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1dc604800a075e/Desktop/UrbanCart Business Analytics/Cleaned Data/"/>
    </mc:Choice>
  </mc:AlternateContent>
  <xr:revisionPtr revIDLastSave="531" documentId="8_{70D3D494-148C-4B31-BA30-0EAE62D16ED2}" xr6:coauthVersionLast="47" xr6:coauthVersionMax="47" xr10:uidLastSave="{320D8A68-0D0A-4E7C-BB00-A4F03C042659}"/>
  <bookViews>
    <workbookView xWindow="-120" yWindow="-120" windowWidth="29040" windowHeight="15720" activeTab="1" xr2:uid="{DE65A80E-B31F-4CC3-91E7-1EF22BD9C86A}"/>
  </bookViews>
  <sheets>
    <sheet name="Analysis" sheetId="12" r:id="rId1"/>
    <sheet name="Dashboard" sheetId="13" r:id="rId2"/>
    <sheet name="Orders" sheetId="1" r:id="rId3"/>
    <sheet name="Customers" sheetId="2" r:id="rId4"/>
    <sheet name="Products" sheetId="4" r:id="rId5"/>
    <sheet name="Order_Items" sheetId="5" r:id="rId6"/>
    <sheet name="Payments" sheetId="6" r:id="rId7"/>
    <sheet name="Returns" sheetId="7" r:id="rId8"/>
    <sheet name="Delivery" sheetId="8" r:id="rId9"/>
    <sheet name="Marketing" sheetId="9" r:id="rId10"/>
    <sheet name="Reviews" sheetId="10" r:id="rId11"/>
  </sheets>
  <definedNames>
    <definedName name="_xlnm._FilterDatabase" localSheetId="5" hidden="1">Order_Items!$A$1:$I$2501</definedName>
    <definedName name="_xlnm._FilterDatabase" localSheetId="2" hidden="1">Orders!$A$1:$M$2501</definedName>
    <definedName name="_xlcn.WorksheetConnection_OrdersC1W25011" hidden="1">Orders!$C$1:$W$2501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Orders!$C$1:$W$25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3" l="1"/>
  <c r="D5" i="13"/>
  <c r="F5" i="13" s="1"/>
  <c r="H5" i="13"/>
  <c r="J5" i="13" s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U2" i="1"/>
  <c r="T2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Q2" i="1"/>
  <c r="P2" i="1"/>
  <c r="N2" i="1"/>
  <c r="O2" i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K835" i="5" s="1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" i="5"/>
  <c r="K2" i="5" s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04E9B7-CF15-4FDF-AE96-F55B221DE9F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48BD396-08EC-4DC7-8255-6699CA20CBDE}" name="WorksheetConnection_Orders!$C$1:$W$25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sC1W25011"/>
        </x15:connection>
      </ext>
    </extLst>
  </connection>
</connections>
</file>

<file path=xl/sharedStrings.xml><?xml version="1.0" encoding="utf-8"?>
<sst xmlns="http://schemas.openxmlformats.org/spreadsheetml/2006/main" count="61652" uniqueCount="13684">
  <si>
    <t>Order_ID</t>
  </si>
  <si>
    <t>Order_Date</t>
  </si>
  <si>
    <t>Customer_ID</t>
  </si>
  <si>
    <t>Product_ID</t>
  </si>
  <si>
    <t>Quantity</t>
  </si>
  <si>
    <t>Unit_Price</t>
  </si>
  <si>
    <t>Discount</t>
  </si>
  <si>
    <t>Payment_Method</t>
  </si>
  <si>
    <t>Order_Status</t>
  </si>
  <si>
    <t>Delivery_Status</t>
  </si>
  <si>
    <t>Marketing_Channel</t>
  </si>
  <si>
    <t>Shipping_Cost</t>
  </si>
  <si>
    <t>Product_Cost</t>
  </si>
  <si>
    <t>Customer_Name</t>
  </si>
  <si>
    <t>Age</t>
  </si>
  <si>
    <t>Gender</t>
  </si>
  <si>
    <t>City</t>
  </si>
  <si>
    <t>State</t>
  </si>
  <si>
    <t>Registration_Date</t>
  </si>
  <si>
    <t>Customer_Type</t>
  </si>
  <si>
    <t>Product_Name</t>
  </si>
  <si>
    <t>Category</t>
  </si>
  <si>
    <t>Sub_Category</t>
  </si>
  <si>
    <t>Brand</t>
  </si>
  <si>
    <t>Selling_Price</t>
  </si>
  <si>
    <t>Order_Item_ID</t>
  </si>
  <si>
    <t>Total_Sales</t>
  </si>
  <si>
    <t>Profit</t>
  </si>
  <si>
    <t>Payment_ID</t>
  </si>
  <si>
    <t>Payment_Date</t>
  </si>
  <si>
    <t>Amount</t>
  </si>
  <si>
    <t>Payment_Status</t>
  </si>
  <si>
    <t>Return_ID</t>
  </si>
  <si>
    <t>Return_Date</t>
  </si>
  <si>
    <t>Return_Reason</t>
  </si>
  <si>
    <t>Refund_Amount</t>
  </si>
  <si>
    <t>Return_Status</t>
  </si>
  <si>
    <t>Delivery_ID</t>
  </si>
  <si>
    <t>Dispatch_Date</t>
  </si>
  <si>
    <t>Expected_Delivery_Date</t>
  </si>
  <si>
    <t>Actual_Delivery_Date</t>
  </si>
  <si>
    <t>Delivery_Partner</t>
  </si>
  <si>
    <t>Delivery_Cost</t>
  </si>
  <si>
    <t>Campaign_ID</t>
  </si>
  <si>
    <t>Campaign_Name</t>
  </si>
  <si>
    <t>Start_Date</t>
  </si>
  <si>
    <t>End_Date</t>
  </si>
  <si>
    <t>Campaign_Budget</t>
  </si>
  <si>
    <t>Amount_Spent</t>
  </si>
  <si>
    <t>Review_ID</t>
  </si>
  <si>
    <t>Rating</t>
  </si>
  <si>
    <t>Review_Date</t>
  </si>
  <si>
    <t>Review_Text</t>
  </si>
  <si>
    <t>CUST0001</t>
  </si>
  <si>
    <t>Karan Gupta</t>
  </si>
  <si>
    <t>Male</t>
  </si>
  <si>
    <t>Ahmedabad</t>
  </si>
  <si>
    <t>Gujarat</t>
  </si>
  <si>
    <t>New</t>
  </si>
  <si>
    <t>CUST0002</t>
  </si>
  <si>
    <t>Saurabh Jain</t>
  </si>
  <si>
    <t>Nagpur</t>
  </si>
  <si>
    <t>Maharashtra</t>
  </si>
  <si>
    <t>Returning</t>
  </si>
  <si>
    <t>CUST0003</t>
  </si>
  <si>
    <t>Ankit Shah</t>
  </si>
  <si>
    <t>Bhopal</t>
  </si>
  <si>
    <t>Madhya Pradesh</t>
  </si>
  <si>
    <t>CUST0004</t>
  </si>
  <si>
    <t>Isha Patel</t>
  </si>
  <si>
    <t>Guwahati</t>
  </si>
  <si>
    <t>Assam</t>
  </si>
  <si>
    <t>CUST0005</t>
  </si>
  <si>
    <t>Nandini Verma</t>
  </si>
  <si>
    <t>Female</t>
  </si>
  <si>
    <t>Lucknow</t>
  </si>
  <si>
    <t>Uttar Pradesh</t>
  </si>
  <si>
    <t>CUST0006</t>
  </si>
  <si>
    <t>Simran Jain</t>
  </si>
  <si>
    <t>CUST0007</t>
  </si>
  <si>
    <t>Utkarsh Kumar</t>
  </si>
  <si>
    <t>Jaipur</t>
  </si>
  <si>
    <t>Rajasthan</t>
  </si>
  <si>
    <t>CUST0008</t>
  </si>
  <si>
    <t>Isha Gupta</t>
  </si>
  <si>
    <t>Bengaluru</t>
  </si>
  <si>
    <t>Karnataka</t>
  </si>
  <si>
    <t>CUST0009</t>
  </si>
  <si>
    <t>Ankit Kumar</t>
  </si>
  <si>
    <t>CUST0010</t>
  </si>
  <si>
    <t>Aditya Yadav</t>
  </si>
  <si>
    <t>Prayagraj</t>
  </si>
  <si>
    <t>CUST0011</t>
  </si>
  <si>
    <t>Isha Singh</t>
  </si>
  <si>
    <t>Delhi</t>
  </si>
  <si>
    <t>CUST0012</t>
  </si>
  <si>
    <t>Kavya Mehta</t>
  </si>
  <si>
    <t>CUST0013</t>
  </si>
  <si>
    <t>Rahul Singh</t>
  </si>
  <si>
    <t>Varanasi</t>
  </si>
  <si>
    <t>CUST0014</t>
  </si>
  <si>
    <t>Isha Sharma</t>
  </si>
  <si>
    <t>Indore</t>
  </si>
  <si>
    <t>CUST0015</t>
  </si>
  <si>
    <t>Nikhil Srivastava</t>
  </si>
  <si>
    <t>Mumbai</t>
  </si>
  <si>
    <t>CUST0016</t>
  </si>
  <si>
    <t>Riya Shah</t>
  </si>
  <si>
    <t>Kanpur</t>
  </si>
  <si>
    <t>CUST0017</t>
  </si>
  <si>
    <t>Nikhil Agarwal</t>
  </si>
  <si>
    <t>Pune</t>
  </si>
  <si>
    <t>CUST0018</t>
  </si>
  <si>
    <t>Priya Jain</t>
  </si>
  <si>
    <t>CUST0019</t>
  </si>
  <si>
    <t>Ayush Mehta</t>
  </si>
  <si>
    <t>Kolkata</t>
  </si>
  <si>
    <t>West Bengal</t>
  </si>
  <si>
    <t>CUST0020</t>
  </si>
  <si>
    <t>Neha Tiwari</t>
  </si>
  <si>
    <t>Ranchi</t>
  </si>
  <si>
    <t>Jharkhand</t>
  </si>
  <si>
    <t>CUST0021</t>
  </si>
  <si>
    <t>Saurabh Pandey</t>
  </si>
  <si>
    <t>CUST0022</t>
  </si>
  <si>
    <t>Sneha Mehta</t>
  </si>
  <si>
    <t>CUST0023</t>
  </si>
  <si>
    <t>Simran Gupta</t>
  </si>
  <si>
    <t>Surat</t>
  </si>
  <si>
    <t>CUST0024</t>
  </si>
  <si>
    <t>Shreya Verma</t>
  </si>
  <si>
    <t>CUST0025</t>
  </si>
  <si>
    <t>Rohan Verma</t>
  </si>
  <si>
    <t>CUST0026</t>
  </si>
  <si>
    <t>Karan Mishra</t>
  </si>
  <si>
    <t>CUST0027</t>
  </si>
  <si>
    <t>Aman Patel</t>
  </si>
  <si>
    <t>Patna</t>
  </si>
  <si>
    <t>Bihar</t>
  </si>
  <si>
    <t>CUST0028</t>
  </si>
  <si>
    <t>Ananya Gupta</t>
  </si>
  <si>
    <t>CUST0029</t>
  </si>
  <si>
    <t>Shreya Mehta</t>
  </si>
  <si>
    <t>CUST0030</t>
  </si>
  <si>
    <t>Ravi Singh</t>
  </si>
  <si>
    <t>CUST0031</t>
  </si>
  <si>
    <t>Nandini Agarwal</t>
  </si>
  <si>
    <t>CUST0032</t>
  </si>
  <si>
    <t>Nandini Mishra</t>
  </si>
  <si>
    <t>CUST0033</t>
  </si>
  <si>
    <t>Vivaan Gupta</t>
  </si>
  <si>
    <t>CUST0034</t>
  </si>
  <si>
    <t>Saurabh Mehta</t>
  </si>
  <si>
    <t>CUST0035</t>
  </si>
  <si>
    <t>Karan Mehta</t>
  </si>
  <si>
    <t>CUST0036</t>
  </si>
  <si>
    <t>Ankit Tiwari</t>
  </si>
  <si>
    <t>CUST0037</t>
  </si>
  <si>
    <t>Aditya Pandey</t>
  </si>
  <si>
    <t>CUST0038</t>
  </si>
  <si>
    <t>Priya Gupta</t>
  </si>
  <si>
    <t>CUST0039</t>
  </si>
  <si>
    <t>Ananya Kumar</t>
  </si>
  <si>
    <t>CUST0040</t>
  </si>
  <si>
    <t>Arjun Singh</t>
  </si>
  <si>
    <t>CUST0041</t>
  </si>
  <si>
    <t>Rahul Yadav</t>
  </si>
  <si>
    <t>CUST0042</t>
  </si>
  <si>
    <t>Ayush Gupta</t>
  </si>
  <si>
    <t>CUST0043</t>
  </si>
  <si>
    <t>CUST0044</t>
  </si>
  <si>
    <t>Ananya Srivastava</t>
  </si>
  <si>
    <t>CUST0045</t>
  </si>
  <si>
    <t>Nikhil Singh</t>
  </si>
  <si>
    <t>CUST0046</t>
  </si>
  <si>
    <t>Ayush Pandey</t>
  </si>
  <si>
    <t>CUST0047</t>
  </si>
  <si>
    <t>Arjun Pandey</t>
  </si>
  <si>
    <t>CUST0048</t>
  </si>
  <si>
    <t>CUST0049</t>
  </si>
  <si>
    <t>Ankit Pandey</t>
  </si>
  <si>
    <t>CUST0050</t>
  </si>
  <si>
    <t>Simran Mehta</t>
  </si>
  <si>
    <t>Hyderabad</t>
  </si>
  <si>
    <t>Telangana</t>
  </si>
  <si>
    <t>CUST0051</t>
  </si>
  <si>
    <t>Shreya Pandey</t>
  </si>
  <si>
    <t>CUST0052</t>
  </si>
  <si>
    <t>Ankit Mishra</t>
  </si>
  <si>
    <t>CUST0053</t>
  </si>
  <si>
    <t>Neha Shah</t>
  </si>
  <si>
    <t>CUST0054</t>
  </si>
  <si>
    <t>Ananya Tiwari</t>
  </si>
  <si>
    <t>CUST0055</t>
  </si>
  <si>
    <t>Isha Kumar</t>
  </si>
  <si>
    <t>CUST0056</t>
  </si>
  <si>
    <t>CUST0057</t>
  </si>
  <si>
    <t>Vikas Agarwal</t>
  </si>
  <si>
    <t>CUST0058</t>
  </si>
  <si>
    <t>Saurabh Shah</t>
  </si>
  <si>
    <t>CUST0059</t>
  </si>
  <si>
    <t>Aarav Agarwal</t>
  </si>
  <si>
    <t>CUST0060</t>
  </si>
  <si>
    <t>Karan Agarwal</t>
  </si>
  <si>
    <t>CUST0061</t>
  </si>
  <si>
    <t>Kavya Sharma</t>
  </si>
  <si>
    <t>CUST0062</t>
  </si>
  <si>
    <t>Nikhil Kumar</t>
  </si>
  <si>
    <t>CUST0063</t>
  </si>
  <si>
    <t>Kavya Tiwari</t>
  </si>
  <si>
    <t>Chennai</t>
  </si>
  <si>
    <t>Tamil Nadu</t>
  </si>
  <si>
    <t>CUST0064</t>
  </si>
  <si>
    <t>Utkarsh Verma</t>
  </si>
  <si>
    <t>CUST0065</t>
  </si>
  <si>
    <t>Priya Kumar</t>
  </si>
  <si>
    <t>CUST0066</t>
  </si>
  <si>
    <t>Aditya Verma</t>
  </si>
  <si>
    <t>CUST0067</t>
  </si>
  <si>
    <t>Aarav Jain</t>
  </si>
  <si>
    <t>CUST0068</t>
  </si>
  <si>
    <t>Rohan Srivastava</t>
  </si>
  <si>
    <t>CUST0069</t>
  </si>
  <si>
    <t>Karan Srivastava</t>
  </si>
  <si>
    <t>CUST0070</t>
  </si>
  <si>
    <t>Aman Mehta</t>
  </si>
  <si>
    <t>CUST0071</t>
  </si>
  <si>
    <t>CUST0072</t>
  </si>
  <si>
    <t>Ankit Mehta</t>
  </si>
  <si>
    <t>CUST0073</t>
  </si>
  <si>
    <t>Vivaan Sharma</t>
  </si>
  <si>
    <t>CUST0074</t>
  </si>
  <si>
    <t>Neha Patel</t>
  </si>
  <si>
    <t>CUST0075</t>
  </si>
  <si>
    <t>Simran Pandey</t>
  </si>
  <si>
    <t>CUST0076</t>
  </si>
  <si>
    <t>Kavya Mishra</t>
  </si>
  <si>
    <t>CUST0077</t>
  </si>
  <si>
    <t>Aditya Mehta</t>
  </si>
  <si>
    <t>CUST0078</t>
  </si>
  <si>
    <t>Ankit Yadav</t>
  </si>
  <si>
    <t>CUST0079</t>
  </si>
  <si>
    <t>Aditya Sharma</t>
  </si>
  <si>
    <t>CUST0080</t>
  </si>
  <si>
    <t>Aditya Mishra</t>
  </si>
  <si>
    <t>CUST0081</t>
  </si>
  <si>
    <t>CUST0082</t>
  </si>
  <si>
    <t>CUST0083</t>
  </si>
  <si>
    <t>CUST0084</t>
  </si>
  <si>
    <t>Simran Tiwari</t>
  </si>
  <si>
    <t>CUST0085</t>
  </si>
  <si>
    <t>Ravi Patel</t>
  </si>
  <si>
    <t>CUST0086</t>
  </si>
  <si>
    <t>Aman Tiwari</t>
  </si>
  <si>
    <t>CUST0087</t>
  </si>
  <si>
    <t>Saurabh Srivastava</t>
  </si>
  <si>
    <t>CUST0088</t>
  </si>
  <si>
    <t>CUST0089</t>
  </si>
  <si>
    <t>Vikas Verma</t>
  </si>
  <si>
    <t>CUST0090</t>
  </si>
  <si>
    <t>Karan Sharma</t>
  </si>
  <si>
    <t>CUST0091</t>
  </si>
  <si>
    <t>Pooja Shah</t>
  </si>
  <si>
    <t>CUST0092</t>
  </si>
  <si>
    <t>CUST0093</t>
  </si>
  <si>
    <t>Rohan Patel</t>
  </si>
  <si>
    <t>CUST0094</t>
  </si>
  <si>
    <t>Karan Shah</t>
  </si>
  <si>
    <t>CUST0095</t>
  </si>
  <si>
    <t>CUST0096</t>
  </si>
  <si>
    <t>Arjun Shah</t>
  </si>
  <si>
    <t>CUST0097</t>
  </si>
  <si>
    <t>Karan Jain</t>
  </si>
  <si>
    <t>CUST0098</t>
  </si>
  <si>
    <t>Sneha Yadav</t>
  </si>
  <si>
    <t>CUST0099</t>
  </si>
  <si>
    <t>Vivaan Srivastava</t>
  </si>
  <si>
    <t>CUST0100</t>
  </si>
  <si>
    <t>Vikas Pandey</t>
  </si>
  <si>
    <t>CUST0101</t>
  </si>
  <si>
    <t>Shreya Mishra</t>
  </si>
  <si>
    <t>CUST0102</t>
  </si>
  <si>
    <t>Rahul Mehta</t>
  </si>
  <si>
    <t>CUST0103</t>
  </si>
  <si>
    <t>Nikhil Mehta</t>
  </si>
  <si>
    <t>CUST0104</t>
  </si>
  <si>
    <t>Pooja Pandey</t>
  </si>
  <si>
    <t>CUST0105</t>
  </si>
  <si>
    <t>Utkarsh Srivastava</t>
  </si>
  <si>
    <t>CUST0106</t>
  </si>
  <si>
    <t>CUST0107</t>
  </si>
  <si>
    <t>Shreya Patel</t>
  </si>
  <si>
    <t>CUST0108</t>
  </si>
  <si>
    <t>Aarav Sharma</t>
  </si>
  <si>
    <t>CUST0109</t>
  </si>
  <si>
    <t>Shreya Jain</t>
  </si>
  <si>
    <t>CUST0110</t>
  </si>
  <si>
    <t>Shreya Gupta</t>
  </si>
  <si>
    <t>CUST0111</t>
  </si>
  <si>
    <t>CUST0112</t>
  </si>
  <si>
    <t>Aditya Patel</t>
  </si>
  <si>
    <t>CUST0113</t>
  </si>
  <si>
    <t>Rahul Kumar</t>
  </si>
  <si>
    <t>CUST0114</t>
  </si>
  <si>
    <t>Aman Pandey</t>
  </si>
  <si>
    <t>CUST0115</t>
  </si>
  <si>
    <t>Rohan Sharma</t>
  </si>
  <si>
    <t>CUST0116</t>
  </si>
  <si>
    <t>Sneha Srivastava</t>
  </si>
  <si>
    <t>CUST0117</t>
  </si>
  <si>
    <t>CUST0118</t>
  </si>
  <si>
    <t>CUST0119</t>
  </si>
  <si>
    <t>Riya Kumar</t>
  </si>
  <si>
    <t>CUST0120</t>
  </si>
  <si>
    <t>Aman Gupta</t>
  </si>
  <si>
    <t>CUST0121</t>
  </si>
  <si>
    <t>Priya Pandey</t>
  </si>
  <si>
    <t>CUST0122</t>
  </si>
  <si>
    <t>Priya Srivastava</t>
  </si>
  <si>
    <t>CUST0123</t>
  </si>
  <si>
    <t>Pooja Mehta</t>
  </si>
  <si>
    <t>CUST0124</t>
  </si>
  <si>
    <t>Karan Singh</t>
  </si>
  <si>
    <t>CUST0125</t>
  </si>
  <si>
    <t>CUST0126</t>
  </si>
  <si>
    <t>CUST0127</t>
  </si>
  <si>
    <t>CUST0128</t>
  </si>
  <si>
    <t>Priya Singh</t>
  </si>
  <si>
    <t>CUST0129</t>
  </si>
  <si>
    <t>Vivaan Mehta</t>
  </si>
  <si>
    <t>CUST0130</t>
  </si>
  <si>
    <t>Riya Patel</t>
  </si>
  <si>
    <t>CUST0131</t>
  </si>
  <si>
    <t>CUST0132</t>
  </si>
  <si>
    <t>Aarav Verma</t>
  </si>
  <si>
    <t>CUST0133</t>
  </si>
  <si>
    <t>Vivaan Mishra</t>
  </si>
  <si>
    <t>CUST0134</t>
  </si>
  <si>
    <t>CUST0135</t>
  </si>
  <si>
    <t>Rahul Patel</t>
  </si>
  <si>
    <t>CUST0136</t>
  </si>
  <si>
    <t>Arjun Patel</t>
  </si>
  <si>
    <t>CUST0137</t>
  </si>
  <si>
    <t>CUST0138</t>
  </si>
  <si>
    <t>Priya Tiwari</t>
  </si>
  <si>
    <t>CUST0139</t>
  </si>
  <si>
    <t>CUST0140</t>
  </si>
  <si>
    <t>Rohan Gupta</t>
  </si>
  <si>
    <t>CUST0141</t>
  </si>
  <si>
    <t>Vivaan Yadav</t>
  </si>
  <si>
    <t>CUST0142</t>
  </si>
  <si>
    <t>Riya Jain</t>
  </si>
  <si>
    <t>CUST0143</t>
  </si>
  <si>
    <t>Neha Sharma</t>
  </si>
  <si>
    <t>CUST0144</t>
  </si>
  <si>
    <t>CUST0145</t>
  </si>
  <si>
    <t>Rahul Shah</t>
  </si>
  <si>
    <t>CUST0146</t>
  </si>
  <si>
    <t>Aditya Gupta</t>
  </si>
  <si>
    <t>CUST0147</t>
  </si>
  <si>
    <t>Arjun Verma</t>
  </si>
  <si>
    <t>CUST0148</t>
  </si>
  <si>
    <t>CUST0149</t>
  </si>
  <si>
    <t>Sneha Gupta</t>
  </si>
  <si>
    <t>CUST0150</t>
  </si>
  <si>
    <t>CUST0151</t>
  </si>
  <si>
    <t>Aman Sharma</t>
  </si>
  <si>
    <t>CUST0152</t>
  </si>
  <si>
    <t>Ankit Patel</t>
  </si>
  <si>
    <t>CUST0153</t>
  </si>
  <si>
    <t>CUST0154</t>
  </si>
  <si>
    <t>CUST0155</t>
  </si>
  <si>
    <t>Shreya Agarwal</t>
  </si>
  <si>
    <t>CUST0156</t>
  </si>
  <si>
    <t>Ananya Patel</t>
  </si>
  <si>
    <t>CUST0157</t>
  </si>
  <si>
    <t>Ayush Verma</t>
  </si>
  <si>
    <t>CUST0158</t>
  </si>
  <si>
    <t>CUST0159</t>
  </si>
  <si>
    <t>Neha Srivastava</t>
  </si>
  <si>
    <t>CUST0160</t>
  </si>
  <si>
    <t>Neha Agarwal</t>
  </si>
  <si>
    <t>CUST0161</t>
  </si>
  <si>
    <t>CUST0162</t>
  </si>
  <si>
    <t>CUST0163</t>
  </si>
  <si>
    <t>Aarav Pandey</t>
  </si>
  <si>
    <t>CUST0164</t>
  </si>
  <si>
    <t>Nikhil Mishra</t>
  </si>
  <si>
    <t>CUST0165</t>
  </si>
  <si>
    <t>Rohan Jain</t>
  </si>
  <si>
    <t>CUST0166</t>
  </si>
  <si>
    <t>Simran Agarwal</t>
  </si>
  <si>
    <t>CUST0167</t>
  </si>
  <si>
    <t>Aman Verma</t>
  </si>
  <si>
    <t>CUST0168</t>
  </si>
  <si>
    <t>Sneha Verma</t>
  </si>
  <si>
    <t>CUST0169</t>
  </si>
  <si>
    <t>Pooja Kumar</t>
  </si>
  <si>
    <t>CUST0170</t>
  </si>
  <si>
    <t>CUST0171</t>
  </si>
  <si>
    <t>Aarav Kumar</t>
  </si>
  <si>
    <t>CUST0172</t>
  </si>
  <si>
    <t>Pooja Jain</t>
  </si>
  <si>
    <t>CUST0173</t>
  </si>
  <si>
    <t>CUST0174</t>
  </si>
  <si>
    <t>Arjun Yadav</t>
  </si>
  <si>
    <t>CUST0175</t>
  </si>
  <si>
    <t>Ankit Gupta</t>
  </si>
  <si>
    <t>CUST0176</t>
  </si>
  <si>
    <t>CUST0177</t>
  </si>
  <si>
    <t>CUST0178</t>
  </si>
  <si>
    <t>Shreya Shah</t>
  </si>
  <si>
    <t>CUST0179</t>
  </si>
  <si>
    <t>Ananya Pandey</t>
  </si>
  <si>
    <t>CUST0180</t>
  </si>
  <si>
    <t>Ananya Singh</t>
  </si>
  <si>
    <t>CUST0181</t>
  </si>
  <si>
    <t>Riya Verma</t>
  </si>
  <si>
    <t>CUST0182</t>
  </si>
  <si>
    <t>CUST0183</t>
  </si>
  <si>
    <t>CUST0184</t>
  </si>
  <si>
    <t>Aarav Gupta</t>
  </si>
  <si>
    <t>CUST0185</t>
  </si>
  <si>
    <t>CUST0186</t>
  </si>
  <si>
    <t>CUST0187</t>
  </si>
  <si>
    <t>Kavya Kumar</t>
  </si>
  <si>
    <t>CUST0188</t>
  </si>
  <si>
    <t>Karan Verma</t>
  </si>
  <si>
    <t>CUST0189</t>
  </si>
  <si>
    <t>Priya Sharma</t>
  </si>
  <si>
    <t>CUST0190</t>
  </si>
  <si>
    <t>Neha Mehta</t>
  </si>
  <si>
    <t>CUST0191</t>
  </si>
  <si>
    <t>CUST0192</t>
  </si>
  <si>
    <t>Simran Yadav</t>
  </si>
  <si>
    <t>CUST0193</t>
  </si>
  <si>
    <t>Ravi Pandey</t>
  </si>
  <si>
    <t>CUST0194</t>
  </si>
  <si>
    <t>CUST0195</t>
  </si>
  <si>
    <t>CUST0196</t>
  </si>
  <si>
    <t>CUST0197</t>
  </si>
  <si>
    <t>CUST0198</t>
  </si>
  <si>
    <t>Aarav Mehta</t>
  </si>
  <si>
    <t>CUST0199</t>
  </si>
  <si>
    <t>Saurabh Sharma</t>
  </si>
  <si>
    <t>CUST0200</t>
  </si>
  <si>
    <t>Rohan Mehta</t>
  </si>
  <si>
    <t>CUST0201</t>
  </si>
  <si>
    <t>Neha Verma</t>
  </si>
  <si>
    <t>CUST0202</t>
  </si>
  <si>
    <t>CUST0203</t>
  </si>
  <si>
    <t>CUST0204</t>
  </si>
  <si>
    <t>CUST0205</t>
  </si>
  <si>
    <t>Ravi Mishra</t>
  </si>
  <si>
    <t>CUST0206</t>
  </si>
  <si>
    <t>Rahul Verma</t>
  </si>
  <si>
    <t>CUST0207</t>
  </si>
  <si>
    <t>Aman Mishra</t>
  </si>
  <si>
    <t>CUST0208</t>
  </si>
  <si>
    <t>Kavya Shah</t>
  </si>
  <si>
    <t>CUST0209</t>
  </si>
  <si>
    <t>CUST0210</t>
  </si>
  <si>
    <t>Isha Tiwari</t>
  </si>
  <si>
    <t>CUST0211</t>
  </si>
  <si>
    <t>CUST0212</t>
  </si>
  <si>
    <t>CUST0213</t>
  </si>
  <si>
    <t>CUST0214</t>
  </si>
  <si>
    <t>CUST0215</t>
  </si>
  <si>
    <t>Ananya Agarwal</t>
  </si>
  <si>
    <t>CUST0216</t>
  </si>
  <si>
    <t>Ayush Tiwari</t>
  </si>
  <si>
    <t>CUST0217</t>
  </si>
  <si>
    <t>Riya Srivastava</t>
  </si>
  <si>
    <t>CUST0218</t>
  </si>
  <si>
    <t>Aditya Kumar</t>
  </si>
  <si>
    <t>CUST0219</t>
  </si>
  <si>
    <t>Ravi Kumar</t>
  </si>
  <si>
    <t>CUST0220</t>
  </si>
  <si>
    <t>CUST0221</t>
  </si>
  <si>
    <t>CUST0222</t>
  </si>
  <si>
    <t>Vivaan Tiwari</t>
  </si>
  <si>
    <t>CUST0223</t>
  </si>
  <si>
    <t>Ayush Singh</t>
  </si>
  <si>
    <t>CUST0224</t>
  </si>
  <si>
    <t>Nandini Sharma</t>
  </si>
  <si>
    <t>CUST0225</t>
  </si>
  <si>
    <t>Ankit Sharma</t>
  </si>
  <si>
    <t>CUST0226</t>
  </si>
  <si>
    <t>Aman Jain</t>
  </si>
  <si>
    <t>CUST0227</t>
  </si>
  <si>
    <t>CUST0228</t>
  </si>
  <si>
    <t>Ayush Patel</t>
  </si>
  <si>
    <t>CUST0229</t>
  </si>
  <si>
    <t>CUST0230</t>
  </si>
  <si>
    <t>CUST0231</t>
  </si>
  <si>
    <t>CUST0232</t>
  </si>
  <si>
    <t>Nandini Patel</t>
  </si>
  <si>
    <t>CUST0233</t>
  </si>
  <si>
    <t>CUST0234</t>
  </si>
  <si>
    <t>Vikas Gupta</t>
  </si>
  <si>
    <t>CUST0235</t>
  </si>
  <si>
    <t>CUST0236</t>
  </si>
  <si>
    <t>CUST0237</t>
  </si>
  <si>
    <t>Nikhil Verma</t>
  </si>
  <si>
    <t>CUST0238</t>
  </si>
  <si>
    <t>CUST0239</t>
  </si>
  <si>
    <t>Vivaan Singh</t>
  </si>
  <si>
    <t>CUST0240</t>
  </si>
  <si>
    <t>CUST0241</t>
  </si>
  <si>
    <t>CUST0242</t>
  </si>
  <si>
    <t>Shreya Srivastava</t>
  </si>
  <si>
    <t>CUST0243</t>
  </si>
  <si>
    <t>CUST0244</t>
  </si>
  <si>
    <t>Nandini Yadav</t>
  </si>
  <si>
    <t>CUST0245</t>
  </si>
  <si>
    <t>CUST0246</t>
  </si>
  <si>
    <t>Ayush Yadav</t>
  </si>
  <si>
    <t>CUST0247</t>
  </si>
  <si>
    <t>Saurabh Yadav</t>
  </si>
  <si>
    <t>CUST0248</t>
  </si>
  <si>
    <t>Utkarsh Mehta</t>
  </si>
  <si>
    <t>CUST0249</t>
  </si>
  <si>
    <t>CUST0250</t>
  </si>
  <si>
    <t>CUST0251</t>
  </si>
  <si>
    <t>CUST0252</t>
  </si>
  <si>
    <t>CUST0253</t>
  </si>
  <si>
    <t>CUST0254</t>
  </si>
  <si>
    <t>CUST0255</t>
  </si>
  <si>
    <t>Saurabh Verma</t>
  </si>
  <si>
    <t>CUST0256</t>
  </si>
  <si>
    <t>Simran Kumar</t>
  </si>
  <si>
    <t>CUST0257</t>
  </si>
  <si>
    <t>CUST0258</t>
  </si>
  <si>
    <t>Ananya Mehta</t>
  </si>
  <si>
    <t>CUST0259</t>
  </si>
  <si>
    <t>CUST0260</t>
  </si>
  <si>
    <t>Sneha Sharma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</si>
  <si>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</si>
  <si>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</si>
  <si>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</si>
  <si>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</si>
  <si>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</si>
  <si>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</si>
  <si>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</si>
  <si>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</si>
  <si>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</si>
  <si>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Nandini Srivastava</t>
  </si>
  <si>
    <t>CUST0270</t>
  </si>
  <si>
    <t>Aarav Tiwari</t>
  </si>
  <si>
    <t>CUST0271</t>
  </si>
  <si>
    <t>Vivaan Pandey</t>
  </si>
  <si>
    <t>CUST0272</t>
  </si>
  <si>
    <t>Riya Agarwal</t>
  </si>
  <si>
    <t>CUST0273</t>
  </si>
  <si>
    <t>CUST0274</t>
  </si>
  <si>
    <t>CUST0275</t>
  </si>
  <si>
    <t>CUST0276</t>
  </si>
  <si>
    <t>Karan Tiwari</t>
  </si>
  <si>
    <t>CUST0277</t>
  </si>
  <si>
    <t>Rohan Yadav</t>
  </si>
  <si>
    <t>CUST0278</t>
  </si>
  <si>
    <t>Simran Verma</t>
  </si>
  <si>
    <t>CUST0279</t>
  </si>
  <si>
    <t>CUST0280</t>
  </si>
  <si>
    <t>CUST0281</t>
  </si>
  <si>
    <t>CUST0282</t>
  </si>
  <si>
    <t>CUST0283</t>
  </si>
  <si>
    <t>Ravi Mehta</t>
  </si>
  <si>
    <t>CUST0284</t>
  </si>
  <si>
    <t>Rohan Tiwari</t>
  </si>
  <si>
    <t>CUST0285</t>
  </si>
  <si>
    <t>CUST0286</t>
  </si>
  <si>
    <t>CUST0287</t>
  </si>
  <si>
    <t>Pooja Mishra</t>
  </si>
  <si>
    <t>CUST0288</t>
  </si>
  <si>
    <t>CUST0289</t>
  </si>
  <si>
    <t>CUST0290</t>
  </si>
  <si>
    <t>CUST0291</t>
  </si>
  <si>
    <t>CUST0292</t>
  </si>
  <si>
    <t>CUST0293</t>
  </si>
  <si>
    <t>CUST0294</t>
  </si>
  <si>
    <t>Riya Mishra</t>
  </si>
  <si>
    <t>CUST0295</t>
  </si>
  <si>
    <t>CUST0296</t>
  </si>
  <si>
    <t>Pooja Tiwari</t>
  </si>
  <si>
    <t>CUST0297</t>
  </si>
  <si>
    <t>Ayush Srivastava</t>
  </si>
  <si>
    <t>CUST0298</t>
  </si>
  <si>
    <t>CUST0299</t>
  </si>
  <si>
    <t>CUST0300</t>
  </si>
  <si>
    <t>Rohan Shah</t>
  </si>
  <si>
    <t>CUST0301</t>
  </si>
  <si>
    <t>Arjun Kumar</t>
  </si>
  <si>
    <t>CUST0302</t>
  </si>
  <si>
    <t>CUST0303</t>
  </si>
  <si>
    <t>CUST0304</t>
  </si>
  <si>
    <t>CUST0305</t>
  </si>
  <si>
    <t>CUST0306</t>
  </si>
  <si>
    <t>CUST0307</t>
  </si>
  <si>
    <t>CUST0308</t>
  </si>
  <si>
    <t>Sneha Jain</t>
  </si>
  <si>
    <t>CUST0309</t>
  </si>
  <si>
    <t>CUST0310</t>
  </si>
  <si>
    <t>CUST0311</t>
  </si>
  <si>
    <t>CUST0312</t>
  </si>
  <si>
    <t>Ayush Jain</t>
  </si>
  <si>
    <t>CUST0313</t>
  </si>
  <si>
    <t>Nikhil Shah</t>
  </si>
  <si>
    <t>CUST0314</t>
  </si>
  <si>
    <t>Vikas Mehta</t>
  </si>
  <si>
    <t>CUST0315</t>
  </si>
  <si>
    <t>CUST0316</t>
  </si>
  <si>
    <t>Sneha Singh</t>
  </si>
  <si>
    <t>CUST0317</t>
  </si>
  <si>
    <t>CUST0318</t>
  </si>
  <si>
    <t>CUST0319</t>
  </si>
  <si>
    <t>CUST0320</t>
  </si>
  <si>
    <t>CUST0321</t>
  </si>
  <si>
    <t>Nandini Pandey</t>
  </si>
  <si>
    <t>CUST0322</t>
  </si>
  <si>
    <t>Vivaan Verma</t>
  </si>
  <si>
    <t>CUST0323</t>
  </si>
  <si>
    <t>CUST0324</t>
  </si>
  <si>
    <t>Arjun Srivastava</t>
  </si>
  <si>
    <t>CUST0325</t>
  </si>
  <si>
    <t>CUST0326</t>
  </si>
  <si>
    <t>Vikas Jain</t>
  </si>
  <si>
    <t>CUST0327</t>
  </si>
  <si>
    <t>Kavya Gupta</t>
  </si>
  <si>
    <t>CUST0328</t>
  </si>
  <si>
    <t>CUST0329</t>
  </si>
  <si>
    <t>CUST0330</t>
  </si>
  <si>
    <t>Ayush Mishra</t>
  </si>
  <si>
    <t>CUST0331</t>
  </si>
  <si>
    <t>Aman Kumar</t>
  </si>
  <si>
    <t>CUST0332</t>
  </si>
  <si>
    <t>CUST0333</t>
  </si>
  <si>
    <t>CUST0334</t>
  </si>
  <si>
    <t>Ananya Sharma</t>
  </si>
  <si>
    <t>CUST0335</t>
  </si>
  <si>
    <t>Karan Kumar</t>
  </si>
  <si>
    <t>CUST0336</t>
  </si>
  <si>
    <t>CUST0337</t>
  </si>
  <si>
    <t>CUST0338</t>
  </si>
  <si>
    <t>Priya Patel</t>
  </si>
  <si>
    <t>CUST0339</t>
  </si>
  <si>
    <t>Vikas Patel</t>
  </si>
  <si>
    <t>CUST0340</t>
  </si>
  <si>
    <t>CUST0341</t>
  </si>
  <si>
    <t>CUST0342</t>
  </si>
  <si>
    <t>CUST0343</t>
  </si>
  <si>
    <t>Pooja Agarwal</t>
  </si>
  <si>
    <t>CUST0344</t>
  </si>
  <si>
    <t>CUST0345</t>
  </si>
  <si>
    <t>CUST0346</t>
  </si>
  <si>
    <t>Arjun Mehta</t>
  </si>
  <si>
    <t>CUST0347</t>
  </si>
  <si>
    <t>CUST0348</t>
  </si>
  <si>
    <t>CUST0349</t>
  </si>
  <si>
    <t>CUST0350</t>
  </si>
  <si>
    <t>Ravi Tiwari</t>
  </si>
  <si>
    <t>CUST0351</t>
  </si>
  <si>
    <t>Pooja Verma</t>
  </si>
  <si>
    <t>CUST0352</t>
  </si>
  <si>
    <t>Nandini Tiwari</t>
  </si>
  <si>
    <t>CUST0353</t>
  </si>
  <si>
    <t>Neha Mishra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</si>
  <si>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</si>
  <si>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</si>
  <si>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</si>
  <si>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</si>
  <si>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</si>
  <si>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</si>
  <si>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</si>
  <si>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</si>
  <si>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Isha Srivastava</t>
  </si>
  <si>
    <t>CUST0362</t>
  </si>
  <si>
    <t>CUST0363</t>
  </si>
  <si>
    <t>CUST0364</t>
  </si>
  <si>
    <t>CUST0365</t>
  </si>
  <si>
    <t>CUST0366</t>
  </si>
  <si>
    <t>Utkarsh Jain</t>
  </si>
  <si>
    <t>CUST0367</t>
  </si>
  <si>
    <t>CUST0368</t>
  </si>
  <si>
    <t>CUST0369</t>
  </si>
  <si>
    <t>CUST0370</t>
  </si>
  <si>
    <t>Nikhil Sharma</t>
  </si>
  <si>
    <t>CUST0371</t>
  </si>
  <si>
    <t>CUST0372</t>
  </si>
  <si>
    <t>Ravi Shah</t>
  </si>
  <si>
    <t>CUST0373</t>
  </si>
  <si>
    <t>Ankit Srivastava</t>
  </si>
  <si>
    <t>CUST0374</t>
  </si>
  <si>
    <t>Aman Singh</t>
  </si>
  <si>
    <t>CUST0375</t>
  </si>
  <si>
    <t>Nandini Singh</t>
  </si>
  <si>
    <t>CUST0376</t>
  </si>
  <si>
    <t>CUST0377</t>
  </si>
  <si>
    <t>CUST0378</t>
  </si>
  <si>
    <t>Sneha Kumar</t>
  </si>
  <si>
    <t>CUST0379</t>
  </si>
  <si>
    <t>CUST0380</t>
  </si>
  <si>
    <t>Aarav Yadav</t>
  </si>
  <si>
    <t>CUST0381</t>
  </si>
  <si>
    <t>Pooja Sharma</t>
  </si>
  <si>
    <t>CUST0382</t>
  </si>
  <si>
    <t>CUST0383</t>
  </si>
  <si>
    <t>CUST0384</t>
  </si>
  <si>
    <t>CUST0385</t>
  </si>
  <si>
    <t>Sneha Shah</t>
  </si>
  <si>
    <t>CUST0386</t>
  </si>
  <si>
    <t>Nikhil Yadav</t>
  </si>
  <si>
    <t>CUST0387</t>
  </si>
  <si>
    <t>CUST0388</t>
  </si>
  <si>
    <t>CUST0389</t>
  </si>
  <si>
    <t>Sneha Patel</t>
  </si>
  <si>
    <t>CUST0390</t>
  </si>
  <si>
    <t>Aditya Shah</t>
  </si>
  <si>
    <t>CUST0391</t>
  </si>
  <si>
    <t>Vikas Singh</t>
  </si>
  <si>
    <t>CUST0392</t>
  </si>
  <si>
    <t>Nandini Gupta</t>
  </si>
  <si>
    <t>CUST0393</t>
  </si>
  <si>
    <t>CUST0394</t>
  </si>
  <si>
    <t>CUST0395</t>
  </si>
  <si>
    <t>CUST0396</t>
  </si>
  <si>
    <t>CUST0397</t>
  </si>
  <si>
    <t>Shreya Tiwari</t>
  </si>
  <si>
    <t>CUST0398</t>
  </si>
  <si>
    <t>Priya Agarwal</t>
  </si>
  <si>
    <t>CUST0399</t>
  </si>
  <si>
    <t>CUST0400</t>
  </si>
  <si>
    <t>Rahul Mishra</t>
  </si>
  <si>
    <t>CUST0401</t>
  </si>
  <si>
    <t>Rahul Srivastava</t>
  </si>
  <si>
    <t>CUST0402</t>
  </si>
  <si>
    <t>CUST0403</t>
  </si>
  <si>
    <t>Vikas Shah</t>
  </si>
  <si>
    <t>CUST0404</t>
  </si>
  <si>
    <t>Saurabh Mishra</t>
  </si>
  <si>
    <t>CUST0405</t>
  </si>
  <si>
    <t>Neha Yadav</t>
  </si>
  <si>
    <t>CUST0406</t>
  </si>
  <si>
    <t>Isha Jain</t>
  </si>
  <si>
    <t>CUST0407</t>
  </si>
  <si>
    <t>CUST0408</t>
  </si>
  <si>
    <t>CUST0409</t>
  </si>
  <si>
    <t>CUST0410</t>
  </si>
  <si>
    <t>CUST0411</t>
  </si>
  <si>
    <t>CUST0412</t>
  </si>
  <si>
    <t>CUST0413</t>
  </si>
  <si>
    <t>Aarav Mishra</t>
  </si>
  <si>
    <t>CUST0414</t>
  </si>
  <si>
    <t>Riya Yadav</t>
  </si>
  <si>
    <t>CUST0415</t>
  </si>
  <si>
    <t>CUST0416</t>
  </si>
  <si>
    <t>CUST0417</t>
  </si>
  <si>
    <t>CUST0418</t>
  </si>
  <si>
    <t>Neha Kumar</t>
  </si>
  <si>
    <t>CUST0419</t>
  </si>
  <si>
    <t>CUST0420</t>
  </si>
  <si>
    <t>CUST0421</t>
  </si>
  <si>
    <t>CUST0422</t>
  </si>
  <si>
    <t>Nandini Mehta</t>
  </si>
  <si>
    <t>CUST0423</t>
  </si>
  <si>
    <t>CUST0424</t>
  </si>
  <si>
    <t>CUST0425</t>
  </si>
  <si>
    <t>CUST0426</t>
  </si>
  <si>
    <t>Rohan Agarwal</t>
  </si>
  <si>
    <t>CUST0427</t>
  </si>
  <si>
    <t>Arjun Jain</t>
  </si>
  <si>
    <t>CUST0428</t>
  </si>
  <si>
    <t>Riya Tiwari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</si>
  <si>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</si>
  <si>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</si>
  <si>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</si>
  <si>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</si>
  <si>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</si>
  <si>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</si>
  <si>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</si>
  <si>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</si>
  <si>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Sneha Mishra</t>
  </si>
  <si>
    <t>CUST0437</t>
  </si>
  <si>
    <t>Saurabh Agarwal</t>
  </si>
  <si>
    <t>CUST0438</t>
  </si>
  <si>
    <t>CUST0439</t>
  </si>
  <si>
    <t>Kavya Pandey</t>
  </si>
  <si>
    <t>CUST0440</t>
  </si>
  <si>
    <t>Ananya Jain</t>
  </si>
  <si>
    <t>CUST0441</t>
  </si>
  <si>
    <t>Vikas Mishra</t>
  </si>
  <si>
    <t>CUST0442</t>
  </si>
  <si>
    <t>CUST0443</t>
  </si>
  <si>
    <t>CUST0444</t>
  </si>
  <si>
    <t>Aarav Singh</t>
  </si>
  <si>
    <t>CUST0445</t>
  </si>
  <si>
    <t>CUST0446</t>
  </si>
  <si>
    <t>Utkarsh Mishra</t>
  </si>
  <si>
    <t>CUST0447</t>
  </si>
  <si>
    <t>CUST0448</t>
  </si>
  <si>
    <t>Shreya Yadav</t>
  </si>
  <si>
    <t>CUST0449</t>
  </si>
  <si>
    <t>Priya Shah</t>
  </si>
  <si>
    <t>CUST0450</t>
  </si>
  <si>
    <t>CUST0451</t>
  </si>
  <si>
    <t>CUST0452</t>
  </si>
  <si>
    <t>CUST0453</t>
  </si>
  <si>
    <t>CUST0454</t>
  </si>
  <si>
    <t>CUST0455</t>
  </si>
  <si>
    <t>Priya Mishra</t>
  </si>
  <si>
    <t>CUST0456</t>
  </si>
  <si>
    <t>CUST0457</t>
  </si>
  <si>
    <t>CUST0458</t>
  </si>
  <si>
    <t>Simran Mishra</t>
  </si>
  <si>
    <t>CUST0459</t>
  </si>
  <si>
    <t>Isha Mishra</t>
  </si>
  <si>
    <t>CUST0460</t>
  </si>
  <si>
    <t>CUST0461</t>
  </si>
  <si>
    <t>CUST0462</t>
  </si>
  <si>
    <t>Isha Pandey</t>
  </si>
  <si>
    <t>CUST0463</t>
  </si>
  <si>
    <t>CUST0464</t>
  </si>
  <si>
    <t>CUST0465</t>
  </si>
  <si>
    <t>CUST0466</t>
  </si>
  <si>
    <t>CUST0467</t>
  </si>
  <si>
    <t>CUST0468</t>
  </si>
  <si>
    <t>Ankit Singh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</si>
  <si>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</si>
  <si>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</si>
  <si>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</si>
  <si>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</si>
  <si>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</si>
  <si>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</si>
  <si>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</si>
  <si>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</si>
  <si>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Shreya Sharma</t>
  </si>
  <si>
    <t>CUST0477</t>
  </si>
  <si>
    <t>CUST0478</t>
  </si>
  <si>
    <t>Saurabh Patel</t>
  </si>
  <si>
    <t>CUST0479</t>
  </si>
  <si>
    <t>CUST0480</t>
  </si>
  <si>
    <t>CUST0481</t>
  </si>
  <si>
    <t>Vivaan Jain</t>
  </si>
  <si>
    <t>CUST0482</t>
  </si>
  <si>
    <t>CUST0483</t>
  </si>
  <si>
    <t>CUST0484</t>
  </si>
  <si>
    <t>CUST0485</t>
  </si>
  <si>
    <t>CUST0486</t>
  </si>
  <si>
    <t>CUST0487</t>
  </si>
  <si>
    <t>CUST0488</t>
  </si>
  <si>
    <t>Sneha Tiwari</t>
  </si>
  <si>
    <t>CUST0489</t>
  </si>
  <si>
    <t>CUST0490</t>
  </si>
  <si>
    <t>CUST0491</t>
  </si>
  <si>
    <t>CUST0492</t>
  </si>
  <si>
    <t>CUST0493</t>
  </si>
  <si>
    <t>Simran Srivastava</t>
  </si>
  <si>
    <t>CUST0494</t>
  </si>
  <si>
    <t>CUST0495</t>
  </si>
  <si>
    <t>CUST0496</t>
  </si>
  <si>
    <t>CUST0497</t>
  </si>
  <si>
    <t>CUST0498</t>
  </si>
  <si>
    <t>Ayush Sharma</t>
  </si>
  <si>
    <t>CUST0499</t>
  </si>
  <si>
    <t>CUST0500</t>
  </si>
  <si>
    <t>Rohan Singh</t>
  </si>
  <si>
    <t>CUST0501</t>
  </si>
  <si>
    <t>CUST0502</t>
  </si>
  <si>
    <t>Vivaan Shah</t>
  </si>
  <si>
    <t>CUST0503</t>
  </si>
  <si>
    <t>CUST0504</t>
  </si>
  <si>
    <t>Neha Jain</t>
  </si>
  <si>
    <t>CUST0505</t>
  </si>
  <si>
    <t>CUST0506</t>
  </si>
  <si>
    <t>CUST0507</t>
  </si>
  <si>
    <t>CUST0508</t>
  </si>
  <si>
    <t>Utkarsh Yadav</t>
  </si>
  <si>
    <t>CUST0509</t>
  </si>
  <si>
    <t>CUST0510</t>
  </si>
  <si>
    <t>CUST0511</t>
  </si>
  <si>
    <t>CUST0512</t>
  </si>
  <si>
    <t>CUST0513</t>
  </si>
  <si>
    <t>Aditya Jain</t>
  </si>
  <si>
    <t>CUST0514</t>
  </si>
  <si>
    <t>Ananya Shah</t>
  </si>
  <si>
    <t>CUST0515</t>
  </si>
  <si>
    <t>CUST0516</t>
  </si>
  <si>
    <t>CUST0517</t>
  </si>
  <si>
    <t>CUST0518</t>
  </si>
  <si>
    <t>Ayush Shah</t>
  </si>
  <si>
    <t>CUST0519</t>
  </si>
  <si>
    <t>CUST0520</t>
  </si>
  <si>
    <t>Rahul Sharma</t>
  </si>
  <si>
    <t>CUST0521</t>
  </si>
  <si>
    <t>CUST0522</t>
  </si>
  <si>
    <t>CUST0523</t>
  </si>
  <si>
    <t>CUST0524</t>
  </si>
  <si>
    <t>CUST0525</t>
  </si>
  <si>
    <t>Nandini Shah</t>
  </si>
  <si>
    <t>CUST0526</t>
  </si>
  <si>
    <t>Aman Srivastava</t>
  </si>
  <si>
    <t>CUST0527</t>
  </si>
  <si>
    <t>CUST0528</t>
  </si>
  <si>
    <t>CUST0529</t>
  </si>
  <si>
    <t>Saurabh Kumar</t>
  </si>
  <si>
    <t>CUST0530</t>
  </si>
  <si>
    <t>Utkarsh Tiwari</t>
  </si>
  <si>
    <t>CUST0531</t>
  </si>
  <si>
    <t>CUST0532</t>
  </si>
  <si>
    <t>CUST0533</t>
  </si>
  <si>
    <t>Arjun Sharma</t>
  </si>
  <si>
    <t>CUST0534</t>
  </si>
  <si>
    <t>CUST0535</t>
  </si>
  <si>
    <t>CUST0536</t>
  </si>
  <si>
    <t>CUST0537</t>
  </si>
  <si>
    <t>Saurabh Tiwari</t>
  </si>
  <si>
    <t>CUST0538</t>
  </si>
  <si>
    <t>Kavya Yadav</t>
  </si>
  <si>
    <t>CUST0539</t>
  </si>
  <si>
    <t>Ravi Srivastava</t>
  </si>
  <si>
    <t>CUST0540</t>
  </si>
  <si>
    <t>CUST0541</t>
  </si>
  <si>
    <t>Kavya Singh</t>
  </si>
  <si>
    <t>CUST0542</t>
  </si>
  <si>
    <t>Vikas Srivastava</t>
  </si>
  <si>
    <t>CUST0543</t>
  </si>
  <si>
    <t>Ravi Jain</t>
  </si>
  <si>
    <t>CUST0544</t>
  </si>
  <si>
    <t>Kavya Verma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</si>
  <si>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</si>
  <si>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</si>
  <si>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</si>
  <si>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</si>
  <si>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</si>
  <si>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</si>
  <si>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</si>
  <si>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</si>
  <si>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</si>
  <si>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</si>
  <si>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</si>
  <si>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</si>
  <si>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Karan Yadav</t>
  </si>
  <si>
    <t>CUST0557</t>
  </si>
  <si>
    <t>CUST0558</t>
  </si>
  <si>
    <t>CUST0559</t>
  </si>
  <si>
    <t>CUST0560</t>
  </si>
  <si>
    <t>CUST0561</t>
  </si>
  <si>
    <t>CUST0562</t>
  </si>
  <si>
    <t>Aditya Agarwal</t>
  </si>
  <si>
    <t>CUST0563</t>
  </si>
  <si>
    <t>CUST0564</t>
  </si>
  <si>
    <t>Saurabh Gupta</t>
  </si>
  <si>
    <t>CUST0565</t>
  </si>
  <si>
    <t>CUST0566</t>
  </si>
  <si>
    <t>CUST0567</t>
  </si>
  <si>
    <t>CUST0568</t>
  </si>
  <si>
    <t>Priya Mehta</t>
  </si>
  <si>
    <t>CUST0569</t>
  </si>
  <si>
    <t>CUST0570</t>
  </si>
  <si>
    <t>CUST0571</t>
  </si>
  <si>
    <t>Rahul Gupta</t>
  </si>
  <si>
    <t>CUST0572</t>
  </si>
  <si>
    <t>CUST0573</t>
  </si>
  <si>
    <t>Kavya Jain</t>
  </si>
  <si>
    <t>CUST0574</t>
  </si>
  <si>
    <t>Vikas Yadav</t>
  </si>
  <si>
    <t>CUST0575</t>
  </si>
  <si>
    <t>CUST0576</t>
  </si>
  <si>
    <t>CUST0577</t>
  </si>
  <si>
    <t>CUST0578</t>
  </si>
  <si>
    <t>CUST0579</t>
  </si>
  <si>
    <t>CUST0580</t>
  </si>
  <si>
    <t>Utkarsh Pandey</t>
  </si>
  <si>
    <t>CUST0581</t>
  </si>
  <si>
    <t>Kavya Patel</t>
  </si>
  <si>
    <t>CUST0582</t>
  </si>
  <si>
    <t>CUST0583</t>
  </si>
  <si>
    <t>CUST0584</t>
  </si>
  <si>
    <t>CUST0585</t>
  </si>
  <si>
    <t>CUST0586</t>
  </si>
  <si>
    <t>CUST0587</t>
  </si>
  <si>
    <t>CUST0588</t>
  </si>
  <si>
    <t>Utkarsh Gupta</t>
  </si>
  <si>
    <t>CUST0589</t>
  </si>
  <si>
    <t>CUST0590</t>
  </si>
  <si>
    <t>Riya Sharma</t>
  </si>
  <si>
    <t>CUST0591</t>
  </si>
  <si>
    <t>CUST0592</t>
  </si>
  <si>
    <t>Sneha Pandey</t>
  </si>
  <si>
    <t>CUST0593</t>
  </si>
  <si>
    <t>Shreya Singh</t>
  </si>
  <si>
    <t>CUST0594</t>
  </si>
  <si>
    <t>CUST0595</t>
  </si>
  <si>
    <t>CUST0596</t>
  </si>
  <si>
    <t>CUST0597</t>
  </si>
  <si>
    <t>CUST0598</t>
  </si>
  <si>
    <t>CUST0599</t>
  </si>
  <si>
    <t>Riya Gupta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</si>
  <si>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</si>
  <si>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</si>
  <si>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</si>
  <si>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</si>
  <si>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</si>
  <si>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</si>
  <si>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</si>
  <si>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</si>
  <si>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</si>
  <si>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</si>
  <si>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</si>
  <si>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</si>
  <si>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</si>
  <si>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</si>
  <si>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</si>
  <si>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Vikas Kumar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</si>
  <si>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</si>
  <si>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</si>
  <si>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</si>
  <si>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</si>
  <si>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</si>
  <si>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</si>
  <si>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</si>
  <si>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</si>
  <si>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</si>
  <si>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</si>
  <si>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</si>
  <si>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</si>
  <si>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</si>
  <si>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</si>
  <si>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</si>
  <si>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</si>
  <si>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Ankit Jain</t>
  </si>
  <si>
    <t>CUST0631</t>
  </si>
  <si>
    <t>CUST0632</t>
  </si>
  <si>
    <t>CUST0633</t>
  </si>
  <si>
    <t>CUST0634</t>
  </si>
  <si>
    <t>Rohan Mishra</t>
  </si>
  <si>
    <t>CUST0635</t>
  </si>
  <si>
    <t>CUST0636</t>
  </si>
  <si>
    <t>CUST0637</t>
  </si>
  <si>
    <t>Arjun Agarwal</t>
  </si>
  <si>
    <t>CUST0638</t>
  </si>
  <si>
    <t>CUST0639</t>
  </si>
  <si>
    <t>CUST0640</t>
  </si>
  <si>
    <t>CUST0641</t>
  </si>
  <si>
    <t>CUST0642</t>
  </si>
  <si>
    <t>Ravi Verma</t>
  </si>
  <si>
    <t>CUST0643</t>
  </si>
  <si>
    <t>CUST0644</t>
  </si>
  <si>
    <t>CUST0645</t>
  </si>
  <si>
    <t>CUST0646</t>
  </si>
  <si>
    <t>CUST0647</t>
  </si>
  <si>
    <t>CUST0648</t>
  </si>
  <si>
    <t>Simran Singh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</si>
  <si>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</si>
  <si>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</si>
  <si>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</si>
  <si>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</si>
  <si>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</si>
  <si>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</si>
  <si>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</si>
  <si>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</si>
  <si>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</si>
  <si>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</si>
  <si>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</si>
  <si>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</si>
  <si>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</si>
  <si>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Rahul Agarwal</t>
  </si>
  <si>
    <t>CUST0662</t>
  </si>
  <si>
    <t>Aarav Shah</t>
  </si>
  <si>
    <t>CUST0663</t>
  </si>
  <si>
    <t>CUST0664</t>
  </si>
  <si>
    <t>Simran Sharma</t>
  </si>
  <si>
    <t>CUST0665</t>
  </si>
  <si>
    <t>CUST0666</t>
  </si>
  <si>
    <t>CUST0667</t>
  </si>
  <si>
    <t>CUST0668</t>
  </si>
  <si>
    <t>CUST0669</t>
  </si>
  <si>
    <t>CUST0670</t>
  </si>
  <si>
    <t>Vikas Tiwari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</si>
  <si>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</si>
  <si>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</si>
  <si>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</si>
  <si>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</si>
  <si>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</si>
  <si>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</si>
  <si>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</si>
  <si>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</si>
  <si>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</si>
  <si>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</si>
  <si>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Arjun Gupta</t>
  </si>
  <si>
    <t>CUST0681</t>
  </si>
  <si>
    <t>Nandini Jain</t>
  </si>
  <si>
    <t>CUST0682</t>
  </si>
  <si>
    <t>CUST0683</t>
  </si>
  <si>
    <t>CUST0684</t>
  </si>
  <si>
    <t>Ayush Kumar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</si>
  <si>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</si>
  <si>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</si>
  <si>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</si>
  <si>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</si>
  <si>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</si>
  <si>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</si>
  <si>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</si>
  <si>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</si>
  <si>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</si>
  <si>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</si>
  <si>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</si>
  <si>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Nikhil Gupta</t>
  </si>
  <si>
    <t>CUST0696</t>
  </si>
  <si>
    <t>Neha Gupta</t>
  </si>
  <si>
    <t>CUST0697</t>
  </si>
  <si>
    <t>Rohan Kumar</t>
  </si>
  <si>
    <t>CUST0698</t>
  </si>
  <si>
    <t>CUST0699</t>
  </si>
  <si>
    <t>CUST0700</t>
  </si>
  <si>
    <t>CUST0701</t>
  </si>
  <si>
    <t>CUST0702</t>
  </si>
  <si>
    <t>CUST0703</t>
  </si>
  <si>
    <t>Aman Yadav</t>
  </si>
  <si>
    <t>CUST0704</t>
  </si>
  <si>
    <t>Utkarsh Patel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</si>
  <si>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</si>
  <si>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</si>
  <si>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</si>
  <si>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</si>
  <si>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</si>
  <si>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</si>
  <si>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</si>
  <si>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</si>
  <si>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</si>
  <si>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</si>
  <si>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</si>
  <si>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Isha Agarwal</t>
  </si>
  <si>
    <t>CUST0716</t>
  </si>
  <si>
    <t>CUST0717</t>
  </si>
  <si>
    <t>CUST0718</t>
  </si>
  <si>
    <t>CUST0719</t>
  </si>
  <si>
    <t>Aditya Tiwari</t>
  </si>
  <si>
    <t>CUST0720</t>
  </si>
  <si>
    <t>CUST0721</t>
  </si>
  <si>
    <t>CUST0722</t>
  </si>
  <si>
    <t>CUST0723</t>
  </si>
  <si>
    <t>CUST0724</t>
  </si>
  <si>
    <t>CUST0725</t>
  </si>
  <si>
    <t>CUST0726</t>
  </si>
  <si>
    <t>Nikhil Jain</t>
  </si>
  <si>
    <t>CUST0727</t>
  </si>
  <si>
    <t>CUST0728</t>
  </si>
  <si>
    <t>Kavya Agarwal</t>
  </si>
  <si>
    <t>CUST0729</t>
  </si>
  <si>
    <t>CUST0730</t>
  </si>
  <si>
    <t>CUST0731</t>
  </si>
  <si>
    <t>CUST0732</t>
  </si>
  <si>
    <t>CUST0733</t>
  </si>
  <si>
    <t>CUST0734</t>
  </si>
  <si>
    <t>CUST0735</t>
  </si>
  <si>
    <t>Ananya Mishra</t>
  </si>
  <si>
    <t>CUST0736</t>
  </si>
  <si>
    <t>CUST0737</t>
  </si>
  <si>
    <t>CUST0738</t>
  </si>
  <si>
    <t>CUST0739</t>
  </si>
  <si>
    <t>Pooja Yadav</t>
  </si>
  <si>
    <t>CUST0740</t>
  </si>
  <si>
    <t>Riya Mehta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</si>
  <si>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</si>
  <si>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</si>
  <si>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</si>
  <si>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</si>
  <si>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</si>
  <si>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</si>
  <si>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</si>
  <si>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</si>
  <si>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</si>
  <si>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</si>
  <si>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</si>
  <si>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</si>
  <si>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</si>
  <si>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</si>
  <si>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</si>
  <si>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</si>
  <si>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</si>
  <si>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Simran Patel</t>
  </si>
  <si>
    <t>CUST0758</t>
  </si>
  <si>
    <t>Aditya Srivastava</t>
  </si>
  <si>
    <t>CUST0759</t>
  </si>
  <si>
    <t>CUST0760</t>
  </si>
  <si>
    <t>CUST0761</t>
  </si>
  <si>
    <t>Aarav Patel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</si>
  <si>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</si>
  <si>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</si>
  <si>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</si>
  <si>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</si>
  <si>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</si>
  <si>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</si>
  <si>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</si>
  <si>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</si>
  <si>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</si>
  <si>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</si>
  <si>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</si>
  <si>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</si>
  <si>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</si>
  <si>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</si>
  <si>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</si>
  <si>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</si>
  <si>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</si>
  <si>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</si>
  <si>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</si>
  <si>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</si>
  <si>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</si>
  <si>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</si>
  <si>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</si>
  <si>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</si>
  <si>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</si>
  <si>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</si>
  <si>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</si>
  <si>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</si>
  <si>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</si>
  <si>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</si>
  <si>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</si>
  <si>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</si>
  <si>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</si>
  <si>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Rahul Pandey</t>
  </si>
  <si>
    <t>CUST0795</t>
  </si>
  <si>
    <t>CUST0796</t>
  </si>
  <si>
    <t>Isha Mehta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</si>
  <si>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</si>
  <si>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</si>
  <si>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</si>
  <si>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</si>
  <si>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</si>
  <si>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</si>
  <si>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</si>
  <si>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</si>
  <si>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</si>
  <si>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Ravi Agarwal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</si>
  <si>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</si>
  <si>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</si>
  <si>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</si>
  <si>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</si>
  <si>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</si>
  <si>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</si>
  <si>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</si>
  <si>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</si>
  <si>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</si>
  <si>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</si>
  <si>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</si>
  <si>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</si>
  <si>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</si>
  <si>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</si>
  <si>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</si>
  <si>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</si>
  <si>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</si>
  <si>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Nikhil Patel</t>
  </si>
  <si>
    <t>CUST0823</t>
  </si>
  <si>
    <t>CUST0824</t>
  </si>
  <si>
    <t>CUST0825</t>
  </si>
  <si>
    <t>CUST0826</t>
  </si>
  <si>
    <t>Rahul Jain</t>
  </si>
  <si>
    <t>CUST0827</t>
  </si>
  <si>
    <t>CUST0828</t>
  </si>
  <si>
    <t>CUST0829</t>
  </si>
  <si>
    <t>CUST0830</t>
  </si>
  <si>
    <t>CUST0831</t>
  </si>
  <si>
    <t>Vikas Sharma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</si>
  <si>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</si>
  <si>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</si>
  <si>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</si>
  <si>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</si>
  <si>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</si>
  <si>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</si>
  <si>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</si>
  <si>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</si>
  <si>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</si>
  <si>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</si>
  <si>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</si>
  <si>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</si>
  <si>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</si>
  <si>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Vivaan Patel</t>
  </si>
  <si>
    <t>CUST0845</t>
  </si>
  <si>
    <t>CUST0846</t>
  </si>
  <si>
    <t>CUST0847</t>
  </si>
  <si>
    <t>CUST0848</t>
  </si>
  <si>
    <t>Aarav Srivastava</t>
  </si>
  <si>
    <t>CUST0849</t>
  </si>
  <si>
    <t>Arjun Tiwari</t>
  </si>
  <si>
    <t>CUST0850</t>
  </si>
  <si>
    <t>CUST0851</t>
  </si>
  <si>
    <t>CUST0852</t>
  </si>
  <si>
    <t>Utkarsh Sharma</t>
  </si>
  <si>
    <t>CUST0853</t>
  </si>
  <si>
    <t>CUST0854</t>
  </si>
  <si>
    <t>Vivaan Agarwal</t>
  </si>
  <si>
    <t>CUST0855</t>
  </si>
  <si>
    <t>CUST0856</t>
  </si>
  <si>
    <t>CUST0857</t>
  </si>
  <si>
    <t>CUST0858</t>
  </si>
  <si>
    <t>CUST0859</t>
  </si>
  <si>
    <t>CUST0860</t>
  </si>
  <si>
    <t>CUST0861</t>
  </si>
  <si>
    <t>Ayush Agarwal</t>
  </si>
  <si>
    <t>CUST0862</t>
  </si>
  <si>
    <t>CUST0863</t>
  </si>
  <si>
    <t>Aditya Singh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</si>
  <si>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</si>
  <si>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</si>
  <si>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</si>
  <si>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</si>
  <si>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</si>
  <si>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</si>
  <si>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</si>
  <si>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</si>
  <si>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</si>
  <si>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</si>
  <si>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Nikhil Pandey</t>
  </si>
  <si>
    <t>CUST0874</t>
  </si>
  <si>
    <t>CUST0875</t>
  </si>
  <si>
    <t>CUST0876</t>
  </si>
  <si>
    <t>CUST0877</t>
  </si>
  <si>
    <t>CUST0878</t>
  </si>
  <si>
    <t>CUST0879</t>
  </si>
  <si>
    <t>Ankit Agarwal</t>
  </si>
  <si>
    <t>CUST0880</t>
  </si>
  <si>
    <t>CUST0881</t>
  </si>
  <si>
    <t>Nikhil Tiwari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</si>
  <si>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</si>
  <si>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</si>
  <si>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</si>
  <si>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</si>
  <si>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</si>
  <si>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</si>
  <si>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</si>
  <si>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</si>
  <si>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Karan Pandey</t>
  </si>
  <si>
    <t>CUST0890</t>
  </si>
  <si>
    <t>CUST0891</t>
  </si>
  <si>
    <t>CUST0892</t>
  </si>
  <si>
    <t>CUST0893</t>
  </si>
  <si>
    <t>CUST0894</t>
  </si>
  <si>
    <t>Simran Shah</t>
  </si>
  <si>
    <t>CUST0895</t>
  </si>
  <si>
    <t>CUST0896</t>
  </si>
  <si>
    <t>Pooja Patel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</si>
  <si>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</si>
  <si>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</si>
  <si>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</si>
  <si>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</si>
  <si>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</si>
  <si>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</si>
  <si>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</si>
  <si>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</si>
  <si>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</si>
  <si>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</si>
  <si>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</si>
  <si>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</si>
  <si>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</si>
  <si>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</si>
  <si>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</si>
  <si>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</si>
  <si>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</si>
  <si>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</si>
  <si>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</si>
  <si>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</si>
  <si>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</si>
  <si>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</si>
  <si>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</si>
  <si>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</si>
  <si>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</si>
  <si>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</si>
  <si>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</si>
  <si>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</si>
  <si>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Shreya Kumar</t>
  </si>
  <si>
    <t>CUST0925</t>
  </si>
  <si>
    <t>CUST0926</t>
  </si>
  <si>
    <t>CUST0927</t>
  </si>
  <si>
    <t>CUST0928</t>
  </si>
  <si>
    <t>CUST0929</t>
  </si>
  <si>
    <t>CUST0930</t>
  </si>
  <si>
    <t>Priya Verma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</si>
  <si>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</si>
  <si>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</si>
  <si>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</si>
  <si>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</si>
  <si>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</si>
  <si>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</si>
  <si>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</si>
  <si>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</si>
  <si>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</si>
  <si>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</si>
  <si>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</si>
  <si>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</si>
  <si>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</si>
  <si>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</si>
  <si>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</si>
  <si>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</si>
  <si>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</si>
  <si>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</si>
  <si>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</si>
  <si>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</si>
  <si>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Pooja Gupta</t>
  </si>
  <si>
    <t>CUST0951</t>
  </si>
  <si>
    <t>CUST0952</t>
  </si>
  <si>
    <t>CUST0953</t>
  </si>
  <si>
    <t>CUST0954</t>
  </si>
  <si>
    <t>CUST0955</t>
  </si>
  <si>
    <t>Utkarsh Singh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</si>
  <si>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</si>
  <si>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</si>
  <si>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</si>
  <si>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</si>
  <si>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</si>
  <si>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</si>
  <si>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</si>
  <si>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</si>
  <si>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</si>
  <si>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Pooja Srivastava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</si>
  <si>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</si>
  <si>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</si>
  <si>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</si>
  <si>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</si>
  <si>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</si>
  <si>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</si>
  <si>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</si>
  <si>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</si>
  <si>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</si>
  <si>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</si>
  <si>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</si>
  <si>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</si>
  <si>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</si>
  <si>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</si>
  <si>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</si>
  <si>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</si>
  <si>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</si>
  <si>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</si>
  <si>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</si>
  <si>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</si>
  <si>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Vivaan Kumar</t>
  </si>
  <si>
    <t>CUST0985</t>
  </si>
  <si>
    <t>CUST0986</t>
  </si>
  <si>
    <t>CUST0987</t>
  </si>
  <si>
    <t>CUST0988</t>
  </si>
  <si>
    <t>Ananya Yadav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</si>
  <si>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</si>
  <si>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</si>
  <si>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</si>
  <si>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</si>
  <si>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</si>
  <si>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</si>
  <si>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</si>
  <si>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</si>
  <si>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</si>
  <si>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</si>
  <si>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</si>
  <si>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</si>
  <si>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</si>
  <si>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</si>
  <si>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</si>
  <si>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</si>
  <si>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</si>
  <si>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</si>
  <si>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</si>
  <si>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</si>
  <si>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</si>
  <si>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</si>
  <si>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Utkarsh Shah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</si>
  <si>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</si>
  <si>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</si>
  <si>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</si>
  <si>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</si>
  <si>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</si>
  <si>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</si>
  <si>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</si>
  <si>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</si>
  <si>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</si>
  <si>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</si>
  <si>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</si>
  <si>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</si>
  <si>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</si>
  <si>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</si>
  <si>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</si>
  <si>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</si>
  <si>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</si>
  <si>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</si>
  <si>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</si>
  <si>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</si>
  <si>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</si>
  <si>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</si>
  <si>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</si>
  <si>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</si>
  <si>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</si>
  <si>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</si>
  <si>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</si>
  <si>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</si>
  <si>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</si>
  <si>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</si>
  <si>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Nandini Kumar</t>
  </si>
  <si>
    <t>CUST1041</t>
  </si>
  <si>
    <t>CUST1042</t>
  </si>
  <si>
    <t>CUST1043</t>
  </si>
  <si>
    <t>CUST1044</t>
  </si>
  <si>
    <t>CUST1045</t>
  </si>
  <si>
    <t>CUST1046</t>
  </si>
  <si>
    <t>CUST1047</t>
  </si>
  <si>
    <t>Rahul Tiwari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</si>
  <si>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</si>
  <si>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</si>
  <si>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</si>
  <si>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</si>
  <si>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</si>
  <si>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</si>
  <si>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</si>
  <si>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</si>
  <si>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</si>
  <si>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</si>
  <si>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</si>
  <si>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</si>
  <si>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Ravi Gupta</t>
  </si>
  <si>
    <t>CUST1060</t>
  </si>
  <si>
    <t>CUST1061</t>
  </si>
  <si>
    <t>CUST1062</t>
  </si>
  <si>
    <t>CUST1063</t>
  </si>
  <si>
    <t>CUST1064</t>
  </si>
  <si>
    <t>CUST1065</t>
  </si>
  <si>
    <t>CUST1066</t>
  </si>
  <si>
    <t>Sneha Agarwal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</si>
  <si>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</si>
  <si>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</si>
  <si>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</si>
  <si>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</si>
  <si>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</si>
  <si>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</si>
  <si>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</si>
  <si>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</si>
  <si>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</si>
  <si>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</si>
  <si>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</si>
  <si>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</si>
  <si>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</si>
  <si>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</si>
  <si>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</si>
  <si>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</si>
  <si>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</si>
  <si>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</si>
  <si>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</si>
  <si>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</si>
  <si>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</si>
  <si>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</si>
  <si>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</si>
  <si>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</si>
  <si>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</si>
  <si>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</si>
  <si>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</si>
  <si>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</si>
  <si>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</si>
  <si>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</si>
  <si>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</si>
  <si>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</si>
  <si>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</si>
  <si>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</si>
  <si>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</si>
  <si>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</si>
  <si>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</si>
  <si>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</si>
  <si>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</si>
  <si>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</si>
  <si>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</si>
  <si>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</si>
  <si>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</si>
  <si>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</si>
  <si>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</si>
  <si>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</si>
  <si>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</si>
  <si>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</si>
  <si>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</si>
  <si>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</si>
  <si>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</si>
  <si>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</si>
  <si>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</si>
  <si>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Aman Shah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</si>
  <si>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</si>
  <si>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</si>
  <si>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</si>
  <si>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</si>
  <si>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</si>
  <si>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</si>
  <si>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</si>
  <si>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</si>
  <si>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</si>
  <si>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</si>
  <si>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</si>
  <si>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</si>
  <si>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</si>
  <si>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</si>
  <si>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</si>
  <si>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</si>
  <si>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</si>
  <si>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</si>
  <si>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</si>
  <si>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</si>
  <si>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</si>
  <si>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</si>
  <si>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</si>
  <si>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</si>
  <si>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</si>
  <si>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</si>
  <si>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</si>
  <si>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</si>
  <si>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</si>
  <si>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</si>
  <si>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</si>
  <si>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</si>
  <si>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</si>
  <si>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</si>
  <si>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</si>
  <si>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</si>
  <si>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</si>
  <si>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</si>
  <si>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</si>
  <si>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</si>
  <si>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</si>
  <si>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</si>
  <si>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</si>
  <si>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</si>
  <si>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</si>
  <si>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</si>
  <si>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</si>
  <si>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</si>
  <si>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</si>
  <si>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</si>
  <si>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</si>
  <si>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</si>
  <si>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</si>
  <si>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</si>
  <si>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</si>
  <si>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</si>
  <si>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</si>
  <si>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</si>
  <si>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</si>
  <si>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</si>
  <si>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</si>
  <si>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</si>
  <si>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</si>
  <si>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</si>
  <si>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</si>
  <si>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</si>
  <si>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</si>
  <si>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</si>
  <si>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</si>
  <si>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</si>
  <si>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</si>
  <si>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</si>
  <si>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</si>
  <si>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</si>
  <si>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Neha Pandey</t>
  </si>
  <si>
    <t>CUST1194</t>
  </si>
  <si>
    <t>CUST1195</t>
  </si>
  <si>
    <t>CUST1196</t>
  </si>
  <si>
    <t>CUST1197</t>
  </si>
  <si>
    <t>CUST1198</t>
  </si>
  <si>
    <t>CUST1199</t>
  </si>
  <si>
    <t>CUST1200</t>
  </si>
  <si>
    <t>P001</t>
  </si>
  <si>
    <t>Smartphone</t>
  </si>
  <si>
    <t>Electronics</t>
  </si>
  <si>
    <t>UrbanX</t>
  </si>
  <si>
    <t>P002</t>
  </si>
  <si>
    <t>Prime</t>
  </si>
  <si>
    <t>P003</t>
  </si>
  <si>
    <t>Vistara</t>
  </si>
  <si>
    <t>P004</t>
  </si>
  <si>
    <t>Nova</t>
  </si>
  <si>
    <t>P005</t>
  </si>
  <si>
    <t>Laptop</t>
  </si>
  <si>
    <t>Luma</t>
  </si>
  <si>
    <t>P006</t>
  </si>
  <si>
    <t>P007</t>
  </si>
  <si>
    <t>Aero</t>
  </si>
  <si>
    <t>P008</t>
  </si>
  <si>
    <t>Crest</t>
  </si>
  <si>
    <t>P009</t>
  </si>
  <si>
    <t>Headphones</t>
  </si>
  <si>
    <t>P010</t>
  </si>
  <si>
    <t>P011</t>
  </si>
  <si>
    <t>P012</t>
  </si>
  <si>
    <t>P013</t>
  </si>
  <si>
    <t>Smartwatch</t>
  </si>
  <si>
    <t>P014</t>
  </si>
  <si>
    <t>P015</t>
  </si>
  <si>
    <t>Zeno</t>
  </si>
  <si>
    <t>P016</t>
  </si>
  <si>
    <t>Orion</t>
  </si>
  <si>
    <t>P017</t>
  </si>
  <si>
    <t>Power Bank</t>
  </si>
  <si>
    <t>P018</t>
  </si>
  <si>
    <t>P019</t>
  </si>
  <si>
    <t>Maxwell</t>
  </si>
  <si>
    <t>P020</t>
  </si>
  <si>
    <t>P021</t>
  </si>
  <si>
    <t>T-Shirt</t>
  </si>
  <si>
    <t>Fashion</t>
  </si>
  <si>
    <t>P022</t>
  </si>
  <si>
    <t>P023</t>
  </si>
  <si>
    <t>P024</t>
  </si>
  <si>
    <t>P025</t>
  </si>
  <si>
    <t>Jeans</t>
  </si>
  <si>
    <t>P026</t>
  </si>
  <si>
    <t>P027</t>
  </si>
  <si>
    <t>P028</t>
  </si>
  <si>
    <t>P029</t>
  </si>
  <si>
    <t>Sneakers</t>
  </si>
  <si>
    <t>P030</t>
  </si>
  <si>
    <t>P031</t>
  </si>
  <si>
    <t>P032</t>
  </si>
  <si>
    <t>P033</t>
  </si>
  <si>
    <t>Jacket</t>
  </si>
  <si>
    <t>P034</t>
  </si>
  <si>
    <t>P035</t>
  </si>
  <si>
    <t>P036</t>
  </si>
  <si>
    <t>P037</t>
  </si>
  <si>
    <t>Backpack</t>
  </si>
  <si>
    <t>P038</t>
  </si>
  <si>
    <t>P039</t>
  </si>
  <si>
    <t>P040</t>
  </si>
  <si>
    <t>P041</t>
  </si>
  <si>
    <t>Mixer Grinder</t>
  </si>
  <si>
    <t>Home &amp; Kitchen</t>
  </si>
  <si>
    <t>P042</t>
  </si>
  <si>
    <t>P043</t>
  </si>
  <si>
    <t>P044</t>
  </si>
  <si>
    <t>P045</t>
  </si>
  <si>
    <t>Air Fryer</t>
  </si>
  <si>
    <t>P046</t>
  </si>
  <si>
    <t>P047</t>
  </si>
  <si>
    <t>P048</t>
  </si>
  <si>
    <t>P049</t>
  </si>
  <si>
    <t>Cookware Set</t>
  </si>
  <si>
    <t>P050</t>
  </si>
  <si>
    <t>P051</t>
  </si>
  <si>
    <t>P052</t>
  </si>
  <si>
    <t>P053</t>
  </si>
  <si>
    <t>Bedsheet</t>
  </si>
  <si>
    <t>P054</t>
  </si>
  <si>
    <t>P055</t>
  </si>
  <si>
    <t>P056</t>
  </si>
  <si>
    <t>P057</t>
  </si>
  <si>
    <t>Storage Box</t>
  </si>
  <si>
    <t>P058</t>
  </si>
  <si>
    <t>P059</t>
  </si>
  <si>
    <t>P060</t>
  </si>
  <si>
    <t>P061</t>
  </si>
  <si>
    <t>Face Wash</t>
  </si>
  <si>
    <t>Beauty &amp; Personal Care</t>
  </si>
  <si>
    <t>P062</t>
  </si>
  <si>
    <t>P063</t>
  </si>
  <si>
    <t>P064</t>
  </si>
  <si>
    <t>P065</t>
  </si>
  <si>
    <t>Shampoo</t>
  </si>
  <si>
    <t>P066</t>
  </si>
  <si>
    <t>P067</t>
  </si>
  <si>
    <t>P068</t>
  </si>
  <si>
    <t>P069</t>
  </si>
  <si>
    <t>Trimmer</t>
  </si>
  <si>
    <t>P070</t>
  </si>
  <si>
    <t>P071</t>
  </si>
  <si>
    <t>P072</t>
  </si>
  <si>
    <t>P073</t>
  </si>
  <si>
    <t>Skin Care Kit</t>
  </si>
  <si>
    <t>P074</t>
  </si>
  <si>
    <t>P075</t>
  </si>
  <si>
    <t>P076</t>
  </si>
  <si>
    <t>P077</t>
  </si>
  <si>
    <t>Perfume</t>
  </si>
  <si>
    <t>P078</t>
  </si>
  <si>
    <t>P079</t>
  </si>
  <si>
    <t>P080</t>
  </si>
  <si>
    <t>P081</t>
  </si>
  <si>
    <t>Yoga Mat</t>
  </si>
  <si>
    <t>Sports &amp; Fitness</t>
  </si>
  <si>
    <t>P082</t>
  </si>
  <si>
    <t>P083</t>
  </si>
  <si>
    <t>P084</t>
  </si>
  <si>
    <t>P085</t>
  </si>
  <si>
    <t>Running Shoes</t>
  </si>
  <si>
    <t>P086</t>
  </si>
  <si>
    <t>P087</t>
  </si>
  <si>
    <t>P088</t>
  </si>
  <si>
    <t>P089</t>
  </si>
  <si>
    <t>Dumbbells</t>
  </si>
  <si>
    <t>P090</t>
  </si>
  <si>
    <t>P091</t>
  </si>
  <si>
    <t>P092</t>
  </si>
  <si>
    <t>P093</t>
  </si>
  <si>
    <t>Fitness Band</t>
  </si>
  <si>
    <t>P094</t>
  </si>
  <si>
    <t>P095</t>
  </si>
  <si>
    <t>P096</t>
  </si>
  <si>
    <t>P097</t>
  </si>
  <si>
    <t>Cricket Bat</t>
  </si>
  <si>
    <t>P098</t>
  </si>
  <si>
    <t>P099</t>
  </si>
  <si>
    <t>P100</t>
  </si>
  <si>
    <t>ORD00001</t>
  </si>
  <si>
    <t>Credit Card</t>
  </si>
  <si>
    <t>Delivered</t>
  </si>
  <si>
    <t>Affiliate</t>
  </si>
  <si>
    <t>ORD00002</t>
  </si>
  <si>
    <t>UPI</t>
  </si>
  <si>
    <t>ORD00003</t>
  </si>
  <si>
    <t>Instagram</t>
  </si>
  <si>
    <t>ORD00004</t>
  </si>
  <si>
    <t>Delayed</t>
  </si>
  <si>
    <t>Google Ads</t>
  </si>
  <si>
    <t>ORD00005</t>
  </si>
  <si>
    <t>Net Banking</t>
  </si>
  <si>
    <t>Organic</t>
  </si>
  <si>
    <t>ORD00006</t>
  </si>
  <si>
    <t>Cancelled</t>
  </si>
  <si>
    <t>ORD00007</t>
  </si>
  <si>
    <t>Facebook</t>
  </si>
  <si>
    <t>ORD00008</t>
  </si>
  <si>
    <t>Email</t>
  </si>
  <si>
    <t>ORD00009</t>
  </si>
  <si>
    <t>Cash on Delivery</t>
  </si>
  <si>
    <t>ORD00010</t>
  </si>
  <si>
    <t>Debit Card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</si>
  <si>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</si>
  <si>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</si>
  <si>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</si>
  <si>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</si>
  <si>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</si>
  <si>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</si>
  <si>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</si>
  <si>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</si>
  <si>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</si>
  <si>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</si>
  <si>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</si>
  <si>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</si>
  <si>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</si>
  <si>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</si>
  <si>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</si>
  <si>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</si>
  <si>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</si>
  <si>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</si>
  <si>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</si>
  <si>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</si>
  <si>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</si>
  <si>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</si>
  <si>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</si>
  <si>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</si>
  <si>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</si>
  <si>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</si>
  <si>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</si>
  <si>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</si>
  <si>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</si>
  <si>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</si>
  <si>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</si>
  <si>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</si>
  <si>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</si>
  <si>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</si>
  <si>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</si>
  <si>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</si>
  <si>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</si>
  <si>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</si>
  <si>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</si>
  <si>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</si>
  <si>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</si>
  <si>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</si>
  <si>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</si>
  <si>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</si>
  <si>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</si>
  <si>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</si>
  <si>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</si>
  <si>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</si>
  <si>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</si>
  <si>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</si>
  <si>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</si>
  <si>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</si>
  <si>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</si>
  <si>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</si>
  <si>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</si>
  <si>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</si>
  <si>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</si>
  <si>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</si>
  <si>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</si>
  <si>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</si>
  <si>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</si>
  <si>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</si>
  <si>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</si>
  <si>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</si>
  <si>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</si>
  <si>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</si>
  <si>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</si>
  <si>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</si>
  <si>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</si>
  <si>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</si>
  <si>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</si>
  <si>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</si>
  <si>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</si>
  <si>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</si>
  <si>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</si>
  <si>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</si>
  <si>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</si>
  <si>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</si>
  <si>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</si>
  <si>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</si>
  <si>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</si>
  <si>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</si>
  <si>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</si>
  <si>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</si>
  <si>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</si>
  <si>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</si>
  <si>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</si>
  <si>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</si>
  <si>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</si>
  <si>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</si>
  <si>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</si>
  <si>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</si>
  <si>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</si>
  <si>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</si>
  <si>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</si>
  <si>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</si>
  <si>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</si>
  <si>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</si>
  <si>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</si>
  <si>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</si>
  <si>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</si>
  <si>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</si>
  <si>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</si>
  <si>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</si>
  <si>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</si>
  <si>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</si>
  <si>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</si>
  <si>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</si>
  <si>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</si>
  <si>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</si>
  <si>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</si>
  <si>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</si>
  <si>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</si>
  <si>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</si>
  <si>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</si>
  <si>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</si>
  <si>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</si>
  <si>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</si>
  <si>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</si>
  <si>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</si>
  <si>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</si>
  <si>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</si>
  <si>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</si>
  <si>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</si>
  <si>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</si>
  <si>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</si>
  <si>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</si>
  <si>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</si>
  <si>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</si>
  <si>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</si>
  <si>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</si>
  <si>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</si>
  <si>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</si>
  <si>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</si>
  <si>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</si>
  <si>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</si>
  <si>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</si>
  <si>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</si>
  <si>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</si>
  <si>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</si>
  <si>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</si>
  <si>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</si>
  <si>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</si>
  <si>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</si>
  <si>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</si>
  <si>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</si>
  <si>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</si>
  <si>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</si>
  <si>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</si>
  <si>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</si>
  <si>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</si>
  <si>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</si>
  <si>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</si>
  <si>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</si>
  <si>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</si>
  <si>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</si>
  <si>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</si>
  <si>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</si>
  <si>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</si>
  <si>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</si>
  <si>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</si>
  <si>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</si>
  <si>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</si>
  <si>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</si>
  <si>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</si>
  <si>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</si>
  <si>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</si>
  <si>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</si>
  <si>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</si>
  <si>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</si>
  <si>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</si>
  <si>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</si>
  <si>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</si>
  <si>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</si>
  <si>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</si>
  <si>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</si>
  <si>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</si>
  <si>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</si>
  <si>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</si>
  <si>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</si>
  <si>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</si>
  <si>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</si>
  <si>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</si>
  <si>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</si>
  <si>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</si>
  <si>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</si>
  <si>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</si>
  <si>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</si>
  <si>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</si>
  <si>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</si>
  <si>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</si>
  <si>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</si>
  <si>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</si>
  <si>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</si>
  <si>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</si>
  <si>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</si>
  <si>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</si>
  <si>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</si>
  <si>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</si>
  <si>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</si>
  <si>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</si>
  <si>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</si>
  <si>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</si>
  <si>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</si>
  <si>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</si>
  <si>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</si>
  <si>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</si>
  <si>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</si>
  <si>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</si>
  <si>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</si>
  <si>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</si>
  <si>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</si>
  <si>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</si>
  <si>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</si>
  <si>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</si>
  <si>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</si>
  <si>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</si>
  <si>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</si>
  <si>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</si>
  <si>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</si>
  <si>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</si>
  <si>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</si>
  <si>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</si>
  <si>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</si>
  <si>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</si>
  <si>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</si>
  <si>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</si>
  <si>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</si>
  <si>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</si>
  <si>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</si>
  <si>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</si>
  <si>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</si>
  <si>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</si>
  <si>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</si>
  <si>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</si>
  <si>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</si>
  <si>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</si>
  <si>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</si>
  <si>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</si>
  <si>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</si>
  <si>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</si>
  <si>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</si>
  <si>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</si>
  <si>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</si>
  <si>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</si>
  <si>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</si>
  <si>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</si>
  <si>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</si>
  <si>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</si>
  <si>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</si>
  <si>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</si>
  <si>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</si>
  <si>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</si>
  <si>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</si>
  <si>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</si>
  <si>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</si>
  <si>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</si>
  <si>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</si>
  <si>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</si>
  <si>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</si>
  <si>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</si>
  <si>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</si>
  <si>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</si>
  <si>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</si>
  <si>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</si>
  <si>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</si>
  <si>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</si>
  <si>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</si>
  <si>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</si>
  <si>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</si>
  <si>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</si>
  <si>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</si>
  <si>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</si>
  <si>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</si>
  <si>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</si>
  <si>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</si>
  <si>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</si>
  <si>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</si>
  <si>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</si>
  <si>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</si>
  <si>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</si>
  <si>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</si>
  <si>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</si>
  <si>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</si>
  <si>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</si>
  <si>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</si>
  <si>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</si>
  <si>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</si>
  <si>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</si>
  <si>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</si>
  <si>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</si>
  <si>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</si>
  <si>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</si>
  <si>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</si>
  <si>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</si>
  <si>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</si>
  <si>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</si>
  <si>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</si>
  <si>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</si>
  <si>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</si>
  <si>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</si>
  <si>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</si>
  <si>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</si>
  <si>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</si>
  <si>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</si>
  <si>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</si>
  <si>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</si>
  <si>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</si>
  <si>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</si>
  <si>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</si>
  <si>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</si>
  <si>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</si>
  <si>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</si>
  <si>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</si>
  <si>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</si>
  <si>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</si>
  <si>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</si>
  <si>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</si>
  <si>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</si>
  <si>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</si>
  <si>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</si>
  <si>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</si>
  <si>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</si>
  <si>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</si>
  <si>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</si>
  <si>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</si>
  <si>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</si>
  <si>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</si>
  <si>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</si>
  <si>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</si>
  <si>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</si>
  <si>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</si>
  <si>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</si>
  <si>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</si>
  <si>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</si>
  <si>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</si>
  <si>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</si>
  <si>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</si>
  <si>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</si>
  <si>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</si>
  <si>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</si>
  <si>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</si>
  <si>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</si>
  <si>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</si>
  <si>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</si>
  <si>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</si>
  <si>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</si>
  <si>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</si>
  <si>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</si>
  <si>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</si>
  <si>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</si>
  <si>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</si>
  <si>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</si>
  <si>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</si>
  <si>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</si>
  <si>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</si>
  <si>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</si>
  <si>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</si>
  <si>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</si>
  <si>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</si>
  <si>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</si>
  <si>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</si>
  <si>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</si>
  <si>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</si>
  <si>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</si>
  <si>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</si>
  <si>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</si>
  <si>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</si>
  <si>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</si>
  <si>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</si>
  <si>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</si>
  <si>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</si>
  <si>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</si>
  <si>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</si>
  <si>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</si>
  <si>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</si>
  <si>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</si>
  <si>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</si>
  <si>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</si>
  <si>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</si>
  <si>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</si>
  <si>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</si>
  <si>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</si>
  <si>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</si>
  <si>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</si>
  <si>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</si>
  <si>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</si>
  <si>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</si>
  <si>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</si>
  <si>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</si>
  <si>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</si>
  <si>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</si>
  <si>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</si>
  <si>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</si>
  <si>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</si>
  <si>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</si>
  <si>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</si>
  <si>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</si>
  <si>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</si>
  <si>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</si>
  <si>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</si>
  <si>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</si>
  <si>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</si>
  <si>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</si>
  <si>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</si>
  <si>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</si>
  <si>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</si>
  <si>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</si>
  <si>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</si>
  <si>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</si>
  <si>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</si>
  <si>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</si>
  <si>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</si>
  <si>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</si>
  <si>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</si>
  <si>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</si>
  <si>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</si>
  <si>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</si>
  <si>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</si>
  <si>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</si>
  <si>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</si>
  <si>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</si>
  <si>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</si>
  <si>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</si>
  <si>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</si>
  <si>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</si>
  <si>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</si>
  <si>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</si>
  <si>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</si>
  <si>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</si>
  <si>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</si>
  <si>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</si>
  <si>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</si>
  <si>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</si>
  <si>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</si>
  <si>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</si>
  <si>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</si>
  <si>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</si>
  <si>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</si>
  <si>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</si>
  <si>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</si>
  <si>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</si>
  <si>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</si>
  <si>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</si>
  <si>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</si>
  <si>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</si>
  <si>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</si>
  <si>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</si>
  <si>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</si>
  <si>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</si>
  <si>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</si>
  <si>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</si>
  <si>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</si>
  <si>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</si>
  <si>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</si>
  <si>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</si>
  <si>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</si>
  <si>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</si>
  <si>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</si>
  <si>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</si>
  <si>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</si>
  <si>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</si>
  <si>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</si>
  <si>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</si>
  <si>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</si>
  <si>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</si>
  <si>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</si>
  <si>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</si>
  <si>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</si>
  <si>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</si>
  <si>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</si>
  <si>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</si>
  <si>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</si>
  <si>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</si>
  <si>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</si>
  <si>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</si>
  <si>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</si>
  <si>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</si>
  <si>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</si>
  <si>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</si>
  <si>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</si>
  <si>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</si>
  <si>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</si>
  <si>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</si>
  <si>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</si>
  <si>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</si>
  <si>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</si>
  <si>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</si>
  <si>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</si>
  <si>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</si>
  <si>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</si>
  <si>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</si>
  <si>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</si>
  <si>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</si>
  <si>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</si>
  <si>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</si>
  <si>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</si>
  <si>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</si>
  <si>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</si>
  <si>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</si>
  <si>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</si>
  <si>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</si>
  <si>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</si>
  <si>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</si>
  <si>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</si>
  <si>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</si>
  <si>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</si>
  <si>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</si>
  <si>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</si>
  <si>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</si>
  <si>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</si>
  <si>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</si>
  <si>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</si>
  <si>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</si>
  <si>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</si>
  <si>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</si>
  <si>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</si>
  <si>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</si>
  <si>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</si>
  <si>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</si>
  <si>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</si>
  <si>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</si>
  <si>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</si>
  <si>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</si>
  <si>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</si>
  <si>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</si>
  <si>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</si>
  <si>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</si>
  <si>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</si>
  <si>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</si>
  <si>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</si>
  <si>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</si>
  <si>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</si>
  <si>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</si>
  <si>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</si>
  <si>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</si>
  <si>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</si>
  <si>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</si>
  <si>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</si>
  <si>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</si>
  <si>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</si>
  <si>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</si>
  <si>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</si>
  <si>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</si>
  <si>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</si>
  <si>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</si>
  <si>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</si>
  <si>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</si>
  <si>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</si>
  <si>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</si>
  <si>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</si>
  <si>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</si>
  <si>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</si>
  <si>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</si>
  <si>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</si>
  <si>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</si>
  <si>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</si>
  <si>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</si>
  <si>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</si>
  <si>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</si>
  <si>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</si>
  <si>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</si>
  <si>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</si>
  <si>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</si>
  <si>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</si>
  <si>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</si>
  <si>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</si>
  <si>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</si>
  <si>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</si>
  <si>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</si>
  <si>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</si>
  <si>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</si>
  <si>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</si>
  <si>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</si>
  <si>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</si>
  <si>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</si>
  <si>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</si>
  <si>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</si>
  <si>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</si>
  <si>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</si>
  <si>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</si>
  <si>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</si>
  <si>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</si>
  <si>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</si>
  <si>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</si>
  <si>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</si>
  <si>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</si>
  <si>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</si>
  <si>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</si>
  <si>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</si>
  <si>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</si>
  <si>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</si>
  <si>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</si>
  <si>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</si>
  <si>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</si>
  <si>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</si>
  <si>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</si>
  <si>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</si>
  <si>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</si>
  <si>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</si>
  <si>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</si>
  <si>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</si>
  <si>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</si>
  <si>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</si>
  <si>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</si>
  <si>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</si>
  <si>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</si>
  <si>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</si>
  <si>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</si>
  <si>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</si>
  <si>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</si>
  <si>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</si>
  <si>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</si>
  <si>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</si>
  <si>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</si>
  <si>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</si>
  <si>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</si>
  <si>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</si>
  <si>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</si>
  <si>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</si>
  <si>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</si>
  <si>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</si>
  <si>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</si>
  <si>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</si>
  <si>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</si>
  <si>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</si>
  <si>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</si>
  <si>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</si>
  <si>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</si>
  <si>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</si>
  <si>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</si>
  <si>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</si>
  <si>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</si>
  <si>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</si>
  <si>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</si>
  <si>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</si>
  <si>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</si>
  <si>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</si>
  <si>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</si>
  <si>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</si>
  <si>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</si>
  <si>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</si>
  <si>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</si>
  <si>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</si>
  <si>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</si>
  <si>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</si>
  <si>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</si>
  <si>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</si>
  <si>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</si>
  <si>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</si>
  <si>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</si>
  <si>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</si>
  <si>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</si>
  <si>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</si>
  <si>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</si>
  <si>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</si>
  <si>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</si>
  <si>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</si>
  <si>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</si>
  <si>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</si>
  <si>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</si>
  <si>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</si>
  <si>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</si>
  <si>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</si>
  <si>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</si>
  <si>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</si>
  <si>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</si>
  <si>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</si>
  <si>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</si>
  <si>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</si>
  <si>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</si>
  <si>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</si>
  <si>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</si>
  <si>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</si>
  <si>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</si>
  <si>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</si>
  <si>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</si>
  <si>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</si>
  <si>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</si>
  <si>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</si>
  <si>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</si>
  <si>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</si>
  <si>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</si>
  <si>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</si>
  <si>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</si>
  <si>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</si>
  <si>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</si>
  <si>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</si>
  <si>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</si>
  <si>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</si>
  <si>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</si>
  <si>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</si>
  <si>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</si>
  <si>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</si>
  <si>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</si>
  <si>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</si>
  <si>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</si>
  <si>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</si>
  <si>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</si>
  <si>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</si>
  <si>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</si>
  <si>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</si>
  <si>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</si>
  <si>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</si>
  <si>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</si>
  <si>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</si>
  <si>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</si>
  <si>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</si>
  <si>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</si>
  <si>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</si>
  <si>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</si>
  <si>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</si>
  <si>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</si>
  <si>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</si>
  <si>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</si>
  <si>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</si>
  <si>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</si>
  <si>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</si>
  <si>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</si>
  <si>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</si>
  <si>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</si>
  <si>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</si>
  <si>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</si>
  <si>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</si>
  <si>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</si>
  <si>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</si>
  <si>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</si>
  <si>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</si>
  <si>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</si>
  <si>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</si>
  <si>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</si>
  <si>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</si>
  <si>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</si>
  <si>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</si>
  <si>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</si>
  <si>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</si>
  <si>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</si>
  <si>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</si>
  <si>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</si>
  <si>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</si>
  <si>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</si>
  <si>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</si>
  <si>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</si>
  <si>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</si>
  <si>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</si>
  <si>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</si>
  <si>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</si>
  <si>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</si>
  <si>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</si>
  <si>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</si>
  <si>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</si>
  <si>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</si>
  <si>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</si>
  <si>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</si>
  <si>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</si>
  <si>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</si>
  <si>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</si>
  <si>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</si>
  <si>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</si>
  <si>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</si>
  <si>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</si>
  <si>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</si>
  <si>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</si>
  <si>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</si>
  <si>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</si>
  <si>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</si>
  <si>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</si>
  <si>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</si>
  <si>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</si>
  <si>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</si>
  <si>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</si>
  <si>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</si>
  <si>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</si>
  <si>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</si>
  <si>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</si>
  <si>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</si>
  <si>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</si>
  <si>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</si>
  <si>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</si>
  <si>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</si>
  <si>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</si>
  <si>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</si>
  <si>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</si>
  <si>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</si>
  <si>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</si>
  <si>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</si>
  <si>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</si>
  <si>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</si>
  <si>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</si>
  <si>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</si>
  <si>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</si>
  <si>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</si>
  <si>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</si>
  <si>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</si>
  <si>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</si>
  <si>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</si>
  <si>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</si>
  <si>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</si>
  <si>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</si>
  <si>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</si>
  <si>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</si>
  <si>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</si>
  <si>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</si>
  <si>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</si>
  <si>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</si>
  <si>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</si>
  <si>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</si>
  <si>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</si>
  <si>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</si>
  <si>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</si>
  <si>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</si>
  <si>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</si>
  <si>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</si>
  <si>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</si>
  <si>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</si>
  <si>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</si>
  <si>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</si>
  <si>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</si>
  <si>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</si>
  <si>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</si>
  <si>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</si>
  <si>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</si>
  <si>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</si>
  <si>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</si>
  <si>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</si>
  <si>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</si>
  <si>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</si>
  <si>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</si>
  <si>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</si>
  <si>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</si>
  <si>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</si>
  <si>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</si>
  <si>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</si>
  <si>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</si>
  <si>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</si>
  <si>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</si>
  <si>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</si>
  <si>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</si>
  <si>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</si>
  <si>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</si>
  <si>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</si>
  <si>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</si>
  <si>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</si>
  <si>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</si>
  <si>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</si>
  <si>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</si>
  <si>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</si>
  <si>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</si>
  <si>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</si>
  <si>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</si>
  <si>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</si>
  <si>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</si>
  <si>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</si>
  <si>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</si>
  <si>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</si>
  <si>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</si>
  <si>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</si>
  <si>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</si>
  <si>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</si>
  <si>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</si>
  <si>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</si>
  <si>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</si>
  <si>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</si>
  <si>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</si>
  <si>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</si>
  <si>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</si>
  <si>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</si>
  <si>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</si>
  <si>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</si>
  <si>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</si>
  <si>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</si>
  <si>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</si>
  <si>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</si>
  <si>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</si>
  <si>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</si>
  <si>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</si>
  <si>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</si>
  <si>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</si>
  <si>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</si>
  <si>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</si>
  <si>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</si>
  <si>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</si>
  <si>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</si>
  <si>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</si>
  <si>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</si>
  <si>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</si>
  <si>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</si>
  <si>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</si>
  <si>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</si>
  <si>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</si>
  <si>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</si>
  <si>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</si>
  <si>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</si>
  <si>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</si>
  <si>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</si>
  <si>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</si>
  <si>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</si>
  <si>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</si>
  <si>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</si>
  <si>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</si>
  <si>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</si>
  <si>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</si>
  <si>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</si>
  <si>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</si>
  <si>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</si>
  <si>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</si>
  <si>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</si>
  <si>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</si>
  <si>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</si>
  <si>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</si>
  <si>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</si>
  <si>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</si>
  <si>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</si>
  <si>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</si>
  <si>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</si>
  <si>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</si>
  <si>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</si>
  <si>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</si>
  <si>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</si>
  <si>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</si>
  <si>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</si>
  <si>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</si>
  <si>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</si>
  <si>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</si>
  <si>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</si>
  <si>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</si>
  <si>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</si>
  <si>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</si>
  <si>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</si>
  <si>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</si>
  <si>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</si>
  <si>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</si>
  <si>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</si>
  <si>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</si>
  <si>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</si>
  <si>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</si>
  <si>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</si>
  <si>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</si>
  <si>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</si>
  <si>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</si>
  <si>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</si>
  <si>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</si>
  <si>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</si>
  <si>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</si>
  <si>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</si>
  <si>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</si>
  <si>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</si>
  <si>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</si>
  <si>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</si>
  <si>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</si>
  <si>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</si>
  <si>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</si>
  <si>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</si>
  <si>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</si>
  <si>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</si>
  <si>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</si>
  <si>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</si>
  <si>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</si>
  <si>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</si>
  <si>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</si>
  <si>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</si>
  <si>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</si>
  <si>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</si>
  <si>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</si>
  <si>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</si>
  <si>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</si>
  <si>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</si>
  <si>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</si>
  <si>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</si>
  <si>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</si>
  <si>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</si>
  <si>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</si>
  <si>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</si>
  <si>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</si>
  <si>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</si>
  <si>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</si>
  <si>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</si>
  <si>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</si>
  <si>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</si>
  <si>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</si>
  <si>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</si>
  <si>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</si>
  <si>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</si>
  <si>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</si>
  <si>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</si>
  <si>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</si>
  <si>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</si>
  <si>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</si>
  <si>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</si>
  <si>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</si>
  <si>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</si>
  <si>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</si>
  <si>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</si>
  <si>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</si>
  <si>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</si>
  <si>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</si>
  <si>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</si>
  <si>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</si>
  <si>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</si>
  <si>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</si>
  <si>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</si>
  <si>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</si>
  <si>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</si>
  <si>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</si>
  <si>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</si>
  <si>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</si>
  <si>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</si>
  <si>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</si>
  <si>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</si>
  <si>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</si>
  <si>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</si>
  <si>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</si>
  <si>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</si>
  <si>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</si>
  <si>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</si>
  <si>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</si>
  <si>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</si>
  <si>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</si>
  <si>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</si>
  <si>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</si>
  <si>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</si>
  <si>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</si>
  <si>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</si>
  <si>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</si>
  <si>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</si>
  <si>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</si>
  <si>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</si>
  <si>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</si>
  <si>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</si>
  <si>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</si>
  <si>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</si>
  <si>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</si>
  <si>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</si>
  <si>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</si>
  <si>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</si>
  <si>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</si>
  <si>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</si>
  <si>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</si>
  <si>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</si>
  <si>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</si>
  <si>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</si>
  <si>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</si>
  <si>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</si>
  <si>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</si>
  <si>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</si>
  <si>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</si>
  <si>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</si>
  <si>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</si>
  <si>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</si>
  <si>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</si>
  <si>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</si>
  <si>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</si>
  <si>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</si>
  <si>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</si>
  <si>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</si>
  <si>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</si>
  <si>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</si>
  <si>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</si>
  <si>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</si>
  <si>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</si>
  <si>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</si>
  <si>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</si>
  <si>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</si>
  <si>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</si>
  <si>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</si>
  <si>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</si>
  <si>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</si>
  <si>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</si>
  <si>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</si>
  <si>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</si>
  <si>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</si>
  <si>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</si>
  <si>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</si>
  <si>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</si>
  <si>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</si>
  <si>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</si>
  <si>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</si>
  <si>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</si>
  <si>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</si>
  <si>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</si>
  <si>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</si>
  <si>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</si>
  <si>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</si>
  <si>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</si>
  <si>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</si>
  <si>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</si>
  <si>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</si>
  <si>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</si>
  <si>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</si>
  <si>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</si>
  <si>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</si>
  <si>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</si>
  <si>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</si>
  <si>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</si>
  <si>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</si>
  <si>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</si>
  <si>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</si>
  <si>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</si>
  <si>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</si>
  <si>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</si>
  <si>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</si>
  <si>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</si>
  <si>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</si>
  <si>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</si>
  <si>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</si>
  <si>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</si>
  <si>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</si>
  <si>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</si>
  <si>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</si>
  <si>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</si>
  <si>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</si>
  <si>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</si>
  <si>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</si>
  <si>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</si>
  <si>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</si>
  <si>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</si>
  <si>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</si>
  <si>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</si>
  <si>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</si>
  <si>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</si>
  <si>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</si>
  <si>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</si>
  <si>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</si>
  <si>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</si>
  <si>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</si>
  <si>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</si>
  <si>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</si>
  <si>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</si>
  <si>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</si>
  <si>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</si>
  <si>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</si>
  <si>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</si>
  <si>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</si>
  <si>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</si>
  <si>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</si>
  <si>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</si>
  <si>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</si>
  <si>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</si>
  <si>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</si>
  <si>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</si>
  <si>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</si>
  <si>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</si>
  <si>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</si>
  <si>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</si>
  <si>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</si>
  <si>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</si>
  <si>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</si>
  <si>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</si>
  <si>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</si>
  <si>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</si>
  <si>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</si>
  <si>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</si>
  <si>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</si>
  <si>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</si>
  <si>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</si>
  <si>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</si>
  <si>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</si>
  <si>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</si>
  <si>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</si>
  <si>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</si>
  <si>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</si>
  <si>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</si>
  <si>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</si>
  <si>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</si>
  <si>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</si>
  <si>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</si>
  <si>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</si>
  <si>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</si>
  <si>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</si>
  <si>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</si>
  <si>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</si>
  <si>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</si>
  <si>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</si>
  <si>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</si>
  <si>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</si>
  <si>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</si>
  <si>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</si>
  <si>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</si>
  <si>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</si>
  <si>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</si>
  <si>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</si>
  <si>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</si>
  <si>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</si>
  <si>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</si>
  <si>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</si>
  <si>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</si>
  <si>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</si>
  <si>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</si>
  <si>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</si>
  <si>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</si>
  <si>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</si>
  <si>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</si>
  <si>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</si>
  <si>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</si>
  <si>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</si>
  <si>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</si>
  <si>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</si>
  <si>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</si>
  <si>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</si>
  <si>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</si>
  <si>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</si>
  <si>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</si>
  <si>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</si>
  <si>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</si>
  <si>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</si>
  <si>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</si>
  <si>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</si>
  <si>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</si>
  <si>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</si>
  <si>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</si>
  <si>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</si>
  <si>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</si>
  <si>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</si>
  <si>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</si>
  <si>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</si>
  <si>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</si>
  <si>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</si>
  <si>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</si>
  <si>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</si>
  <si>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</si>
  <si>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</si>
  <si>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</si>
  <si>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</si>
  <si>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</si>
  <si>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</si>
  <si>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</si>
  <si>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</si>
  <si>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</si>
  <si>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</si>
  <si>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</si>
  <si>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</si>
  <si>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</si>
  <si>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</si>
  <si>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</si>
  <si>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</si>
  <si>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</si>
  <si>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</si>
  <si>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</si>
  <si>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</si>
  <si>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</si>
  <si>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</si>
  <si>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</si>
  <si>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</si>
  <si>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</si>
  <si>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</si>
  <si>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</si>
  <si>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</si>
  <si>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</si>
  <si>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</si>
  <si>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</si>
  <si>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</si>
  <si>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</si>
  <si>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</si>
  <si>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</si>
  <si>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</si>
  <si>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</si>
  <si>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</si>
  <si>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</si>
  <si>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</si>
  <si>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</si>
  <si>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</si>
  <si>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</si>
  <si>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</si>
  <si>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</si>
  <si>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</si>
  <si>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</si>
  <si>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</si>
  <si>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</si>
  <si>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</si>
  <si>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</si>
  <si>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</si>
  <si>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</si>
  <si>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</si>
  <si>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</si>
  <si>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</si>
  <si>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</si>
  <si>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</si>
  <si>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</si>
  <si>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</si>
  <si>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</si>
  <si>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</si>
  <si>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</si>
  <si>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</si>
  <si>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</si>
  <si>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</si>
  <si>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</si>
  <si>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</si>
  <si>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</si>
  <si>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</si>
  <si>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</si>
  <si>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</si>
  <si>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</si>
  <si>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</si>
  <si>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</si>
  <si>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</si>
  <si>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</si>
  <si>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</si>
  <si>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</si>
  <si>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</si>
  <si>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</si>
  <si>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</si>
  <si>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</si>
  <si>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</si>
  <si>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</si>
  <si>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</si>
  <si>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</si>
  <si>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</si>
  <si>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</si>
  <si>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</si>
  <si>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</si>
  <si>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</si>
  <si>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</si>
  <si>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</si>
  <si>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</si>
  <si>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</si>
  <si>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</si>
  <si>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</si>
  <si>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</si>
  <si>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</si>
  <si>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</si>
  <si>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</si>
  <si>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</si>
  <si>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</si>
  <si>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</si>
  <si>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</si>
  <si>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</si>
  <si>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</si>
  <si>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</si>
  <si>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</si>
  <si>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</si>
  <si>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</si>
  <si>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</si>
  <si>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</si>
  <si>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</si>
  <si>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</si>
  <si>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</si>
  <si>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</si>
  <si>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</si>
  <si>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</si>
  <si>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</si>
  <si>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</si>
  <si>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</si>
  <si>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</si>
  <si>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</si>
  <si>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</si>
  <si>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</si>
  <si>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</si>
  <si>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</si>
  <si>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</si>
  <si>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</si>
  <si>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</si>
  <si>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</si>
  <si>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</si>
  <si>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</si>
  <si>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</si>
  <si>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</si>
  <si>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</si>
  <si>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</si>
  <si>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</si>
  <si>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</si>
  <si>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</si>
  <si>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</si>
  <si>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</si>
  <si>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</si>
  <si>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</si>
  <si>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</si>
  <si>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</si>
  <si>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</si>
  <si>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</si>
  <si>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</si>
  <si>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</si>
  <si>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</si>
  <si>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</si>
  <si>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</si>
  <si>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</si>
  <si>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</si>
  <si>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</si>
  <si>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</si>
  <si>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</si>
  <si>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</si>
  <si>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</si>
  <si>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</si>
  <si>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</si>
  <si>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</si>
  <si>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</si>
  <si>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</si>
  <si>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</si>
  <si>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</si>
  <si>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</si>
  <si>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</si>
  <si>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</si>
  <si>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</si>
  <si>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</si>
  <si>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</si>
  <si>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</si>
  <si>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</si>
  <si>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</si>
  <si>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</si>
  <si>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</si>
  <si>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</si>
  <si>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</si>
  <si>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</si>
  <si>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</si>
  <si>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</si>
  <si>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</si>
  <si>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</si>
  <si>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</si>
  <si>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</si>
  <si>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</si>
  <si>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</si>
  <si>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</si>
  <si>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</si>
  <si>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</si>
  <si>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</si>
  <si>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</si>
  <si>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</si>
  <si>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</si>
  <si>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</si>
  <si>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</si>
  <si>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</si>
  <si>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</si>
  <si>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</si>
  <si>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</si>
  <si>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</si>
  <si>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</si>
  <si>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</si>
  <si>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</si>
  <si>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</si>
  <si>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</si>
  <si>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</si>
  <si>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</si>
  <si>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</si>
  <si>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</si>
  <si>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</si>
  <si>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</si>
  <si>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</si>
  <si>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</si>
  <si>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</si>
  <si>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</si>
  <si>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</si>
  <si>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</si>
  <si>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</si>
  <si>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</si>
  <si>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</si>
  <si>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</si>
  <si>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</si>
  <si>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</si>
  <si>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</si>
  <si>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</si>
  <si>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</si>
  <si>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</si>
  <si>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</si>
  <si>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</si>
  <si>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</si>
  <si>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</si>
  <si>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</si>
  <si>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</si>
  <si>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</si>
  <si>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</si>
  <si>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</si>
  <si>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</si>
  <si>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</si>
  <si>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</si>
  <si>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</si>
  <si>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</si>
  <si>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</si>
  <si>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</si>
  <si>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</si>
  <si>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</si>
  <si>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</si>
  <si>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</si>
  <si>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</si>
  <si>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</si>
  <si>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</si>
  <si>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</si>
  <si>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</si>
  <si>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</si>
  <si>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</si>
  <si>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</si>
  <si>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</si>
  <si>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</si>
  <si>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</si>
  <si>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</si>
  <si>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</si>
  <si>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</si>
  <si>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</si>
  <si>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</si>
  <si>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</si>
  <si>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</si>
  <si>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</si>
  <si>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</si>
  <si>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</si>
  <si>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</si>
  <si>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</si>
  <si>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</si>
  <si>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</si>
  <si>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</si>
  <si>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</si>
  <si>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</si>
  <si>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</si>
  <si>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</si>
  <si>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</si>
  <si>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</si>
  <si>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</si>
  <si>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</si>
  <si>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</si>
  <si>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</si>
  <si>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</si>
  <si>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</si>
  <si>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</si>
  <si>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</si>
  <si>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</si>
  <si>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</si>
  <si>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</si>
  <si>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</si>
  <si>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</si>
  <si>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</si>
  <si>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</si>
  <si>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</si>
  <si>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</si>
  <si>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</si>
  <si>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</si>
  <si>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</si>
  <si>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</si>
  <si>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</si>
  <si>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</si>
  <si>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</si>
  <si>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</si>
  <si>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</si>
  <si>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</si>
  <si>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</si>
  <si>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</si>
  <si>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</si>
  <si>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</si>
  <si>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</si>
  <si>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</si>
  <si>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</si>
  <si>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</si>
  <si>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</si>
  <si>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</si>
  <si>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</si>
  <si>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</si>
  <si>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</si>
  <si>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</si>
  <si>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</si>
  <si>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</si>
  <si>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</si>
  <si>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</si>
  <si>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</si>
  <si>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</si>
  <si>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</si>
  <si>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</si>
  <si>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</si>
  <si>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</si>
  <si>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</si>
  <si>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</si>
  <si>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</si>
  <si>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</si>
  <si>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</si>
  <si>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</si>
  <si>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</si>
  <si>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</si>
  <si>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</si>
  <si>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</si>
  <si>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</si>
  <si>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</si>
  <si>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</si>
  <si>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</si>
  <si>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</si>
  <si>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</si>
  <si>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</si>
  <si>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</si>
  <si>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</si>
  <si>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</si>
  <si>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</si>
  <si>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</si>
  <si>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</si>
  <si>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</si>
  <si>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</si>
  <si>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</si>
  <si>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</si>
  <si>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</si>
  <si>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</si>
  <si>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</si>
  <si>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</si>
  <si>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</si>
  <si>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</si>
  <si>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</si>
  <si>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</si>
  <si>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</si>
  <si>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</si>
  <si>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</si>
  <si>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</si>
  <si>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</si>
  <si>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</si>
  <si>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</si>
  <si>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</si>
  <si>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</si>
  <si>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</si>
  <si>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</si>
  <si>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</si>
  <si>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</si>
  <si>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</si>
  <si>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</si>
  <si>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</si>
  <si>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</si>
  <si>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</si>
  <si>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</si>
  <si>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</si>
  <si>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</si>
  <si>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</si>
  <si>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</si>
  <si>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</si>
  <si>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</si>
  <si>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</si>
  <si>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</si>
  <si>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</si>
  <si>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</si>
  <si>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</si>
  <si>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</si>
  <si>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</si>
  <si>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</si>
  <si>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</si>
  <si>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</si>
  <si>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</si>
  <si>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</si>
  <si>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</si>
  <si>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</si>
  <si>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</si>
  <si>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</si>
  <si>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</si>
  <si>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</si>
  <si>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</si>
  <si>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</si>
  <si>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</si>
  <si>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</si>
  <si>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</si>
  <si>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</si>
  <si>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</si>
  <si>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</si>
  <si>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</si>
  <si>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</si>
  <si>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</si>
  <si>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</si>
  <si>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</si>
  <si>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</si>
  <si>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</si>
  <si>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</si>
  <si>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</si>
  <si>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</si>
  <si>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</si>
  <si>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</si>
  <si>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</si>
  <si>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</si>
  <si>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</si>
  <si>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</si>
  <si>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</si>
  <si>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</si>
  <si>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</si>
  <si>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</si>
  <si>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</si>
  <si>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</si>
  <si>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</si>
  <si>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</si>
  <si>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</si>
  <si>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</si>
  <si>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</si>
  <si>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</si>
  <si>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</si>
  <si>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</si>
  <si>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</si>
  <si>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</si>
  <si>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</si>
  <si>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</si>
  <si>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</si>
  <si>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</si>
  <si>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</si>
  <si>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</si>
  <si>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</si>
  <si>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</si>
  <si>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</si>
  <si>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</si>
  <si>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</si>
  <si>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</si>
  <si>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</si>
  <si>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</si>
  <si>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</si>
  <si>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</si>
  <si>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</si>
  <si>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</si>
  <si>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</si>
  <si>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</si>
  <si>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</si>
  <si>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</si>
  <si>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</si>
  <si>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</si>
  <si>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</si>
  <si>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</si>
  <si>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</si>
  <si>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</si>
  <si>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</si>
  <si>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</si>
  <si>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</si>
  <si>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</si>
  <si>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</si>
  <si>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</si>
  <si>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</si>
  <si>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</si>
  <si>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</si>
  <si>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</si>
  <si>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</si>
  <si>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</si>
  <si>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</si>
  <si>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</si>
  <si>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</si>
  <si>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</si>
  <si>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</si>
  <si>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</si>
  <si>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</si>
  <si>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</si>
  <si>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</si>
  <si>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</si>
  <si>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</si>
  <si>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</si>
  <si>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</si>
  <si>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</si>
  <si>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</si>
  <si>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</si>
  <si>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</si>
  <si>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</si>
  <si>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</si>
  <si>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</si>
  <si>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</si>
  <si>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</si>
  <si>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</si>
  <si>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</si>
  <si>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</si>
  <si>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</si>
  <si>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</si>
  <si>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</si>
  <si>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</si>
  <si>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</si>
  <si>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</si>
  <si>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</si>
  <si>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</si>
  <si>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</si>
  <si>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</si>
  <si>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</si>
  <si>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</si>
  <si>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</si>
  <si>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</si>
  <si>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</si>
  <si>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</si>
  <si>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</si>
  <si>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</si>
  <si>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</si>
  <si>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</si>
  <si>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</si>
  <si>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</si>
  <si>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</si>
  <si>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</si>
  <si>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</si>
  <si>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</si>
  <si>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</si>
  <si>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</si>
  <si>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</si>
  <si>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</si>
  <si>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</si>
  <si>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</si>
  <si>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</si>
  <si>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</si>
  <si>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</si>
  <si>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</si>
  <si>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</si>
  <si>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</si>
  <si>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</si>
  <si>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</si>
  <si>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</si>
  <si>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</si>
  <si>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</si>
  <si>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</si>
  <si>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</si>
  <si>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</si>
  <si>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</si>
  <si>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</si>
  <si>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</si>
  <si>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</si>
  <si>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</si>
  <si>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</si>
  <si>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</si>
  <si>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</si>
  <si>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</si>
  <si>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</si>
  <si>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</si>
  <si>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</si>
  <si>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</si>
  <si>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</si>
  <si>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</si>
  <si>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</si>
  <si>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</si>
  <si>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</si>
  <si>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</si>
  <si>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</si>
  <si>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</si>
  <si>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</si>
  <si>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</si>
  <si>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</si>
  <si>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</si>
  <si>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</si>
  <si>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</si>
  <si>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</si>
  <si>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</si>
  <si>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</si>
  <si>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</si>
  <si>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</si>
  <si>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</si>
  <si>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</si>
  <si>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</si>
  <si>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</si>
  <si>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</si>
  <si>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</si>
  <si>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</si>
  <si>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</si>
  <si>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</si>
  <si>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</si>
  <si>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</si>
  <si>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</si>
  <si>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</si>
  <si>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</si>
  <si>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</si>
  <si>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</si>
  <si>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</si>
  <si>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</si>
  <si>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</si>
  <si>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</si>
  <si>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</si>
  <si>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</si>
  <si>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</si>
  <si>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</si>
  <si>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</si>
  <si>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</si>
  <si>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</si>
  <si>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</si>
  <si>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</si>
  <si>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</si>
  <si>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</si>
  <si>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</si>
  <si>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</si>
  <si>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</si>
  <si>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</si>
  <si>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</si>
  <si>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</si>
  <si>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</si>
  <si>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</si>
  <si>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</si>
  <si>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</si>
  <si>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</si>
  <si>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</si>
  <si>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</si>
  <si>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</si>
  <si>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</si>
  <si>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</si>
  <si>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</si>
  <si>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</si>
  <si>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</si>
  <si>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</si>
  <si>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</si>
  <si>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</si>
  <si>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</si>
  <si>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</si>
  <si>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</si>
  <si>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</si>
  <si>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</si>
  <si>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</si>
  <si>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</si>
  <si>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</si>
  <si>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</si>
  <si>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</si>
  <si>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</si>
  <si>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</si>
  <si>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</si>
  <si>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</si>
  <si>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</si>
  <si>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</si>
  <si>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</si>
  <si>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</si>
  <si>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</si>
  <si>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</si>
  <si>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</si>
  <si>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</si>
  <si>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</si>
  <si>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</si>
  <si>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</si>
  <si>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</si>
  <si>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</si>
  <si>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</si>
  <si>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</si>
  <si>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</si>
  <si>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</si>
  <si>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</si>
  <si>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</si>
  <si>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</si>
  <si>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</si>
  <si>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</si>
  <si>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</si>
  <si>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</si>
  <si>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</si>
  <si>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</si>
  <si>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</si>
  <si>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</si>
  <si>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</si>
  <si>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</si>
  <si>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</si>
  <si>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</si>
  <si>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</si>
  <si>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</si>
  <si>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</si>
  <si>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</si>
  <si>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</si>
  <si>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</si>
  <si>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</si>
  <si>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</si>
  <si>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</si>
  <si>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</si>
  <si>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</si>
  <si>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</si>
  <si>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</si>
  <si>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</si>
  <si>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</si>
  <si>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</si>
  <si>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</si>
  <si>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</si>
  <si>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</si>
  <si>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</si>
  <si>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</si>
  <si>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</si>
  <si>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</si>
  <si>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</si>
  <si>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</si>
  <si>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</si>
  <si>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</si>
  <si>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</si>
  <si>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</si>
  <si>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</si>
  <si>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</si>
  <si>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</si>
  <si>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</si>
  <si>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</si>
  <si>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</si>
  <si>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</si>
  <si>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</si>
  <si>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</si>
  <si>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</si>
  <si>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</si>
  <si>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</si>
  <si>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</si>
  <si>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</si>
  <si>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</si>
  <si>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</si>
  <si>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</si>
  <si>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</si>
  <si>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</si>
  <si>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</si>
  <si>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</si>
  <si>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</si>
  <si>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</si>
  <si>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</si>
  <si>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</si>
  <si>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</si>
  <si>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</si>
  <si>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</si>
  <si>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</si>
  <si>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</si>
  <si>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</si>
  <si>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</si>
  <si>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</si>
  <si>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</si>
  <si>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</si>
  <si>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</si>
  <si>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</si>
  <si>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</si>
  <si>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</si>
  <si>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</si>
  <si>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</si>
  <si>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</si>
  <si>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</si>
  <si>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</si>
  <si>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</si>
  <si>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</si>
  <si>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</si>
  <si>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</si>
  <si>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</si>
  <si>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</si>
  <si>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</si>
  <si>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</si>
  <si>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</si>
  <si>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</si>
  <si>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</si>
  <si>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</si>
  <si>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</si>
  <si>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</si>
  <si>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</si>
  <si>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</si>
  <si>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</si>
  <si>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</si>
  <si>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</si>
  <si>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</si>
  <si>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</si>
  <si>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</si>
  <si>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</si>
  <si>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</si>
  <si>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</si>
  <si>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</si>
  <si>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</si>
  <si>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</si>
  <si>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</si>
  <si>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</si>
  <si>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</si>
  <si>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</si>
  <si>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</si>
  <si>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</si>
  <si>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</si>
  <si>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</si>
  <si>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</si>
  <si>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</si>
  <si>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</si>
  <si>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</si>
  <si>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</si>
  <si>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</si>
  <si>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</si>
  <si>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</si>
  <si>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</si>
  <si>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</si>
  <si>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</si>
  <si>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</si>
  <si>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</si>
  <si>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</si>
  <si>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</si>
  <si>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</si>
  <si>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</si>
  <si>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</si>
  <si>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</si>
  <si>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</si>
  <si>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</si>
  <si>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</si>
  <si>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</si>
  <si>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</si>
  <si>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</si>
  <si>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</si>
  <si>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</si>
  <si>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</si>
  <si>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</si>
  <si>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</si>
  <si>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</si>
  <si>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</si>
  <si>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</si>
  <si>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</si>
  <si>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</si>
  <si>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</si>
  <si>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</si>
  <si>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</si>
  <si>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</si>
  <si>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</si>
  <si>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</si>
  <si>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</si>
  <si>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</si>
  <si>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</si>
  <si>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</si>
  <si>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</si>
  <si>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</si>
  <si>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</si>
  <si>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</si>
  <si>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</si>
  <si>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</si>
  <si>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</si>
  <si>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</si>
  <si>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</si>
  <si>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</si>
  <si>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</si>
  <si>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</si>
  <si>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</si>
  <si>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</si>
  <si>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</si>
  <si>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</si>
  <si>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</si>
  <si>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</si>
  <si>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</si>
  <si>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</si>
  <si>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</si>
  <si>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</si>
  <si>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</si>
  <si>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</si>
  <si>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</si>
  <si>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</si>
  <si>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</si>
  <si>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</si>
  <si>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</si>
  <si>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</si>
  <si>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</si>
  <si>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</si>
  <si>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</si>
  <si>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</si>
  <si>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</si>
  <si>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</si>
  <si>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</si>
  <si>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</si>
  <si>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</si>
  <si>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</si>
  <si>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</si>
  <si>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</si>
  <si>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</si>
  <si>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</si>
  <si>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</si>
  <si>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</si>
  <si>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</si>
  <si>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</si>
  <si>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</si>
  <si>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</si>
  <si>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</si>
  <si>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</si>
  <si>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</si>
  <si>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</si>
  <si>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</si>
  <si>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</si>
  <si>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</si>
  <si>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</si>
  <si>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</si>
  <si>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</si>
  <si>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</si>
  <si>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</si>
  <si>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</si>
  <si>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</si>
  <si>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</si>
  <si>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</si>
  <si>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</si>
  <si>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</si>
  <si>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</si>
  <si>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</si>
  <si>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</si>
  <si>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</si>
  <si>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</si>
  <si>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</si>
  <si>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</si>
  <si>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</si>
  <si>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</si>
  <si>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</si>
  <si>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</si>
  <si>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</si>
  <si>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</si>
  <si>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</si>
  <si>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</si>
  <si>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</si>
  <si>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</si>
  <si>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</si>
  <si>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</si>
  <si>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</si>
  <si>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</si>
  <si>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</si>
  <si>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</si>
  <si>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</si>
  <si>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</si>
  <si>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</si>
  <si>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</si>
  <si>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</si>
  <si>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</si>
  <si>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</si>
  <si>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</si>
  <si>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</si>
  <si>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</si>
  <si>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</si>
  <si>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</si>
  <si>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</si>
  <si>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</si>
  <si>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</si>
  <si>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</si>
  <si>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</si>
  <si>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</si>
  <si>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</si>
  <si>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</si>
  <si>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</si>
  <si>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</si>
  <si>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</si>
  <si>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</si>
  <si>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</si>
  <si>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</si>
  <si>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</si>
  <si>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</si>
  <si>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</si>
  <si>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</si>
  <si>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</si>
  <si>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</si>
  <si>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</si>
  <si>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</si>
  <si>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</si>
  <si>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</si>
  <si>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</si>
  <si>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</si>
  <si>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</si>
  <si>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</si>
  <si>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</si>
  <si>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</si>
  <si>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</si>
  <si>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</si>
  <si>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</si>
  <si>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</si>
  <si>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</si>
  <si>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</si>
  <si>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</si>
  <si>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</si>
  <si>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</si>
  <si>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</si>
  <si>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</si>
  <si>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</si>
  <si>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</si>
  <si>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</si>
  <si>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</si>
  <si>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</si>
  <si>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</si>
  <si>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</si>
  <si>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</si>
  <si>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</si>
  <si>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</si>
  <si>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</si>
  <si>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</si>
  <si>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</si>
  <si>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</si>
  <si>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</si>
  <si>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</si>
  <si>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</si>
  <si>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</si>
  <si>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</si>
  <si>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</si>
  <si>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</si>
  <si>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</si>
  <si>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</si>
  <si>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</si>
  <si>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</si>
  <si>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</si>
  <si>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</si>
  <si>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</si>
  <si>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</si>
  <si>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</si>
  <si>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</si>
  <si>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</si>
  <si>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</si>
  <si>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</si>
  <si>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</si>
  <si>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</si>
  <si>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</si>
  <si>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</si>
  <si>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</si>
  <si>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</si>
  <si>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</si>
  <si>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</si>
  <si>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</si>
  <si>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</si>
  <si>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</si>
  <si>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</si>
  <si>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</si>
  <si>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</si>
  <si>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</si>
  <si>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</si>
  <si>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</si>
  <si>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</si>
  <si>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</si>
  <si>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</si>
  <si>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</si>
  <si>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</si>
  <si>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</si>
  <si>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</si>
  <si>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</si>
  <si>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</si>
  <si>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</si>
  <si>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</si>
  <si>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</si>
  <si>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</si>
  <si>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</si>
  <si>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</si>
  <si>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</si>
  <si>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</si>
  <si>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</si>
  <si>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</si>
  <si>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</si>
  <si>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</si>
  <si>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</si>
  <si>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</si>
  <si>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</si>
  <si>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</si>
  <si>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</si>
  <si>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</si>
  <si>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</si>
  <si>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</si>
  <si>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</si>
  <si>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</si>
  <si>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</si>
  <si>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</si>
  <si>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</si>
  <si>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</si>
  <si>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</si>
  <si>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</si>
  <si>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</si>
  <si>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</si>
  <si>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</si>
  <si>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</si>
  <si>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</si>
  <si>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</si>
  <si>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</si>
  <si>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</si>
  <si>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</si>
  <si>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</si>
  <si>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</si>
  <si>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</si>
  <si>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</si>
  <si>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</si>
  <si>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</si>
  <si>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</si>
  <si>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</si>
  <si>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</si>
  <si>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</si>
  <si>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</si>
  <si>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</si>
  <si>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</si>
  <si>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</si>
  <si>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</si>
  <si>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</si>
  <si>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</si>
  <si>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</si>
  <si>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</si>
  <si>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</si>
  <si>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</si>
  <si>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</si>
  <si>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</si>
  <si>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</si>
  <si>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</si>
  <si>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</si>
  <si>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</si>
  <si>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</si>
  <si>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</si>
  <si>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</si>
  <si>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</si>
  <si>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</si>
  <si>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</si>
  <si>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</si>
  <si>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</si>
  <si>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</si>
  <si>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</si>
  <si>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</si>
  <si>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</si>
  <si>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</si>
  <si>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</si>
  <si>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</si>
  <si>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</si>
  <si>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</si>
  <si>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</si>
  <si>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</si>
  <si>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</si>
  <si>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</si>
  <si>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</si>
  <si>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</si>
  <si>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</si>
  <si>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</si>
  <si>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</si>
  <si>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</si>
  <si>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</si>
  <si>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</si>
  <si>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</si>
  <si>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</si>
  <si>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</si>
  <si>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</si>
  <si>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</si>
  <si>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</si>
  <si>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</si>
  <si>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</si>
  <si>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</si>
  <si>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</si>
  <si>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</si>
  <si>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</si>
  <si>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</si>
  <si>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</si>
  <si>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</si>
  <si>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</si>
  <si>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</si>
  <si>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</si>
  <si>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</si>
  <si>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</si>
  <si>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</si>
  <si>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</si>
  <si>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</si>
  <si>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</si>
  <si>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</si>
  <si>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</si>
  <si>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</si>
  <si>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</si>
  <si>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</si>
  <si>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</si>
  <si>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</si>
  <si>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</si>
  <si>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</si>
  <si>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</si>
  <si>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</si>
  <si>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</si>
  <si>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</si>
  <si>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</si>
  <si>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</si>
  <si>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</si>
  <si>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</si>
  <si>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</si>
  <si>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</si>
  <si>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</si>
  <si>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</si>
  <si>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</si>
  <si>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</si>
  <si>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</si>
  <si>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</si>
  <si>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</si>
  <si>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</si>
  <si>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</si>
  <si>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</si>
  <si>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</si>
  <si>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</si>
  <si>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</si>
  <si>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</si>
  <si>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</si>
  <si>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</si>
  <si>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</si>
  <si>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</si>
  <si>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</si>
  <si>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</si>
  <si>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</si>
  <si>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</si>
  <si>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</si>
  <si>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</si>
  <si>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</si>
  <si>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</si>
  <si>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</si>
  <si>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</si>
  <si>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</si>
  <si>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</si>
  <si>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</si>
  <si>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</si>
  <si>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</si>
  <si>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</si>
  <si>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</si>
  <si>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</si>
  <si>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</si>
  <si>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</si>
  <si>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</si>
  <si>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</si>
  <si>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</si>
  <si>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</si>
  <si>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</si>
  <si>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</si>
  <si>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</si>
  <si>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</si>
  <si>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</si>
  <si>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</si>
  <si>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</si>
  <si>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</si>
  <si>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</si>
  <si>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</si>
  <si>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</si>
  <si>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</si>
  <si>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</si>
  <si>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</si>
  <si>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</si>
  <si>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</si>
  <si>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</si>
  <si>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</si>
  <si>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</si>
  <si>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</si>
  <si>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</si>
  <si>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</si>
  <si>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</si>
  <si>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</si>
  <si>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</si>
  <si>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</si>
  <si>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</si>
  <si>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</si>
  <si>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</si>
  <si>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</si>
  <si>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</si>
  <si>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</si>
  <si>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</si>
  <si>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</si>
  <si>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</si>
  <si>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</si>
  <si>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</si>
  <si>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</si>
  <si>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</si>
  <si>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</si>
  <si>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OI000001</t>
  </si>
  <si>
    <t>OI000002</t>
  </si>
  <si>
    <t>OI000003</t>
  </si>
  <si>
    <t>OI000004</t>
  </si>
  <si>
    <t>OI000005</t>
  </si>
  <si>
    <t>OI000006</t>
  </si>
  <si>
    <t>OI000007</t>
  </si>
  <si>
    <t>OI000008</t>
  </si>
  <si>
    <t>OI000009</t>
  </si>
  <si>
    <t>OI000010</t>
  </si>
  <si>
    <t>OI000011</t>
  </si>
  <si>
    <t>OI000012</t>
  </si>
  <si>
    <t>OI000013</t>
  </si>
  <si>
    <t>OI000014</t>
  </si>
  <si>
    <t>OI000015</t>
  </si>
  <si>
    <t>OI000016</t>
  </si>
  <si>
    <t>OI000017</t>
  </si>
  <si>
    <t>OI000018</t>
  </si>
  <si>
    <t>OI000019</t>
  </si>
  <si>
    <t>OI000020</t>
  </si>
  <si>
    <t>OI000021</t>
  </si>
  <si>
    <t>OI000022</t>
  </si>
  <si>
    <t>OI000023</t>
  </si>
  <si>
    <t>OI000024</t>
  </si>
  <si>
    <t>OI000025</t>
  </si>
  <si>
    <t>OI000026</t>
  </si>
  <si>
    <t>OI000027</t>
  </si>
  <si>
    <t>OI000028</t>
  </si>
  <si>
    <t>OI000029</t>
  </si>
  <si>
    <t>OI000030</t>
  </si>
  <si>
    <t>OI000031</t>
  </si>
  <si>
    <t>OI000032</t>
  </si>
  <si>
    <t>OI000033</t>
  </si>
  <si>
    <t>OI000034</t>
  </si>
  <si>
    <t>OI000035</t>
  </si>
  <si>
    <t>OI000036</t>
  </si>
  <si>
    <t>OI000037</t>
  </si>
  <si>
    <t>OI000038</t>
  </si>
  <si>
    <t>OI000039</t>
  </si>
  <si>
    <t>OI000040</t>
  </si>
  <si>
    <t>OI000041</t>
  </si>
  <si>
    <t>OI000042</t>
  </si>
  <si>
    <t>OI000043</t>
  </si>
  <si>
    <t>OI000044</t>
  </si>
  <si>
    <t>OI000045</t>
  </si>
  <si>
    <t>OI000046</t>
  </si>
  <si>
    <t>OI000047</t>
  </si>
  <si>
    <t>OI000048</t>
  </si>
  <si>
    <t>OI000049</t>
  </si>
  <si>
    <t>OI000050</t>
  </si>
  <si>
    <t>OI000051</t>
  </si>
  <si>
    <t>OI000052</t>
  </si>
  <si>
    <t>OI000053</t>
  </si>
  <si>
    <t>OI000054</t>
  </si>
  <si>
    <t>OI000055</t>
  </si>
  <si>
    <t>OI000056</t>
  </si>
  <si>
    <t>OI000057</t>
  </si>
  <si>
    <t>OI000058</t>
  </si>
  <si>
    <t>OI000059</t>
  </si>
  <si>
    <t>OI000060</t>
  </si>
  <si>
    <t>OI000061</t>
  </si>
  <si>
    <t>OI000062</t>
  </si>
  <si>
    <t>OI000063</t>
  </si>
  <si>
    <t>OI000064</t>
  </si>
  <si>
    <t>OI000065</t>
  </si>
  <si>
    <t>OI000066</t>
  </si>
  <si>
    <t>OI000067</t>
  </si>
  <si>
    <t>OI000068</t>
  </si>
  <si>
    <t>OI000069</t>
  </si>
  <si>
    <t>OI000070</t>
  </si>
  <si>
    <t>OI000071</t>
  </si>
  <si>
    <t>OI000072</t>
  </si>
  <si>
    <t>OI000073</t>
  </si>
  <si>
    <t>OI000074</t>
  </si>
  <si>
    <t>OI000075</t>
  </si>
  <si>
    <t>OI000076</t>
  </si>
  <si>
    <t>OI000077</t>
  </si>
  <si>
    <t>OI000078</t>
  </si>
  <si>
    <t>OI000079</t>
  </si>
  <si>
    <t>OI000080</t>
  </si>
  <si>
    <t>OI000081</t>
  </si>
  <si>
    <t>OI000082</t>
  </si>
  <si>
    <t>OI000083</t>
  </si>
  <si>
    <t>OI000084</t>
  </si>
  <si>
    <t>OI000085</t>
  </si>
  <si>
    <t>OI000086</t>
  </si>
  <si>
    <t>OI000087</t>
  </si>
  <si>
    <t>OI000088</t>
  </si>
  <si>
    <t>OI000089</t>
  </si>
  <si>
    <t>OI000090</t>
  </si>
  <si>
    <t>OI000091</t>
  </si>
  <si>
    <t>OI000092</t>
  </si>
  <si>
    <t>OI000093</t>
  </si>
  <si>
    <t>OI000094</t>
  </si>
  <si>
    <t>OI000095</t>
  </si>
  <si>
    <t>OI000096</t>
  </si>
  <si>
    <t>OI000097</t>
  </si>
  <si>
    <t>OI000098</t>
  </si>
  <si>
    <t>OI000099</t>
  </si>
  <si>
    <t>OI000100</t>
  </si>
  <si>
    <t>OI000101</t>
  </si>
  <si>
    <t>OI000102</t>
  </si>
  <si>
    <t>OI000103</t>
  </si>
  <si>
    <t>OI000104</t>
  </si>
  <si>
    <t>OI000105</t>
  </si>
  <si>
    <t>OI000106</t>
  </si>
  <si>
    <t>OI000107</t>
  </si>
  <si>
    <t>OI000108</t>
  </si>
  <si>
    <t>OI000109</t>
  </si>
  <si>
    <t>OI000110</t>
  </si>
  <si>
    <t>OI000111</t>
  </si>
  <si>
    <t>OI000112</t>
  </si>
  <si>
    <t>OI000113</t>
  </si>
  <si>
    <t>OI000114</t>
  </si>
  <si>
    <t>OI000115</t>
  </si>
  <si>
    <t>OI000116</t>
  </si>
  <si>
    <t>OI000117</t>
  </si>
  <si>
    <t>OI000118</t>
  </si>
  <si>
    <t>OI000119</t>
  </si>
  <si>
    <t>OI000120</t>
  </si>
  <si>
    <t>OI000121</t>
  </si>
  <si>
    <t>OI000122</t>
  </si>
  <si>
    <t>OI000123</t>
  </si>
  <si>
    <t>OI000124</t>
  </si>
  <si>
    <t>OI000125</t>
  </si>
  <si>
    <t>OI000126</t>
  </si>
  <si>
    <t>OI000127</t>
  </si>
  <si>
    <t>OI000128</t>
  </si>
  <si>
    <t>OI000129</t>
  </si>
  <si>
    <t>OI000130</t>
  </si>
  <si>
    <t>OI000131</t>
  </si>
  <si>
    <t>OI000132</t>
  </si>
  <si>
    <t>OI000133</t>
  </si>
  <si>
    <t>OI000134</t>
  </si>
  <si>
    <t>OI000135</t>
  </si>
  <si>
    <t>OI000136</t>
  </si>
  <si>
    <t>OI000137</t>
  </si>
  <si>
    <t>OI000138</t>
  </si>
  <si>
    <t>OI000139</t>
  </si>
  <si>
    <t>OI000140</t>
  </si>
  <si>
    <t>OI000141</t>
  </si>
  <si>
    <t>OI000142</t>
  </si>
  <si>
    <t>OI000143</t>
  </si>
  <si>
    <t>OI000144</t>
  </si>
  <si>
    <t>OI000145</t>
  </si>
  <si>
    <t>OI000146</t>
  </si>
  <si>
    <t>OI000147</t>
  </si>
  <si>
    <t>OI000148</t>
  </si>
  <si>
    <t>OI000149</t>
  </si>
  <si>
    <t>OI000150</t>
  </si>
  <si>
    <t>OI000151</t>
  </si>
  <si>
    <t>OI000152</t>
  </si>
  <si>
    <t>OI000153</t>
  </si>
  <si>
    <t>OI000154</t>
  </si>
  <si>
    <t>OI000155</t>
  </si>
  <si>
    <t>OI000156</t>
  </si>
  <si>
    <t>OI000157</t>
  </si>
  <si>
    <t>OI000158</t>
  </si>
  <si>
    <t>OI000159</t>
  </si>
  <si>
    <t>OI000160</t>
  </si>
  <si>
    <t>OI000161</t>
  </si>
  <si>
    <t>OI000162</t>
  </si>
  <si>
    <t>OI000163</t>
  </si>
  <si>
    <t>OI000164</t>
  </si>
  <si>
    <t>OI000165</t>
  </si>
  <si>
    <t>OI000166</t>
  </si>
  <si>
    <t>OI000167</t>
  </si>
  <si>
    <t>OI000168</t>
  </si>
  <si>
    <t>OI000169</t>
  </si>
  <si>
    <t>OI000170</t>
  </si>
  <si>
    <t>OI000171</t>
  </si>
  <si>
    <t>OI000172</t>
  </si>
  <si>
    <t>OI000173</t>
  </si>
  <si>
    <t>OI000174</t>
  </si>
  <si>
    <t>OI000175</t>
  </si>
  <si>
    <t>OI000176</t>
  </si>
  <si>
    <t>OI000177</t>
  </si>
  <si>
    <t>OI000178</t>
  </si>
  <si>
    <t>OI000179</t>
  </si>
  <si>
    <t>OI000180</t>
  </si>
  <si>
    <t>OI000181</t>
  </si>
  <si>
    <t>OI000182</t>
  </si>
  <si>
    <t>OI000183</t>
  </si>
  <si>
    <t>OI000184</t>
  </si>
  <si>
    <t>OI000185</t>
  </si>
  <si>
    <t>OI000186</t>
  </si>
  <si>
    <t>OI000187</t>
  </si>
  <si>
    <t>OI000188</t>
  </si>
  <si>
    <t>OI000189</t>
  </si>
  <si>
    <t>OI000190</t>
  </si>
  <si>
    <t>OI000191</t>
  </si>
  <si>
    <t>OI000192</t>
  </si>
  <si>
    <t>OI000193</t>
  </si>
  <si>
    <t>OI000194</t>
  </si>
  <si>
    <t>OI000195</t>
  </si>
  <si>
    <t>OI000196</t>
  </si>
  <si>
    <t>OI000197</t>
  </si>
  <si>
    <t>OI000198</t>
  </si>
  <si>
    <t>OI000199</t>
  </si>
  <si>
    <t>OI000200</t>
  </si>
  <si>
    <t>OI000201</t>
  </si>
  <si>
    <t>OI000202</t>
  </si>
  <si>
    <t>OI000203</t>
  </si>
  <si>
    <t>OI000204</t>
  </si>
  <si>
    <t>OI000205</t>
  </si>
  <si>
    <t>OI000206</t>
  </si>
  <si>
    <t>OI000207</t>
  </si>
  <si>
    <t>OI000208</t>
  </si>
  <si>
    <t>OI000209</t>
  </si>
  <si>
    <t>OI000210</t>
  </si>
  <si>
    <t>OI000211</t>
  </si>
  <si>
    <t>OI000212</t>
  </si>
  <si>
    <t>OI000213</t>
  </si>
  <si>
    <t>OI000214</t>
  </si>
  <si>
    <t>OI000215</t>
  </si>
  <si>
    <t>OI000216</t>
  </si>
  <si>
    <t>OI000217</t>
  </si>
  <si>
    <t>OI000218</t>
  </si>
  <si>
    <t>OI000219</t>
  </si>
  <si>
    <t>OI000220</t>
  </si>
  <si>
    <t>OI000221</t>
  </si>
  <si>
    <t>OI000222</t>
  </si>
  <si>
    <t>OI000223</t>
  </si>
  <si>
    <t>OI000224</t>
  </si>
  <si>
    <t>OI000225</t>
  </si>
  <si>
    <t>OI000226</t>
  </si>
  <si>
    <t>OI000227</t>
  </si>
  <si>
    <t>OI000228</t>
  </si>
  <si>
    <t>OI000229</t>
  </si>
  <si>
    <t>OI000230</t>
  </si>
  <si>
    <t>OI000231</t>
  </si>
  <si>
    <t>OI000232</t>
  </si>
  <si>
    <t>OI000233</t>
  </si>
  <si>
    <t>OI000234</t>
  </si>
  <si>
    <t>OI000235</t>
  </si>
  <si>
    <t>OI000236</t>
  </si>
  <si>
    <t>OI000237</t>
  </si>
  <si>
    <t>OI000238</t>
  </si>
  <si>
    <t>OI000239</t>
  </si>
  <si>
    <t>OI000240</t>
  </si>
  <si>
    <t>OI000241</t>
  </si>
  <si>
    <t>OI000242</t>
  </si>
  <si>
    <t>OI000243</t>
  </si>
  <si>
    <t>OI000244</t>
  </si>
  <si>
    <t>OI000245</t>
  </si>
  <si>
    <t>OI000246</t>
  </si>
  <si>
    <t>OI000247</t>
  </si>
  <si>
    <t>OI000248</t>
  </si>
  <si>
    <t>OI000249</t>
  </si>
  <si>
    <t>OI000250</t>
  </si>
  <si>
    <t>OI000251</t>
  </si>
  <si>
    <t>OI000252</t>
  </si>
  <si>
    <t>OI000253</t>
  </si>
  <si>
    <t>OI000254</t>
  </si>
  <si>
    <t>OI000255</t>
  </si>
  <si>
    <t>OI000256</t>
  </si>
  <si>
    <t>OI000257</t>
  </si>
  <si>
    <t>OI000258</t>
  </si>
  <si>
    <t>OI000259</t>
  </si>
  <si>
    <t>OI000260</t>
  </si>
  <si>
    <t>OI000261</t>
  </si>
  <si>
    <t>OI000262</t>
  </si>
  <si>
    <t>OI000263</t>
  </si>
  <si>
    <t>OI000264</t>
  </si>
  <si>
    <t>OI000265</t>
  </si>
  <si>
    <t>OI000266</t>
  </si>
  <si>
    <t>OI000267</t>
  </si>
  <si>
    <t>OI000268</t>
  </si>
  <si>
    <t>OI000269</t>
  </si>
  <si>
    <t>OI000270</t>
  </si>
  <si>
    <t>OI000271</t>
  </si>
  <si>
    <t>OI000272</t>
  </si>
  <si>
    <t>OI000273</t>
  </si>
  <si>
    <t>OI000274</t>
  </si>
  <si>
    <t>OI000275</t>
  </si>
  <si>
    <t>OI000276</t>
  </si>
  <si>
    <t>OI000277</t>
  </si>
  <si>
    <t>OI000278</t>
  </si>
  <si>
    <t>OI000279</t>
  </si>
  <si>
    <t>OI000280</t>
  </si>
  <si>
    <t>OI000281</t>
  </si>
  <si>
    <t>OI000282</t>
  </si>
  <si>
    <t>OI000283</t>
  </si>
  <si>
    <t>OI000284</t>
  </si>
  <si>
    <t>OI000285</t>
  </si>
  <si>
    <t>OI000286</t>
  </si>
  <si>
    <t>OI000287</t>
  </si>
  <si>
    <t>OI000288</t>
  </si>
  <si>
    <t>OI000289</t>
  </si>
  <si>
    <t>OI000290</t>
  </si>
  <si>
    <t>OI000291</t>
  </si>
  <si>
    <t>OI000292</t>
  </si>
  <si>
    <t>OI000293</t>
  </si>
  <si>
    <t>OI000294</t>
  </si>
  <si>
    <t>OI000295</t>
  </si>
  <si>
    <t>OI000296</t>
  </si>
  <si>
    <t>OI000297</t>
  </si>
  <si>
    <t>OI000298</t>
  </si>
  <si>
    <t>OI000299</t>
  </si>
  <si>
    <t>OI000300</t>
  </si>
  <si>
    <t>OI000301</t>
  </si>
  <si>
    <t>OI000302</t>
  </si>
  <si>
    <t>OI000303</t>
  </si>
  <si>
    <t>OI000304</t>
  </si>
  <si>
    <t>OI000305</t>
  </si>
  <si>
    <t>OI000306</t>
  </si>
  <si>
    <t>OI000307</t>
  </si>
  <si>
    <t>OI000308</t>
  </si>
  <si>
    <t>OI000309</t>
  </si>
  <si>
    <t>OI000310</t>
  </si>
  <si>
    <t>OI000311</t>
  </si>
  <si>
    <t>OI000312</t>
  </si>
  <si>
    <t>OI000313</t>
  </si>
  <si>
    <t>OI000314</t>
  </si>
  <si>
    <t>OI000315</t>
  </si>
  <si>
    <t>OI000316</t>
  </si>
  <si>
    <t>OI000317</t>
  </si>
  <si>
    <t>OI000318</t>
  </si>
  <si>
    <t>OI000319</t>
  </si>
  <si>
    <t>OI000320</t>
  </si>
  <si>
    <t>OI000321</t>
  </si>
  <si>
    <t>OI000322</t>
  </si>
  <si>
    <t>OI000323</t>
  </si>
  <si>
    <t>OI000324</t>
  </si>
  <si>
    <t>OI000325</t>
  </si>
  <si>
    <t>OI000326</t>
  </si>
  <si>
    <t>OI000327</t>
  </si>
  <si>
    <t>OI000328</t>
  </si>
  <si>
    <t>OI000329</t>
  </si>
  <si>
    <t>OI000330</t>
  </si>
  <si>
    <t>OI000331</t>
  </si>
  <si>
    <t>OI000332</t>
  </si>
  <si>
    <t>OI000333</t>
  </si>
  <si>
    <t>OI000334</t>
  </si>
  <si>
    <t>OI000335</t>
  </si>
  <si>
    <t>OI000336</t>
  </si>
  <si>
    <t>OI000337</t>
  </si>
  <si>
    <t>OI000338</t>
  </si>
  <si>
    <t>OI000339</t>
  </si>
  <si>
    <t>OI000340</t>
  </si>
  <si>
    <t>OI000341</t>
  </si>
  <si>
    <t>OI000342</t>
  </si>
  <si>
    <t>OI000343</t>
  </si>
  <si>
    <t>OI000344</t>
  </si>
  <si>
    <t>OI000345</t>
  </si>
  <si>
    <t>OI000346</t>
  </si>
  <si>
    <t>OI000347</t>
  </si>
  <si>
    <t>OI000348</t>
  </si>
  <si>
    <t>OI000349</t>
  </si>
  <si>
    <t>OI000350</t>
  </si>
  <si>
    <t>OI000351</t>
  </si>
  <si>
    <t>OI000352</t>
  </si>
  <si>
    <t>OI000353</t>
  </si>
  <si>
    <t>OI000354</t>
  </si>
  <si>
    <t>OI000355</t>
  </si>
  <si>
    <t>OI000356</t>
  </si>
  <si>
    <t>OI000357</t>
  </si>
  <si>
    <t>OI000358</t>
  </si>
  <si>
    <t>OI000359</t>
  </si>
  <si>
    <t>OI000360</t>
  </si>
  <si>
    <t>OI000361</t>
  </si>
  <si>
    <t>OI000362</t>
  </si>
  <si>
    <t>OI000363</t>
  </si>
  <si>
    <t>OI000364</t>
  </si>
  <si>
    <t>OI000365</t>
  </si>
  <si>
    <t>OI000366</t>
  </si>
  <si>
    <t>OI000367</t>
  </si>
  <si>
    <t>OI000368</t>
  </si>
  <si>
    <t>OI000369</t>
  </si>
  <si>
    <t>OI000370</t>
  </si>
  <si>
    <t>OI000371</t>
  </si>
  <si>
    <t>OI000372</t>
  </si>
  <si>
    <t>OI000373</t>
  </si>
  <si>
    <t>OI000374</t>
  </si>
  <si>
    <t>OI000375</t>
  </si>
  <si>
    <t>OI000376</t>
  </si>
  <si>
    <t>OI000377</t>
  </si>
  <si>
    <t>OI000378</t>
  </si>
  <si>
    <t>OI000379</t>
  </si>
  <si>
    <t>OI000380</t>
  </si>
  <si>
    <t>OI000381</t>
  </si>
  <si>
    <t>OI000382</t>
  </si>
  <si>
    <t>OI000383</t>
  </si>
  <si>
    <t>OI000384</t>
  </si>
  <si>
    <t>OI000385</t>
  </si>
  <si>
    <t>OI000386</t>
  </si>
  <si>
    <t>OI000387</t>
  </si>
  <si>
    <t>OI000388</t>
  </si>
  <si>
    <t>OI000389</t>
  </si>
  <si>
    <t>OI000390</t>
  </si>
  <si>
    <t>OI000391</t>
  </si>
  <si>
    <t>OI000392</t>
  </si>
  <si>
    <t>OI000393</t>
  </si>
  <si>
    <t>OI000394</t>
  </si>
  <si>
    <t>OI000395</t>
  </si>
  <si>
    <t>OI000396</t>
  </si>
  <si>
    <t>OI000397</t>
  </si>
  <si>
    <t>OI000398</t>
  </si>
  <si>
    <t>OI000399</t>
  </si>
  <si>
    <t>OI000400</t>
  </si>
  <si>
    <t>OI000401</t>
  </si>
  <si>
    <t>OI000402</t>
  </si>
  <si>
    <t>OI000403</t>
  </si>
  <si>
    <t>OI000404</t>
  </si>
  <si>
    <t>OI000405</t>
  </si>
  <si>
    <t>OI000406</t>
  </si>
  <si>
    <t>OI000407</t>
  </si>
  <si>
    <t>OI000408</t>
  </si>
  <si>
    <t>OI000409</t>
  </si>
  <si>
    <t>OI000410</t>
  </si>
  <si>
    <t>OI000411</t>
  </si>
  <si>
    <t>OI000412</t>
  </si>
  <si>
    <t>OI000413</t>
  </si>
  <si>
    <t>OI000414</t>
  </si>
  <si>
    <t>OI000415</t>
  </si>
  <si>
    <t>OI000416</t>
  </si>
  <si>
    <t>OI000417</t>
  </si>
  <si>
    <t>OI000418</t>
  </si>
  <si>
    <t>OI000419</t>
  </si>
  <si>
    <t>OI000420</t>
  </si>
  <si>
    <t>OI000421</t>
  </si>
  <si>
    <t>OI000422</t>
  </si>
  <si>
    <t>OI000423</t>
  </si>
  <si>
    <t>OI000424</t>
  </si>
  <si>
    <t>OI000425</t>
  </si>
  <si>
    <t>OI000426</t>
  </si>
  <si>
    <t>OI000427</t>
  </si>
  <si>
    <t>OI000428</t>
  </si>
  <si>
    <t>OI000429</t>
  </si>
  <si>
    <t>OI000430</t>
  </si>
  <si>
    <t>OI000431</t>
  </si>
  <si>
    <t>OI000432</t>
  </si>
  <si>
    <t>OI000433</t>
  </si>
  <si>
    <t>OI000434</t>
  </si>
  <si>
    <t>OI000435</t>
  </si>
  <si>
    <t>OI000436</t>
  </si>
  <si>
    <t>OI000437</t>
  </si>
  <si>
    <t>OI000438</t>
  </si>
  <si>
    <t>OI000439</t>
  </si>
  <si>
    <t>OI000440</t>
  </si>
  <si>
    <t>OI000441</t>
  </si>
  <si>
    <t>OI000442</t>
  </si>
  <si>
    <t>OI000443</t>
  </si>
  <si>
    <t>OI000444</t>
  </si>
  <si>
    <t>OI000445</t>
  </si>
  <si>
    <t>OI000446</t>
  </si>
  <si>
    <t>OI000447</t>
  </si>
  <si>
    <t>OI000448</t>
  </si>
  <si>
    <t>OI000449</t>
  </si>
  <si>
    <t>OI000450</t>
  </si>
  <si>
    <t>OI000451</t>
  </si>
  <si>
    <t>OI000452</t>
  </si>
  <si>
    <t>OI000453</t>
  </si>
  <si>
    <t>OI000454</t>
  </si>
  <si>
    <t>OI000455</t>
  </si>
  <si>
    <t>OI000456</t>
  </si>
  <si>
    <t>OI000457</t>
  </si>
  <si>
    <t>OI000458</t>
  </si>
  <si>
    <t>OI000459</t>
  </si>
  <si>
    <t>OI000460</t>
  </si>
  <si>
    <t>OI000461</t>
  </si>
  <si>
    <t>OI000462</t>
  </si>
  <si>
    <t>OI000463</t>
  </si>
  <si>
    <t>OI000464</t>
  </si>
  <si>
    <t>OI000465</t>
  </si>
  <si>
    <t>OI000466</t>
  </si>
  <si>
    <t>OI000467</t>
  </si>
  <si>
    <t>OI000468</t>
  </si>
  <si>
    <t>OI000469</t>
  </si>
  <si>
    <t>OI000470</t>
  </si>
  <si>
    <t>OI000471</t>
  </si>
  <si>
    <t>OI000472</t>
  </si>
  <si>
    <t>OI000473</t>
  </si>
  <si>
    <t>OI000474</t>
  </si>
  <si>
    <t>OI000475</t>
  </si>
  <si>
    <t>OI000476</t>
  </si>
  <si>
    <t>OI000477</t>
  </si>
  <si>
    <t>OI000478</t>
  </si>
  <si>
    <t>OI000479</t>
  </si>
  <si>
    <t>OI000480</t>
  </si>
  <si>
    <t>OI000481</t>
  </si>
  <si>
    <t>OI000482</t>
  </si>
  <si>
    <t>OI000483</t>
  </si>
  <si>
    <t>OI000484</t>
  </si>
  <si>
    <t>OI000485</t>
  </si>
  <si>
    <t>OI000486</t>
  </si>
  <si>
    <t>OI000487</t>
  </si>
  <si>
    <t>OI000488</t>
  </si>
  <si>
    <t>OI000489</t>
  </si>
  <si>
    <t>OI000490</t>
  </si>
  <si>
    <t>OI000491</t>
  </si>
  <si>
    <t>OI000492</t>
  </si>
  <si>
    <t>OI000493</t>
  </si>
  <si>
    <t>OI000494</t>
  </si>
  <si>
    <t>OI000495</t>
  </si>
  <si>
    <t>OI000496</t>
  </si>
  <si>
    <t>OI000497</t>
  </si>
  <si>
    <t>OI000498</t>
  </si>
  <si>
    <t>OI000499</t>
  </si>
  <si>
    <t>OI000500</t>
  </si>
  <si>
    <t>OI000501</t>
  </si>
  <si>
    <t>OI000502</t>
  </si>
  <si>
    <t>OI000503</t>
  </si>
  <si>
    <t>OI000504</t>
  </si>
  <si>
    <t>OI000505</t>
  </si>
  <si>
    <t>OI000506</t>
  </si>
  <si>
    <t>OI000507</t>
  </si>
  <si>
    <t>OI000508</t>
  </si>
  <si>
    <t>OI000509</t>
  </si>
  <si>
    <t>OI000510</t>
  </si>
  <si>
    <t>OI000511</t>
  </si>
  <si>
    <t>OI000512</t>
  </si>
  <si>
    <t>OI000513</t>
  </si>
  <si>
    <t>OI000514</t>
  </si>
  <si>
    <t>OI000515</t>
  </si>
  <si>
    <t>OI000516</t>
  </si>
  <si>
    <t>OI000517</t>
  </si>
  <si>
    <t>OI000518</t>
  </si>
  <si>
    <t>OI000519</t>
  </si>
  <si>
    <t>OI000520</t>
  </si>
  <si>
    <t>OI000521</t>
  </si>
  <si>
    <t>OI000522</t>
  </si>
  <si>
    <t>OI000523</t>
  </si>
  <si>
    <t>OI000524</t>
  </si>
  <si>
    <t>OI000525</t>
  </si>
  <si>
    <t>OI000526</t>
  </si>
  <si>
    <t>OI000527</t>
  </si>
  <si>
    <t>OI000528</t>
  </si>
  <si>
    <t>OI000529</t>
  </si>
  <si>
    <t>OI000530</t>
  </si>
  <si>
    <t>OI000531</t>
  </si>
  <si>
    <t>OI000532</t>
  </si>
  <si>
    <t>OI000533</t>
  </si>
  <si>
    <t>OI000534</t>
  </si>
  <si>
    <t>OI000535</t>
  </si>
  <si>
    <t>OI000536</t>
  </si>
  <si>
    <t>OI000537</t>
  </si>
  <si>
    <t>OI000538</t>
  </si>
  <si>
    <t>OI000539</t>
  </si>
  <si>
    <t>OI000540</t>
  </si>
  <si>
    <t>OI000541</t>
  </si>
  <si>
    <t>OI000542</t>
  </si>
  <si>
    <t>OI000543</t>
  </si>
  <si>
    <t>OI000544</t>
  </si>
  <si>
    <t>OI000545</t>
  </si>
  <si>
    <t>OI000546</t>
  </si>
  <si>
    <t>OI000547</t>
  </si>
  <si>
    <t>OI000548</t>
  </si>
  <si>
    <t>OI000549</t>
  </si>
  <si>
    <t>OI000550</t>
  </si>
  <si>
    <t>OI000551</t>
  </si>
  <si>
    <t>OI000552</t>
  </si>
  <si>
    <t>OI000553</t>
  </si>
  <si>
    <t>OI000554</t>
  </si>
  <si>
    <t>OI000555</t>
  </si>
  <si>
    <t>OI000556</t>
  </si>
  <si>
    <t>OI000557</t>
  </si>
  <si>
    <t>OI000558</t>
  </si>
  <si>
    <t>OI000559</t>
  </si>
  <si>
    <t>OI000560</t>
  </si>
  <si>
    <t>OI000561</t>
  </si>
  <si>
    <t>OI000562</t>
  </si>
  <si>
    <t>OI000563</t>
  </si>
  <si>
    <t>OI000564</t>
  </si>
  <si>
    <t>OI000565</t>
  </si>
  <si>
    <t>OI000566</t>
  </si>
  <si>
    <t>OI000567</t>
  </si>
  <si>
    <t>OI000568</t>
  </si>
  <si>
    <t>OI000569</t>
  </si>
  <si>
    <t>OI000570</t>
  </si>
  <si>
    <t>OI000571</t>
  </si>
  <si>
    <t>OI000572</t>
  </si>
  <si>
    <t>OI000573</t>
  </si>
  <si>
    <t>OI000574</t>
  </si>
  <si>
    <t>OI000575</t>
  </si>
  <si>
    <t>OI000576</t>
  </si>
  <si>
    <t>OI000577</t>
  </si>
  <si>
    <t>OI000578</t>
  </si>
  <si>
    <t>OI000579</t>
  </si>
  <si>
    <t>OI000580</t>
  </si>
  <si>
    <t>OI000581</t>
  </si>
  <si>
    <t>OI000582</t>
  </si>
  <si>
    <t>OI000583</t>
  </si>
  <si>
    <t>OI000584</t>
  </si>
  <si>
    <t>OI000585</t>
  </si>
  <si>
    <t>OI000586</t>
  </si>
  <si>
    <t>OI000587</t>
  </si>
  <si>
    <t>OI000588</t>
  </si>
  <si>
    <t>OI000589</t>
  </si>
  <si>
    <t>OI000590</t>
  </si>
  <si>
    <t>OI000591</t>
  </si>
  <si>
    <t>OI000592</t>
  </si>
  <si>
    <t>OI000593</t>
  </si>
  <si>
    <t>OI000594</t>
  </si>
  <si>
    <t>OI000595</t>
  </si>
  <si>
    <t>OI000596</t>
  </si>
  <si>
    <t>OI000597</t>
  </si>
  <si>
    <t>OI000598</t>
  </si>
  <si>
    <t>OI000599</t>
  </si>
  <si>
    <t>OI000600</t>
  </si>
  <si>
    <t>OI000601</t>
  </si>
  <si>
    <t>OI000602</t>
  </si>
  <si>
    <t>OI000603</t>
  </si>
  <si>
    <t>OI000604</t>
  </si>
  <si>
    <t>OI000605</t>
  </si>
  <si>
    <t>OI000606</t>
  </si>
  <si>
    <t>OI000607</t>
  </si>
  <si>
    <t>OI000608</t>
  </si>
  <si>
    <t>OI000609</t>
  </si>
  <si>
    <t>OI000610</t>
  </si>
  <si>
    <t>OI000611</t>
  </si>
  <si>
    <t>OI000612</t>
  </si>
  <si>
    <t>OI000613</t>
  </si>
  <si>
    <t>OI000614</t>
  </si>
  <si>
    <t>OI000615</t>
  </si>
  <si>
    <t>OI000616</t>
  </si>
  <si>
    <t>OI000617</t>
  </si>
  <si>
    <t>OI000618</t>
  </si>
  <si>
    <t>OI000619</t>
  </si>
  <si>
    <t>OI000620</t>
  </si>
  <si>
    <t>OI000621</t>
  </si>
  <si>
    <t>OI000622</t>
  </si>
  <si>
    <t>OI000623</t>
  </si>
  <si>
    <t>OI000624</t>
  </si>
  <si>
    <t>OI000625</t>
  </si>
  <si>
    <t>OI000626</t>
  </si>
  <si>
    <t>OI000627</t>
  </si>
  <si>
    <t>OI000628</t>
  </si>
  <si>
    <t>OI000629</t>
  </si>
  <si>
    <t>OI000630</t>
  </si>
  <si>
    <t>OI000631</t>
  </si>
  <si>
    <t>OI000632</t>
  </si>
  <si>
    <t>OI000633</t>
  </si>
  <si>
    <t>OI000634</t>
  </si>
  <si>
    <t>OI000635</t>
  </si>
  <si>
    <t>OI000636</t>
  </si>
  <si>
    <t>OI000637</t>
  </si>
  <si>
    <t>OI000638</t>
  </si>
  <si>
    <t>OI000639</t>
  </si>
  <si>
    <t>OI000640</t>
  </si>
  <si>
    <t>OI000641</t>
  </si>
  <si>
    <t>OI000642</t>
  </si>
  <si>
    <t>OI000643</t>
  </si>
  <si>
    <t>OI000644</t>
  </si>
  <si>
    <t>OI000645</t>
  </si>
  <si>
    <t>OI000646</t>
  </si>
  <si>
    <t>OI000647</t>
  </si>
  <si>
    <t>OI000648</t>
  </si>
  <si>
    <t>OI000649</t>
  </si>
  <si>
    <t>OI000650</t>
  </si>
  <si>
    <t>OI000651</t>
  </si>
  <si>
    <t>OI000652</t>
  </si>
  <si>
    <t>OI000653</t>
  </si>
  <si>
    <t>OI000654</t>
  </si>
  <si>
    <t>OI000655</t>
  </si>
  <si>
    <t>OI000656</t>
  </si>
  <si>
    <t>OI000657</t>
  </si>
  <si>
    <t>OI000658</t>
  </si>
  <si>
    <t>OI000659</t>
  </si>
  <si>
    <t>OI000660</t>
  </si>
  <si>
    <t>OI000661</t>
  </si>
  <si>
    <t>OI000662</t>
  </si>
  <si>
    <t>OI000663</t>
  </si>
  <si>
    <t>OI000664</t>
  </si>
  <si>
    <t>OI000665</t>
  </si>
  <si>
    <t>OI000666</t>
  </si>
  <si>
    <t>OI000667</t>
  </si>
  <si>
    <t>OI000668</t>
  </si>
  <si>
    <t>OI000669</t>
  </si>
  <si>
    <t>OI000670</t>
  </si>
  <si>
    <t>OI000671</t>
  </si>
  <si>
    <t>OI000672</t>
  </si>
  <si>
    <t>OI000673</t>
  </si>
  <si>
    <t>OI000674</t>
  </si>
  <si>
    <t>OI000675</t>
  </si>
  <si>
    <t>OI000676</t>
  </si>
  <si>
    <t>OI000677</t>
  </si>
  <si>
    <t>OI000678</t>
  </si>
  <si>
    <t>OI000679</t>
  </si>
  <si>
    <t>OI000680</t>
  </si>
  <si>
    <t>OI000681</t>
  </si>
  <si>
    <t>OI000682</t>
  </si>
  <si>
    <t>OI000683</t>
  </si>
  <si>
    <t>OI000684</t>
  </si>
  <si>
    <t>OI000685</t>
  </si>
  <si>
    <t>OI000686</t>
  </si>
  <si>
    <t>OI000687</t>
  </si>
  <si>
    <t>OI000688</t>
  </si>
  <si>
    <t>OI000689</t>
  </si>
  <si>
    <t>OI000690</t>
  </si>
  <si>
    <t>OI000691</t>
  </si>
  <si>
    <t>OI000692</t>
  </si>
  <si>
    <t>OI000693</t>
  </si>
  <si>
    <t>OI000694</t>
  </si>
  <si>
    <t>OI000695</t>
  </si>
  <si>
    <t>OI000696</t>
  </si>
  <si>
    <t>OI000697</t>
  </si>
  <si>
    <t>OI000698</t>
  </si>
  <si>
    <t>OI000699</t>
  </si>
  <si>
    <t>OI000700</t>
  </si>
  <si>
    <t>OI000701</t>
  </si>
  <si>
    <t>OI000702</t>
  </si>
  <si>
    <t>OI000703</t>
  </si>
  <si>
    <t>OI000704</t>
  </si>
  <si>
    <t>OI000705</t>
  </si>
  <si>
    <t>OI000706</t>
  </si>
  <si>
    <t>OI000707</t>
  </si>
  <si>
    <t>OI000708</t>
  </si>
  <si>
    <t>OI000709</t>
  </si>
  <si>
    <t>OI000710</t>
  </si>
  <si>
    <t>OI000711</t>
  </si>
  <si>
    <t>OI000712</t>
  </si>
  <si>
    <t>OI000713</t>
  </si>
  <si>
    <t>OI000714</t>
  </si>
  <si>
    <t>OI000715</t>
  </si>
  <si>
    <t>OI000716</t>
  </si>
  <si>
    <t>OI000717</t>
  </si>
  <si>
    <t>OI000718</t>
  </si>
  <si>
    <t>OI000719</t>
  </si>
  <si>
    <t>OI000720</t>
  </si>
  <si>
    <t>OI000721</t>
  </si>
  <si>
    <t>OI000722</t>
  </si>
  <si>
    <t>OI000723</t>
  </si>
  <si>
    <t>OI000724</t>
  </si>
  <si>
    <t>OI000725</t>
  </si>
  <si>
    <t>OI000726</t>
  </si>
  <si>
    <t>OI000727</t>
  </si>
  <si>
    <t>OI000728</t>
  </si>
  <si>
    <t>OI000729</t>
  </si>
  <si>
    <t>OI000730</t>
  </si>
  <si>
    <t>OI000731</t>
  </si>
  <si>
    <t>OI000732</t>
  </si>
  <si>
    <t>OI000733</t>
  </si>
  <si>
    <t>OI000734</t>
  </si>
  <si>
    <t>OI000735</t>
  </si>
  <si>
    <t>OI000736</t>
  </si>
  <si>
    <t>OI000737</t>
  </si>
  <si>
    <t>OI000738</t>
  </si>
  <si>
    <t>OI000739</t>
  </si>
  <si>
    <t>OI000740</t>
  </si>
  <si>
    <t>OI000741</t>
  </si>
  <si>
    <t>OI000742</t>
  </si>
  <si>
    <t>OI000743</t>
  </si>
  <si>
    <t>OI000744</t>
  </si>
  <si>
    <t>OI000745</t>
  </si>
  <si>
    <t>OI000746</t>
  </si>
  <si>
    <t>OI000747</t>
  </si>
  <si>
    <t>OI000748</t>
  </si>
  <si>
    <t>OI000749</t>
  </si>
  <si>
    <t>OI000750</t>
  </si>
  <si>
    <t>OI000751</t>
  </si>
  <si>
    <t>OI000752</t>
  </si>
  <si>
    <t>OI000753</t>
  </si>
  <si>
    <t>OI000754</t>
  </si>
  <si>
    <t>OI000755</t>
  </si>
  <si>
    <t>OI000756</t>
  </si>
  <si>
    <t>OI000757</t>
  </si>
  <si>
    <t>OI000758</t>
  </si>
  <si>
    <t>OI000759</t>
  </si>
  <si>
    <t>OI000760</t>
  </si>
  <si>
    <t>OI000761</t>
  </si>
  <si>
    <t>OI000762</t>
  </si>
  <si>
    <t>OI000763</t>
  </si>
  <si>
    <t>OI000764</t>
  </si>
  <si>
    <t>OI000765</t>
  </si>
  <si>
    <t>OI000766</t>
  </si>
  <si>
    <t>OI000767</t>
  </si>
  <si>
    <t>OI000768</t>
  </si>
  <si>
    <t>OI000769</t>
  </si>
  <si>
    <t>OI000770</t>
  </si>
  <si>
    <t>OI000771</t>
  </si>
  <si>
    <t>OI000772</t>
  </si>
  <si>
    <t>OI000773</t>
  </si>
  <si>
    <t>OI000774</t>
  </si>
  <si>
    <t>OI000775</t>
  </si>
  <si>
    <t>OI000776</t>
  </si>
  <si>
    <t>OI000777</t>
  </si>
  <si>
    <t>OI000778</t>
  </si>
  <si>
    <t>OI000779</t>
  </si>
  <si>
    <t>OI000780</t>
  </si>
  <si>
    <t>OI000781</t>
  </si>
  <si>
    <t>OI000782</t>
  </si>
  <si>
    <t>OI000783</t>
  </si>
  <si>
    <t>OI000784</t>
  </si>
  <si>
    <t>OI000785</t>
  </si>
  <si>
    <t>OI000786</t>
  </si>
  <si>
    <t>OI000787</t>
  </si>
  <si>
    <t>OI000788</t>
  </si>
  <si>
    <t>OI000789</t>
  </si>
  <si>
    <t>OI000790</t>
  </si>
  <si>
    <t>OI000791</t>
  </si>
  <si>
    <t>OI000792</t>
  </si>
  <si>
    <t>OI000793</t>
  </si>
  <si>
    <t>OI000794</t>
  </si>
  <si>
    <t>OI000795</t>
  </si>
  <si>
    <t>OI000796</t>
  </si>
  <si>
    <t>OI000797</t>
  </si>
  <si>
    <t>OI000798</t>
  </si>
  <si>
    <t>OI000799</t>
  </si>
  <si>
    <t>OI000800</t>
  </si>
  <si>
    <t>OI000801</t>
  </si>
  <si>
    <t>OI000802</t>
  </si>
  <si>
    <t>OI000803</t>
  </si>
  <si>
    <t>OI000804</t>
  </si>
  <si>
    <t>OI000805</t>
  </si>
  <si>
    <t>OI000806</t>
  </si>
  <si>
    <t>OI000807</t>
  </si>
  <si>
    <t>OI000808</t>
  </si>
  <si>
    <t>OI000809</t>
  </si>
  <si>
    <t>OI000810</t>
  </si>
  <si>
    <t>OI000811</t>
  </si>
  <si>
    <t>OI000812</t>
  </si>
  <si>
    <t>OI000813</t>
  </si>
  <si>
    <t>OI000814</t>
  </si>
  <si>
    <t>OI000815</t>
  </si>
  <si>
    <t>OI000816</t>
  </si>
  <si>
    <t>OI000817</t>
  </si>
  <si>
    <t>OI000818</t>
  </si>
  <si>
    <t>OI000819</t>
  </si>
  <si>
    <t>OI000820</t>
  </si>
  <si>
    <t>OI000821</t>
  </si>
  <si>
    <t>OI000822</t>
  </si>
  <si>
    <t>OI000823</t>
  </si>
  <si>
    <t>OI000824</t>
  </si>
  <si>
    <t>OI000825</t>
  </si>
  <si>
    <t>OI000826</t>
  </si>
  <si>
    <t>OI000827</t>
  </si>
  <si>
    <t>OI000828</t>
  </si>
  <si>
    <t>OI000829</t>
  </si>
  <si>
    <t>OI000830</t>
  </si>
  <si>
    <t>OI000831</t>
  </si>
  <si>
    <t>OI000832</t>
  </si>
  <si>
    <t>OI000833</t>
  </si>
  <si>
    <t>OI000834</t>
  </si>
  <si>
    <t>OI000835</t>
  </si>
  <si>
    <t>OI000836</t>
  </si>
  <si>
    <t>OI000837</t>
  </si>
  <si>
    <t>OI000838</t>
  </si>
  <si>
    <t>OI000839</t>
  </si>
  <si>
    <t>OI000840</t>
  </si>
  <si>
    <t>OI000841</t>
  </si>
  <si>
    <t>OI000842</t>
  </si>
  <si>
    <t>OI000843</t>
  </si>
  <si>
    <t>OI000844</t>
  </si>
  <si>
    <t>OI000845</t>
  </si>
  <si>
    <t>OI000846</t>
  </si>
  <si>
    <t>OI000847</t>
  </si>
  <si>
    <t>OI000848</t>
  </si>
  <si>
    <t>OI000849</t>
  </si>
  <si>
    <t>OI000850</t>
  </si>
  <si>
    <t>OI000851</t>
  </si>
  <si>
    <t>OI000852</t>
  </si>
  <si>
    <t>OI000853</t>
  </si>
  <si>
    <t>OI000854</t>
  </si>
  <si>
    <t>OI000855</t>
  </si>
  <si>
    <t>OI000856</t>
  </si>
  <si>
    <t>OI000857</t>
  </si>
  <si>
    <t>OI000858</t>
  </si>
  <si>
    <t>OI000859</t>
  </si>
  <si>
    <t>OI000860</t>
  </si>
  <si>
    <t>OI000861</t>
  </si>
  <si>
    <t>OI000862</t>
  </si>
  <si>
    <t>OI000863</t>
  </si>
  <si>
    <t>OI000864</t>
  </si>
  <si>
    <t>OI000865</t>
  </si>
  <si>
    <t>OI000866</t>
  </si>
  <si>
    <t>OI000867</t>
  </si>
  <si>
    <t>OI000868</t>
  </si>
  <si>
    <t>OI000869</t>
  </si>
  <si>
    <t>OI000870</t>
  </si>
  <si>
    <t>OI000871</t>
  </si>
  <si>
    <t>OI000872</t>
  </si>
  <si>
    <t>OI000873</t>
  </si>
  <si>
    <t>OI000874</t>
  </si>
  <si>
    <t>OI000875</t>
  </si>
  <si>
    <t>OI000876</t>
  </si>
  <si>
    <t>OI000877</t>
  </si>
  <si>
    <t>OI000878</t>
  </si>
  <si>
    <t>OI000879</t>
  </si>
  <si>
    <t>OI000880</t>
  </si>
  <si>
    <t>OI000881</t>
  </si>
  <si>
    <t>OI000882</t>
  </si>
  <si>
    <t>OI000883</t>
  </si>
  <si>
    <t>OI000884</t>
  </si>
  <si>
    <t>OI000885</t>
  </si>
  <si>
    <t>OI000886</t>
  </si>
  <si>
    <t>OI000887</t>
  </si>
  <si>
    <t>OI000888</t>
  </si>
  <si>
    <t>OI000889</t>
  </si>
  <si>
    <t>OI000890</t>
  </si>
  <si>
    <t>OI000891</t>
  </si>
  <si>
    <t>OI000892</t>
  </si>
  <si>
    <t>OI000893</t>
  </si>
  <si>
    <t>OI000894</t>
  </si>
  <si>
    <t>OI000895</t>
  </si>
  <si>
    <t>OI000896</t>
  </si>
  <si>
    <t>OI000897</t>
  </si>
  <si>
    <t>OI000898</t>
  </si>
  <si>
    <t>OI000899</t>
  </si>
  <si>
    <t>OI000900</t>
  </si>
  <si>
    <t>OI000901</t>
  </si>
  <si>
    <t>OI000902</t>
  </si>
  <si>
    <t>OI000903</t>
  </si>
  <si>
    <t>OI000904</t>
  </si>
  <si>
    <t>OI000905</t>
  </si>
  <si>
    <t>OI000906</t>
  </si>
  <si>
    <t>OI000907</t>
  </si>
  <si>
    <t>OI000908</t>
  </si>
  <si>
    <t>OI000909</t>
  </si>
  <si>
    <t>OI000910</t>
  </si>
  <si>
    <t>OI000911</t>
  </si>
  <si>
    <t>OI000912</t>
  </si>
  <si>
    <t>OI000913</t>
  </si>
  <si>
    <t>OI000914</t>
  </si>
  <si>
    <t>OI000915</t>
  </si>
  <si>
    <t>OI000916</t>
  </si>
  <si>
    <t>OI000917</t>
  </si>
  <si>
    <t>OI000918</t>
  </si>
  <si>
    <t>OI000919</t>
  </si>
  <si>
    <t>OI000920</t>
  </si>
  <si>
    <t>OI000921</t>
  </si>
  <si>
    <t>OI000922</t>
  </si>
  <si>
    <t>OI000923</t>
  </si>
  <si>
    <t>OI000924</t>
  </si>
  <si>
    <t>OI000925</t>
  </si>
  <si>
    <t>OI000926</t>
  </si>
  <si>
    <t>OI000927</t>
  </si>
  <si>
    <t>OI000928</t>
  </si>
  <si>
    <t>OI000929</t>
  </si>
  <si>
    <t>OI000930</t>
  </si>
  <si>
    <t>OI000931</t>
  </si>
  <si>
    <t>OI000932</t>
  </si>
  <si>
    <t>OI000933</t>
  </si>
  <si>
    <t>OI000934</t>
  </si>
  <si>
    <t>OI000935</t>
  </si>
  <si>
    <t>OI000936</t>
  </si>
  <si>
    <t>OI000937</t>
  </si>
  <si>
    <t>OI000938</t>
  </si>
  <si>
    <t>OI000939</t>
  </si>
  <si>
    <t>OI000940</t>
  </si>
  <si>
    <t>OI000941</t>
  </si>
  <si>
    <t>OI000942</t>
  </si>
  <si>
    <t>OI000943</t>
  </si>
  <si>
    <t>OI000944</t>
  </si>
  <si>
    <t>OI000945</t>
  </si>
  <si>
    <t>OI000946</t>
  </si>
  <si>
    <t>OI000947</t>
  </si>
  <si>
    <t>OI000948</t>
  </si>
  <si>
    <t>OI000949</t>
  </si>
  <si>
    <t>OI000950</t>
  </si>
  <si>
    <t>OI000951</t>
  </si>
  <si>
    <t>OI000952</t>
  </si>
  <si>
    <t>OI000953</t>
  </si>
  <si>
    <t>OI000954</t>
  </si>
  <si>
    <t>OI000955</t>
  </si>
  <si>
    <t>OI000956</t>
  </si>
  <si>
    <t>OI000957</t>
  </si>
  <si>
    <t>OI000958</t>
  </si>
  <si>
    <t>OI000959</t>
  </si>
  <si>
    <t>OI000960</t>
  </si>
  <si>
    <t>OI000961</t>
  </si>
  <si>
    <t>OI000962</t>
  </si>
  <si>
    <t>OI000963</t>
  </si>
  <si>
    <t>OI000964</t>
  </si>
  <si>
    <t>OI000965</t>
  </si>
  <si>
    <t>OI000966</t>
  </si>
  <si>
    <t>OI000967</t>
  </si>
  <si>
    <t>OI000968</t>
  </si>
  <si>
    <t>OI000969</t>
  </si>
  <si>
    <t>OI000970</t>
  </si>
  <si>
    <t>OI000971</t>
  </si>
  <si>
    <t>OI000972</t>
  </si>
  <si>
    <t>OI000973</t>
  </si>
  <si>
    <t>OI000974</t>
  </si>
  <si>
    <t>OI000975</t>
  </si>
  <si>
    <t>OI000976</t>
  </si>
  <si>
    <t>OI000977</t>
  </si>
  <si>
    <t>OI000978</t>
  </si>
  <si>
    <t>OI000979</t>
  </si>
  <si>
    <t>OI000980</t>
  </si>
  <si>
    <t>OI000981</t>
  </si>
  <si>
    <t>OI000982</t>
  </si>
  <si>
    <t>OI000983</t>
  </si>
  <si>
    <t>OI000984</t>
  </si>
  <si>
    <t>OI000985</t>
  </si>
  <si>
    <t>OI000986</t>
  </si>
  <si>
    <t>OI000987</t>
  </si>
  <si>
    <t>OI000988</t>
  </si>
  <si>
    <t>OI000989</t>
  </si>
  <si>
    <t>OI000990</t>
  </si>
  <si>
    <t>OI000991</t>
  </si>
  <si>
    <t>OI000992</t>
  </si>
  <si>
    <t>OI000993</t>
  </si>
  <si>
    <t>OI000994</t>
  </si>
  <si>
    <t>OI000995</t>
  </si>
  <si>
    <t>OI000996</t>
  </si>
  <si>
    <t>OI000997</t>
  </si>
  <si>
    <t>OI000998</t>
  </si>
  <si>
    <t>OI000999</t>
  </si>
  <si>
    <t>OI001000</t>
  </si>
  <si>
    <t>OI001001</t>
  </si>
  <si>
    <t>OI001002</t>
  </si>
  <si>
    <t>OI001003</t>
  </si>
  <si>
    <t>OI001004</t>
  </si>
  <si>
    <t>OI001005</t>
  </si>
  <si>
    <t>OI001006</t>
  </si>
  <si>
    <t>OI001007</t>
  </si>
  <si>
    <t>OI001008</t>
  </si>
  <si>
    <t>OI001009</t>
  </si>
  <si>
    <t>OI001010</t>
  </si>
  <si>
    <t>OI001011</t>
  </si>
  <si>
    <t>OI001012</t>
  </si>
  <si>
    <t>OI001013</t>
  </si>
  <si>
    <t>OI001014</t>
  </si>
  <si>
    <t>OI001015</t>
  </si>
  <si>
    <t>OI001016</t>
  </si>
  <si>
    <t>OI001017</t>
  </si>
  <si>
    <t>OI001018</t>
  </si>
  <si>
    <t>OI001019</t>
  </si>
  <si>
    <t>OI001020</t>
  </si>
  <si>
    <t>OI001021</t>
  </si>
  <si>
    <t>OI001022</t>
  </si>
  <si>
    <t>OI001023</t>
  </si>
  <si>
    <t>OI001024</t>
  </si>
  <si>
    <t>OI001025</t>
  </si>
  <si>
    <t>OI001026</t>
  </si>
  <si>
    <t>OI001027</t>
  </si>
  <si>
    <t>OI001028</t>
  </si>
  <si>
    <t>OI001029</t>
  </si>
  <si>
    <t>OI001030</t>
  </si>
  <si>
    <t>OI001031</t>
  </si>
  <si>
    <t>OI001032</t>
  </si>
  <si>
    <t>OI001033</t>
  </si>
  <si>
    <t>OI001034</t>
  </si>
  <si>
    <t>OI001035</t>
  </si>
  <si>
    <t>OI001036</t>
  </si>
  <si>
    <t>OI001037</t>
  </si>
  <si>
    <t>OI001038</t>
  </si>
  <si>
    <t>OI001039</t>
  </si>
  <si>
    <t>OI001040</t>
  </si>
  <si>
    <t>OI001041</t>
  </si>
  <si>
    <t>OI001042</t>
  </si>
  <si>
    <t>OI001043</t>
  </si>
  <si>
    <t>OI001044</t>
  </si>
  <si>
    <t>OI001045</t>
  </si>
  <si>
    <t>OI001046</t>
  </si>
  <si>
    <t>OI001047</t>
  </si>
  <si>
    <t>OI001048</t>
  </si>
  <si>
    <t>OI001049</t>
  </si>
  <si>
    <t>OI001050</t>
  </si>
  <si>
    <t>OI001051</t>
  </si>
  <si>
    <t>OI001052</t>
  </si>
  <si>
    <t>OI001053</t>
  </si>
  <si>
    <t>OI001054</t>
  </si>
  <si>
    <t>OI001055</t>
  </si>
  <si>
    <t>OI001056</t>
  </si>
  <si>
    <t>OI001057</t>
  </si>
  <si>
    <t>OI001058</t>
  </si>
  <si>
    <t>OI001059</t>
  </si>
  <si>
    <t>OI001060</t>
  </si>
  <si>
    <t>OI001061</t>
  </si>
  <si>
    <t>OI001062</t>
  </si>
  <si>
    <t>OI001063</t>
  </si>
  <si>
    <t>OI001064</t>
  </si>
  <si>
    <t>OI001065</t>
  </si>
  <si>
    <t>OI001066</t>
  </si>
  <si>
    <t>OI001067</t>
  </si>
  <si>
    <t>OI001068</t>
  </si>
  <si>
    <t>OI001069</t>
  </si>
  <si>
    <t>OI001070</t>
  </si>
  <si>
    <t>OI001071</t>
  </si>
  <si>
    <t>OI001072</t>
  </si>
  <si>
    <t>OI001073</t>
  </si>
  <si>
    <t>OI001074</t>
  </si>
  <si>
    <t>OI001075</t>
  </si>
  <si>
    <t>OI001076</t>
  </si>
  <si>
    <t>OI001077</t>
  </si>
  <si>
    <t>OI001078</t>
  </si>
  <si>
    <t>OI001079</t>
  </si>
  <si>
    <t>OI001080</t>
  </si>
  <si>
    <t>OI001081</t>
  </si>
  <si>
    <t>OI001082</t>
  </si>
  <si>
    <t>OI001083</t>
  </si>
  <si>
    <t>OI001084</t>
  </si>
  <si>
    <t>OI001085</t>
  </si>
  <si>
    <t>OI001086</t>
  </si>
  <si>
    <t>OI001087</t>
  </si>
  <si>
    <t>OI001088</t>
  </si>
  <si>
    <t>OI001089</t>
  </si>
  <si>
    <t>OI001090</t>
  </si>
  <si>
    <t>OI001091</t>
  </si>
  <si>
    <t>OI001092</t>
  </si>
  <si>
    <t>OI001093</t>
  </si>
  <si>
    <t>OI001094</t>
  </si>
  <si>
    <t>OI001095</t>
  </si>
  <si>
    <t>OI001096</t>
  </si>
  <si>
    <t>OI001097</t>
  </si>
  <si>
    <t>OI001098</t>
  </si>
  <si>
    <t>OI001099</t>
  </si>
  <si>
    <t>OI001100</t>
  </si>
  <si>
    <t>OI001101</t>
  </si>
  <si>
    <t>OI001102</t>
  </si>
  <si>
    <t>OI001103</t>
  </si>
  <si>
    <t>OI001104</t>
  </si>
  <si>
    <t>OI001105</t>
  </si>
  <si>
    <t>OI001106</t>
  </si>
  <si>
    <t>OI001107</t>
  </si>
  <si>
    <t>OI001108</t>
  </si>
  <si>
    <t>OI001109</t>
  </si>
  <si>
    <t>OI001110</t>
  </si>
  <si>
    <t>OI001111</t>
  </si>
  <si>
    <t>OI001112</t>
  </si>
  <si>
    <t>OI001113</t>
  </si>
  <si>
    <t>OI001114</t>
  </si>
  <si>
    <t>OI001115</t>
  </si>
  <si>
    <t>OI001116</t>
  </si>
  <si>
    <t>OI001117</t>
  </si>
  <si>
    <t>OI001118</t>
  </si>
  <si>
    <t>OI001119</t>
  </si>
  <si>
    <t>OI001120</t>
  </si>
  <si>
    <t>OI001121</t>
  </si>
  <si>
    <t>OI001122</t>
  </si>
  <si>
    <t>OI001123</t>
  </si>
  <si>
    <t>OI001124</t>
  </si>
  <si>
    <t>OI001125</t>
  </si>
  <si>
    <t>OI001126</t>
  </si>
  <si>
    <t>OI001127</t>
  </si>
  <si>
    <t>OI001128</t>
  </si>
  <si>
    <t>OI001129</t>
  </si>
  <si>
    <t>OI001130</t>
  </si>
  <si>
    <t>OI001131</t>
  </si>
  <si>
    <t>OI001132</t>
  </si>
  <si>
    <t>OI001133</t>
  </si>
  <si>
    <t>OI001134</t>
  </si>
  <si>
    <t>OI001135</t>
  </si>
  <si>
    <t>OI001136</t>
  </si>
  <si>
    <t>OI001137</t>
  </si>
  <si>
    <t>OI001138</t>
  </si>
  <si>
    <t>OI001139</t>
  </si>
  <si>
    <t>OI001140</t>
  </si>
  <si>
    <t>OI001141</t>
  </si>
  <si>
    <t>OI001142</t>
  </si>
  <si>
    <t>OI001143</t>
  </si>
  <si>
    <t>OI001144</t>
  </si>
  <si>
    <t>OI001145</t>
  </si>
  <si>
    <t>OI001146</t>
  </si>
  <si>
    <t>OI001147</t>
  </si>
  <si>
    <t>OI001148</t>
  </si>
  <si>
    <t>OI001149</t>
  </si>
  <si>
    <t>OI001150</t>
  </si>
  <si>
    <t>OI001151</t>
  </si>
  <si>
    <t>OI001152</t>
  </si>
  <si>
    <t>OI001153</t>
  </si>
  <si>
    <t>OI001154</t>
  </si>
  <si>
    <t>OI001155</t>
  </si>
  <si>
    <t>OI001156</t>
  </si>
  <si>
    <t>OI001157</t>
  </si>
  <si>
    <t>OI001158</t>
  </si>
  <si>
    <t>OI001159</t>
  </si>
  <si>
    <t>OI001160</t>
  </si>
  <si>
    <t>OI001161</t>
  </si>
  <si>
    <t>OI001162</t>
  </si>
  <si>
    <t>OI001163</t>
  </si>
  <si>
    <t>OI001164</t>
  </si>
  <si>
    <t>OI001165</t>
  </si>
  <si>
    <t>OI001166</t>
  </si>
  <si>
    <t>OI001167</t>
  </si>
  <si>
    <t>OI001168</t>
  </si>
  <si>
    <t>OI001169</t>
  </si>
  <si>
    <t>OI001170</t>
  </si>
  <si>
    <t>OI001171</t>
  </si>
  <si>
    <t>OI001172</t>
  </si>
  <si>
    <t>OI001173</t>
  </si>
  <si>
    <t>OI001174</t>
  </si>
  <si>
    <t>OI001175</t>
  </si>
  <si>
    <t>OI001176</t>
  </si>
  <si>
    <t>OI001177</t>
  </si>
  <si>
    <t>OI001178</t>
  </si>
  <si>
    <t>OI001179</t>
  </si>
  <si>
    <t>OI001180</t>
  </si>
  <si>
    <t>OI001181</t>
  </si>
  <si>
    <t>OI001182</t>
  </si>
  <si>
    <t>OI001183</t>
  </si>
  <si>
    <t>OI001184</t>
  </si>
  <si>
    <t>OI001185</t>
  </si>
  <si>
    <t>OI001186</t>
  </si>
  <si>
    <t>OI001187</t>
  </si>
  <si>
    <t>OI001188</t>
  </si>
  <si>
    <t>OI001189</t>
  </si>
  <si>
    <t>OI001190</t>
  </si>
  <si>
    <t>OI001191</t>
  </si>
  <si>
    <t>OI001192</t>
  </si>
  <si>
    <t>OI001193</t>
  </si>
  <si>
    <t>OI001194</t>
  </si>
  <si>
    <t>OI001195</t>
  </si>
  <si>
    <t>OI001196</t>
  </si>
  <si>
    <t>OI001197</t>
  </si>
  <si>
    <t>OI001198</t>
  </si>
  <si>
    <t>OI001199</t>
  </si>
  <si>
    <t>OI001200</t>
  </si>
  <si>
    <t>OI001201</t>
  </si>
  <si>
    <t>OI001202</t>
  </si>
  <si>
    <t>OI001203</t>
  </si>
  <si>
    <t>OI001204</t>
  </si>
  <si>
    <t>OI001205</t>
  </si>
  <si>
    <t>OI001206</t>
  </si>
  <si>
    <t>OI001207</t>
  </si>
  <si>
    <t>OI001208</t>
  </si>
  <si>
    <t>OI001209</t>
  </si>
  <si>
    <t>OI001210</t>
  </si>
  <si>
    <t>OI001211</t>
  </si>
  <si>
    <t>OI001212</t>
  </si>
  <si>
    <t>OI001213</t>
  </si>
  <si>
    <t>OI001214</t>
  </si>
  <si>
    <t>OI001215</t>
  </si>
  <si>
    <t>OI001216</t>
  </si>
  <si>
    <t>OI001217</t>
  </si>
  <si>
    <t>OI001218</t>
  </si>
  <si>
    <t>OI001219</t>
  </si>
  <si>
    <t>OI001220</t>
  </si>
  <si>
    <t>OI001221</t>
  </si>
  <si>
    <t>OI001222</t>
  </si>
  <si>
    <t>OI001223</t>
  </si>
  <si>
    <t>OI001224</t>
  </si>
  <si>
    <t>OI001225</t>
  </si>
  <si>
    <t>OI001226</t>
  </si>
  <si>
    <t>OI001227</t>
  </si>
  <si>
    <t>OI001228</t>
  </si>
  <si>
    <t>OI001229</t>
  </si>
  <si>
    <t>OI001230</t>
  </si>
  <si>
    <t>OI001231</t>
  </si>
  <si>
    <t>OI001232</t>
  </si>
  <si>
    <t>OI001233</t>
  </si>
  <si>
    <t>OI001234</t>
  </si>
  <si>
    <t>OI001235</t>
  </si>
  <si>
    <t>OI001236</t>
  </si>
  <si>
    <t>OI001237</t>
  </si>
  <si>
    <t>OI001238</t>
  </si>
  <si>
    <t>OI001239</t>
  </si>
  <si>
    <t>OI001240</t>
  </si>
  <si>
    <t>OI001241</t>
  </si>
  <si>
    <t>OI001242</t>
  </si>
  <si>
    <t>OI001243</t>
  </si>
  <si>
    <t>OI001244</t>
  </si>
  <si>
    <t>OI001245</t>
  </si>
  <si>
    <t>OI001246</t>
  </si>
  <si>
    <t>OI001247</t>
  </si>
  <si>
    <t>OI001248</t>
  </si>
  <si>
    <t>OI001249</t>
  </si>
  <si>
    <t>OI001250</t>
  </si>
  <si>
    <t>OI001251</t>
  </si>
  <si>
    <t>OI001252</t>
  </si>
  <si>
    <t>OI001253</t>
  </si>
  <si>
    <t>OI001254</t>
  </si>
  <si>
    <t>OI001255</t>
  </si>
  <si>
    <t>OI001256</t>
  </si>
  <si>
    <t>OI001257</t>
  </si>
  <si>
    <t>OI001258</t>
  </si>
  <si>
    <t>OI001259</t>
  </si>
  <si>
    <t>OI001260</t>
  </si>
  <si>
    <t>OI001261</t>
  </si>
  <si>
    <t>OI001262</t>
  </si>
  <si>
    <t>OI001263</t>
  </si>
  <si>
    <t>OI001264</t>
  </si>
  <si>
    <t>OI001265</t>
  </si>
  <si>
    <t>OI001266</t>
  </si>
  <si>
    <t>OI001267</t>
  </si>
  <si>
    <t>OI001268</t>
  </si>
  <si>
    <t>OI001269</t>
  </si>
  <si>
    <t>OI001270</t>
  </si>
  <si>
    <t>OI001271</t>
  </si>
  <si>
    <t>OI001272</t>
  </si>
  <si>
    <t>OI001273</t>
  </si>
  <si>
    <t>OI001274</t>
  </si>
  <si>
    <t>OI001275</t>
  </si>
  <si>
    <t>OI001276</t>
  </si>
  <si>
    <t>OI001277</t>
  </si>
  <si>
    <t>OI001278</t>
  </si>
  <si>
    <t>OI001279</t>
  </si>
  <si>
    <t>OI001280</t>
  </si>
  <si>
    <t>OI001281</t>
  </si>
  <si>
    <t>OI001282</t>
  </si>
  <si>
    <t>OI001283</t>
  </si>
  <si>
    <t>OI001284</t>
  </si>
  <si>
    <t>OI001285</t>
  </si>
  <si>
    <t>OI001286</t>
  </si>
  <si>
    <t>OI001287</t>
  </si>
  <si>
    <t>OI001288</t>
  </si>
  <si>
    <t>OI001289</t>
  </si>
  <si>
    <t>OI001290</t>
  </si>
  <si>
    <t>OI001291</t>
  </si>
  <si>
    <t>OI001292</t>
  </si>
  <si>
    <t>OI001293</t>
  </si>
  <si>
    <t>OI001294</t>
  </si>
  <si>
    <t>OI001295</t>
  </si>
  <si>
    <t>OI001296</t>
  </si>
  <si>
    <t>OI001297</t>
  </si>
  <si>
    <t>OI001298</t>
  </si>
  <si>
    <t>OI001299</t>
  </si>
  <si>
    <t>OI001300</t>
  </si>
  <si>
    <t>OI001301</t>
  </si>
  <si>
    <t>OI001302</t>
  </si>
  <si>
    <t>OI001303</t>
  </si>
  <si>
    <t>OI001304</t>
  </si>
  <si>
    <t>OI001305</t>
  </si>
  <si>
    <t>OI001306</t>
  </si>
  <si>
    <t>OI001307</t>
  </si>
  <si>
    <t>OI001308</t>
  </si>
  <si>
    <t>OI001309</t>
  </si>
  <si>
    <t>OI001310</t>
  </si>
  <si>
    <t>OI001311</t>
  </si>
  <si>
    <t>OI001312</t>
  </si>
  <si>
    <t>OI001313</t>
  </si>
  <si>
    <t>OI001314</t>
  </si>
  <si>
    <t>OI001315</t>
  </si>
  <si>
    <t>OI001316</t>
  </si>
  <si>
    <t>OI001317</t>
  </si>
  <si>
    <t>OI001318</t>
  </si>
  <si>
    <t>OI001319</t>
  </si>
  <si>
    <t>OI001320</t>
  </si>
  <si>
    <t>OI001321</t>
  </si>
  <si>
    <t>OI001322</t>
  </si>
  <si>
    <t>OI001323</t>
  </si>
  <si>
    <t>OI001324</t>
  </si>
  <si>
    <t>OI001325</t>
  </si>
  <si>
    <t>OI001326</t>
  </si>
  <si>
    <t>OI001327</t>
  </si>
  <si>
    <t>OI001328</t>
  </si>
  <si>
    <t>OI001329</t>
  </si>
  <si>
    <t>OI001330</t>
  </si>
  <si>
    <t>OI001331</t>
  </si>
  <si>
    <t>OI001332</t>
  </si>
  <si>
    <t>OI001333</t>
  </si>
  <si>
    <t>OI001334</t>
  </si>
  <si>
    <t>OI001335</t>
  </si>
  <si>
    <t>OI001336</t>
  </si>
  <si>
    <t>OI001337</t>
  </si>
  <si>
    <t>OI001338</t>
  </si>
  <si>
    <t>OI001339</t>
  </si>
  <si>
    <t>OI001340</t>
  </si>
  <si>
    <t>OI001341</t>
  </si>
  <si>
    <t>OI001342</t>
  </si>
  <si>
    <t>OI001343</t>
  </si>
  <si>
    <t>OI001344</t>
  </si>
  <si>
    <t>OI001345</t>
  </si>
  <si>
    <t>OI001346</t>
  </si>
  <si>
    <t>OI001347</t>
  </si>
  <si>
    <t>OI001348</t>
  </si>
  <si>
    <t>OI001349</t>
  </si>
  <si>
    <t>OI001350</t>
  </si>
  <si>
    <t>OI001351</t>
  </si>
  <si>
    <t>OI001352</t>
  </si>
  <si>
    <t>OI001353</t>
  </si>
  <si>
    <t>OI001354</t>
  </si>
  <si>
    <t>OI001355</t>
  </si>
  <si>
    <t>OI001356</t>
  </si>
  <si>
    <t>OI001357</t>
  </si>
  <si>
    <t>OI001358</t>
  </si>
  <si>
    <t>OI001359</t>
  </si>
  <si>
    <t>OI001360</t>
  </si>
  <si>
    <t>OI001361</t>
  </si>
  <si>
    <t>OI001362</t>
  </si>
  <si>
    <t>OI001363</t>
  </si>
  <si>
    <t>OI001364</t>
  </si>
  <si>
    <t>OI001365</t>
  </si>
  <si>
    <t>OI001366</t>
  </si>
  <si>
    <t>OI001367</t>
  </si>
  <si>
    <t>OI001368</t>
  </si>
  <si>
    <t>OI001369</t>
  </si>
  <si>
    <t>OI001370</t>
  </si>
  <si>
    <t>OI001371</t>
  </si>
  <si>
    <t>OI001372</t>
  </si>
  <si>
    <t>OI001373</t>
  </si>
  <si>
    <t>OI001374</t>
  </si>
  <si>
    <t>OI001375</t>
  </si>
  <si>
    <t>OI001376</t>
  </si>
  <si>
    <t>OI001377</t>
  </si>
  <si>
    <t>OI001378</t>
  </si>
  <si>
    <t>OI001379</t>
  </si>
  <si>
    <t>OI001380</t>
  </si>
  <si>
    <t>OI001381</t>
  </si>
  <si>
    <t>OI001382</t>
  </si>
  <si>
    <t>OI001383</t>
  </si>
  <si>
    <t>OI001384</t>
  </si>
  <si>
    <t>OI001385</t>
  </si>
  <si>
    <t>OI001386</t>
  </si>
  <si>
    <t>OI001387</t>
  </si>
  <si>
    <t>OI001388</t>
  </si>
  <si>
    <t>OI001389</t>
  </si>
  <si>
    <t>OI001390</t>
  </si>
  <si>
    <t>OI001391</t>
  </si>
  <si>
    <t>OI001392</t>
  </si>
  <si>
    <t>OI001393</t>
  </si>
  <si>
    <t>OI001394</t>
  </si>
  <si>
    <t>OI001395</t>
  </si>
  <si>
    <t>OI001396</t>
  </si>
  <si>
    <t>OI001397</t>
  </si>
  <si>
    <t>OI001398</t>
  </si>
  <si>
    <t>OI001399</t>
  </si>
  <si>
    <t>OI001400</t>
  </si>
  <si>
    <t>OI001401</t>
  </si>
  <si>
    <t>OI001402</t>
  </si>
  <si>
    <t>OI001403</t>
  </si>
  <si>
    <t>OI001404</t>
  </si>
  <si>
    <t>OI001405</t>
  </si>
  <si>
    <t>OI001406</t>
  </si>
  <si>
    <t>OI001407</t>
  </si>
  <si>
    <t>OI001408</t>
  </si>
  <si>
    <t>OI001409</t>
  </si>
  <si>
    <t>OI001410</t>
  </si>
  <si>
    <t>OI001411</t>
  </si>
  <si>
    <t>OI001412</t>
  </si>
  <si>
    <t>OI001413</t>
  </si>
  <si>
    <t>OI001414</t>
  </si>
  <si>
    <t>OI001415</t>
  </si>
  <si>
    <t>OI001416</t>
  </si>
  <si>
    <t>OI001417</t>
  </si>
  <si>
    <t>OI001418</t>
  </si>
  <si>
    <t>OI001419</t>
  </si>
  <si>
    <t>OI001420</t>
  </si>
  <si>
    <t>OI001421</t>
  </si>
  <si>
    <t>OI001422</t>
  </si>
  <si>
    <t>OI001423</t>
  </si>
  <si>
    <t>OI001424</t>
  </si>
  <si>
    <t>OI001425</t>
  </si>
  <si>
    <t>OI001426</t>
  </si>
  <si>
    <t>OI001427</t>
  </si>
  <si>
    <t>OI001428</t>
  </si>
  <si>
    <t>OI001429</t>
  </si>
  <si>
    <t>OI001430</t>
  </si>
  <si>
    <t>OI001431</t>
  </si>
  <si>
    <t>OI001432</t>
  </si>
  <si>
    <t>OI001433</t>
  </si>
  <si>
    <t>OI001434</t>
  </si>
  <si>
    <t>OI001435</t>
  </si>
  <si>
    <t>OI001436</t>
  </si>
  <si>
    <t>OI001437</t>
  </si>
  <si>
    <t>OI001438</t>
  </si>
  <si>
    <t>OI001439</t>
  </si>
  <si>
    <t>OI001440</t>
  </si>
  <si>
    <t>OI001441</t>
  </si>
  <si>
    <t>OI001442</t>
  </si>
  <si>
    <t>OI001443</t>
  </si>
  <si>
    <t>OI001444</t>
  </si>
  <si>
    <t>OI001445</t>
  </si>
  <si>
    <t>OI001446</t>
  </si>
  <si>
    <t>OI001447</t>
  </si>
  <si>
    <t>OI001448</t>
  </si>
  <si>
    <t>OI001449</t>
  </si>
  <si>
    <t>OI001450</t>
  </si>
  <si>
    <t>OI001451</t>
  </si>
  <si>
    <t>OI001452</t>
  </si>
  <si>
    <t>OI001453</t>
  </si>
  <si>
    <t>OI001454</t>
  </si>
  <si>
    <t>OI001455</t>
  </si>
  <si>
    <t>OI001456</t>
  </si>
  <si>
    <t>OI001457</t>
  </si>
  <si>
    <t>OI001458</t>
  </si>
  <si>
    <t>OI001459</t>
  </si>
  <si>
    <t>OI001460</t>
  </si>
  <si>
    <t>OI001461</t>
  </si>
  <si>
    <t>OI001462</t>
  </si>
  <si>
    <t>OI001463</t>
  </si>
  <si>
    <t>OI001464</t>
  </si>
  <si>
    <t>OI001465</t>
  </si>
  <si>
    <t>OI001466</t>
  </si>
  <si>
    <t>OI001467</t>
  </si>
  <si>
    <t>OI001468</t>
  </si>
  <si>
    <t>OI001469</t>
  </si>
  <si>
    <t>OI001470</t>
  </si>
  <si>
    <t>OI001471</t>
  </si>
  <si>
    <t>OI001472</t>
  </si>
  <si>
    <t>OI001473</t>
  </si>
  <si>
    <t>OI001474</t>
  </si>
  <si>
    <t>OI001475</t>
  </si>
  <si>
    <t>OI001476</t>
  </si>
  <si>
    <t>OI001477</t>
  </si>
  <si>
    <t>OI001478</t>
  </si>
  <si>
    <t>OI001479</t>
  </si>
  <si>
    <t>OI001480</t>
  </si>
  <si>
    <t>OI001481</t>
  </si>
  <si>
    <t>OI001482</t>
  </si>
  <si>
    <t>OI001483</t>
  </si>
  <si>
    <t>OI001484</t>
  </si>
  <si>
    <t>OI001485</t>
  </si>
  <si>
    <t>OI001486</t>
  </si>
  <si>
    <t>OI001487</t>
  </si>
  <si>
    <t>OI001488</t>
  </si>
  <si>
    <t>OI001489</t>
  </si>
  <si>
    <t>OI001490</t>
  </si>
  <si>
    <t>OI001491</t>
  </si>
  <si>
    <t>OI001492</t>
  </si>
  <si>
    <t>OI001493</t>
  </si>
  <si>
    <t>OI001494</t>
  </si>
  <si>
    <t>OI001495</t>
  </si>
  <si>
    <t>OI001496</t>
  </si>
  <si>
    <t>OI001497</t>
  </si>
  <si>
    <t>OI001498</t>
  </si>
  <si>
    <t>OI001499</t>
  </si>
  <si>
    <t>OI001500</t>
  </si>
  <si>
    <t>OI001501</t>
  </si>
  <si>
    <t>OI001502</t>
  </si>
  <si>
    <t>OI001503</t>
  </si>
  <si>
    <t>OI001504</t>
  </si>
  <si>
    <t>OI001505</t>
  </si>
  <si>
    <t>OI001506</t>
  </si>
  <si>
    <t>OI001507</t>
  </si>
  <si>
    <t>OI001508</t>
  </si>
  <si>
    <t>OI001509</t>
  </si>
  <si>
    <t>OI001510</t>
  </si>
  <si>
    <t>OI001511</t>
  </si>
  <si>
    <t>OI001512</t>
  </si>
  <si>
    <t>OI001513</t>
  </si>
  <si>
    <t>OI001514</t>
  </si>
  <si>
    <t>OI001515</t>
  </si>
  <si>
    <t>OI001516</t>
  </si>
  <si>
    <t>OI001517</t>
  </si>
  <si>
    <t>OI001518</t>
  </si>
  <si>
    <t>OI001519</t>
  </si>
  <si>
    <t>OI001520</t>
  </si>
  <si>
    <t>OI001521</t>
  </si>
  <si>
    <t>OI001522</t>
  </si>
  <si>
    <t>OI001523</t>
  </si>
  <si>
    <t>OI001524</t>
  </si>
  <si>
    <t>OI001525</t>
  </si>
  <si>
    <t>OI001526</t>
  </si>
  <si>
    <t>OI001527</t>
  </si>
  <si>
    <t>OI001528</t>
  </si>
  <si>
    <t>OI001529</t>
  </si>
  <si>
    <t>OI001530</t>
  </si>
  <si>
    <t>OI001531</t>
  </si>
  <si>
    <t>OI001532</t>
  </si>
  <si>
    <t>OI001533</t>
  </si>
  <si>
    <t>OI001534</t>
  </si>
  <si>
    <t>OI001535</t>
  </si>
  <si>
    <t>OI001536</t>
  </si>
  <si>
    <t>OI001537</t>
  </si>
  <si>
    <t>OI001538</t>
  </si>
  <si>
    <t>OI001539</t>
  </si>
  <si>
    <t>OI001540</t>
  </si>
  <si>
    <t>OI001541</t>
  </si>
  <si>
    <t>OI001542</t>
  </si>
  <si>
    <t>OI001543</t>
  </si>
  <si>
    <t>OI001544</t>
  </si>
  <si>
    <t>OI001545</t>
  </si>
  <si>
    <t>OI001546</t>
  </si>
  <si>
    <t>OI001547</t>
  </si>
  <si>
    <t>OI001548</t>
  </si>
  <si>
    <t>OI001549</t>
  </si>
  <si>
    <t>OI001550</t>
  </si>
  <si>
    <t>OI001551</t>
  </si>
  <si>
    <t>OI001552</t>
  </si>
  <si>
    <t>OI001553</t>
  </si>
  <si>
    <t>OI001554</t>
  </si>
  <si>
    <t>OI001555</t>
  </si>
  <si>
    <t>OI001556</t>
  </si>
  <si>
    <t>OI001557</t>
  </si>
  <si>
    <t>OI001558</t>
  </si>
  <si>
    <t>OI001559</t>
  </si>
  <si>
    <t>OI001560</t>
  </si>
  <si>
    <t>OI001561</t>
  </si>
  <si>
    <t>OI001562</t>
  </si>
  <si>
    <t>OI001563</t>
  </si>
  <si>
    <t>OI001564</t>
  </si>
  <si>
    <t>OI001565</t>
  </si>
  <si>
    <t>OI001566</t>
  </si>
  <si>
    <t>OI001567</t>
  </si>
  <si>
    <t>OI001568</t>
  </si>
  <si>
    <t>OI001569</t>
  </si>
  <si>
    <t>OI001570</t>
  </si>
  <si>
    <t>OI001571</t>
  </si>
  <si>
    <t>OI001572</t>
  </si>
  <si>
    <t>OI001573</t>
  </si>
  <si>
    <t>OI001574</t>
  </si>
  <si>
    <t>OI001575</t>
  </si>
  <si>
    <t>OI001576</t>
  </si>
  <si>
    <t>OI001577</t>
  </si>
  <si>
    <t>OI001578</t>
  </si>
  <si>
    <t>OI001579</t>
  </si>
  <si>
    <t>OI001580</t>
  </si>
  <si>
    <t>OI001581</t>
  </si>
  <si>
    <t>OI001582</t>
  </si>
  <si>
    <t>OI001583</t>
  </si>
  <si>
    <t>OI001584</t>
  </si>
  <si>
    <t>OI001585</t>
  </si>
  <si>
    <t>OI001586</t>
  </si>
  <si>
    <t>OI001587</t>
  </si>
  <si>
    <t>OI001588</t>
  </si>
  <si>
    <t>OI001589</t>
  </si>
  <si>
    <t>OI001590</t>
  </si>
  <si>
    <t>OI001591</t>
  </si>
  <si>
    <t>OI001592</t>
  </si>
  <si>
    <t>OI001593</t>
  </si>
  <si>
    <t>OI001594</t>
  </si>
  <si>
    <t>OI001595</t>
  </si>
  <si>
    <t>OI001596</t>
  </si>
  <si>
    <t>OI001597</t>
  </si>
  <si>
    <t>OI001598</t>
  </si>
  <si>
    <t>OI001599</t>
  </si>
  <si>
    <t>OI001600</t>
  </si>
  <si>
    <t>OI001601</t>
  </si>
  <si>
    <t>OI001602</t>
  </si>
  <si>
    <t>OI001603</t>
  </si>
  <si>
    <t>OI001604</t>
  </si>
  <si>
    <t>OI001605</t>
  </si>
  <si>
    <t>OI001606</t>
  </si>
  <si>
    <t>OI001607</t>
  </si>
  <si>
    <t>OI001608</t>
  </si>
  <si>
    <t>OI001609</t>
  </si>
  <si>
    <t>OI001610</t>
  </si>
  <si>
    <t>OI001611</t>
  </si>
  <si>
    <t>OI001612</t>
  </si>
  <si>
    <t>OI001613</t>
  </si>
  <si>
    <t>OI001614</t>
  </si>
  <si>
    <t>OI001615</t>
  </si>
  <si>
    <t>OI001616</t>
  </si>
  <si>
    <t>OI001617</t>
  </si>
  <si>
    <t>OI001618</t>
  </si>
  <si>
    <t>OI001619</t>
  </si>
  <si>
    <t>OI001620</t>
  </si>
  <si>
    <t>OI001621</t>
  </si>
  <si>
    <t>OI001622</t>
  </si>
  <si>
    <t>OI001623</t>
  </si>
  <si>
    <t>OI001624</t>
  </si>
  <si>
    <t>OI001625</t>
  </si>
  <si>
    <t>OI001626</t>
  </si>
  <si>
    <t>OI001627</t>
  </si>
  <si>
    <t>OI001628</t>
  </si>
  <si>
    <t>OI001629</t>
  </si>
  <si>
    <t>OI001630</t>
  </si>
  <si>
    <t>OI001631</t>
  </si>
  <si>
    <t>OI001632</t>
  </si>
  <si>
    <t>OI001633</t>
  </si>
  <si>
    <t>OI001634</t>
  </si>
  <si>
    <t>OI001635</t>
  </si>
  <si>
    <t>OI001636</t>
  </si>
  <si>
    <t>OI001637</t>
  </si>
  <si>
    <t>OI001638</t>
  </si>
  <si>
    <t>OI001639</t>
  </si>
  <si>
    <t>OI001640</t>
  </si>
  <si>
    <t>OI001641</t>
  </si>
  <si>
    <t>OI001642</t>
  </si>
  <si>
    <t>OI001643</t>
  </si>
  <si>
    <t>OI001644</t>
  </si>
  <si>
    <t>OI001645</t>
  </si>
  <si>
    <t>OI001646</t>
  </si>
  <si>
    <t>OI001647</t>
  </si>
  <si>
    <t>OI001648</t>
  </si>
  <si>
    <t>OI001649</t>
  </si>
  <si>
    <t>OI001650</t>
  </si>
  <si>
    <t>OI001651</t>
  </si>
  <si>
    <t>OI001652</t>
  </si>
  <si>
    <t>OI001653</t>
  </si>
  <si>
    <t>OI001654</t>
  </si>
  <si>
    <t>OI001655</t>
  </si>
  <si>
    <t>OI001656</t>
  </si>
  <si>
    <t>OI001657</t>
  </si>
  <si>
    <t>OI001658</t>
  </si>
  <si>
    <t>OI001659</t>
  </si>
  <si>
    <t>OI001660</t>
  </si>
  <si>
    <t>OI001661</t>
  </si>
  <si>
    <t>OI001662</t>
  </si>
  <si>
    <t>OI001663</t>
  </si>
  <si>
    <t>OI001664</t>
  </si>
  <si>
    <t>OI001665</t>
  </si>
  <si>
    <t>OI001666</t>
  </si>
  <si>
    <t>OI001667</t>
  </si>
  <si>
    <t>OI001668</t>
  </si>
  <si>
    <t>OI001669</t>
  </si>
  <si>
    <t>OI001670</t>
  </si>
  <si>
    <t>OI001671</t>
  </si>
  <si>
    <t>OI001672</t>
  </si>
  <si>
    <t>OI001673</t>
  </si>
  <si>
    <t>OI001674</t>
  </si>
  <si>
    <t>OI001675</t>
  </si>
  <si>
    <t>OI001676</t>
  </si>
  <si>
    <t>OI001677</t>
  </si>
  <si>
    <t>OI001678</t>
  </si>
  <si>
    <t>OI001679</t>
  </si>
  <si>
    <t>OI001680</t>
  </si>
  <si>
    <t>OI001681</t>
  </si>
  <si>
    <t>OI001682</t>
  </si>
  <si>
    <t>OI001683</t>
  </si>
  <si>
    <t>OI001684</t>
  </si>
  <si>
    <t>OI001685</t>
  </si>
  <si>
    <t>OI001686</t>
  </si>
  <si>
    <t>OI001687</t>
  </si>
  <si>
    <t>OI001688</t>
  </si>
  <si>
    <t>OI001689</t>
  </si>
  <si>
    <t>OI001690</t>
  </si>
  <si>
    <t>OI001691</t>
  </si>
  <si>
    <t>OI001692</t>
  </si>
  <si>
    <t>OI001693</t>
  </si>
  <si>
    <t>OI001694</t>
  </si>
  <si>
    <t>OI001695</t>
  </si>
  <si>
    <t>OI001696</t>
  </si>
  <si>
    <t>OI001697</t>
  </si>
  <si>
    <t>OI001698</t>
  </si>
  <si>
    <t>OI001699</t>
  </si>
  <si>
    <t>OI001700</t>
  </si>
  <si>
    <t>OI001701</t>
  </si>
  <si>
    <t>OI001702</t>
  </si>
  <si>
    <t>OI001703</t>
  </si>
  <si>
    <t>OI001704</t>
  </si>
  <si>
    <t>OI001705</t>
  </si>
  <si>
    <t>OI001706</t>
  </si>
  <si>
    <t>OI001707</t>
  </si>
  <si>
    <t>OI001708</t>
  </si>
  <si>
    <t>OI001709</t>
  </si>
  <si>
    <t>OI001710</t>
  </si>
  <si>
    <t>OI001711</t>
  </si>
  <si>
    <t>OI001712</t>
  </si>
  <si>
    <t>OI001713</t>
  </si>
  <si>
    <t>OI001714</t>
  </si>
  <si>
    <t>OI001715</t>
  </si>
  <si>
    <t>OI001716</t>
  </si>
  <si>
    <t>OI001717</t>
  </si>
  <si>
    <t>OI001718</t>
  </si>
  <si>
    <t>OI001719</t>
  </si>
  <si>
    <t>OI001720</t>
  </si>
  <si>
    <t>OI001721</t>
  </si>
  <si>
    <t>OI001722</t>
  </si>
  <si>
    <t>OI001723</t>
  </si>
  <si>
    <t>OI001724</t>
  </si>
  <si>
    <t>OI001725</t>
  </si>
  <si>
    <t>OI001726</t>
  </si>
  <si>
    <t>OI001727</t>
  </si>
  <si>
    <t>OI001728</t>
  </si>
  <si>
    <t>OI001729</t>
  </si>
  <si>
    <t>OI001730</t>
  </si>
  <si>
    <t>OI001731</t>
  </si>
  <si>
    <t>OI001732</t>
  </si>
  <si>
    <t>OI001733</t>
  </si>
  <si>
    <t>OI001734</t>
  </si>
  <si>
    <t>OI001735</t>
  </si>
  <si>
    <t>OI001736</t>
  </si>
  <si>
    <t>OI001737</t>
  </si>
  <si>
    <t>OI001738</t>
  </si>
  <si>
    <t>OI001739</t>
  </si>
  <si>
    <t>OI001740</t>
  </si>
  <si>
    <t>OI001741</t>
  </si>
  <si>
    <t>OI001742</t>
  </si>
  <si>
    <t>OI001743</t>
  </si>
  <si>
    <t>OI001744</t>
  </si>
  <si>
    <t>OI001745</t>
  </si>
  <si>
    <t>OI001746</t>
  </si>
  <si>
    <t>OI001747</t>
  </si>
  <si>
    <t>OI001748</t>
  </si>
  <si>
    <t>OI001749</t>
  </si>
  <si>
    <t>OI001750</t>
  </si>
  <si>
    <t>OI001751</t>
  </si>
  <si>
    <t>OI001752</t>
  </si>
  <si>
    <t>OI001753</t>
  </si>
  <si>
    <t>OI001754</t>
  </si>
  <si>
    <t>OI001755</t>
  </si>
  <si>
    <t>OI001756</t>
  </si>
  <si>
    <t>OI001757</t>
  </si>
  <si>
    <t>OI001758</t>
  </si>
  <si>
    <t>OI001759</t>
  </si>
  <si>
    <t>OI001760</t>
  </si>
  <si>
    <t>OI001761</t>
  </si>
  <si>
    <t>OI001762</t>
  </si>
  <si>
    <t>OI001763</t>
  </si>
  <si>
    <t>OI001764</t>
  </si>
  <si>
    <t>OI001765</t>
  </si>
  <si>
    <t>OI001766</t>
  </si>
  <si>
    <t>OI001767</t>
  </si>
  <si>
    <t>OI001768</t>
  </si>
  <si>
    <t>OI001769</t>
  </si>
  <si>
    <t>OI001770</t>
  </si>
  <si>
    <t>OI001771</t>
  </si>
  <si>
    <t>OI001772</t>
  </si>
  <si>
    <t>OI001773</t>
  </si>
  <si>
    <t>OI001774</t>
  </si>
  <si>
    <t>OI001775</t>
  </si>
  <si>
    <t>OI001776</t>
  </si>
  <si>
    <t>OI001777</t>
  </si>
  <si>
    <t>OI001778</t>
  </si>
  <si>
    <t>OI001779</t>
  </si>
  <si>
    <t>OI001780</t>
  </si>
  <si>
    <t>OI001781</t>
  </si>
  <si>
    <t>OI001782</t>
  </si>
  <si>
    <t>OI001783</t>
  </si>
  <si>
    <t>OI001784</t>
  </si>
  <si>
    <t>OI001785</t>
  </si>
  <si>
    <t>OI001786</t>
  </si>
  <si>
    <t>OI001787</t>
  </si>
  <si>
    <t>OI001788</t>
  </si>
  <si>
    <t>OI001789</t>
  </si>
  <si>
    <t>OI001790</t>
  </si>
  <si>
    <t>OI001791</t>
  </si>
  <si>
    <t>OI001792</t>
  </si>
  <si>
    <t>OI001793</t>
  </si>
  <si>
    <t>OI001794</t>
  </si>
  <si>
    <t>OI001795</t>
  </si>
  <si>
    <t>OI001796</t>
  </si>
  <si>
    <t>OI001797</t>
  </si>
  <si>
    <t>OI001798</t>
  </si>
  <si>
    <t>OI001799</t>
  </si>
  <si>
    <t>OI001800</t>
  </si>
  <si>
    <t>OI001801</t>
  </si>
  <si>
    <t>OI001802</t>
  </si>
  <si>
    <t>OI001803</t>
  </si>
  <si>
    <t>OI001804</t>
  </si>
  <si>
    <t>OI001805</t>
  </si>
  <si>
    <t>OI001806</t>
  </si>
  <si>
    <t>OI001807</t>
  </si>
  <si>
    <t>OI001808</t>
  </si>
  <si>
    <t>OI001809</t>
  </si>
  <si>
    <t>OI001810</t>
  </si>
  <si>
    <t>OI001811</t>
  </si>
  <si>
    <t>OI001812</t>
  </si>
  <si>
    <t>OI001813</t>
  </si>
  <si>
    <t>OI001814</t>
  </si>
  <si>
    <t>OI001815</t>
  </si>
  <si>
    <t>OI001816</t>
  </si>
  <si>
    <t>OI001817</t>
  </si>
  <si>
    <t>OI001818</t>
  </si>
  <si>
    <t>OI001819</t>
  </si>
  <si>
    <t>OI001820</t>
  </si>
  <si>
    <t>OI001821</t>
  </si>
  <si>
    <t>OI001822</t>
  </si>
  <si>
    <t>OI001823</t>
  </si>
  <si>
    <t>OI001824</t>
  </si>
  <si>
    <t>OI001825</t>
  </si>
  <si>
    <t>OI001826</t>
  </si>
  <si>
    <t>OI001827</t>
  </si>
  <si>
    <t>OI001828</t>
  </si>
  <si>
    <t>OI001829</t>
  </si>
  <si>
    <t>OI001830</t>
  </si>
  <si>
    <t>OI001831</t>
  </si>
  <si>
    <t>OI001832</t>
  </si>
  <si>
    <t>OI001833</t>
  </si>
  <si>
    <t>OI001834</t>
  </si>
  <si>
    <t>OI001835</t>
  </si>
  <si>
    <t>OI001836</t>
  </si>
  <si>
    <t>OI001837</t>
  </si>
  <si>
    <t>OI001838</t>
  </si>
  <si>
    <t>OI001839</t>
  </si>
  <si>
    <t>OI001840</t>
  </si>
  <si>
    <t>OI001841</t>
  </si>
  <si>
    <t>OI001842</t>
  </si>
  <si>
    <t>OI001843</t>
  </si>
  <si>
    <t>OI001844</t>
  </si>
  <si>
    <t>OI001845</t>
  </si>
  <si>
    <t>OI001846</t>
  </si>
  <si>
    <t>OI001847</t>
  </si>
  <si>
    <t>OI001848</t>
  </si>
  <si>
    <t>OI001849</t>
  </si>
  <si>
    <t>OI001850</t>
  </si>
  <si>
    <t>OI001851</t>
  </si>
  <si>
    <t>OI001852</t>
  </si>
  <si>
    <t>OI001853</t>
  </si>
  <si>
    <t>OI001854</t>
  </si>
  <si>
    <t>OI001855</t>
  </si>
  <si>
    <t>OI001856</t>
  </si>
  <si>
    <t>OI001857</t>
  </si>
  <si>
    <t>OI001858</t>
  </si>
  <si>
    <t>OI001859</t>
  </si>
  <si>
    <t>OI001860</t>
  </si>
  <si>
    <t>OI001861</t>
  </si>
  <si>
    <t>OI001862</t>
  </si>
  <si>
    <t>OI001863</t>
  </si>
  <si>
    <t>OI001864</t>
  </si>
  <si>
    <t>OI001865</t>
  </si>
  <si>
    <t>OI001866</t>
  </si>
  <si>
    <t>OI001867</t>
  </si>
  <si>
    <t>OI001868</t>
  </si>
  <si>
    <t>OI001869</t>
  </si>
  <si>
    <t>OI001870</t>
  </si>
  <si>
    <t>OI001871</t>
  </si>
  <si>
    <t>OI001872</t>
  </si>
  <si>
    <t>OI001873</t>
  </si>
  <si>
    <t>OI001874</t>
  </si>
  <si>
    <t>OI001875</t>
  </si>
  <si>
    <t>OI001876</t>
  </si>
  <si>
    <t>OI001877</t>
  </si>
  <si>
    <t>OI001878</t>
  </si>
  <si>
    <t>OI001879</t>
  </si>
  <si>
    <t>OI001880</t>
  </si>
  <si>
    <t>OI001881</t>
  </si>
  <si>
    <t>OI001882</t>
  </si>
  <si>
    <t>OI001883</t>
  </si>
  <si>
    <t>OI001884</t>
  </si>
  <si>
    <t>OI001885</t>
  </si>
  <si>
    <t>OI001886</t>
  </si>
  <si>
    <t>OI001887</t>
  </si>
  <si>
    <t>OI001888</t>
  </si>
  <si>
    <t>OI001889</t>
  </si>
  <si>
    <t>OI001890</t>
  </si>
  <si>
    <t>OI001891</t>
  </si>
  <si>
    <t>OI001892</t>
  </si>
  <si>
    <t>OI001893</t>
  </si>
  <si>
    <t>OI001894</t>
  </si>
  <si>
    <t>OI001895</t>
  </si>
  <si>
    <t>OI001896</t>
  </si>
  <si>
    <t>OI001897</t>
  </si>
  <si>
    <t>OI001898</t>
  </si>
  <si>
    <t>OI001899</t>
  </si>
  <si>
    <t>OI001900</t>
  </si>
  <si>
    <t>OI001901</t>
  </si>
  <si>
    <t>OI001902</t>
  </si>
  <si>
    <t>OI001903</t>
  </si>
  <si>
    <t>OI001904</t>
  </si>
  <si>
    <t>OI001905</t>
  </si>
  <si>
    <t>OI001906</t>
  </si>
  <si>
    <t>OI001907</t>
  </si>
  <si>
    <t>OI001908</t>
  </si>
  <si>
    <t>OI001909</t>
  </si>
  <si>
    <t>OI001910</t>
  </si>
  <si>
    <t>OI001911</t>
  </si>
  <si>
    <t>OI001912</t>
  </si>
  <si>
    <t>OI001913</t>
  </si>
  <si>
    <t>OI001914</t>
  </si>
  <si>
    <t>OI001915</t>
  </si>
  <si>
    <t>OI001916</t>
  </si>
  <si>
    <t>OI001917</t>
  </si>
  <si>
    <t>OI001918</t>
  </si>
  <si>
    <t>OI001919</t>
  </si>
  <si>
    <t>OI001920</t>
  </si>
  <si>
    <t>OI001921</t>
  </si>
  <si>
    <t>OI001922</t>
  </si>
  <si>
    <t>OI001923</t>
  </si>
  <si>
    <t>OI001924</t>
  </si>
  <si>
    <t>OI001925</t>
  </si>
  <si>
    <t>OI001926</t>
  </si>
  <si>
    <t>OI001927</t>
  </si>
  <si>
    <t>OI001928</t>
  </si>
  <si>
    <t>OI001929</t>
  </si>
  <si>
    <t>OI001930</t>
  </si>
  <si>
    <t>OI001931</t>
  </si>
  <si>
    <t>OI001932</t>
  </si>
  <si>
    <t>OI001933</t>
  </si>
  <si>
    <t>OI001934</t>
  </si>
  <si>
    <t>OI001935</t>
  </si>
  <si>
    <t>OI001936</t>
  </si>
  <si>
    <t>OI001937</t>
  </si>
  <si>
    <t>OI001938</t>
  </si>
  <si>
    <t>OI001939</t>
  </si>
  <si>
    <t>OI001940</t>
  </si>
  <si>
    <t>OI001941</t>
  </si>
  <si>
    <t>OI001942</t>
  </si>
  <si>
    <t>OI001943</t>
  </si>
  <si>
    <t>OI001944</t>
  </si>
  <si>
    <t>OI001945</t>
  </si>
  <si>
    <t>OI001946</t>
  </si>
  <si>
    <t>OI001947</t>
  </si>
  <si>
    <t>OI001948</t>
  </si>
  <si>
    <t>OI001949</t>
  </si>
  <si>
    <t>OI001950</t>
  </si>
  <si>
    <t>OI001951</t>
  </si>
  <si>
    <t>OI001952</t>
  </si>
  <si>
    <t>OI001953</t>
  </si>
  <si>
    <t>OI001954</t>
  </si>
  <si>
    <t>OI001955</t>
  </si>
  <si>
    <t>OI001956</t>
  </si>
  <si>
    <t>OI001957</t>
  </si>
  <si>
    <t>OI001958</t>
  </si>
  <si>
    <t>OI001959</t>
  </si>
  <si>
    <t>OI001960</t>
  </si>
  <si>
    <t>OI001961</t>
  </si>
  <si>
    <t>OI001962</t>
  </si>
  <si>
    <t>OI001963</t>
  </si>
  <si>
    <t>OI001964</t>
  </si>
  <si>
    <t>OI001965</t>
  </si>
  <si>
    <t>OI001966</t>
  </si>
  <si>
    <t>OI001967</t>
  </si>
  <si>
    <t>OI001968</t>
  </si>
  <si>
    <t>OI001969</t>
  </si>
  <si>
    <t>OI001970</t>
  </si>
  <si>
    <t>OI001971</t>
  </si>
  <si>
    <t>OI001972</t>
  </si>
  <si>
    <t>OI001973</t>
  </si>
  <si>
    <t>OI001974</t>
  </si>
  <si>
    <t>OI001975</t>
  </si>
  <si>
    <t>OI001976</t>
  </si>
  <si>
    <t>OI001977</t>
  </si>
  <si>
    <t>OI001978</t>
  </si>
  <si>
    <t>OI001979</t>
  </si>
  <si>
    <t>OI001980</t>
  </si>
  <si>
    <t>OI001981</t>
  </si>
  <si>
    <t>OI001982</t>
  </si>
  <si>
    <t>OI001983</t>
  </si>
  <si>
    <t>OI001984</t>
  </si>
  <si>
    <t>OI001985</t>
  </si>
  <si>
    <t>OI001986</t>
  </si>
  <si>
    <t>OI001987</t>
  </si>
  <si>
    <t>OI001988</t>
  </si>
  <si>
    <t>OI001989</t>
  </si>
  <si>
    <t>OI001990</t>
  </si>
  <si>
    <t>OI001991</t>
  </si>
  <si>
    <t>OI001992</t>
  </si>
  <si>
    <t>OI001993</t>
  </si>
  <si>
    <t>OI001994</t>
  </si>
  <si>
    <t>OI001995</t>
  </si>
  <si>
    <t>OI001996</t>
  </si>
  <si>
    <t>OI001997</t>
  </si>
  <si>
    <t>OI001998</t>
  </si>
  <si>
    <t>OI001999</t>
  </si>
  <si>
    <t>OI002000</t>
  </si>
  <si>
    <t>OI002001</t>
  </si>
  <si>
    <t>OI002002</t>
  </si>
  <si>
    <t>OI002003</t>
  </si>
  <si>
    <t>OI002004</t>
  </si>
  <si>
    <t>OI002005</t>
  </si>
  <si>
    <t>OI002006</t>
  </si>
  <si>
    <t>OI002007</t>
  </si>
  <si>
    <t>OI002008</t>
  </si>
  <si>
    <t>OI002009</t>
  </si>
  <si>
    <t>OI002010</t>
  </si>
  <si>
    <t>OI002011</t>
  </si>
  <si>
    <t>OI002012</t>
  </si>
  <si>
    <t>OI002013</t>
  </si>
  <si>
    <t>OI002014</t>
  </si>
  <si>
    <t>OI002015</t>
  </si>
  <si>
    <t>OI002016</t>
  </si>
  <si>
    <t>OI002017</t>
  </si>
  <si>
    <t>OI002018</t>
  </si>
  <si>
    <t>OI002019</t>
  </si>
  <si>
    <t>OI002020</t>
  </si>
  <si>
    <t>OI002021</t>
  </si>
  <si>
    <t>OI002022</t>
  </si>
  <si>
    <t>OI002023</t>
  </si>
  <si>
    <t>OI002024</t>
  </si>
  <si>
    <t>OI002025</t>
  </si>
  <si>
    <t>OI002026</t>
  </si>
  <si>
    <t>OI002027</t>
  </si>
  <si>
    <t>OI002028</t>
  </si>
  <si>
    <t>OI002029</t>
  </si>
  <si>
    <t>OI002030</t>
  </si>
  <si>
    <t>OI002031</t>
  </si>
  <si>
    <t>OI002032</t>
  </si>
  <si>
    <t>OI002033</t>
  </si>
  <si>
    <t>OI002034</t>
  </si>
  <si>
    <t>OI002035</t>
  </si>
  <si>
    <t>OI002036</t>
  </si>
  <si>
    <t>OI002037</t>
  </si>
  <si>
    <t>OI002038</t>
  </si>
  <si>
    <t>OI002039</t>
  </si>
  <si>
    <t>OI002040</t>
  </si>
  <si>
    <t>OI002041</t>
  </si>
  <si>
    <t>OI002042</t>
  </si>
  <si>
    <t>OI002043</t>
  </si>
  <si>
    <t>OI002044</t>
  </si>
  <si>
    <t>OI002045</t>
  </si>
  <si>
    <t>OI002046</t>
  </si>
  <si>
    <t>OI002047</t>
  </si>
  <si>
    <t>OI002048</t>
  </si>
  <si>
    <t>OI002049</t>
  </si>
  <si>
    <t>OI002050</t>
  </si>
  <si>
    <t>OI002051</t>
  </si>
  <si>
    <t>OI002052</t>
  </si>
  <si>
    <t>OI002053</t>
  </si>
  <si>
    <t>OI002054</t>
  </si>
  <si>
    <t>OI002055</t>
  </si>
  <si>
    <t>OI002056</t>
  </si>
  <si>
    <t>OI002057</t>
  </si>
  <si>
    <t>OI002058</t>
  </si>
  <si>
    <t>OI002059</t>
  </si>
  <si>
    <t>OI002060</t>
  </si>
  <si>
    <t>OI002061</t>
  </si>
  <si>
    <t>OI002062</t>
  </si>
  <si>
    <t>OI002063</t>
  </si>
  <si>
    <t>OI002064</t>
  </si>
  <si>
    <t>OI002065</t>
  </si>
  <si>
    <t>OI002066</t>
  </si>
  <si>
    <t>OI002067</t>
  </si>
  <si>
    <t>OI002068</t>
  </si>
  <si>
    <t>OI002069</t>
  </si>
  <si>
    <t>OI002070</t>
  </si>
  <si>
    <t>OI002071</t>
  </si>
  <si>
    <t>OI002072</t>
  </si>
  <si>
    <t>OI002073</t>
  </si>
  <si>
    <t>OI002074</t>
  </si>
  <si>
    <t>OI002075</t>
  </si>
  <si>
    <t>OI002076</t>
  </si>
  <si>
    <t>OI002077</t>
  </si>
  <si>
    <t>OI002078</t>
  </si>
  <si>
    <t>OI002079</t>
  </si>
  <si>
    <t>OI002080</t>
  </si>
  <si>
    <t>OI002081</t>
  </si>
  <si>
    <t>OI002082</t>
  </si>
  <si>
    <t>OI002083</t>
  </si>
  <si>
    <t>OI002084</t>
  </si>
  <si>
    <t>OI002085</t>
  </si>
  <si>
    <t>OI002086</t>
  </si>
  <si>
    <t>OI002087</t>
  </si>
  <si>
    <t>OI002088</t>
  </si>
  <si>
    <t>OI002089</t>
  </si>
  <si>
    <t>OI002090</t>
  </si>
  <si>
    <t>OI002091</t>
  </si>
  <si>
    <t>OI002092</t>
  </si>
  <si>
    <t>OI002093</t>
  </si>
  <si>
    <t>OI002094</t>
  </si>
  <si>
    <t>OI002095</t>
  </si>
  <si>
    <t>OI002096</t>
  </si>
  <si>
    <t>OI002097</t>
  </si>
  <si>
    <t>OI002098</t>
  </si>
  <si>
    <t>OI002099</t>
  </si>
  <si>
    <t>OI002100</t>
  </si>
  <si>
    <t>OI002101</t>
  </si>
  <si>
    <t>OI002102</t>
  </si>
  <si>
    <t>OI002103</t>
  </si>
  <si>
    <t>OI002104</t>
  </si>
  <si>
    <t>OI002105</t>
  </si>
  <si>
    <t>OI002106</t>
  </si>
  <si>
    <t>OI002107</t>
  </si>
  <si>
    <t>OI002108</t>
  </si>
  <si>
    <t>OI002109</t>
  </si>
  <si>
    <t>OI002110</t>
  </si>
  <si>
    <t>OI002111</t>
  </si>
  <si>
    <t>OI002112</t>
  </si>
  <si>
    <t>OI002113</t>
  </si>
  <si>
    <t>OI002114</t>
  </si>
  <si>
    <t>OI002115</t>
  </si>
  <si>
    <t>OI002116</t>
  </si>
  <si>
    <t>OI002117</t>
  </si>
  <si>
    <t>OI002118</t>
  </si>
  <si>
    <t>OI002119</t>
  </si>
  <si>
    <t>OI002120</t>
  </si>
  <si>
    <t>OI002121</t>
  </si>
  <si>
    <t>OI002122</t>
  </si>
  <si>
    <t>OI002123</t>
  </si>
  <si>
    <t>OI002124</t>
  </si>
  <si>
    <t>OI002125</t>
  </si>
  <si>
    <t>OI002126</t>
  </si>
  <si>
    <t>OI002127</t>
  </si>
  <si>
    <t>OI002128</t>
  </si>
  <si>
    <t>OI002129</t>
  </si>
  <si>
    <t>OI002130</t>
  </si>
  <si>
    <t>OI002131</t>
  </si>
  <si>
    <t>OI002132</t>
  </si>
  <si>
    <t>OI002133</t>
  </si>
  <si>
    <t>OI002134</t>
  </si>
  <si>
    <t>OI002135</t>
  </si>
  <si>
    <t>OI002136</t>
  </si>
  <si>
    <t>OI002137</t>
  </si>
  <si>
    <t>OI002138</t>
  </si>
  <si>
    <t>OI002139</t>
  </si>
  <si>
    <t>OI002140</t>
  </si>
  <si>
    <t>OI002141</t>
  </si>
  <si>
    <t>OI002142</t>
  </si>
  <si>
    <t>OI002143</t>
  </si>
  <si>
    <t>OI002144</t>
  </si>
  <si>
    <t>OI002145</t>
  </si>
  <si>
    <t>OI002146</t>
  </si>
  <si>
    <t>OI002147</t>
  </si>
  <si>
    <t>OI002148</t>
  </si>
  <si>
    <t>OI002149</t>
  </si>
  <si>
    <t>OI002150</t>
  </si>
  <si>
    <t>OI002151</t>
  </si>
  <si>
    <t>OI002152</t>
  </si>
  <si>
    <t>OI002153</t>
  </si>
  <si>
    <t>OI002154</t>
  </si>
  <si>
    <t>OI002155</t>
  </si>
  <si>
    <t>OI002156</t>
  </si>
  <si>
    <t>OI002157</t>
  </si>
  <si>
    <t>OI002158</t>
  </si>
  <si>
    <t>OI002159</t>
  </si>
  <si>
    <t>OI002160</t>
  </si>
  <si>
    <t>OI002161</t>
  </si>
  <si>
    <t>OI002162</t>
  </si>
  <si>
    <t>OI002163</t>
  </si>
  <si>
    <t>OI002164</t>
  </si>
  <si>
    <t>OI002165</t>
  </si>
  <si>
    <t>OI002166</t>
  </si>
  <si>
    <t>OI002167</t>
  </si>
  <si>
    <t>OI002168</t>
  </si>
  <si>
    <t>OI002169</t>
  </si>
  <si>
    <t>OI002170</t>
  </si>
  <si>
    <t>OI002171</t>
  </si>
  <si>
    <t>OI002172</t>
  </si>
  <si>
    <t>OI002173</t>
  </si>
  <si>
    <t>OI002174</t>
  </si>
  <si>
    <t>OI002175</t>
  </si>
  <si>
    <t>OI002176</t>
  </si>
  <si>
    <t>OI002177</t>
  </si>
  <si>
    <t>OI002178</t>
  </si>
  <si>
    <t>OI002179</t>
  </si>
  <si>
    <t>OI002180</t>
  </si>
  <si>
    <t>OI002181</t>
  </si>
  <si>
    <t>OI002182</t>
  </si>
  <si>
    <t>OI002183</t>
  </si>
  <si>
    <t>OI002184</t>
  </si>
  <si>
    <t>OI002185</t>
  </si>
  <si>
    <t>OI002186</t>
  </si>
  <si>
    <t>OI002187</t>
  </si>
  <si>
    <t>OI002188</t>
  </si>
  <si>
    <t>OI002189</t>
  </si>
  <si>
    <t>OI002190</t>
  </si>
  <si>
    <t>OI002191</t>
  </si>
  <si>
    <t>OI002192</t>
  </si>
  <si>
    <t>OI002193</t>
  </si>
  <si>
    <t>OI002194</t>
  </si>
  <si>
    <t>OI002195</t>
  </si>
  <si>
    <t>OI002196</t>
  </si>
  <si>
    <t>OI002197</t>
  </si>
  <si>
    <t>OI002198</t>
  </si>
  <si>
    <t>OI002199</t>
  </si>
  <si>
    <t>OI002200</t>
  </si>
  <si>
    <t>OI002201</t>
  </si>
  <si>
    <t>OI002202</t>
  </si>
  <si>
    <t>OI002203</t>
  </si>
  <si>
    <t>OI002204</t>
  </si>
  <si>
    <t>OI002205</t>
  </si>
  <si>
    <t>OI002206</t>
  </si>
  <si>
    <t>OI002207</t>
  </si>
  <si>
    <t>OI002208</t>
  </si>
  <si>
    <t>OI002209</t>
  </si>
  <si>
    <t>OI002210</t>
  </si>
  <si>
    <t>OI002211</t>
  </si>
  <si>
    <t>OI002212</t>
  </si>
  <si>
    <t>OI002213</t>
  </si>
  <si>
    <t>OI002214</t>
  </si>
  <si>
    <t>OI002215</t>
  </si>
  <si>
    <t>OI002216</t>
  </si>
  <si>
    <t>OI002217</t>
  </si>
  <si>
    <t>OI002218</t>
  </si>
  <si>
    <t>OI002219</t>
  </si>
  <si>
    <t>OI002220</t>
  </si>
  <si>
    <t>OI002221</t>
  </si>
  <si>
    <t>OI002222</t>
  </si>
  <si>
    <t>OI002223</t>
  </si>
  <si>
    <t>OI002224</t>
  </si>
  <si>
    <t>OI002225</t>
  </si>
  <si>
    <t>OI002226</t>
  </si>
  <si>
    <t>OI002227</t>
  </si>
  <si>
    <t>OI002228</t>
  </si>
  <si>
    <t>OI002229</t>
  </si>
  <si>
    <t>OI002230</t>
  </si>
  <si>
    <t>OI002231</t>
  </si>
  <si>
    <t>OI002232</t>
  </si>
  <si>
    <t>OI002233</t>
  </si>
  <si>
    <t>OI002234</t>
  </si>
  <si>
    <t>OI002235</t>
  </si>
  <si>
    <t>OI002236</t>
  </si>
  <si>
    <t>OI002237</t>
  </si>
  <si>
    <t>OI002238</t>
  </si>
  <si>
    <t>OI002239</t>
  </si>
  <si>
    <t>OI002240</t>
  </si>
  <si>
    <t>OI002241</t>
  </si>
  <si>
    <t>OI002242</t>
  </si>
  <si>
    <t>OI002243</t>
  </si>
  <si>
    <t>OI002244</t>
  </si>
  <si>
    <t>OI002245</t>
  </si>
  <si>
    <t>OI002246</t>
  </si>
  <si>
    <t>OI002247</t>
  </si>
  <si>
    <t>OI002248</t>
  </si>
  <si>
    <t>OI002249</t>
  </si>
  <si>
    <t>OI002250</t>
  </si>
  <si>
    <t>OI002251</t>
  </si>
  <si>
    <t>OI002252</t>
  </si>
  <si>
    <t>OI002253</t>
  </si>
  <si>
    <t>OI002254</t>
  </si>
  <si>
    <t>OI002255</t>
  </si>
  <si>
    <t>OI002256</t>
  </si>
  <si>
    <t>OI002257</t>
  </si>
  <si>
    <t>OI002258</t>
  </si>
  <si>
    <t>OI002259</t>
  </si>
  <si>
    <t>OI002260</t>
  </si>
  <si>
    <t>OI002261</t>
  </si>
  <si>
    <t>OI002262</t>
  </si>
  <si>
    <t>OI002263</t>
  </si>
  <si>
    <t>OI002264</t>
  </si>
  <si>
    <t>OI002265</t>
  </si>
  <si>
    <t>OI002266</t>
  </si>
  <si>
    <t>OI002267</t>
  </si>
  <si>
    <t>OI002268</t>
  </si>
  <si>
    <t>OI002269</t>
  </si>
  <si>
    <t>OI002270</t>
  </si>
  <si>
    <t>OI002271</t>
  </si>
  <si>
    <t>OI002272</t>
  </si>
  <si>
    <t>OI002273</t>
  </si>
  <si>
    <t>OI002274</t>
  </si>
  <si>
    <t>OI002275</t>
  </si>
  <si>
    <t>OI002276</t>
  </si>
  <si>
    <t>OI002277</t>
  </si>
  <si>
    <t>OI002278</t>
  </si>
  <si>
    <t>OI002279</t>
  </si>
  <si>
    <t>OI002280</t>
  </si>
  <si>
    <t>OI002281</t>
  </si>
  <si>
    <t>OI002282</t>
  </si>
  <si>
    <t>OI002283</t>
  </si>
  <si>
    <t>OI002284</t>
  </si>
  <si>
    <t>OI002285</t>
  </si>
  <si>
    <t>OI002286</t>
  </si>
  <si>
    <t>OI002287</t>
  </si>
  <si>
    <t>OI002288</t>
  </si>
  <si>
    <t>OI002289</t>
  </si>
  <si>
    <t>OI002290</t>
  </si>
  <si>
    <t>OI002291</t>
  </si>
  <si>
    <t>OI002292</t>
  </si>
  <si>
    <t>OI002293</t>
  </si>
  <si>
    <t>OI002294</t>
  </si>
  <si>
    <t>OI002295</t>
  </si>
  <si>
    <t>OI002296</t>
  </si>
  <si>
    <t>OI002297</t>
  </si>
  <si>
    <t>OI002298</t>
  </si>
  <si>
    <t>OI002299</t>
  </si>
  <si>
    <t>OI002300</t>
  </si>
  <si>
    <t>OI002301</t>
  </si>
  <si>
    <t>OI002302</t>
  </si>
  <si>
    <t>OI002303</t>
  </si>
  <si>
    <t>OI002304</t>
  </si>
  <si>
    <t>OI002305</t>
  </si>
  <si>
    <t>OI002306</t>
  </si>
  <si>
    <t>OI002307</t>
  </si>
  <si>
    <t>OI002308</t>
  </si>
  <si>
    <t>OI002309</t>
  </si>
  <si>
    <t>OI002310</t>
  </si>
  <si>
    <t>OI002311</t>
  </si>
  <si>
    <t>OI002312</t>
  </si>
  <si>
    <t>OI002313</t>
  </si>
  <si>
    <t>OI002314</t>
  </si>
  <si>
    <t>OI002315</t>
  </si>
  <si>
    <t>OI002316</t>
  </si>
  <si>
    <t>OI002317</t>
  </si>
  <si>
    <t>OI002318</t>
  </si>
  <si>
    <t>OI002319</t>
  </si>
  <si>
    <t>OI002320</t>
  </si>
  <si>
    <t>OI002321</t>
  </si>
  <si>
    <t>OI002322</t>
  </si>
  <si>
    <t>OI002323</t>
  </si>
  <si>
    <t>OI002324</t>
  </si>
  <si>
    <t>OI002325</t>
  </si>
  <si>
    <t>OI002326</t>
  </si>
  <si>
    <t>OI002327</t>
  </si>
  <si>
    <t>OI002328</t>
  </si>
  <si>
    <t>OI002329</t>
  </si>
  <si>
    <t>OI002330</t>
  </si>
  <si>
    <t>OI002331</t>
  </si>
  <si>
    <t>OI002332</t>
  </si>
  <si>
    <t>OI002333</t>
  </si>
  <si>
    <t>OI002334</t>
  </si>
  <si>
    <t>OI002335</t>
  </si>
  <si>
    <t>OI002336</t>
  </si>
  <si>
    <t>OI002337</t>
  </si>
  <si>
    <t>OI002338</t>
  </si>
  <si>
    <t>OI002339</t>
  </si>
  <si>
    <t>OI002340</t>
  </si>
  <si>
    <t>OI002341</t>
  </si>
  <si>
    <t>OI002342</t>
  </si>
  <si>
    <t>OI002343</t>
  </si>
  <si>
    <t>OI002344</t>
  </si>
  <si>
    <t>OI002345</t>
  </si>
  <si>
    <t>OI002346</t>
  </si>
  <si>
    <t>OI002347</t>
  </si>
  <si>
    <t>OI002348</t>
  </si>
  <si>
    <t>OI002349</t>
  </si>
  <si>
    <t>OI002350</t>
  </si>
  <si>
    <t>OI002351</t>
  </si>
  <si>
    <t>OI002352</t>
  </si>
  <si>
    <t>OI002353</t>
  </si>
  <si>
    <t>OI002354</t>
  </si>
  <si>
    <t>OI002355</t>
  </si>
  <si>
    <t>OI002356</t>
  </si>
  <si>
    <t>OI002357</t>
  </si>
  <si>
    <t>OI002358</t>
  </si>
  <si>
    <t>OI002359</t>
  </si>
  <si>
    <t>OI002360</t>
  </si>
  <si>
    <t>OI002361</t>
  </si>
  <si>
    <t>OI002362</t>
  </si>
  <si>
    <t>OI002363</t>
  </si>
  <si>
    <t>OI002364</t>
  </si>
  <si>
    <t>OI002365</t>
  </si>
  <si>
    <t>OI002366</t>
  </si>
  <si>
    <t>OI002367</t>
  </si>
  <si>
    <t>OI002368</t>
  </si>
  <si>
    <t>OI002369</t>
  </si>
  <si>
    <t>OI002370</t>
  </si>
  <si>
    <t>OI002371</t>
  </si>
  <si>
    <t>OI002372</t>
  </si>
  <si>
    <t>OI002373</t>
  </si>
  <si>
    <t>OI002374</t>
  </si>
  <si>
    <t>OI002375</t>
  </si>
  <si>
    <t>OI002376</t>
  </si>
  <si>
    <t>OI002377</t>
  </si>
  <si>
    <t>OI002378</t>
  </si>
  <si>
    <t>OI002379</t>
  </si>
  <si>
    <t>OI002380</t>
  </si>
  <si>
    <t>OI002381</t>
  </si>
  <si>
    <t>OI002382</t>
  </si>
  <si>
    <t>OI002383</t>
  </si>
  <si>
    <t>OI002384</t>
  </si>
  <si>
    <t>OI002385</t>
  </si>
  <si>
    <t>OI002386</t>
  </si>
  <si>
    <t>OI002387</t>
  </si>
  <si>
    <t>OI002388</t>
  </si>
  <si>
    <t>OI002389</t>
  </si>
  <si>
    <t>OI002390</t>
  </si>
  <si>
    <t>OI002391</t>
  </si>
  <si>
    <t>OI002392</t>
  </si>
  <si>
    <t>OI002393</t>
  </si>
  <si>
    <t>OI002394</t>
  </si>
  <si>
    <t>OI002395</t>
  </si>
  <si>
    <t>OI002396</t>
  </si>
  <si>
    <t>OI002397</t>
  </si>
  <si>
    <t>OI002398</t>
  </si>
  <si>
    <t>OI002399</t>
  </si>
  <si>
    <t>OI002400</t>
  </si>
  <si>
    <t>OI002401</t>
  </si>
  <si>
    <t>OI002402</t>
  </si>
  <si>
    <t>OI002403</t>
  </si>
  <si>
    <t>OI002404</t>
  </si>
  <si>
    <t>OI002405</t>
  </si>
  <si>
    <t>OI002406</t>
  </si>
  <si>
    <t>OI002407</t>
  </si>
  <si>
    <t>OI002408</t>
  </si>
  <si>
    <t>OI002409</t>
  </si>
  <si>
    <t>OI002410</t>
  </si>
  <si>
    <t>OI002411</t>
  </si>
  <si>
    <t>OI002412</t>
  </si>
  <si>
    <t>OI002413</t>
  </si>
  <si>
    <t>OI002414</t>
  </si>
  <si>
    <t>OI002415</t>
  </si>
  <si>
    <t>OI002416</t>
  </si>
  <si>
    <t>OI002417</t>
  </si>
  <si>
    <t>OI002418</t>
  </si>
  <si>
    <t>OI002419</t>
  </si>
  <si>
    <t>OI002420</t>
  </si>
  <si>
    <t>OI002421</t>
  </si>
  <si>
    <t>OI002422</t>
  </si>
  <si>
    <t>OI002423</t>
  </si>
  <si>
    <t>OI002424</t>
  </si>
  <si>
    <t>OI002425</t>
  </si>
  <si>
    <t>OI002426</t>
  </si>
  <si>
    <t>OI002427</t>
  </si>
  <si>
    <t>OI002428</t>
  </si>
  <si>
    <t>OI002429</t>
  </si>
  <si>
    <t>OI002430</t>
  </si>
  <si>
    <t>OI002431</t>
  </si>
  <si>
    <t>OI002432</t>
  </si>
  <si>
    <t>OI002433</t>
  </si>
  <si>
    <t>OI002434</t>
  </si>
  <si>
    <t>OI002435</t>
  </si>
  <si>
    <t>OI002436</t>
  </si>
  <si>
    <t>OI002437</t>
  </si>
  <si>
    <t>OI002438</t>
  </si>
  <si>
    <t>OI002439</t>
  </si>
  <si>
    <t>OI002440</t>
  </si>
  <si>
    <t>OI002441</t>
  </si>
  <si>
    <t>OI002442</t>
  </si>
  <si>
    <t>OI002443</t>
  </si>
  <si>
    <t>OI002444</t>
  </si>
  <si>
    <t>OI002445</t>
  </si>
  <si>
    <t>OI002446</t>
  </si>
  <si>
    <t>OI002447</t>
  </si>
  <si>
    <t>OI002448</t>
  </si>
  <si>
    <t>OI002449</t>
  </si>
  <si>
    <t>OI002450</t>
  </si>
  <si>
    <t>OI002451</t>
  </si>
  <si>
    <t>OI002452</t>
  </si>
  <si>
    <t>OI002453</t>
  </si>
  <si>
    <t>OI002454</t>
  </si>
  <si>
    <t>OI002455</t>
  </si>
  <si>
    <t>OI002456</t>
  </si>
  <si>
    <t>OI002457</t>
  </si>
  <si>
    <t>OI002458</t>
  </si>
  <si>
    <t>OI002459</t>
  </si>
  <si>
    <t>OI002460</t>
  </si>
  <si>
    <t>OI002461</t>
  </si>
  <si>
    <t>OI002462</t>
  </si>
  <si>
    <t>OI002463</t>
  </si>
  <si>
    <t>OI002464</t>
  </si>
  <si>
    <t>OI002465</t>
  </si>
  <si>
    <t>OI002466</t>
  </si>
  <si>
    <t>OI002467</t>
  </si>
  <si>
    <t>OI002468</t>
  </si>
  <si>
    <t>OI002469</t>
  </si>
  <si>
    <t>OI002470</t>
  </si>
  <si>
    <t>OI002471</t>
  </si>
  <si>
    <t>OI002472</t>
  </si>
  <si>
    <t>OI002473</t>
  </si>
  <si>
    <t>OI002474</t>
  </si>
  <si>
    <t>OI002475</t>
  </si>
  <si>
    <t>OI002476</t>
  </si>
  <si>
    <t>OI002477</t>
  </si>
  <si>
    <t>OI002478</t>
  </si>
  <si>
    <t>OI002479</t>
  </si>
  <si>
    <t>OI002480</t>
  </si>
  <si>
    <t>OI002481</t>
  </si>
  <si>
    <t>OI002482</t>
  </si>
  <si>
    <t>OI002483</t>
  </si>
  <si>
    <t>OI002484</t>
  </si>
  <si>
    <t>OI002485</t>
  </si>
  <si>
    <t>OI002486</t>
  </si>
  <si>
    <t>OI002487</t>
  </si>
  <si>
    <t>OI002488</t>
  </si>
  <si>
    <t>OI002489</t>
  </si>
  <si>
    <t>OI002490</t>
  </si>
  <si>
    <t>OI002491</t>
  </si>
  <si>
    <t>OI002492</t>
  </si>
  <si>
    <t>OI002493</t>
  </si>
  <si>
    <t>OI002494</t>
  </si>
  <si>
    <t>OI002495</t>
  </si>
  <si>
    <t>OI002496</t>
  </si>
  <si>
    <t>OI002497</t>
  </si>
  <si>
    <t>OI002498</t>
  </si>
  <si>
    <t>OI002499</t>
  </si>
  <si>
    <t>OI002500</t>
  </si>
  <si>
    <t>PAY00001</t>
  </si>
  <si>
    <t>Paid</t>
  </si>
  <si>
    <t>PAY00002</t>
  </si>
  <si>
    <t>PAY00003</t>
  </si>
  <si>
    <t>PAY00004</t>
  </si>
  <si>
    <t>PAY00005</t>
  </si>
  <si>
    <t>PAY00006</t>
  </si>
  <si>
    <t>Failed</t>
  </si>
  <si>
    <t>PAY00007</t>
  </si>
  <si>
    <t>PAY00008</t>
  </si>
  <si>
    <t>PAY00009</t>
  </si>
  <si>
    <t>PAY00010</t>
  </si>
  <si>
    <t>PAY00011</t>
  </si>
  <si>
    <t>PAY00012</t>
  </si>
  <si>
    <t>PAY00013</t>
  </si>
  <si>
    <t>PAY00014</t>
  </si>
  <si>
    <t>PAY00015</t>
  </si>
  <si>
    <t>PAY00016</t>
  </si>
  <si>
    <t>PAY00017</t>
  </si>
  <si>
    <t>Refunded</t>
  </si>
  <si>
    <t>PAY00018</t>
  </si>
  <si>
    <t>PAY00019</t>
  </si>
  <si>
    <t>PAY00020</t>
  </si>
  <si>
    <t>PAY00021</t>
  </si>
  <si>
    <t>PAY00022</t>
  </si>
  <si>
    <t>PAY00023</t>
  </si>
  <si>
    <t>PAY00024</t>
  </si>
  <si>
    <t>PAY00025</t>
  </si>
  <si>
    <t>PAY00026</t>
  </si>
  <si>
    <t>PAY00027</t>
  </si>
  <si>
    <t>PAY00028</t>
  </si>
  <si>
    <t>PAY00029</t>
  </si>
  <si>
    <t>PAY00030</t>
  </si>
  <si>
    <t>PAY00031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</si>
  <si>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</si>
  <si>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</si>
  <si>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</si>
  <si>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</si>
  <si>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</si>
  <si>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</si>
  <si>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</si>
  <si>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</si>
  <si>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</si>
  <si>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</si>
  <si>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PAY00042</t>
  </si>
  <si>
    <t>PAY00043</t>
  </si>
  <si>
    <t>PAY00044</t>
  </si>
  <si>
    <t>PAY00045</t>
  </si>
  <si>
    <t>PAY00046</t>
  </si>
  <si>
    <t>PAY00047</t>
  </si>
  <si>
    <t>PAY00048</t>
  </si>
  <si>
    <t>PAY00049</t>
  </si>
  <si>
    <t>PAY00050</t>
  </si>
  <si>
    <t>PAY00051</t>
  </si>
  <si>
    <t>PAY00052</t>
  </si>
  <si>
    <t>PAY00053</t>
  </si>
  <si>
    <t>PAY00054</t>
  </si>
  <si>
    <t>PAY00055</t>
  </si>
  <si>
    <t>PAY00056</t>
  </si>
  <si>
    <t>PAY00057</t>
  </si>
  <si>
    <t>PAY00058</t>
  </si>
  <si>
    <t>PAY00059</t>
  </si>
  <si>
    <t>PAY00060</t>
  </si>
  <si>
    <t>PAY00061</t>
  </si>
  <si>
    <t>PAY00062</t>
  </si>
  <si>
    <t>PAY00063</t>
  </si>
  <si>
    <t>PAY00064</t>
  </si>
  <si>
    <t>PAY00065</t>
  </si>
  <si>
    <t>PAY00066</t>
  </si>
  <si>
    <t>PAY00067</t>
  </si>
  <si>
    <t>PAY00068</t>
  </si>
  <si>
    <t>PAY00069</t>
  </si>
  <si>
    <t>PAY00070</t>
  </si>
  <si>
    <t>PAY00071</t>
  </si>
  <si>
    <t>PAY00072</t>
  </si>
  <si>
    <t>PAY00073</t>
  </si>
  <si>
    <t>PAY00074</t>
  </si>
  <si>
    <t>PAY00075</t>
  </si>
  <si>
    <t>PAY00076</t>
  </si>
  <si>
    <t>PAY00077</t>
  </si>
  <si>
    <t>PAY00078</t>
  </si>
  <si>
    <t>PAY00079</t>
  </si>
  <si>
    <t>PAY00080</t>
  </si>
  <si>
    <t>PAY00081</t>
  </si>
  <si>
    <t>PAY00082</t>
  </si>
  <si>
    <t>PAY00083</t>
  </si>
  <si>
    <t>PAY00084</t>
  </si>
  <si>
    <t>PAY00085</t>
  </si>
  <si>
    <t>PAY00086</t>
  </si>
  <si>
    <t>PAY00087</t>
  </si>
  <si>
    <t>PAY00088</t>
  </si>
  <si>
    <t>PAY00089</t>
  </si>
  <si>
    <t>PAY00090</t>
  </si>
  <si>
    <t>PAY00091</t>
  </si>
  <si>
    <t>PAY00092</t>
  </si>
  <si>
    <t>PAY00093</t>
  </si>
  <si>
    <t>PAY00094</t>
  </si>
  <si>
    <t>PAY00095</t>
  </si>
  <si>
    <t>PAY00096</t>
  </si>
  <si>
    <t>PAY00097</t>
  </si>
  <si>
    <t>PAY00098</t>
  </si>
  <si>
    <t>PAY00099</t>
  </si>
  <si>
    <t>PAY00100</t>
  </si>
  <si>
    <t>PAY00101</t>
  </si>
  <si>
    <t>PAY00102</t>
  </si>
  <si>
    <t>PAY00103</t>
  </si>
  <si>
    <t>PAY00104</t>
  </si>
  <si>
    <t>PAY00105</t>
  </si>
  <si>
    <t>PAY00106</t>
  </si>
  <si>
    <t>PAY00107</t>
  </si>
  <si>
    <t>PAY00108</t>
  </si>
  <si>
    <t>PAY00109</t>
  </si>
  <si>
    <t>PAY00110</t>
  </si>
  <si>
    <t>PAY00111</t>
  </si>
  <si>
    <t>PAY00112</t>
  </si>
  <si>
    <t>PAY00113</t>
  </si>
  <si>
    <t>PAY00114</t>
  </si>
  <si>
    <t>PAY00115</t>
  </si>
  <si>
    <t>PAY00116</t>
  </si>
  <si>
    <t>PAY00117</t>
  </si>
  <si>
    <t>PAY00118</t>
  </si>
  <si>
    <t>PAY00119</t>
  </si>
  <si>
    <t>PAY00120</t>
  </si>
  <si>
    <t>PAY00121</t>
  </si>
  <si>
    <t>PAY00122</t>
  </si>
  <si>
    <t>PAY00123</t>
  </si>
  <si>
    <t>PAY00124</t>
  </si>
  <si>
    <t>PAY00125</t>
  </si>
  <si>
    <t>PAY00126</t>
  </si>
  <si>
    <t>PAY00127</t>
  </si>
  <si>
    <t>PAY00128</t>
  </si>
  <si>
    <t>PAY00129</t>
  </si>
  <si>
    <t>PAY00130</t>
  </si>
  <si>
    <t>PAY00131</t>
  </si>
  <si>
    <t>PAY00132</t>
  </si>
  <si>
    <t>PAY00133</t>
  </si>
  <si>
    <t>PAY00134</t>
  </si>
  <si>
    <t>PAY00135</t>
  </si>
  <si>
    <t>PAY00136</t>
  </si>
  <si>
    <t>PAY00137</t>
  </si>
  <si>
    <t>PAY00138</t>
  </si>
  <si>
    <t>PAY00139</t>
  </si>
  <si>
    <t>PAY00140</t>
  </si>
  <si>
    <t>PAY00141</t>
  </si>
  <si>
    <t>PAY00142</t>
  </si>
  <si>
    <t>PAY00143</t>
  </si>
  <si>
    <t>PAY00144</t>
  </si>
  <si>
    <t>PAY00145</t>
  </si>
  <si>
    <t>PAY00146</t>
  </si>
  <si>
    <t>PAY00147</t>
  </si>
  <si>
    <t>PAY00148</t>
  </si>
  <si>
    <t>PAY00149</t>
  </si>
  <si>
    <t>PAY00150</t>
  </si>
  <si>
    <t>PAY00151</t>
  </si>
  <si>
    <t>PAY00152</t>
  </si>
  <si>
    <t>PAY00153</t>
  </si>
  <si>
    <t>PAY00154</t>
  </si>
  <si>
    <t>PAY00155</t>
  </si>
  <si>
    <t>PAY00156</t>
  </si>
  <si>
    <t>PAY00157</t>
  </si>
  <si>
    <t>PAY00158</t>
  </si>
  <si>
    <t>PAY00159</t>
  </si>
  <si>
    <t>PAY00160</t>
  </si>
  <si>
    <t>PAY00161</t>
  </si>
  <si>
    <t>PAY00162</t>
  </si>
  <si>
    <t>PAY00163</t>
  </si>
  <si>
    <t>PAY00164</t>
  </si>
  <si>
    <t>PAY00165</t>
  </si>
  <si>
    <t>PAY00166</t>
  </si>
  <si>
    <t>PAY00167</t>
  </si>
  <si>
    <t>PAY00168</t>
  </si>
  <si>
    <t>PAY00169</t>
  </si>
  <si>
    <t>PAY00170</t>
  </si>
  <si>
    <t>PAY00171</t>
  </si>
  <si>
    <t>PAY00172</t>
  </si>
  <si>
    <t>PAY00173</t>
  </si>
  <si>
    <t>PAY00174</t>
  </si>
  <si>
    <t>PAY00175</t>
  </si>
  <si>
    <t>PAY00176</t>
  </si>
  <si>
    <t>PAY00177</t>
  </si>
  <si>
    <t>PAY00178</t>
  </si>
  <si>
    <t>PAY00179</t>
  </si>
  <si>
    <t>PAY00180</t>
  </si>
  <si>
    <t>PAY00181</t>
  </si>
  <si>
    <t>PAY00182</t>
  </si>
  <si>
    <t>PAY00183</t>
  </si>
  <si>
    <t>PAY00184</t>
  </si>
  <si>
    <t>PAY00185</t>
  </si>
  <si>
    <t>PAY00186</t>
  </si>
  <si>
    <t>PAY00187</t>
  </si>
  <si>
    <t>PAY00188</t>
  </si>
  <si>
    <t>PAY00189</t>
  </si>
  <si>
    <t>PAY00190</t>
  </si>
  <si>
    <t>PAY00191</t>
  </si>
  <si>
    <t>PAY00192</t>
  </si>
  <si>
    <t>PAY00193</t>
  </si>
  <si>
    <t>PAY00194</t>
  </si>
  <si>
    <t>PAY00195</t>
  </si>
  <si>
    <t>PAY00196</t>
  </si>
  <si>
    <t>PAY00197</t>
  </si>
  <si>
    <t>PAY00198</t>
  </si>
  <si>
    <t>PAY00199</t>
  </si>
  <si>
    <t>PAY00200</t>
  </si>
  <si>
    <t>PAY00201</t>
  </si>
  <si>
    <t>PAY00202</t>
  </si>
  <si>
    <t>PAY00203</t>
  </si>
  <si>
    <t>PAY00204</t>
  </si>
  <si>
    <t>PAY00205</t>
  </si>
  <si>
    <t>PAY00206</t>
  </si>
  <si>
    <t>PAY00207</t>
  </si>
  <si>
    <t>PAY00208</t>
  </si>
  <si>
    <t>PAY00209</t>
  </si>
  <si>
    <t>PAY00210</t>
  </si>
  <si>
    <t>PAY00211</t>
  </si>
  <si>
    <t>PAY00212</t>
  </si>
  <si>
    <t>PAY00213</t>
  </si>
  <si>
    <t>PAY00214</t>
  </si>
  <si>
    <t>PAY00215</t>
  </si>
  <si>
    <t>PAY00216</t>
  </si>
  <si>
    <t>PAY00217</t>
  </si>
  <si>
    <t>PAY00218</t>
  </si>
  <si>
    <t>PAY00219</t>
  </si>
  <si>
    <t>PAY00220</t>
  </si>
  <si>
    <t>PAY00221</t>
  </si>
  <si>
    <t>PAY00222</t>
  </si>
  <si>
    <t>PAY00223</t>
  </si>
  <si>
    <t>PAY00224</t>
  </si>
  <si>
    <t>PAY00225</t>
  </si>
  <si>
    <t>PAY00226</t>
  </si>
  <si>
    <t>PAY00227</t>
  </si>
  <si>
    <t>PAY00228</t>
  </si>
  <si>
    <t>PAY00229</t>
  </si>
  <si>
    <t>PAY00230</t>
  </si>
  <si>
    <t>PAY00231</t>
  </si>
  <si>
    <t>PAY00232</t>
  </si>
  <si>
    <t>PAY00233</t>
  </si>
  <si>
    <t>PAY00234</t>
  </si>
  <si>
    <t>PAY00235</t>
  </si>
  <si>
    <t>PAY00236</t>
  </si>
  <si>
    <t>PAY00237</t>
  </si>
  <si>
    <t>PAY00238</t>
  </si>
  <si>
    <t>PAY00239</t>
  </si>
  <si>
    <t>PAY00240</t>
  </si>
  <si>
    <t>PAY00241</t>
  </si>
  <si>
    <t>PAY00242</t>
  </si>
  <si>
    <t>PAY00243</t>
  </si>
  <si>
    <t>PAY00244</t>
  </si>
  <si>
    <t>PAY00245</t>
  </si>
  <si>
    <t>PAY00246</t>
  </si>
  <si>
    <t>PAY00247</t>
  </si>
  <si>
    <t>PAY00248</t>
  </si>
  <si>
    <t>PAY00249</t>
  </si>
  <si>
    <t>PAY00250</t>
  </si>
  <si>
    <t>PAY00251</t>
  </si>
  <si>
    <t>PAY00252</t>
  </si>
  <si>
    <t>PAY00253</t>
  </si>
  <si>
    <t>PAY00254</t>
  </si>
  <si>
    <t>PAY00255</t>
  </si>
  <si>
    <t>PAY00256</t>
  </si>
  <si>
    <t>PAY00257</t>
  </si>
  <si>
    <t>PAY00258</t>
  </si>
  <si>
    <t>PAY00259</t>
  </si>
  <si>
    <t>PAY00260</t>
  </si>
  <si>
    <t>PAY00261</t>
  </si>
  <si>
    <t>PAY00262</t>
  </si>
  <si>
    <t>PAY00263</t>
  </si>
  <si>
    <t>PAY00264</t>
  </si>
  <si>
    <t>PAY00265</t>
  </si>
  <si>
    <t>PAY00266</t>
  </si>
  <si>
    <t>PAY00267</t>
  </si>
  <si>
    <t>PAY00268</t>
  </si>
  <si>
    <t>PAY00269</t>
  </si>
  <si>
    <t>PAY00270</t>
  </si>
  <si>
    <t>PAY00271</t>
  </si>
  <si>
    <t>PAY00272</t>
  </si>
  <si>
    <t>PAY00273</t>
  </si>
  <si>
    <t>PAY00274</t>
  </si>
  <si>
    <t>PAY00275</t>
  </si>
  <si>
    <t>PAY00276</t>
  </si>
  <si>
    <t>PAY00277</t>
  </si>
  <si>
    <t>PAY00278</t>
  </si>
  <si>
    <t>PAY00279</t>
  </si>
  <si>
    <t>PAY00280</t>
  </si>
  <si>
    <t>PAY00281</t>
  </si>
  <si>
    <t>PAY00282</t>
  </si>
  <si>
    <t>PAY00283</t>
  </si>
  <si>
    <t>PAY00284</t>
  </si>
  <si>
    <t>PAY00285</t>
  </si>
  <si>
    <t>PAY00286</t>
  </si>
  <si>
    <t>PAY00287</t>
  </si>
  <si>
    <t>PAY00288</t>
  </si>
  <si>
    <t>PAY00289</t>
  </si>
  <si>
    <t>PAY00290</t>
  </si>
  <si>
    <t>PAY00291</t>
  </si>
  <si>
    <t>PAY00292</t>
  </si>
  <si>
    <t>PAY00293</t>
  </si>
  <si>
    <t>PAY00294</t>
  </si>
  <si>
    <t>PAY00295</t>
  </si>
  <si>
    <t>PAY00296</t>
  </si>
  <si>
    <t>PAY00297</t>
  </si>
  <si>
    <t>PAY00298</t>
  </si>
  <si>
    <t>PAY00299</t>
  </si>
  <si>
    <t>PAY00300</t>
  </si>
  <si>
    <t>PAY00301</t>
  </si>
  <si>
    <t>PAY00302</t>
  </si>
  <si>
    <t>PAY00303</t>
  </si>
  <si>
    <t>PAY00304</t>
  </si>
  <si>
    <t>PAY00305</t>
  </si>
  <si>
    <t>PAY00306</t>
  </si>
  <si>
    <t>PAY00307</t>
  </si>
  <si>
    <t>PAY00308</t>
  </si>
  <si>
    <t>PAY00309</t>
  </si>
  <si>
    <t>PAY00310</t>
  </si>
  <si>
    <t>PAY00311</t>
  </si>
  <si>
    <t>PAY00312</t>
  </si>
  <si>
    <t>PAY00313</t>
  </si>
  <si>
    <t>PAY00314</t>
  </si>
  <si>
    <t>PAY00315</t>
  </si>
  <si>
    <t>PAY00316</t>
  </si>
  <si>
    <t>PAY00317</t>
  </si>
  <si>
    <t>PAY00318</t>
  </si>
  <si>
    <t>PAY00319</t>
  </si>
  <si>
    <t>PAY00320</t>
  </si>
  <si>
    <t>PAY00321</t>
  </si>
  <si>
    <t>PAY00322</t>
  </si>
  <si>
    <t>PAY00323</t>
  </si>
  <si>
    <t>PAY00324</t>
  </si>
  <si>
    <t>PAY00325</t>
  </si>
  <si>
    <t>PAY00326</t>
  </si>
  <si>
    <t>PAY00327</t>
  </si>
  <si>
    <t>PAY00328</t>
  </si>
  <si>
    <t>PAY00329</t>
  </si>
  <si>
    <t>PAY00330</t>
  </si>
  <si>
    <t>PAY00331</t>
  </si>
  <si>
    <t>PAY00332</t>
  </si>
  <si>
    <t>PAY00333</t>
  </si>
  <si>
    <t>PAY00334</t>
  </si>
  <si>
    <t>PAY00335</t>
  </si>
  <si>
    <t>PAY00336</t>
  </si>
  <si>
    <t>PAY00337</t>
  </si>
  <si>
    <t>PAY00338</t>
  </si>
  <si>
    <t>PAY00339</t>
  </si>
  <si>
    <t>PAY00340</t>
  </si>
  <si>
    <t>PAY00341</t>
  </si>
  <si>
    <t>PAY00342</t>
  </si>
  <si>
    <t>PAY00343</t>
  </si>
  <si>
    <t>PAY00344</t>
  </si>
  <si>
    <t>PAY00345</t>
  </si>
  <si>
    <t>PAY00346</t>
  </si>
  <si>
    <t>PAY00347</t>
  </si>
  <si>
    <t>PAY00348</t>
  </si>
  <si>
    <t>PAY00349</t>
  </si>
  <si>
    <t>PAY00350</t>
  </si>
  <si>
    <t>PAY00351</t>
  </si>
  <si>
    <t>PAY00352</t>
  </si>
  <si>
    <t>PAY00353</t>
  </si>
  <si>
    <t>PAY00354</t>
  </si>
  <si>
    <t>PAY00355</t>
  </si>
  <si>
    <t>PAY00356</t>
  </si>
  <si>
    <t>PAY00357</t>
  </si>
  <si>
    <t>PAY00358</t>
  </si>
  <si>
    <t>PAY00359</t>
  </si>
  <si>
    <t>PAY00360</t>
  </si>
  <si>
    <t>PAY00361</t>
  </si>
  <si>
    <t>PAY00362</t>
  </si>
  <si>
    <t>PAY00363</t>
  </si>
  <si>
    <t>PAY00364</t>
  </si>
  <si>
    <t>PAY00365</t>
  </si>
  <si>
    <t>PAY00366</t>
  </si>
  <si>
    <t>PAY00367</t>
  </si>
  <si>
    <t>PAY00368</t>
  </si>
  <si>
    <t>PAY00369</t>
  </si>
  <si>
    <t>PAY00370</t>
  </si>
  <si>
    <t>PAY00371</t>
  </si>
  <si>
    <t>PAY00372</t>
  </si>
  <si>
    <t>PAY00373</t>
  </si>
  <si>
    <t>PAY00374</t>
  </si>
  <si>
    <t>PAY00375</t>
  </si>
  <si>
    <t>PAY00376</t>
  </si>
  <si>
    <t>PAY00377</t>
  </si>
  <si>
    <t>PAY00378</t>
  </si>
  <si>
    <t>PAY00379</t>
  </si>
  <si>
    <t>PAY00380</t>
  </si>
  <si>
    <t>PAY00381</t>
  </si>
  <si>
    <t>PAY00382</t>
  </si>
  <si>
    <t>PAY00383</t>
  </si>
  <si>
    <t>PAY00384</t>
  </si>
  <si>
    <t>PAY00385</t>
  </si>
  <si>
    <t>PAY00386</t>
  </si>
  <si>
    <t>PAY00387</t>
  </si>
  <si>
    <t>PAY00388</t>
  </si>
  <si>
    <t>PAY00389</t>
  </si>
  <si>
    <t>PAY00390</t>
  </si>
  <si>
    <t>PAY00391</t>
  </si>
  <si>
    <t>PAY00392</t>
  </si>
  <si>
    <t>PAY00393</t>
  </si>
  <si>
    <t>PAY00394</t>
  </si>
  <si>
    <t>PAY00395</t>
  </si>
  <si>
    <t>PAY00396</t>
  </si>
  <si>
    <t>PAY00397</t>
  </si>
  <si>
    <t>PAY00398</t>
  </si>
  <si>
    <t>PAY00399</t>
  </si>
  <si>
    <t>PAY00400</t>
  </si>
  <si>
    <t>PAY00401</t>
  </si>
  <si>
    <t>PAY00402</t>
  </si>
  <si>
    <t>PAY00403</t>
  </si>
  <si>
    <t>PAY00404</t>
  </si>
  <si>
    <t>PAY00405</t>
  </si>
  <si>
    <t>PAY00406</t>
  </si>
  <si>
    <t>PAY00407</t>
  </si>
  <si>
    <t>PAY00408</t>
  </si>
  <si>
    <t>PAY00409</t>
  </si>
  <si>
    <t>PAY00410</t>
  </si>
  <si>
    <t>PAY00411</t>
  </si>
  <si>
    <t>PAY00412</t>
  </si>
  <si>
    <t>PAY00413</t>
  </si>
  <si>
    <t>PAY00414</t>
  </si>
  <si>
    <t>PAY00415</t>
  </si>
  <si>
    <t>PAY00416</t>
  </si>
  <si>
    <t>PAY00417</t>
  </si>
  <si>
    <t>PAY00418</t>
  </si>
  <si>
    <t>PAY00419</t>
  </si>
  <si>
    <t>PAY00420</t>
  </si>
  <si>
    <t>PAY00421</t>
  </si>
  <si>
    <t>PAY00422</t>
  </si>
  <si>
    <t>PAY00423</t>
  </si>
  <si>
    <t>PAY00424</t>
  </si>
  <si>
    <t>PAY00425</t>
  </si>
  <si>
    <t>PAY00426</t>
  </si>
  <si>
    <t>PAY00427</t>
  </si>
  <si>
    <t>PAY00428</t>
  </si>
  <si>
    <t>PAY00429</t>
  </si>
  <si>
    <t>PAY00430</t>
  </si>
  <si>
    <t>PAY00431</t>
  </si>
  <si>
    <t>PAY00432</t>
  </si>
  <si>
    <t>PAY00433</t>
  </si>
  <si>
    <t>PAY00434</t>
  </si>
  <si>
    <t>PAY00435</t>
  </si>
  <si>
    <t>PAY00436</t>
  </si>
  <si>
    <t>PAY00437</t>
  </si>
  <si>
    <t>PAY00438</t>
  </si>
  <si>
    <t>PAY00439</t>
  </si>
  <si>
    <t>PAY00440</t>
  </si>
  <si>
    <t>PAY00441</t>
  </si>
  <si>
    <t>PAY00442</t>
  </si>
  <si>
    <t>PAY00443</t>
  </si>
  <si>
    <t>PAY00444</t>
  </si>
  <si>
    <t>PAY00445</t>
  </si>
  <si>
    <t>PAY00446</t>
  </si>
  <si>
    <t>PAY00447</t>
  </si>
  <si>
    <t>PAY00448</t>
  </si>
  <si>
    <t>PAY00449</t>
  </si>
  <si>
    <t>PAY00450</t>
  </si>
  <si>
    <t>PAY00451</t>
  </si>
  <si>
    <t>PAY00452</t>
  </si>
  <si>
    <t>PAY00453</t>
  </si>
  <si>
    <t>PAY00454</t>
  </si>
  <si>
    <t>PAY00455</t>
  </si>
  <si>
    <t>PAY00456</t>
  </si>
  <si>
    <t>PAY00457</t>
  </si>
  <si>
    <t>PAY00458</t>
  </si>
  <si>
    <t>PAY00459</t>
  </si>
  <si>
    <t>PAY00460</t>
  </si>
  <si>
    <t>PAY00461</t>
  </si>
  <si>
    <t>PAY00462</t>
  </si>
  <si>
    <t>PAY00463</t>
  </si>
  <si>
    <t>PAY00464</t>
  </si>
  <si>
    <t>PAY00465</t>
  </si>
  <si>
    <t>PAY00466</t>
  </si>
  <si>
    <t>PAY00467</t>
  </si>
  <si>
    <t>PAY00468</t>
  </si>
  <si>
    <t>PAY00469</t>
  </si>
  <si>
    <t>PAY00470</t>
  </si>
  <si>
    <t>PAY00471</t>
  </si>
  <si>
    <t>PAY00472</t>
  </si>
  <si>
    <t>PAY00473</t>
  </si>
  <si>
    <t>PAY00474</t>
  </si>
  <si>
    <t>PAY00475</t>
  </si>
  <si>
    <t>PAY00476</t>
  </si>
  <si>
    <t>PAY00477</t>
  </si>
  <si>
    <t>PAY00478</t>
  </si>
  <si>
    <t>PAY00479</t>
  </si>
  <si>
    <t>PAY00480</t>
  </si>
  <si>
    <t>PAY00481</t>
  </si>
  <si>
    <t>PAY00482</t>
  </si>
  <si>
    <t>PAY00483</t>
  </si>
  <si>
    <t>PAY00484</t>
  </si>
  <si>
    <t>PAY00485</t>
  </si>
  <si>
    <t>PAY00486</t>
  </si>
  <si>
    <t>PAY00487</t>
  </si>
  <si>
    <t>PAY00488</t>
  </si>
  <si>
    <t>PAY00489</t>
  </si>
  <si>
    <t>PAY00490</t>
  </si>
  <si>
    <t>PAY00491</t>
  </si>
  <si>
    <t>PAY00492</t>
  </si>
  <si>
    <t>PAY00493</t>
  </si>
  <si>
    <t>PAY00494</t>
  </si>
  <si>
    <t>PAY00495</t>
  </si>
  <si>
    <t>PAY00496</t>
  </si>
  <si>
    <t>PAY00497</t>
  </si>
  <si>
    <t>PAY00498</t>
  </si>
  <si>
    <t>PAY00499</t>
  </si>
  <si>
    <t>PAY00500</t>
  </si>
  <si>
    <t>PAY00501</t>
  </si>
  <si>
    <t>PAY00502</t>
  </si>
  <si>
    <t>PAY00503</t>
  </si>
  <si>
    <t>PAY00504</t>
  </si>
  <si>
    <t>PAY00505</t>
  </si>
  <si>
    <t>PAY00506</t>
  </si>
  <si>
    <t>PAY00507</t>
  </si>
  <si>
    <t>PAY00508</t>
  </si>
  <si>
    <t>PAY00509</t>
  </si>
  <si>
    <t>PAY00510</t>
  </si>
  <si>
    <t>PAY00511</t>
  </si>
  <si>
    <t>PAY00512</t>
  </si>
  <si>
    <t>PAY00513</t>
  </si>
  <si>
    <t>PAY00514</t>
  </si>
  <si>
    <t>PAY00515</t>
  </si>
  <si>
    <t>PAY00516</t>
  </si>
  <si>
    <t>PAY00517</t>
  </si>
  <si>
    <t>PAY00518</t>
  </si>
  <si>
    <t>PAY00519</t>
  </si>
  <si>
    <t>PAY00520</t>
  </si>
  <si>
    <t>PAY00521</t>
  </si>
  <si>
    <t>PAY00522</t>
  </si>
  <si>
    <t>PAY00523</t>
  </si>
  <si>
    <t>PAY00524</t>
  </si>
  <si>
    <t>PAY00525</t>
  </si>
  <si>
    <t>PAY00526</t>
  </si>
  <si>
    <t>PAY00527</t>
  </si>
  <si>
    <t>PAY00528</t>
  </si>
  <si>
    <t>PAY00529</t>
  </si>
  <si>
    <t>PAY00530</t>
  </si>
  <si>
    <t>PAY00531</t>
  </si>
  <si>
    <t>PAY00532</t>
  </si>
  <si>
    <t>PAY00533</t>
  </si>
  <si>
    <t>PAY00534</t>
  </si>
  <si>
    <t>PAY00535</t>
  </si>
  <si>
    <t>PAY00536</t>
  </si>
  <si>
    <t>PAY00537</t>
  </si>
  <si>
    <t>PAY00538</t>
  </si>
  <si>
    <t>PAY00539</t>
  </si>
  <si>
    <t>PAY00540</t>
  </si>
  <si>
    <t>PAY00541</t>
  </si>
  <si>
    <t>PAY00542</t>
  </si>
  <si>
    <t>PAY00543</t>
  </si>
  <si>
    <t>PAY00544</t>
  </si>
  <si>
    <t>PAY00545</t>
  </si>
  <si>
    <t>PAY00546</t>
  </si>
  <si>
    <t>PAY00547</t>
  </si>
  <si>
    <t>PAY00548</t>
  </si>
  <si>
    <t>PAY00549</t>
  </si>
  <si>
    <t>PAY00550</t>
  </si>
  <si>
    <t>PAY00551</t>
  </si>
  <si>
    <t>PAY00552</t>
  </si>
  <si>
    <t>PAY00553</t>
  </si>
  <si>
    <t>PAY00554</t>
  </si>
  <si>
    <t>PAY00555</t>
  </si>
  <si>
    <t>PAY00556</t>
  </si>
  <si>
    <t>PAY00557</t>
  </si>
  <si>
    <t>PAY00558</t>
  </si>
  <si>
    <t>PAY00559</t>
  </si>
  <si>
    <t>PAY00560</t>
  </si>
  <si>
    <t>PAY00561</t>
  </si>
  <si>
    <t>PAY00562</t>
  </si>
  <si>
    <t>PAY00563</t>
  </si>
  <si>
    <t>PAY00564</t>
  </si>
  <si>
    <t>PAY00565</t>
  </si>
  <si>
    <t>PAY00566</t>
  </si>
  <si>
    <t>PAY00567</t>
  </si>
  <si>
    <t>PAY00568</t>
  </si>
  <si>
    <t>PAY00569</t>
  </si>
  <si>
    <t>PAY00570</t>
  </si>
  <si>
    <t>PAY00571</t>
  </si>
  <si>
    <t>PAY00572</t>
  </si>
  <si>
    <t>PAY00573</t>
  </si>
  <si>
    <t>PAY00574</t>
  </si>
  <si>
    <t>PAY00575</t>
  </si>
  <si>
    <t>PAY00576</t>
  </si>
  <si>
    <t>PAY00577</t>
  </si>
  <si>
    <t>PAY00578</t>
  </si>
  <si>
    <t>PAY00579</t>
  </si>
  <si>
    <t>PAY00580</t>
  </si>
  <si>
    <t>PAY00581</t>
  </si>
  <si>
    <t>PAY00582</t>
  </si>
  <si>
    <t>PAY00583</t>
  </si>
  <si>
    <t>PAY00584</t>
  </si>
  <si>
    <t>PAY00585</t>
  </si>
  <si>
    <t>PAY00586</t>
  </si>
  <si>
    <t>PAY00587</t>
  </si>
  <si>
    <t>PAY00588</t>
  </si>
  <si>
    <t>PAY00589</t>
  </si>
  <si>
    <t>PAY00590</t>
  </si>
  <si>
    <t>PAY00591</t>
  </si>
  <si>
    <t>PAY00592</t>
  </si>
  <si>
    <t>PAY00593</t>
  </si>
  <si>
    <t>PAY00594</t>
  </si>
  <si>
    <t>PAY00595</t>
  </si>
  <si>
    <t>PAY00596</t>
  </si>
  <si>
    <t>PAY00597</t>
  </si>
  <si>
    <t>PAY00598</t>
  </si>
  <si>
    <t>PAY00599</t>
  </si>
  <si>
    <t>PAY00600</t>
  </si>
  <si>
    <t>PAY00601</t>
  </si>
  <si>
    <t>PAY00602</t>
  </si>
  <si>
    <t>PAY00603</t>
  </si>
  <si>
    <t>PAY00604</t>
  </si>
  <si>
    <t>PAY00605</t>
  </si>
  <si>
    <t>PAY00606</t>
  </si>
  <si>
    <t>PAY00607</t>
  </si>
  <si>
    <t>PAY00608</t>
  </si>
  <si>
    <t>PAY00609</t>
  </si>
  <si>
    <t>PAY00610</t>
  </si>
  <si>
    <t>PAY00611</t>
  </si>
  <si>
    <t>PAY00612</t>
  </si>
  <si>
    <t>PAY00613</t>
  </si>
  <si>
    <t>PAY00614</t>
  </si>
  <si>
    <t>PAY00615</t>
  </si>
  <si>
    <t>PAY00616</t>
  </si>
  <si>
    <t>PAY00617</t>
  </si>
  <si>
    <t>PAY00618</t>
  </si>
  <si>
    <t>PAY00619</t>
  </si>
  <si>
    <t>PAY00620</t>
  </si>
  <si>
    <t>PAY00621</t>
  </si>
  <si>
    <t>PAY00622</t>
  </si>
  <si>
    <t>PAY00623</t>
  </si>
  <si>
    <t>PAY00624</t>
  </si>
  <si>
    <t>PAY00625</t>
  </si>
  <si>
    <t>PAY00626</t>
  </si>
  <si>
    <t>PAY00627</t>
  </si>
  <si>
    <t>PAY00628</t>
  </si>
  <si>
    <t>PAY00629</t>
  </si>
  <si>
    <t>PAY00630</t>
  </si>
  <si>
    <t>PAY00631</t>
  </si>
  <si>
    <t>PAY00632</t>
  </si>
  <si>
    <t>PAY00633</t>
  </si>
  <si>
    <t>PAY00634</t>
  </si>
  <si>
    <t>PAY00635</t>
  </si>
  <si>
    <t>PAY00636</t>
  </si>
  <si>
    <t>PAY00637</t>
  </si>
  <si>
    <t>PAY00638</t>
  </si>
  <si>
    <t>PAY00639</t>
  </si>
  <si>
    <t>PAY00640</t>
  </si>
  <si>
    <t>PAY00641</t>
  </si>
  <si>
    <t>PAY00642</t>
  </si>
  <si>
    <t>PAY00643</t>
  </si>
  <si>
    <t>PAY00644</t>
  </si>
  <si>
    <t>PAY00645</t>
  </si>
  <si>
    <t>PAY00646</t>
  </si>
  <si>
    <t>PAY00647</t>
  </si>
  <si>
    <t>PAY00648</t>
  </si>
  <si>
    <t>PAY00649</t>
  </si>
  <si>
    <t>PAY00650</t>
  </si>
  <si>
    <t>PAY00651</t>
  </si>
  <si>
    <t>PAY00652</t>
  </si>
  <si>
    <t>PAY00653</t>
  </si>
  <si>
    <t>PAY00654</t>
  </si>
  <si>
    <t>PAY00655</t>
  </si>
  <si>
    <t>PAY00656</t>
  </si>
  <si>
    <t>PAY00657</t>
  </si>
  <si>
    <t>PAY00658</t>
  </si>
  <si>
    <t>PAY00659</t>
  </si>
  <si>
    <t>PAY00660</t>
  </si>
  <si>
    <t>PAY00661</t>
  </si>
  <si>
    <t>PAY00662</t>
  </si>
  <si>
    <t>PAY00663</t>
  </si>
  <si>
    <t>PAY00664</t>
  </si>
  <si>
    <t>PAY00665</t>
  </si>
  <si>
    <t>PAY00666</t>
  </si>
  <si>
    <t>PAY00667</t>
  </si>
  <si>
    <t>PAY00668</t>
  </si>
  <si>
    <t>PAY00669</t>
  </si>
  <si>
    <t>PAY00670</t>
  </si>
  <si>
    <t>PAY00671</t>
  </si>
  <si>
    <t>PAY00672</t>
  </si>
  <si>
    <t>PAY00673</t>
  </si>
  <si>
    <t>PAY00674</t>
  </si>
  <si>
    <t>PAY00675</t>
  </si>
  <si>
    <t>PAY00676</t>
  </si>
  <si>
    <t>PAY00677</t>
  </si>
  <si>
    <t>PAY00678</t>
  </si>
  <si>
    <t>PAY00679</t>
  </si>
  <si>
    <t>PAY00680</t>
  </si>
  <si>
    <t>PAY00681</t>
  </si>
  <si>
    <t>PAY00682</t>
  </si>
  <si>
    <t>PAY00683</t>
  </si>
  <si>
    <t>PAY00684</t>
  </si>
  <si>
    <t>PAY00685</t>
  </si>
  <si>
    <t>PAY00686</t>
  </si>
  <si>
    <t>PAY00687</t>
  </si>
  <si>
    <t>PAY00688</t>
  </si>
  <si>
    <t>PAY00689</t>
  </si>
  <si>
    <t>PAY00690</t>
  </si>
  <si>
    <t>PAY00691</t>
  </si>
  <si>
    <t>PAY00692</t>
  </si>
  <si>
    <t>PAY00693</t>
  </si>
  <si>
    <t>PAY00694</t>
  </si>
  <si>
    <t>PAY00695</t>
  </si>
  <si>
    <t>PAY00696</t>
  </si>
  <si>
    <t>PAY00697</t>
  </si>
  <si>
    <t>PAY00698</t>
  </si>
  <si>
    <t>PAY00699</t>
  </si>
  <si>
    <t>PAY00700</t>
  </si>
  <si>
    <t>PAY00701</t>
  </si>
  <si>
    <t>PAY00702</t>
  </si>
  <si>
    <t>PAY00703</t>
  </si>
  <si>
    <t>PAY00704</t>
  </si>
  <si>
    <t>PAY00705</t>
  </si>
  <si>
    <t>PAY00706</t>
  </si>
  <si>
    <t>PAY00707</t>
  </si>
  <si>
    <t>PAY00708</t>
  </si>
  <si>
    <t>PAY00709</t>
  </si>
  <si>
    <t>PAY00710</t>
  </si>
  <si>
    <t>PAY00711</t>
  </si>
  <si>
    <t>PAY00712</t>
  </si>
  <si>
    <t>PAY00713</t>
  </si>
  <si>
    <t>PAY00714</t>
  </si>
  <si>
    <t>PAY00715</t>
  </si>
  <si>
    <t>PAY00716</t>
  </si>
  <si>
    <t>PAY00717</t>
  </si>
  <si>
    <t>PAY00718</t>
  </si>
  <si>
    <t>PAY00719</t>
  </si>
  <si>
    <t>PAY00720</t>
  </si>
  <si>
    <t>PAY00721</t>
  </si>
  <si>
    <t>PAY00722</t>
  </si>
  <si>
    <t>PAY00723</t>
  </si>
  <si>
    <t>PAY00724</t>
  </si>
  <si>
    <t>PAY00725</t>
  </si>
  <si>
    <t>PAY00726</t>
  </si>
  <si>
    <t>PAY00727</t>
  </si>
  <si>
    <t>PAY00728</t>
  </si>
  <si>
    <t>PAY00729</t>
  </si>
  <si>
    <t>PAY00730</t>
  </si>
  <si>
    <t>PAY00731</t>
  </si>
  <si>
    <t>PAY00732</t>
  </si>
  <si>
    <t>PAY00733</t>
  </si>
  <si>
    <t>PAY00734</t>
  </si>
  <si>
    <t>PAY00735</t>
  </si>
  <si>
    <t>PAY00736</t>
  </si>
  <si>
    <t>PAY00737</t>
  </si>
  <si>
    <t>PAY00738</t>
  </si>
  <si>
    <t>PAY00739</t>
  </si>
  <si>
    <t>PAY00740</t>
  </si>
  <si>
    <t>PAY00741</t>
  </si>
  <si>
    <t>PAY00742</t>
  </si>
  <si>
    <t>PAY00743</t>
  </si>
  <si>
    <t>PAY00744</t>
  </si>
  <si>
    <t>PAY00745</t>
  </si>
  <si>
    <t>PAY00746</t>
  </si>
  <si>
    <t>PAY00747</t>
  </si>
  <si>
    <t>PAY00748</t>
  </si>
  <si>
    <t>PAY00749</t>
  </si>
  <si>
    <t>PAY00750</t>
  </si>
  <si>
    <t>PAY00751</t>
  </si>
  <si>
    <t>PAY00752</t>
  </si>
  <si>
    <t>PAY00753</t>
  </si>
  <si>
    <t>PAY00754</t>
  </si>
  <si>
    <t>PAY00755</t>
  </si>
  <si>
    <t>PAY00756</t>
  </si>
  <si>
    <t>PAY00757</t>
  </si>
  <si>
    <t>PAY00758</t>
  </si>
  <si>
    <t>PAY00759</t>
  </si>
  <si>
    <t>PAY00760</t>
  </si>
  <si>
    <t>PAY00761</t>
  </si>
  <si>
    <t>PAY00762</t>
  </si>
  <si>
    <t>PAY00763</t>
  </si>
  <si>
    <t>PAY00764</t>
  </si>
  <si>
    <t>PAY00765</t>
  </si>
  <si>
    <t>PAY00766</t>
  </si>
  <si>
    <t>PAY00767</t>
  </si>
  <si>
    <t>PAY00768</t>
  </si>
  <si>
    <t>PAY00769</t>
  </si>
  <si>
    <t>PAY00770</t>
  </si>
  <si>
    <t>PAY00771</t>
  </si>
  <si>
    <t>PAY00772</t>
  </si>
  <si>
    <t>PAY00773</t>
  </si>
  <si>
    <t>PAY00774</t>
  </si>
  <si>
    <t>PAY00775</t>
  </si>
  <si>
    <t>PAY00776</t>
  </si>
  <si>
    <t>PAY00777</t>
  </si>
  <si>
    <t>PAY00778</t>
  </si>
  <si>
    <t>PAY00779</t>
  </si>
  <si>
    <t>PAY00780</t>
  </si>
  <si>
    <t>PAY00781</t>
  </si>
  <si>
    <t>PAY00782</t>
  </si>
  <si>
    <t>PAY00783</t>
  </si>
  <si>
    <t>PAY00784</t>
  </si>
  <si>
    <t>PAY00785</t>
  </si>
  <si>
    <t>PAY00786</t>
  </si>
  <si>
    <t>PAY00787</t>
  </si>
  <si>
    <t>PAY00788</t>
  </si>
  <si>
    <t>PAY00789</t>
  </si>
  <si>
    <t>PAY00790</t>
  </si>
  <si>
    <t>PAY00791</t>
  </si>
  <si>
    <t>PAY00792</t>
  </si>
  <si>
    <t>PAY00793</t>
  </si>
  <si>
    <t>PAY00794</t>
  </si>
  <si>
    <t>PAY00795</t>
  </si>
  <si>
    <t>PAY00796</t>
  </si>
  <si>
    <t>PAY00797</t>
  </si>
  <si>
    <t>PAY00798</t>
  </si>
  <si>
    <t>PAY00799</t>
  </si>
  <si>
    <t>PAY00800</t>
  </si>
  <si>
    <t>PAY00801</t>
  </si>
  <si>
    <t>PAY00802</t>
  </si>
  <si>
    <t>PAY00803</t>
  </si>
  <si>
    <t>PAY00804</t>
  </si>
  <si>
    <t>PAY00805</t>
  </si>
  <si>
    <t>PAY00806</t>
  </si>
  <si>
    <t>PAY00807</t>
  </si>
  <si>
    <t>PAY00808</t>
  </si>
  <si>
    <t>PAY00809</t>
  </si>
  <si>
    <t>PAY00810</t>
  </si>
  <si>
    <t>PAY00811</t>
  </si>
  <si>
    <t>PAY00812</t>
  </si>
  <si>
    <t>PAY00813</t>
  </si>
  <si>
    <t>PAY00814</t>
  </si>
  <si>
    <t>PAY00815</t>
  </si>
  <si>
    <t>PAY00816</t>
  </si>
  <si>
    <t>PAY00817</t>
  </si>
  <si>
    <t>PAY00818</t>
  </si>
  <si>
    <t>PAY00819</t>
  </si>
  <si>
    <t>PAY00820</t>
  </si>
  <si>
    <t>PAY00821</t>
  </si>
  <si>
    <t>PAY00822</t>
  </si>
  <si>
    <t>PAY00823</t>
  </si>
  <si>
    <t>PAY00824</t>
  </si>
  <si>
    <t>PAY00825</t>
  </si>
  <si>
    <t>PAY00826</t>
  </si>
  <si>
    <t>PAY00827</t>
  </si>
  <si>
    <t>PAY00828</t>
  </si>
  <si>
    <t>PAY00829</t>
  </si>
  <si>
    <t>PAY00830</t>
  </si>
  <si>
    <t>PAY00831</t>
  </si>
  <si>
    <t>PAY00832</t>
  </si>
  <si>
    <t>PAY00833</t>
  </si>
  <si>
    <t>PAY00834</t>
  </si>
  <si>
    <t>PAY00835</t>
  </si>
  <si>
    <t>PAY00836</t>
  </si>
  <si>
    <t>PAY00837</t>
  </si>
  <si>
    <t>PAY00838</t>
  </si>
  <si>
    <t>PAY00839</t>
  </si>
  <si>
    <t>PAY00840</t>
  </si>
  <si>
    <t>PAY00841</t>
  </si>
  <si>
    <t>PAY00842</t>
  </si>
  <si>
    <t>PAY00843</t>
  </si>
  <si>
    <t>PAY00844</t>
  </si>
  <si>
    <t>PAY00845</t>
  </si>
  <si>
    <t>PAY00846</t>
  </si>
  <si>
    <t>PAY00847</t>
  </si>
  <si>
    <t>PAY00848</t>
  </si>
  <si>
    <t>PAY00849</t>
  </si>
  <si>
    <t>PAY00850</t>
  </si>
  <si>
    <t>PAY00851</t>
  </si>
  <si>
    <t>PAY00852</t>
  </si>
  <si>
    <t>PAY00853</t>
  </si>
  <si>
    <t>PAY00854</t>
  </si>
  <si>
    <t>PAY00855</t>
  </si>
  <si>
    <t>PAY00856</t>
  </si>
  <si>
    <t>PAY00857</t>
  </si>
  <si>
    <t>PAY00858</t>
  </si>
  <si>
    <t>PAY00859</t>
  </si>
  <si>
    <t>PAY00860</t>
  </si>
  <si>
    <t>PAY00861</t>
  </si>
  <si>
    <t>PAY00862</t>
  </si>
  <si>
    <t>PAY00863</t>
  </si>
  <si>
    <t>PAY00864</t>
  </si>
  <si>
    <t>PAY00865</t>
  </si>
  <si>
    <t>PAY00866</t>
  </si>
  <si>
    <t>PAY00867</t>
  </si>
  <si>
    <t>PAY00868</t>
  </si>
  <si>
    <t>PAY00869</t>
  </si>
  <si>
    <t>PAY00870</t>
  </si>
  <si>
    <t>PAY00871</t>
  </si>
  <si>
    <t>PAY00872</t>
  </si>
  <si>
    <t>PAY00873</t>
  </si>
  <si>
    <t>PAY00874</t>
  </si>
  <si>
    <t>PAY00875</t>
  </si>
  <si>
    <t>PAY00876</t>
  </si>
  <si>
    <t>PAY00877</t>
  </si>
  <si>
    <t>PAY00878</t>
  </si>
  <si>
    <t>PAY00879</t>
  </si>
  <si>
    <t>PAY00880</t>
  </si>
  <si>
    <t>PAY00881</t>
  </si>
  <si>
    <t>PAY00882</t>
  </si>
  <si>
    <t>PAY00883</t>
  </si>
  <si>
    <t>PAY00884</t>
  </si>
  <si>
    <t>PAY00885</t>
  </si>
  <si>
    <t>PAY00886</t>
  </si>
  <si>
    <t>PAY00887</t>
  </si>
  <si>
    <t>PAY00888</t>
  </si>
  <si>
    <t>PAY00889</t>
  </si>
  <si>
    <t>PAY00890</t>
  </si>
  <si>
    <t>PAY00891</t>
  </si>
  <si>
    <t>PAY00892</t>
  </si>
  <si>
    <t>PAY00893</t>
  </si>
  <si>
    <t>PAY00894</t>
  </si>
  <si>
    <t>PAY00895</t>
  </si>
  <si>
    <t>PAY00896</t>
  </si>
  <si>
    <t>PAY00897</t>
  </si>
  <si>
    <t>PAY00898</t>
  </si>
  <si>
    <t>PAY00899</t>
  </si>
  <si>
    <t>PAY00900</t>
  </si>
  <si>
    <t>PAY00901</t>
  </si>
  <si>
    <t>PAY00902</t>
  </si>
  <si>
    <t>PAY00903</t>
  </si>
  <si>
    <t>PAY00904</t>
  </si>
  <si>
    <t>PAY00905</t>
  </si>
  <si>
    <t>PAY00906</t>
  </si>
  <si>
    <t>PAY00907</t>
  </si>
  <si>
    <t>PAY00908</t>
  </si>
  <si>
    <t>PAY00909</t>
  </si>
  <si>
    <t>PAY00910</t>
  </si>
  <si>
    <t>PAY00911</t>
  </si>
  <si>
    <t>PAY00912</t>
  </si>
  <si>
    <t>PAY00913</t>
  </si>
  <si>
    <t>PAY00914</t>
  </si>
  <si>
    <t>PAY00915</t>
  </si>
  <si>
    <t>PAY00916</t>
  </si>
  <si>
    <t>PAY00917</t>
  </si>
  <si>
    <t>PAY00918</t>
  </si>
  <si>
    <t>PAY00919</t>
  </si>
  <si>
    <t>PAY00920</t>
  </si>
  <si>
    <t>PAY00921</t>
  </si>
  <si>
    <t>PAY00922</t>
  </si>
  <si>
    <t>PAY00923</t>
  </si>
  <si>
    <t>PAY00924</t>
  </si>
  <si>
    <t>PAY00925</t>
  </si>
  <si>
    <t>PAY00926</t>
  </si>
  <si>
    <t>PAY00927</t>
  </si>
  <si>
    <t>PAY00928</t>
  </si>
  <si>
    <t>PAY00929</t>
  </si>
  <si>
    <t>PAY00930</t>
  </si>
  <si>
    <t>PAY00931</t>
  </si>
  <si>
    <t>PAY00932</t>
  </si>
  <si>
    <t>PAY00933</t>
  </si>
  <si>
    <t>PAY00934</t>
  </si>
  <si>
    <t>PAY00935</t>
  </si>
  <si>
    <t>PAY00936</t>
  </si>
  <si>
    <t>PAY00937</t>
  </si>
  <si>
    <t>PAY00938</t>
  </si>
  <si>
    <t>PAY00939</t>
  </si>
  <si>
    <t>PAY00940</t>
  </si>
  <si>
    <t>PAY00941</t>
  </si>
  <si>
    <t>PAY00942</t>
  </si>
  <si>
    <t>PAY00943</t>
  </si>
  <si>
    <t>PAY00944</t>
  </si>
  <si>
    <t>PAY00945</t>
  </si>
  <si>
    <t>PAY00946</t>
  </si>
  <si>
    <t>PAY00947</t>
  </si>
  <si>
    <t>PAY00948</t>
  </si>
  <si>
    <t>PAY00949</t>
  </si>
  <si>
    <t>PAY00950</t>
  </si>
  <si>
    <t>PAY00951</t>
  </si>
  <si>
    <t>PAY00952</t>
  </si>
  <si>
    <t>PAY00953</t>
  </si>
  <si>
    <t>PAY00954</t>
  </si>
  <si>
    <t>PAY00955</t>
  </si>
  <si>
    <t>PAY00956</t>
  </si>
  <si>
    <t>PAY00957</t>
  </si>
  <si>
    <t>PAY00958</t>
  </si>
  <si>
    <t>PAY00959</t>
  </si>
  <si>
    <t>PAY00960</t>
  </si>
  <si>
    <t>PAY00961</t>
  </si>
  <si>
    <t>PAY00962</t>
  </si>
  <si>
    <t>PAY00963</t>
  </si>
  <si>
    <t>PAY00964</t>
  </si>
  <si>
    <t>PAY00965</t>
  </si>
  <si>
    <t>PAY00966</t>
  </si>
  <si>
    <t>PAY00967</t>
  </si>
  <si>
    <t>PAY00968</t>
  </si>
  <si>
    <t>PAY00969</t>
  </si>
  <si>
    <t>PAY00970</t>
  </si>
  <si>
    <t>PAY00971</t>
  </si>
  <si>
    <t>PAY00972</t>
  </si>
  <si>
    <t>PAY00973</t>
  </si>
  <si>
    <t>PAY00974</t>
  </si>
  <si>
    <t>PAY00975</t>
  </si>
  <si>
    <t>PAY00976</t>
  </si>
  <si>
    <t>PAY00977</t>
  </si>
  <si>
    <t>PAY00978</t>
  </si>
  <si>
    <t>PAY00979</t>
  </si>
  <si>
    <t>PAY00980</t>
  </si>
  <si>
    <t>PAY00981</t>
  </si>
  <si>
    <t>PAY00982</t>
  </si>
  <si>
    <t>PAY00983</t>
  </si>
  <si>
    <t>PAY00984</t>
  </si>
  <si>
    <t>PAY00985</t>
  </si>
  <si>
    <t>PAY00986</t>
  </si>
  <si>
    <t>PAY00987</t>
  </si>
  <si>
    <t>PAY00988</t>
  </si>
  <si>
    <t>PAY00989</t>
  </si>
  <si>
    <t>PAY00990</t>
  </si>
  <si>
    <t>PAY00991</t>
  </si>
  <si>
    <t>PAY00992</t>
  </si>
  <si>
    <t>PAY00993</t>
  </si>
  <si>
    <t>PAY00994</t>
  </si>
  <si>
    <t>PAY00995</t>
  </si>
  <si>
    <t>PAY00996</t>
  </si>
  <si>
    <t>PAY00997</t>
  </si>
  <si>
    <t>PAY00998</t>
  </si>
  <si>
    <t>PAY00999</t>
  </si>
  <si>
    <t>PAY01000</t>
  </si>
  <si>
    <t>PAY01001</t>
  </si>
  <si>
    <t>PAY01002</t>
  </si>
  <si>
    <t>PAY01003</t>
  </si>
  <si>
    <t>PAY01004</t>
  </si>
  <si>
    <t>PAY01005</t>
  </si>
  <si>
    <t>PAY01006</t>
  </si>
  <si>
    <t>PAY01007</t>
  </si>
  <si>
    <t>PAY01008</t>
  </si>
  <si>
    <t>PAY01009</t>
  </si>
  <si>
    <t>PAY01010</t>
  </si>
  <si>
    <t>PAY01011</t>
  </si>
  <si>
    <t>PAY01012</t>
  </si>
  <si>
    <t>PAY01013</t>
  </si>
  <si>
    <t>PAY01014</t>
  </si>
  <si>
    <t>PAY01015</t>
  </si>
  <si>
    <t>PAY01016</t>
  </si>
  <si>
    <t>PAY01017</t>
  </si>
  <si>
    <t>PAY01018</t>
  </si>
  <si>
    <t>PAY01019</t>
  </si>
  <si>
    <t>PAY01020</t>
  </si>
  <si>
    <t>PAY01021</t>
  </si>
  <si>
    <t>PAY01022</t>
  </si>
  <si>
    <t>PAY01023</t>
  </si>
  <si>
    <t>PAY01024</t>
  </si>
  <si>
    <t>PAY01025</t>
  </si>
  <si>
    <t>PAY01026</t>
  </si>
  <si>
    <t>PAY01027</t>
  </si>
  <si>
    <t>PAY01028</t>
  </si>
  <si>
    <t>PAY01029</t>
  </si>
  <si>
    <t>PAY01030</t>
  </si>
  <si>
    <t>PAY01031</t>
  </si>
  <si>
    <t>PAY01032</t>
  </si>
  <si>
    <t>PAY01033</t>
  </si>
  <si>
    <t>PAY01034</t>
  </si>
  <si>
    <t>PAY01035</t>
  </si>
  <si>
    <t>PAY01036</t>
  </si>
  <si>
    <t>PAY01037</t>
  </si>
  <si>
    <t>PAY01038</t>
  </si>
  <si>
    <t>PAY01039</t>
  </si>
  <si>
    <t>PAY01040</t>
  </si>
  <si>
    <t>PAY01041</t>
  </si>
  <si>
    <t>PAY01042</t>
  </si>
  <si>
    <t>PAY01043</t>
  </si>
  <si>
    <t>PAY01044</t>
  </si>
  <si>
    <t>PAY01045</t>
  </si>
  <si>
    <t>PAY01046</t>
  </si>
  <si>
    <t>PAY01047</t>
  </si>
  <si>
    <t>PAY01048</t>
  </si>
  <si>
    <t>PAY01049</t>
  </si>
  <si>
    <t>PAY01050</t>
  </si>
  <si>
    <t>PAY01051</t>
  </si>
  <si>
    <t>PAY01052</t>
  </si>
  <si>
    <t>PAY01053</t>
  </si>
  <si>
    <t>PAY01054</t>
  </si>
  <si>
    <t>PAY01055</t>
  </si>
  <si>
    <t>PAY01056</t>
  </si>
  <si>
    <t>PAY01057</t>
  </si>
  <si>
    <t>PAY01058</t>
  </si>
  <si>
    <t>PAY01059</t>
  </si>
  <si>
    <t>PAY01060</t>
  </si>
  <si>
    <t>PAY01061</t>
  </si>
  <si>
    <t>PAY01062</t>
  </si>
  <si>
    <t>PAY01063</t>
  </si>
  <si>
    <t>PAY01064</t>
  </si>
  <si>
    <t>PAY01065</t>
  </si>
  <si>
    <t>PAY01066</t>
  </si>
  <si>
    <t>PAY01067</t>
  </si>
  <si>
    <t>PAY01068</t>
  </si>
  <si>
    <t>PAY01069</t>
  </si>
  <si>
    <t>PAY01070</t>
  </si>
  <si>
    <t>PAY01071</t>
  </si>
  <si>
    <t>PAY01072</t>
  </si>
  <si>
    <t>PAY01073</t>
  </si>
  <si>
    <t>PAY01074</t>
  </si>
  <si>
    <t>PAY01075</t>
  </si>
  <si>
    <t>PAY01076</t>
  </si>
  <si>
    <t>PAY01077</t>
  </si>
  <si>
    <t>PAY01078</t>
  </si>
  <si>
    <t>PAY01079</t>
  </si>
  <si>
    <t>PAY01080</t>
  </si>
  <si>
    <t>PAY01081</t>
  </si>
  <si>
    <t>PAY01082</t>
  </si>
  <si>
    <t>PAY01083</t>
  </si>
  <si>
    <t>PAY01084</t>
  </si>
  <si>
    <t>PAY01085</t>
  </si>
  <si>
    <t>PAY01086</t>
  </si>
  <si>
    <t>PAY01087</t>
  </si>
  <si>
    <t>PAY01088</t>
  </si>
  <si>
    <t>PAY01089</t>
  </si>
  <si>
    <t>PAY01090</t>
  </si>
  <si>
    <t>PAY01091</t>
  </si>
  <si>
    <t>PAY01092</t>
  </si>
  <si>
    <t>PAY01093</t>
  </si>
  <si>
    <t>PAY01094</t>
  </si>
  <si>
    <t>PAY01095</t>
  </si>
  <si>
    <t>PAY01096</t>
  </si>
  <si>
    <t>PAY01097</t>
  </si>
  <si>
    <t>PAY01098</t>
  </si>
  <si>
    <t>PAY01099</t>
  </si>
  <si>
    <t>PAY01100</t>
  </si>
  <si>
    <t>PAY01101</t>
  </si>
  <si>
    <t>PAY01102</t>
  </si>
  <si>
    <t>PAY01103</t>
  </si>
  <si>
    <t>PAY01104</t>
  </si>
  <si>
    <t>PAY01105</t>
  </si>
  <si>
    <t>PAY01106</t>
  </si>
  <si>
    <t>PAY01107</t>
  </si>
  <si>
    <t>PAY01108</t>
  </si>
  <si>
    <t>PAY01109</t>
  </si>
  <si>
    <t>PAY01110</t>
  </si>
  <si>
    <t>PAY01111</t>
  </si>
  <si>
    <t>PAY01112</t>
  </si>
  <si>
    <t>PAY01113</t>
  </si>
  <si>
    <t>PAY01114</t>
  </si>
  <si>
    <t>PAY01115</t>
  </si>
  <si>
    <t>PAY01116</t>
  </si>
  <si>
    <t>PAY01117</t>
  </si>
  <si>
    <t>PAY01118</t>
  </si>
  <si>
    <t>PAY01119</t>
  </si>
  <si>
    <t>PAY01120</t>
  </si>
  <si>
    <t>PAY01121</t>
  </si>
  <si>
    <t>PAY01122</t>
  </si>
  <si>
    <t>PAY01123</t>
  </si>
  <si>
    <t>PAY01124</t>
  </si>
  <si>
    <t>PAY01125</t>
  </si>
  <si>
    <t>PAY01126</t>
  </si>
  <si>
    <t>PAY01127</t>
  </si>
  <si>
    <t>PAY01128</t>
  </si>
  <si>
    <t>PAY01129</t>
  </si>
  <si>
    <t>PAY01130</t>
  </si>
  <si>
    <t>PAY01131</t>
  </si>
  <si>
    <t>PAY01132</t>
  </si>
  <si>
    <t>PAY01133</t>
  </si>
  <si>
    <t>PAY01134</t>
  </si>
  <si>
    <t>PAY01135</t>
  </si>
  <si>
    <t>PAY01136</t>
  </si>
  <si>
    <t>PAY01137</t>
  </si>
  <si>
    <t>PAY01138</t>
  </si>
  <si>
    <t>PAY01139</t>
  </si>
  <si>
    <t>PAY01140</t>
  </si>
  <si>
    <t>PAY01141</t>
  </si>
  <si>
    <t>PAY01142</t>
  </si>
  <si>
    <t>PAY01143</t>
  </si>
  <si>
    <t>PAY01144</t>
  </si>
  <si>
    <t>PAY01145</t>
  </si>
  <si>
    <t>PAY01146</t>
  </si>
  <si>
    <t>PAY01147</t>
  </si>
  <si>
    <t>PAY01148</t>
  </si>
  <si>
    <t>PAY01149</t>
  </si>
  <si>
    <t>PAY01150</t>
  </si>
  <si>
    <t>PAY01151</t>
  </si>
  <si>
    <t>PAY01152</t>
  </si>
  <si>
    <t>PAY01153</t>
  </si>
  <si>
    <t>PAY01154</t>
  </si>
  <si>
    <t>PAY01155</t>
  </si>
  <si>
    <t>PAY01156</t>
  </si>
  <si>
    <t>PAY01157</t>
  </si>
  <si>
    <t>PAY01158</t>
  </si>
  <si>
    <t>PAY01159</t>
  </si>
  <si>
    <t>PAY01160</t>
  </si>
  <si>
    <t>PAY01161</t>
  </si>
  <si>
    <t>PAY01162</t>
  </si>
  <si>
    <t>PAY01163</t>
  </si>
  <si>
    <t>PAY01164</t>
  </si>
  <si>
    <t>PAY01165</t>
  </si>
  <si>
    <t>PAY01166</t>
  </si>
  <si>
    <t>PAY01167</t>
  </si>
  <si>
    <t>PAY01168</t>
  </si>
  <si>
    <t>PAY01169</t>
  </si>
  <si>
    <t>PAY01170</t>
  </si>
  <si>
    <t>PAY01171</t>
  </si>
  <si>
    <t>PAY01172</t>
  </si>
  <si>
    <t>PAY01173</t>
  </si>
  <si>
    <t>PAY01174</t>
  </si>
  <si>
    <t>PAY01175</t>
  </si>
  <si>
    <t>PAY01176</t>
  </si>
  <si>
    <t>PAY01177</t>
  </si>
  <si>
    <t>PAY01178</t>
  </si>
  <si>
    <t>PAY01179</t>
  </si>
  <si>
    <t>PAY01180</t>
  </si>
  <si>
    <t>PAY01181</t>
  </si>
  <si>
    <t>PAY01182</t>
  </si>
  <si>
    <t>PAY01183</t>
  </si>
  <si>
    <t>PAY01184</t>
  </si>
  <si>
    <t>PAY01185</t>
  </si>
  <si>
    <t>PAY01186</t>
  </si>
  <si>
    <t>PAY01187</t>
  </si>
  <si>
    <t>PAY01188</t>
  </si>
  <si>
    <t>PAY01189</t>
  </si>
  <si>
    <t>PAY01190</t>
  </si>
  <si>
    <t>PAY01191</t>
  </si>
  <si>
    <t>PAY01192</t>
  </si>
  <si>
    <t>PAY01193</t>
  </si>
  <si>
    <t>PAY01194</t>
  </si>
  <si>
    <t>PAY01195</t>
  </si>
  <si>
    <t>PAY01196</t>
  </si>
  <si>
    <t>PAY01197</t>
  </si>
  <si>
    <t>PAY01198</t>
  </si>
  <si>
    <t>PAY01199</t>
  </si>
  <si>
    <t>PAY01200</t>
  </si>
  <si>
    <t>PAY01201</t>
  </si>
  <si>
    <t>PAY01202</t>
  </si>
  <si>
    <t>PAY01203</t>
  </si>
  <si>
    <t>PAY01204</t>
  </si>
  <si>
    <t>PAY01205</t>
  </si>
  <si>
    <t>PAY01206</t>
  </si>
  <si>
    <t>PAY01207</t>
  </si>
  <si>
    <t>PAY01208</t>
  </si>
  <si>
    <t>PAY01209</t>
  </si>
  <si>
    <t>PAY01210</t>
  </si>
  <si>
    <t>PAY01211</t>
  </si>
  <si>
    <t>PAY01212</t>
  </si>
  <si>
    <t>PAY01213</t>
  </si>
  <si>
    <t>PAY01214</t>
  </si>
  <si>
    <t>PAY01215</t>
  </si>
  <si>
    <t>PAY01216</t>
  </si>
  <si>
    <t>PAY01217</t>
  </si>
  <si>
    <t>PAY01218</t>
  </si>
  <si>
    <t>PAY01219</t>
  </si>
  <si>
    <t>PAY01220</t>
  </si>
  <si>
    <t>PAY01221</t>
  </si>
  <si>
    <t>PAY01222</t>
  </si>
  <si>
    <t>PAY01223</t>
  </si>
  <si>
    <t>PAY01224</t>
  </si>
  <si>
    <t>PAY01225</t>
  </si>
  <si>
    <t>PAY01226</t>
  </si>
  <si>
    <t>PAY01227</t>
  </si>
  <si>
    <t>PAY01228</t>
  </si>
  <si>
    <t>PAY01229</t>
  </si>
  <si>
    <t>PAY01230</t>
  </si>
  <si>
    <t>PAY01231</t>
  </si>
  <si>
    <t>PAY01232</t>
  </si>
  <si>
    <t>PAY01233</t>
  </si>
  <si>
    <t>PAY01234</t>
  </si>
  <si>
    <t>PAY01235</t>
  </si>
  <si>
    <t>PAY01236</t>
  </si>
  <si>
    <t>PAY01237</t>
  </si>
  <si>
    <t>PAY01238</t>
  </si>
  <si>
    <t>PAY01239</t>
  </si>
  <si>
    <t>PAY01240</t>
  </si>
  <si>
    <t>PAY01241</t>
  </si>
  <si>
    <t>PAY01242</t>
  </si>
  <si>
    <t>PAY01243</t>
  </si>
  <si>
    <t>PAY01244</t>
  </si>
  <si>
    <t>PAY01245</t>
  </si>
  <si>
    <t>PAY01246</t>
  </si>
  <si>
    <t>PAY01247</t>
  </si>
  <si>
    <t>PAY01248</t>
  </si>
  <si>
    <t>PAY01249</t>
  </si>
  <si>
    <t>PAY01250</t>
  </si>
  <si>
    <t>PAY01251</t>
  </si>
  <si>
    <t>PAY01252</t>
  </si>
  <si>
    <t>PAY01253</t>
  </si>
  <si>
    <t>PAY01254</t>
  </si>
  <si>
    <t>PAY01255</t>
  </si>
  <si>
    <t>PAY01256</t>
  </si>
  <si>
    <t>PAY01257</t>
  </si>
  <si>
    <t>PAY01258</t>
  </si>
  <si>
    <t>PAY01259</t>
  </si>
  <si>
    <t>PAY01260</t>
  </si>
  <si>
    <t>PAY01261</t>
  </si>
  <si>
    <t>PAY01262</t>
  </si>
  <si>
    <t>PAY01263</t>
  </si>
  <si>
    <t>PAY01264</t>
  </si>
  <si>
    <t>PAY01265</t>
  </si>
  <si>
    <t>PAY01266</t>
  </si>
  <si>
    <t>PAY01267</t>
  </si>
  <si>
    <t>PAY01268</t>
  </si>
  <si>
    <t>PAY01269</t>
  </si>
  <si>
    <t>PAY01270</t>
  </si>
  <si>
    <t>PAY01271</t>
  </si>
  <si>
    <t>PAY01272</t>
  </si>
  <si>
    <t>PAY01273</t>
  </si>
  <si>
    <t>PAY01274</t>
  </si>
  <si>
    <t>PAY01275</t>
  </si>
  <si>
    <t>PAY01276</t>
  </si>
  <si>
    <t>PAY01277</t>
  </si>
  <si>
    <t>PAY01278</t>
  </si>
  <si>
    <t>PAY01279</t>
  </si>
  <si>
    <t>PAY01280</t>
  </si>
  <si>
    <t>PAY01281</t>
  </si>
  <si>
    <t>PAY01282</t>
  </si>
  <si>
    <t>PAY01283</t>
  </si>
  <si>
    <t>PAY01284</t>
  </si>
  <si>
    <t>PAY01285</t>
  </si>
  <si>
    <t>PAY01286</t>
  </si>
  <si>
    <t>PAY01287</t>
  </si>
  <si>
    <t>PAY01288</t>
  </si>
  <si>
    <t>PAY01289</t>
  </si>
  <si>
    <t>PAY01290</t>
  </si>
  <si>
    <t>PAY01291</t>
  </si>
  <si>
    <t>PAY01292</t>
  </si>
  <si>
    <t>PAY01293</t>
  </si>
  <si>
    <t>PAY01294</t>
  </si>
  <si>
    <t>PAY01295</t>
  </si>
  <si>
    <t>PAY01296</t>
  </si>
  <si>
    <t>PAY01297</t>
  </si>
  <si>
    <t>PAY01298</t>
  </si>
  <si>
    <t>PAY01299</t>
  </si>
  <si>
    <t>PAY01300</t>
  </si>
  <si>
    <t>PAY01301</t>
  </si>
  <si>
    <t>PAY01302</t>
  </si>
  <si>
    <t>PAY01303</t>
  </si>
  <si>
    <t>PAY01304</t>
  </si>
  <si>
    <t>PAY01305</t>
  </si>
  <si>
    <t>PAY01306</t>
  </si>
  <si>
    <t>PAY01307</t>
  </si>
  <si>
    <t>PAY01308</t>
  </si>
  <si>
    <t>PAY01309</t>
  </si>
  <si>
    <t>PAY01310</t>
  </si>
  <si>
    <t>PAY01311</t>
  </si>
  <si>
    <t>PAY01312</t>
  </si>
  <si>
    <t>PAY01313</t>
  </si>
  <si>
    <t>PAY01314</t>
  </si>
  <si>
    <t>PAY01315</t>
  </si>
  <si>
    <t>PAY01316</t>
  </si>
  <si>
    <t>PAY01317</t>
  </si>
  <si>
    <t>PAY01318</t>
  </si>
  <si>
    <t>PAY01319</t>
  </si>
  <si>
    <t>PAY01320</t>
  </si>
  <si>
    <t>PAY01321</t>
  </si>
  <si>
    <t>PAY01322</t>
  </si>
  <si>
    <t>PAY01323</t>
  </si>
  <si>
    <t>PAY01324</t>
  </si>
  <si>
    <t>PAY01325</t>
  </si>
  <si>
    <t>PAY01326</t>
  </si>
  <si>
    <t>PAY01327</t>
  </si>
  <si>
    <t>PAY01328</t>
  </si>
  <si>
    <t>PAY01329</t>
  </si>
  <si>
    <t>PAY01330</t>
  </si>
  <si>
    <t>PAY01331</t>
  </si>
  <si>
    <t>PAY01332</t>
  </si>
  <si>
    <t>PAY01333</t>
  </si>
  <si>
    <t>PAY01334</t>
  </si>
  <si>
    <t>PAY01335</t>
  </si>
  <si>
    <t>PAY01336</t>
  </si>
  <si>
    <t>PAY01337</t>
  </si>
  <si>
    <t>PAY01338</t>
  </si>
  <si>
    <t>PAY01339</t>
  </si>
  <si>
    <t>PAY01340</t>
  </si>
  <si>
    <t>PAY01341</t>
  </si>
  <si>
    <t>PAY01342</t>
  </si>
  <si>
    <t>PAY01343</t>
  </si>
  <si>
    <t>PAY01344</t>
  </si>
  <si>
    <t>PAY01345</t>
  </si>
  <si>
    <t>PAY01346</t>
  </si>
  <si>
    <t>PAY01347</t>
  </si>
  <si>
    <t>PAY01348</t>
  </si>
  <si>
    <t>PAY01349</t>
  </si>
  <si>
    <t>PAY01350</t>
  </si>
  <si>
    <t>PAY01351</t>
  </si>
  <si>
    <t>PAY01352</t>
  </si>
  <si>
    <t>PAY01353</t>
  </si>
  <si>
    <t>PAY01354</t>
  </si>
  <si>
    <t>PAY01355</t>
  </si>
  <si>
    <t>PAY01356</t>
  </si>
  <si>
    <t>PAY01357</t>
  </si>
  <si>
    <t>PAY01358</t>
  </si>
  <si>
    <t>PAY01359</t>
  </si>
  <si>
    <t>PAY01360</t>
  </si>
  <si>
    <t>PAY01361</t>
  </si>
  <si>
    <t>PAY01362</t>
  </si>
  <si>
    <t>PAY01363</t>
  </si>
  <si>
    <t>PAY01364</t>
  </si>
  <si>
    <t>PAY01365</t>
  </si>
  <si>
    <t>PAY01366</t>
  </si>
  <si>
    <t>PAY01367</t>
  </si>
  <si>
    <t>PAY01368</t>
  </si>
  <si>
    <t>PAY01369</t>
  </si>
  <si>
    <t>PAY01370</t>
  </si>
  <si>
    <t>PAY01371</t>
  </si>
  <si>
    <t>PAY01372</t>
  </si>
  <si>
    <t>PAY01373</t>
  </si>
  <si>
    <t>PAY01374</t>
  </si>
  <si>
    <t>PAY01375</t>
  </si>
  <si>
    <t>PAY01376</t>
  </si>
  <si>
    <t>PAY01377</t>
  </si>
  <si>
    <t>PAY01378</t>
  </si>
  <si>
    <t>PAY01379</t>
  </si>
  <si>
    <t>PAY01380</t>
  </si>
  <si>
    <t>PAY01381</t>
  </si>
  <si>
    <t>PAY01382</t>
  </si>
  <si>
    <t>PAY01383</t>
  </si>
  <si>
    <t>PAY01384</t>
  </si>
  <si>
    <t>PAY01385</t>
  </si>
  <si>
    <t>PAY01386</t>
  </si>
  <si>
    <t>PAY01387</t>
  </si>
  <si>
    <t>PAY01388</t>
  </si>
  <si>
    <t>PAY01389</t>
  </si>
  <si>
    <t>PAY01390</t>
  </si>
  <si>
    <t>PAY01391</t>
  </si>
  <si>
    <t>PAY01392</t>
  </si>
  <si>
    <t>PAY01393</t>
  </si>
  <si>
    <t>PAY01394</t>
  </si>
  <si>
    <t>PAY01395</t>
  </si>
  <si>
    <t>PAY01396</t>
  </si>
  <si>
    <t>PAY01397</t>
  </si>
  <si>
    <t>PAY01398</t>
  </si>
  <si>
    <t>PAY01399</t>
  </si>
  <si>
    <t>PAY01400</t>
  </si>
  <si>
    <t>PAY01401</t>
  </si>
  <si>
    <t>PAY01402</t>
  </si>
  <si>
    <t>PAY01403</t>
  </si>
  <si>
    <t>PAY01404</t>
  </si>
  <si>
    <t>PAY01405</t>
  </si>
  <si>
    <t>PAY01406</t>
  </si>
  <si>
    <t>PAY01407</t>
  </si>
  <si>
    <t>PAY01408</t>
  </si>
  <si>
    <t>PAY01409</t>
  </si>
  <si>
    <t>PAY01410</t>
  </si>
  <si>
    <t>PAY01411</t>
  </si>
  <si>
    <t>PAY01412</t>
  </si>
  <si>
    <t>PAY01413</t>
  </si>
  <si>
    <t>PAY01414</t>
  </si>
  <si>
    <t>PAY01415</t>
  </si>
  <si>
    <t>PAY01416</t>
  </si>
  <si>
    <t>PAY01417</t>
  </si>
  <si>
    <t>PAY01418</t>
  </si>
  <si>
    <t>PAY01419</t>
  </si>
  <si>
    <t>PAY01420</t>
  </si>
  <si>
    <t>PAY01421</t>
  </si>
  <si>
    <t>PAY01422</t>
  </si>
  <si>
    <t>PAY01423</t>
  </si>
  <si>
    <t>PAY01424</t>
  </si>
  <si>
    <t>PAY01425</t>
  </si>
  <si>
    <t>PAY01426</t>
  </si>
  <si>
    <t>PAY01427</t>
  </si>
  <si>
    <t>PAY01428</t>
  </si>
  <si>
    <t>PAY01429</t>
  </si>
  <si>
    <t>PAY01430</t>
  </si>
  <si>
    <t>PAY01431</t>
  </si>
  <si>
    <t>PAY01432</t>
  </si>
  <si>
    <t>PAY01433</t>
  </si>
  <si>
    <t>PAY01434</t>
  </si>
  <si>
    <t>PAY01435</t>
  </si>
  <si>
    <t>PAY01436</t>
  </si>
  <si>
    <t>PAY01437</t>
  </si>
  <si>
    <t>PAY01438</t>
  </si>
  <si>
    <t>PAY01439</t>
  </si>
  <si>
    <t>PAY01440</t>
  </si>
  <si>
    <t>PAY01441</t>
  </si>
  <si>
    <t>PAY01442</t>
  </si>
  <si>
    <t>PAY01443</t>
  </si>
  <si>
    <t>PAY01444</t>
  </si>
  <si>
    <t>PAY01445</t>
  </si>
  <si>
    <t>PAY01446</t>
  </si>
  <si>
    <t>PAY01447</t>
  </si>
  <si>
    <t>PAY01448</t>
  </si>
  <si>
    <t>PAY01449</t>
  </si>
  <si>
    <t>PAY01450</t>
  </si>
  <si>
    <t>PAY01451</t>
  </si>
  <si>
    <t>PAY01452</t>
  </si>
  <si>
    <t>PAY01453</t>
  </si>
  <si>
    <t>PAY01454</t>
  </si>
  <si>
    <t>PAY01455</t>
  </si>
  <si>
    <t>PAY01456</t>
  </si>
  <si>
    <t>PAY01457</t>
  </si>
  <si>
    <t>PAY01458</t>
  </si>
  <si>
    <t>PAY01459</t>
  </si>
  <si>
    <t>PAY01460</t>
  </si>
  <si>
    <t>PAY01461</t>
  </si>
  <si>
    <t>PAY01462</t>
  </si>
  <si>
    <t>PAY01463</t>
  </si>
  <si>
    <t>PAY01464</t>
  </si>
  <si>
    <t>PAY01465</t>
  </si>
  <si>
    <t>PAY01466</t>
  </si>
  <si>
    <t>PAY01467</t>
  </si>
  <si>
    <t>PAY01468</t>
  </si>
  <si>
    <t>PAY01469</t>
  </si>
  <si>
    <t>PAY01470</t>
  </si>
  <si>
    <t>PAY01471</t>
  </si>
  <si>
    <t>PAY01472</t>
  </si>
  <si>
    <t>PAY01473</t>
  </si>
  <si>
    <t>PAY01474</t>
  </si>
  <si>
    <t>PAY01475</t>
  </si>
  <si>
    <t>PAY01476</t>
  </si>
  <si>
    <t>PAY01477</t>
  </si>
  <si>
    <t>PAY01478</t>
  </si>
  <si>
    <t>PAY01479</t>
  </si>
  <si>
    <t>PAY01480</t>
  </si>
  <si>
    <t>PAY01481</t>
  </si>
  <si>
    <t>PAY01482</t>
  </si>
  <si>
    <t>PAY01483</t>
  </si>
  <si>
    <t>PAY01484</t>
  </si>
  <si>
    <t>PAY01485</t>
  </si>
  <si>
    <t>PAY01486</t>
  </si>
  <si>
    <t>PAY01487</t>
  </si>
  <si>
    <t>PAY01488</t>
  </si>
  <si>
    <t>PAY01489</t>
  </si>
  <si>
    <t>PAY01490</t>
  </si>
  <si>
    <t>PAY01491</t>
  </si>
  <si>
    <t>PAY01492</t>
  </si>
  <si>
    <t>PAY01493</t>
  </si>
  <si>
    <t>PAY01494</t>
  </si>
  <si>
    <t>PAY01495</t>
  </si>
  <si>
    <t>PAY01496</t>
  </si>
  <si>
    <t>PAY01497</t>
  </si>
  <si>
    <t>PAY01498</t>
  </si>
  <si>
    <t>PAY01499</t>
  </si>
  <si>
    <t>PAY01500</t>
  </si>
  <si>
    <t>PAY01501</t>
  </si>
  <si>
    <t>PAY01502</t>
  </si>
  <si>
    <t>PAY01503</t>
  </si>
  <si>
    <t>PAY01504</t>
  </si>
  <si>
    <t>PAY01505</t>
  </si>
  <si>
    <t>PAY01506</t>
  </si>
  <si>
    <t>PAY01507</t>
  </si>
  <si>
    <t>PAY01508</t>
  </si>
  <si>
    <t>PAY01509</t>
  </si>
  <si>
    <t>PAY01510</t>
  </si>
  <si>
    <t>PAY01511</t>
  </si>
  <si>
    <t>PAY01512</t>
  </si>
  <si>
    <t>PAY01513</t>
  </si>
  <si>
    <t>PAY01514</t>
  </si>
  <si>
    <t>PAY01515</t>
  </si>
  <si>
    <t>PAY01516</t>
  </si>
  <si>
    <t>PAY01517</t>
  </si>
  <si>
    <t>PAY01518</t>
  </si>
  <si>
    <t>PAY01519</t>
  </si>
  <si>
    <t>PAY01520</t>
  </si>
  <si>
    <t>PAY01521</t>
  </si>
  <si>
    <t>PAY01522</t>
  </si>
  <si>
    <t>PAY01523</t>
  </si>
  <si>
    <t>PAY01524</t>
  </si>
  <si>
    <t>PAY01525</t>
  </si>
  <si>
    <t>PAY01526</t>
  </si>
  <si>
    <t>PAY01527</t>
  </si>
  <si>
    <t>PAY01528</t>
  </si>
  <si>
    <t>PAY01529</t>
  </si>
  <si>
    <t>PAY01530</t>
  </si>
  <si>
    <t>PAY01531</t>
  </si>
  <si>
    <t>PAY01532</t>
  </si>
  <si>
    <t>PAY01533</t>
  </si>
  <si>
    <t>PAY01534</t>
  </si>
  <si>
    <t>PAY01535</t>
  </si>
  <si>
    <t>PAY01536</t>
  </si>
  <si>
    <t>PAY01537</t>
  </si>
  <si>
    <t>PAY01538</t>
  </si>
  <si>
    <t>PAY01539</t>
  </si>
  <si>
    <t>PAY01540</t>
  </si>
  <si>
    <t>PAY01541</t>
  </si>
  <si>
    <t>PAY01542</t>
  </si>
  <si>
    <t>PAY01543</t>
  </si>
  <si>
    <t>PAY01544</t>
  </si>
  <si>
    <t>PAY01545</t>
  </si>
  <si>
    <t>PAY01546</t>
  </si>
  <si>
    <t>PAY01547</t>
  </si>
  <si>
    <t>PAY01548</t>
  </si>
  <si>
    <t>PAY01549</t>
  </si>
  <si>
    <t>PAY01550</t>
  </si>
  <si>
    <t>PAY01551</t>
  </si>
  <si>
    <t>PAY01552</t>
  </si>
  <si>
    <t>PAY01553</t>
  </si>
  <si>
    <t>PAY01554</t>
  </si>
  <si>
    <t>PAY01555</t>
  </si>
  <si>
    <t>PAY01556</t>
  </si>
  <si>
    <t>PAY01557</t>
  </si>
  <si>
    <t>PAY01558</t>
  </si>
  <si>
    <t>PAY01559</t>
  </si>
  <si>
    <t>PAY01560</t>
  </si>
  <si>
    <t>PAY01561</t>
  </si>
  <si>
    <t>PAY01562</t>
  </si>
  <si>
    <t>PAY01563</t>
  </si>
  <si>
    <t>PAY01564</t>
  </si>
  <si>
    <t>PAY01565</t>
  </si>
  <si>
    <t>PAY01566</t>
  </si>
  <si>
    <t>PAY01567</t>
  </si>
  <si>
    <t>PAY01568</t>
  </si>
  <si>
    <t>PAY01569</t>
  </si>
  <si>
    <t>PAY01570</t>
  </si>
  <si>
    <t>PAY01571</t>
  </si>
  <si>
    <t>PAY01572</t>
  </si>
  <si>
    <t>PAY01573</t>
  </si>
  <si>
    <t>PAY01574</t>
  </si>
  <si>
    <t>PAY01575</t>
  </si>
  <si>
    <t>PAY01576</t>
  </si>
  <si>
    <t>PAY01577</t>
  </si>
  <si>
    <t>PAY01578</t>
  </si>
  <si>
    <t>PAY01579</t>
  </si>
  <si>
    <t>PAY01580</t>
  </si>
  <si>
    <t>PAY01581</t>
  </si>
  <si>
    <t>PAY01582</t>
  </si>
  <si>
    <t>PAY01583</t>
  </si>
  <si>
    <t>PAY01584</t>
  </si>
  <si>
    <t>PAY01585</t>
  </si>
  <si>
    <t>PAY01586</t>
  </si>
  <si>
    <t>PAY01587</t>
  </si>
  <si>
    <t>PAY01588</t>
  </si>
  <si>
    <t>PAY01589</t>
  </si>
  <si>
    <t>PAY01590</t>
  </si>
  <si>
    <t>PAY01591</t>
  </si>
  <si>
    <t>PAY01592</t>
  </si>
  <si>
    <t>PAY01593</t>
  </si>
  <si>
    <t>PAY01594</t>
  </si>
  <si>
    <t>PAY01595</t>
  </si>
  <si>
    <t>PAY01596</t>
  </si>
  <si>
    <t>PAY01597</t>
  </si>
  <si>
    <t>PAY01598</t>
  </si>
  <si>
    <t>PAY01599</t>
  </si>
  <si>
    <t>PAY01600</t>
  </si>
  <si>
    <t>PAY01601</t>
  </si>
  <si>
    <t>PAY01602</t>
  </si>
  <si>
    <t>PAY01603</t>
  </si>
  <si>
    <t>PAY01604</t>
  </si>
  <si>
    <t>PAY01605</t>
  </si>
  <si>
    <t>PAY01606</t>
  </si>
  <si>
    <t>PAY01607</t>
  </si>
  <si>
    <t>PAY01608</t>
  </si>
  <si>
    <t>PAY01609</t>
  </si>
  <si>
    <t>PAY01610</t>
  </si>
  <si>
    <t>PAY01611</t>
  </si>
  <si>
    <t>PAY01612</t>
  </si>
  <si>
    <t>PAY01613</t>
  </si>
  <si>
    <t>PAY01614</t>
  </si>
  <si>
    <t>PAY01615</t>
  </si>
  <si>
    <t>PAY01616</t>
  </si>
  <si>
    <t>PAY01617</t>
  </si>
  <si>
    <t>PAY01618</t>
  </si>
  <si>
    <t>PAY01619</t>
  </si>
  <si>
    <t>PAY01620</t>
  </si>
  <si>
    <t>PAY01621</t>
  </si>
  <si>
    <t>PAY01622</t>
  </si>
  <si>
    <t>PAY01623</t>
  </si>
  <si>
    <t>PAY01624</t>
  </si>
  <si>
    <t>PAY01625</t>
  </si>
  <si>
    <t>PAY01626</t>
  </si>
  <si>
    <t>PAY01627</t>
  </si>
  <si>
    <t>PAY01628</t>
  </si>
  <si>
    <t>PAY01629</t>
  </si>
  <si>
    <t>PAY01630</t>
  </si>
  <si>
    <t>PAY01631</t>
  </si>
  <si>
    <t>PAY01632</t>
  </si>
  <si>
    <t>PAY01633</t>
  </si>
  <si>
    <t>PAY01634</t>
  </si>
  <si>
    <t>PAY01635</t>
  </si>
  <si>
    <t>PAY01636</t>
  </si>
  <si>
    <t>PAY01637</t>
  </si>
  <si>
    <t>PAY01638</t>
  </si>
  <si>
    <t>PAY01639</t>
  </si>
  <si>
    <t>PAY01640</t>
  </si>
  <si>
    <t>PAY01641</t>
  </si>
  <si>
    <t>PAY01642</t>
  </si>
  <si>
    <t>PAY01643</t>
  </si>
  <si>
    <t>PAY01644</t>
  </si>
  <si>
    <t>PAY01645</t>
  </si>
  <si>
    <t>PAY01646</t>
  </si>
  <si>
    <t>PAY01647</t>
  </si>
  <si>
    <t>PAY01648</t>
  </si>
  <si>
    <t>PAY01649</t>
  </si>
  <si>
    <t>PAY01650</t>
  </si>
  <si>
    <t>PAY01651</t>
  </si>
  <si>
    <t>PAY01652</t>
  </si>
  <si>
    <t>PAY01653</t>
  </si>
  <si>
    <t>PAY01654</t>
  </si>
  <si>
    <t>PAY01655</t>
  </si>
  <si>
    <t>PAY01656</t>
  </si>
  <si>
    <t>PAY01657</t>
  </si>
  <si>
    <t>PAY01658</t>
  </si>
  <si>
    <t>PAY01659</t>
  </si>
  <si>
    <t>PAY01660</t>
  </si>
  <si>
    <t>PAY01661</t>
  </si>
  <si>
    <t>PAY01662</t>
  </si>
  <si>
    <t>PAY01663</t>
  </si>
  <si>
    <t>PAY01664</t>
  </si>
  <si>
    <t>PAY01665</t>
  </si>
  <si>
    <t>PAY01666</t>
  </si>
  <si>
    <t>PAY01667</t>
  </si>
  <si>
    <t>PAY01668</t>
  </si>
  <si>
    <t>PAY01669</t>
  </si>
  <si>
    <t>PAY01670</t>
  </si>
  <si>
    <t>PAY01671</t>
  </si>
  <si>
    <t>PAY01672</t>
  </si>
  <si>
    <t>PAY01673</t>
  </si>
  <si>
    <t>PAY01674</t>
  </si>
  <si>
    <t>PAY01675</t>
  </si>
  <si>
    <t>PAY01676</t>
  </si>
  <si>
    <t>PAY01677</t>
  </si>
  <si>
    <t>PAY01678</t>
  </si>
  <si>
    <t>PAY01679</t>
  </si>
  <si>
    <t>PAY01680</t>
  </si>
  <si>
    <t>PAY01681</t>
  </si>
  <si>
    <t>PAY01682</t>
  </si>
  <si>
    <t>PAY01683</t>
  </si>
  <si>
    <t>PAY01684</t>
  </si>
  <si>
    <t>PAY01685</t>
  </si>
  <si>
    <t>PAY01686</t>
  </si>
  <si>
    <t>PAY01687</t>
  </si>
  <si>
    <t>PAY01688</t>
  </si>
  <si>
    <t>PAY01689</t>
  </si>
  <si>
    <t>PAY01690</t>
  </si>
  <si>
    <t>PAY01691</t>
  </si>
  <si>
    <t>PAY01692</t>
  </si>
  <si>
    <t>PAY01693</t>
  </si>
  <si>
    <t>PAY01694</t>
  </si>
  <si>
    <t>PAY01695</t>
  </si>
  <si>
    <t>PAY01696</t>
  </si>
  <si>
    <t>PAY01697</t>
  </si>
  <si>
    <t>PAY01698</t>
  </si>
  <si>
    <t>PAY01699</t>
  </si>
  <si>
    <t>PAY01700</t>
  </si>
  <si>
    <t>PAY01701</t>
  </si>
  <si>
    <t>PAY01702</t>
  </si>
  <si>
    <t>PAY01703</t>
  </si>
  <si>
    <t>PAY01704</t>
  </si>
  <si>
    <t>PAY01705</t>
  </si>
  <si>
    <t>PAY01706</t>
  </si>
  <si>
    <t>PAY01707</t>
  </si>
  <si>
    <t>PAY01708</t>
  </si>
  <si>
    <t>PAY01709</t>
  </si>
  <si>
    <t>PAY01710</t>
  </si>
  <si>
    <t>PAY01711</t>
  </si>
  <si>
    <t>PAY01712</t>
  </si>
  <si>
    <t>PAY01713</t>
  </si>
  <si>
    <t>PAY01714</t>
  </si>
  <si>
    <t>PAY01715</t>
  </si>
  <si>
    <t>PAY01716</t>
  </si>
  <si>
    <t>PAY01717</t>
  </si>
  <si>
    <t>PAY01718</t>
  </si>
  <si>
    <t>PAY01719</t>
  </si>
  <si>
    <t>PAY01720</t>
  </si>
  <si>
    <t>PAY01721</t>
  </si>
  <si>
    <t>PAY01722</t>
  </si>
  <si>
    <t>PAY01723</t>
  </si>
  <si>
    <t>PAY01724</t>
  </si>
  <si>
    <t>PAY01725</t>
  </si>
  <si>
    <t>PAY01726</t>
  </si>
  <si>
    <t>PAY01727</t>
  </si>
  <si>
    <t>PAY01728</t>
  </si>
  <si>
    <t>PAY01729</t>
  </si>
  <si>
    <t>PAY01730</t>
  </si>
  <si>
    <t>PAY01731</t>
  </si>
  <si>
    <t>PAY01732</t>
  </si>
  <si>
    <t>PAY01733</t>
  </si>
  <si>
    <t>PAY01734</t>
  </si>
  <si>
    <t>PAY01735</t>
  </si>
  <si>
    <t>PAY01736</t>
  </si>
  <si>
    <t>PAY01737</t>
  </si>
  <si>
    <t>PAY01738</t>
  </si>
  <si>
    <t>PAY01739</t>
  </si>
  <si>
    <t>PAY01740</t>
  </si>
  <si>
    <t>PAY01741</t>
  </si>
  <si>
    <t>PAY01742</t>
  </si>
  <si>
    <t>PAY01743</t>
  </si>
  <si>
    <t>PAY01744</t>
  </si>
  <si>
    <t>PAY01745</t>
  </si>
  <si>
    <t>PAY01746</t>
  </si>
  <si>
    <t>PAY01747</t>
  </si>
  <si>
    <t>PAY01748</t>
  </si>
  <si>
    <t>PAY01749</t>
  </si>
  <si>
    <t>PAY01750</t>
  </si>
  <si>
    <t>PAY01751</t>
  </si>
  <si>
    <t>PAY01752</t>
  </si>
  <si>
    <t>PAY01753</t>
  </si>
  <si>
    <t>PAY01754</t>
  </si>
  <si>
    <t>PAY01755</t>
  </si>
  <si>
    <t>PAY01756</t>
  </si>
  <si>
    <t>PAY01757</t>
  </si>
  <si>
    <t>PAY01758</t>
  </si>
  <si>
    <t>PAY01759</t>
  </si>
  <si>
    <t>PAY01760</t>
  </si>
  <si>
    <t>PAY01761</t>
  </si>
  <si>
    <t>PAY01762</t>
  </si>
  <si>
    <t>PAY01763</t>
  </si>
  <si>
    <t>PAY01764</t>
  </si>
  <si>
    <t>PAY01765</t>
  </si>
  <si>
    <t>PAY01766</t>
  </si>
  <si>
    <t>PAY01767</t>
  </si>
  <si>
    <t>PAY01768</t>
  </si>
  <si>
    <t>PAY01769</t>
  </si>
  <si>
    <t>PAY01770</t>
  </si>
  <si>
    <t>PAY01771</t>
  </si>
  <si>
    <t>PAY01772</t>
  </si>
  <si>
    <t>PAY01773</t>
  </si>
  <si>
    <t>PAY01774</t>
  </si>
  <si>
    <t>PAY01775</t>
  </si>
  <si>
    <t>PAY01776</t>
  </si>
  <si>
    <t>PAY01777</t>
  </si>
  <si>
    <t>PAY01778</t>
  </si>
  <si>
    <t>PAY01779</t>
  </si>
  <si>
    <t>PAY01780</t>
  </si>
  <si>
    <t>PAY01781</t>
  </si>
  <si>
    <t>PAY01782</t>
  </si>
  <si>
    <t>PAY01783</t>
  </si>
  <si>
    <t>PAY01784</t>
  </si>
  <si>
    <t>PAY01785</t>
  </si>
  <si>
    <t>PAY01786</t>
  </si>
  <si>
    <t>PAY01787</t>
  </si>
  <si>
    <t>PAY01788</t>
  </si>
  <si>
    <t>PAY01789</t>
  </si>
  <si>
    <t>PAY01790</t>
  </si>
  <si>
    <t>PAY01791</t>
  </si>
  <si>
    <t>PAY01792</t>
  </si>
  <si>
    <t>PAY01793</t>
  </si>
  <si>
    <t>PAY01794</t>
  </si>
  <si>
    <t>PAY01795</t>
  </si>
  <si>
    <t>PAY01796</t>
  </si>
  <si>
    <t>PAY01797</t>
  </si>
  <si>
    <t>PAY01798</t>
  </si>
  <si>
    <t>PAY01799</t>
  </si>
  <si>
    <t>PAY01800</t>
  </si>
  <si>
    <t>PAY01801</t>
  </si>
  <si>
    <t>PAY01802</t>
  </si>
  <si>
    <t>PAY01803</t>
  </si>
  <si>
    <t>PAY01804</t>
  </si>
  <si>
    <t>PAY01805</t>
  </si>
  <si>
    <t>PAY01806</t>
  </si>
  <si>
    <t>PAY01807</t>
  </si>
  <si>
    <t>PAY01808</t>
  </si>
  <si>
    <t>PAY01809</t>
  </si>
  <si>
    <t>PAY01810</t>
  </si>
  <si>
    <t>PAY01811</t>
  </si>
  <si>
    <t>PAY01812</t>
  </si>
  <si>
    <t>PAY01813</t>
  </si>
  <si>
    <t>PAY01814</t>
  </si>
  <si>
    <t>PAY01815</t>
  </si>
  <si>
    <t>PAY01816</t>
  </si>
  <si>
    <t>PAY01817</t>
  </si>
  <si>
    <t>PAY01818</t>
  </si>
  <si>
    <t>PAY01819</t>
  </si>
  <si>
    <t>PAY01820</t>
  </si>
  <si>
    <t>PAY01821</t>
  </si>
  <si>
    <t>PAY01822</t>
  </si>
  <si>
    <t>PAY01823</t>
  </si>
  <si>
    <t>PAY01824</t>
  </si>
  <si>
    <t>PAY01825</t>
  </si>
  <si>
    <t>PAY01826</t>
  </si>
  <si>
    <t>PAY01827</t>
  </si>
  <si>
    <t>PAY01828</t>
  </si>
  <si>
    <t>PAY01829</t>
  </si>
  <si>
    <t>PAY01830</t>
  </si>
  <si>
    <t>PAY01831</t>
  </si>
  <si>
    <t>PAY01832</t>
  </si>
  <si>
    <t>PAY01833</t>
  </si>
  <si>
    <t>PAY01834</t>
  </si>
  <si>
    <t>PAY01835</t>
  </si>
  <si>
    <t>PAY01836</t>
  </si>
  <si>
    <t>PAY01837</t>
  </si>
  <si>
    <t>PAY01838</t>
  </si>
  <si>
    <t>PAY01839</t>
  </si>
  <si>
    <t>PAY01840</t>
  </si>
  <si>
    <t>PAY01841</t>
  </si>
  <si>
    <t>PAY01842</t>
  </si>
  <si>
    <t>PAY01843</t>
  </si>
  <si>
    <t>PAY01844</t>
  </si>
  <si>
    <t>PAY01845</t>
  </si>
  <si>
    <t>PAY01846</t>
  </si>
  <si>
    <t>PAY01847</t>
  </si>
  <si>
    <t>PAY01848</t>
  </si>
  <si>
    <t>PAY01849</t>
  </si>
  <si>
    <t>PAY01850</t>
  </si>
  <si>
    <t>PAY01851</t>
  </si>
  <si>
    <t>PAY01852</t>
  </si>
  <si>
    <t>PAY01853</t>
  </si>
  <si>
    <t>PAY01854</t>
  </si>
  <si>
    <t>PAY01855</t>
  </si>
  <si>
    <t>PAY01856</t>
  </si>
  <si>
    <t>PAY01857</t>
  </si>
  <si>
    <t>PAY01858</t>
  </si>
  <si>
    <t>PAY01859</t>
  </si>
  <si>
    <t>PAY01860</t>
  </si>
  <si>
    <t>PAY01861</t>
  </si>
  <si>
    <t>PAY01862</t>
  </si>
  <si>
    <t>PAY01863</t>
  </si>
  <si>
    <t>PAY01864</t>
  </si>
  <si>
    <t>PAY01865</t>
  </si>
  <si>
    <t>PAY01866</t>
  </si>
  <si>
    <t>PAY01867</t>
  </si>
  <si>
    <t>PAY01868</t>
  </si>
  <si>
    <t>PAY01869</t>
  </si>
  <si>
    <t>PAY01870</t>
  </si>
  <si>
    <t>PAY01871</t>
  </si>
  <si>
    <t>PAY01872</t>
  </si>
  <si>
    <t>PAY01873</t>
  </si>
  <si>
    <t>PAY01874</t>
  </si>
  <si>
    <t>PAY01875</t>
  </si>
  <si>
    <t>PAY01876</t>
  </si>
  <si>
    <t>PAY01877</t>
  </si>
  <si>
    <t>PAY01878</t>
  </si>
  <si>
    <t>PAY01879</t>
  </si>
  <si>
    <t>PAY01880</t>
  </si>
  <si>
    <t>PAY01881</t>
  </si>
  <si>
    <t>PAY01882</t>
  </si>
  <si>
    <t>PAY01883</t>
  </si>
  <si>
    <t>PAY01884</t>
  </si>
  <si>
    <t>PAY01885</t>
  </si>
  <si>
    <t>PAY01886</t>
  </si>
  <si>
    <t>PAY01887</t>
  </si>
  <si>
    <t>PAY01888</t>
  </si>
  <si>
    <t>PAY01889</t>
  </si>
  <si>
    <t>PAY01890</t>
  </si>
  <si>
    <t>PAY01891</t>
  </si>
  <si>
    <t>PAY01892</t>
  </si>
  <si>
    <t>PAY01893</t>
  </si>
  <si>
    <t>PAY01894</t>
  </si>
  <si>
    <t>PAY01895</t>
  </si>
  <si>
    <t>PAY01896</t>
  </si>
  <si>
    <t>PAY01897</t>
  </si>
  <si>
    <t>PAY01898</t>
  </si>
  <si>
    <t>PAY01899</t>
  </si>
  <si>
    <t>PAY01900</t>
  </si>
  <si>
    <t>PAY01901</t>
  </si>
  <si>
    <t>PAY01902</t>
  </si>
  <si>
    <t>PAY01903</t>
  </si>
  <si>
    <t>PAY01904</t>
  </si>
  <si>
    <t>PAY01905</t>
  </si>
  <si>
    <t>PAY01906</t>
  </si>
  <si>
    <t>PAY01907</t>
  </si>
  <si>
    <t>PAY01908</t>
  </si>
  <si>
    <t>PAY01909</t>
  </si>
  <si>
    <t>PAY01910</t>
  </si>
  <si>
    <t>PAY01911</t>
  </si>
  <si>
    <t>PAY01912</t>
  </si>
  <si>
    <t>PAY01913</t>
  </si>
  <si>
    <t>PAY01914</t>
  </si>
  <si>
    <t>PAY01915</t>
  </si>
  <si>
    <t>PAY01916</t>
  </si>
  <si>
    <t>PAY01917</t>
  </si>
  <si>
    <t>PAY01918</t>
  </si>
  <si>
    <t>PAY01919</t>
  </si>
  <si>
    <t>PAY01920</t>
  </si>
  <si>
    <t>PAY01921</t>
  </si>
  <si>
    <t>PAY01922</t>
  </si>
  <si>
    <t>PAY01923</t>
  </si>
  <si>
    <t>PAY01924</t>
  </si>
  <si>
    <t>PAY01925</t>
  </si>
  <si>
    <t>PAY01926</t>
  </si>
  <si>
    <t>PAY01927</t>
  </si>
  <si>
    <t>PAY01928</t>
  </si>
  <si>
    <t>PAY01929</t>
  </si>
  <si>
    <t>PAY01930</t>
  </si>
  <si>
    <t>PAY01931</t>
  </si>
  <si>
    <t>PAY01932</t>
  </si>
  <si>
    <t>PAY01933</t>
  </si>
  <si>
    <t>PAY01934</t>
  </si>
  <si>
    <t>PAY01935</t>
  </si>
  <si>
    <t>PAY01936</t>
  </si>
  <si>
    <t>PAY01937</t>
  </si>
  <si>
    <t>PAY01938</t>
  </si>
  <si>
    <t>PAY01939</t>
  </si>
  <si>
    <t>PAY01940</t>
  </si>
  <si>
    <t>PAY01941</t>
  </si>
  <si>
    <t>PAY01942</t>
  </si>
  <si>
    <t>PAY01943</t>
  </si>
  <si>
    <t>PAY01944</t>
  </si>
  <si>
    <t>PAY01945</t>
  </si>
  <si>
    <t>PAY01946</t>
  </si>
  <si>
    <t>PAY01947</t>
  </si>
  <si>
    <t>PAY01948</t>
  </si>
  <si>
    <t>PAY01949</t>
  </si>
  <si>
    <t>PAY01950</t>
  </si>
  <si>
    <t>PAY01951</t>
  </si>
  <si>
    <t>PAY01952</t>
  </si>
  <si>
    <t>PAY01953</t>
  </si>
  <si>
    <t>PAY01954</t>
  </si>
  <si>
    <t>PAY01955</t>
  </si>
  <si>
    <t>PAY01956</t>
  </si>
  <si>
    <t>PAY01957</t>
  </si>
  <si>
    <t>PAY01958</t>
  </si>
  <si>
    <t>PAY01959</t>
  </si>
  <si>
    <t>PAY01960</t>
  </si>
  <si>
    <t>PAY01961</t>
  </si>
  <si>
    <t>PAY01962</t>
  </si>
  <si>
    <t>PAY01963</t>
  </si>
  <si>
    <t>PAY01964</t>
  </si>
  <si>
    <t>PAY01965</t>
  </si>
  <si>
    <t>PAY01966</t>
  </si>
  <si>
    <t>PAY01967</t>
  </si>
  <si>
    <t>PAY01968</t>
  </si>
  <si>
    <t>PAY01969</t>
  </si>
  <si>
    <t>PAY01970</t>
  </si>
  <si>
    <t>PAY01971</t>
  </si>
  <si>
    <t>PAY01972</t>
  </si>
  <si>
    <t>PAY01973</t>
  </si>
  <si>
    <t>PAY01974</t>
  </si>
  <si>
    <t>PAY01975</t>
  </si>
  <si>
    <t>PAY01976</t>
  </si>
  <si>
    <t>PAY01977</t>
  </si>
  <si>
    <t>PAY01978</t>
  </si>
  <si>
    <t>PAY01979</t>
  </si>
  <si>
    <t>PAY01980</t>
  </si>
  <si>
    <t>PAY01981</t>
  </si>
  <si>
    <t>PAY01982</t>
  </si>
  <si>
    <t>PAY01983</t>
  </si>
  <si>
    <t>PAY01984</t>
  </si>
  <si>
    <t>PAY01985</t>
  </si>
  <si>
    <t>PAY01986</t>
  </si>
  <si>
    <t>PAY01987</t>
  </si>
  <si>
    <t>PAY01988</t>
  </si>
  <si>
    <t>PAY01989</t>
  </si>
  <si>
    <t>PAY01990</t>
  </si>
  <si>
    <t>PAY01991</t>
  </si>
  <si>
    <t>PAY01992</t>
  </si>
  <si>
    <t>PAY01993</t>
  </si>
  <si>
    <t>PAY01994</t>
  </si>
  <si>
    <t>PAY01995</t>
  </si>
  <si>
    <t>PAY01996</t>
  </si>
  <si>
    <t>PAY01997</t>
  </si>
  <si>
    <t>PAY01998</t>
  </si>
  <si>
    <t>PAY01999</t>
  </si>
  <si>
    <t>PAY02000</t>
  </si>
  <si>
    <t>PAY02001</t>
  </si>
  <si>
    <t>PAY02002</t>
  </si>
  <si>
    <t>PAY02003</t>
  </si>
  <si>
    <t>PAY02004</t>
  </si>
  <si>
    <t>PAY02005</t>
  </si>
  <si>
    <t>PAY02006</t>
  </si>
  <si>
    <t>PAY02007</t>
  </si>
  <si>
    <t>PAY02008</t>
  </si>
  <si>
    <t>PAY02009</t>
  </si>
  <si>
    <t>PAY02010</t>
  </si>
  <si>
    <t>PAY02011</t>
  </si>
  <si>
    <t>PAY02012</t>
  </si>
  <si>
    <t>PAY02013</t>
  </si>
  <si>
    <t>PAY02014</t>
  </si>
  <si>
    <t>PAY02015</t>
  </si>
  <si>
    <t>PAY02016</t>
  </si>
  <si>
    <t>PAY02017</t>
  </si>
  <si>
    <t>PAY02018</t>
  </si>
  <si>
    <t>PAY02019</t>
  </si>
  <si>
    <t>PAY02020</t>
  </si>
  <si>
    <t>PAY02021</t>
  </si>
  <si>
    <t>PAY02022</t>
  </si>
  <si>
    <t>PAY02023</t>
  </si>
  <si>
    <t>PAY02024</t>
  </si>
  <si>
    <t>PAY02025</t>
  </si>
  <si>
    <t>PAY02026</t>
  </si>
  <si>
    <t>PAY02027</t>
  </si>
  <si>
    <t>PAY02028</t>
  </si>
  <si>
    <t>PAY02029</t>
  </si>
  <si>
    <t>PAY02030</t>
  </si>
  <si>
    <t>PAY02031</t>
  </si>
  <si>
    <t>PAY02032</t>
  </si>
  <si>
    <t>PAY02033</t>
  </si>
  <si>
    <t>PAY02034</t>
  </si>
  <si>
    <t>PAY02035</t>
  </si>
  <si>
    <t>PAY02036</t>
  </si>
  <si>
    <t>PAY02037</t>
  </si>
  <si>
    <t>PAY02038</t>
  </si>
  <si>
    <t>PAY02039</t>
  </si>
  <si>
    <t>PAY02040</t>
  </si>
  <si>
    <t>PAY02041</t>
  </si>
  <si>
    <t>PAY02042</t>
  </si>
  <si>
    <t>PAY02043</t>
  </si>
  <si>
    <t>PAY02044</t>
  </si>
  <si>
    <t>PAY02045</t>
  </si>
  <si>
    <t>PAY02046</t>
  </si>
  <si>
    <t>PAY02047</t>
  </si>
  <si>
    <t>PAY02048</t>
  </si>
  <si>
    <t>PAY02049</t>
  </si>
  <si>
    <t>PAY02050</t>
  </si>
  <si>
    <t>PAY02051</t>
  </si>
  <si>
    <t>PAY02052</t>
  </si>
  <si>
    <t>PAY02053</t>
  </si>
  <si>
    <t>PAY02054</t>
  </si>
  <si>
    <t>PAY02055</t>
  </si>
  <si>
    <t>PAY02056</t>
  </si>
  <si>
    <t>PAY02057</t>
  </si>
  <si>
    <t>PAY02058</t>
  </si>
  <si>
    <t>PAY02059</t>
  </si>
  <si>
    <t>PAY02060</t>
  </si>
  <si>
    <t>PAY02061</t>
  </si>
  <si>
    <t>PAY02062</t>
  </si>
  <si>
    <t>PAY02063</t>
  </si>
  <si>
    <t>PAY02064</t>
  </si>
  <si>
    <t>PAY02065</t>
  </si>
  <si>
    <t>PAY02066</t>
  </si>
  <si>
    <t>PAY02067</t>
  </si>
  <si>
    <t>PAY02068</t>
  </si>
  <si>
    <t>PAY02069</t>
  </si>
  <si>
    <t>PAY02070</t>
  </si>
  <si>
    <t>PAY02071</t>
  </si>
  <si>
    <t>PAY02072</t>
  </si>
  <si>
    <t>PAY02073</t>
  </si>
  <si>
    <t>PAY02074</t>
  </si>
  <si>
    <t>PAY02075</t>
  </si>
  <si>
    <t>PAY02076</t>
  </si>
  <si>
    <t>PAY02077</t>
  </si>
  <si>
    <t>PAY02078</t>
  </si>
  <si>
    <t>PAY02079</t>
  </si>
  <si>
    <t>PAY02080</t>
  </si>
  <si>
    <t>PAY02081</t>
  </si>
  <si>
    <t>PAY02082</t>
  </si>
  <si>
    <t>PAY02083</t>
  </si>
  <si>
    <t>PAY02084</t>
  </si>
  <si>
    <t>PAY02085</t>
  </si>
  <si>
    <t>PAY02086</t>
  </si>
  <si>
    <t>PAY02087</t>
  </si>
  <si>
    <t>PAY02088</t>
  </si>
  <si>
    <t>PAY02089</t>
  </si>
  <si>
    <t>PAY02090</t>
  </si>
  <si>
    <t>PAY02091</t>
  </si>
  <si>
    <t>PAY02092</t>
  </si>
  <si>
    <t>PAY02093</t>
  </si>
  <si>
    <t>PAY02094</t>
  </si>
  <si>
    <t>PAY02095</t>
  </si>
  <si>
    <t>PAY02096</t>
  </si>
  <si>
    <t>PAY02097</t>
  </si>
  <si>
    <t>PAY02098</t>
  </si>
  <si>
    <t>PAY02099</t>
  </si>
  <si>
    <t>PAY02100</t>
  </si>
  <si>
    <t>PAY02101</t>
  </si>
  <si>
    <t>PAY02102</t>
  </si>
  <si>
    <t>PAY02103</t>
  </si>
  <si>
    <t>PAY02104</t>
  </si>
  <si>
    <t>PAY02105</t>
  </si>
  <si>
    <t>PAY02106</t>
  </si>
  <si>
    <t>PAY02107</t>
  </si>
  <si>
    <t>PAY02108</t>
  </si>
  <si>
    <t>PAY02109</t>
  </si>
  <si>
    <t>PAY02110</t>
  </si>
  <si>
    <t>PAY02111</t>
  </si>
  <si>
    <t>PAY02112</t>
  </si>
  <si>
    <t>PAY02113</t>
  </si>
  <si>
    <t>PAY02114</t>
  </si>
  <si>
    <t>PAY02115</t>
  </si>
  <si>
    <t>PAY02116</t>
  </si>
  <si>
    <t>PAY02117</t>
  </si>
  <si>
    <t>PAY02118</t>
  </si>
  <si>
    <t>PAY02119</t>
  </si>
  <si>
    <t>PAY02120</t>
  </si>
  <si>
    <t>PAY02121</t>
  </si>
  <si>
    <t>PAY02122</t>
  </si>
  <si>
    <t>PAY02123</t>
  </si>
  <si>
    <t>PAY02124</t>
  </si>
  <si>
    <t>PAY02125</t>
  </si>
  <si>
    <t>PAY02126</t>
  </si>
  <si>
    <t>PAY02127</t>
  </si>
  <si>
    <t>PAY02128</t>
  </si>
  <si>
    <t>PAY02129</t>
  </si>
  <si>
    <t>PAY02130</t>
  </si>
  <si>
    <t>PAY02131</t>
  </si>
  <si>
    <t>PAY02132</t>
  </si>
  <si>
    <t>PAY02133</t>
  </si>
  <si>
    <t>PAY02134</t>
  </si>
  <si>
    <t>PAY02135</t>
  </si>
  <si>
    <t>PAY02136</t>
  </si>
  <si>
    <t>PAY02137</t>
  </si>
  <si>
    <t>PAY02138</t>
  </si>
  <si>
    <t>PAY02139</t>
  </si>
  <si>
    <t>PAY02140</t>
  </si>
  <si>
    <t>PAY02141</t>
  </si>
  <si>
    <t>PAY02142</t>
  </si>
  <si>
    <t>PAY02143</t>
  </si>
  <si>
    <t>PAY02144</t>
  </si>
  <si>
    <t>PAY02145</t>
  </si>
  <si>
    <t>PAY02146</t>
  </si>
  <si>
    <t>PAY02147</t>
  </si>
  <si>
    <t>PAY02148</t>
  </si>
  <si>
    <t>PAY02149</t>
  </si>
  <si>
    <t>PAY02150</t>
  </si>
  <si>
    <t>PAY02151</t>
  </si>
  <si>
    <t>PAY02152</t>
  </si>
  <si>
    <t>PAY02153</t>
  </si>
  <si>
    <t>PAY02154</t>
  </si>
  <si>
    <t>PAY02155</t>
  </si>
  <si>
    <t>PAY02156</t>
  </si>
  <si>
    <t>PAY02157</t>
  </si>
  <si>
    <t>PAY02158</t>
  </si>
  <si>
    <t>PAY02159</t>
  </si>
  <si>
    <t>PAY02160</t>
  </si>
  <si>
    <t>PAY02161</t>
  </si>
  <si>
    <t>PAY02162</t>
  </si>
  <si>
    <t>PAY02163</t>
  </si>
  <si>
    <t>PAY02164</t>
  </si>
  <si>
    <t>PAY02165</t>
  </si>
  <si>
    <t>PAY02166</t>
  </si>
  <si>
    <t>PAY02167</t>
  </si>
  <si>
    <t>PAY02168</t>
  </si>
  <si>
    <t>PAY02169</t>
  </si>
  <si>
    <t>PAY02170</t>
  </si>
  <si>
    <t>PAY02171</t>
  </si>
  <si>
    <t>PAY02172</t>
  </si>
  <si>
    <t>PAY02173</t>
  </si>
  <si>
    <t>PAY02174</t>
  </si>
  <si>
    <t>PAY02175</t>
  </si>
  <si>
    <t>PAY02176</t>
  </si>
  <si>
    <t>PAY02177</t>
  </si>
  <si>
    <t>PAY02178</t>
  </si>
  <si>
    <t>PAY02179</t>
  </si>
  <si>
    <t>PAY02180</t>
  </si>
  <si>
    <t>PAY02181</t>
  </si>
  <si>
    <t>PAY02182</t>
  </si>
  <si>
    <t>PAY02183</t>
  </si>
  <si>
    <t>PAY02184</t>
  </si>
  <si>
    <t>PAY02185</t>
  </si>
  <si>
    <t>PAY02186</t>
  </si>
  <si>
    <t>PAY02187</t>
  </si>
  <si>
    <t>PAY02188</t>
  </si>
  <si>
    <t>PAY02189</t>
  </si>
  <si>
    <t>PAY02190</t>
  </si>
  <si>
    <t>PAY02191</t>
  </si>
  <si>
    <t>PAY02192</t>
  </si>
  <si>
    <t>PAY02193</t>
  </si>
  <si>
    <t>PAY02194</t>
  </si>
  <si>
    <t>PAY02195</t>
  </si>
  <si>
    <t>PAY02196</t>
  </si>
  <si>
    <t>PAY02197</t>
  </si>
  <si>
    <t>PAY02198</t>
  </si>
  <si>
    <t>PAY02199</t>
  </si>
  <si>
    <t>PAY02200</t>
  </si>
  <si>
    <t>PAY02201</t>
  </si>
  <si>
    <t>PAY02202</t>
  </si>
  <si>
    <t>PAY02203</t>
  </si>
  <si>
    <t>PAY02204</t>
  </si>
  <si>
    <t>PAY02205</t>
  </si>
  <si>
    <t>PAY02206</t>
  </si>
  <si>
    <t>PAY02207</t>
  </si>
  <si>
    <t>PAY02208</t>
  </si>
  <si>
    <t>PAY02209</t>
  </si>
  <si>
    <t>PAY02210</t>
  </si>
  <si>
    <t>PAY02211</t>
  </si>
  <si>
    <t>PAY02212</t>
  </si>
  <si>
    <t>PAY02213</t>
  </si>
  <si>
    <t>PAY02214</t>
  </si>
  <si>
    <t>PAY02215</t>
  </si>
  <si>
    <t>PAY02216</t>
  </si>
  <si>
    <t>PAY02217</t>
  </si>
  <si>
    <t>PAY02218</t>
  </si>
  <si>
    <t>PAY02219</t>
  </si>
  <si>
    <t>PAY02220</t>
  </si>
  <si>
    <t>PAY02221</t>
  </si>
  <si>
    <t>PAY02222</t>
  </si>
  <si>
    <t>PAY02223</t>
  </si>
  <si>
    <t>PAY02224</t>
  </si>
  <si>
    <t>PAY02225</t>
  </si>
  <si>
    <t>PAY02226</t>
  </si>
  <si>
    <t>PAY02227</t>
  </si>
  <si>
    <t>PAY02228</t>
  </si>
  <si>
    <t>PAY02229</t>
  </si>
  <si>
    <t>PAY02230</t>
  </si>
  <si>
    <t>PAY02231</t>
  </si>
  <si>
    <t>PAY02232</t>
  </si>
  <si>
    <t>PAY02233</t>
  </si>
  <si>
    <t>PAY02234</t>
  </si>
  <si>
    <t>PAY02235</t>
  </si>
  <si>
    <t>PAY02236</t>
  </si>
  <si>
    <t>PAY02237</t>
  </si>
  <si>
    <t>PAY02238</t>
  </si>
  <si>
    <t>PAY02239</t>
  </si>
  <si>
    <t>PAY02240</t>
  </si>
  <si>
    <t>PAY02241</t>
  </si>
  <si>
    <t>PAY02242</t>
  </si>
  <si>
    <t>PAY02243</t>
  </si>
  <si>
    <t>PAY02244</t>
  </si>
  <si>
    <t>PAY02245</t>
  </si>
  <si>
    <t>PAY02246</t>
  </si>
  <si>
    <t>PAY02247</t>
  </si>
  <si>
    <t>PAY02248</t>
  </si>
  <si>
    <t>PAY02249</t>
  </si>
  <si>
    <t>PAY02250</t>
  </si>
  <si>
    <t>PAY02251</t>
  </si>
  <si>
    <t>PAY02252</t>
  </si>
  <si>
    <t>PAY02253</t>
  </si>
  <si>
    <t>PAY02254</t>
  </si>
  <si>
    <t>PAY02255</t>
  </si>
  <si>
    <t>PAY02256</t>
  </si>
  <si>
    <t>PAY02257</t>
  </si>
  <si>
    <t>PAY02258</t>
  </si>
  <si>
    <t>PAY02259</t>
  </si>
  <si>
    <t>PAY02260</t>
  </si>
  <si>
    <t>PAY02261</t>
  </si>
  <si>
    <t>PAY02262</t>
  </si>
  <si>
    <t>PAY02263</t>
  </si>
  <si>
    <t>PAY02264</t>
  </si>
  <si>
    <t>PAY02265</t>
  </si>
  <si>
    <t>PAY02266</t>
  </si>
  <si>
    <t>PAY02267</t>
  </si>
  <si>
    <t>PAY02268</t>
  </si>
  <si>
    <t>PAY02269</t>
  </si>
  <si>
    <t>PAY02270</t>
  </si>
  <si>
    <t>PAY02271</t>
  </si>
  <si>
    <t>PAY02272</t>
  </si>
  <si>
    <t>PAY02273</t>
  </si>
  <si>
    <t>PAY02274</t>
  </si>
  <si>
    <t>PAY02275</t>
  </si>
  <si>
    <t>PAY02276</t>
  </si>
  <si>
    <t>PAY02277</t>
  </si>
  <si>
    <t>PAY02278</t>
  </si>
  <si>
    <t>PAY02279</t>
  </si>
  <si>
    <t>PAY02280</t>
  </si>
  <si>
    <t>PAY02281</t>
  </si>
  <si>
    <t>PAY02282</t>
  </si>
  <si>
    <t>PAY02283</t>
  </si>
  <si>
    <t>PAY02284</t>
  </si>
  <si>
    <t>PAY02285</t>
  </si>
  <si>
    <t>PAY02286</t>
  </si>
  <si>
    <t>PAY02287</t>
  </si>
  <si>
    <t>PAY02288</t>
  </si>
  <si>
    <t>PAY02289</t>
  </si>
  <si>
    <t>PAY02290</t>
  </si>
  <si>
    <t>PAY02291</t>
  </si>
  <si>
    <t>PAY02292</t>
  </si>
  <si>
    <t>PAY02293</t>
  </si>
  <si>
    <t>PAY02294</t>
  </si>
  <si>
    <t>PAY02295</t>
  </si>
  <si>
    <t>PAY02296</t>
  </si>
  <si>
    <t>PAY02297</t>
  </si>
  <si>
    <t>PAY02298</t>
  </si>
  <si>
    <t>PAY02299</t>
  </si>
  <si>
    <t>PAY02300</t>
  </si>
  <si>
    <t>PAY02301</t>
  </si>
  <si>
    <t>PAY02302</t>
  </si>
  <si>
    <t>PAY02303</t>
  </si>
  <si>
    <t>PAY02304</t>
  </si>
  <si>
    <t>PAY02305</t>
  </si>
  <si>
    <t>PAY02306</t>
  </si>
  <si>
    <t>PAY02307</t>
  </si>
  <si>
    <t>PAY02308</t>
  </si>
  <si>
    <t>PAY02309</t>
  </si>
  <si>
    <t>PAY02310</t>
  </si>
  <si>
    <t>PAY02311</t>
  </si>
  <si>
    <t>PAY02312</t>
  </si>
  <si>
    <t>PAY02313</t>
  </si>
  <si>
    <t>PAY02314</t>
  </si>
  <si>
    <t>PAY02315</t>
  </si>
  <si>
    <t>PAY02316</t>
  </si>
  <si>
    <t>PAY02317</t>
  </si>
  <si>
    <t>PAY02318</t>
  </si>
  <si>
    <t>PAY02319</t>
  </si>
  <si>
    <t>PAY02320</t>
  </si>
  <si>
    <t>PAY02321</t>
  </si>
  <si>
    <t>PAY02322</t>
  </si>
  <si>
    <t>PAY02323</t>
  </si>
  <si>
    <t>PAY02324</t>
  </si>
  <si>
    <t>PAY02325</t>
  </si>
  <si>
    <t>PAY02326</t>
  </si>
  <si>
    <t>PAY02327</t>
  </si>
  <si>
    <t>PAY02328</t>
  </si>
  <si>
    <t>PAY02329</t>
  </si>
  <si>
    <t>PAY02330</t>
  </si>
  <si>
    <t>PAY02331</t>
  </si>
  <si>
    <t>PAY02332</t>
  </si>
  <si>
    <t>PAY02333</t>
  </si>
  <si>
    <t>PAY02334</t>
  </si>
  <si>
    <t>PAY02335</t>
  </si>
  <si>
    <t>PAY02336</t>
  </si>
  <si>
    <t>PAY02337</t>
  </si>
  <si>
    <t>PAY02338</t>
  </si>
  <si>
    <t>PAY02339</t>
  </si>
  <si>
    <t>PAY02340</t>
  </si>
  <si>
    <t>PAY02341</t>
  </si>
  <si>
    <t>PAY02342</t>
  </si>
  <si>
    <t>PAY02343</t>
  </si>
  <si>
    <t>PAY02344</t>
  </si>
  <si>
    <t>PAY02345</t>
  </si>
  <si>
    <t>PAY02346</t>
  </si>
  <si>
    <t>PAY02347</t>
  </si>
  <si>
    <t>PAY02348</t>
  </si>
  <si>
    <t>PAY02349</t>
  </si>
  <si>
    <t>PAY02350</t>
  </si>
  <si>
    <t>PAY02351</t>
  </si>
  <si>
    <t>PAY02352</t>
  </si>
  <si>
    <t>PAY02353</t>
  </si>
  <si>
    <t>PAY02354</t>
  </si>
  <si>
    <t>PAY02355</t>
  </si>
  <si>
    <t>PAY02356</t>
  </si>
  <si>
    <t>PAY02357</t>
  </si>
  <si>
    <t>PAY02358</t>
  </si>
  <si>
    <t>PAY02359</t>
  </si>
  <si>
    <t>PAY02360</t>
  </si>
  <si>
    <t>PAY02361</t>
  </si>
  <si>
    <t>PAY02362</t>
  </si>
  <si>
    <t>PAY02363</t>
  </si>
  <si>
    <t>PAY02364</t>
  </si>
  <si>
    <t>PAY02365</t>
  </si>
  <si>
    <t>PAY02366</t>
  </si>
  <si>
    <t>PAY02367</t>
  </si>
  <si>
    <t>PAY02368</t>
  </si>
  <si>
    <t>PAY02369</t>
  </si>
  <si>
    <t>PAY02370</t>
  </si>
  <si>
    <t>PAY02371</t>
  </si>
  <si>
    <t>PAY02372</t>
  </si>
  <si>
    <t>PAY02373</t>
  </si>
  <si>
    <t>PAY02374</t>
  </si>
  <si>
    <t>PAY02375</t>
  </si>
  <si>
    <t>PAY02376</t>
  </si>
  <si>
    <t>PAY02377</t>
  </si>
  <si>
    <t>PAY02378</t>
  </si>
  <si>
    <t>PAY02379</t>
  </si>
  <si>
    <t>PAY02380</t>
  </si>
  <si>
    <t>PAY02381</t>
  </si>
  <si>
    <t>PAY02382</t>
  </si>
  <si>
    <t>PAY02383</t>
  </si>
  <si>
    <t>PAY02384</t>
  </si>
  <si>
    <t>PAY02385</t>
  </si>
  <si>
    <t>PAY02386</t>
  </si>
  <si>
    <t>PAY02387</t>
  </si>
  <si>
    <t>PAY02388</t>
  </si>
  <si>
    <t>PAY02389</t>
  </si>
  <si>
    <t>PAY02390</t>
  </si>
  <si>
    <t>PAY02391</t>
  </si>
  <si>
    <t>PAY02392</t>
  </si>
  <si>
    <t>PAY02393</t>
  </si>
  <si>
    <t>PAY02394</t>
  </si>
  <si>
    <t>PAY02395</t>
  </si>
  <si>
    <t>PAY02396</t>
  </si>
  <si>
    <t>PAY02397</t>
  </si>
  <si>
    <t>PAY02398</t>
  </si>
  <si>
    <t>PAY02399</t>
  </si>
  <si>
    <t>PAY02400</t>
  </si>
  <si>
    <t>PAY02401</t>
  </si>
  <si>
    <t>PAY02402</t>
  </si>
  <si>
    <t>PAY02403</t>
  </si>
  <si>
    <t>PAY02404</t>
  </si>
  <si>
    <t>PAY02405</t>
  </si>
  <si>
    <t>PAY02406</t>
  </si>
  <si>
    <t>PAY02407</t>
  </si>
  <si>
    <t>PAY02408</t>
  </si>
  <si>
    <t>PAY02409</t>
  </si>
  <si>
    <t>PAY02410</t>
  </si>
  <si>
    <t>PAY02411</t>
  </si>
  <si>
    <t>PAY02412</t>
  </si>
  <si>
    <t>PAY02413</t>
  </si>
  <si>
    <t>PAY02414</t>
  </si>
  <si>
    <t>PAY02415</t>
  </si>
  <si>
    <t>PAY02416</t>
  </si>
  <si>
    <t>PAY02417</t>
  </si>
  <si>
    <t>PAY02418</t>
  </si>
  <si>
    <t>PAY02419</t>
  </si>
  <si>
    <t>PAY02420</t>
  </si>
  <si>
    <t>PAY02421</t>
  </si>
  <si>
    <t>PAY02422</t>
  </si>
  <si>
    <t>PAY02423</t>
  </si>
  <si>
    <t>PAY02424</t>
  </si>
  <si>
    <t>PAY02425</t>
  </si>
  <si>
    <t>PAY02426</t>
  </si>
  <si>
    <t>PAY02427</t>
  </si>
  <si>
    <t>PAY02428</t>
  </si>
  <si>
    <t>PAY02429</t>
  </si>
  <si>
    <t>PAY02430</t>
  </si>
  <si>
    <t>PAY02431</t>
  </si>
  <si>
    <t>PAY02432</t>
  </si>
  <si>
    <t>PAY02433</t>
  </si>
  <si>
    <t>PAY02434</t>
  </si>
  <si>
    <t>PAY02435</t>
  </si>
  <si>
    <t>PAY02436</t>
  </si>
  <si>
    <t>PAY02437</t>
  </si>
  <si>
    <t>PAY02438</t>
  </si>
  <si>
    <t>PAY02439</t>
  </si>
  <si>
    <t>PAY02440</t>
  </si>
  <si>
    <t>PAY02441</t>
  </si>
  <si>
    <t>PAY02442</t>
  </si>
  <si>
    <t>PAY02443</t>
  </si>
  <si>
    <t>PAY02444</t>
  </si>
  <si>
    <t>PAY02445</t>
  </si>
  <si>
    <t>PAY02446</t>
  </si>
  <si>
    <t>PAY02447</t>
  </si>
  <si>
    <t>PAY02448</t>
  </si>
  <si>
    <t>PAY02449</t>
  </si>
  <si>
    <t>PAY02450</t>
  </si>
  <si>
    <t>PAY02451</t>
  </si>
  <si>
    <t>PAY02452</t>
  </si>
  <si>
    <t>PAY02453</t>
  </si>
  <si>
    <t>PAY02454</t>
  </si>
  <si>
    <t>PAY02455</t>
  </si>
  <si>
    <t>PAY02456</t>
  </si>
  <si>
    <t>PAY02457</t>
  </si>
  <si>
    <t>PAY02458</t>
  </si>
  <si>
    <t>PAY02459</t>
  </si>
  <si>
    <t>PAY02460</t>
  </si>
  <si>
    <t>PAY02461</t>
  </si>
  <si>
    <t>PAY02462</t>
  </si>
  <si>
    <t>PAY02463</t>
  </si>
  <si>
    <t>PAY02464</t>
  </si>
  <si>
    <t>PAY02465</t>
  </si>
  <si>
    <t>PAY02466</t>
  </si>
  <si>
    <t>PAY02467</t>
  </si>
  <si>
    <t>PAY02468</t>
  </si>
  <si>
    <t>PAY02469</t>
  </si>
  <si>
    <t>PAY02470</t>
  </si>
  <si>
    <t>PAY02471</t>
  </si>
  <si>
    <t>PAY02472</t>
  </si>
  <si>
    <t>PAY02473</t>
  </si>
  <si>
    <t>PAY02474</t>
  </si>
  <si>
    <t>PAY02475</t>
  </si>
  <si>
    <t>PAY02476</t>
  </si>
  <si>
    <t>PAY02477</t>
  </si>
  <si>
    <t>PAY02478</t>
  </si>
  <si>
    <t>PAY02479</t>
  </si>
  <si>
    <t>PAY02480</t>
  </si>
  <si>
    <t>PAY02481</t>
  </si>
  <si>
    <t>PAY02482</t>
  </si>
  <si>
    <t>PAY02483</t>
  </si>
  <si>
    <t>PAY02484</t>
  </si>
  <si>
    <t>PAY02485</t>
  </si>
  <si>
    <t>PAY02486</t>
  </si>
  <si>
    <t>PAY02487</t>
  </si>
  <si>
    <t>PAY02488</t>
  </si>
  <si>
    <t>PAY02489</t>
  </si>
  <si>
    <t>PAY02490</t>
  </si>
  <si>
    <t>PAY02491</t>
  </si>
  <si>
    <t>PAY02492</t>
  </si>
  <si>
    <t>PAY02493</t>
  </si>
  <si>
    <t>PAY02494</t>
  </si>
  <si>
    <t>PAY02495</t>
  </si>
  <si>
    <t>PAY02496</t>
  </si>
  <si>
    <t>PAY02497</t>
  </si>
  <si>
    <t>PAY02498</t>
  </si>
  <si>
    <t>PAY02499</t>
  </si>
  <si>
    <t>PAY02500</t>
  </si>
  <si>
    <t>RET0001</t>
  </si>
  <si>
    <t>Not as Expected</t>
  </si>
  <si>
    <t>Approved</t>
  </si>
  <si>
    <t>RET0002</t>
  </si>
  <si>
    <t>Processed</t>
  </si>
  <si>
    <t>RET0003</t>
  </si>
  <si>
    <t>Changed Mind</t>
  </si>
  <si>
    <t>RET0004</t>
  </si>
  <si>
    <t>Damaged Product</t>
  </si>
  <si>
    <t>RET0005</t>
  </si>
  <si>
    <t>RET0006</t>
  </si>
  <si>
    <t>Size/Fit Issue</t>
  </si>
  <si>
    <t>RET0007</t>
  </si>
  <si>
    <t>Wrong Product</t>
  </si>
  <si>
    <t>RET0008</t>
  </si>
  <si>
    <t>RET0009</t>
  </si>
  <si>
    <t>RET0010</t>
  </si>
  <si>
    <t>RET0011</t>
  </si>
  <si>
    <t>RET0012</t>
  </si>
  <si>
    <t>RET0013</t>
  </si>
  <si>
    <t>RET0014</t>
  </si>
  <si>
    <t>RET0015</t>
  </si>
  <si>
    <t>RET0016</t>
  </si>
  <si>
    <t>RET0017</t>
  </si>
  <si>
    <t>RET0018</t>
  </si>
  <si>
    <t>Quality Issue</t>
  </si>
  <si>
    <t>RET0019</t>
  </si>
  <si>
    <t>RET0020</t>
  </si>
  <si>
    <t>RET0021</t>
  </si>
  <si>
    <t>RET0022</t>
  </si>
  <si>
    <t>RET0023</t>
  </si>
  <si>
    <t>RET0024</t>
  </si>
  <si>
    <t>RET0025</t>
  </si>
  <si>
    <t>RET0026</t>
  </si>
  <si>
    <t>RET0027</t>
  </si>
  <si>
    <t>RET0028</t>
  </si>
  <si>
    <t>RET0029</t>
  </si>
  <si>
    <t>RET0030</t>
  </si>
  <si>
    <t>RET0031</t>
  </si>
  <si>
    <t>RET0032</t>
  </si>
  <si>
    <t>RET0033</t>
  </si>
  <si>
    <t>RET0034</t>
  </si>
  <si>
    <t>RET0035</t>
  </si>
  <si>
    <t>RET0036</t>
  </si>
  <si>
    <t>RET0037</t>
  </si>
  <si>
    <t>RET0038</t>
  </si>
  <si>
    <t>RET0039</t>
  </si>
  <si>
    <t>RET0040</t>
  </si>
  <si>
    <t>RET0041</t>
  </si>
  <si>
    <t>RET0042</t>
  </si>
  <si>
    <t>RET0043</t>
  </si>
  <si>
    <t>RET0044</t>
  </si>
  <si>
    <t>RET0045</t>
  </si>
  <si>
    <t>RET0046</t>
  </si>
  <si>
    <t>RET0047</t>
  </si>
  <si>
    <t>RET0048</t>
  </si>
  <si>
    <t>RET0049</t>
  </si>
  <si>
    <t>RET0050</t>
  </si>
  <si>
    <t>RET0051</t>
  </si>
  <si>
    <t>RET0052</t>
  </si>
  <si>
    <t>RET0053</t>
  </si>
  <si>
    <t>RET0054</t>
  </si>
  <si>
    <t>RET0055</t>
  </si>
  <si>
    <t>RET0056</t>
  </si>
  <si>
    <t>RET0057</t>
  </si>
  <si>
    <t>RET0058</t>
  </si>
  <si>
    <t>RET0059</t>
  </si>
  <si>
    <t>RET0060</t>
  </si>
  <si>
    <t>RET0061</t>
  </si>
  <si>
    <t>RET0062</t>
  </si>
  <si>
    <t>RET0063</t>
  </si>
  <si>
    <t>RET0064</t>
  </si>
  <si>
    <t>RET0065</t>
  </si>
  <si>
    <t>RET0066</t>
  </si>
  <si>
    <t>RET0067</t>
  </si>
  <si>
    <t>RET0068</t>
  </si>
  <si>
    <t>RET0069</t>
  </si>
  <si>
    <t>RET0070</t>
  </si>
  <si>
    <t>RET0071</t>
  </si>
  <si>
    <t>RET0072</t>
  </si>
  <si>
    <t>RET0073</t>
  </si>
  <si>
    <t>RET0074</t>
  </si>
  <si>
    <t>RET0075</t>
  </si>
  <si>
    <t>RET0076</t>
  </si>
  <si>
    <t>RET0077</t>
  </si>
  <si>
    <t>RET0078</t>
  </si>
  <si>
    <t>RET0079</t>
  </si>
  <si>
    <t>RET0080</t>
  </si>
  <si>
    <t>RET0081</t>
  </si>
  <si>
    <t>RET0082</t>
  </si>
  <si>
    <t>RET0083</t>
  </si>
  <si>
    <t>RET0084</t>
  </si>
  <si>
    <t>RET0085</t>
  </si>
  <si>
    <t>RET0086</t>
  </si>
  <si>
    <t>RET0087</t>
  </si>
  <si>
    <t>RET0088</t>
  </si>
  <si>
    <t>RET0089</t>
  </si>
  <si>
    <t>RET0090</t>
  </si>
  <si>
    <t>RET0091</t>
  </si>
  <si>
    <t>RET0092</t>
  </si>
  <si>
    <t>RET0093</t>
  </si>
  <si>
    <t>RET0094</t>
  </si>
  <si>
    <t>RET0095</t>
  </si>
  <si>
    <t>RET0096</t>
  </si>
  <si>
    <t>RET0097</t>
  </si>
  <si>
    <t>RET0098</t>
  </si>
  <si>
    <t>RET0099</t>
  </si>
  <si>
    <t>RET0100</t>
  </si>
  <si>
    <t>RET0101</t>
  </si>
  <si>
    <t>RET0102</t>
  </si>
  <si>
    <t>RET0103</t>
  </si>
  <si>
    <t>RET0104</t>
  </si>
  <si>
    <t>RET0105</t>
  </si>
  <si>
    <t>RET0106</t>
  </si>
  <si>
    <t>RET0107</t>
  </si>
  <si>
    <t>RET0108</t>
  </si>
  <si>
    <t>RET0109</t>
  </si>
  <si>
    <t>RET0110</t>
  </si>
  <si>
    <t>RET0111</t>
  </si>
  <si>
    <t>RET0112</t>
  </si>
  <si>
    <t>RET0113</t>
  </si>
  <si>
    <t>RET0114</t>
  </si>
  <si>
    <t>RET0115</t>
  </si>
  <si>
    <t>RET0116</t>
  </si>
  <si>
    <t>RET0117</t>
  </si>
  <si>
    <t>RET0118</t>
  </si>
  <si>
    <t>RET0119</t>
  </si>
  <si>
    <t>RET0120</t>
  </si>
  <si>
    <t>RET0121</t>
  </si>
  <si>
    <t>RET0122</t>
  </si>
  <si>
    <t>RET0123</t>
  </si>
  <si>
    <t>RET0124</t>
  </si>
  <si>
    <t>RET0125</t>
  </si>
  <si>
    <t>RET0126</t>
  </si>
  <si>
    <t>RET0127</t>
  </si>
  <si>
    <t>RET0128</t>
  </si>
  <si>
    <t>RET0129</t>
  </si>
  <si>
    <t>RET0130</t>
  </si>
  <si>
    <t>RET0131</t>
  </si>
  <si>
    <t>RET0132</t>
  </si>
  <si>
    <t>RET0133</t>
  </si>
  <si>
    <t>RET0134</t>
  </si>
  <si>
    <t>RET0135</t>
  </si>
  <si>
    <t>RET0136</t>
  </si>
  <si>
    <t>RET0137</t>
  </si>
  <si>
    <t>RET0138</t>
  </si>
  <si>
    <t>RET0139</t>
  </si>
  <si>
    <t>RET0140</t>
  </si>
  <si>
    <t>RET0141</t>
  </si>
  <si>
    <t>RET0142</t>
  </si>
  <si>
    <t>RET0143</t>
  </si>
  <si>
    <t>RET0144</t>
  </si>
  <si>
    <t>RET0145</t>
  </si>
  <si>
    <t>RET0146</t>
  </si>
  <si>
    <t>RET0147</t>
  </si>
  <si>
    <t>RET0148</t>
  </si>
  <si>
    <t>RET0149</t>
  </si>
  <si>
    <t>RET0150</t>
  </si>
  <si>
    <t>RET0151</t>
  </si>
  <si>
    <t>RET0152</t>
  </si>
  <si>
    <t>RET0153</t>
  </si>
  <si>
    <t>RET0154</t>
  </si>
  <si>
    <t>RET0155</t>
  </si>
  <si>
    <t>RET0156</t>
  </si>
  <si>
    <t>RET0157</t>
  </si>
  <si>
    <t>RET0158</t>
  </si>
  <si>
    <t>RET0159</t>
  </si>
  <si>
    <t>RET0160</t>
  </si>
  <si>
    <t>RET0161</t>
  </si>
  <si>
    <t>RET0162</t>
  </si>
  <si>
    <t>RET0163</t>
  </si>
  <si>
    <t>RET0164</t>
  </si>
  <si>
    <t>RET0165</t>
  </si>
  <si>
    <t>RET0166</t>
  </si>
  <si>
    <t>RET0167</t>
  </si>
  <si>
    <t>RET0168</t>
  </si>
  <si>
    <t>RET0169</t>
  </si>
  <si>
    <t>RET0170</t>
  </si>
  <si>
    <t>RET0171</t>
  </si>
  <si>
    <t>RET0172</t>
  </si>
  <si>
    <t>RET0173</t>
  </si>
  <si>
    <t>RET0174</t>
  </si>
  <si>
    <t>RET0175</t>
  </si>
  <si>
    <t>RET0176</t>
  </si>
  <si>
    <t>RET0177</t>
  </si>
  <si>
    <t>RET0178</t>
  </si>
  <si>
    <t>RET0179</t>
  </si>
  <si>
    <t>RET0180</t>
  </si>
  <si>
    <t>RET0181</t>
  </si>
  <si>
    <t>RET0182</t>
  </si>
  <si>
    <t>RET0183</t>
  </si>
  <si>
    <t>RET0184</t>
  </si>
  <si>
    <t>RET0185</t>
  </si>
  <si>
    <t>RET0186</t>
  </si>
  <si>
    <t>RET0187</t>
  </si>
  <si>
    <t>RET0188</t>
  </si>
  <si>
    <t>RET0189</t>
  </si>
  <si>
    <t>RET0190</t>
  </si>
  <si>
    <t>RET0191</t>
  </si>
  <si>
    <t>RET0192</t>
  </si>
  <si>
    <t>RET0193</t>
  </si>
  <si>
    <t>RET0194</t>
  </si>
  <si>
    <t>RET0195</t>
  </si>
  <si>
    <t>RET0196</t>
  </si>
  <si>
    <t>RET0197</t>
  </si>
  <si>
    <t>RET0198</t>
  </si>
  <si>
    <t>RET0199</t>
  </si>
  <si>
    <t>RET0200</t>
  </si>
  <si>
    <t>RET0201</t>
  </si>
  <si>
    <t>RET0202</t>
  </si>
  <si>
    <t>RET0203</t>
  </si>
  <si>
    <t>RET0204</t>
  </si>
  <si>
    <t>RET0205</t>
  </si>
  <si>
    <t>RET0206</t>
  </si>
  <si>
    <t>RET0207</t>
  </si>
  <si>
    <t>RET0208</t>
  </si>
  <si>
    <t>RET0209</t>
  </si>
  <si>
    <t>RET0210</t>
  </si>
  <si>
    <t>RET0211</t>
  </si>
  <si>
    <t>RET0212</t>
  </si>
  <si>
    <t>RET0213</t>
  </si>
  <si>
    <t>RET0214</t>
  </si>
  <si>
    <t>RET0215</t>
  </si>
  <si>
    <t>RET0216</t>
  </si>
  <si>
    <t>RET0217</t>
  </si>
  <si>
    <t>RET0218</t>
  </si>
  <si>
    <t>RET0219</t>
  </si>
  <si>
    <t>RET0220</t>
  </si>
  <si>
    <t>RET0221</t>
  </si>
  <si>
    <t>RET0222</t>
  </si>
  <si>
    <t>RET0223</t>
  </si>
  <si>
    <t>RET0224</t>
  </si>
  <si>
    <t>RET0225</t>
  </si>
  <si>
    <t>RET0226</t>
  </si>
  <si>
    <t>RET0227</t>
  </si>
  <si>
    <t>RET0228</t>
  </si>
  <si>
    <t>RET0229</t>
  </si>
  <si>
    <t>RET0230</t>
  </si>
  <si>
    <t>RET0231</t>
  </si>
  <si>
    <t>RET0232</t>
  </si>
  <si>
    <t>RET0233</t>
  </si>
  <si>
    <t>RET0234</t>
  </si>
  <si>
    <t>RET0235</t>
  </si>
  <si>
    <t>RET0236</t>
  </si>
  <si>
    <t>RET0237</t>
  </si>
  <si>
    <t>RET0238</t>
  </si>
  <si>
    <t>RET0239</t>
  </si>
  <si>
    <t>RET0240</t>
  </si>
  <si>
    <t>RET0241</t>
  </si>
  <si>
    <t>RET0242</t>
  </si>
  <si>
    <t>RET0243</t>
  </si>
  <si>
    <t>DEL00001</t>
  </si>
  <si>
    <t>Delhivery</t>
  </si>
  <si>
    <t>DEL00002</t>
  </si>
  <si>
    <t>BlueDart</t>
  </si>
  <si>
    <t>DEL00003</t>
  </si>
  <si>
    <t>Shiprocket</t>
  </si>
  <si>
    <t>DEL00004</t>
  </si>
  <si>
    <t>Ecom Express</t>
  </si>
  <si>
    <t>DEL00005</t>
  </si>
  <si>
    <t>DEL00006</t>
  </si>
  <si>
    <t>DEL00007</t>
  </si>
  <si>
    <t>DEL00008</t>
  </si>
  <si>
    <t>DEL00009</t>
  </si>
  <si>
    <t>DEL00010</t>
  </si>
  <si>
    <t>DEL00011</t>
  </si>
  <si>
    <t>DEL00012</t>
  </si>
  <si>
    <t>DEL00013</t>
  </si>
  <si>
    <t>DEL00014</t>
  </si>
  <si>
    <t>DEL00015</t>
  </si>
  <si>
    <t>DEL00016</t>
  </si>
  <si>
    <t>DEL00017</t>
  </si>
  <si>
    <t>DEL00018</t>
  </si>
  <si>
    <t>DEL00019</t>
  </si>
  <si>
    <t>XpressBees</t>
  </si>
  <si>
    <t>DEL00020</t>
  </si>
  <si>
    <t>DEL00021</t>
  </si>
  <si>
    <t>DEL00022</t>
  </si>
  <si>
    <t>DEL00023</t>
  </si>
  <si>
    <t>DEL00024</t>
  </si>
  <si>
    <t>DEL00025</t>
  </si>
  <si>
    <t>DEL00026</t>
  </si>
  <si>
    <t>DEL00027</t>
  </si>
  <si>
    <t>DEL00028</t>
  </si>
  <si>
    <t>DEL00029</t>
  </si>
  <si>
    <t>DEL00030</t>
  </si>
  <si>
    <t>DEL00031</t>
  </si>
  <si>
    <t>DEL00032</t>
  </si>
  <si>
    <t>DEL00033</t>
  </si>
  <si>
    <t>DEL00034</t>
  </si>
  <si>
    <t>DEL00035</t>
  </si>
  <si>
    <t>DEL00036</t>
  </si>
  <si>
    <t>DEL00037</t>
  </si>
  <si>
    <t>DEL00038</t>
  </si>
  <si>
    <t>DEL00039</t>
  </si>
  <si>
    <t>DEL00040</t>
  </si>
  <si>
    <t>DEL00041</t>
  </si>
  <si>
    <t>DEL00042</t>
  </si>
  <si>
    <t>DEL00043</t>
  </si>
  <si>
    <t>DEL00044</t>
  </si>
  <si>
    <t>DEL00045</t>
  </si>
  <si>
    <t>DEL00046</t>
  </si>
  <si>
    <t>DEL00047</t>
  </si>
  <si>
    <t>DEL00048</t>
  </si>
  <si>
    <t>DEL00049</t>
  </si>
  <si>
    <t>DEL00050</t>
  </si>
  <si>
    <t>DEL00051</t>
  </si>
  <si>
    <t>DEL00052</t>
  </si>
  <si>
    <t>DEL00053</t>
  </si>
  <si>
    <t>DEL00054</t>
  </si>
  <si>
    <t>DEL00055</t>
  </si>
  <si>
    <t>DEL00056</t>
  </si>
  <si>
    <t>DEL00057</t>
  </si>
  <si>
    <t>DEL00058</t>
  </si>
  <si>
    <t>DEL00059</t>
  </si>
  <si>
    <t>DEL00060</t>
  </si>
  <si>
    <t>DEL00061</t>
  </si>
  <si>
    <t>DEL00062</t>
  </si>
  <si>
    <t>DEL00063</t>
  </si>
  <si>
    <t>DEL00064</t>
  </si>
  <si>
    <t>DEL00065</t>
  </si>
  <si>
    <t>DEL00066</t>
  </si>
  <si>
    <t>DEL00067</t>
  </si>
  <si>
    <t>DEL00068</t>
  </si>
  <si>
    <t>DEL00069</t>
  </si>
  <si>
    <t>DEL00070</t>
  </si>
  <si>
    <t>DEL00071</t>
  </si>
  <si>
    <t>DEL00072</t>
  </si>
  <si>
    <t>DEL00073</t>
  </si>
  <si>
    <t>DEL00074</t>
  </si>
  <si>
    <t>DEL00075</t>
  </si>
  <si>
    <t>DEL00076</t>
  </si>
  <si>
    <t>DEL00077</t>
  </si>
  <si>
    <t>DEL00078</t>
  </si>
  <si>
    <t>DEL00079</t>
  </si>
  <si>
    <t>DEL00080</t>
  </si>
  <si>
    <t>DEL00081</t>
  </si>
  <si>
    <t>DEL00082</t>
  </si>
  <si>
    <t>DEL00083</t>
  </si>
  <si>
    <t>DEL00084</t>
  </si>
  <si>
    <t>DEL00085</t>
  </si>
  <si>
    <t>DEL00086</t>
  </si>
  <si>
    <t>DEL00087</t>
  </si>
  <si>
    <t>DEL00088</t>
  </si>
  <si>
    <t>DEL00089</t>
  </si>
  <si>
    <t>DEL00090</t>
  </si>
  <si>
    <t>DEL00091</t>
  </si>
  <si>
    <t>DEL00092</t>
  </si>
  <si>
    <t>DEL00093</t>
  </si>
  <si>
    <t>DEL00094</t>
  </si>
  <si>
    <t>DEL00095</t>
  </si>
  <si>
    <t>DEL00096</t>
  </si>
  <si>
    <t>DEL00097</t>
  </si>
  <si>
    <t>DEL00098</t>
  </si>
  <si>
    <t>DEL00099</t>
  </si>
  <si>
    <t>DEL00100</t>
  </si>
  <si>
    <t>DEL00101</t>
  </si>
  <si>
    <t>DEL00102</t>
  </si>
  <si>
    <t>DEL00103</t>
  </si>
  <si>
    <t>DEL00104</t>
  </si>
  <si>
    <t>DEL00105</t>
  </si>
  <si>
    <t>DEL00106</t>
  </si>
  <si>
    <t>DEL00107</t>
  </si>
  <si>
    <t>DEL00108</t>
  </si>
  <si>
    <t>DEL00109</t>
  </si>
  <si>
    <t>DEL00110</t>
  </si>
  <si>
    <t>DEL00111</t>
  </si>
  <si>
    <t>DEL00112</t>
  </si>
  <si>
    <t>DEL00113</t>
  </si>
  <si>
    <t>DEL00114</t>
  </si>
  <si>
    <t>DEL00115</t>
  </si>
  <si>
    <t>DEL00116</t>
  </si>
  <si>
    <t>DEL00117</t>
  </si>
  <si>
    <t>DEL00118</t>
  </si>
  <si>
    <t>DEL00119</t>
  </si>
  <si>
    <t>DEL00120</t>
  </si>
  <si>
    <t>DEL00121</t>
  </si>
  <si>
    <t>DEL00122</t>
  </si>
  <si>
    <t>DEL00123</t>
  </si>
  <si>
    <t>DEL00124</t>
  </si>
  <si>
    <t>DEL00125</t>
  </si>
  <si>
    <t>DEL00126</t>
  </si>
  <si>
    <t>DEL00127</t>
  </si>
  <si>
    <t>DEL00128</t>
  </si>
  <si>
    <t>DEL00129</t>
  </si>
  <si>
    <t>DEL00130</t>
  </si>
  <si>
    <t>DEL00131</t>
  </si>
  <si>
    <t>DEL00132</t>
  </si>
  <si>
    <t>DEL00133</t>
  </si>
  <si>
    <t>DEL00134</t>
  </si>
  <si>
    <t>DEL00135</t>
  </si>
  <si>
    <t>DEL00136</t>
  </si>
  <si>
    <t>DEL00137</t>
  </si>
  <si>
    <t>DEL00138</t>
  </si>
  <si>
    <t>DEL00139</t>
  </si>
  <si>
    <t>DEL00140</t>
  </si>
  <si>
    <t>DEL00141</t>
  </si>
  <si>
    <t>DEL00142</t>
  </si>
  <si>
    <t>DEL00143</t>
  </si>
  <si>
    <t>DEL00144</t>
  </si>
  <si>
    <t>DEL00145</t>
  </si>
  <si>
    <t>DEL00146</t>
  </si>
  <si>
    <t>DEL00147</t>
  </si>
  <si>
    <t>DEL00148</t>
  </si>
  <si>
    <t>DEL00149</t>
  </si>
  <si>
    <t>DEL00150</t>
  </si>
  <si>
    <t>DEL00151</t>
  </si>
  <si>
    <t>DEL00152</t>
  </si>
  <si>
    <t>DEL00153</t>
  </si>
  <si>
    <t>DEL00154</t>
  </si>
  <si>
    <t>DEL00155</t>
  </si>
  <si>
    <t>DEL00156</t>
  </si>
  <si>
    <t>DEL00157</t>
  </si>
  <si>
    <t>DEL00158</t>
  </si>
  <si>
    <t>DEL00159</t>
  </si>
  <si>
    <t>DEL00160</t>
  </si>
  <si>
    <t>DEL00161</t>
  </si>
  <si>
    <t>DEL00162</t>
  </si>
  <si>
    <t>DEL00163</t>
  </si>
  <si>
    <t>DEL00164</t>
  </si>
  <si>
    <t>DEL00165</t>
  </si>
  <si>
    <t>DEL00166</t>
  </si>
  <si>
    <t>DEL00167</t>
  </si>
  <si>
    <t>DEL00168</t>
  </si>
  <si>
    <t>DEL00169</t>
  </si>
  <si>
    <t>DEL00170</t>
  </si>
  <si>
    <t>DEL00171</t>
  </si>
  <si>
    <t>DEL00172</t>
  </si>
  <si>
    <t>DEL00173</t>
  </si>
  <si>
    <t>DEL00174</t>
  </si>
  <si>
    <t>DEL00175</t>
  </si>
  <si>
    <t>DEL00176</t>
  </si>
  <si>
    <t>DEL00177</t>
  </si>
  <si>
    <t>DEL00178</t>
  </si>
  <si>
    <t>DEL00179</t>
  </si>
  <si>
    <t>DEL00180</t>
  </si>
  <si>
    <t>DEL00181</t>
  </si>
  <si>
    <t>DEL00182</t>
  </si>
  <si>
    <t>DEL00183</t>
  </si>
  <si>
    <t>DEL00184</t>
  </si>
  <si>
    <t>DEL00185</t>
  </si>
  <si>
    <t>DEL00186</t>
  </si>
  <si>
    <t>DEL00187</t>
  </si>
  <si>
    <t>DEL00188</t>
  </si>
  <si>
    <t>DEL00189</t>
  </si>
  <si>
    <t>DEL00190</t>
  </si>
  <si>
    <t>DEL00191</t>
  </si>
  <si>
    <t>DEL00192</t>
  </si>
  <si>
    <t>DEL00193</t>
  </si>
  <si>
    <t>DEL00194</t>
  </si>
  <si>
    <t>DEL00195</t>
  </si>
  <si>
    <t>DEL00196</t>
  </si>
  <si>
    <t>DEL00197</t>
  </si>
  <si>
    <t>DEL00198</t>
  </si>
  <si>
    <t>DEL00199</t>
  </si>
  <si>
    <t>DEL00200</t>
  </si>
  <si>
    <t>DEL00201</t>
  </si>
  <si>
    <t>DEL00202</t>
  </si>
  <si>
    <t>DEL00203</t>
  </si>
  <si>
    <t>DEL00204</t>
  </si>
  <si>
    <t>DEL00205</t>
  </si>
  <si>
    <t>DEL00206</t>
  </si>
  <si>
    <t>DEL00207</t>
  </si>
  <si>
    <t>DEL00208</t>
  </si>
  <si>
    <t>DEL00209</t>
  </si>
  <si>
    <t>DEL00210</t>
  </si>
  <si>
    <t>DEL00211</t>
  </si>
  <si>
    <t>DEL00212</t>
  </si>
  <si>
    <t>DEL00213</t>
  </si>
  <si>
    <t>DEL00214</t>
  </si>
  <si>
    <t>DEL00215</t>
  </si>
  <si>
    <t>DEL00216</t>
  </si>
  <si>
    <t>DEL00217</t>
  </si>
  <si>
    <t>DEL00218</t>
  </si>
  <si>
    <t>DEL00219</t>
  </si>
  <si>
    <t>DEL00220</t>
  </si>
  <si>
    <t>DEL00221</t>
  </si>
  <si>
    <t>DEL00222</t>
  </si>
  <si>
    <t>DEL00223</t>
  </si>
  <si>
    <t>DEL00224</t>
  </si>
  <si>
    <t>DEL00225</t>
  </si>
  <si>
    <t>DEL00226</t>
  </si>
  <si>
    <t>DEL00227</t>
  </si>
  <si>
    <t>DEL00228</t>
  </si>
  <si>
    <t>DEL00229</t>
  </si>
  <si>
    <t>DEL00230</t>
  </si>
  <si>
    <t>DEL00231</t>
  </si>
  <si>
    <t>DEL00232</t>
  </si>
  <si>
    <t>DEL00233</t>
  </si>
  <si>
    <t>DEL00234</t>
  </si>
  <si>
    <t>DEL00235</t>
  </si>
  <si>
    <t>DEL00236</t>
  </si>
  <si>
    <t>DEL00237</t>
  </si>
  <si>
    <t>DEL00238</t>
  </si>
  <si>
    <t>DEL00239</t>
  </si>
  <si>
    <t>DEL00240</t>
  </si>
  <si>
    <t>DEL00241</t>
  </si>
  <si>
    <t>DEL00242</t>
  </si>
  <si>
    <t>DEL00243</t>
  </si>
  <si>
    <t>DEL00244</t>
  </si>
  <si>
    <t>DEL00245</t>
  </si>
  <si>
    <t>DEL00246</t>
  </si>
  <si>
    <t>DEL00247</t>
  </si>
  <si>
    <t>DEL00248</t>
  </si>
  <si>
    <t>DEL00249</t>
  </si>
  <si>
    <t>DEL00250</t>
  </si>
  <si>
    <t>DEL00251</t>
  </si>
  <si>
    <t>DEL00252</t>
  </si>
  <si>
    <t>DEL00253</t>
  </si>
  <si>
    <t>DEL00254</t>
  </si>
  <si>
    <t>DEL00255</t>
  </si>
  <si>
    <t>DEL00256</t>
  </si>
  <si>
    <t>DEL00257</t>
  </si>
  <si>
    <t>DEL00258</t>
  </si>
  <si>
    <t>DEL00259</t>
  </si>
  <si>
    <t>DEL00260</t>
  </si>
  <si>
    <t>DEL00261</t>
  </si>
  <si>
    <t>DEL00262</t>
  </si>
  <si>
    <t>DEL00263</t>
  </si>
  <si>
    <t>DEL00264</t>
  </si>
  <si>
    <t>DEL00265</t>
  </si>
  <si>
    <t>DEL00266</t>
  </si>
  <si>
    <t>DEL00267</t>
  </si>
  <si>
    <t>DEL00268</t>
  </si>
  <si>
    <t>DEL00269</t>
  </si>
  <si>
    <t>DEL00270</t>
  </si>
  <si>
    <t>DEL00271</t>
  </si>
  <si>
    <t>DEL00272</t>
  </si>
  <si>
    <t>DEL00273</t>
  </si>
  <si>
    <t>DEL00274</t>
  </si>
  <si>
    <t>DEL00275</t>
  </si>
  <si>
    <t>DEL00276</t>
  </si>
  <si>
    <t>DEL00277</t>
  </si>
  <si>
    <t>DEL00278</t>
  </si>
  <si>
    <t>DEL00279</t>
  </si>
  <si>
    <t>DEL00280</t>
  </si>
  <si>
    <t>DEL00281</t>
  </si>
  <si>
    <t>DEL00282</t>
  </si>
  <si>
    <t>DEL00283</t>
  </si>
  <si>
    <t>DEL00284</t>
  </si>
  <si>
    <t>DEL00285</t>
  </si>
  <si>
    <t>DEL00286</t>
  </si>
  <si>
    <t>DEL00287</t>
  </si>
  <si>
    <t>DEL00288</t>
  </si>
  <si>
    <t>DEL00289</t>
  </si>
  <si>
    <t>DEL00290</t>
  </si>
  <si>
    <t>DEL00291</t>
  </si>
  <si>
    <t>DEL00292</t>
  </si>
  <si>
    <t>DEL00293</t>
  </si>
  <si>
    <t>DEL00294</t>
  </si>
  <si>
    <t>DEL00295</t>
  </si>
  <si>
    <t>DEL00296</t>
  </si>
  <si>
    <t>DEL00297</t>
  </si>
  <si>
    <t>DEL00298</t>
  </si>
  <si>
    <t>DEL00299</t>
  </si>
  <si>
    <t>DEL00300</t>
  </si>
  <si>
    <t>DEL00301</t>
  </si>
  <si>
    <t>DEL00302</t>
  </si>
  <si>
    <t>DEL00303</t>
  </si>
  <si>
    <t>DEL00304</t>
  </si>
  <si>
    <t>DEL00305</t>
  </si>
  <si>
    <t>DEL00306</t>
  </si>
  <si>
    <t>DEL00307</t>
  </si>
  <si>
    <t>DEL00308</t>
  </si>
  <si>
    <t>DEL00309</t>
  </si>
  <si>
    <t>DEL00310</t>
  </si>
  <si>
    <t>DEL00311</t>
  </si>
  <si>
    <t>DEL00312</t>
  </si>
  <si>
    <t>DEL00313</t>
  </si>
  <si>
    <t>DEL00314</t>
  </si>
  <si>
    <t>DEL00315</t>
  </si>
  <si>
    <t>DEL00316</t>
  </si>
  <si>
    <t>DEL00317</t>
  </si>
  <si>
    <t>DEL00318</t>
  </si>
  <si>
    <t>DEL00319</t>
  </si>
  <si>
    <t>DEL00320</t>
  </si>
  <si>
    <t>DEL00321</t>
  </si>
  <si>
    <t>DEL00322</t>
  </si>
  <si>
    <t>DEL00323</t>
  </si>
  <si>
    <t>DEL00324</t>
  </si>
  <si>
    <t>DEL00325</t>
  </si>
  <si>
    <t>DEL00326</t>
  </si>
  <si>
    <t>DEL00327</t>
  </si>
  <si>
    <t>DEL00328</t>
  </si>
  <si>
    <t>DEL00329</t>
  </si>
  <si>
    <t>DEL00330</t>
  </si>
  <si>
    <t>DEL00331</t>
  </si>
  <si>
    <t>DEL00332</t>
  </si>
  <si>
    <t>DEL00333</t>
  </si>
  <si>
    <t>DEL00334</t>
  </si>
  <si>
    <t>DEL00335</t>
  </si>
  <si>
    <t>DEL00336</t>
  </si>
  <si>
    <t>DEL00337</t>
  </si>
  <si>
    <t>DEL00338</t>
  </si>
  <si>
    <t>DEL00339</t>
  </si>
  <si>
    <t>DEL00340</t>
  </si>
  <si>
    <t>DEL00341</t>
  </si>
  <si>
    <t>DEL00342</t>
  </si>
  <si>
    <t>DEL00343</t>
  </si>
  <si>
    <t>DEL00344</t>
  </si>
  <si>
    <t>DEL00345</t>
  </si>
  <si>
    <t>DEL00346</t>
  </si>
  <si>
    <t>DEL00347</t>
  </si>
  <si>
    <t>DEL00348</t>
  </si>
  <si>
    <t>DEL00349</t>
  </si>
  <si>
    <t>DEL00350</t>
  </si>
  <si>
    <t>DEL00351</t>
  </si>
  <si>
    <t>DEL00352</t>
  </si>
  <si>
    <t>DEL00353</t>
  </si>
  <si>
    <t>DEL00354</t>
  </si>
  <si>
    <t>DEL00355</t>
  </si>
  <si>
    <t>DEL00356</t>
  </si>
  <si>
    <t>DEL00357</t>
  </si>
  <si>
    <t>DEL00358</t>
  </si>
  <si>
    <t>DEL00359</t>
  </si>
  <si>
    <t>DEL00360</t>
  </si>
  <si>
    <t>DEL00361</t>
  </si>
  <si>
    <t>DEL00362</t>
  </si>
  <si>
    <t>DEL00363</t>
  </si>
  <si>
    <t>DEL00364</t>
  </si>
  <si>
    <t>DEL00365</t>
  </si>
  <si>
    <t>DEL00366</t>
  </si>
  <si>
    <t>DEL00367</t>
  </si>
  <si>
    <t>DEL00368</t>
  </si>
  <si>
    <t>DEL00369</t>
  </si>
  <si>
    <t>DEL00370</t>
  </si>
  <si>
    <t>DEL00371</t>
  </si>
  <si>
    <t>DEL00372</t>
  </si>
  <si>
    <t>DEL00373</t>
  </si>
  <si>
    <t>DEL00374</t>
  </si>
  <si>
    <t>DEL00375</t>
  </si>
  <si>
    <t>DEL00376</t>
  </si>
  <si>
    <t>DEL00377</t>
  </si>
  <si>
    <t>DEL00378</t>
  </si>
  <si>
    <t>DEL00379</t>
  </si>
  <si>
    <t>DEL00380</t>
  </si>
  <si>
    <t>DEL00381</t>
  </si>
  <si>
    <t>DEL00382</t>
  </si>
  <si>
    <t>DEL00383</t>
  </si>
  <si>
    <t>DEL00384</t>
  </si>
  <si>
    <t>DEL00385</t>
  </si>
  <si>
    <t>DEL00386</t>
  </si>
  <si>
    <t>DEL00387</t>
  </si>
  <si>
    <t>DEL00388</t>
  </si>
  <si>
    <t>DEL00389</t>
  </si>
  <si>
    <t>DEL00390</t>
  </si>
  <si>
    <t>DEL00391</t>
  </si>
  <si>
    <t>DEL00392</t>
  </si>
  <si>
    <t>DEL00393</t>
  </si>
  <si>
    <t>DEL00394</t>
  </si>
  <si>
    <t>DEL00395</t>
  </si>
  <si>
    <t>DEL00396</t>
  </si>
  <si>
    <t>DEL00397</t>
  </si>
  <si>
    <t>DEL00398</t>
  </si>
  <si>
    <t>DEL00399</t>
  </si>
  <si>
    <t>DEL00400</t>
  </si>
  <si>
    <t>DEL00401</t>
  </si>
  <si>
    <t>DEL00402</t>
  </si>
  <si>
    <t>DEL00403</t>
  </si>
  <si>
    <t>DEL00404</t>
  </si>
  <si>
    <t>DEL00405</t>
  </si>
  <si>
    <t>DEL00406</t>
  </si>
  <si>
    <t>DEL00407</t>
  </si>
  <si>
    <t>DEL00408</t>
  </si>
  <si>
    <t>DEL00409</t>
  </si>
  <si>
    <t>DEL00410</t>
  </si>
  <si>
    <t>DEL00411</t>
  </si>
  <si>
    <t>DEL00412</t>
  </si>
  <si>
    <t>DEL00413</t>
  </si>
  <si>
    <t>DEL00414</t>
  </si>
  <si>
    <t>DEL00415</t>
  </si>
  <si>
    <t>DEL00416</t>
  </si>
  <si>
    <t>DEL00417</t>
  </si>
  <si>
    <t>DEL00418</t>
  </si>
  <si>
    <t>DEL00419</t>
  </si>
  <si>
    <t>DEL00420</t>
  </si>
  <si>
    <t>DEL00421</t>
  </si>
  <si>
    <t>DEL00422</t>
  </si>
  <si>
    <t>DEL00423</t>
  </si>
  <si>
    <t>DEL00424</t>
  </si>
  <si>
    <t>DEL00425</t>
  </si>
  <si>
    <t>DEL00426</t>
  </si>
  <si>
    <t>DEL00427</t>
  </si>
  <si>
    <t>DEL00428</t>
  </si>
  <si>
    <t>DEL00429</t>
  </si>
  <si>
    <t>DEL00430</t>
  </si>
  <si>
    <t>DEL00431</t>
  </si>
  <si>
    <t>DEL00432</t>
  </si>
  <si>
    <t>DEL00433</t>
  </si>
  <si>
    <t>DEL00434</t>
  </si>
  <si>
    <t>DEL00435</t>
  </si>
  <si>
    <t>DEL00436</t>
  </si>
  <si>
    <t>DEL00437</t>
  </si>
  <si>
    <t>DEL00438</t>
  </si>
  <si>
    <t>DEL00439</t>
  </si>
  <si>
    <t>DEL00440</t>
  </si>
  <si>
    <t>DEL00441</t>
  </si>
  <si>
    <t>DEL00442</t>
  </si>
  <si>
    <t>DEL00443</t>
  </si>
  <si>
    <t>DEL00444</t>
  </si>
  <si>
    <t>DEL00445</t>
  </si>
  <si>
    <t>DEL00446</t>
  </si>
  <si>
    <t>DEL00447</t>
  </si>
  <si>
    <t>DEL00448</t>
  </si>
  <si>
    <t>DEL00449</t>
  </si>
  <si>
    <t>DEL00450</t>
  </si>
  <si>
    <t>DEL00451</t>
  </si>
  <si>
    <t>DEL00452</t>
  </si>
  <si>
    <t>DEL00453</t>
  </si>
  <si>
    <t>DEL00454</t>
  </si>
  <si>
    <t>DEL00455</t>
  </si>
  <si>
    <t>DEL00456</t>
  </si>
  <si>
    <t>DEL00457</t>
  </si>
  <si>
    <t>DEL00458</t>
  </si>
  <si>
    <t>DEL00459</t>
  </si>
  <si>
    <t>DEL00460</t>
  </si>
  <si>
    <t>DEL00461</t>
  </si>
  <si>
    <t>DEL00462</t>
  </si>
  <si>
    <t>DEL00463</t>
  </si>
  <si>
    <t>DEL00464</t>
  </si>
  <si>
    <t>DEL00465</t>
  </si>
  <si>
    <t>DEL00466</t>
  </si>
  <si>
    <t>DEL00467</t>
  </si>
  <si>
    <t>DEL00468</t>
  </si>
  <si>
    <t>DEL00469</t>
  </si>
  <si>
    <t>DEL00470</t>
  </si>
  <si>
    <t>DEL00471</t>
  </si>
  <si>
    <t>DEL00472</t>
  </si>
  <si>
    <t>DEL00473</t>
  </si>
  <si>
    <t>DEL00474</t>
  </si>
  <si>
    <t>DEL00475</t>
  </si>
  <si>
    <t>DEL00476</t>
  </si>
  <si>
    <t>DEL00477</t>
  </si>
  <si>
    <t>DEL00478</t>
  </si>
  <si>
    <t>DEL00479</t>
  </si>
  <si>
    <t>DEL00480</t>
  </si>
  <si>
    <t>DEL00481</t>
  </si>
  <si>
    <t>DEL00482</t>
  </si>
  <si>
    <t>DEL00483</t>
  </si>
  <si>
    <t>DEL00484</t>
  </si>
  <si>
    <t>DEL00485</t>
  </si>
  <si>
    <t>DEL00486</t>
  </si>
  <si>
    <t>DEL00487</t>
  </si>
  <si>
    <t>DEL00488</t>
  </si>
  <si>
    <t>DEL00489</t>
  </si>
  <si>
    <t>DEL00490</t>
  </si>
  <si>
    <t>DEL00491</t>
  </si>
  <si>
    <t>DEL00492</t>
  </si>
  <si>
    <t>DEL00493</t>
  </si>
  <si>
    <t>DEL00494</t>
  </si>
  <si>
    <t>DEL00495</t>
  </si>
  <si>
    <t>DEL00496</t>
  </si>
  <si>
    <t>DEL00497</t>
  </si>
  <si>
    <t>DEL00498</t>
  </si>
  <si>
    <t>DEL00499</t>
  </si>
  <si>
    <t>DEL00500</t>
  </si>
  <si>
    <t>DEL00501</t>
  </si>
  <si>
    <t>DEL00502</t>
  </si>
  <si>
    <t>DEL00503</t>
  </si>
  <si>
    <t>DEL00504</t>
  </si>
  <si>
    <t>DEL00505</t>
  </si>
  <si>
    <t>DEL00506</t>
  </si>
  <si>
    <t>DEL00507</t>
  </si>
  <si>
    <t>DEL00508</t>
  </si>
  <si>
    <t>DEL00509</t>
  </si>
  <si>
    <t>DEL00510</t>
  </si>
  <si>
    <t>DEL00511</t>
  </si>
  <si>
    <t>DEL00512</t>
  </si>
  <si>
    <t>DEL00513</t>
  </si>
  <si>
    <t>DEL00514</t>
  </si>
  <si>
    <t>DEL00515</t>
  </si>
  <si>
    <t>DEL00516</t>
  </si>
  <si>
    <t>DEL00517</t>
  </si>
  <si>
    <t>DEL00518</t>
  </si>
  <si>
    <t>DEL00519</t>
  </si>
  <si>
    <t>DEL00520</t>
  </si>
  <si>
    <t>DEL00521</t>
  </si>
  <si>
    <t>DEL00522</t>
  </si>
  <si>
    <t>DEL00523</t>
  </si>
  <si>
    <t>DEL00524</t>
  </si>
  <si>
    <t>DEL00525</t>
  </si>
  <si>
    <t>DEL00526</t>
  </si>
  <si>
    <t>DEL00527</t>
  </si>
  <si>
    <t>DEL00528</t>
  </si>
  <si>
    <t>DEL00529</t>
  </si>
  <si>
    <t>DEL00530</t>
  </si>
  <si>
    <t>DEL00531</t>
  </si>
  <si>
    <t>DEL00532</t>
  </si>
  <si>
    <t>DEL00533</t>
  </si>
  <si>
    <t>DEL00534</t>
  </si>
  <si>
    <t>DEL00535</t>
  </si>
  <si>
    <t>DEL00536</t>
  </si>
  <si>
    <t>DEL00537</t>
  </si>
  <si>
    <t>DEL00538</t>
  </si>
  <si>
    <t>DEL00539</t>
  </si>
  <si>
    <t>DEL00540</t>
  </si>
  <si>
    <t>DEL00541</t>
  </si>
  <si>
    <t>DEL00542</t>
  </si>
  <si>
    <t>DEL00543</t>
  </si>
  <si>
    <t>DEL00544</t>
  </si>
  <si>
    <t>DEL00545</t>
  </si>
  <si>
    <t>DEL00546</t>
  </si>
  <si>
    <t>DEL00547</t>
  </si>
  <si>
    <t>DEL00548</t>
  </si>
  <si>
    <t>DEL00549</t>
  </si>
  <si>
    <t>DEL00550</t>
  </si>
  <si>
    <t>DEL00551</t>
  </si>
  <si>
    <t>DEL00552</t>
  </si>
  <si>
    <t>DEL00553</t>
  </si>
  <si>
    <t>DEL00554</t>
  </si>
  <si>
    <t>DEL00555</t>
  </si>
  <si>
    <t>DEL00556</t>
  </si>
  <si>
    <t>DEL00557</t>
  </si>
  <si>
    <t>DEL00558</t>
  </si>
  <si>
    <t>DEL00559</t>
  </si>
  <si>
    <t>DEL00560</t>
  </si>
  <si>
    <t>DEL00561</t>
  </si>
  <si>
    <t>DEL00562</t>
  </si>
  <si>
    <t>DEL00563</t>
  </si>
  <si>
    <t>DEL00564</t>
  </si>
  <si>
    <t>DEL00565</t>
  </si>
  <si>
    <t>DEL00566</t>
  </si>
  <si>
    <t>DEL00567</t>
  </si>
  <si>
    <t>DEL00568</t>
  </si>
  <si>
    <t>DEL00569</t>
  </si>
  <si>
    <t>DEL00570</t>
  </si>
  <si>
    <t>DEL00571</t>
  </si>
  <si>
    <t>DEL00572</t>
  </si>
  <si>
    <t>DEL00573</t>
  </si>
  <si>
    <t>DEL00574</t>
  </si>
  <si>
    <t>DEL00575</t>
  </si>
  <si>
    <t>DEL00576</t>
  </si>
  <si>
    <t>DEL00577</t>
  </si>
  <si>
    <t>DEL00578</t>
  </si>
  <si>
    <t>DEL00579</t>
  </si>
  <si>
    <t>DEL00580</t>
  </si>
  <si>
    <t>DEL00581</t>
  </si>
  <si>
    <t>DEL00582</t>
  </si>
  <si>
    <t>DEL00583</t>
  </si>
  <si>
    <t>DEL00584</t>
  </si>
  <si>
    <t>DEL00585</t>
  </si>
  <si>
    <t>DEL00586</t>
  </si>
  <si>
    <t>DEL00587</t>
  </si>
  <si>
    <t>DEL00588</t>
  </si>
  <si>
    <t>DEL00589</t>
  </si>
  <si>
    <t>DEL00590</t>
  </si>
  <si>
    <t>DEL00591</t>
  </si>
  <si>
    <t>DEL00592</t>
  </si>
  <si>
    <t>DEL00593</t>
  </si>
  <si>
    <t>DEL00594</t>
  </si>
  <si>
    <t>DEL00595</t>
  </si>
  <si>
    <t>DEL00596</t>
  </si>
  <si>
    <t>DEL00597</t>
  </si>
  <si>
    <t>DEL00598</t>
  </si>
  <si>
    <t>DEL00599</t>
  </si>
  <si>
    <t>DEL00600</t>
  </si>
  <si>
    <t>DEL00601</t>
  </si>
  <si>
    <t>DEL00602</t>
  </si>
  <si>
    <t>DEL00603</t>
  </si>
  <si>
    <t>DEL00604</t>
  </si>
  <si>
    <t>DEL00605</t>
  </si>
  <si>
    <t>DEL00606</t>
  </si>
  <si>
    <t>DEL00607</t>
  </si>
  <si>
    <t>DEL00608</t>
  </si>
  <si>
    <t>DEL00609</t>
  </si>
  <si>
    <t>DEL00610</t>
  </si>
  <si>
    <t>DEL00611</t>
  </si>
  <si>
    <t>DEL00612</t>
  </si>
  <si>
    <t>DEL00613</t>
  </si>
  <si>
    <t>DEL00614</t>
  </si>
  <si>
    <t>DEL00615</t>
  </si>
  <si>
    <t>DEL00616</t>
  </si>
  <si>
    <t>DEL00617</t>
  </si>
  <si>
    <t>DEL00618</t>
  </si>
  <si>
    <t>DEL00619</t>
  </si>
  <si>
    <t>DEL00620</t>
  </si>
  <si>
    <t>DEL00621</t>
  </si>
  <si>
    <t>DEL00622</t>
  </si>
  <si>
    <t>DEL00623</t>
  </si>
  <si>
    <t>DEL00624</t>
  </si>
  <si>
    <t>DEL00625</t>
  </si>
  <si>
    <t>DEL00626</t>
  </si>
  <si>
    <t>DEL00627</t>
  </si>
  <si>
    <t>DEL00628</t>
  </si>
  <si>
    <t>DEL00629</t>
  </si>
  <si>
    <t>DEL00630</t>
  </si>
  <si>
    <t>DEL00631</t>
  </si>
  <si>
    <t>DEL00632</t>
  </si>
  <si>
    <t>DEL00633</t>
  </si>
  <si>
    <t>DEL00634</t>
  </si>
  <si>
    <t>DEL00635</t>
  </si>
  <si>
    <t>DEL00636</t>
  </si>
  <si>
    <t>DEL00637</t>
  </si>
  <si>
    <t>DEL00638</t>
  </si>
  <si>
    <t>DEL00639</t>
  </si>
  <si>
    <t>DEL00640</t>
  </si>
  <si>
    <t>DEL00641</t>
  </si>
  <si>
    <t>DEL00642</t>
  </si>
  <si>
    <t>DEL00643</t>
  </si>
  <si>
    <t>DEL00644</t>
  </si>
  <si>
    <t>DEL00645</t>
  </si>
  <si>
    <t>DEL00646</t>
  </si>
  <si>
    <t>DEL00647</t>
  </si>
  <si>
    <t>DEL00648</t>
  </si>
  <si>
    <t>DEL00649</t>
  </si>
  <si>
    <t>DEL00650</t>
  </si>
  <si>
    <t>DEL00651</t>
  </si>
  <si>
    <t>DEL00652</t>
  </si>
  <si>
    <t>DEL00653</t>
  </si>
  <si>
    <t>DEL00654</t>
  </si>
  <si>
    <t>DEL00655</t>
  </si>
  <si>
    <t>DEL00656</t>
  </si>
  <si>
    <t>DEL00657</t>
  </si>
  <si>
    <t>DEL00658</t>
  </si>
  <si>
    <t>DEL00659</t>
  </si>
  <si>
    <t>DEL00660</t>
  </si>
  <si>
    <t>DEL00661</t>
  </si>
  <si>
    <t>DEL00662</t>
  </si>
  <si>
    <t>DEL00663</t>
  </si>
  <si>
    <t>DEL00664</t>
  </si>
  <si>
    <t>DEL00665</t>
  </si>
  <si>
    <t>DEL00666</t>
  </si>
  <si>
    <t>DEL00667</t>
  </si>
  <si>
    <t>DEL00668</t>
  </si>
  <si>
    <t>DEL00669</t>
  </si>
  <si>
    <t>DEL00670</t>
  </si>
  <si>
    <t>DEL00671</t>
  </si>
  <si>
    <t>DEL00672</t>
  </si>
  <si>
    <t>DEL00673</t>
  </si>
  <si>
    <t>DEL00674</t>
  </si>
  <si>
    <t>DEL00675</t>
  </si>
  <si>
    <t>DEL00676</t>
  </si>
  <si>
    <t>DEL00677</t>
  </si>
  <si>
    <t>DEL00678</t>
  </si>
  <si>
    <t>DEL00679</t>
  </si>
  <si>
    <t>DEL00680</t>
  </si>
  <si>
    <t>DEL00681</t>
  </si>
  <si>
    <t>DEL00682</t>
  </si>
  <si>
    <t>DEL00683</t>
  </si>
  <si>
    <t>DEL00684</t>
  </si>
  <si>
    <t>DEL00685</t>
  </si>
  <si>
    <t>DEL00686</t>
  </si>
  <si>
    <t>DEL00687</t>
  </si>
  <si>
    <t>DEL00688</t>
  </si>
  <si>
    <t>DEL00689</t>
  </si>
  <si>
    <t>DEL00690</t>
  </si>
  <si>
    <t>DEL00691</t>
  </si>
  <si>
    <t>DEL00692</t>
  </si>
  <si>
    <t>DEL00693</t>
  </si>
  <si>
    <t>DEL00694</t>
  </si>
  <si>
    <t>DEL00695</t>
  </si>
  <si>
    <t>DEL00696</t>
  </si>
  <si>
    <t>DEL00697</t>
  </si>
  <si>
    <t>DEL00698</t>
  </si>
  <si>
    <t>DEL00699</t>
  </si>
  <si>
    <t>DEL00700</t>
  </si>
  <si>
    <t>DEL00701</t>
  </si>
  <si>
    <t>DEL00702</t>
  </si>
  <si>
    <t>DEL00703</t>
  </si>
  <si>
    <t>DEL00704</t>
  </si>
  <si>
    <t>DEL00705</t>
  </si>
  <si>
    <t>DEL00706</t>
  </si>
  <si>
    <t>DEL00707</t>
  </si>
  <si>
    <t>DEL00708</t>
  </si>
  <si>
    <t>DEL00709</t>
  </si>
  <si>
    <t>DEL00710</t>
  </si>
  <si>
    <t>DEL00711</t>
  </si>
  <si>
    <t>DEL00712</t>
  </si>
  <si>
    <t>DEL00713</t>
  </si>
  <si>
    <t>DEL00714</t>
  </si>
  <si>
    <t>DEL00715</t>
  </si>
  <si>
    <t>DEL00716</t>
  </si>
  <si>
    <t>DEL00717</t>
  </si>
  <si>
    <t>DEL00718</t>
  </si>
  <si>
    <t>DEL00719</t>
  </si>
  <si>
    <t>DEL00720</t>
  </si>
  <si>
    <t>DEL00721</t>
  </si>
  <si>
    <t>DEL00722</t>
  </si>
  <si>
    <t>DEL00723</t>
  </si>
  <si>
    <t>DEL00724</t>
  </si>
  <si>
    <t>DEL00725</t>
  </si>
  <si>
    <t>DEL00726</t>
  </si>
  <si>
    <t>DEL00727</t>
  </si>
  <si>
    <t>DEL00728</t>
  </si>
  <si>
    <t>DEL00729</t>
  </si>
  <si>
    <t>DEL00730</t>
  </si>
  <si>
    <t>DEL00731</t>
  </si>
  <si>
    <t>DEL00732</t>
  </si>
  <si>
    <t>DEL00733</t>
  </si>
  <si>
    <t>DEL00734</t>
  </si>
  <si>
    <t>DEL00735</t>
  </si>
  <si>
    <t>DEL00736</t>
  </si>
  <si>
    <t>DEL00737</t>
  </si>
  <si>
    <t>DEL00738</t>
  </si>
  <si>
    <t>DEL00739</t>
  </si>
  <si>
    <t>DEL00740</t>
  </si>
  <si>
    <t>DEL00741</t>
  </si>
  <si>
    <t>DEL00742</t>
  </si>
  <si>
    <t>DEL00743</t>
  </si>
  <si>
    <t>DEL00744</t>
  </si>
  <si>
    <t>DEL00745</t>
  </si>
  <si>
    <t>DEL00746</t>
  </si>
  <si>
    <t>DEL00747</t>
  </si>
  <si>
    <t>DEL00748</t>
  </si>
  <si>
    <t>DEL00749</t>
  </si>
  <si>
    <t>DEL00750</t>
  </si>
  <si>
    <t>DEL00751</t>
  </si>
  <si>
    <t>DEL00752</t>
  </si>
  <si>
    <t>DEL00753</t>
  </si>
  <si>
    <t>DEL00754</t>
  </si>
  <si>
    <t>DEL00755</t>
  </si>
  <si>
    <t>DEL00756</t>
  </si>
  <si>
    <t>DEL00757</t>
  </si>
  <si>
    <t>DEL00758</t>
  </si>
  <si>
    <t>DEL00759</t>
  </si>
  <si>
    <t>DEL00760</t>
  </si>
  <si>
    <t>DEL00761</t>
  </si>
  <si>
    <t>DEL00762</t>
  </si>
  <si>
    <t>DEL00763</t>
  </si>
  <si>
    <t>DEL00764</t>
  </si>
  <si>
    <t>DEL00765</t>
  </si>
  <si>
    <t>DEL00766</t>
  </si>
  <si>
    <t>DEL00767</t>
  </si>
  <si>
    <t>DEL00768</t>
  </si>
  <si>
    <t>DEL00769</t>
  </si>
  <si>
    <t>DEL00770</t>
  </si>
  <si>
    <t>DEL00771</t>
  </si>
  <si>
    <t>DEL00772</t>
  </si>
  <si>
    <t>DEL00773</t>
  </si>
  <si>
    <t>DEL00774</t>
  </si>
  <si>
    <t>DEL00775</t>
  </si>
  <si>
    <t>DEL00776</t>
  </si>
  <si>
    <t>DEL00777</t>
  </si>
  <si>
    <t>DEL00778</t>
  </si>
  <si>
    <t>DEL00779</t>
  </si>
  <si>
    <t>DEL00780</t>
  </si>
  <si>
    <t>DEL00781</t>
  </si>
  <si>
    <t>DEL00782</t>
  </si>
  <si>
    <t>DEL00783</t>
  </si>
  <si>
    <t>DEL00784</t>
  </si>
  <si>
    <t>DEL00785</t>
  </si>
  <si>
    <t>DEL00786</t>
  </si>
  <si>
    <t>DEL00787</t>
  </si>
  <si>
    <t>DEL00788</t>
  </si>
  <si>
    <t>DEL00789</t>
  </si>
  <si>
    <t>DEL00790</t>
  </si>
  <si>
    <t>DEL00791</t>
  </si>
  <si>
    <t>DEL00792</t>
  </si>
  <si>
    <t>DEL00793</t>
  </si>
  <si>
    <t>DEL00794</t>
  </si>
  <si>
    <t>DEL00795</t>
  </si>
  <si>
    <t>DEL00796</t>
  </si>
  <si>
    <t>DEL00797</t>
  </si>
  <si>
    <t>DEL00798</t>
  </si>
  <si>
    <t>DEL00799</t>
  </si>
  <si>
    <t>DEL00800</t>
  </si>
  <si>
    <t>DEL00801</t>
  </si>
  <si>
    <t>DEL00802</t>
  </si>
  <si>
    <t>DEL00803</t>
  </si>
  <si>
    <t>DEL00804</t>
  </si>
  <si>
    <t>DEL00805</t>
  </si>
  <si>
    <t>DEL00806</t>
  </si>
  <si>
    <t>DEL00807</t>
  </si>
  <si>
    <t>DEL00808</t>
  </si>
  <si>
    <t>DEL00809</t>
  </si>
  <si>
    <t>DEL00810</t>
  </si>
  <si>
    <t>DEL00811</t>
  </si>
  <si>
    <t>DEL00812</t>
  </si>
  <si>
    <t>DEL00813</t>
  </si>
  <si>
    <t>DEL00814</t>
  </si>
  <si>
    <t>DEL00815</t>
  </si>
  <si>
    <t>DEL00816</t>
  </si>
  <si>
    <t>DEL00817</t>
  </si>
  <si>
    <t>DEL00818</t>
  </si>
  <si>
    <t>DEL00819</t>
  </si>
  <si>
    <t>DEL00820</t>
  </si>
  <si>
    <t>DEL00821</t>
  </si>
  <si>
    <t>DEL00822</t>
  </si>
  <si>
    <t>DEL00823</t>
  </si>
  <si>
    <t>DEL00824</t>
  </si>
  <si>
    <t>DEL00825</t>
  </si>
  <si>
    <t>DEL00826</t>
  </si>
  <si>
    <t>DEL00827</t>
  </si>
  <si>
    <t>DEL00828</t>
  </si>
  <si>
    <t>DEL00829</t>
  </si>
  <si>
    <t>DEL00830</t>
  </si>
  <si>
    <t>DEL00831</t>
  </si>
  <si>
    <t>DEL00832</t>
  </si>
  <si>
    <t>DEL00833</t>
  </si>
  <si>
    <t>DEL00834</t>
  </si>
  <si>
    <t>DEL00835</t>
  </si>
  <si>
    <t>DEL00836</t>
  </si>
  <si>
    <t>DEL00837</t>
  </si>
  <si>
    <t>DEL00838</t>
  </si>
  <si>
    <t>DEL00839</t>
  </si>
  <si>
    <t>DEL00840</t>
  </si>
  <si>
    <t>DEL00841</t>
  </si>
  <si>
    <t>DEL00842</t>
  </si>
  <si>
    <t>DEL00843</t>
  </si>
  <si>
    <t>DEL00844</t>
  </si>
  <si>
    <t>DEL00845</t>
  </si>
  <si>
    <t>DEL00846</t>
  </si>
  <si>
    <t>DEL00847</t>
  </si>
  <si>
    <t>DEL00848</t>
  </si>
  <si>
    <t>DEL00849</t>
  </si>
  <si>
    <t>DEL00850</t>
  </si>
  <si>
    <t>DEL00851</t>
  </si>
  <si>
    <t>DEL00852</t>
  </si>
  <si>
    <t>DEL00853</t>
  </si>
  <si>
    <t>DEL00854</t>
  </si>
  <si>
    <t>DEL00855</t>
  </si>
  <si>
    <t>DEL00856</t>
  </si>
  <si>
    <t>DEL00857</t>
  </si>
  <si>
    <t>DEL00858</t>
  </si>
  <si>
    <t>DEL00859</t>
  </si>
  <si>
    <t>DEL00860</t>
  </si>
  <si>
    <t>DEL00861</t>
  </si>
  <si>
    <t>DEL00862</t>
  </si>
  <si>
    <t>DEL00863</t>
  </si>
  <si>
    <t>DEL00864</t>
  </si>
  <si>
    <t>DEL00865</t>
  </si>
  <si>
    <t>DEL00866</t>
  </si>
  <si>
    <t>DEL00867</t>
  </si>
  <si>
    <t>DEL00868</t>
  </si>
  <si>
    <t>DEL00869</t>
  </si>
  <si>
    <t>DEL00870</t>
  </si>
  <si>
    <t>DEL00871</t>
  </si>
  <si>
    <t>DEL00872</t>
  </si>
  <si>
    <t>DEL00873</t>
  </si>
  <si>
    <t>DEL00874</t>
  </si>
  <si>
    <t>DEL00875</t>
  </si>
  <si>
    <t>DEL00876</t>
  </si>
  <si>
    <t>DEL00877</t>
  </si>
  <si>
    <t>DEL00878</t>
  </si>
  <si>
    <t>DEL00879</t>
  </si>
  <si>
    <t>DEL00880</t>
  </si>
  <si>
    <t>DEL00881</t>
  </si>
  <si>
    <t>DEL00882</t>
  </si>
  <si>
    <t>DEL00883</t>
  </si>
  <si>
    <t>DEL00884</t>
  </si>
  <si>
    <t>DEL00885</t>
  </si>
  <si>
    <t>DEL00886</t>
  </si>
  <si>
    <t>DEL00887</t>
  </si>
  <si>
    <t>DEL00888</t>
  </si>
  <si>
    <t>DEL00889</t>
  </si>
  <si>
    <t>DEL00890</t>
  </si>
  <si>
    <t>DEL00891</t>
  </si>
  <si>
    <t>DEL00892</t>
  </si>
  <si>
    <t>DEL00893</t>
  </si>
  <si>
    <t>DEL00894</t>
  </si>
  <si>
    <t>DEL00895</t>
  </si>
  <si>
    <t>DEL00896</t>
  </si>
  <si>
    <t>DEL00897</t>
  </si>
  <si>
    <t>DEL00898</t>
  </si>
  <si>
    <t>DEL00899</t>
  </si>
  <si>
    <t>DEL00900</t>
  </si>
  <si>
    <t>DEL00901</t>
  </si>
  <si>
    <t>DEL00902</t>
  </si>
  <si>
    <t>DEL00903</t>
  </si>
  <si>
    <t>DEL00904</t>
  </si>
  <si>
    <t>DEL00905</t>
  </si>
  <si>
    <t>DEL00906</t>
  </si>
  <si>
    <t>DEL00907</t>
  </si>
  <si>
    <t>DEL00908</t>
  </si>
  <si>
    <t>DEL00909</t>
  </si>
  <si>
    <t>DEL00910</t>
  </si>
  <si>
    <t>DEL00911</t>
  </si>
  <si>
    <t>DEL00912</t>
  </si>
  <si>
    <t>DEL00913</t>
  </si>
  <si>
    <t>DEL00914</t>
  </si>
  <si>
    <t>DEL00915</t>
  </si>
  <si>
    <t>DEL00916</t>
  </si>
  <si>
    <t>DEL00917</t>
  </si>
  <si>
    <t>DEL00918</t>
  </si>
  <si>
    <t>DEL00919</t>
  </si>
  <si>
    <t>DEL00920</t>
  </si>
  <si>
    <t>DEL00921</t>
  </si>
  <si>
    <t>DEL00922</t>
  </si>
  <si>
    <t>DEL00923</t>
  </si>
  <si>
    <t>DEL00924</t>
  </si>
  <si>
    <t>DEL00925</t>
  </si>
  <si>
    <t>DEL00926</t>
  </si>
  <si>
    <t>DEL00927</t>
  </si>
  <si>
    <t>DEL00928</t>
  </si>
  <si>
    <t>DEL00929</t>
  </si>
  <si>
    <t>DEL00930</t>
  </si>
  <si>
    <t>DEL00931</t>
  </si>
  <si>
    <t>DEL00932</t>
  </si>
  <si>
    <t>DEL00933</t>
  </si>
  <si>
    <t>DEL00934</t>
  </si>
  <si>
    <t>DEL00935</t>
  </si>
  <si>
    <t>DEL00936</t>
  </si>
  <si>
    <t>DEL00937</t>
  </si>
  <si>
    <t>DEL00938</t>
  </si>
  <si>
    <t>DEL00939</t>
  </si>
  <si>
    <t>DEL00940</t>
  </si>
  <si>
    <t>DEL00941</t>
  </si>
  <si>
    <t>DEL00942</t>
  </si>
  <si>
    <t>DEL00943</t>
  </si>
  <si>
    <t>DEL00944</t>
  </si>
  <si>
    <t>DEL00945</t>
  </si>
  <si>
    <t>DEL00946</t>
  </si>
  <si>
    <t>DEL00947</t>
  </si>
  <si>
    <t>DEL00948</t>
  </si>
  <si>
    <t>DEL00949</t>
  </si>
  <si>
    <t>DEL00950</t>
  </si>
  <si>
    <t>DEL00951</t>
  </si>
  <si>
    <t>DEL00952</t>
  </si>
  <si>
    <t>DEL00953</t>
  </si>
  <si>
    <t>DEL00954</t>
  </si>
  <si>
    <t>DEL00955</t>
  </si>
  <si>
    <t>DEL00956</t>
  </si>
  <si>
    <t>DEL00957</t>
  </si>
  <si>
    <t>DEL00958</t>
  </si>
  <si>
    <t>DEL00959</t>
  </si>
  <si>
    <t>DEL00960</t>
  </si>
  <si>
    <t>DEL00961</t>
  </si>
  <si>
    <t>DEL00962</t>
  </si>
  <si>
    <t>DEL00963</t>
  </si>
  <si>
    <t>DEL00964</t>
  </si>
  <si>
    <t>DEL00965</t>
  </si>
  <si>
    <t>DEL00966</t>
  </si>
  <si>
    <t>DEL00967</t>
  </si>
  <si>
    <t>DEL00968</t>
  </si>
  <si>
    <t>DEL00969</t>
  </si>
  <si>
    <t>DEL00970</t>
  </si>
  <si>
    <t>DEL00971</t>
  </si>
  <si>
    <t>DEL00972</t>
  </si>
  <si>
    <t>DEL00973</t>
  </si>
  <si>
    <t>DEL00974</t>
  </si>
  <si>
    <t>DEL00975</t>
  </si>
  <si>
    <t>DEL00976</t>
  </si>
  <si>
    <t>DEL00977</t>
  </si>
  <si>
    <t>DEL00978</t>
  </si>
  <si>
    <t>DEL00979</t>
  </si>
  <si>
    <t>DEL00980</t>
  </si>
  <si>
    <t>DEL00981</t>
  </si>
  <si>
    <t>DEL00982</t>
  </si>
  <si>
    <t>DEL00983</t>
  </si>
  <si>
    <t>DEL00984</t>
  </si>
  <si>
    <t>DEL00985</t>
  </si>
  <si>
    <t>DEL00986</t>
  </si>
  <si>
    <t>DEL00987</t>
  </si>
  <si>
    <t>DEL00988</t>
  </si>
  <si>
    <t>DEL00989</t>
  </si>
  <si>
    <t>DEL00990</t>
  </si>
  <si>
    <t>DEL00991</t>
  </si>
  <si>
    <t>DEL00992</t>
  </si>
  <si>
    <t>DEL00993</t>
  </si>
  <si>
    <t>DEL00994</t>
  </si>
  <si>
    <t>DEL00995</t>
  </si>
  <si>
    <t>DEL00996</t>
  </si>
  <si>
    <t>DEL00997</t>
  </si>
  <si>
    <t>DEL00998</t>
  </si>
  <si>
    <t>DEL00999</t>
  </si>
  <si>
    <t>DEL01000</t>
  </si>
  <si>
    <t>DEL01001</t>
  </si>
  <si>
    <t>DEL01002</t>
  </si>
  <si>
    <t>DEL01003</t>
  </si>
  <si>
    <t>DEL01004</t>
  </si>
  <si>
    <t>DEL01005</t>
  </si>
  <si>
    <t>DEL01006</t>
  </si>
  <si>
    <t>DEL01007</t>
  </si>
  <si>
    <t>DEL01008</t>
  </si>
  <si>
    <t>DEL01009</t>
  </si>
  <si>
    <t>DEL01010</t>
  </si>
  <si>
    <t>DEL01011</t>
  </si>
  <si>
    <t>DEL01012</t>
  </si>
  <si>
    <t>DEL01013</t>
  </si>
  <si>
    <t>DEL01014</t>
  </si>
  <si>
    <t>DEL01015</t>
  </si>
  <si>
    <t>DEL01016</t>
  </si>
  <si>
    <t>DEL01017</t>
  </si>
  <si>
    <t>DEL01018</t>
  </si>
  <si>
    <t>DEL01019</t>
  </si>
  <si>
    <t>DEL01020</t>
  </si>
  <si>
    <t>DEL01021</t>
  </si>
  <si>
    <t>DEL01022</t>
  </si>
  <si>
    <t>DEL01023</t>
  </si>
  <si>
    <t>DEL01024</t>
  </si>
  <si>
    <t>DEL01025</t>
  </si>
  <si>
    <t>DEL01026</t>
  </si>
  <si>
    <t>DEL01027</t>
  </si>
  <si>
    <t>DEL01028</t>
  </si>
  <si>
    <t>DEL01029</t>
  </si>
  <si>
    <t>DEL01030</t>
  </si>
  <si>
    <t>DEL01031</t>
  </si>
  <si>
    <t>DEL01032</t>
  </si>
  <si>
    <t>DEL01033</t>
  </si>
  <si>
    <t>DEL01034</t>
  </si>
  <si>
    <t>DEL01035</t>
  </si>
  <si>
    <t>DEL01036</t>
  </si>
  <si>
    <t>DEL01037</t>
  </si>
  <si>
    <t>DEL01038</t>
  </si>
  <si>
    <t>DEL01039</t>
  </si>
  <si>
    <t>DEL01040</t>
  </si>
  <si>
    <t>DEL01041</t>
  </si>
  <si>
    <t>DEL01042</t>
  </si>
  <si>
    <t>DEL01043</t>
  </si>
  <si>
    <t>DEL01044</t>
  </si>
  <si>
    <t>DEL01045</t>
  </si>
  <si>
    <t>DEL01046</t>
  </si>
  <si>
    <t>DEL01047</t>
  </si>
  <si>
    <t>DEL01048</t>
  </si>
  <si>
    <t>DEL01049</t>
  </si>
  <si>
    <t>DEL01050</t>
  </si>
  <si>
    <t>DEL01051</t>
  </si>
  <si>
    <t>DEL01052</t>
  </si>
  <si>
    <t>DEL01053</t>
  </si>
  <si>
    <t>DEL01054</t>
  </si>
  <si>
    <t>DEL01055</t>
  </si>
  <si>
    <t>DEL01056</t>
  </si>
  <si>
    <t>DEL01057</t>
  </si>
  <si>
    <t>DEL01058</t>
  </si>
  <si>
    <t>DEL01059</t>
  </si>
  <si>
    <t>DEL01060</t>
  </si>
  <si>
    <t>DEL01061</t>
  </si>
  <si>
    <t>DEL01062</t>
  </si>
  <si>
    <t>DEL01063</t>
  </si>
  <si>
    <t>DEL01064</t>
  </si>
  <si>
    <t>DEL01065</t>
  </si>
  <si>
    <t>DEL01066</t>
  </si>
  <si>
    <t>DEL01067</t>
  </si>
  <si>
    <t>DEL01068</t>
  </si>
  <si>
    <t>DEL01069</t>
  </si>
  <si>
    <t>DEL01070</t>
  </si>
  <si>
    <t>DEL01071</t>
  </si>
  <si>
    <t>DEL01072</t>
  </si>
  <si>
    <t>DEL01073</t>
  </si>
  <si>
    <t>DEL01074</t>
  </si>
  <si>
    <t>DEL01075</t>
  </si>
  <si>
    <t>DEL01076</t>
  </si>
  <si>
    <t>DEL01077</t>
  </si>
  <si>
    <t>DEL01078</t>
  </si>
  <si>
    <t>DEL01079</t>
  </si>
  <si>
    <t>DEL01080</t>
  </si>
  <si>
    <t>DEL01081</t>
  </si>
  <si>
    <t>DEL01082</t>
  </si>
  <si>
    <t>DEL01083</t>
  </si>
  <si>
    <t>DEL01084</t>
  </si>
  <si>
    <t>DEL01085</t>
  </si>
  <si>
    <t>DEL01086</t>
  </si>
  <si>
    <t>DEL01087</t>
  </si>
  <si>
    <t>DEL01088</t>
  </si>
  <si>
    <t>DEL01089</t>
  </si>
  <si>
    <t>DEL01090</t>
  </si>
  <si>
    <t>DEL01091</t>
  </si>
  <si>
    <t>DEL01092</t>
  </si>
  <si>
    <t>DEL01093</t>
  </si>
  <si>
    <t>DEL01094</t>
  </si>
  <si>
    <t>DEL01095</t>
  </si>
  <si>
    <t>DEL01096</t>
  </si>
  <si>
    <t>DEL01097</t>
  </si>
  <si>
    <t>DEL01098</t>
  </si>
  <si>
    <t>DEL01099</t>
  </si>
  <si>
    <t>DEL01100</t>
  </si>
  <si>
    <t>DEL01101</t>
  </si>
  <si>
    <t>DEL01102</t>
  </si>
  <si>
    <t>DEL01103</t>
  </si>
  <si>
    <t>DEL01104</t>
  </si>
  <si>
    <t>DEL01105</t>
  </si>
  <si>
    <t>DEL01106</t>
  </si>
  <si>
    <t>DEL01107</t>
  </si>
  <si>
    <t>DEL01108</t>
  </si>
  <si>
    <t>DEL01109</t>
  </si>
  <si>
    <t>DEL01110</t>
  </si>
  <si>
    <t>DEL01111</t>
  </si>
  <si>
    <t>DEL01112</t>
  </si>
  <si>
    <t>DEL01113</t>
  </si>
  <si>
    <t>DEL01114</t>
  </si>
  <si>
    <t>DEL01115</t>
  </si>
  <si>
    <t>DEL01116</t>
  </si>
  <si>
    <t>DEL01117</t>
  </si>
  <si>
    <t>DEL01118</t>
  </si>
  <si>
    <t>DEL01119</t>
  </si>
  <si>
    <t>DEL01120</t>
  </si>
  <si>
    <t>DEL01121</t>
  </si>
  <si>
    <t>DEL01122</t>
  </si>
  <si>
    <t>DEL01123</t>
  </si>
  <si>
    <t>DEL01124</t>
  </si>
  <si>
    <t>DEL01125</t>
  </si>
  <si>
    <t>DEL01126</t>
  </si>
  <si>
    <t>DEL01127</t>
  </si>
  <si>
    <t>DEL01128</t>
  </si>
  <si>
    <t>DEL01129</t>
  </si>
  <si>
    <t>DEL01130</t>
  </si>
  <si>
    <t>DEL01131</t>
  </si>
  <si>
    <t>DEL01132</t>
  </si>
  <si>
    <t>DEL01133</t>
  </si>
  <si>
    <t>DEL01134</t>
  </si>
  <si>
    <t>DEL01135</t>
  </si>
  <si>
    <t>DEL01136</t>
  </si>
  <si>
    <t>DEL01137</t>
  </si>
  <si>
    <t>DEL01138</t>
  </si>
  <si>
    <t>DEL01139</t>
  </si>
  <si>
    <t>DEL01140</t>
  </si>
  <si>
    <t>DEL01141</t>
  </si>
  <si>
    <t>DEL01142</t>
  </si>
  <si>
    <t>DEL01143</t>
  </si>
  <si>
    <t>DEL01144</t>
  </si>
  <si>
    <t>DEL01145</t>
  </si>
  <si>
    <t>DEL01146</t>
  </si>
  <si>
    <t>DEL01147</t>
  </si>
  <si>
    <t>DEL01148</t>
  </si>
  <si>
    <t>DEL01149</t>
  </si>
  <si>
    <t>DEL01150</t>
  </si>
  <si>
    <t>DEL01151</t>
  </si>
  <si>
    <t>DEL01152</t>
  </si>
  <si>
    <t>DEL01153</t>
  </si>
  <si>
    <t>DEL01154</t>
  </si>
  <si>
    <t>DEL01155</t>
  </si>
  <si>
    <t>DEL01156</t>
  </si>
  <si>
    <t>DEL01157</t>
  </si>
  <si>
    <t>DEL01158</t>
  </si>
  <si>
    <t>DEL01159</t>
  </si>
  <si>
    <t>DEL01160</t>
  </si>
  <si>
    <t>DEL01161</t>
  </si>
  <si>
    <t>DEL01162</t>
  </si>
  <si>
    <t>DEL01163</t>
  </si>
  <si>
    <t>DEL01164</t>
  </si>
  <si>
    <t>DEL01165</t>
  </si>
  <si>
    <t>DEL01166</t>
  </si>
  <si>
    <t>DEL01167</t>
  </si>
  <si>
    <t>DEL01168</t>
  </si>
  <si>
    <t>DEL01169</t>
  </si>
  <si>
    <t>DEL01170</t>
  </si>
  <si>
    <t>DEL01171</t>
  </si>
  <si>
    <t>DEL01172</t>
  </si>
  <si>
    <t>DEL01173</t>
  </si>
  <si>
    <t>DEL01174</t>
  </si>
  <si>
    <t>DEL01175</t>
  </si>
  <si>
    <t>DEL01176</t>
  </si>
  <si>
    <t>DEL01177</t>
  </si>
  <si>
    <t>DEL01178</t>
  </si>
  <si>
    <t>DEL01179</t>
  </si>
  <si>
    <t>DEL01180</t>
  </si>
  <si>
    <t>DEL01181</t>
  </si>
  <si>
    <t>DEL01182</t>
  </si>
  <si>
    <t>DEL01183</t>
  </si>
  <si>
    <t>DEL01184</t>
  </si>
  <si>
    <t>DEL01185</t>
  </si>
  <si>
    <t>DEL01186</t>
  </si>
  <si>
    <t>DEL01187</t>
  </si>
  <si>
    <t>DEL01188</t>
  </si>
  <si>
    <t>DEL01189</t>
  </si>
  <si>
    <t>DEL01190</t>
  </si>
  <si>
    <t>DEL01191</t>
  </si>
  <si>
    <t>DEL01192</t>
  </si>
  <si>
    <t>DEL01193</t>
  </si>
  <si>
    <t>DEL01194</t>
  </si>
  <si>
    <t>DEL01195</t>
  </si>
  <si>
    <t>DEL01196</t>
  </si>
  <si>
    <t>DEL01197</t>
  </si>
  <si>
    <t>DEL01198</t>
  </si>
  <si>
    <t>DEL01199</t>
  </si>
  <si>
    <t>DEL01200</t>
  </si>
  <si>
    <t>DEL01201</t>
  </si>
  <si>
    <t>DEL01202</t>
  </si>
  <si>
    <t>DEL01203</t>
  </si>
  <si>
    <t>DEL01204</t>
  </si>
  <si>
    <t>DEL01205</t>
  </si>
  <si>
    <t>DEL01206</t>
  </si>
  <si>
    <t>DEL01207</t>
  </si>
  <si>
    <t>DEL01208</t>
  </si>
  <si>
    <t>DEL01209</t>
  </si>
  <si>
    <t>DEL01210</t>
  </si>
  <si>
    <t>DEL01211</t>
  </si>
  <si>
    <t>DEL01212</t>
  </si>
  <si>
    <t>DEL01213</t>
  </si>
  <si>
    <t>DEL01214</t>
  </si>
  <si>
    <t>DEL01215</t>
  </si>
  <si>
    <t>DEL01216</t>
  </si>
  <si>
    <t>DEL01217</t>
  </si>
  <si>
    <t>DEL01218</t>
  </si>
  <si>
    <t>DEL01219</t>
  </si>
  <si>
    <t>DEL01220</t>
  </si>
  <si>
    <t>DEL01221</t>
  </si>
  <si>
    <t>DEL01222</t>
  </si>
  <si>
    <t>DEL01223</t>
  </si>
  <si>
    <t>DEL01224</t>
  </si>
  <si>
    <t>DEL01225</t>
  </si>
  <si>
    <t>DEL01226</t>
  </si>
  <si>
    <t>DEL01227</t>
  </si>
  <si>
    <t>DEL01228</t>
  </si>
  <si>
    <t>DEL01229</t>
  </si>
  <si>
    <t>DEL01230</t>
  </si>
  <si>
    <t>DEL01231</t>
  </si>
  <si>
    <t>DEL01232</t>
  </si>
  <si>
    <t>DEL01233</t>
  </si>
  <si>
    <t>DEL01234</t>
  </si>
  <si>
    <t>DEL01235</t>
  </si>
  <si>
    <t>DEL01236</t>
  </si>
  <si>
    <t>DEL01237</t>
  </si>
  <si>
    <t>DEL01238</t>
  </si>
  <si>
    <t>DEL01239</t>
  </si>
  <si>
    <t>DEL01240</t>
  </si>
  <si>
    <t>DEL01241</t>
  </si>
  <si>
    <t>DEL01242</t>
  </si>
  <si>
    <t>DEL01243</t>
  </si>
  <si>
    <t>DEL01244</t>
  </si>
  <si>
    <t>DEL01245</t>
  </si>
  <si>
    <t>DEL01246</t>
  </si>
  <si>
    <t>DEL01247</t>
  </si>
  <si>
    <t>DEL01248</t>
  </si>
  <si>
    <t>DEL01249</t>
  </si>
  <si>
    <t>DEL01250</t>
  </si>
  <si>
    <t>DEL01251</t>
  </si>
  <si>
    <t>DEL01252</t>
  </si>
  <si>
    <t>DEL01253</t>
  </si>
  <si>
    <t>DEL01254</t>
  </si>
  <si>
    <t>DEL01255</t>
  </si>
  <si>
    <t>DEL01256</t>
  </si>
  <si>
    <t>DEL01257</t>
  </si>
  <si>
    <t>DEL01258</t>
  </si>
  <si>
    <t>DEL01259</t>
  </si>
  <si>
    <t>DEL01260</t>
  </si>
  <si>
    <t>DEL01261</t>
  </si>
  <si>
    <t>DEL01262</t>
  </si>
  <si>
    <t>DEL01263</t>
  </si>
  <si>
    <t>DEL01264</t>
  </si>
  <si>
    <t>DEL01265</t>
  </si>
  <si>
    <t>DEL01266</t>
  </si>
  <si>
    <t>DEL01267</t>
  </si>
  <si>
    <t>DEL01268</t>
  </si>
  <si>
    <t>DEL01269</t>
  </si>
  <si>
    <t>DEL01270</t>
  </si>
  <si>
    <t>DEL01271</t>
  </si>
  <si>
    <t>DEL01272</t>
  </si>
  <si>
    <t>DEL01273</t>
  </si>
  <si>
    <t>DEL01274</t>
  </si>
  <si>
    <t>DEL01275</t>
  </si>
  <si>
    <t>DEL01276</t>
  </si>
  <si>
    <t>DEL01277</t>
  </si>
  <si>
    <t>DEL01278</t>
  </si>
  <si>
    <t>DEL01279</t>
  </si>
  <si>
    <t>DEL01280</t>
  </si>
  <si>
    <t>DEL01281</t>
  </si>
  <si>
    <t>DEL01282</t>
  </si>
  <si>
    <t>DEL01283</t>
  </si>
  <si>
    <t>DEL01284</t>
  </si>
  <si>
    <t>DEL01285</t>
  </si>
  <si>
    <t>DEL01286</t>
  </si>
  <si>
    <t>DEL01287</t>
  </si>
  <si>
    <t>DEL01288</t>
  </si>
  <si>
    <t>DEL01289</t>
  </si>
  <si>
    <t>DEL01290</t>
  </si>
  <si>
    <t>DEL01291</t>
  </si>
  <si>
    <t>DEL01292</t>
  </si>
  <si>
    <t>DEL01293</t>
  </si>
  <si>
    <t>DEL01294</t>
  </si>
  <si>
    <t>DEL01295</t>
  </si>
  <si>
    <t>DEL01296</t>
  </si>
  <si>
    <t>DEL01297</t>
  </si>
  <si>
    <t>DEL01298</t>
  </si>
  <si>
    <t>DEL01299</t>
  </si>
  <si>
    <t>DEL01300</t>
  </si>
  <si>
    <t>DEL01301</t>
  </si>
  <si>
    <t>DEL01302</t>
  </si>
  <si>
    <t>DEL01303</t>
  </si>
  <si>
    <t>DEL01304</t>
  </si>
  <si>
    <t>DEL01305</t>
  </si>
  <si>
    <t>DEL01306</t>
  </si>
  <si>
    <t>DEL01307</t>
  </si>
  <si>
    <t>DEL01308</t>
  </si>
  <si>
    <t>DEL01309</t>
  </si>
  <si>
    <t>DEL01310</t>
  </si>
  <si>
    <t>DEL01311</t>
  </si>
  <si>
    <t>DEL01312</t>
  </si>
  <si>
    <t>DEL01313</t>
  </si>
  <si>
    <t>DEL01314</t>
  </si>
  <si>
    <t>DEL01315</t>
  </si>
  <si>
    <t>DEL01316</t>
  </si>
  <si>
    <t>DEL01317</t>
  </si>
  <si>
    <t>DEL01318</t>
  </si>
  <si>
    <t>DEL01319</t>
  </si>
  <si>
    <t>DEL01320</t>
  </si>
  <si>
    <t>DEL01321</t>
  </si>
  <si>
    <t>DEL01322</t>
  </si>
  <si>
    <t>DEL01323</t>
  </si>
  <si>
    <t>DEL01324</t>
  </si>
  <si>
    <t>DEL01325</t>
  </si>
  <si>
    <t>DEL01326</t>
  </si>
  <si>
    <t>DEL01327</t>
  </si>
  <si>
    <t>DEL01328</t>
  </si>
  <si>
    <t>DEL01329</t>
  </si>
  <si>
    <t>DEL01330</t>
  </si>
  <si>
    <t>DEL01331</t>
  </si>
  <si>
    <t>DEL01332</t>
  </si>
  <si>
    <t>DEL01333</t>
  </si>
  <si>
    <t>DEL01334</t>
  </si>
  <si>
    <t>DEL01335</t>
  </si>
  <si>
    <t>DEL01336</t>
  </si>
  <si>
    <t>DEL01337</t>
  </si>
  <si>
    <t>DEL01338</t>
  </si>
  <si>
    <t>DEL01339</t>
  </si>
  <si>
    <t>DEL01340</t>
  </si>
  <si>
    <t>DEL01341</t>
  </si>
  <si>
    <t>DEL01342</t>
  </si>
  <si>
    <t>DEL01343</t>
  </si>
  <si>
    <t>DEL01344</t>
  </si>
  <si>
    <t>DEL01345</t>
  </si>
  <si>
    <t>DEL01346</t>
  </si>
  <si>
    <t>DEL01347</t>
  </si>
  <si>
    <t>DEL01348</t>
  </si>
  <si>
    <t>DEL01349</t>
  </si>
  <si>
    <t>DEL01350</t>
  </si>
  <si>
    <t>DEL01351</t>
  </si>
  <si>
    <t>DEL01352</t>
  </si>
  <si>
    <t>DEL01353</t>
  </si>
  <si>
    <t>DEL01354</t>
  </si>
  <si>
    <t>DEL01355</t>
  </si>
  <si>
    <t>DEL01356</t>
  </si>
  <si>
    <t>DEL01357</t>
  </si>
  <si>
    <t>DEL01358</t>
  </si>
  <si>
    <t>DEL01359</t>
  </si>
  <si>
    <t>DEL01360</t>
  </si>
  <si>
    <t>DEL01361</t>
  </si>
  <si>
    <t>DEL01362</t>
  </si>
  <si>
    <t>DEL01363</t>
  </si>
  <si>
    <t>DEL01364</t>
  </si>
  <si>
    <t>DEL01365</t>
  </si>
  <si>
    <t>DEL01366</t>
  </si>
  <si>
    <t>DEL01367</t>
  </si>
  <si>
    <t>DEL01368</t>
  </si>
  <si>
    <t>DEL01369</t>
  </si>
  <si>
    <t>DEL01370</t>
  </si>
  <si>
    <t>DEL01371</t>
  </si>
  <si>
    <t>DEL01372</t>
  </si>
  <si>
    <t>DEL01373</t>
  </si>
  <si>
    <t>DEL01374</t>
  </si>
  <si>
    <t>DEL01375</t>
  </si>
  <si>
    <t>DEL01376</t>
  </si>
  <si>
    <t>DEL01377</t>
  </si>
  <si>
    <t>DEL01378</t>
  </si>
  <si>
    <t>DEL01379</t>
  </si>
  <si>
    <t>DEL01380</t>
  </si>
  <si>
    <t>DEL01381</t>
  </si>
  <si>
    <t>DEL01382</t>
  </si>
  <si>
    <t>DEL01383</t>
  </si>
  <si>
    <t>DEL01384</t>
  </si>
  <si>
    <t>DEL01385</t>
  </si>
  <si>
    <t>DEL01386</t>
  </si>
  <si>
    <t>DEL01387</t>
  </si>
  <si>
    <t>DEL01388</t>
  </si>
  <si>
    <t>DEL01389</t>
  </si>
  <si>
    <t>DEL01390</t>
  </si>
  <si>
    <t>DEL01391</t>
  </si>
  <si>
    <t>DEL01392</t>
  </si>
  <si>
    <t>DEL01393</t>
  </si>
  <si>
    <t>DEL01394</t>
  </si>
  <si>
    <t>DEL01395</t>
  </si>
  <si>
    <t>DEL01396</t>
  </si>
  <si>
    <t>DEL01397</t>
  </si>
  <si>
    <t>DEL01398</t>
  </si>
  <si>
    <t>DEL01399</t>
  </si>
  <si>
    <t>DEL01400</t>
  </si>
  <si>
    <t>DEL01401</t>
  </si>
  <si>
    <t>DEL01402</t>
  </si>
  <si>
    <t>DEL01403</t>
  </si>
  <si>
    <t>DEL01404</t>
  </si>
  <si>
    <t>DEL01405</t>
  </si>
  <si>
    <t>DEL01406</t>
  </si>
  <si>
    <t>DEL01407</t>
  </si>
  <si>
    <t>DEL01408</t>
  </si>
  <si>
    <t>DEL01409</t>
  </si>
  <si>
    <t>DEL01410</t>
  </si>
  <si>
    <t>DEL01411</t>
  </si>
  <si>
    <t>DEL01412</t>
  </si>
  <si>
    <t>DEL01413</t>
  </si>
  <si>
    <t>DEL01414</t>
  </si>
  <si>
    <t>DEL01415</t>
  </si>
  <si>
    <t>DEL01416</t>
  </si>
  <si>
    <t>DEL01417</t>
  </si>
  <si>
    <t>DEL01418</t>
  </si>
  <si>
    <t>DEL01419</t>
  </si>
  <si>
    <t>DEL01420</t>
  </si>
  <si>
    <t>DEL01421</t>
  </si>
  <si>
    <t>DEL01422</t>
  </si>
  <si>
    <t>DEL01423</t>
  </si>
  <si>
    <t>DEL01424</t>
  </si>
  <si>
    <t>DEL01425</t>
  </si>
  <si>
    <t>DEL01426</t>
  </si>
  <si>
    <t>DEL01427</t>
  </si>
  <si>
    <t>DEL01428</t>
  </si>
  <si>
    <t>DEL01429</t>
  </si>
  <si>
    <t>DEL01430</t>
  </si>
  <si>
    <t>DEL01431</t>
  </si>
  <si>
    <t>DEL01432</t>
  </si>
  <si>
    <t>DEL01433</t>
  </si>
  <si>
    <t>DEL01434</t>
  </si>
  <si>
    <t>DEL01435</t>
  </si>
  <si>
    <t>DEL01436</t>
  </si>
  <si>
    <t>DEL01437</t>
  </si>
  <si>
    <t>DEL01438</t>
  </si>
  <si>
    <t>DEL01439</t>
  </si>
  <si>
    <t>DEL01440</t>
  </si>
  <si>
    <t>DEL01441</t>
  </si>
  <si>
    <t>DEL01442</t>
  </si>
  <si>
    <t>DEL01443</t>
  </si>
  <si>
    <t>DEL01444</t>
  </si>
  <si>
    <t>DEL01445</t>
  </si>
  <si>
    <t>DEL01446</t>
  </si>
  <si>
    <t>DEL01447</t>
  </si>
  <si>
    <t>DEL01448</t>
  </si>
  <si>
    <t>DEL01449</t>
  </si>
  <si>
    <t>DEL01450</t>
  </si>
  <si>
    <t>DEL01451</t>
  </si>
  <si>
    <t>DEL01452</t>
  </si>
  <si>
    <t>DEL01453</t>
  </si>
  <si>
    <t>DEL01454</t>
  </si>
  <si>
    <t>DEL01455</t>
  </si>
  <si>
    <t>DEL01456</t>
  </si>
  <si>
    <t>DEL01457</t>
  </si>
  <si>
    <t>DEL01458</t>
  </si>
  <si>
    <t>DEL01459</t>
  </si>
  <si>
    <t>DEL01460</t>
  </si>
  <si>
    <t>DEL01461</t>
  </si>
  <si>
    <t>DEL01462</t>
  </si>
  <si>
    <t>DEL01463</t>
  </si>
  <si>
    <t>DEL01464</t>
  </si>
  <si>
    <t>DEL01465</t>
  </si>
  <si>
    <t>DEL01466</t>
  </si>
  <si>
    <t>DEL01467</t>
  </si>
  <si>
    <t>DEL01468</t>
  </si>
  <si>
    <t>DEL01469</t>
  </si>
  <si>
    <t>DEL01470</t>
  </si>
  <si>
    <t>DEL01471</t>
  </si>
  <si>
    <t>DEL01472</t>
  </si>
  <si>
    <t>DEL01473</t>
  </si>
  <si>
    <t>DEL01474</t>
  </si>
  <si>
    <t>DEL01475</t>
  </si>
  <si>
    <t>DEL01476</t>
  </si>
  <si>
    <t>DEL01477</t>
  </si>
  <si>
    <t>DEL01478</t>
  </si>
  <si>
    <t>DEL01479</t>
  </si>
  <si>
    <t>DEL01480</t>
  </si>
  <si>
    <t>DEL01481</t>
  </si>
  <si>
    <t>DEL01482</t>
  </si>
  <si>
    <t>DEL01483</t>
  </si>
  <si>
    <t>DEL01484</t>
  </si>
  <si>
    <t>DEL01485</t>
  </si>
  <si>
    <t>DEL01486</t>
  </si>
  <si>
    <t>DEL01487</t>
  </si>
  <si>
    <t>DEL01488</t>
  </si>
  <si>
    <t>DEL01489</t>
  </si>
  <si>
    <t>DEL01490</t>
  </si>
  <si>
    <t>DEL01491</t>
  </si>
  <si>
    <t>DEL01492</t>
  </si>
  <si>
    <t>DEL01493</t>
  </si>
  <si>
    <t>DEL01494</t>
  </si>
  <si>
    <t>DEL01495</t>
  </si>
  <si>
    <t>DEL01496</t>
  </si>
  <si>
    <t>DEL01497</t>
  </si>
  <si>
    <t>DEL01498</t>
  </si>
  <si>
    <t>DEL01499</t>
  </si>
  <si>
    <t>DEL01500</t>
  </si>
  <si>
    <t>DEL01501</t>
  </si>
  <si>
    <t>DEL01502</t>
  </si>
  <si>
    <t>DEL01503</t>
  </si>
  <si>
    <t>DEL01504</t>
  </si>
  <si>
    <t>DEL01505</t>
  </si>
  <si>
    <t>DEL01506</t>
  </si>
  <si>
    <t>DEL01507</t>
  </si>
  <si>
    <t>DEL01508</t>
  </si>
  <si>
    <t>DEL01509</t>
  </si>
  <si>
    <t>DEL01510</t>
  </si>
  <si>
    <t>DEL01511</t>
  </si>
  <si>
    <t>DEL01512</t>
  </si>
  <si>
    <t>DEL01513</t>
  </si>
  <si>
    <t>DEL01514</t>
  </si>
  <si>
    <t>DEL01515</t>
  </si>
  <si>
    <t>DEL01516</t>
  </si>
  <si>
    <t>DEL01517</t>
  </si>
  <si>
    <t>DEL01518</t>
  </si>
  <si>
    <t>DEL01519</t>
  </si>
  <si>
    <t>DEL01520</t>
  </si>
  <si>
    <t>DEL01521</t>
  </si>
  <si>
    <t>DEL01522</t>
  </si>
  <si>
    <t>DEL01523</t>
  </si>
  <si>
    <t>DEL01524</t>
  </si>
  <si>
    <t>DEL01525</t>
  </si>
  <si>
    <t>DEL01526</t>
  </si>
  <si>
    <t>DEL01527</t>
  </si>
  <si>
    <t>DEL01528</t>
  </si>
  <si>
    <t>DEL01529</t>
  </si>
  <si>
    <t>DEL01530</t>
  </si>
  <si>
    <t>DEL01531</t>
  </si>
  <si>
    <t>DEL01532</t>
  </si>
  <si>
    <t>DEL01533</t>
  </si>
  <si>
    <t>DEL01534</t>
  </si>
  <si>
    <t>DEL01535</t>
  </si>
  <si>
    <t>DEL01536</t>
  </si>
  <si>
    <t>DEL01537</t>
  </si>
  <si>
    <t>DEL01538</t>
  </si>
  <si>
    <t>DEL01539</t>
  </si>
  <si>
    <t>DEL01540</t>
  </si>
  <si>
    <t>DEL01541</t>
  </si>
  <si>
    <t>DEL01542</t>
  </si>
  <si>
    <t>DEL01543</t>
  </si>
  <si>
    <t>DEL01544</t>
  </si>
  <si>
    <t>DEL01545</t>
  </si>
  <si>
    <t>DEL01546</t>
  </si>
  <si>
    <t>DEL01547</t>
  </si>
  <si>
    <t>DEL01548</t>
  </si>
  <si>
    <t>DEL01549</t>
  </si>
  <si>
    <t>DEL01550</t>
  </si>
  <si>
    <t>DEL01551</t>
  </si>
  <si>
    <t>DEL01552</t>
  </si>
  <si>
    <t>DEL01553</t>
  </si>
  <si>
    <t>DEL01554</t>
  </si>
  <si>
    <t>DEL01555</t>
  </si>
  <si>
    <t>DEL01556</t>
  </si>
  <si>
    <t>DEL01557</t>
  </si>
  <si>
    <t>DEL01558</t>
  </si>
  <si>
    <t>DEL01559</t>
  </si>
  <si>
    <t>DEL01560</t>
  </si>
  <si>
    <t>DEL01561</t>
  </si>
  <si>
    <t>DEL01562</t>
  </si>
  <si>
    <t>DEL01563</t>
  </si>
  <si>
    <t>DEL01564</t>
  </si>
  <si>
    <t>DEL01565</t>
  </si>
  <si>
    <t>DEL01566</t>
  </si>
  <si>
    <t>DEL01567</t>
  </si>
  <si>
    <t>DEL01568</t>
  </si>
  <si>
    <t>DEL01569</t>
  </si>
  <si>
    <t>DEL01570</t>
  </si>
  <si>
    <t>DEL01571</t>
  </si>
  <si>
    <t>DEL01572</t>
  </si>
  <si>
    <t>DEL01573</t>
  </si>
  <si>
    <t>DEL01574</t>
  </si>
  <si>
    <t>DEL01575</t>
  </si>
  <si>
    <t>DEL01576</t>
  </si>
  <si>
    <t>DEL01577</t>
  </si>
  <si>
    <t>DEL01578</t>
  </si>
  <si>
    <t>DEL01579</t>
  </si>
  <si>
    <t>DEL01580</t>
  </si>
  <si>
    <t>DEL01581</t>
  </si>
  <si>
    <t>DEL01582</t>
  </si>
  <si>
    <t>DEL01583</t>
  </si>
  <si>
    <t>DEL01584</t>
  </si>
  <si>
    <t>DEL01585</t>
  </si>
  <si>
    <t>DEL01586</t>
  </si>
  <si>
    <t>DEL01587</t>
  </si>
  <si>
    <t>DEL01588</t>
  </si>
  <si>
    <t>DEL01589</t>
  </si>
  <si>
    <t>DEL01590</t>
  </si>
  <si>
    <t>DEL01591</t>
  </si>
  <si>
    <t>DEL01592</t>
  </si>
  <si>
    <t>DEL01593</t>
  </si>
  <si>
    <t>DEL01594</t>
  </si>
  <si>
    <t>DEL01595</t>
  </si>
  <si>
    <t>DEL01596</t>
  </si>
  <si>
    <t>DEL01597</t>
  </si>
  <si>
    <t>DEL01598</t>
  </si>
  <si>
    <t>DEL01599</t>
  </si>
  <si>
    <t>DEL01600</t>
  </si>
  <si>
    <t>DEL01601</t>
  </si>
  <si>
    <t>DEL01602</t>
  </si>
  <si>
    <t>DEL01603</t>
  </si>
  <si>
    <t>DEL01604</t>
  </si>
  <si>
    <t>DEL01605</t>
  </si>
  <si>
    <t>DEL01606</t>
  </si>
  <si>
    <t>DEL01607</t>
  </si>
  <si>
    <t>DEL01608</t>
  </si>
  <si>
    <t>DEL01609</t>
  </si>
  <si>
    <t>DEL01610</t>
  </si>
  <si>
    <t>DEL01611</t>
  </si>
  <si>
    <t>DEL01612</t>
  </si>
  <si>
    <t>DEL01613</t>
  </si>
  <si>
    <t>DEL01614</t>
  </si>
  <si>
    <t>DEL01615</t>
  </si>
  <si>
    <t>DEL01616</t>
  </si>
  <si>
    <t>DEL01617</t>
  </si>
  <si>
    <t>DEL01618</t>
  </si>
  <si>
    <t>DEL01619</t>
  </si>
  <si>
    <t>DEL01620</t>
  </si>
  <si>
    <t>DEL01621</t>
  </si>
  <si>
    <t>DEL01622</t>
  </si>
  <si>
    <t>DEL01623</t>
  </si>
  <si>
    <t>DEL01624</t>
  </si>
  <si>
    <t>DEL01625</t>
  </si>
  <si>
    <t>DEL01626</t>
  </si>
  <si>
    <t>DEL01627</t>
  </si>
  <si>
    <t>DEL01628</t>
  </si>
  <si>
    <t>DEL01629</t>
  </si>
  <si>
    <t>DEL01630</t>
  </si>
  <si>
    <t>DEL01631</t>
  </si>
  <si>
    <t>DEL01632</t>
  </si>
  <si>
    <t>DEL01633</t>
  </si>
  <si>
    <t>DEL01634</t>
  </si>
  <si>
    <t>DEL01635</t>
  </si>
  <si>
    <t>DEL01636</t>
  </si>
  <si>
    <t>DEL01637</t>
  </si>
  <si>
    <t>DEL01638</t>
  </si>
  <si>
    <t>DEL01639</t>
  </si>
  <si>
    <t>DEL01640</t>
  </si>
  <si>
    <t>DEL01641</t>
  </si>
  <si>
    <t>DEL01642</t>
  </si>
  <si>
    <t>DEL01643</t>
  </si>
  <si>
    <t>DEL01644</t>
  </si>
  <si>
    <t>DEL01645</t>
  </si>
  <si>
    <t>DEL01646</t>
  </si>
  <si>
    <t>DEL01647</t>
  </si>
  <si>
    <t>DEL01648</t>
  </si>
  <si>
    <t>DEL01649</t>
  </si>
  <si>
    <t>DEL01650</t>
  </si>
  <si>
    <t>DEL01651</t>
  </si>
  <si>
    <t>DEL01652</t>
  </si>
  <si>
    <t>DEL01653</t>
  </si>
  <si>
    <t>DEL01654</t>
  </si>
  <si>
    <t>DEL01655</t>
  </si>
  <si>
    <t>DEL01656</t>
  </si>
  <si>
    <t>DEL01657</t>
  </si>
  <si>
    <t>DEL01658</t>
  </si>
  <si>
    <t>DEL01659</t>
  </si>
  <si>
    <t>DEL01660</t>
  </si>
  <si>
    <t>DEL01661</t>
  </si>
  <si>
    <t>DEL01662</t>
  </si>
  <si>
    <t>DEL01663</t>
  </si>
  <si>
    <t>DEL01664</t>
  </si>
  <si>
    <t>DEL01665</t>
  </si>
  <si>
    <t>DEL01666</t>
  </si>
  <si>
    <t>DEL01667</t>
  </si>
  <si>
    <t>DEL01668</t>
  </si>
  <si>
    <t>DEL01669</t>
  </si>
  <si>
    <t>DEL01670</t>
  </si>
  <si>
    <t>DEL01671</t>
  </si>
  <si>
    <t>DEL01672</t>
  </si>
  <si>
    <t>DEL01673</t>
  </si>
  <si>
    <t>DEL01674</t>
  </si>
  <si>
    <t>DEL01675</t>
  </si>
  <si>
    <t>DEL01676</t>
  </si>
  <si>
    <t>DEL01677</t>
  </si>
  <si>
    <t>DEL01678</t>
  </si>
  <si>
    <t>DEL01679</t>
  </si>
  <si>
    <t>DEL01680</t>
  </si>
  <si>
    <t>DEL01681</t>
  </si>
  <si>
    <t>DEL01682</t>
  </si>
  <si>
    <t>DEL01683</t>
  </si>
  <si>
    <t>DEL01684</t>
  </si>
  <si>
    <t>DEL01685</t>
  </si>
  <si>
    <t>DEL01686</t>
  </si>
  <si>
    <t>DEL01687</t>
  </si>
  <si>
    <t>DEL01688</t>
  </si>
  <si>
    <t>DEL01689</t>
  </si>
  <si>
    <t>DEL01690</t>
  </si>
  <si>
    <t>DEL01691</t>
  </si>
  <si>
    <t>DEL01692</t>
  </si>
  <si>
    <t>DEL01693</t>
  </si>
  <si>
    <t>DEL01694</t>
  </si>
  <si>
    <t>DEL01695</t>
  </si>
  <si>
    <t>DEL01696</t>
  </si>
  <si>
    <t>DEL01697</t>
  </si>
  <si>
    <t>DEL01698</t>
  </si>
  <si>
    <t>DEL01699</t>
  </si>
  <si>
    <t>DEL01700</t>
  </si>
  <si>
    <t>DEL01701</t>
  </si>
  <si>
    <t>DEL01702</t>
  </si>
  <si>
    <t>DEL01703</t>
  </si>
  <si>
    <t>DEL01704</t>
  </si>
  <si>
    <t>DEL01705</t>
  </si>
  <si>
    <t>DEL01706</t>
  </si>
  <si>
    <t>DEL01707</t>
  </si>
  <si>
    <t>DEL01708</t>
  </si>
  <si>
    <t>DEL01709</t>
  </si>
  <si>
    <t>DEL01710</t>
  </si>
  <si>
    <t>DEL01711</t>
  </si>
  <si>
    <t>DEL01712</t>
  </si>
  <si>
    <t>DEL01713</t>
  </si>
  <si>
    <t>DEL01714</t>
  </si>
  <si>
    <t>DEL01715</t>
  </si>
  <si>
    <t>DEL01716</t>
  </si>
  <si>
    <t>DEL01717</t>
  </si>
  <si>
    <t>DEL01718</t>
  </si>
  <si>
    <t>DEL01719</t>
  </si>
  <si>
    <t>DEL01720</t>
  </si>
  <si>
    <t>DEL01721</t>
  </si>
  <si>
    <t>DEL01722</t>
  </si>
  <si>
    <t>DEL01723</t>
  </si>
  <si>
    <t>DEL01724</t>
  </si>
  <si>
    <t>DEL01725</t>
  </si>
  <si>
    <t>DEL01726</t>
  </si>
  <si>
    <t>DEL01727</t>
  </si>
  <si>
    <t>DEL01728</t>
  </si>
  <si>
    <t>DEL01729</t>
  </si>
  <si>
    <t>DEL01730</t>
  </si>
  <si>
    <t>DEL01731</t>
  </si>
  <si>
    <t>DEL01732</t>
  </si>
  <si>
    <t>DEL01733</t>
  </si>
  <si>
    <t>DEL01734</t>
  </si>
  <si>
    <t>DEL01735</t>
  </si>
  <si>
    <t>DEL01736</t>
  </si>
  <si>
    <t>DEL01737</t>
  </si>
  <si>
    <t>DEL01738</t>
  </si>
  <si>
    <t>DEL01739</t>
  </si>
  <si>
    <t>DEL01740</t>
  </si>
  <si>
    <t>DEL01741</t>
  </si>
  <si>
    <t>DEL01742</t>
  </si>
  <si>
    <t>DEL01743</t>
  </si>
  <si>
    <t>DEL01744</t>
  </si>
  <si>
    <t>DEL01745</t>
  </si>
  <si>
    <t>DEL01746</t>
  </si>
  <si>
    <t>DEL01747</t>
  </si>
  <si>
    <t>DEL01748</t>
  </si>
  <si>
    <t>DEL01749</t>
  </si>
  <si>
    <t>DEL01750</t>
  </si>
  <si>
    <t>DEL01751</t>
  </si>
  <si>
    <t>DEL01752</t>
  </si>
  <si>
    <t>DEL01753</t>
  </si>
  <si>
    <t>DEL01754</t>
  </si>
  <si>
    <t>DEL01755</t>
  </si>
  <si>
    <t>DEL01756</t>
  </si>
  <si>
    <t>DEL01757</t>
  </si>
  <si>
    <t>DEL01758</t>
  </si>
  <si>
    <t>DEL01759</t>
  </si>
  <si>
    <t>DEL01760</t>
  </si>
  <si>
    <t>DEL01761</t>
  </si>
  <si>
    <t>DEL01762</t>
  </si>
  <si>
    <t>DEL01763</t>
  </si>
  <si>
    <t>DEL01764</t>
  </si>
  <si>
    <t>DEL01765</t>
  </si>
  <si>
    <t>DEL01766</t>
  </si>
  <si>
    <t>DEL01767</t>
  </si>
  <si>
    <t>DEL01768</t>
  </si>
  <si>
    <t>DEL01769</t>
  </si>
  <si>
    <t>DEL01770</t>
  </si>
  <si>
    <t>DEL01771</t>
  </si>
  <si>
    <t>DEL01772</t>
  </si>
  <si>
    <t>DEL01773</t>
  </si>
  <si>
    <t>DEL01774</t>
  </si>
  <si>
    <t>DEL01775</t>
  </si>
  <si>
    <t>DEL01776</t>
  </si>
  <si>
    <t>DEL01777</t>
  </si>
  <si>
    <t>DEL01778</t>
  </si>
  <si>
    <t>DEL01779</t>
  </si>
  <si>
    <t>DEL01780</t>
  </si>
  <si>
    <t>DEL01781</t>
  </si>
  <si>
    <t>DEL01782</t>
  </si>
  <si>
    <t>DEL01783</t>
  </si>
  <si>
    <t>DEL01784</t>
  </si>
  <si>
    <t>DEL01785</t>
  </si>
  <si>
    <t>DEL01786</t>
  </si>
  <si>
    <t>DEL01787</t>
  </si>
  <si>
    <t>DEL01788</t>
  </si>
  <si>
    <t>DEL01789</t>
  </si>
  <si>
    <t>DEL01790</t>
  </si>
  <si>
    <t>DEL01791</t>
  </si>
  <si>
    <t>DEL01792</t>
  </si>
  <si>
    <t>DEL01793</t>
  </si>
  <si>
    <t>DEL01794</t>
  </si>
  <si>
    <t>DEL01795</t>
  </si>
  <si>
    <t>DEL01796</t>
  </si>
  <si>
    <t>DEL01797</t>
  </si>
  <si>
    <t>DEL01798</t>
  </si>
  <si>
    <t>DEL01799</t>
  </si>
  <si>
    <t>DEL01800</t>
  </si>
  <si>
    <t>DEL01801</t>
  </si>
  <si>
    <t>DEL01802</t>
  </si>
  <si>
    <t>DEL01803</t>
  </si>
  <si>
    <t>DEL01804</t>
  </si>
  <si>
    <t>DEL01805</t>
  </si>
  <si>
    <t>DEL01806</t>
  </si>
  <si>
    <t>DEL01807</t>
  </si>
  <si>
    <t>DEL01808</t>
  </si>
  <si>
    <t>DEL01809</t>
  </si>
  <si>
    <t>DEL01810</t>
  </si>
  <si>
    <t>DEL01811</t>
  </si>
  <si>
    <t>DEL01812</t>
  </si>
  <si>
    <t>DEL01813</t>
  </si>
  <si>
    <t>DEL01814</t>
  </si>
  <si>
    <t>DEL01815</t>
  </si>
  <si>
    <t>DEL01816</t>
  </si>
  <si>
    <t>DEL01817</t>
  </si>
  <si>
    <t>DEL01818</t>
  </si>
  <si>
    <t>DEL01819</t>
  </si>
  <si>
    <t>DEL01820</t>
  </si>
  <si>
    <t>DEL01821</t>
  </si>
  <si>
    <t>DEL01822</t>
  </si>
  <si>
    <t>DEL01823</t>
  </si>
  <si>
    <t>DEL01824</t>
  </si>
  <si>
    <t>DEL01825</t>
  </si>
  <si>
    <t>DEL01826</t>
  </si>
  <si>
    <t>DEL01827</t>
  </si>
  <si>
    <t>DEL01828</t>
  </si>
  <si>
    <t>DEL01829</t>
  </si>
  <si>
    <t>DEL01830</t>
  </si>
  <si>
    <t>DEL01831</t>
  </si>
  <si>
    <t>DEL01832</t>
  </si>
  <si>
    <t>DEL01833</t>
  </si>
  <si>
    <t>DEL01834</t>
  </si>
  <si>
    <t>DEL01835</t>
  </si>
  <si>
    <t>DEL01836</t>
  </si>
  <si>
    <t>DEL01837</t>
  </si>
  <si>
    <t>DEL01838</t>
  </si>
  <si>
    <t>DEL01839</t>
  </si>
  <si>
    <t>DEL01840</t>
  </si>
  <si>
    <t>DEL01841</t>
  </si>
  <si>
    <t>DEL01842</t>
  </si>
  <si>
    <t>DEL01843</t>
  </si>
  <si>
    <t>DEL01844</t>
  </si>
  <si>
    <t>DEL01845</t>
  </si>
  <si>
    <t>DEL01846</t>
  </si>
  <si>
    <t>DEL01847</t>
  </si>
  <si>
    <t>DEL01848</t>
  </si>
  <si>
    <t>DEL01849</t>
  </si>
  <si>
    <t>DEL01850</t>
  </si>
  <si>
    <t>DEL01851</t>
  </si>
  <si>
    <t>DEL01852</t>
  </si>
  <si>
    <t>DEL01853</t>
  </si>
  <si>
    <t>DEL01854</t>
  </si>
  <si>
    <t>DEL01855</t>
  </si>
  <si>
    <t>DEL01856</t>
  </si>
  <si>
    <t>DEL01857</t>
  </si>
  <si>
    <t>DEL01858</t>
  </si>
  <si>
    <t>DEL01859</t>
  </si>
  <si>
    <t>DEL01860</t>
  </si>
  <si>
    <t>DEL01861</t>
  </si>
  <si>
    <t>DEL01862</t>
  </si>
  <si>
    <t>DEL01863</t>
  </si>
  <si>
    <t>DEL01864</t>
  </si>
  <si>
    <t>DEL01865</t>
  </si>
  <si>
    <t>DEL01866</t>
  </si>
  <si>
    <t>DEL01867</t>
  </si>
  <si>
    <t>DEL01868</t>
  </si>
  <si>
    <t>DEL01869</t>
  </si>
  <si>
    <t>DEL01870</t>
  </si>
  <si>
    <t>DEL01871</t>
  </si>
  <si>
    <t>DEL01872</t>
  </si>
  <si>
    <t>DEL01873</t>
  </si>
  <si>
    <t>DEL01874</t>
  </si>
  <si>
    <t>DEL01875</t>
  </si>
  <si>
    <t>DEL01876</t>
  </si>
  <si>
    <t>DEL01877</t>
  </si>
  <si>
    <t>DEL01878</t>
  </si>
  <si>
    <t>DEL01879</t>
  </si>
  <si>
    <t>DEL01880</t>
  </si>
  <si>
    <t>DEL01881</t>
  </si>
  <si>
    <t>DEL01882</t>
  </si>
  <si>
    <t>DEL01883</t>
  </si>
  <si>
    <t>DEL01884</t>
  </si>
  <si>
    <t>DEL01885</t>
  </si>
  <si>
    <t>DEL01886</t>
  </si>
  <si>
    <t>DEL01887</t>
  </si>
  <si>
    <t>DEL01888</t>
  </si>
  <si>
    <t>DEL01889</t>
  </si>
  <si>
    <t>DEL01890</t>
  </si>
  <si>
    <t>DEL01891</t>
  </si>
  <si>
    <t>DEL01892</t>
  </si>
  <si>
    <t>DEL01893</t>
  </si>
  <si>
    <t>DEL01894</t>
  </si>
  <si>
    <t>DEL01895</t>
  </si>
  <si>
    <t>DEL01896</t>
  </si>
  <si>
    <t>DEL01897</t>
  </si>
  <si>
    <t>DEL01898</t>
  </si>
  <si>
    <t>DEL01899</t>
  </si>
  <si>
    <t>DEL01900</t>
  </si>
  <si>
    <t>DEL01901</t>
  </si>
  <si>
    <t>DEL01902</t>
  </si>
  <si>
    <t>DEL01903</t>
  </si>
  <si>
    <t>DEL01904</t>
  </si>
  <si>
    <t>DEL01905</t>
  </si>
  <si>
    <t>DEL01906</t>
  </si>
  <si>
    <t>DEL01907</t>
  </si>
  <si>
    <t>DEL01908</t>
  </si>
  <si>
    <t>DEL01909</t>
  </si>
  <si>
    <t>DEL01910</t>
  </si>
  <si>
    <t>DEL01911</t>
  </si>
  <si>
    <t>DEL01912</t>
  </si>
  <si>
    <t>DEL01913</t>
  </si>
  <si>
    <t>DEL01914</t>
  </si>
  <si>
    <t>DEL01915</t>
  </si>
  <si>
    <t>DEL01916</t>
  </si>
  <si>
    <t>DEL01917</t>
  </si>
  <si>
    <t>DEL01918</t>
  </si>
  <si>
    <t>DEL01919</t>
  </si>
  <si>
    <t>DEL01920</t>
  </si>
  <si>
    <t>DEL01921</t>
  </si>
  <si>
    <t>DEL01922</t>
  </si>
  <si>
    <t>DEL01923</t>
  </si>
  <si>
    <t>DEL01924</t>
  </si>
  <si>
    <t>DEL01925</t>
  </si>
  <si>
    <t>DEL01926</t>
  </si>
  <si>
    <t>DEL01927</t>
  </si>
  <si>
    <t>DEL01928</t>
  </si>
  <si>
    <t>DEL01929</t>
  </si>
  <si>
    <t>DEL01930</t>
  </si>
  <si>
    <t>DEL01931</t>
  </si>
  <si>
    <t>DEL01932</t>
  </si>
  <si>
    <t>DEL01933</t>
  </si>
  <si>
    <t>DEL01934</t>
  </si>
  <si>
    <t>DEL01935</t>
  </si>
  <si>
    <t>DEL01936</t>
  </si>
  <si>
    <t>DEL01937</t>
  </si>
  <si>
    <t>DEL01938</t>
  </si>
  <si>
    <t>DEL01939</t>
  </si>
  <si>
    <t>DEL01940</t>
  </si>
  <si>
    <t>DEL01941</t>
  </si>
  <si>
    <t>DEL01942</t>
  </si>
  <si>
    <t>DEL01943</t>
  </si>
  <si>
    <t>DEL01944</t>
  </si>
  <si>
    <t>DEL01945</t>
  </si>
  <si>
    <t>DEL01946</t>
  </si>
  <si>
    <t>DEL01947</t>
  </si>
  <si>
    <t>DEL01948</t>
  </si>
  <si>
    <t>DEL01949</t>
  </si>
  <si>
    <t>DEL01950</t>
  </si>
  <si>
    <t>DEL01951</t>
  </si>
  <si>
    <t>DEL01952</t>
  </si>
  <si>
    <t>DEL01953</t>
  </si>
  <si>
    <t>DEL01954</t>
  </si>
  <si>
    <t>DEL01955</t>
  </si>
  <si>
    <t>DEL01956</t>
  </si>
  <si>
    <t>DEL01957</t>
  </si>
  <si>
    <t>DEL01958</t>
  </si>
  <si>
    <t>DEL01959</t>
  </si>
  <si>
    <t>DEL01960</t>
  </si>
  <si>
    <t>DEL01961</t>
  </si>
  <si>
    <t>DEL01962</t>
  </si>
  <si>
    <t>DEL01963</t>
  </si>
  <si>
    <t>DEL01964</t>
  </si>
  <si>
    <t>DEL01965</t>
  </si>
  <si>
    <t>DEL01966</t>
  </si>
  <si>
    <t>DEL01967</t>
  </si>
  <si>
    <t>DEL01968</t>
  </si>
  <si>
    <t>DEL01969</t>
  </si>
  <si>
    <t>DEL01970</t>
  </si>
  <si>
    <t>DEL01971</t>
  </si>
  <si>
    <t>DEL01972</t>
  </si>
  <si>
    <t>DEL01973</t>
  </si>
  <si>
    <t>DEL01974</t>
  </si>
  <si>
    <t>DEL01975</t>
  </si>
  <si>
    <t>DEL01976</t>
  </si>
  <si>
    <t>DEL01977</t>
  </si>
  <si>
    <t>DEL01978</t>
  </si>
  <si>
    <t>DEL01979</t>
  </si>
  <si>
    <t>DEL01980</t>
  </si>
  <si>
    <t>DEL01981</t>
  </si>
  <si>
    <t>DEL01982</t>
  </si>
  <si>
    <t>DEL01983</t>
  </si>
  <si>
    <t>DEL01984</t>
  </si>
  <si>
    <t>DEL01985</t>
  </si>
  <si>
    <t>DEL01986</t>
  </si>
  <si>
    <t>DEL01987</t>
  </si>
  <si>
    <t>DEL01988</t>
  </si>
  <si>
    <t>DEL01989</t>
  </si>
  <si>
    <t>DEL01990</t>
  </si>
  <si>
    <t>DEL01991</t>
  </si>
  <si>
    <t>DEL01992</t>
  </si>
  <si>
    <t>DEL01993</t>
  </si>
  <si>
    <t>DEL01994</t>
  </si>
  <si>
    <t>DEL01995</t>
  </si>
  <si>
    <t>DEL01996</t>
  </si>
  <si>
    <t>DEL01997</t>
  </si>
  <si>
    <t>DEL01998</t>
  </si>
  <si>
    <t>DEL01999</t>
  </si>
  <si>
    <t>DEL02000</t>
  </si>
  <si>
    <t>DEL02001</t>
  </si>
  <si>
    <t>DEL02002</t>
  </si>
  <si>
    <t>DEL02003</t>
  </si>
  <si>
    <t>DEL02004</t>
  </si>
  <si>
    <t>DEL02005</t>
  </si>
  <si>
    <t>DEL02006</t>
  </si>
  <si>
    <t>DEL02007</t>
  </si>
  <si>
    <t>DEL02008</t>
  </si>
  <si>
    <t>DEL02009</t>
  </si>
  <si>
    <t>DEL02010</t>
  </si>
  <si>
    <t>DEL02011</t>
  </si>
  <si>
    <t>DEL02012</t>
  </si>
  <si>
    <t>DEL02013</t>
  </si>
  <si>
    <t>DEL02014</t>
  </si>
  <si>
    <t>DEL02015</t>
  </si>
  <si>
    <t>DEL02016</t>
  </si>
  <si>
    <t>DEL02017</t>
  </si>
  <si>
    <t>DEL02018</t>
  </si>
  <si>
    <t>DEL02019</t>
  </si>
  <si>
    <t>DEL02020</t>
  </si>
  <si>
    <t>DEL02021</t>
  </si>
  <si>
    <t>DEL02022</t>
  </si>
  <si>
    <t>DEL02023</t>
  </si>
  <si>
    <t>DEL02024</t>
  </si>
  <si>
    <t>DEL02025</t>
  </si>
  <si>
    <t>DEL02026</t>
  </si>
  <si>
    <t>DEL02027</t>
  </si>
  <si>
    <t>DEL02028</t>
  </si>
  <si>
    <t>DEL02029</t>
  </si>
  <si>
    <t>DEL02030</t>
  </si>
  <si>
    <t>DEL02031</t>
  </si>
  <si>
    <t>DEL02032</t>
  </si>
  <si>
    <t>DEL02033</t>
  </si>
  <si>
    <t>DEL02034</t>
  </si>
  <si>
    <t>DEL02035</t>
  </si>
  <si>
    <t>DEL02036</t>
  </si>
  <si>
    <t>DEL02037</t>
  </si>
  <si>
    <t>DEL02038</t>
  </si>
  <si>
    <t>DEL02039</t>
  </si>
  <si>
    <t>DEL02040</t>
  </si>
  <si>
    <t>DEL02041</t>
  </si>
  <si>
    <t>DEL02042</t>
  </si>
  <si>
    <t>DEL02043</t>
  </si>
  <si>
    <t>DEL02044</t>
  </si>
  <si>
    <t>DEL02045</t>
  </si>
  <si>
    <t>DEL02046</t>
  </si>
  <si>
    <t>DEL02047</t>
  </si>
  <si>
    <t>DEL02048</t>
  </si>
  <si>
    <t>DEL02049</t>
  </si>
  <si>
    <t>DEL02050</t>
  </si>
  <si>
    <t>DEL02051</t>
  </si>
  <si>
    <t>DEL02052</t>
  </si>
  <si>
    <t>DEL02053</t>
  </si>
  <si>
    <t>DEL02054</t>
  </si>
  <si>
    <t>DEL02055</t>
  </si>
  <si>
    <t>DEL02056</t>
  </si>
  <si>
    <t>DEL02057</t>
  </si>
  <si>
    <t>DEL02058</t>
  </si>
  <si>
    <t>DEL02059</t>
  </si>
  <si>
    <t>DEL02060</t>
  </si>
  <si>
    <t>DEL02061</t>
  </si>
  <si>
    <t>DEL02062</t>
  </si>
  <si>
    <t>DEL02063</t>
  </si>
  <si>
    <t>DEL02064</t>
  </si>
  <si>
    <t>DEL02065</t>
  </si>
  <si>
    <t>DEL02066</t>
  </si>
  <si>
    <t>DEL02067</t>
  </si>
  <si>
    <t>DEL02068</t>
  </si>
  <si>
    <t>DEL02069</t>
  </si>
  <si>
    <t>DEL02070</t>
  </si>
  <si>
    <t>DEL02071</t>
  </si>
  <si>
    <t>DEL02072</t>
  </si>
  <si>
    <t>DEL02073</t>
  </si>
  <si>
    <t>DEL02074</t>
  </si>
  <si>
    <t>DEL02075</t>
  </si>
  <si>
    <t>DEL02076</t>
  </si>
  <si>
    <t>DEL02077</t>
  </si>
  <si>
    <t>DEL02078</t>
  </si>
  <si>
    <t>DEL02079</t>
  </si>
  <si>
    <t>DEL02080</t>
  </si>
  <si>
    <t>DEL02081</t>
  </si>
  <si>
    <t>DEL02082</t>
  </si>
  <si>
    <t>DEL02083</t>
  </si>
  <si>
    <t>DEL02084</t>
  </si>
  <si>
    <t>DEL02085</t>
  </si>
  <si>
    <t>DEL02086</t>
  </si>
  <si>
    <t>DEL02087</t>
  </si>
  <si>
    <t>DEL02088</t>
  </si>
  <si>
    <t>DEL02089</t>
  </si>
  <si>
    <t>DEL02090</t>
  </si>
  <si>
    <t>DEL02091</t>
  </si>
  <si>
    <t>DEL02092</t>
  </si>
  <si>
    <t>DEL02093</t>
  </si>
  <si>
    <t>DEL02094</t>
  </si>
  <si>
    <t>DEL02095</t>
  </si>
  <si>
    <t>DEL02096</t>
  </si>
  <si>
    <t>DEL02097</t>
  </si>
  <si>
    <t>DEL02098</t>
  </si>
  <si>
    <t>DEL02099</t>
  </si>
  <si>
    <t>DEL02100</t>
  </si>
  <si>
    <t>DEL02101</t>
  </si>
  <si>
    <t>DEL02102</t>
  </si>
  <si>
    <t>DEL02103</t>
  </si>
  <si>
    <t>DEL02104</t>
  </si>
  <si>
    <t>DEL02105</t>
  </si>
  <si>
    <t>DEL02106</t>
  </si>
  <si>
    <t>DEL02107</t>
  </si>
  <si>
    <t>DEL02108</t>
  </si>
  <si>
    <t>DEL02109</t>
  </si>
  <si>
    <t>DEL02110</t>
  </si>
  <si>
    <t>DEL02111</t>
  </si>
  <si>
    <t>DEL02112</t>
  </si>
  <si>
    <t>DEL02113</t>
  </si>
  <si>
    <t>DEL02114</t>
  </si>
  <si>
    <t>DEL02115</t>
  </si>
  <si>
    <t>DEL02116</t>
  </si>
  <si>
    <t>DEL02117</t>
  </si>
  <si>
    <t>DEL02118</t>
  </si>
  <si>
    <t>DEL02119</t>
  </si>
  <si>
    <t>DEL02120</t>
  </si>
  <si>
    <t>DEL02121</t>
  </si>
  <si>
    <t>DEL02122</t>
  </si>
  <si>
    <t>DEL02123</t>
  </si>
  <si>
    <t>DEL02124</t>
  </si>
  <si>
    <t>DEL02125</t>
  </si>
  <si>
    <t>DEL02126</t>
  </si>
  <si>
    <t>DEL02127</t>
  </si>
  <si>
    <t>DEL02128</t>
  </si>
  <si>
    <t>DEL02129</t>
  </si>
  <si>
    <t>DEL02130</t>
  </si>
  <si>
    <t>DEL02131</t>
  </si>
  <si>
    <t>DEL02132</t>
  </si>
  <si>
    <t>DEL02133</t>
  </si>
  <si>
    <t>DEL02134</t>
  </si>
  <si>
    <t>DEL02135</t>
  </si>
  <si>
    <t>DEL02136</t>
  </si>
  <si>
    <t>DEL02137</t>
  </si>
  <si>
    <t>DEL02138</t>
  </si>
  <si>
    <t>DEL02139</t>
  </si>
  <si>
    <t>DEL02140</t>
  </si>
  <si>
    <t>DEL02141</t>
  </si>
  <si>
    <t>DEL02142</t>
  </si>
  <si>
    <t>DEL02143</t>
  </si>
  <si>
    <t>DEL02144</t>
  </si>
  <si>
    <t>DEL02145</t>
  </si>
  <si>
    <t>DEL02146</t>
  </si>
  <si>
    <t>DEL02147</t>
  </si>
  <si>
    <t>DEL02148</t>
  </si>
  <si>
    <t>DEL02149</t>
  </si>
  <si>
    <t>DEL02150</t>
  </si>
  <si>
    <t>DEL02151</t>
  </si>
  <si>
    <t>DEL02152</t>
  </si>
  <si>
    <t>DEL02153</t>
  </si>
  <si>
    <t>DEL02154</t>
  </si>
  <si>
    <t>DEL02155</t>
  </si>
  <si>
    <t>DEL02156</t>
  </si>
  <si>
    <t>DEL02157</t>
  </si>
  <si>
    <t>DEL02158</t>
  </si>
  <si>
    <t>DEL02159</t>
  </si>
  <si>
    <t>DEL02160</t>
  </si>
  <si>
    <t>DEL02161</t>
  </si>
  <si>
    <t>DEL02162</t>
  </si>
  <si>
    <t>DEL02163</t>
  </si>
  <si>
    <t>DEL02164</t>
  </si>
  <si>
    <t>DEL02165</t>
  </si>
  <si>
    <t>DEL02166</t>
  </si>
  <si>
    <t>DEL02167</t>
  </si>
  <si>
    <t>DEL02168</t>
  </si>
  <si>
    <t>DEL02169</t>
  </si>
  <si>
    <t>DEL02170</t>
  </si>
  <si>
    <t>DEL02171</t>
  </si>
  <si>
    <t>DEL02172</t>
  </si>
  <si>
    <t>DEL02173</t>
  </si>
  <si>
    <t>DEL02174</t>
  </si>
  <si>
    <t>DEL02175</t>
  </si>
  <si>
    <t>DEL02176</t>
  </si>
  <si>
    <t>DEL02177</t>
  </si>
  <si>
    <t>DEL02178</t>
  </si>
  <si>
    <t>DEL02179</t>
  </si>
  <si>
    <t>DEL02180</t>
  </si>
  <si>
    <t>DEL02181</t>
  </si>
  <si>
    <t>DEL02182</t>
  </si>
  <si>
    <t>DEL02183</t>
  </si>
  <si>
    <t>DEL02184</t>
  </si>
  <si>
    <t>DEL02185</t>
  </si>
  <si>
    <t>DEL02186</t>
  </si>
  <si>
    <t>DEL02187</t>
  </si>
  <si>
    <t>DEL02188</t>
  </si>
  <si>
    <t>DEL02189</t>
  </si>
  <si>
    <t>DEL02190</t>
  </si>
  <si>
    <t>DEL02191</t>
  </si>
  <si>
    <t>DEL02192</t>
  </si>
  <si>
    <t>DEL02193</t>
  </si>
  <si>
    <t>DEL02194</t>
  </si>
  <si>
    <t>DEL02195</t>
  </si>
  <si>
    <t>DEL02196</t>
  </si>
  <si>
    <t>DEL02197</t>
  </si>
  <si>
    <t>DEL02198</t>
  </si>
  <si>
    <t>DEL02199</t>
  </si>
  <si>
    <t>DEL02200</t>
  </si>
  <si>
    <t>DEL02201</t>
  </si>
  <si>
    <t>DEL02202</t>
  </si>
  <si>
    <t>DEL02203</t>
  </si>
  <si>
    <t>DEL02204</t>
  </si>
  <si>
    <t>DEL02205</t>
  </si>
  <si>
    <t>DEL02206</t>
  </si>
  <si>
    <t>DEL02207</t>
  </si>
  <si>
    <t>DEL02208</t>
  </si>
  <si>
    <t>DEL02209</t>
  </si>
  <si>
    <t>DEL02210</t>
  </si>
  <si>
    <t>DEL02211</t>
  </si>
  <si>
    <t>DEL02212</t>
  </si>
  <si>
    <t>DEL02213</t>
  </si>
  <si>
    <t>DEL02214</t>
  </si>
  <si>
    <t>DEL02215</t>
  </si>
  <si>
    <t>DEL02216</t>
  </si>
  <si>
    <t>DEL02217</t>
  </si>
  <si>
    <t>DEL02218</t>
  </si>
  <si>
    <t>DEL02219</t>
  </si>
  <si>
    <t>DEL02220</t>
  </si>
  <si>
    <t>DEL02221</t>
  </si>
  <si>
    <t>DEL02222</t>
  </si>
  <si>
    <t>DEL02223</t>
  </si>
  <si>
    <t>DEL02224</t>
  </si>
  <si>
    <t>DEL02225</t>
  </si>
  <si>
    <t>DEL02226</t>
  </si>
  <si>
    <t>DEL02227</t>
  </si>
  <si>
    <t>DEL02228</t>
  </si>
  <si>
    <t>DEL02229</t>
  </si>
  <si>
    <t>DEL02230</t>
  </si>
  <si>
    <t>DEL02231</t>
  </si>
  <si>
    <t>DEL02232</t>
  </si>
  <si>
    <t>DEL02233</t>
  </si>
  <si>
    <t>DEL02234</t>
  </si>
  <si>
    <t>DEL02235</t>
  </si>
  <si>
    <t>DEL02236</t>
  </si>
  <si>
    <t>DEL02237</t>
  </si>
  <si>
    <t>DEL02238</t>
  </si>
  <si>
    <t>DEL02239</t>
  </si>
  <si>
    <t>DEL02240</t>
  </si>
  <si>
    <t>DEL02241</t>
  </si>
  <si>
    <t>DEL02242</t>
  </si>
  <si>
    <t>DEL02243</t>
  </si>
  <si>
    <t>DEL02244</t>
  </si>
  <si>
    <t>DEL02245</t>
  </si>
  <si>
    <t>DEL02246</t>
  </si>
  <si>
    <t>DEL02247</t>
  </si>
  <si>
    <t>DEL02248</t>
  </si>
  <si>
    <t>DEL02249</t>
  </si>
  <si>
    <t>DEL02250</t>
  </si>
  <si>
    <t>DEL02251</t>
  </si>
  <si>
    <t>DEL02252</t>
  </si>
  <si>
    <t>DEL02253</t>
  </si>
  <si>
    <t>DEL02254</t>
  </si>
  <si>
    <t>DEL02255</t>
  </si>
  <si>
    <t>DEL02256</t>
  </si>
  <si>
    <t>DEL02257</t>
  </si>
  <si>
    <t>DEL02258</t>
  </si>
  <si>
    <t>DEL02259</t>
  </si>
  <si>
    <t>DEL02260</t>
  </si>
  <si>
    <t>DEL02261</t>
  </si>
  <si>
    <t>DEL02262</t>
  </si>
  <si>
    <t>DEL02263</t>
  </si>
  <si>
    <t>DEL02264</t>
  </si>
  <si>
    <t>DEL02265</t>
  </si>
  <si>
    <t>DEL02266</t>
  </si>
  <si>
    <t>DEL02267</t>
  </si>
  <si>
    <t>DEL02268</t>
  </si>
  <si>
    <t>DEL02269</t>
  </si>
  <si>
    <t>DEL02270</t>
  </si>
  <si>
    <t>DEL02271</t>
  </si>
  <si>
    <t>DEL02272</t>
  </si>
  <si>
    <t>DEL02273</t>
  </si>
  <si>
    <t>DEL02274</t>
  </si>
  <si>
    <t>DEL02275</t>
  </si>
  <si>
    <t>DEL02276</t>
  </si>
  <si>
    <t>DEL02277</t>
  </si>
  <si>
    <t>DEL02278</t>
  </si>
  <si>
    <t>DEL02279</t>
  </si>
  <si>
    <t>DEL02280</t>
  </si>
  <si>
    <t>DEL02281</t>
  </si>
  <si>
    <t>DEL02282</t>
  </si>
  <si>
    <t>DEL02283</t>
  </si>
  <si>
    <t>DEL02284</t>
  </si>
  <si>
    <t>DEL02285</t>
  </si>
  <si>
    <t>DEL02286</t>
  </si>
  <si>
    <t>DEL02287</t>
  </si>
  <si>
    <t>DEL02288</t>
  </si>
  <si>
    <t>DEL02289</t>
  </si>
  <si>
    <t>DEL02290</t>
  </si>
  <si>
    <t>DEL02291</t>
  </si>
  <si>
    <t>DEL02292</t>
  </si>
  <si>
    <t>DEL02293</t>
  </si>
  <si>
    <t>DEL02294</t>
  </si>
  <si>
    <t>DEL02295</t>
  </si>
  <si>
    <t>DEL02296</t>
  </si>
  <si>
    <t>DEL02297</t>
  </si>
  <si>
    <t>DEL02298</t>
  </si>
  <si>
    <t>DEL02299</t>
  </si>
  <si>
    <t>DEL02300</t>
  </si>
  <si>
    <t>DEL02301</t>
  </si>
  <si>
    <t>DEL02302</t>
  </si>
  <si>
    <t>DEL02303</t>
  </si>
  <si>
    <t>DEL02304</t>
  </si>
  <si>
    <t>DEL02305</t>
  </si>
  <si>
    <t>DEL02306</t>
  </si>
  <si>
    <t>DEL02307</t>
  </si>
  <si>
    <t>DEL02308</t>
  </si>
  <si>
    <t>DEL02309</t>
  </si>
  <si>
    <t>DEL02310</t>
  </si>
  <si>
    <t>DEL02311</t>
  </si>
  <si>
    <t>DEL02312</t>
  </si>
  <si>
    <t>DEL02313</t>
  </si>
  <si>
    <t>DEL02314</t>
  </si>
  <si>
    <t>DEL02315</t>
  </si>
  <si>
    <t>DEL02316</t>
  </si>
  <si>
    <t>DEL02317</t>
  </si>
  <si>
    <t>DEL02318</t>
  </si>
  <si>
    <t>DEL02319</t>
  </si>
  <si>
    <t>DEL02320</t>
  </si>
  <si>
    <t>DEL02321</t>
  </si>
  <si>
    <t>DEL02322</t>
  </si>
  <si>
    <t>DEL02323</t>
  </si>
  <si>
    <t>DEL02324</t>
  </si>
  <si>
    <t>DEL02325</t>
  </si>
  <si>
    <t>DEL02326</t>
  </si>
  <si>
    <t>DEL02327</t>
  </si>
  <si>
    <t>DEL02328</t>
  </si>
  <si>
    <t>DEL02329</t>
  </si>
  <si>
    <t>DEL02330</t>
  </si>
  <si>
    <t>DEL02331</t>
  </si>
  <si>
    <t>DEL02332</t>
  </si>
  <si>
    <t>DEL02333</t>
  </si>
  <si>
    <t>DEL02334</t>
  </si>
  <si>
    <t>DEL02335</t>
  </si>
  <si>
    <t>DEL02336</t>
  </si>
  <si>
    <t>DEL02337</t>
  </si>
  <si>
    <t>DEL02338</t>
  </si>
  <si>
    <t>DEL02339</t>
  </si>
  <si>
    <t>DEL02340</t>
  </si>
  <si>
    <t>DEL02341</t>
  </si>
  <si>
    <t>DEL02342</t>
  </si>
  <si>
    <t>DEL02343</t>
  </si>
  <si>
    <t>DEL02344</t>
  </si>
  <si>
    <t>DEL02345</t>
  </si>
  <si>
    <t>DEL02346</t>
  </si>
  <si>
    <t>DEL02347</t>
  </si>
  <si>
    <t>DEL02348</t>
  </si>
  <si>
    <t>DEL02349</t>
  </si>
  <si>
    <t>DEL02350</t>
  </si>
  <si>
    <t>DEL02351</t>
  </si>
  <si>
    <t>DEL02352</t>
  </si>
  <si>
    <t>DEL02353</t>
  </si>
  <si>
    <t>DEL02354</t>
  </si>
  <si>
    <t>DEL02355</t>
  </si>
  <si>
    <t>DEL02356</t>
  </si>
  <si>
    <t>DEL02357</t>
  </si>
  <si>
    <t>DEL02358</t>
  </si>
  <si>
    <t>DEL02359</t>
  </si>
  <si>
    <t>DEL02360</t>
  </si>
  <si>
    <t>DEL02361</t>
  </si>
  <si>
    <t>DEL02362</t>
  </si>
  <si>
    <t>DEL02363</t>
  </si>
  <si>
    <t>DEL02364</t>
  </si>
  <si>
    <t>DEL02365</t>
  </si>
  <si>
    <t>DEL02366</t>
  </si>
  <si>
    <t>DEL02367</t>
  </si>
  <si>
    <t>DEL02368</t>
  </si>
  <si>
    <t>DEL02369</t>
  </si>
  <si>
    <t>DEL02370</t>
  </si>
  <si>
    <t>DEL02371</t>
  </si>
  <si>
    <t>DEL02372</t>
  </si>
  <si>
    <t>DEL02373</t>
  </si>
  <si>
    <t>DEL02374</t>
  </si>
  <si>
    <t>DEL02375</t>
  </si>
  <si>
    <t>DEL02376</t>
  </si>
  <si>
    <t>DEL02377</t>
  </si>
  <si>
    <t>DEL02378</t>
  </si>
  <si>
    <t>DEL02379</t>
  </si>
  <si>
    <t>DEL02380</t>
  </si>
  <si>
    <t>DEL02381</t>
  </si>
  <si>
    <t>DEL02382</t>
  </si>
  <si>
    <t>DEL02383</t>
  </si>
  <si>
    <t>DEL02384</t>
  </si>
  <si>
    <t>DEL02385</t>
  </si>
  <si>
    <t>DEL02386</t>
  </si>
  <si>
    <t>DEL02387</t>
  </si>
  <si>
    <t>DEL02388</t>
  </si>
  <si>
    <t>DEL02389</t>
  </si>
  <si>
    <t>DEL02390</t>
  </si>
  <si>
    <t>DEL02391</t>
  </si>
  <si>
    <t>DEL02392</t>
  </si>
  <si>
    <t>DEL02393</t>
  </si>
  <si>
    <t>DEL02394</t>
  </si>
  <si>
    <t>DEL02395</t>
  </si>
  <si>
    <t>DEL02396</t>
  </si>
  <si>
    <t>DEL02397</t>
  </si>
  <si>
    <t>DEL02398</t>
  </si>
  <si>
    <t>DEL02399</t>
  </si>
  <si>
    <t>DEL02400</t>
  </si>
  <si>
    <t>DEL02401</t>
  </si>
  <si>
    <t>DEL02402</t>
  </si>
  <si>
    <t>DEL02403</t>
  </si>
  <si>
    <t>DEL02404</t>
  </si>
  <si>
    <t>DEL02405</t>
  </si>
  <si>
    <t>DEL02406</t>
  </si>
  <si>
    <t>DEL02407</t>
  </si>
  <si>
    <t>DEL02408</t>
  </si>
  <si>
    <t>DEL02409</t>
  </si>
  <si>
    <t>DEL02410</t>
  </si>
  <si>
    <t>DEL02411</t>
  </si>
  <si>
    <t>DEL02412</t>
  </si>
  <si>
    <t>DEL02413</t>
  </si>
  <si>
    <t>DEL02414</t>
  </si>
  <si>
    <t>DEL02415</t>
  </si>
  <si>
    <t>DEL02416</t>
  </si>
  <si>
    <t>DEL02417</t>
  </si>
  <si>
    <t>DEL02418</t>
  </si>
  <si>
    <t>DEL02419</t>
  </si>
  <si>
    <t>DEL02420</t>
  </si>
  <si>
    <t>DEL02421</t>
  </si>
  <si>
    <t>DEL02422</t>
  </si>
  <si>
    <t>DEL02423</t>
  </si>
  <si>
    <t>DEL02424</t>
  </si>
  <si>
    <t>DEL02425</t>
  </si>
  <si>
    <t>DEL02426</t>
  </si>
  <si>
    <t>DEL02427</t>
  </si>
  <si>
    <t>DEL02428</t>
  </si>
  <si>
    <t>DEL02429</t>
  </si>
  <si>
    <t>DEL02430</t>
  </si>
  <si>
    <t>DEL02431</t>
  </si>
  <si>
    <t>DEL02432</t>
  </si>
  <si>
    <t>DEL02433</t>
  </si>
  <si>
    <t>DEL02434</t>
  </si>
  <si>
    <t>DEL02435</t>
  </si>
  <si>
    <t>DEL02436</t>
  </si>
  <si>
    <t>DEL02437</t>
  </si>
  <si>
    <t>DEL02438</t>
  </si>
  <si>
    <t>DEL02439</t>
  </si>
  <si>
    <t>DEL02440</t>
  </si>
  <si>
    <t>DEL02441</t>
  </si>
  <si>
    <t>DEL02442</t>
  </si>
  <si>
    <t>DEL02443</t>
  </si>
  <si>
    <t>DEL02444</t>
  </si>
  <si>
    <t>DEL02445</t>
  </si>
  <si>
    <t>DEL02446</t>
  </si>
  <si>
    <t>DEL02447</t>
  </si>
  <si>
    <t>DEL02448</t>
  </si>
  <si>
    <t>DEL02449</t>
  </si>
  <si>
    <t>DEL02450</t>
  </si>
  <si>
    <t>DEL02451</t>
  </si>
  <si>
    <t>DEL02452</t>
  </si>
  <si>
    <t>DEL02453</t>
  </si>
  <si>
    <t>DEL02454</t>
  </si>
  <si>
    <t>DEL02455</t>
  </si>
  <si>
    <t>DEL02456</t>
  </si>
  <si>
    <t>DEL02457</t>
  </si>
  <si>
    <t>DEL02458</t>
  </si>
  <si>
    <t>DEL02459</t>
  </si>
  <si>
    <t>DEL02460</t>
  </si>
  <si>
    <t>DEL02461</t>
  </si>
  <si>
    <t>DEL02462</t>
  </si>
  <si>
    <t>DEL02463</t>
  </si>
  <si>
    <t>DEL02464</t>
  </si>
  <si>
    <t>DEL02465</t>
  </si>
  <si>
    <t>DEL02466</t>
  </si>
  <si>
    <t>DEL02467</t>
  </si>
  <si>
    <t>DEL02468</t>
  </si>
  <si>
    <t>DEL02469</t>
  </si>
  <si>
    <t>DEL02470</t>
  </si>
  <si>
    <t>DEL02471</t>
  </si>
  <si>
    <t>DEL02472</t>
  </si>
  <si>
    <t>DEL02473</t>
  </si>
  <si>
    <t>DEL02474</t>
  </si>
  <si>
    <t>DEL02475</t>
  </si>
  <si>
    <t>DEL02476</t>
  </si>
  <si>
    <t>DEL02477</t>
  </si>
  <si>
    <t>DEL02478</t>
  </si>
  <si>
    <t>DEL02479</t>
  </si>
  <si>
    <t>DEL02480</t>
  </si>
  <si>
    <t>DEL02481</t>
  </si>
  <si>
    <t>DEL02482</t>
  </si>
  <si>
    <t>DEL02483</t>
  </si>
  <si>
    <t>DEL02484</t>
  </si>
  <si>
    <t>DEL02485</t>
  </si>
  <si>
    <t>DEL02486</t>
  </si>
  <si>
    <t>DEL02487</t>
  </si>
  <si>
    <t>DEL02488</t>
  </si>
  <si>
    <t>DEL02489</t>
  </si>
  <si>
    <t>DEL02490</t>
  </si>
  <si>
    <t>DEL02491</t>
  </si>
  <si>
    <t>DEL02492</t>
  </si>
  <si>
    <t>DEL02493</t>
  </si>
  <si>
    <t>DEL02494</t>
  </si>
  <si>
    <t>DEL02495</t>
  </si>
  <si>
    <t>DEL02496</t>
  </si>
  <si>
    <t>DEL02497</t>
  </si>
  <si>
    <t>DEL02498</t>
  </si>
  <si>
    <t>DEL02499</t>
  </si>
  <si>
    <t>DEL02500</t>
  </si>
  <si>
    <t>CAMP001</t>
  </si>
  <si>
    <t>Republic Day Sale</t>
  </si>
  <si>
    <t>Influencer</t>
  </si>
  <si>
    <t>CAMP002</t>
  </si>
  <si>
    <t>Valentine Flash Sale</t>
  </si>
  <si>
    <t>CAMP003</t>
  </si>
  <si>
    <t>Holi Savings</t>
  </si>
  <si>
    <t>CAMP004</t>
  </si>
  <si>
    <t>Summer Kickoff</t>
  </si>
  <si>
    <t>CAMP005</t>
  </si>
  <si>
    <t>Monsoon Deals</t>
  </si>
  <si>
    <t>CAMP006</t>
  </si>
  <si>
    <t>Independence Day Sale</t>
  </si>
  <si>
    <t>CAMP007</t>
  </si>
  <si>
    <t>Raksha Bandhan Offers</t>
  </si>
  <si>
    <t>CAMP008</t>
  </si>
  <si>
    <t>Festive Preview</t>
  </si>
  <si>
    <t>CAMP009</t>
  </si>
  <si>
    <t>Diwali Mega Sale</t>
  </si>
  <si>
    <t>CAMP010</t>
  </si>
  <si>
    <t>Black Friday Deals</t>
  </si>
  <si>
    <t>CAMP011</t>
  </si>
  <si>
    <t>Year End Clearance</t>
  </si>
  <si>
    <t>CAMP012</t>
  </si>
  <si>
    <t>New Year Kickoff</t>
  </si>
  <si>
    <t>CAMP013</t>
  </si>
  <si>
    <t>Back to College</t>
  </si>
  <si>
    <t>CAMP014</t>
  </si>
  <si>
    <t>Weekend Super Sale</t>
  </si>
  <si>
    <t>CAMP015</t>
  </si>
  <si>
    <t>Home Upgrade Week</t>
  </si>
  <si>
    <t>CAMP016</t>
  </si>
  <si>
    <t>Beauty Days</t>
  </si>
  <si>
    <t>CAMP017</t>
  </si>
  <si>
    <t>Tech Upgrade Week</t>
  </si>
  <si>
    <t>CAMP018</t>
  </si>
  <si>
    <t>Fashion Refresh</t>
  </si>
  <si>
    <t>CAMP019</t>
  </si>
  <si>
    <t>Fitness Challenge</t>
  </si>
  <si>
    <t>CAMP020</t>
  </si>
  <si>
    <t>Mega Savings Week</t>
  </si>
  <si>
    <t>REV0001</t>
  </si>
  <si>
    <t>Happy with the purchase</t>
  </si>
  <si>
    <t>REV0002</t>
  </si>
  <si>
    <t>Very satisfied</t>
  </si>
  <si>
    <t>REV0003</t>
  </si>
  <si>
    <t>Good quality and service</t>
  </si>
  <si>
    <t>REV0004</t>
  </si>
  <si>
    <t>Great experience</t>
  </si>
  <si>
    <t>REV0005</t>
  </si>
  <si>
    <t>Good product</t>
  </si>
  <si>
    <t>REV0006</t>
  </si>
  <si>
    <t>It was fine</t>
  </si>
  <si>
    <t>REV0007</t>
  </si>
  <si>
    <t>REV0008</t>
  </si>
  <si>
    <t>Very disappointing</t>
  </si>
  <si>
    <t>REV0009</t>
  </si>
  <si>
    <t>REV0010</t>
  </si>
  <si>
    <t>REV0011</t>
  </si>
  <si>
    <t>REV0012</t>
  </si>
  <si>
    <t>REV0013</t>
  </si>
  <si>
    <t>Excellent product</t>
  </si>
  <si>
    <t>REV0014</t>
  </si>
  <si>
    <t>REV0015</t>
  </si>
  <si>
    <t>Quality needs improvement</t>
  </si>
  <si>
    <t>REV0016</t>
  </si>
  <si>
    <t>REV0017</t>
  </si>
  <si>
    <t>Product quality was poor</t>
  </si>
  <si>
    <t>REV0018</t>
  </si>
  <si>
    <t>Okay product</t>
  </si>
  <si>
    <t>REV0019</t>
  </si>
  <si>
    <t>REV0020</t>
  </si>
  <si>
    <t>Not satisfied</t>
  </si>
  <si>
    <t>REV0021</t>
  </si>
  <si>
    <t>REV0022</t>
  </si>
  <si>
    <t>REV0023</t>
  </si>
  <si>
    <t>REV0024</t>
  </si>
  <si>
    <t>REV0025</t>
  </si>
  <si>
    <t>REV0026</t>
  </si>
  <si>
    <t>REV0027</t>
  </si>
  <si>
    <t>REV0028</t>
  </si>
  <si>
    <t>REV0029</t>
  </si>
  <si>
    <t>REV0030</t>
  </si>
  <si>
    <t>Average experience</t>
  </si>
  <si>
    <t>REV0031</t>
  </si>
  <si>
    <t>REV0032</t>
  </si>
  <si>
    <t>REV0033</t>
  </si>
  <si>
    <t>REV0034</t>
  </si>
  <si>
    <t>REV0035</t>
  </si>
  <si>
    <t>REV0036</t>
  </si>
  <si>
    <t>REV0037</t>
  </si>
  <si>
    <t>REV0038</t>
  </si>
  <si>
    <t>REV0039</t>
  </si>
  <si>
    <t>REV0040</t>
  </si>
  <si>
    <t>REV0041</t>
  </si>
  <si>
    <t>REV0042</t>
  </si>
  <si>
    <t>REV0043</t>
  </si>
  <si>
    <t>REV0044</t>
  </si>
  <si>
    <t>REV0045</t>
  </si>
  <si>
    <t>REV0046</t>
  </si>
  <si>
    <t>REV0047</t>
  </si>
  <si>
    <t>Delivery and product were average</t>
  </si>
  <si>
    <t>REV0048</t>
  </si>
  <si>
    <t>REV0049</t>
  </si>
  <si>
    <t>REV0050</t>
  </si>
  <si>
    <t>REV0051</t>
  </si>
  <si>
    <t>REV0052</t>
  </si>
  <si>
    <t>REV0053</t>
  </si>
  <si>
    <t>REV0054</t>
  </si>
  <si>
    <t>REV0055</t>
  </si>
  <si>
    <t>REV0056</t>
  </si>
  <si>
    <t>REV0057</t>
  </si>
  <si>
    <t>REV0058</t>
  </si>
  <si>
    <t>REV0059</t>
  </si>
  <si>
    <t>REV0060</t>
  </si>
  <si>
    <t>REV0061</t>
  </si>
  <si>
    <t>REV0062</t>
  </si>
  <si>
    <t>REV0063</t>
  </si>
  <si>
    <t>REV0064</t>
  </si>
  <si>
    <t>REV0065</t>
  </si>
  <si>
    <t>REV0066</t>
  </si>
  <si>
    <t>REV0067</t>
  </si>
  <si>
    <t>REV0068</t>
  </si>
  <si>
    <t>REV0069</t>
  </si>
  <si>
    <t>REV0070</t>
  </si>
  <si>
    <t>REV0071</t>
  </si>
  <si>
    <t>REV0072</t>
  </si>
  <si>
    <t>REV0073</t>
  </si>
  <si>
    <t>REV0074</t>
  </si>
  <si>
    <t>REV0075</t>
  </si>
  <si>
    <t>REV0076</t>
  </si>
  <si>
    <t>REV0077</t>
  </si>
  <si>
    <t>REV0078</t>
  </si>
  <si>
    <t>REV0079</t>
  </si>
  <si>
    <t>REV0080</t>
  </si>
  <si>
    <t>REV0081</t>
  </si>
  <si>
    <t>REV0082</t>
  </si>
  <si>
    <t>REV0083</t>
  </si>
  <si>
    <t>REV0084</t>
  </si>
  <si>
    <t>REV0085</t>
  </si>
  <si>
    <t>REV0086</t>
  </si>
  <si>
    <t>REV0087</t>
  </si>
  <si>
    <t>REV0088</t>
  </si>
  <si>
    <t>REV0089</t>
  </si>
  <si>
    <t>REV0090</t>
  </si>
  <si>
    <t>Could be better</t>
  </si>
  <si>
    <t>REV0091</t>
  </si>
  <si>
    <t>REV0092</t>
  </si>
  <si>
    <t>REV0093</t>
  </si>
  <si>
    <t>REV0094</t>
  </si>
  <si>
    <t>REV0095</t>
  </si>
  <si>
    <t>REV0096</t>
  </si>
  <si>
    <t>REV0097</t>
  </si>
  <si>
    <t>REV0098</t>
  </si>
  <si>
    <t>REV0099</t>
  </si>
  <si>
    <t>REV0100</t>
  </si>
  <si>
    <t>REV0101</t>
  </si>
  <si>
    <t>REV0102</t>
  </si>
  <si>
    <t>REV0103</t>
  </si>
  <si>
    <t>REV0104</t>
  </si>
  <si>
    <t>REV0105</t>
  </si>
  <si>
    <t>REV0106</t>
  </si>
  <si>
    <t>REV0107</t>
  </si>
  <si>
    <t>REV0108</t>
  </si>
  <si>
    <t>REV0109</t>
  </si>
  <si>
    <t>REV0110</t>
  </si>
  <si>
    <t>REV0111</t>
  </si>
  <si>
    <t>REV0112</t>
  </si>
  <si>
    <t>REV0113</t>
  </si>
  <si>
    <t>REV0114</t>
  </si>
  <si>
    <t>REV0115</t>
  </si>
  <si>
    <t>REV0116</t>
  </si>
  <si>
    <t>REV0117</t>
  </si>
  <si>
    <t>REV0118</t>
  </si>
  <si>
    <t>REV0119</t>
  </si>
  <si>
    <t>REV0120</t>
  </si>
  <si>
    <t>REV0121</t>
  </si>
  <si>
    <t>REV0122</t>
  </si>
  <si>
    <t>REV0123</t>
  </si>
  <si>
    <t>REV0124</t>
  </si>
  <si>
    <t>REV0125</t>
  </si>
  <si>
    <t>REV0126</t>
  </si>
  <si>
    <t>REV0127</t>
  </si>
  <si>
    <t>REV0128</t>
  </si>
  <si>
    <t>REV0129</t>
  </si>
  <si>
    <t>REV0130</t>
  </si>
  <si>
    <t>REV0131</t>
  </si>
  <si>
    <t>REV0132</t>
  </si>
  <si>
    <t>REV0133</t>
  </si>
  <si>
    <t>REV0134</t>
  </si>
  <si>
    <t>REV0135</t>
  </si>
  <si>
    <t>REV0136</t>
  </si>
  <si>
    <t>REV0137</t>
  </si>
  <si>
    <t>REV0138</t>
  </si>
  <si>
    <t>REV0139</t>
  </si>
  <si>
    <t>REV0140</t>
  </si>
  <si>
    <t>REV0141</t>
  </si>
  <si>
    <t>REV0142</t>
  </si>
  <si>
    <t>REV0143</t>
  </si>
  <si>
    <t>REV0144</t>
  </si>
  <si>
    <t>REV0145</t>
  </si>
  <si>
    <t>REV0146</t>
  </si>
  <si>
    <t>REV0147</t>
  </si>
  <si>
    <t>REV0148</t>
  </si>
  <si>
    <t>REV0149</t>
  </si>
  <si>
    <t>REV0150</t>
  </si>
  <si>
    <t>REV0151</t>
  </si>
  <si>
    <t>REV0152</t>
  </si>
  <si>
    <t>REV0153</t>
  </si>
  <si>
    <t>REV0154</t>
  </si>
  <si>
    <t>REV0155</t>
  </si>
  <si>
    <t>REV0156</t>
  </si>
  <si>
    <t>REV0157</t>
  </si>
  <si>
    <t>REV0158</t>
  </si>
  <si>
    <t>REV0159</t>
  </si>
  <si>
    <t>REV0160</t>
  </si>
  <si>
    <t>REV0161</t>
  </si>
  <si>
    <t>REV0162</t>
  </si>
  <si>
    <t>REV0163</t>
  </si>
  <si>
    <t>REV0164</t>
  </si>
  <si>
    <t>REV0165</t>
  </si>
  <si>
    <t>REV0166</t>
  </si>
  <si>
    <t>REV0167</t>
  </si>
  <si>
    <t>REV0168</t>
  </si>
  <si>
    <t>REV0169</t>
  </si>
  <si>
    <t>REV0170</t>
  </si>
  <si>
    <t>REV0171</t>
  </si>
  <si>
    <t>REV0172</t>
  </si>
  <si>
    <t>REV0173</t>
  </si>
  <si>
    <t>REV0174</t>
  </si>
  <si>
    <t>REV0175</t>
  </si>
  <si>
    <t>REV0176</t>
  </si>
  <si>
    <t>REV0177</t>
  </si>
  <si>
    <t>REV0178</t>
  </si>
  <si>
    <t>REV0179</t>
  </si>
  <si>
    <t>REV0180</t>
  </si>
  <si>
    <t>REV0181</t>
  </si>
  <si>
    <t>REV0182</t>
  </si>
  <si>
    <t>REV0183</t>
  </si>
  <si>
    <t>REV0184</t>
  </si>
  <si>
    <t>REV0185</t>
  </si>
  <si>
    <t>REV0186</t>
  </si>
  <si>
    <t>REV0187</t>
  </si>
  <si>
    <t>REV0188</t>
  </si>
  <si>
    <t>REV0189</t>
  </si>
  <si>
    <t>REV0190</t>
  </si>
  <si>
    <t>REV0191</t>
  </si>
  <si>
    <t>REV0192</t>
  </si>
  <si>
    <t>REV0193</t>
  </si>
  <si>
    <t>REV0194</t>
  </si>
  <si>
    <t>REV0195</t>
  </si>
  <si>
    <t>REV0196</t>
  </si>
  <si>
    <t>REV0197</t>
  </si>
  <si>
    <t>REV0198</t>
  </si>
  <si>
    <t>REV0199</t>
  </si>
  <si>
    <t>REV0200</t>
  </si>
  <si>
    <t>REV0201</t>
  </si>
  <si>
    <t>REV0202</t>
  </si>
  <si>
    <t>REV0203</t>
  </si>
  <si>
    <t>REV0204</t>
  </si>
  <si>
    <t>REV0205</t>
  </si>
  <si>
    <t>REV0206</t>
  </si>
  <si>
    <t>REV0207</t>
  </si>
  <si>
    <t>REV0208</t>
  </si>
  <si>
    <t>REV0209</t>
  </si>
  <si>
    <t>REV0210</t>
  </si>
  <si>
    <t>REV0211</t>
  </si>
  <si>
    <t>REV0212</t>
  </si>
  <si>
    <t>REV0213</t>
  </si>
  <si>
    <t>REV0214</t>
  </si>
  <si>
    <t>REV0215</t>
  </si>
  <si>
    <t>REV0216</t>
  </si>
  <si>
    <t>REV0217</t>
  </si>
  <si>
    <t>REV0218</t>
  </si>
  <si>
    <t>REV0219</t>
  </si>
  <si>
    <t>REV0220</t>
  </si>
  <si>
    <t>REV0221</t>
  </si>
  <si>
    <t>REV0222</t>
  </si>
  <si>
    <t>REV0223</t>
  </si>
  <si>
    <t>REV0224</t>
  </si>
  <si>
    <t>REV0225</t>
  </si>
  <si>
    <t>REV0226</t>
  </si>
  <si>
    <t>REV0227</t>
  </si>
  <si>
    <t>REV0228</t>
  </si>
  <si>
    <t>REV0229</t>
  </si>
  <si>
    <t>REV0230</t>
  </si>
  <si>
    <t>REV0231</t>
  </si>
  <si>
    <t>REV0232</t>
  </si>
  <si>
    <t>REV0233</t>
  </si>
  <si>
    <t>REV0234</t>
  </si>
  <si>
    <t>REV0235</t>
  </si>
  <si>
    <t>REV0236</t>
  </si>
  <si>
    <t>REV0237</t>
  </si>
  <si>
    <t>REV0238</t>
  </si>
  <si>
    <t>REV0239</t>
  </si>
  <si>
    <t>REV0240</t>
  </si>
  <si>
    <t>REV0241</t>
  </si>
  <si>
    <t>REV0242</t>
  </si>
  <si>
    <t>REV0243</t>
  </si>
  <si>
    <t>REV0244</t>
  </si>
  <si>
    <t>REV0245</t>
  </si>
  <si>
    <t>REV0246</t>
  </si>
  <si>
    <t>REV0247</t>
  </si>
  <si>
    <t>REV0248</t>
  </si>
  <si>
    <t>REV0249</t>
  </si>
  <si>
    <t>REV0250</t>
  </si>
  <si>
    <t>REV0251</t>
  </si>
  <si>
    <t>REV0252</t>
  </si>
  <si>
    <t>REV0253</t>
  </si>
  <si>
    <t>REV0254</t>
  </si>
  <si>
    <t>REV0255</t>
  </si>
  <si>
    <t>REV0256</t>
  </si>
  <si>
    <t>REV0257</t>
  </si>
  <si>
    <t>REV0258</t>
  </si>
  <si>
    <t>REV0259</t>
  </si>
  <si>
    <t>REV0260</t>
  </si>
  <si>
    <t>REV0261</t>
  </si>
  <si>
    <t>REV0262</t>
  </si>
  <si>
    <t>REV0263</t>
  </si>
  <si>
    <t>REV0264</t>
  </si>
  <si>
    <t>REV0265</t>
  </si>
  <si>
    <t>REV0266</t>
  </si>
  <si>
    <t>REV0267</t>
  </si>
  <si>
    <t>REV0268</t>
  </si>
  <si>
    <t>REV0269</t>
  </si>
  <si>
    <t>REV0270</t>
  </si>
  <si>
    <t>REV0271</t>
  </si>
  <si>
    <t>REV0272</t>
  </si>
  <si>
    <t>REV0273</t>
  </si>
  <si>
    <t>REV0274</t>
  </si>
  <si>
    <t>REV0275</t>
  </si>
  <si>
    <t>REV0276</t>
  </si>
  <si>
    <t>REV0277</t>
  </si>
  <si>
    <t>REV0278</t>
  </si>
  <si>
    <t>REV0279</t>
  </si>
  <si>
    <t>REV0280</t>
  </si>
  <si>
    <t>REV0281</t>
  </si>
  <si>
    <t>REV0282</t>
  </si>
  <si>
    <t>REV0283</t>
  </si>
  <si>
    <t>REV0284</t>
  </si>
  <si>
    <t>REV0285</t>
  </si>
  <si>
    <t>REV0286</t>
  </si>
  <si>
    <t>REV0287</t>
  </si>
  <si>
    <t>REV0288</t>
  </si>
  <si>
    <t>REV0289</t>
  </si>
  <si>
    <t>REV0290</t>
  </si>
  <si>
    <t>REV0291</t>
  </si>
  <si>
    <t>REV0292</t>
  </si>
  <si>
    <t>REV0293</t>
  </si>
  <si>
    <t>REV0294</t>
  </si>
  <si>
    <t>REV0295</t>
  </si>
  <si>
    <t>REV0296</t>
  </si>
  <si>
    <t>REV0297</t>
  </si>
  <si>
    <t>REV0298</t>
  </si>
  <si>
    <t>REV0299</t>
  </si>
  <si>
    <t>REV0300</t>
  </si>
  <si>
    <t>REV0301</t>
  </si>
  <si>
    <t>REV0302</t>
  </si>
  <si>
    <t>REV0303</t>
  </si>
  <si>
    <t>REV0304</t>
  </si>
  <si>
    <t>REV0305</t>
  </si>
  <si>
    <t>REV0306</t>
  </si>
  <si>
    <t>REV0307</t>
  </si>
  <si>
    <t>REV0308</t>
  </si>
  <si>
    <t>REV0309</t>
  </si>
  <si>
    <t>REV0310</t>
  </si>
  <si>
    <t>REV0311</t>
  </si>
  <si>
    <t>REV0312</t>
  </si>
  <si>
    <t>REV0313</t>
  </si>
  <si>
    <t>REV0314</t>
  </si>
  <si>
    <t>REV0315</t>
  </si>
  <si>
    <t>REV0316</t>
  </si>
  <si>
    <t>REV0317</t>
  </si>
  <si>
    <t>REV0318</t>
  </si>
  <si>
    <t>REV0319</t>
  </si>
  <si>
    <t>REV0320</t>
  </si>
  <si>
    <t>REV0321</t>
  </si>
  <si>
    <t>REV0322</t>
  </si>
  <si>
    <t>REV0323</t>
  </si>
  <si>
    <t>REV0324</t>
  </si>
  <si>
    <t>REV0325</t>
  </si>
  <si>
    <t>REV0326</t>
  </si>
  <si>
    <t>REV0327</t>
  </si>
  <si>
    <t>REV0328</t>
  </si>
  <si>
    <t>REV0329</t>
  </si>
  <si>
    <t>REV0330</t>
  </si>
  <si>
    <t>REV0331</t>
  </si>
  <si>
    <t>REV0332</t>
  </si>
  <si>
    <t>REV0333</t>
  </si>
  <si>
    <t>REV0334</t>
  </si>
  <si>
    <t>REV0335</t>
  </si>
  <si>
    <t>REV0336</t>
  </si>
  <si>
    <t>REV0337</t>
  </si>
  <si>
    <t>REV0338</t>
  </si>
  <si>
    <t>REV0339</t>
  </si>
  <si>
    <t>REV0340</t>
  </si>
  <si>
    <t>REV0341</t>
  </si>
  <si>
    <t>REV0342</t>
  </si>
  <si>
    <t>REV0343</t>
  </si>
  <si>
    <t>REV0344</t>
  </si>
  <si>
    <t>REV0345</t>
  </si>
  <si>
    <t>REV0346</t>
  </si>
  <si>
    <t>REV0347</t>
  </si>
  <si>
    <t>REV0348</t>
  </si>
  <si>
    <t>REV0349</t>
  </si>
  <si>
    <t>REV0350</t>
  </si>
  <si>
    <t>REV0351</t>
  </si>
  <si>
    <t>REV0352</t>
  </si>
  <si>
    <t>REV0353</t>
  </si>
  <si>
    <t>REV0354</t>
  </si>
  <si>
    <t>REV0355</t>
  </si>
  <si>
    <t>REV0356</t>
  </si>
  <si>
    <t>REV0357</t>
  </si>
  <si>
    <t>REV0358</t>
  </si>
  <si>
    <t>REV0359</t>
  </si>
  <si>
    <t>REV0360</t>
  </si>
  <si>
    <t>REV0361</t>
  </si>
  <si>
    <t>REV0362</t>
  </si>
  <si>
    <t>REV0363</t>
  </si>
  <si>
    <t>REV0364</t>
  </si>
  <si>
    <t>REV0365</t>
  </si>
  <si>
    <t>REV0366</t>
  </si>
  <si>
    <t>REV0367</t>
  </si>
  <si>
    <t>REV0368</t>
  </si>
  <si>
    <t>REV0369</t>
  </si>
  <si>
    <t>REV0370</t>
  </si>
  <si>
    <t>REV0371</t>
  </si>
  <si>
    <t>REV0372</t>
  </si>
  <si>
    <t>REV0373</t>
  </si>
  <si>
    <t>REV0374</t>
  </si>
  <si>
    <t>REV0375</t>
  </si>
  <si>
    <t>REV0376</t>
  </si>
  <si>
    <t>REV0377</t>
  </si>
  <si>
    <t>REV0378</t>
  </si>
  <si>
    <t>REV0379</t>
  </si>
  <si>
    <t>REV0380</t>
  </si>
  <si>
    <t>REV0381</t>
  </si>
  <si>
    <t>REV0382</t>
  </si>
  <si>
    <t>REV0383</t>
  </si>
  <si>
    <t>REV0384</t>
  </si>
  <si>
    <t>REV0385</t>
  </si>
  <si>
    <t>REV0386</t>
  </si>
  <si>
    <t>REV0387</t>
  </si>
  <si>
    <t>REV0388</t>
  </si>
  <si>
    <t>REV0389</t>
  </si>
  <si>
    <t>REV0390</t>
  </si>
  <si>
    <t>REV0391</t>
  </si>
  <si>
    <t>REV0392</t>
  </si>
  <si>
    <t>REV0393</t>
  </si>
  <si>
    <t>REV0394</t>
  </si>
  <si>
    <t>REV0395</t>
  </si>
  <si>
    <t>REV0396</t>
  </si>
  <si>
    <t>REV0397</t>
  </si>
  <si>
    <t>REV0398</t>
  </si>
  <si>
    <t>REV0399</t>
  </si>
  <si>
    <t>REV0400</t>
  </si>
  <si>
    <t>REV0401</t>
  </si>
  <si>
    <t>REV0402</t>
  </si>
  <si>
    <t>REV0403</t>
  </si>
  <si>
    <t>REV0404</t>
  </si>
  <si>
    <t>REV0405</t>
  </si>
  <si>
    <t>REV0406</t>
  </si>
  <si>
    <t>REV0407</t>
  </si>
  <si>
    <t>REV0408</t>
  </si>
  <si>
    <t>REV0409</t>
  </si>
  <si>
    <t>REV0410</t>
  </si>
  <si>
    <t>REV0411</t>
  </si>
  <si>
    <t>REV0412</t>
  </si>
  <si>
    <t>REV0413</t>
  </si>
  <si>
    <t>REV0414</t>
  </si>
  <si>
    <t>REV0415</t>
  </si>
  <si>
    <t>REV0416</t>
  </si>
  <si>
    <t>REV0417</t>
  </si>
  <si>
    <t>REV0418</t>
  </si>
  <si>
    <t>REV0419</t>
  </si>
  <si>
    <t>REV0420</t>
  </si>
  <si>
    <t>REV0421</t>
  </si>
  <si>
    <t>REV0422</t>
  </si>
  <si>
    <t>REV0423</t>
  </si>
  <si>
    <t>REV0424</t>
  </si>
  <si>
    <t>REV0425</t>
  </si>
  <si>
    <t>REV0426</t>
  </si>
  <si>
    <t>REV0427</t>
  </si>
  <si>
    <t>REV0428</t>
  </si>
  <si>
    <t>REV0429</t>
  </si>
  <si>
    <t>REV0430</t>
  </si>
  <si>
    <t>REV0431</t>
  </si>
  <si>
    <t>REV0432</t>
  </si>
  <si>
    <t>REV0433</t>
  </si>
  <si>
    <t>REV0434</t>
  </si>
  <si>
    <t>REV0435</t>
  </si>
  <si>
    <t>REV0436</t>
  </si>
  <si>
    <t>REV0437</t>
  </si>
  <si>
    <t>REV0438</t>
  </si>
  <si>
    <t>REV0439</t>
  </si>
  <si>
    <t>REV0440</t>
  </si>
  <si>
    <t>REV0441</t>
  </si>
  <si>
    <t>REV0442</t>
  </si>
  <si>
    <t>REV0443</t>
  </si>
  <si>
    <t>REV0444</t>
  </si>
  <si>
    <t>REV0445</t>
  </si>
  <si>
    <t>REV0446</t>
  </si>
  <si>
    <t>REV0447</t>
  </si>
  <si>
    <t>REV0448</t>
  </si>
  <si>
    <t>REV0449</t>
  </si>
  <si>
    <t>REV0450</t>
  </si>
  <si>
    <t>REV0451</t>
  </si>
  <si>
    <t>REV0452</t>
  </si>
  <si>
    <t>REV0453</t>
  </si>
  <si>
    <t>REV0454</t>
  </si>
  <si>
    <t>REV0455</t>
  </si>
  <si>
    <t>REV0456</t>
  </si>
  <si>
    <t>REV0457</t>
  </si>
  <si>
    <t>REV0458</t>
  </si>
  <si>
    <t>REV0459</t>
  </si>
  <si>
    <t>REV0460</t>
  </si>
  <si>
    <t>REV0461</t>
  </si>
  <si>
    <t>REV0462</t>
  </si>
  <si>
    <t>REV0463</t>
  </si>
  <si>
    <t>REV0464</t>
  </si>
  <si>
    <t>REV0465</t>
  </si>
  <si>
    <t>REV0466</t>
  </si>
  <si>
    <t>REV0467</t>
  </si>
  <si>
    <t>REV0468</t>
  </si>
  <si>
    <t>REV0469</t>
  </si>
  <si>
    <t>REV0470</t>
  </si>
  <si>
    <t>REV0471</t>
  </si>
  <si>
    <t>REV0472</t>
  </si>
  <si>
    <t>REV0473</t>
  </si>
  <si>
    <t>REV0474</t>
  </si>
  <si>
    <t>REV0475</t>
  </si>
  <si>
    <t>REV0476</t>
  </si>
  <si>
    <t>REV0477</t>
  </si>
  <si>
    <t>REV0478</t>
  </si>
  <si>
    <t>REV0479</t>
  </si>
  <si>
    <t>REV0480</t>
  </si>
  <si>
    <t>REV0481</t>
  </si>
  <si>
    <t>REV0482</t>
  </si>
  <si>
    <t>REV0483</t>
  </si>
  <si>
    <t>REV0484</t>
  </si>
  <si>
    <t>REV0485</t>
  </si>
  <si>
    <t>REV0486</t>
  </si>
  <si>
    <t>REV0487</t>
  </si>
  <si>
    <t>REV0488</t>
  </si>
  <si>
    <t>REV0489</t>
  </si>
  <si>
    <t>REV0490</t>
  </si>
  <si>
    <t>REV0491</t>
  </si>
  <si>
    <t>REV0492</t>
  </si>
  <si>
    <t>REV0493</t>
  </si>
  <si>
    <t>REV0494</t>
  </si>
  <si>
    <t>REV0495</t>
  </si>
  <si>
    <t>REV0496</t>
  </si>
  <si>
    <t>REV0497</t>
  </si>
  <si>
    <t>REV0498</t>
  </si>
  <si>
    <t>REV0499</t>
  </si>
  <si>
    <t>REV0500</t>
  </si>
  <si>
    <t>REV0501</t>
  </si>
  <si>
    <t>REV0502</t>
  </si>
  <si>
    <t>REV0503</t>
  </si>
  <si>
    <t>REV0504</t>
  </si>
  <si>
    <t>REV0505</t>
  </si>
  <si>
    <t>REV0506</t>
  </si>
  <si>
    <t>REV0507</t>
  </si>
  <si>
    <t>REV0508</t>
  </si>
  <si>
    <t>REV0509</t>
  </si>
  <si>
    <t>REV0510</t>
  </si>
  <si>
    <t>REV0511</t>
  </si>
  <si>
    <t>REV0512</t>
  </si>
  <si>
    <t>REV0513</t>
  </si>
  <si>
    <t>REV0514</t>
  </si>
  <si>
    <t>REV0515</t>
  </si>
  <si>
    <t>REV0516</t>
  </si>
  <si>
    <t>REV0517</t>
  </si>
  <si>
    <t>REV0518</t>
  </si>
  <si>
    <t>REV0519</t>
  </si>
  <si>
    <t>REV0520</t>
  </si>
  <si>
    <t>REV0521</t>
  </si>
  <si>
    <t>REV0522</t>
  </si>
  <si>
    <t>REV0523</t>
  </si>
  <si>
    <t>REV0524</t>
  </si>
  <si>
    <t>REV0525</t>
  </si>
  <si>
    <t>REV0526</t>
  </si>
  <si>
    <t>REV0527</t>
  </si>
  <si>
    <t>REV0528</t>
  </si>
  <si>
    <t>REV0529</t>
  </si>
  <si>
    <t>REV0530</t>
  </si>
  <si>
    <t>REV0531</t>
  </si>
  <si>
    <t>REV0532</t>
  </si>
  <si>
    <t>REV0533</t>
  </si>
  <si>
    <t>REV0534</t>
  </si>
  <si>
    <t>REV0535</t>
  </si>
  <si>
    <t>REV0536</t>
  </si>
  <si>
    <t>REV0537</t>
  </si>
  <si>
    <t>REV0538</t>
  </si>
  <si>
    <t>REV0539</t>
  </si>
  <si>
    <t>REV0540</t>
  </si>
  <si>
    <t>REV0541</t>
  </si>
  <si>
    <t>REV0542</t>
  </si>
  <si>
    <t>REV0543</t>
  </si>
  <si>
    <t>REV0544</t>
  </si>
  <si>
    <t>REV0545</t>
  </si>
  <si>
    <t>REV0546</t>
  </si>
  <si>
    <t>REV0547</t>
  </si>
  <si>
    <t>REV0548</t>
  </si>
  <si>
    <t>REV0549</t>
  </si>
  <si>
    <t>REV0550</t>
  </si>
  <si>
    <t>REV0551</t>
  </si>
  <si>
    <t>REV0552</t>
  </si>
  <si>
    <t>REV0553</t>
  </si>
  <si>
    <t>REV0554</t>
  </si>
  <si>
    <t>REV0555</t>
  </si>
  <si>
    <t>REV0556</t>
  </si>
  <si>
    <t>REV0557</t>
  </si>
  <si>
    <t>REV0558</t>
  </si>
  <si>
    <t>REV0559</t>
  </si>
  <si>
    <t>REV0560</t>
  </si>
  <si>
    <t>REV0561</t>
  </si>
  <si>
    <t>REV0562</t>
  </si>
  <si>
    <t>REV0563</t>
  </si>
  <si>
    <t>REV0564</t>
  </si>
  <si>
    <t>REV0565</t>
  </si>
  <si>
    <t>REV0566</t>
  </si>
  <si>
    <t>REV0567</t>
  </si>
  <si>
    <t>REV0568</t>
  </si>
  <si>
    <t>REV0569</t>
  </si>
  <si>
    <t>REV0570</t>
  </si>
  <si>
    <t>REV0571</t>
  </si>
  <si>
    <t>REV0572</t>
  </si>
  <si>
    <t>REV0573</t>
  </si>
  <si>
    <t>REV0574</t>
  </si>
  <si>
    <t>REV0575</t>
  </si>
  <si>
    <t>REV0576</t>
  </si>
  <si>
    <t>REV0577</t>
  </si>
  <si>
    <t>REV0578</t>
  </si>
  <si>
    <t>REV0579</t>
  </si>
  <si>
    <t>REV0580</t>
  </si>
  <si>
    <t>REV0581</t>
  </si>
  <si>
    <t>REV0582</t>
  </si>
  <si>
    <t>REV0583</t>
  </si>
  <si>
    <t>REV0584</t>
  </si>
  <si>
    <t>REV0585</t>
  </si>
  <si>
    <t>REV0586</t>
  </si>
  <si>
    <t>REV0587</t>
  </si>
  <si>
    <t>REV0588</t>
  </si>
  <si>
    <t>REV0589</t>
  </si>
  <si>
    <t>REV0590</t>
  </si>
  <si>
    <t>REV0591</t>
  </si>
  <si>
    <t>REV0592</t>
  </si>
  <si>
    <t>REV0593</t>
  </si>
  <si>
    <t>REV0594</t>
  </si>
  <si>
    <t>REV0595</t>
  </si>
  <si>
    <t>REV0596</t>
  </si>
  <si>
    <t>REV0597</t>
  </si>
  <si>
    <t>REV0598</t>
  </si>
  <si>
    <t>REV0599</t>
  </si>
  <si>
    <t>REV0600</t>
  </si>
  <si>
    <t>REV0601</t>
  </si>
  <si>
    <t>REV0602</t>
  </si>
  <si>
    <t>REV0603</t>
  </si>
  <si>
    <t>REV0604</t>
  </si>
  <si>
    <t>REV0605</t>
  </si>
  <si>
    <t>REV0606</t>
  </si>
  <si>
    <t>REV0607</t>
  </si>
  <si>
    <t>REV0608</t>
  </si>
  <si>
    <t>REV0609</t>
  </si>
  <si>
    <t>REV0610</t>
  </si>
  <si>
    <t>REV0611</t>
  </si>
  <si>
    <t>REV0612</t>
  </si>
  <si>
    <t>REV0613</t>
  </si>
  <si>
    <t>REV0614</t>
  </si>
  <si>
    <t>REV0615</t>
  </si>
  <si>
    <t>REV0616</t>
  </si>
  <si>
    <t>REV0617</t>
  </si>
  <si>
    <t>REV0618</t>
  </si>
  <si>
    <t>REV0619</t>
  </si>
  <si>
    <t>REV0620</t>
  </si>
  <si>
    <t>REV0621</t>
  </si>
  <si>
    <t>REV0622</t>
  </si>
  <si>
    <t>REV0623</t>
  </si>
  <si>
    <t>REV0624</t>
  </si>
  <si>
    <t>REV0625</t>
  </si>
  <si>
    <t>REV0626</t>
  </si>
  <si>
    <t>REV0627</t>
  </si>
  <si>
    <t>REV0628</t>
  </si>
  <si>
    <t>REV0629</t>
  </si>
  <si>
    <t>REV0630</t>
  </si>
  <si>
    <t>REV0631</t>
  </si>
  <si>
    <t>REV0632</t>
  </si>
  <si>
    <t>REV0633</t>
  </si>
  <si>
    <t>REV0634</t>
  </si>
  <si>
    <t>REV0635</t>
  </si>
  <si>
    <t>REV0636</t>
  </si>
  <si>
    <t>REV0637</t>
  </si>
  <si>
    <t>REV0638</t>
  </si>
  <si>
    <t>REV0639</t>
  </si>
  <si>
    <t>REV0640</t>
  </si>
  <si>
    <t>REV0641</t>
  </si>
  <si>
    <t>REV0642</t>
  </si>
  <si>
    <t>REV0643</t>
  </si>
  <si>
    <t>REV0644</t>
  </si>
  <si>
    <t>REV0645</t>
  </si>
  <si>
    <t>REV0646</t>
  </si>
  <si>
    <t>REV0647</t>
  </si>
  <si>
    <t>REV0648</t>
  </si>
  <si>
    <t>REV0649</t>
  </si>
  <si>
    <t>REV0650</t>
  </si>
  <si>
    <t>REV0651</t>
  </si>
  <si>
    <t>REV0652</t>
  </si>
  <si>
    <t>REV0653</t>
  </si>
  <si>
    <t>REV0654</t>
  </si>
  <si>
    <t>REV0655</t>
  </si>
  <si>
    <t>REV0656</t>
  </si>
  <si>
    <t>REV0657</t>
  </si>
  <si>
    <t>REV0658</t>
  </si>
  <si>
    <t>REV0659</t>
  </si>
  <si>
    <t>REV0660</t>
  </si>
  <si>
    <t>REV0661</t>
  </si>
  <si>
    <t>REV0662</t>
  </si>
  <si>
    <t>REV0663</t>
  </si>
  <si>
    <t>REV0664</t>
  </si>
  <si>
    <t>REV0665</t>
  </si>
  <si>
    <t>REV0666</t>
  </si>
  <si>
    <t>REV0667</t>
  </si>
  <si>
    <t>REV0668</t>
  </si>
  <si>
    <t>REV0669</t>
  </si>
  <si>
    <t>REV0670</t>
  </si>
  <si>
    <t>REV0671</t>
  </si>
  <si>
    <t>REV0672</t>
  </si>
  <si>
    <t>REV0673</t>
  </si>
  <si>
    <t>REV0674</t>
  </si>
  <si>
    <t>REV0675</t>
  </si>
  <si>
    <t>REV0676</t>
  </si>
  <si>
    <t>REV0677</t>
  </si>
  <si>
    <t>REV0678</t>
  </si>
  <si>
    <t>REV0679</t>
  </si>
  <si>
    <t>REV0680</t>
  </si>
  <si>
    <t>REV0681</t>
  </si>
  <si>
    <t>REV0682</t>
  </si>
  <si>
    <t>REV0683</t>
  </si>
  <si>
    <t>REV0684</t>
  </si>
  <si>
    <t>REV0685</t>
  </si>
  <si>
    <t>REV0686</t>
  </si>
  <si>
    <t>REV0687</t>
  </si>
  <si>
    <t>REV0688</t>
  </si>
  <si>
    <t>REV0689</t>
  </si>
  <si>
    <t>REV0690</t>
  </si>
  <si>
    <t>REV0691</t>
  </si>
  <si>
    <t>REV0692</t>
  </si>
  <si>
    <t>REV0693</t>
  </si>
  <si>
    <t>REV0694</t>
  </si>
  <si>
    <t>REV0695</t>
  </si>
  <si>
    <t>REV0696</t>
  </si>
  <si>
    <t>REV0697</t>
  </si>
  <si>
    <t>REV0698</t>
  </si>
  <si>
    <t>REV0699</t>
  </si>
  <si>
    <t>REV0700</t>
  </si>
  <si>
    <t>REV0701</t>
  </si>
  <si>
    <t>REV0702</t>
  </si>
  <si>
    <t>REV0703</t>
  </si>
  <si>
    <t>REV0704</t>
  </si>
  <si>
    <t>REV0705</t>
  </si>
  <si>
    <t>REV0706</t>
  </si>
  <si>
    <t>REV0707</t>
  </si>
  <si>
    <t>REV0708</t>
  </si>
  <si>
    <t>REV0709</t>
  </si>
  <si>
    <t>REV0710</t>
  </si>
  <si>
    <t>REV0711</t>
  </si>
  <si>
    <t>REV0712</t>
  </si>
  <si>
    <t>REV0713</t>
  </si>
  <si>
    <t>REV0714</t>
  </si>
  <si>
    <t>REV0715</t>
  </si>
  <si>
    <t>REV0716</t>
  </si>
  <si>
    <t>REV0717</t>
  </si>
  <si>
    <t>REV0718</t>
  </si>
  <si>
    <t>REV0719</t>
  </si>
  <si>
    <t>REV0720</t>
  </si>
  <si>
    <t>REV0721</t>
  </si>
  <si>
    <t>REV0722</t>
  </si>
  <si>
    <t>REV0723</t>
  </si>
  <si>
    <t>REV0724</t>
  </si>
  <si>
    <t>REV0725</t>
  </si>
  <si>
    <t>REV0726</t>
  </si>
  <si>
    <t>REV0727</t>
  </si>
  <si>
    <t>REV0728</t>
  </si>
  <si>
    <t>REV0729</t>
  </si>
  <si>
    <t>REV0730</t>
  </si>
  <si>
    <t>REV0731</t>
  </si>
  <si>
    <t>REV0732</t>
  </si>
  <si>
    <t>REV0733</t>
  </si>
  <si>
    <t>REV0734</t>
  </si>
  <si>
    <t>REV0735</t>
  </si>
  <si>
    <t>REV0736</t>
  </si>
  <si>
    <t>REV0737</t>
  </si>
  <si>
    <t>REV0738</t>
  </si>
  <si>
    <t>REV0739</t>
  </si>
  <si>
    <t>REV0740</t>
  </si>
  <si>
    <t>REV0741</t>
  </si>
  <si>
    <t>REV0742</t>
  </si>
  <si>
    <t>REV0743</t>
  </si>
  <si>
    <t>REV0744</t>
  </si>
  <si>
    <t>REV0745</t>
  </si>
  <si>
    <t>REV0746</t>
  </si>
  <si>
    <t>REV0747</t>
  </si>
  <si>
    <t>REV0748</t>
  </si>
  <si>
    <t>REV0749</t>
  </si>
  <si>
    <t>REV0750</t>
  </si>
  <si>
    <t>REV0751</t>
  </si>
  <si>
    <t>REV0752</t>
  </si>
  <si>
    <t>REV0753</t>
  </si>
  <si>
    <t>REV0754</t>
  </si>
  <si>
    <t>REV0755</t>
  </si>
  <si>
    <t>REV0756</t>
  </si>
  <si>
    <t>REV0757</t>
  </si>
  <si>
    <t>REV0758</t>
  </si>
  <si>
    <t>REV0759</t>
  </si>
  <si>
    <t>REV0760</t>
  </si>
  <si>
    <t>REV0761</t>
  </si>
  <si>
    <t>REV0762</t>
  </si>
  <si>
    <t>REV0763</t>
  </si>
  <si>
    <t>REV0764</t>
  </si>
  <si>
    <t>REV0765</t>
  </si>
  <si>
    <t>REV0766</t>
  </si>
  <si>
    <t>REV0767</t>
  </si>
  <si>
    <t>REV0768</t>
  </si>
  <si>
    <t>REV0769</t>
  </si>
  <si>
    <t>REV0770</t>
  </si>
  <si>
    <t>REV0771</t>
  </si>
  <si>
    <t>REV0772</t>
  </si>
  <si>
    <t>REV0773</t>
  </si>
  <si>
    <t>REV0774</t>
  </si>
  <si>
    <t>REV0775</t>
  </si>
  <si>
    <t>REV0776</t>
  </si>
  <si>
    <t>REV0777</t>
  </si>
  <si>
    <t>REV0778</t>
  </si>
  <si>
    <t>REV0779</t>
  </si>
  <si>
    <t>REV0780</t>
  </si>
  <si>
    <t>REV0781</t>
  </si>
  <si>
    <t>REV0782</t>
  </si>
  <si>
    <t>REV0783</t>
  </si>
  <si>
    <t>REV0784</t>
  </si>
  <si>
    <t>REV0785</t>
  </si>
  <si>
    <t>REV0786</t>
  </si>
  <si>
    <t>REV0787</t>
  </si>
  <si>
    <t>REV0788</t>
  </si>
  <si>
    <t>REV0789</t>
  </si>
  <si>
    <t>REV0790</t>
  </si>
  <si>
    <t>REV0791</t>
  </si>
  <si>
    <t>REV0792</t>
  </si>
  <si>
    <t>REV0793</t>
  </si>
  <si>
    <t>REV0794</t>
  </si>
  <si>
    <t>REV0795</t>
  </si>
  <si>
    <t>REV0796</t>
  </si>
  <si>
    <t>REV0797</t>
  </si>
  <si>
    <t>REV0798</t>
  </si>
  <si>
    <t>REV0799</t>
  </si>
  <si>
    <t>REV0800</t>
  </si>
  <si>
    <t>REV0801</t>
  </si>
  <si>
    <t>REV0802</t>
  </si>
  <si>
    <t>REV0803</t>
  </si>
  <si>
    <t>REV0804</t>
  </si>
  <si>
    <t>REV0805</t>
  </si>
  <si>
    <t>REV0806</t>
  </si>
  <si>
    <t>REV0807</t>
  </si>
  <si>
    <t>REV0808</t>
  </si>
  <si>
    <t>REV0809</t>
  </si>
  <si>
    <t>REV0810</t>
  </si>
  <si>
    <t>REV0811</t>
  </si>
  <si>
    <t>REV0812</t>
  </si>
  <si>
    <t>REV0813</t>
  </si>
  <si>
    <t>REV0814</t>
  </si>
  <si>
    <t>REV0815</t>
  </si>
  <si>
    <t>REV0816</t>
  </si>
  <si>
    <t>REV0817</t>
  </si>
  <si>
    <t>REV0818</t>
  </si>
  <si>
    <t>REV0819</t>
  </si>
  <si>
    <t>REV0820</t>
  </si>
  <si>
    <t>REV0821</t>
  </si>
  <si>
    <t>REV0822</t>
  </si>
  <si>
    <t>REV0823</t>
  </si>
  <si>
    <t>REV0824</t>
  </si>
  <si>
    <t>REV0825</t>
  </si>
  <si>
    <t>REV0826</t>
  </si>
  <si>
    <t>REV0827</t>
  </si>
  <si>
    <t>REV0828</t>
  </si>
  <si>
    <t>REV0829</t>
  </si>
  <si>
    <t>REV0830</t>
  </si>
  <si>
    <t>REV0831</t>
  </si>
  <si>
    <t>REV0832</t>
  </si>
  <si>
    <t>REV0833</t>
  </si>
  <si>
    <t>REV0834</t>
  </si>
  <si>
    <t>REV0835</t>
  </si>
  <si>
    <t>REV0836</t>
  </si>
  <si>
    <t>REV0837</t>
  </si>
  <si>
    <t>REV0838</t>
  </si>
  <si>
    <t>REV0839</t>
  </si>
  <si>
    <t>REV0840</t>
  </si>
  <si>
    <t>REV0841</t>
  </si>
  <si>
    <t>REV0842</t>
  </si>
  <si>
    <t>REV0843</t>
  </si>
  <si>
    <t>REV0844</t>
  </si>
  <si>
    <t>REV0845</t>
  </si>
  <si>
    <t>REV0846</t>
  </si>
  <si>
    <t>REV0847</t>
  </si>
  <si>
    <t>REV0848</t>
  </si>
  <si>
    <t>REV0849</t>
  </si>
  <si>
    <t>REV0850</t>
  </si>
  <si>
    <t>REV0851</t>
  </si>
  <si>
    <t>REV0852</t>
  </si>
  <si>
    <t>REV0853</t>
  </si>
  <si>
    <t>REV0854</t>
  </si>
  <si>
    <t>REV0855</t>
  </si>
  <si>
    <t>REV0856</t>
  </si>
  <si>
    <t>REV0857</t>
  </si>
  <si>
    <t>REV0858</t>
  </si>
  <si>
    <t>REV0859</t>
  </si>
  <si>
    <t>REV0860</t>
  </si>
  <si>
    <t>REV0861</t>
  </si>
  <si>
    <t>REV0862</t>
  </si>
  <si>
    <t>REV0863</t>
  </si>
  <si>
    <t>REV0864</t>
  </si>
  <si>
    <t>REV0865</t>
  </si>
  <si>
    <t>REV0866</t>
  </si>
  <si>
    <t>REV0867</t>
  </si>
  <si>
    <t>REV0868</t>
  </si>
  <si>
    <t>REV0869</t>
  </si>
  <si>
    <t>REV0870</t>
  </si>
  <si>
    <t>REV0871</t>
  </si>
  <si>
    <t>REV0872</t>
  </si>
  <si>
    <t>REV0873</t>
  </si>
  <si>
    <t>REV0874</t>
  </si>
  <si>
    <t>REV0875</t>
  </si>
  <si>
    <t>REV0876</t>
  </si>
  <si>
    <t>REV0877</t>
  </si>
  <si>
    <t>REV0878</t>
  </si>
  <si>
    <t>REV0879</t>
  </si>
  <si>
    <t>REV0880</t>
  </si>
  <si>
    <t>REV0881</t>
  </si>
  <si>
    <t>REV0882</t>
  </si>
  <si>
    <t>REV0883</t>
  </si>
  <si>
    <t>REV0884</t>
  </si>
  <si>
    <t>REV0885</t>
  </si>
  <si>
    <t>REV0886</t>
  </si>
  <si>
    <t>REV0887</t>
  </si>
  <si>
    <t>REV0888</t>
  </si>
  <si>
    <t>REV0889</t>
  </si>
  <si>
    <t>REV0890</t>
  </si>
  <si>
    <t>REV0891</t>
  </si>
  <si>
    <t>REV0892</t>
  </si>
  <si>
    <t>REV0893</t>
  </si>
  <si>
    <t>REV0894</t>
  </si>
  <si>
    <t>REV0895</t>
  </si>
  <si>
    <t>REV0896</t>
  </si>
  <si>
    <t>REV0897</t>
  </si>
  <si>
    <t>REV0898</t>
  </si>
  <si>
    <t>REV0899</t>
  </si>
  <si>
    <t>REV0900</t>
  </si>
  <si>
    <t>REV0901</t>
  </si>
  <si>
    <t>REV0902</t>
  </si>
  <si>
    <t>REV0903</t>
  </si>
  <si>
    <t>REV0904</t>
  </si>
  <si>
    <t>REV0905</t>
  </si>
  <si>
    <t>REV0906</t>
  </si>
  <si>
    <t>REV0907</t>
  </si>
  <si>
    <t>REV0908</t>
  </si>
  <si>
    <t>REV0909</t>
  </si>
  <si>
    <t>REV0910</t>
  </si>
  <si>
    <t>REV0911</t>
  </si>
  <si>
    <t>REV0912</t>
  </si>
  <si>
    <t>REV0913</t>
  </si>
  <si>
    <t>REV0914</t>
  </si>
  <si>
    <t>REV0915</t>
  </si>
  <si>
    <t>REV0916</t>
  </si>
  <si>
    <t>REV0917</t>
  </si>
  <si>
    <t>REV0918</t>
  </si>
  <si>
    <t>REV0919</t>
  </si>
  <si>
    <t>REV0920</t>
  </si>
  <si>
    <t>REV0921</t>
  </si>
  <si>
    <t>REV0922</t>
  </si>
  <si>
    <t>REV0923</t>
  </si>
  <si>
    <t>REV0924</t>
  </si>
  <si>
    <t>REV0925</t>
  </si>
  <si>
    <t>REV0926</t>
  </si>
  <si>
    <t>REV0927</t>
  </si>
  <si>
    <t>REV0928</t>
  </si>
  <si>
    <t>REV0929</t>
  </si>
  <si>
    <t>REV0930</t>
  </si>
  <si>
    <t>REV0931</t>
  </si>
  <si>
    <t>REV0932</t>
  </si>
  <si>
    <t>REV0933</t>
  </si>
  <si>
    <t>REV0934</t>
  </si>
  <si>
    <t>REV0935</t>
  </si>
  <si>
    <t>REV0936</t>
  </si>
  <si>
    <t>REV0937</t>
  </si>
  <si>
    <t>REV0938</t>
  </si>
  <si>
    <t>REV0939</t>
  </si>
  <si>
    <t>REV0940</t>
  </si>
  <si>
    <t>REV0941</t>
  </si>
  <si>
    <t>REV0942</t>
  </si>
  <si>
    <t>REV0943</t>
  </si>
  <si>
    <t>REV0944</t>
  </si>
  <si>
    <t>REV0945</t>
  </si>
  <si>
    <t>REV0946</t>
  </si>
  <si>
    <t>REV0947</t>
  </si>
  <si>
    <t>REV0948</t>
  </si>
  <si>
    <t>REV0949</t>
  </si>
  <si>
    <t>REV0950</t>
  </si>
  <si>
    <t>REV0951</t>
  </si>
  <si>
    <t>REV0952</t>
  </si>
  <si>
    <t>REV0953</t>
  </si>
  <si>
    <t>REV0954</t>
  </si>
  <si>
    <t>REV0955</t>
  </si>
  <si>
    <t>REV0956</t>
  </si>
  <si>
    <t>REV0957</t>
  </si>
  <si>
    <t>REV0958</t>
  </si>
  <si>
    <t>REV0959</t>
  </si>
  <si>
    <t>REV0960</t>
  </si>
  <si>
    <t>REV0961</t>
  </si>
  <si>
    <t>REV0962</t>
  </si>
  <si>
    <t>REV0963</t>
  </si>
  <si>
    <t>REV0964</t>
  </si>
  <si>
    <t>REV0965</t>
  </si>
  <si>
    <t>REV0966</t>
  </si>
  <si>
    <t>REV0967</t>
  </si>
  <si>
    <t>REV0968</t>
  </si>
  <si>
    <t>REV0969</t>
  </si>
  <si>
    <t>REV0970</t>
  </si>
  <si>
    <t>REV0971</t>
  </si>
  <si>
    <t>REV0972</t>
  </si>
  <si>
    <t>REV0973</t>
  </si>
  <si>
    <t>REV0974</t>
  </si>
  <si>
    <t>REV0975</t>
  </si>
  <si>
    <t>REV0976</t>
  </si>
  <si>
    <t>REV0977</t>
  </si>
  <si>
    <t>REV0978</t>
  </si>
  <si>
    <t>REV0979</t>
  </si>
  <si>
    <t>REV0980</t>
  </si>
  <si>
    <t>REV0981</t>
  </si>
  <si>
    <t>REV0982</t>
  </si>
  <si>
    <t>REV0983</t>
  </si>
  <si>
    <t>REV0984</t>
  </si>
  <si>
    <t>REV0985</t>
  </si>
  <si>
    <t>REV0986</t>
  </si>
  <si>
    <t>REV0987</t>
  </si>
  <si>
    <t>REV0988</t>
  </si>
  <si>
    <t>REV0989</t>
  </si>
  <si>
    <t>REV0990</t>
  </si>
  <si>
    <t>REV0991</t>
  </si>
  <si>
    <t>REV0992</t>
  </si>
  <si>
    <t>REV0993</t>
  </si>
  <si>
    <t>REV0994</t>
  </si>
  <si>
    <t>REV0995</t>
  </si>
  <si>
    <t>REV0996</t>
  </si>
  <si>
    <t>REV0997</t>
  </si>
  <si>
    <t>REV0998</t>
  </si>
  <si>
    <t>REV0999</t>
  </si>
  <si>
    <t>REV1000</t>
  </si>
  <si>
    <t>REV1001</t>
  </si>
  <si>
    <t>REV1002</t>
  </si>
  <si>
    <t>REV1003</t>
  </si>
  <si>
    <t>REV1004</t>
  </si>
  <si>
    <t>REV1005</t>
  </si>
  <si>
    <t>REV1006</t>
  </si>
  <si>
    <t>REV1007</t>
  </si>
  <si>
    <t>REV1008</t>
  </si>
  <si>
    <t>REV1009</t>
  </si>
  <si>
    <t>REV1010</t>
  </si>
  <si>
    <t>REV1011</t>
  </si>
  <si>
    <t>REV1012</t>
  </si>
  <si>
    <t>REV1013</t>
  </si>
  <si>
    <t>REV1014</t>
  </si>
  <si>
    <t>REV1015</t>
  </si>
  <si>
    <t>REV1016</t>
  </si>
  <si>
    <t>REV1017</t>
  </si>
  <si>
    <t>REV1018</t>
  </si>
  <si>
    <t>REV1019</t>
  </si>
  <si>
    <t>REV1020</t>
  </si>
  <si>
    <t>REV1021</t>
  </si>
  <si>
    <t>REV1022</t>
  </si>
  <si>
    <t>REV1023</t>
  </si>
  <si>
    <t>REV1024</t>
  </si>
  <si>
    <t>REV1025</t>
  </si>
  <si>
    <t>REV1026</t>
  </si>
  <si>
    <t>REV1027</t>
  </si>
  <si>
    <t>REV1028</t>
  </si>
  <si>
    <t>REV1029</t>
  </si>
  <si>
    <t>REV1030</t>
  </si>
  <si>
    <t>REV1031</t>
  </si>
  <si>
    <t>REV1032</t>
  </si>
  <si>
    <t>REV1033</t>
  </si>
  <si>
    <t>REV1034</t>
  </si>
  <si>
    <t>REV1035</t>
  </si>
  <si>
    <t>REV1036</t>
  </si>
  <si>
    <t>REV1037</t>
  </si>
  <si>
    <t>REV1038</t>
  </si>
  <si>
    <t>REV1039</t>
  </si>
  <si>
    <t>REV1040</t>
  </si>
  <si>
    <t>REV1041</t>
  </si>
  <si>
    <t>REV1042</t>
  </si>
  <si>
    <t>REV1043</t>
  </si>
  <si>
    <t>REV1044</t>
  </si>
  <si>
    <t>REV1045</t>
  </si>
  <si>
    <t>REV1046</t>
  </si>
  <si>
    <t>REV1047</t>
  </si>
  <si>
    <t>REV1048</t>
  </si>
  <si>
    <t>REV1049</t>
  </si>
  <si>
    <t>REV1050</t>
  </si>
  <si>
    <t>REV1051</t>
  </si>
  <si>
    <t>REV1052</t>
  </si>
  <si>
    <t>REV1053</t>
  </si>
  <si>
    <t>REV1054</t>
  </si>
  <si>
    <t>REV1055</t>
  </si>
  <si>
    <t>REV1056</t>
  </si>
  <si>
    <t>REV1057</t>
  </si>
  <si>
    <t>REV1058</t>
  </si>
  <si>
    <t>REV1059</t>
  </si>
  <si>
    <t>REV1060</t>
  </si>
  <si>
    <t>REV1061</t>
  </si>
  <si>
    <t>REV1062</t>
  </si>
  <si>
    <t>REV1063</t>
  </si>
  <si>
    <t>REV1064</t>
  </si>
  <si>
    <t>REV1065</t>
  </si>
  <si>
    <t>REV1066</t>
  </si>
  <si>
    <t>REV1067</t>
  </si>
  <si>
    <t>REV1068</t>
  </si>
  <si>
    <t>REV1069</t>
  </si>
  <si>
    <t>REV1070</t>
  </si>
  <si>
    <t>REV1071</t>
  </si>
  <si>
    <t>REV1072</t>
  </si>
  <si>
    <t>REV1073</t>
  </si>
  <si>
    <t>REV1074</t>
  </si>
  <si>
    <t>REV1075</t>
  </si>
  <si>
    <t>REV1076</t>
  </si>
  <si>
    <t>REV1077</t>
  </si>
  <si>
    <t>REV1078</t>
  </si>
  <si>
    <t>REV1079</t>
  </si>
  <si>
    <t>REV1080</t>
  </si>
  <si>
    <t>REV1081</t>
  </si>
  <si>
    <t>REV1082</t>
  </si>
  <si>
    <t>REV1083</t>
  </si>
  <si>
    <t>REV1084</t>
  </si>
  <si>
    <t>REV1085</t>
  </si>
  <si>
    <t>REV1086</t>
  </si>
  <si>
    <t>REV1087</t>
  </si>
  <si>
    <t>REV1088</t>
  </si>
  <si>
    <t>REV1089</t>
  </si>
  <si>
    <t>REV1090</t>
  </si>
  <si>
    <t>REV1091</t>
  </si>
  <si>
    <t>REV1092</t>
  </si>
  <si>
    <t>REV1093</t>
  </si>
  <si>
    <t>REV1094</t>
  </si>
  <si>
    <t>REV1095</t>
  </si>
  <si>
    <t>REV1096</t>
  </si>
  <si>
    <t>REV1097</t>
  </si>
  <si>
    <t>REV1098</t>
  </si>
  <si>
    <t>REV1099</t>
  </si>
  <si>
    <t>REV1100</t>
  </si>
  <si>
    <t>REV1101</t>
  </si>
  <si>
    <t>REV1102</t>
  </si>
  <si>
    <t>REV1103</t>
  </si>
  <si>
    <t>REV1104</t>
  </si>
  <si>
    <t>REV1105</t>
  </si>
  <si>
    <t>REV1106</t>
  </si>
  <si>
    <t>REV1107</t>
  </si>
  <si>
    <t>REV1108</t>
  </si>
  <si>
    <t>REV1109</t>
  </si>
  <si>
    <t>REV1110</t>
  </si>
  <si>
    <t>REV1111</t>
  </si>
  <si>
    <t>REV1112</t>
  </si>
  <si>
    <t>REV1113</t>
  </si>
  <si>
    <t>REV1114</t>
  </si>
  <si>
    <t>REV1115</t>
  </si>
  <si>
    <t>REV1116</t>
  </si>
  <si>
    <t>REV1117</t>
  </si>
  <si>
    <t>REV1118</t>
  </si>
  <si>
    <t>REV1119</t>
  </si>
  <si>
    <t>REV1120</t>
  </si>
  <si>
    <t>REV1121</t>
  </si>
  <si>
    <t>REV1122</t>
  </si>
  <si>
    <t>REV1123</t>
  </si>
  <si>
    <t>REV1124</t>
  </si>
  <si>
    <t>REV1125</t>
  </si>
  <si>
    <t>REV1126</t>
  </si>
  <si>
    <t>REV1127</t>
  </si>
  <si>
    <t>REV1128</t>
  </si>
  <si>
    <t>REV1129</t>
  </si>
  <si>
    <t>REV1130</t>
  </si>
  <si>
    <t>REV1131</t>
  </si>
  <si>
    <t>REV1132</t>
  </si>
  <si>
    <t>REV1133</t>
  </si>
  <si>
    <t>REV1134</t>
  </si>
  <si>
    <t>REV1135</t>
  </si>
  <si>
    <t>REV1136</t>
  </si>
  <si>
    <t>REV1137</t>
  </si>
  <si>
    <t>REV1138</t>
  </si>
  <si>
    <t>REV1139</t>
  </si>
  <si>
    <t>REV1140</t>
  </si>
  <si>
    <t>REV1141</t>
  </si>
  <si>
    <t>REV1142</t>
  </si>
  <si>
    <t>REV1143</t>
  </si>
  <si>
    <t>REV1144</t>
  </si>
  <si>
    <t>REV1145</t>
  </si>
  <si>
    <t>REV1146</t>
  </si>
  <si>
    <t>REV1147</t>
  </si>
  <si>
    <t>REV1148</t>
  </si>
  <si>
    <t>REV1149</t>
  </si>
  <si>
    <t>REV1150</t>
  </si>
  <si>
    <t>REV1151</t>
  </si>
  <si>
    <t>REV1152</t>
  </si>
  <si>
    <t>REV1153</t>
  </si>
  <si>
    <t>REV1154</t>
  </si>
  <si>
    <t>REV1155</t>
  </si>
  <si>
    <t>REV1156</t>
  </si>
  <si>
    <t>REV1157</t>
  </si>
  <si>
    <t>REV1158</t>
  </si>
  <si>
    <t>REV1159</t>
  </si>
  <si>
    <t>REV1160</t>
  </si>
  <si>
    <t>REV1161</t>
  </si>
  <si>
    <t>REV1162</t>
  </si>
  <si>
    <t>REV1163</t>
  </si>
  <si>
    <t>REV1164</t>
  </si>
  <si>
    <t>REV1165</t>
  </si>
  <si>
    <t>REV1166</t>
  </si>
  <si>
    <t>REV1167</t>
  </si>
  <si>
    <t>REV1168</t>
  </si>
  <si>
    <t>REV1169</t>
  </si>
  <si>
    <t>REV1170</t>
  </si>
  <si>
    <t>REV1171</t>
  </si>
  <si>
    <t>REV1172</t>
  </si>
  <si>
    <t>REV1173</t>
  </si>
  <si>
    <t>REV1174</t>
  </si>
  <si>
    <t>REV1175</t>
  </si>
  <si>
    <t>REV1176</t>
  </si>
  <si>
    <t>REV1177</t>
  </si>
  <si>
    <t>REV1178</t>
  </si>
  <si>
    <t>REV1179</t>
  </si>
  <si>
    <t>REV1180</t>
  </si>
  <si>
    <t>REV1181</t>
  </si>
  <si>
    <t>REV1182</t>
  </si>
  <si>
    <t>REV1183</t>
  </si>
  <si>
    <t>REV1184</t>
  </si>
  <si>
    <t>REV1185</t>
  </si>
  <si>
    <t>REV1186</t>
  </si>
  <si>
    <t>REV1187</t>
  </si>
  <si>
    <t>REV1188</t>
  </si>
  <si>
    <t>REV1189</t>
  </si>
  <si>
    <t>REV1190</t>
  </si>
  <si>
    <t>REV1191</t>
  </si>
  <si>
    <t>REV1192</t>
  </si>
  <si>
    <t>REV1193</t>
  </si>
  <si>
    <t>REV1194</t>
  </si>
  <si>
    <t>REV1195</t>
  </si>
  <si>
    <t>REV1196</t>
  </si>
  <si>
    <t>REV1197</t>
  </si>
  <si>
    <t>REV1198</t>
  </si>
  <si>
    <t>REV1199</t>
  </si>
  <si>
    <t>REV1200</t>
  </si>
  <si>
    <t>REV1201</t>
  </si>
  <si>
    <t>REV1202</t>
  </si>
  <si>
    <t>REV1203</t>
  </si>
  <si>
    <t>REV1204</t>
  </si>
  <si>
    <t>REV1205</t>
  </si>
  <si>
    <t>REV1206</t>
  </si>
  <si>
    <t>REV1207</t>
  </si>
  <si>
    <t>REV1208</t>
  </si>
  <si>
    <t>REV1209</t>
  </si>
  <si>
    <t>REV1210</t>
  </si>
  <si>
    <t>REV1211</t>
  </si>
  <si>
    <t>REV1212</t>
  </si>
  <si>
    <t>REV1213</t>
  </si>
  <si>
    <t>REV1214</t>
  </si>
  <si>
    <t>REV1215</t>
  </si>
  <si>
    <t>REV1216</t>
  </si>
  <si>
    <t>REV1217</t>
  </si>
  <si>
    <t>REV1218</t>
  </si>
  <si>
    <t>REV1219</t>
  </si>
  <si>
    <t>REV1220</t>
  </si>
  <si>
    <t>REV1221</t>
  </si>
  <si>
    <t>REV1222</t>
  </si>
  <si>
    <t>REV1223</t>
  </si>
  <si>
    <t>REV1224</t>
  </si>
  <si>
    <t>REV1225</t>
  </si>
  <si>
    <t>REV1226</t>
  </si>
  <si>
    <t>REV1227</t>
  </si>
  <si>
    <t>REV1228</t>
  </si>
  <si>
    <t>REV1229</t>
  </si>
  <si>
    <t>REV1230</t>
  </si>
  <si>
    <t>REV1231</t>
  </si>
  <si>
    <t>REV1232</t>
  </si>
  <si>
    <t>REV1233</t>
  </si>
  <si>
    <t>REV1234</t>
  </si>
  <si>
    <t>REV1235</t>
  </si>
  <si>
    <t>REV1236</t>
  </si>
  <si>
    <t>REV1237</t>
  </si>
  <si>
    <t>REV1238</t>
  </si>
  <si>
    <t>REV1239</t>
  </si>
  <si>
    <t>REV1240</t>
  </si>
  <si>
    <t>REV1241</t>
  </si>
  <si>
    <t>REV1242</t>
  </si>
  <si>
    <t>REV1243</t>
  </si>
  <si>
    <t>REV1244</t>
  </si>
  <si>
    <t>REV1245</t>
  </si>
  <si>
    <t>REV1246</t>
  </si>
  <si>
    <t>REV1247</t>
  </si>
  <si>
    <t>REV1248</t>
  </si>
  <si>
    <t>REV1249</t>
  </si>
  <si>
    <t>REV1250</t>
  </si>
  <si>
    <t>REV1251</t>
  </si>
  <si>
    <t>REV1252</t>
  </si>
  <si>
    <t>REV1253</t>
  </si>
  <si>
    <t>REV1254</t>
  </si>
  <si>
    <t>REV1255</t>
  </si>
  <si>
    <t>REV1256</t>
  </si>
  <si>
    <t>REV1257</t>
  </si>
  <si>
    <t>REV1258</t>
  </si>
  <si>
    <t>REV1259</t>
  </si>
  <si>
    <t>REV1260</t>
  </si>
  <si>
    <t>REV1261</t>
  </si>
  <si>
    <t>REV1262</t>
  </si>
  <si>
    <t>REV1263</t>
  </si>
  <si>
    <t>REV1264</t>
  </si>
  <si>
    <t>REV1265</t>
  </si>
  <si>
    <t>REV1266</t>
  </si>
  <si>
    <t>REV1267</t>
  </si>
  <si>
    <t>REV1268</t>
  </si>
  <si>
    <t>REV1269</t>
  </si>
  <si>
    <t>REV1270</t>
  </si>
  <si>
    <t>REV1271</t>
  </si>
  <si>
    <t>REV1272</t>
  </si>
  <si>
    <t>REV1273</t>
  </si>
  <si>
    <t>REV1274</t>
  </si>
  <si>
    <t>REV1275</t>
  </si>
  <si>
    <t>REV1276</t>
  </si>
  <si>
    <t>REV1277</t>
  </si>
  <si>
    <t>REV1278</t>
  </si>
  <si>
    <t>REV1279</t>
  </si>
  <si>
    <t>REV1280</t>
  </si>
  <si>
    <t>REV1281</t>
  </si>
  <si>
    <t>REV1282</t>
  </si>
  <si>
    <t>REV1283</t>
  </si>
  <si>
    <t>REV1284</t>
  </si>
  <si>
    <t>REV1285</t>
  </si>
  <si>
    <t>REV1286</t>
  </si>
  <si>
    <t>REV1287</t>
  </si>
  <si>
    <t>REV1288</t>
  </si>
  <si>
    <t>REV1289</t>
  </si>
  <si>
    <t>REV1290</t>
  </si>
  <si>
    <t>REV1291</t>
  </si>
  <si>
    <t>REV1292</t>
  </si>
  <si>
    <t>REV1293</t>
  </si>
  <si>
    <t>REV1294</t>
  </si>
  <si>
    <t>REV1295</t>
  </si>
  <si>
    <t>REV1296</t>
  </si>
  <si>
    <t>REV1297</t>
  </si>
  <si>
    <t>REV1298</t>
  </si>
  <si>
    <t>REV1299</t>
  </si>
  <si>
    <t>REV1300</t>
  </si>
  <si>
    <t>REV1301</t>
  </si>
  <si>
    <t>REV1302</t>
  </si>
  <si>
    <t>REV1303</t>
  </si>
  <si>
    <t>REV1304</t>
  </si>
  <si>
    <t>REV1305</t>
  </si>
  <si>
    <t>REV1306</t>
  </si>
  <si>
    <t>REV1307</t>
  </si>
  <si>
    <t>REV1308</t>
  </si>
  <si>
    <t>REV1309</t>
  </si>
  <si>
    <t>REV1310</t>
  </si>
  <si>
    <t>REV1311</t>
  </si>
  <si>
    <t>REV1312</t>
  </si>
  <si>
    <t>REV1313</t>
  </si>
  <si>
    <t>REV1314</t>
  </si>
  <si>
    <t>REV1315</t>
  </si>
  <si>
    <t>REV1316</t>
  </si>
  <si>
    <t>REV1317</t>
  </si>
  <si>
    <t>REV1318</t>
  </si>
  <si>
    <t>REV1319</t>
  </si>
  <si>
    <t>REV1320</t>
  </si>
  <si>
    <t>REV1321</t>
  </si>
  <si>
    <t>REV1322</t>
  </si>
  <si>
    <t>REV1323</t>
  </si>
  <si>
    <t>REV1324</t>
  </si>
  <si>
    <t>REV1325</t>
  </si>
  <si>
    <t>REV1326</t>
  </si>
  <si>
    <t>REV1327</t>
  </si>
  <si>
    <t>REV1328</t>
  </si>
  <si>
    <t>REV1329</t>
  </si>
  <si>
    <t>REV1330</t>
  </si>
  <si>
    <t>REV1331</t>
  </si>
  <si>
    <t>REV1332</t>
  </si>
  <si>
    <t>REV1333</t>
  </si>
  <si>
    <t>REV1334</t>
  </si>
  <si>
    <t>REV1335</t>
  </si>
  <si>
    <t>REV1336</t>
  </si>
  <si>
    <t>REV1337</t>
  </si>
  <si>
    <t>REV1338</t>
  </si>
  <si>
    <t>REV1339</t>
  </si>
  <si>
    <t>REV1340</t>
  </si>
  <si>
    <t>REV1341</t>
  </si>
  <si>
    <t>REV1342</t>
  </si>
  <si>
    <t>REV1343</t>
  </si>
  <si>
    <t>REV1344</t>
  </si>
  <si>
    <t>REV1345</t>
  </si>
  <si>
    <t>REV1346</t>
  </si>
  <si>
    <t>REV1347</t>
  </si>
  <si>
    <t>REV1348</t>
  </si>
  <si>
    <t>REV1349</t>
  </si>
  <si>
    <t>REV1350</t>
  </si>
  <si>
    <t>REV1351</t>
  </si>
  <si>
    <t>REV1352</t>
  </si>
  <si>
    <t>REV1353</t>
  </si>
  <si>
    <t>REV1354</t>
  </si>
  <si>
    <t>REV1355</t>
  </si>
  <si>
    <t>REV1356</t>
  </si>
  <si>
    <t>REV1357</t>
  </si>
  <si>
    <t>REV1358</t>
  </si>
  <si>
    <t>REV1359</t>
  </si>
  <si>
    <t>REV1360</t>
  </si>
  <si>
    <t>REV1361</t>
  </si>
  <si>
    <t>REV1362</t>
  </si>
  <si>
    <t>REV1363</t>
  </si>
  <si>
    <t>REV1364</t>
  </si>
  <si>
    <t>REV1365</t>
  </si>
  <si>
    <t>REV1366</t>
  </si>
  <si>
    <t>REV1367</t>
  </si>
  <si>
    <t>REV1368</t>
  </si>
  <si>
    <t>REV1369</t>
  </si>
  <si>
    <t>REV1370</t>
  </si>
  <si>
    <t>REV1371</t>
  </si>
  <si>
    <t>REV1372</t>
  </si>
  <si>
    <t>REV1373</t>
  </si>
  <si>
    <t>REV1374</t>
  </si>
  <si>
    <t>REV1375</t>
  </si>
  <si>
    <t>REV1376</t>
  </si>
  <si>
    <t>REV1377</t>
  </si>
  <si>
    <t>REV1378</t>
  </si>
  <si>
    <t>REV1379</t>
  </si>
  <si>
    <t>REV1380</t>
  </si>
  <si>
    <t>REV1381</t>
  </si>
  <si>
    <t>REV1382</t>
  </si>
  <si>
    <t>REV1383</t>
  </si>
  <si>
    <t>REV1384</t>
  </si>
  <si>
    <t>REV1385</t>
  </si>
  <si>
    <t>REV1386</t>
  </si>
  <si>
    <t>REV1387</t>
  </si>
  <si>
    <t>REV1388</t>
  </si>
  <si>
    <t>REV1389</t>
  </si>
  <si>
    <t>REV1390</t>
  </si>
  <si>
    <t>REV1391</t>
  </si>
  <si>
    <t>REV1392</t>
  </si>
  <si>
    <t>REV1393</t>
  </si>
  <si>
    <t>REV1394</t>
  </si>
  <si>
    <t>REV1395</t>
  </si>
  <si>
    <t>REV1396</t>
  </si>
  <si>
    <t>REV1397</t>
  </si>
  <si>
    <t>REV1398</t>
  </si>
  <si>
    <t>REV1399</t>
  </si>
  <si>
    <t>REV1400</t>
  </si>
  <si>
    <t>REV1401</t>
  </si>
  <si>
    <t>REV1402</t>
  </si>
  <si>
    <t>REV1403</t>
  </si>
  <si>
    <t>REV1404</t>
  </si>
  <si>
    <t>REV1405</t>
  </si>
  <si>
    <t>REV1406</t>
  </si>
  <si>
    <t>REV1407</t>
  </si>
  <si>
    <t>REV1408</t>
  </si>
  <si>
    <t>REV1409</t>
  </si>
  <si>
    <t>REV1410</t>
  </si>
  <si>
    <t>REV1411</t>
  </si>
  <si>
    <t>REV1412</t>
  </si>
  <si>
    <t>REV1413</t>
  </si>
  <si>
    <t>REV1414</t>
  </si>
  <si>
    <t>REV1415</t>
  </si>
  <si>
    <t>REV1416</t>
  </si>
  <si>
    <t>REV1417</t>
  </si>
  <si>
    <t>REV1418</t>
  </si>
  <si>
    <t>REV1419</t>
  </si>
  <si>
    <t>REV1420</t>
  </si>
  <si>
    <t>REV1421</t>
  </si>
  <si>
    <t>REV1422</t>
  </si>
  <si>
    <t>REV1423</t>
  </si>
  <si>
    <t>REV1424</t>
  </si>
  <si>
    <t>REV1425</t>
  </si>
  <si>
    <t>REV1426</t>
  </si>
  <si>
    <t>REV1427</t>
  </si>
  <si>
    <t>REV1428</t>
  </si>
  <si>
    <t>REV1429</t>
  </si>
  <si>
    <t>REV1430</t>
  </si>
  <si>
    <t>REV1431</t>
  </si>
  <si>
    <t>REV1432</t>
  </si>
  <si>
    <t>REV1433</t>
  </si>
  <si>
    <t>REV1434</t>
  </si>
  <si>
    <t>REV1435</t>
  </si>
  <si>
    <t>REV1436</t>
  </si>
  <si>
    <t>REV1437</t>
  </si>
  <si>
    <t>REV1438</t>
  </si>
  <si>
    <t>REV1439</t>
  </si>
  <si>
    <t>REV1440</t>
  </si>
  <si>
    <t>REV1441</t>
  </si>
  <si>
    <t>REV1442</t>
  </si>
  <si>
    <t>REV1443</t>
  </si>
  <si>
    <t>REV1444</t>
  </si>
  <si>
    <t>REV1445</t>
  </si>
  <si>
    <t>REV1446</t>
  </si>
  <si>
    <t>REV1447</t>
  </si>
  <si>
    <t>REV1448</t>
  </si>
  <si>
    <t>REV1449</t>
  </si>
  <si>
    <t>REV1450</t>
  </si>
  <si>
    <t>REV1451</t>
  </si>
  <si>
    <t>REV1452</t>
  </si>
  <si>
    <t>REV1453</t>
  </si>
  <si>
    <t>REV1454</t>
  </si>
  <si>
    <t>REV1455</t>
  </si>
  <si>
    <t>REV1456</t>
  </si>
  <si>
    <t>REV1457</t>
  </si>
  <si>
    <t>REV1458</t>
  </si>
  <si>
    <t>REV1459</t>
  </si>
  <si>
    <t>REV1460</t>
  </si>
  <si>
    <t>REV1461</t>
  </si>
  <si>
    <t>REV1462</t>
  </si>
  <si>
    <t>REV1463</t>
  </si>
  <si>
    <t>REV1464</t>
  </si>
  <si>
    <t>REV1465</t>
  </si>
  <si>
    <t>REV1466</t>
  </si>
  <si>
    <t>REV1467</t>
  </si>
  <si>
    <t>REV1468</t>
  </si>
  <si>
    <t>REV1469</t>
  </si>
  <si>
    <t>REV1470</t>
  </si>
  <si>
    <t>REV1471</t>
  </si>
  <si>
    <t>REV1472</t>
  </si>
  <si>
    <t>REV1473</t>
  </si>
  <si>
    <t>REV1474</t>
  </si>
  <si>
    <t>REV1475</t>
  </si>
  <si>
    <t>REV1476</t>
  </si>
  <si>
    <t>REV1477</t>
  </si>
  <si>
    <t>REV1478</t>
  </si>
  <si>
    <t>REV1479</t>
  </si>
  <si>
    <t>REV1480</t>
  </si>
  <si>
    <t>REV1481</t>
  </si>
  <si>
    <t>REV1482</t>
  </si>
  <si>
    <t>REV1483</t>
  </si>
  <si>
    <t>REV1484</t>
  </si>
  <si>
    <t>REV1485</t>
  </si>
  <si>
    <t>REV1486</t>
  </si>
  <si>
    <t>REV1487</t>
  </si>
  <si>
    <t>REV1488</t>
  </si>
  <si>
    <t>REV1489</t>
  </si>
  <si>
    <t>REV1490</t>
  </si>
  <si>
    <t>REV1491</t>
  </si>
  <si>
    <t>REV1492</t>
  </si>
  <si>
    <t>REV1493</t>
  </si>
  <si>
    <t>REV1494</t>
  </si>
  <si>
    <t>REV1495</t>
  </si>
  <si>
    <t>REV1496</t>
  </si>
  <si>
    <t>REV1497</t>
  </si>
  <si>
    <t>REV1498</t>
  </si>
  <si>
    <t>REV1499</t>
  </si>
  <si>
    <t>REV1500</t>
  </si>
  <si>
    <t>Data_Check</t>
  </si>
  <si>
    <t>Profit_Check</t>
  </si>
  <si>
    <t>Sales</t>
  </si>
  <si>
    <t>Product_Cost_Total</t>
  </si>
  <si>
    <t>Gross_Profit</t>
  </si>
  <si>
    <t>Profit_Margin</t>
  </si>
  <si>
    <t>Net_Sales</t>
  </si>
  <si>
    <t>Net_Profit</t>
  </si>
  <si>
    <t>Month</t>
  </si>
  <si>
    <t>Order_Month</t>
  </si>
  <si>
    <t>Sum of Net_Sales</t>
  </si>
  <si>
    <t>Sum of Net_Profit</t>
  </si>
  <si>
    <t>Month_Start</t>
  </si>
  <si>
    <t>Row Labels</t>
  </si>
  <si>
    <t>Grand Total</t>
  </si>
  <si>
    <t>URBANCART BUSINESS INTELLIGENCE DASHBOARD</t>
  </si>
  <si>
    <t>TOTAL SALES</t>
  </si>
  <si>
    <t>TOTAL PROFIT</t>
  </si>
  <si>
    <t>DELIVERED ORDERS</t>
  </si>
  <si>
    <t>RETURN RATE</t>
  </si>
  <si>
    <t>PROFIT MARGIN</t>
  </si>
  <si>
    <t>Sum of Refund_Amount</t>
  </si>
  <si>
    <t>Count of Return_ID</t>
  </si>
  <si>
    <t>MARKETING PERFORMANCE</t>
  </si>
  <si>
    <t>TOP PRODUCTS</t>
  </si>
  <si>
    <t>RETURN ANALYSIS</t>
  </si>
  <si>
    <t>CATEGORY PERFORMANCE</t>
  </si>
  <si>
    <t>MONTH</t>
  </si>
  <si>
    <t>NET SALES</t>
  </si>
  <si>
    <t>NET PROFIT</t>
  </si>
  <si>
    <t>MONTHLY SALES &amp; PROFIT TREND</t>
  </si>
  <si>
    <t>KEY BUSINESS INSIGHTS</t>
  </si>
  <si>
    <t>MANAGEMENT TAKEAWAY</t>
  </si>
  <si>
    <t>UrbanCart generates a healthy 23.81% overall profit margin, with clear opportunities to improve performance through high-margin products, strong organic acquisition, lower return-related losses and better category-level margin management.</t>
  </si>
  <si>
    <r>
      <rPr>
        <b/>
        <sz val="16"/>
        <color theme="1"/>
        <rFont val="Calibri"/>
        <family val="2"/>
        <scheme val="minor"/>
      </rPr>
      <t>1.</t>
    </r>
    <r>
      <rPr>
        <sz val="16"/>
        <color theme="1"/>
        <rFont val="Calibri"/>
        <family val="2"/>
        <scheme val="minor"/>
      </rPr>
      <t xml:space="preserve"> Electronics is the primary revenue driver
Electronics generated ₹15.25L sales and ₹4.17L profit, leading all categories in both revenue and absolute profit. Its 27.4% margin indicates strong profitability alongside high sales volume.</t>
    </r>
  </si>
  <si>
    <r>
      <rPr>
        <b/>
        <sz val="16"/>
        <color theme="1"/>
        <rFont val="Calibri"/>
        <family val="2"/>
        <scheme val="minor"/>
      </rPr>
      <t>2.</t>
    </r>
    <r>
      <rPr>
        <sz val="16"/>
        <color theme="1"/>
        <rFont val="Calibri"/>
        <family val="2"/>
        <scheme val="minor"/>
      </rPr>
      <t xml:space="preserve"> Organic is the strongest acquisition channel
Organic generated ₹20.50L sales and ₹5.07L profit, contributing approximately 30% of total net sales. Maintaining strong SEO and organic visibility can support sustainable customer acquisition.</t>
    </r>
  </si>
  <si>
    <r>
      <rPr>
        <b/>
        <sz val="16"/>
        <color theme="1"/>
        <rFont val="Calibri"/>
        <family val="2"/>
        <scheme val="minor"/>
      </rPr>
      <t>3.</t>
    </r>
    <r>
      <rPr>
        <sz val="16"/>
        <color theme="1"/>
        <rFont val="Calibri"/>
        <family val="2"/>
        <scheme val="minor"/>
      </rPr>
      <t xml:space="preserve"> High sales do not always mean highest profit
Dumbbells generated the highest product sales at ₹5.62L, while Power Bank generated the highest profit at ₹1.53L. Product decisions should therefore consider both sales volume and profit contribution.</t>
    </r>
  </si>
  <si>
    <r>
      <rPr>
        <b/>
        <sz val="16"/>
        <color theme="1"/>
        <rFont val="Calibri"/>
        <family val="2"/>
        <scheme val="minor"/>
      </rPr>
      <t>4.</t>
    </r>
    <r>
      <rPr>
        <sz val="16"/>
        <color theme="1"/>
        <rFont val="Calibri"/>
        <family val="2"/>
        <scheme val="minor"/>
      </rPr>
      <t xml:space="preserve"> Returns are creating a significant financial impact
UrbanCart recorded 243 returns and ₹8.42L in refunds, with an 11.98% return rate. Size/Fit Issues and Damaged Products together generated approximately ₹3.61L in refunds.</t>
    </r>
  </si>
  <si>
    <r>
      <rPr>
        <b/>
        <sz val="16"/>
        <color theme="1"/>
        <rFont val="Calibri"/>
        <family val="2"/>
        <scheme val="minor"/>
      </rPr>
      <t>5.</t>
    </r>
    <r>
      <rPr>
        <sz val="16"/>
        <color theme="1"/>
        <rFont val="Calibri"/>
        <family val="2"/>
        <scheme val="minor"/>
      </rPr>
      <t xml:space="preserve"> Fashion has a margin improvement opportunity
Fashion generated ₹13.85L sales, but its 19.0% margin is below Electronics and Beauty &amp; Personal Care. Pricing, discounting and product costs should be reviewed.</t>
    </r>
  </si>
  <si>
    <r>
      <rPr>
        <b/>
        <sz val="16"/>
        <color theme="1"/>
        <rFont val="Calibri"/>
        <family val="2"/>
        <scheme val="minor"/>
      </rPr>
      <t>6.</t>
    </r>
    <r>
      <rPr>
        <sz val="16"/>
        <color theme="1"/>
        <rFont val="Calibri"/>
        <family val="2"/>
        <scheme val="minor"/>
      </rPr>
      <t xml:space="preserve"> Product prioritisation should consider profitability
Power Bank delivers approximately 29.0% margin, compared with around 15.0% for Jacket and 15.8% for Running Shoes. Higher-margin products can receive greater promotional focus.</t>
    </r>
  </si>
  <si>
    <r>
      <rPr>
        <b/>
        <sz val="16"/>
        <color theme="1"/>
        <rFont val="Calibri"/>
        <family val="2"/>
        <scheme val="minor"/>
      </rPr>
      <t>7.</t>
    </r>
    <r>
      <rPr>
        <sz val="16"/>
        <color theme="1"/>
        <rFont val="Calibri"/>
        <family val="2"/>
        <scheme val="minor"/>
      </rPr>
      <t xml:space="preserve"> Monthly performance shows significant volatility
June 2025 recorded the highest monthly sales of ₹4.25L and profit of ₹1.02L, while October 2025 declined to ₹2.23L sales. Demand and campaign planning should account for these fluctuations.</t>
    </r>
  </si>
  <si>
    <t>BUSINESS RECOMMENDATIONS</t>
  </si>
  <si>
    <t>1. Scale high-performing categories
Prioritise Electronics and other high-margin categories in promotions and inventory planning while maintaining healthy product-level margins.</t>
  </si>
  <si>
    <t>2. Strengthen organic acquisition
Continue investing in SEO, content and organic visibility because Organic currently contributes the highest sales and profit among marketing channels.</t>
  </si>
  <si>
    <t>3. Reduce return-related losses
Investigate Size/Fit and Damaged Product returns through better product information, sizing guidance, packaging quality and quality checks.</t>
  </si>
  <si>
    <t>4. Improve low-margin products
Review pricing, discounts, supplier costs and product mix for lower-margin products such as Jacket and Running Shoes before increasing their sales aggressively.</t>
  </si>
  <si>
    <t>5. Prioritise profitable products
Use product-level profit margins alongside sales volume when deciding which products should receive promotional and inventory priority.</t>
  </si>
  <si>
    <t>6. Plan around monthly demand fluctuations
Use historical monthly performance to improve campaign timing, inventory planning and sales forecasting, particularly around high- and low-demand periods.</t>
  </si>
  <si>
    <t>Customer Type</t>
  </si>
  <si>
    <t>Net Sales</t>
  </si>
  <si>
    <t>Net Profit</t>
  </si>
  <si>
    <t>Delivery Status</t>
  </si>
  <si>
    <t>Order Count</t>
  </si>
  <si>
    <t>Delivery Partner</t>
  </si>
  <si>
    <t>Delayed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</si>
</sst>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mmm/yyyy"/>
  </numFmts>
  <fonts count="16">
    <font>
      <sz val="11"/>
      <color theme="1"/>
      <name val="Calibri"/>
      <family val="2"/>
      <scheme val="minor"/>
    </font>
    <font>
      <sz val="11"/>
      <color rgb="FF000000"/>
      <name val="Carlit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8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1BAE0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0" fontId="4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 applyAlignment="1">
      <alignment horizontal="left" indent="1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7" fillId="0" borderId="0" xfId="0" applyFont="1"/>
    <xf numFmtId="0" fontId="7" fillId="0" borderId="0" xfId="0" applyFont="1" applyAlignment="1">
      <alignment horizontal="left" wrapText="1"/>
    </xf>
    <xf numFmtId="0" fontId="7" fillId="0" borderId="0" xfId="0" pivotButton="1" applyFont="1"/>
    <xf numFmtId="0" fontId="7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2">
    <cellStyle name="Normal" xfId="0" builtinId="0"/>
    <cellStyle name="Percent" xfId="1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</font>
    </dxf>
    <dxf>
      <font>
        <b val="0"/>
      </font>
    </dxf>
    <dxf>
      <numFmt numFmtId="165" formatCode="mmm/yyyy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colors>
    <mruColors>
      <color rgb="FF1BAE02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[UrbanCart_Cleaned_Data.xlsx]Dashboard!PivotTable2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UrbanCart Category Sales &amp; Profit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Dashboard!$B$55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Dashboard!$A$56:$A$61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 &amp; Fitness</c:v>
                </c:pt>
              </c:strCache>
            </c:strRef>
          </c:cat>
          <c:val>
            <c:numRef>
              <c:f>Dashboard!$B$56:$B$61</c:f>
              <c:numCache>
                <c:formatCode>General</c:formatCode>
                <c:ptCount val="5"/>
                <c:pt idx="0">
                  <c:v>1137503.8000000014</c:v>
                </c:pt>
                <c:pt idx="1">
                  <c:v>1525296.0000000005</c:v>
                </c:pt>
                <c:pt idx="2">
                  <c:v>1384821.5500000003</c:v>
                </c:pt>
                <c:pt idx="3">
                  <c:v>1316080.7500000005</c:v>
                </c:pt>
                <c:pt idx="4">
                  <c:v>1497775.4000000008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C-45AE-8A6B-2052286F3196}"/>
            </c:ext>
          </c:extLst>
        </c:ser>
        <c:ser>
          <c:idx val="1"/>
          <c:order val="1"/>
          <c:tx>
            <c:strRef>
              <c:f>Dashboard!$C$55</c:f>
              <c:strCache>
                <c:ptCount val="1"/>
                <c:pt idx="0">
                  <c:v>Sum of Net_Profit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Dashboard!$A$56:$A$61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 &amp; Fitness</c:v>
                </c:pt>
              </c:strCache>
            </c:strRef>
          </c:cat>
          <c:val>
            <c:numRef>
              <c:f>Dashboard!$C$56:$C$61</c:f>
              <c:numCache>
                <c:formatCode>General</c:formatCode>
                <c:ptCount val="5"/>
                <c:pt idx="0">
                  <c:v>312499.79999999958</c:v>
                </c:pt>
                <c:pt idx="1">
                  <c:v>417286.99999999971</c:v>
                </c:pt>
                <c:pt idx="2">
                  <c:v>263205.5500000001</c:v>
                </c:pt>
                <c:pt idx="3">
                  <c:v>321981.74999999988</c:v>
                </c:pt>
                <c:pt idx="4">
                  <c:v>318995.39999999997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C-45AE-8A6B-2052286F3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946496"/>
        <c:axId val="2072876336"/>
      </c:barChart>
      <c:catAx>
        <c:axId val="207294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76336"/>
        <c:crosses val="autoZero"/>
        <c:auto val="1"/>
        <c:lblAlgn val="ctr"/>
        <c:lblOffset val="100"/>
        <c:noMultiLvlLbl val="0"/>
      </c:catAx>
      <c:valAx>
        <c:axId val="207287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[UrbanCart_Cleaned_Data.xlsx]Dashboard!PivotTable3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UrbanCart Marketing Channel Performance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Dashboard!$B$75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Dashboard!$A$76:$A$82</c:f>
              <c:strCache>
                <c:ptCount val="6"/>
                <c:pt idx="0">
                  <c:v>Affiliate</c:v>
                </c:pt>
                <c:pt idx="1">
                  <c:v>Email</c:v>
                </c:pt>
                <c:pt idx="2">
                  <c:v>Facebook</c:v>
                </c:pt>
                <c:pt idx="3">
                  <c:v>Google Ads</c:v>
                </c:pt>
                <c:pt idx="4">
                  <c:v>Instagram</c:v>
                </c:pt>
                <c:pt idx="5">
                  <c:v>Organic</c:v>
                </c:pt>
              </c:strCache>
            </c:strRef>
          </c:cat>
          <c:val>
            <c:numRef>
              <c:f>Dashboard!$B$76:$B$82</c:f>
              <c:numCache>
                <c:formatCode>General</c:formatCode>
                <c:ptCount val="6"/>
                <c:pt idx="0">
                  <c:v>778871.85</c:v>
                </c:pt>
                <c:pt idx="1">
                  <c:v>713332.3</c:v>
                </c:pt>
                <c:pt idx="2">
                  <c:v>871844.75</c:v>
                </c:pt>
                <c:pt idx="3">
                  <c:v>1364648.2</c:v>
                </c:pt>
                <c:pt idx="4">
                  <c:v>1083179.5</c:v>
                </c:pt>
                <c:pt idx="5">
                  <c:v>2049600.9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2-41F6-9109-8AC192032051}"/>
            </c:ext>
          </c:extLst>
        </c:ser>
        <c:ser>
          <c:idx val="1"/>
          <c:order val="1"/>
          <c:tx>
            <c:strRef>
              <c:f>Dashboard!$C$75</c:f>
              <c:strCache>
                <c:ptCount val="1"/>
                <c:pt idx="0">
                  <c:v>Sum of Net_Profit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Dashboard!$A$76:$A$82</c:f>
              <c:strCache>
                <c:ptCount val="6"/>
                <c:pt idx="0">
                  <c:v>Affiliate</c:v>
                </c:pt>
                <c:pt idx="1">
                  <c:v>Email</c:v>
                </c:pt>
                <c:pt idx="2">
                  <c:v>Facebook</c:v>
                </c:pt>
                <c:pt idx="3">
                  <c:v>Google Ads</c:v>
                </c:pt>
                <c:pt idx="4">
                  <c:v>Instagram</c:v>
                </c:pt>
                <c:pt idx="5">
                  <c:v>Organic</c:v>
                </c:pt>
              </c:strCache>
            </c:strRef>
          </c:cat>
          <c:val>
            <c:numRef>
              <c:f>Dashboard!$C$76:$C$82</c:f>
              <c:numCache>
                <c:formatCode>General</c:formatCode>
                <c:ptCount val="6"/>
                <c:pt idx="0">
                  <c:v>182874.85000000009</c:v>
                </c:pt>
                <c:pt idx="1">
                  <c:v>173858.3000000001</c:v>
                </c:pt>
                <c:pt idx="2">
                  <c:v>205565.75000000006</c:v>
                </c:pt>
                <c:pt idx="3">
                  <c:v>325969.19999999978</c:v>
                </c:pt>
                <c:pt idx="4">
                  <c:v>238202.49999999997</c:v>
                </c:pt>
                <c:pt idx="5">
                  <c:v>507498.89999999956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72-41F6-9109-8AC19203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101040"/>
        <c:axId val="2072796176"/>
      </c:barChart>
      <c:catAx>
        <c:axId val="21311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96176"/>
        <c:crosses val="autoZero"/>
        <c:auto val="1"/>
        <c:lblAlgn val="ctr"/>
        <c:lblOffset val="100"/>
        <c:noMultiLvlLbl val="0"/>
      </c:catAx>
      <c:valAx>
        <c:axId val="20727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0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[UrbanCart_Cleaned_Data.xlsx]Dashboard!PivotTable4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UrbanCart Top 10 Products by Sales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Dashboard!$B$90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Dashboard!$A$91:$A$101</c:f>
              <c:strCache>
                <c:ptCount val="10"/>
                <c:pt idx="0">
                  <c:v>Air Fryer</c:v>
                </c:pt>
                <c:pt idx="1">
                  <c:v>Dumbbells</c:v>
                </c:pt>
                <c:pt idx="2">
                  <c:v>Headphones</c:v>
                </c:pt>
                <c:pt idx="3">
                  <c:v>Jacket</c:v>
                </c:pt>
                <c:pt idx="4">
                  <c:v>Perfume</c:v>
                </c:pt>
                <c:pt idx="5">
                  <c:v>Power Bank</c:v>
                </c:pt>
                <c:pt idx="6">
                  <c:v>Running Shoes</c:v>
                </c:pt>
                <c:pt idx="7">
                  <c:v>Smartphone</c:v>
                </c:pt>
                <c:pt idx="8">
                  <c:v>Sneakers</c:v>
                </c:pt>
                <c:pt idx="9">
                  <c:v>T-Shirt</c:v>
                </c:pt>
              </c:strCache>
            </c:strRef>
          </c:cat>
          <c:val>
            <c:numRef>
              <c:f>Dashboard!$B$91:$B$101</c:f>
              <c:numCache>
                <c:formatCode>General</c:formatCode>
                <c:ptCount val="10"/>
                <c:pt idx="0">
                  <c:v>361114.74999999988</c:v>
                </c:pt>
                <c:pt idx="1">
                  <c:v>562056.74999999988</c:v>
                </c:pt>
                <c:pt idx="2">
                  <c:v>360329.60000000003</c:v>
                </c:pt>
                <c:pt idx="3">
                  <c:v>385846.79999999993</c:v>
                </c:pt>
                <c:pt idx="4">
                  <c:v>445953.39999999985</c:v>
                </c:pt>
                <c:pt idx="5">
                  <c:v>528126.84999999974</c:v>
                </c:pt>
                <c:pt idx="6">
                  <c:v>416659.75</c:v>
                </c:pt>
                <c:pt idx="7">
                  <c:v>317824.19999999995</c:v>
                </c:pt>
                <c:pt idx="8">
                  <c:v>330195.04999999987</c:v>
                </c:pt>
                <c:pt idx="9">
                  <c:v>358389.95000000007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1-4A3B-B5BC-399CB8EA7CE8}"/>
            </c:ext>
          </c:extLst>
        </c:ser>
        <c:ser>
          <c:idx val="1"/>
          <c:order val="1"/>
          <c:tx>
            <c:strRef>
              <c:f>Dashboard!$C$90</c:f>
              <c:strCache>
                <c:ptCount val="1"/>
                <c:pt idx="0">
                  <c:v>Sum of Net_Profit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Dashboard!$A$91:$A$101</c:f>
              <c:strCache>
                <c:ptCount val="10"/>
                <c:pt idx="0">
                  <c:v>Air Fryer</c:v>
                </c:pt>
                <c:pt idx="1">
                  <c:v>Dumbbells</c:v>
                </c:pt>
                <c:pt idx="2">
                  <c:v>Headphones</c:v>
                </c:pt>
                <c:pt idx="3">
                  <c:v>Jacket</c:v>
                </c:pt>
                <c:pt idx="4">
                  <c:v>Perfume</c:v>
                </c:pt>
                <c:pt idx="5">
                  <c:v>Power Bank</c:v>
                </c:pt>
                <c:pt idx="6">
                  <c:v>Running Shoes</c:v>
                </c:pt>
                <c:pt idx="7">
                  <c:v>Smartphone</c:v>
                </c:pt>
                <c:pt idx="8">
                  <c:v>Sneakers</c:v>
                </c:pt>
                <c:pt idx="9">
                  <c:v>T-Shirt</c:v>
                </c:pt>
              </c:strCache>
            </c:strRef>
          </c:cat>
          <c:val>
            <c:numRef>
              <c:f>Dashboard!$C$91:$C$101</c:f>
              <c:numCache>
                <c:formatCode>General</c:formatCode>
                <c:ptCount val="10"/>
                <c:pt idx="0">
                  <c:v>90722.750000000058</c:v>
                </c:pt>
                <c:pt idx="1">
                  <c:v>121143.75</c:v>
                </c:pt>
                <c:pt idx="2">
                  <c:v>73986.60000000002</c:v>
                </c:pt>
                <c:pt idx="3">
                  <c:v>57884.800000000017</c:v>
                </c:pt>
                <c:pt idx="4">
                  <c:v>110398.40000000004</c:v>
                </c:pt>
                <c:pt idx="5">
                  <c:v>153306.85000000015</c:v>
                </c:pt>
                <c:pt idx="6">
                  <c:v>65852.75</c:v>
                </c:pt>
                <c:pt idx="7">
                  <c:v>115833.20000000003</c:v>
                </c:pt>
                <c:pt idx="8">
                  <c:v>62434.05</c:v>
                </c:pt>
                <c:pt idx="9">
                  <c:v>70558.95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1-4A3B-B5BC-399CB8EA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688527"/>
        <c:axId val="2072892656"/>
      </c:barChart>
      <c:catAx>
        <c:axId val="3868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92656"/>
        <c:crosses val="autoZero"/>
        <c:auto val="1"/>
        <c:lblAlgn val="ctr"/>
        <c:lblOffset val="100"/>
        <c:noMultiLvlLbl val="0"/>
      </c:catAx>
      <c:valAx>
        <c:axId val="207289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8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[UrbanCart_Cleaned_Data.xlsx]Dashboard!PivotTable6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UrbanCart Return Reasons &amp; Refund Impact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Dashboard!$B$107</c:f>
              <c:strCache>
                <c:ptCount val="1"/>
                <c:pt idx="0">
                  <c:v>Sum of Refund_Amount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Dashboard!$A$108:$A$114</c:f>
              <c:strCache>
                <c:ptCount val="6"/>
                <c:pt idx="0">
                  <c:v>Changed Mind</c:v>
                </c:pt>
                <c:pt idx="1">
                  <c:v>Damaged Product</c:v>
                </c:pt>
                <c:pt idx="2">
                  <c:v>Not as Expected</c:v>
                </c:pt>
                <c:pt idx="3">
                  <c:v>Quality Issue</c:v>
                </c:pt>
                <c:pt idx="4">
                  <c:v>Size/Fit Issue</c:v>
                </c:pt>
                <c:pt idx="5">
                  <c:v>Wrong Product</c:v>
                </c:pt>
              </c:strCache>
            </c:strRef>
          </c:cat>
          <c:val>
            <c:numRef>
              <c:f>Dashboard!$B$108:$B$114</c:f>
              <c:numCache>
                <c:formatCode>General</c:formatCode>
                <c:ptCount val="6"/>
                <c:pt idx="0">
                  <c:v>106201.23000000001</c:v>
                </c:pt>
                <c:pt idx="1">
                  <c:v>179469.94999999998</c:v>
                </c:pt>
                <c:pt idx="2">
                  <c:v>102754.31000000001</c:v>
                </c:pt>
                <c:pt idx="3">
                  <c:v>154613.81000000008</c:v>
                </c:pt>
                <c:pt idx="4">
                  <c:v>181111.66000000006</c:v>
                </c:pt>
                <c:pt idx="5">
                  <c:v>117423.20999999999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4-4719-A1DD-F60B719A42DC}"/>
            </c:ext>
          </c:extLst>
        </c:ser>
        <c:ser>
          <c:idx val="1"/>
          <c:order val="1"/>
          <c:tx>
            <c:strRef>
              <c:f>Dashboard!$C$107</c:f>
              <c:strCache>
                <c:ptCount val="1"/>
                <c:pt idx="0">
                  <c:v>Count of Return_ID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Dashboard!$A$108:$A$114</c:f>
              <c:strCache>
                <c:ptCount val="6"/>
                <c:pt idx="0">
                  <c:v>Changed Mind</c:v>
                </c:pt>
                <c:pt idx="1">
                  <c:v>Damaged Product</c:v>
                </c:pt>
                <c:pt idx="2">
                  <c:v>Not as Expected</c:v>
                </c:pt>
                <c:pt idx="3">
                  <c:v>Quality Issue</c:v>
                </c:pt>
                <c:pt idx="4">
                  <c:v>Size/Fit Issue</c:v>
                </c:pt>
                <c:pt idx="5">
                  <c:v>Wrong Product</c:v>
                </c:pt>
              </c:strCache>
            </c:strRef>
          </c:cat>
          <c:val>
            <c:numRef>
              <c:f>Dashboard!$C$108:$C$114</c:f>
              <c:numCache>
                <c:formatCode>General</c:formatCode>
                <c:ptCount val="6"/>
                <c:pt idx="0">
                  <c:v>21</c:v>
                </c:pt>
                <c:pt idx="1">
                  <c:v>49</c:v>
                </c:pt>
                <c:pt idx="2">
                  <c:v>46</c:v>
                </c:pt>
                <c:pt idx="3">
                  <c:v>41</c:v>
                </c:pt>
                <c:pt idx="4">
                  <c:v>48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4-4719-A1DD-F60B719A4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0039584"/>
        <c:axId val="2072819696"/>
      </c:barChart>
      <c:catAx>
        <c:axId val="214003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19696"/>
        <c:crosses val="autoZero"/>
        <c:auto val="1"/>
        <c:lblAlgn val="ctr"/>
        <c:lblOffset val="100"/>
        <c:noMultiLvlLbl val="0"/>
      </c:catAx>
      <c:valAx>
        <c:axId val="207281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0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[UrbanCart_Cleaned_Data.xlsx]Dashboard!PivotTable1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UrbanCart Monthly Sales &amp; Profit Trend</a:t>
            </a:r>
          </a:p>
          <a:p>
            <a:pPr>
              <a:defRPr/>
            </a:pP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2984649951385636"/>
          <c:y val="0.12705929624200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NET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Dashboard!$A$17:$A$39</c:f>
              <c:strCache>
                <c:ptCount val="22"/>
                <c:pt idx="0">
                  <c:v>01-01-2024</c:v>
                </c:pt>
                <c:pt idx="1">
                  <c:v>01-02-2024</c:v>
                </c:pt>
                <c:pt idx="2">
                  <c:v>01-03-2024</c:v>
                </c:pt>
                <c:pt idx="3">
                  <c:v>01-04-2024</c:v>
                </c:pt>
                <c:pt idx="4">
                  <c:v>01-05-2024</c:v>
                </c:pt>
                <c:pt idx="5">
                  <c:v>01-06-2024</c:v>
                </c:pt>
                <c:pt idx="6">
                  <c:v>01-07-2024</c:v>
                </c:pt>
                <c:pt idx="7">
                  <c:v>01-08-2024</c:v>
                </c:pt>
                <c:pt idx="8">
                  <c:v>01-09-2024</c:v>
                </c:pt>
                <c:pt idx="9">
                  <c:v>01-10-2024</c:v>
                </c:pt>
                <c:pt idx="10">
                  <c:v>01-11-2024</c:v>
                </c:pt>
                <c:pt idx="11">
                  <c:v>01-12-2024</c:v>
                </c:pt>
                <c:pt idx="12">
                  <c:v>01-01-2025</c:v>
                </c:pt>
                <c:pt idx="13">
                  <c:v>01-02-2025</c:v>
                </c:pt>
                <c:pt idx="14">
                  <c:v>01-03-2025</c:v>
                </c:pt>
                <c:pt idx="15">
                  <c:v>01-04-2025</c:v>
                </c:pt>
                <c:pt idx="16">
                  <c:v>01-05-2025</c:v>
                </c:pt>
                <c:pt idx="17">
                  <c:v>01-06-2025</c:v>
                </c:pt>
                <c:pt idx="18">
                  <c:v>01-07-2025</c:v>
                </c:pt>
                <c:pt idx="19">
                  <c:v>01-08-2025</c:v>
                </c:pt>
                <c:pt idx="20">
                  <c:v>01-09-2025</c:v>
                </c:pt>
                <c:pt idx="21">
                  <c:v>01-10-2025</c:v>
                </c:pt>
              </c:strCache>
            </c:strRef>
          </c:cat>
          <c:val>
            <c:numRef>
              <c:f>Dashboard!$B$17:$B$39</c:f>
              <c:numCache>
                <c:formatCode>General</c:formatCode>
                <c:ptCount val="22"/>
                <c:pt idx="0">
                  <c:v>251752.69999999995</c:v>
                </c:pt>
                <c:pt idx="1">
                  <c:v>274152</c:v>
                </c:pt>
                <c:pt idx="2">
                  <c:v>404205.09999999986</c:v>
                </c:pt>
                <c:pt idx="3">
                  <c:v>311656.94999999984</c:v>
                </c:pt>
                <c:pt idx="4">
                  <c:v>393232.9</c:v>
                </c:pt>
                <c:pt idx="5">
                  <c:v>286552.49999999994</c:v>
                </c:pt>
                <c:pt idx="6">
                  <c:v>367106.90000000014</c:v>
                </c:pt>
                <c:pt idx="7">
                  <c:v>305441.85000000003</c:v>
                </c:pt>
                <c:pt idx="8">
                  <c:v>228308.15000000008</c:v>
                </c:pt>
                <c:pt idx="9">
                  <c:v>208410.5</c:v>
                </c:pt>
                <c:pt idx="10">
                  <c:v>303135.5</c:v>
                </c:pt>
                <c:pt idx="11">
                  <c:v>324314.64999999997</c:v>
                </c:pt>
                <c:pt idx="12">
                  <c:v>354811.99999999988</c:v>
                </c:pt>
                <c:pt idx="13">
                  <c:v>309688.19999999995</c:v>
                </c:pt>
                <c:pt idx="14">
                  <c:v>380898.44999999978</c:v>
                </c:pt>
                <c:pt idx="15">
                  <c:v>302055.3000000001</c:v>
                </c:pt>
                <c:pt idx="16">
                  <c:v>303663.15000000008</c:v>
                </c:pt>
                <c:pt idx="17">
                  <c:v>425330.69999999984</c:v>
                </c:pt>
                <c:pt idx="18">
                  <c:v>248568.39999999994</c:v>
                </c:pt>
                <c:pt idx="19">
                  <c:v>362738.2</c:v>
                </c:pt>
                <c:pt idx="20">
                  <c:v>292072.79999999993</c:v>
                </c:pt>
                <c:pt idx="21">
                  <c:v>223380.59999999989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E-4822-9D5C-65E95B1D368C}"/>
            </c:ext>
          </c:extLst>
        </c:ser>
        <c:ser>
          <c:idx val="1"/>
          <c:order val="1"/>
          <c:tx>
            <c:strRef>
              <c:f>Dashboard!$C$16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Dashboard!$A$17:$A$39</c:f>
              <c:strCache>
                <c:ptCount val="22"/>
                <c:pt idx="0">
                  <c:v>01-01-2024</c:v>
                </c:pt>
                <c:pt idx="1">
                  <c:v>01-02-2024</c:v>
                </c:pt>
                <c:pt idx="2">
                  <c:v>01-03-2024</c:v>
                </c:pt>
                <c:pt idx="3">
                  <c:v>01-04-2024</c:v>
                </c:pt>
                <c:pt idx="4">
                  <c:v>01-05-2024</c:v>
                </c:pt>
                <c:pt idx="5">
                  <c:v>01-06-2024</c:v>
                </c:pt>
                <c:pt idx="6">
                  <c:v>01-07-2024</c:v>
                </c:pt>
                <c:pt idx="7">
                  <c:v>01-08-2024</c:v>
                </c:pt>
                <c:pt idx="8">
                  <c:v>01-09-2024</c:v>
                </c:pt>
                <c:pt idx="9">
                  <c:v>01-10-2024</c:v>
                </c:pt>
                <c:pt idx="10">
                  <c:v>01-11-2024</c:v>
                </c:pt>
                <c:pt idx="11">
                  <c:v>01-12-2024</c:v>
                </c:pt>
                <c:pt idx="12">
                  <c:v>01-01-2025</c:v>
                </c:pt>
                <c:pt idx="13">
                  <c:v>01-02-2025</c:v>
                </c:pt>
                <c:pt idx="14">
                  <c:v>01-03-2025</c:v>
                </c:pt>
                <c:pt idx="15">
                  <c:v>01-04-2025</c:v>
                </c:pt>
                <c:pt idx="16">
                  <c:v>01-05-2025</c:v>
                </c:pt>
                <c:pt idx="17">
                  <c:v>01-06-2025</c:v>
                </c:pt>
                <c:pt idx="18">
                  <c:v>01-07-2025</c:v>
                </c:pt>
                <c:pt idx="19">
                  <c:v>01-08-2025</c:v>
                </c:pt>
                <c:pt idx="20">
                  <c:v>01-09-2025</c:v>
                </c:pt>
                <c:pt idx="21">
                  <c:v>01-10-2025</c:v>
                </c:pt>
              </c:strCache>
            </c:strRef>
          </c:cat>
          <c:val>
            <c:numRef>
              <c:f>Dashboard!$C$17:$C$39</c:f>
              <c:numCache>
                <c:formatCode>General</c:formatCode>
                <c:ptCount val="22"/>
                <c:pt idx="0">
                  <c:v>56162.700000000004</c:v>
                </c:pt>
                <c:pt idx="1">
                  <c:v>67120</c:v>
                </c:pt>
                <c:pt idx="2">
                  <c:v>106602.10000000003</c:v>
                </c:pt>
                <c:pt idx="3">
                  <c:v>55784.950000000004</c:v>
                </c:pt>
                <c:pt idx="4">
                  <c:v>102480.90000000001</c:v>
                </c:pt>
                <c:pt idx="5">
                  <c:v>67320.5</c:v>
                </c:pt>
                <c:pt idx="6">
                  <c:v>95017.899999999965</c:v>
                </c:pt>
                <c:pt idx="7">
                  <c:v>78222.849999999991</c:v>
                </c:pt>
                <c:pt idx="8">
                  <c:v>53126.14999999998</c:v>
                </c:pt>
                <c:pt idx="9">
                  <c:v>54370.499999999993</c:v>
                </c:pt>
                <c:pt idx="10">
                  <c:v>73024.499999999985</c:v>
                </c:pt>
                <c:pt idx="11">
                  <c:v>82964.649999999994</c:v>
                </c:pt>
                <c:pt idx="12">
                  <c:v>91590.000000000015</c:v>
                </c:pt>
                <c:pt idx="13">
                  <c:v>66983.199999999997</c:v>
                </c:pt>
                <c:pt idx="14">
                  <c:v>93825.450000000041</c:v>
                </c:pt>
                <c:pt idx="15">
                  <c:v>62256.3</c:v>
                </c:pt>
                <c:pt idx="16">
                  <c:v>60052.149999999987</c:v>
                </c:pt>
                <c:pt idx="17">
                  <c:v>101595.70000000006</c:v>
                </c:pt>
                <c:pt idx="18">
                  <c:v>59960.400000000016</c:v>
                </c:pt>
                <c:pt idx="19">
                  <c:v>84783.2</c:v>
                </c:pt>
                <c:pt idx="20">
                  <c:v>73984.800000000003</c:v>
                </c:pt>
                <c:pt idx="21">
                  <c:v>46740.600000000013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E-4822-9D5C-65E95B1D3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757200"/>
        <c:axId val="129265328"/>
      </c:lineChart>
      <c:catAx>
        <c:axId val="454757200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65328"/>
        <c:crosses val="autoZero"/>
        <c:auto val="0"/>
        <c:lblAlgn val="ctr"/>
        <c:lblOffset val="100"/>
        <c:noMultiLvlLbl val="0"/>
      </c:catAx>
      <c:valAx>
        <c:axId val="1292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5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Type Net Sales &amp;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Dashboard!$B$133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Dashboard!$A$134:$A$135</c:f>
              <c:strCache>
                <c:ptCount val="2"/>
                <c:pt idx="0">
                  <c:v>Returning</c:v>
                </c:pt>
                <c:pt idx="1">
                  <c:v>New</c:v>
                </c:pt>
              </c:strCache>
            </c:strRef>
          </c:cat>
          <c:val>
            <c:numRef>
              <c:f>Dashboard!$B$134:$B$135</c:f>
              <c:numCache>
                <c:formatCode>General</c:formatCode>
                <c:ptCount val="2"/>
                <c:pt idx="0">
                  <c:v>4025595.85</c:v>
                </c:pt>
                <c:pt idx="1">
                  <c:v>2835881.65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9-4C95-9925-834A2EA504B2}"/>
            </c:ext>
          </c:extLst>
        </c:ser>
        <c:ser>
          <c:idx val="1"/>
          <c:order val="1"/>
          <c:tx>
            <c:strRef>
              <c:f>Dashboard!$C$133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Dashboard!$A$134:$A$135</c:f>
              <c:strCache>
                <c:ptCount val="2"/>
                <c:pt idx="0">
                  <c:v>Returning</c:v>
                </c:pt>
                <c:pt idx="1">
                  <c:v>New</c:v>
                </c:pt>
              </c:strCache>
            </c:strRef>
          </c:cat>
          <c:val>
            <c:numRef>
              <c:f>Dashboard!$C$134:$C$135</c:f>
              <c:numCache>
                <c:formatCode>General</c:formatCode>
                <c:ptCount val="2"/>
                <c:pt idx="0">
                  <c:v>968551.85</c:v>
                </c:pt>
                <c:pt idx="1">
                  <c:v>665417.65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9-4C95-9925-834A2EA50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096095"/>
        <c:axId val="711363535"/>
      </c:barChart>
      <c:catAx>
        <c:axId val="108409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63535"/>
        <c:crosses val="autoZero"/>
        <c:auto val="1"/>
        <c:lblAlgn val="ctr"/>
        <c:lblOffset val="100"/>
        <c:noMultiLvlLbl val="0"/>
      </c:catAx>
      <c:valAx>
        <c:axId val="71136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[UrbanCart_Cleaned_Data.xlsx]Dashboard!PivotTable6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UrbanCart Return Reasons &amp; Refund Impact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Dashboard!$B$107</c:f>
              <c:strCache>
                <c:ptCount val="1"/>
                <c:pt idx="0">
                  <c:v>Sum of Refund_Amount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Dashboard!$A$108:$A$114</c:f>
              <c:strCache>
                <c:ptCount val="6"/>
                <c:pt idx="0">
                  <c:v>Changed Mind</c:v>
                </c:pt>
                <c:pt idx="1">
                  <c:v>Damaged Product</c:v>
                </c:pt>
                <c:pt idx="2">
                  <c:v>Not as Expected</c:v>
                </c:pt>
                <c:pt idx="3">
                  <c:v>Quality Issue</c:v>
                </c:pt>
                <c:pt idx="4">
                  <c:v>Size/Fit Issue</c:v>
                </c:pt>
                <c:pt idx="5">
                  <c:v>Wrong Product</c:v>
                </c:pt>
              </c:strCache>
            </c:strRef>
          </c:cat>
          <c:val>
            <c:numRef>
              <c:f>Dashboard!$B$108:$B$114</c:f>
              <c:numCache>
                <c:formatCode>General</c:formatCode>
                <c:ptCount val="6"/>
                <c:pt idx="0">
                  <c:v>106201.23000000001</c:v>
                </c:pt>
                <c:pt idx="1">
                  <c:v>179469.94999999998</c:v>
                </c:pt>
                <c:pt idx="2">
                  <c:v>102754.31000000001</c:v>
                </c:pt>
                <c:pt idx="3">
                  <c:v>154613.81000000008</c:v>
                </c:pt>
                <c:pt idx="4">
                  <c:v>181111.66000000006</c:v>
                </c:pt>
                <c:pt idx="5">
                  <c:v>117423.20999999999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D-4CC6-B166-B5C66CE00357}"/>
            </c:ext>
          </c:extLst>
        </c:ser>
        <c:ser>
          <c:idx val="1"/>
          <c:order val="1"/>
          <c:tx>
            <c:strRef>
              <c:f>Dashboard!$C$107</c:f>
              <c:strCache>
                <c:ptCount val="1"/>
                <c:pt idx="0">
                  <c:v>Count of Return_ID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Dashboard!$A$108:$A$114</c:f>
              <c:strCache>
                <c:ptCount val="6"/>
                <c:pt idx="0">
                  <c:v>Changed Mind</c:v>
                </c:pt>
                <c:pt idx="1">
                  <c:v>Damaged Product</c:v>
                </c:pt>
                <c:pt idx="2">
                  <c:v>Not as Expected</c:v>
                </c:pt>
                <c:pt idx="3">
                  <c:v>Quality Issue</c:v>
                </c:pt>
                <c:pt idx="4">
                  <c:v>Size/Fit Issue</c:v>
                </c:pt>
                <c:pt idx="5">
                  <c:v>Wrong Product</c:v>
                </c:pt>
              </c:strCache>
            </c:strRef>
          </c:cat>
          <c:val>
            <c:numRef>
              <c:f>Dashboard!$C$108:$C$114</c:f>
              <c:numCache>
                <c:formatCode>General</c:formatCode>
                <c:ptCount val="6"/>
                <c:pt idx="0">
                  <c:v>21</c:v>
                </c:pt>
                <c:pt idx="1">
                  <c:v>49</c:v>
                </c:pt>
                <c:pt idx="2">
                  <c:v>46</c:v>
                </c:pt>
                <c:pt idx="3">
                  <c:v>41</c:v>
                </c:pt>
                <c:pt idx="4">
                  <c:v>48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D-4CC6-B166-B5C66CE00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3814159"/>
        <c:axId val="587081167"/>
      </c:barChart>
      <c:catAx>
        <c:axId val="94381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81167"/>
        <c:crosses val="autoZero"/>
        <c:auto val="1"/>
        <c:lblAlgn val="ctr"/>
        <c:lblOffset val="100"/>
        <c:noMultiLvlLbl val="0"/>
      </c:catAx>
      <c:valAx>
        <c:axId val="58708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1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UrbanCart Delivery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Dashboard!$B$147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Dashboard!$A$148:$A$150</c:f>
              <c:strCache>
                <c:ptCount val="3"/>
                <c:pt idx="0">
                  <c:v>Delivered</c:v>
                </c:pt>
                <c:pt idx="1">
                  <c:v>Delayed</c:v>
                </c:pt>
                <c:pt idx="2">
                  <c:v>Cancelled</c:v>
                </c:pt>
              </c:strCache>
            </c:strRef>
          </c:cat>
          <c:val>
            <c:numRef>
              <c:f>Dashboard!$B$148:$B$150</c:f>
              <c:numCache>
                <c:formatCode>General</c:formatCode>
                <c:ptCount val="3"/>
                <c:pt idx="0">
                  <c:v>1306</c:v>
                </c:pt>
                <c:pt idx="1">
                  <c:v>722</c:v>
                </c:pt>
                <c:pt idx="2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C-403E-B877-858F7590A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928303"/>
        <c:axId val="587101327"/>
      </c:barChart>
      <c:catAx>
        <c:axId val="94392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01327"/>
        <c:crosses val="autoZero"/>
        <c:auto val="1"/>
        <c:lblAlgn val="ctr"/>
        <c:lblOffset val="100"/>
        <c:noMultiLvlLbl val="0"/>
      </c:catAx>
      <c:valAx>
        <c:axId val="5871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2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UrbanCart Delivery Delay by Partner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Dashboard!$S$150</c:f>
              <c:strCache>
                <c:ptCount val="1"/>
                <c:pt idx="0">
                  <c:v>Delayed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Dashboard!$R$151:$R$155</c:f>
              <c:strCache>
                <c:ptCount val="5"/>
                <c:pt idx="0">
                  <c:v>Ecom Express</c:v>
                </c:pt>
                <c:pt idx="1">
                  <c:v>Shiprocket</c:v>
                </c:pt>
                <c:pt idx="2">
                  <c:v>Delhivery</c:v>
                </c:pt>
                <c:pt idx="3">
                  <c:v>XpressBees</c:v>
                </c:pt>
                <c:pt idx="4">
                  <c:v>BlueDart</c:v>
                </c:pt>
              </c:strCache>
            </c:strRef>
          </c:cat>
          <c:val>
            <c:numRef>
              <c:f>Dashboard!$S$151:$S$155</c:f>
              <c:numCache>
                <c:formatCode>General</c:formatCode>
                <c:ptCount val="5"/>
                <c:pt idx="0">
                  <c:v>155</c:v>
                </c:pt>
                <c:pt idx="1">
                  <c:v>118</c:v>
                </c:pt>
                <c:pt idx="2">
                  <c:v>194</c:v>
                </c:pt>
                <c:pt idx="3">
                  <c:v>112</c:v>
                </c:pt>
                <c:pt idx="4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7-4463-8FF0-C9686E9B1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815551"/>
        <c:axId val="587073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Dashboard!$T$150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Dashboard!$R$151:$R$155</c15:sqref>
                        </c15:formulaRef>
                      </c:ext>
                    </c:extLst>
                    <c:strCache>
                      <c:ptCount val="5"/>
                      <c:pt idx="0">
                        <c:v>Ecom Express</c:v>
                      </c:pt>
                      <c:pt idx="1">
                        <c:v>Shiprocket</c:v>
                      </c:pt>
                      <c:pt idx="2">
                        <c:v>Delhivery</c:v>
                      </c:pt>
                      <c:pt idx="3">
                        <c:v>XpressBees</c:v>
                      </c:pt>
                      <c:pt idx="4">
                        <c:v>BlueDart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Dashboard!$T$151:$T$155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827-4463-8FF0-C9686E9B1C2F}"/>
                  </c:ext>
                </c:extLst>
              </c15:ser>
            </c15:filteredBarSeries>
          </c:ext>
        </c:extLst>
      </c:barChart>
      <c:catAx>
        <c:axId val="94381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73007"/>
        <c:crosses val="autoZero"/>
        <c:auto val="1"/>
        <c:lblAlgn val="ctr"/>
        <c:lblOffset val="100"/>
        <c:noMultiLvlLbl val="0"/>
      </c:catAx>
      <c:valAx>
        <c:axId val="58707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1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583404</xdr:colOff>
      <xdr:row>49</xdr:row>
      <xdr:rowOff>61912</xdr:rowOff>
    </xdr:from>
    <xdr:to>
      <xdr:col>10</xdr:col>
      <xdr:colOff>100011</xdr:colOff>
      <xdr:row>63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566DA1-ED09-F39C-6B2F-01D244AC7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628651</xdr:colOff>
      <xdr:row>69</xdr:row>
      <xdr:rowOff>64293</xdr:rowOff>
    </xdr:from>
    <xdr:to>
      <xdr:col>10</xdr:col>
      <xdr:colOff>142877</xdr:colOff>
      <xdr:row>83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581A5F-D46E-E66A-C5E7-40C9B5138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681037</xdr:colOff>
      <xdr:row>86</xdr:row>
      <xdr:rowOff>104775</xdr:rowOff>
    </xdr:from>
    <xdr:to>
      <xdr:col>10</xdr:col>
      <xdr:colOff>197644</xdr:colOff>
      <xdr:row>100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CE849A-1DDA-10DC-EB16-D8655D265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469107</xdr:colOff>
      <xdr:row>103</xdr:row>
      <xdr:rowOff>33338</xdr:rowOff>
    </xdr:from>
    <xdr:to>
      <xdr:col>9</xdr:col>
      <xdr:colOff>626269</xdr:colOff>
      <xdr:row>117</xdr:row>
      <xdr:rowOff>109538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B07C2A-8050-8651-B540-43B5F9D12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11906</xdr:colOff>
      <xdr:row>16</xdr:row>
      <xdr:rowOff>71438</xdr:rowOff>
    </xdr:from>
    <xdr:to>
      <xdr:col>14</xdr:col>
      <xdr:colOff>142875</xdr:colOff>
      <xdr:row>37</xdr:row>
      <xdr:rowOff>47624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CE86FB-8231-4CB1-BD5A-4E4B02E0C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101203</xdr:colOff>
      <xdr:row>129</xdr:row>
      <xdr:rowOff>75010</xdr:rowOff>
    </xdr:from>
    <xdr:to>
      <xdr:col>13</xdr:col>
      <xdr:colOff>375046</xdr:colOff>
      <xdr:row>139</xdr:row>
      <xdr:rowOff>198835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0273BC-4BBB-0EDB-3772-73301101C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267889</xdr:colOff>
      <xdr:row>105</xdr:row>
      <xdr:rowOff>3570</xdr:rowOff>
    </xdr:from>
    <xdr:to>
      <xdr:col>17</xdr:col>
      <xdr:colOff>589357</xdr:colOff>
      <xdr:row>115</xdr:row>
      <xdr:rowOff>127395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79772D-78D6-045A-E750-3E311562F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660796</xdr:colOff>
      <xdr:row>144</xdr:row>
      <xdr:rowOff>27384</xdr:rowOff>
    </xdr:from>
    <xdr:to>
      <xdr:col>10</xdr:col>
      <xdr:colOff>196453</xdr:colOff>
      <xdr:row>154</xdr:row>
      <xdr:rowOff>151209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C9DA2D9-965C-80CD-C861-B484CB41A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53578</xdr:colOff>
      <xdr:row>148</xdr:row>
      <xdr:rowOff>194071</xdr:rowOff>
    </xdr:from>
    <xdr:to>
      <xdr:col>28</xdr:col>
      <xdr:colOff>375047</xdr:colOff>
      <xdr:row>156</xdr:row>
      <xdr:rowOff>246459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E09B446-883C-7AF7-C465-53173F713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0.589770023151" createdVersion="8" refreshedVersion="8" minRefreshableVersion="3" recordCount="2500" xr:uid="{D89B1D23-F2F1-4F0A-B613-E30044F95EC1}">
  <cacheSource type="worksheet">
    <worksheetSource ref="A1:V2501" sheet="Orders"/>
  </cacheSource>
  <cacheFields count="22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1-01T00:00:00"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299" maxValue="8999"/>
    </cacheField>
    <cacheField name="Discount" numFmtId="0">
      <sharedItems containsSemiMixedTypes="0" containsString="0" containsNumber="1" minValue="0" maxValue="6999"/>
    </cacheField>
    <cacheField name="Payment_Method" numFmtId="0">
      <sharedItems/>
    </cacheField>
    <cacheField name="Order_Status" numFmtId="0">
      <sharedItems/>
    </cacheField>
    <cacheField name="Delivery_Status" numFmtId="0">
      <sharedItems/>
    </cacheField>
    <cacheField name="Marketing_Channel" numFmtId="0">
      <sharedItems/>
    </cacheField>
    <cacheField name="Shipping_Cost" numFmtId="0">
      <sharedItems containsSemiMixedTypes="0" containsString="0" containsNumber="1" containsInteger="1" minValue="40" maxValue="100"/>
    </cacheField>
    <cacheField name="Product_Cost" numFmtId="0">
      <sharedItems containsSemiMixedTypes="0" containsString="0" containsNumber="1" containsInteger="1" minValue="168" maxValue="6419"/>
    </cacheField>
    <cacheField name="Sales" numFmtId="0">
      <sharedItems containsSemiMixedTypes="0" containsString="0" containsNumber="1" minValue="224.25" maxValue="35996"/>
    </cacheField>
    <cacheField name="Product_Cost_Total" numFmtId="0">
      <sharedItems containsSemiMixedTypes="0" containsString="0" containsNumber="1" containsInteger="1" minValue="168" maxValue="25676"/>
    </cacheField>
    <cacheField name="Gross_Profit" numFmtId="0">
      <sharedItems containsSemiMixedTypes="0" containsString="0" containsNumber="1" minValue="-611.25" maxValue="15760"/>
    </cacheField>
    <cacheField name="Profit_Margin" numFmtId="0">
      <sharedItems containsSemiMixedTypes="0" containsString="0" containsNumber="1" minValue="-9.1758425091758425E-2" maxValue="0.44611528822055135"/>
    </cacheField>
    <cacheField name="Net_Sales" numFmtId="0">
      <sharedItems containsSemiMixedTypes="0" containsString="0" containsNumber="1" minValue="0" maxValue="34196.199999999997"/>
    </cacheField>
    <cacheField name="Net_Profit" numFmtId="0">
      <sharedItems containsSemiMixedTypes="0" containsString="0" containsNumber="1" minValue="-611.25" maxValue="13960.199999999997"/>
    </cacheField>
    <cacheField name="Month" numFmtId="0">
      <sharedItems/>
    </cacheField>
    <cacheField name="Order_Month" numFmtId="0">
      <sharedItems/>
    </cacheField>
    <cacheField name="Month_Start" numFmtId="14">
      <sharedItems containsSemiMixedTypes="0" containsNonDate="0" containsDate="1" containsString="0" minDate="2024-01-01T00:00:00" maxDate="2025-10-02T00:00:00" count="22">
        <d v="2025-02-01T00:00:00"/>
        <d v="2024-06-01T00:00:00"/>
        <d v="2025-07-01T00:00:00"/>
        <d v="2024-04-01T00:00:00"/>
        <d v="2024-03-01T00:00:00"/>
        <d v="2024-05-01T00:00:00"/>
        <d v="2024-11-01T00:00:00"/>
        <d v="2025-04-01T00:00:00"/>
        <d v="2025-08-01T00:00:00"/>
        <d v="2024-08-01T00:00:00"/>
        <d v="2025-09-01T00:00:00"/>
        <d v="2025-05-01T00:00:00"/>
        <d v="2024-02-01T00:00:00"/>
        <d v="2024-09-01T00:00:00"/>
        <d v="2024-01-01T00:00:00"/>
        <d v="2024-12-01T00:00:00"/>
        <d v="2024-10-01T00:00:00"/>
        <d v="2025-03-01T00:00:00"/>
        <d v="2025-06-01T00:00:00"/>
        <d v="2025-01-01T00:00:00"/>
        <d v="2024-07-01T00:00:00"/>
        <d v="2025-10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2.63611053241" createdVersion="8" refreshedVersion="8" minRefreshableVersion="3" recordCount="2500" xr:uid="{ED33D577-DE15-4852-8A2A-EA29C7A608B5}">
  <cacheSource type="worksheet">
    <worksheetSource ref="C1:W2501" sheet="Orders"/>
  </cacheSource>
  <cacheFields count="21"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299" maxValue="8999"/>
    </cacheField>
    <cacheField name="Discount" numFmtId="0">
      <sharedItems containsSemiMixedTypes="0" containsString="0" containsNumber="1" minValue="0" maxValue="6999"/>
    </cacheField>
    <cacheField name="Payment_Method" numFmtId="0">
      <sharedItems/>
    </cacheField>
    <cacheField name="Order_Status" numFmtId="0">
      <sharedItems/>
    </cacheField>
    <cacheField name="Delivery_Status" numFmtId="0">
      <sharedItems/>
    </cacheField>
    <cacheField name="Marketing_Channel" numFmtId="0">
      <sharedItems/>
    </cacheField>
    <cacheField name="Shipping_Cost" numFmtId="0">
      <sharedItems containsSemiMixedTypes="0" containsString="0" containsNumber="1" containsInteger="1" minValue="40" maxValue="100"/>
    </cacheField>
    <cacheField name="Product_Cost" numFmtId="0">
      <sharedItems containsSemiMixedTypes="0" containsString="0" containsNumber="1" containsInteger="1" minValue="168" maxValue="6419"/>
    </cacheField>
    <cacheField name="Sales" numFmtId="0">
      <sharedItems containsSemiMixedTypes="0" containsString="0" containsNumber="1" minValue="224.25" maxValue="35996"/>
    </cacheField>
    <cacheField name="Product_Cost_Total" numFmtId="0">
      <sharedItems containsSemiMixedTypes="0" containsString="0" containsNumber="1" containsInteger="1" minValue="168" maxValue="25676"/>
    </cacheField>
    <cacheField name="Gross_Profit" numFmtId="0">
      <sharedItems containsSemiMixedTypes="0" containsString="0" containsNumber="1" minValue="-611.25" maxValue="15760"/>
    </cacheField>
    <cacheField name="Profit_Margin" numFmtId="0">
      <sharedItems containsSemiMixedTypes="0" containsString="0" containsNumber="1" minValue="-9.1758425091758425E-2" maxValue="0.44611528822055135"/>
    </cacheField>
    <cacheField name="Net_Sales" numFmtId="0">
      <sharedItems containsSemiMixedTypes="0" containsString="0" containsNumber="1" minValue="0" maxValue="34196.199999999997"/>
    </cacheField>
    <cacheField name="Net_Profit" numFmtId="0">
      <sharedItems containsSemiMixedTypes="0" containsString="0" containsNumber="1" minValue="-611.25" maxValue="13960.199999999997"/>
    </cacheField>
    <cacheField name="Month" numFmtId="0">
      <sharedItems/>
    </cacheField>
    <cacheField name="Order_Month" numFmtId="0">
      <sharedItems/>
    </cacheField>
    <cacheField name="Month_Start" numFmtId="14">
      <sharedItems containsSemiMixedTypes="0" containsNonDate="0" containsDate="1" containsString="0" minDate="2024-01-01T00:00:00" maxDate="2025-10-02T00:00:00"/>
    </cacheField>
    <cacheField name="Category" numFmtId="0">
      <sharedItems count="5">
        <s v="Fashion"/>
        <s v="Sports &amp; Fitness"/>
        <s v="Beauty &amp; Personal Care"/>
        <s v="Home &amp; Kitchen"/>
        <s v="Electron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92.640388194442" backgroundQuery="1" createdVersion="8" refreshedVersion="8" minRefreshableVersion="3" recordCount="0" supportSubquery="1" supportAdvancedDrill="1" xr:uid="{7853D48F-AEF3-4680-BD29-F493329639F8}">
  <cacheSource type="external" connectionId="1"/>
  <cacheFields count="3">
    <cacheField name="[Range].[Marketing_Channel].[Marketing_Channel]" caption="Marketing_Channel" numFmtId="0" hierarchy="8" level="1">
      <sharedItems count="6">
        <s v="Affiliate"/>
        <s v="Email"/>
        <s v="Facebook"/>
        <s v="Google Ads"/>
        <s v="Instagram"/>
        <s v="Organic"/>
      </sharedItems>
    </cacheField>
    <cacheField name="[Measures].[Sum of Net_Sales]" caption="Sum of Net_Sales" numFmtId="0" hierarchy="23" level="32767"/>
    <cacheField name="[Measures].[Sum of Net_Profit]" caption="Sum of Net_Profit" numFmtId="0" hierarchy="24" level="32767"/>
  </cacheFields>
  <cacheHierarchies count="25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].[Marketing_Channel]" caption="Marketing_Channel" attribute="1" defaultMemberUniqueName="[Range].[Marketing_Channel].[All]" allUniqueName="[Range].[Marketing_Chann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hipping_Cost]" caption="Shipping_Cost" attribute="1" defaultMemberUniqueName="[Range].[Shipping_Cost].[All]" allUniqueName="[Range].[Shipping_Cost].[All]" dimensionUniqueName="[Range]" displayFolder="" count="0" memberValueDatatype="20" unbalanced="0"/>
    <cacheHierarchy uniqueName="[Range].[Product_Cost]" caption="Product_Cost" attribute="1" defaultMemberUniqueName="[Range].[Product_Cost].[All]" allUniqueName="[Range].[Product_Cost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Product_Cost_Total]" caption="Product_Cost_Total" attribute="1" defaultMemberUniqueName="[Range].[Product_Cost_Total].[All]" allUniqueName="[Range].[Product_Cost_Total].[All]" dimensionUniqueName="[Range]" displayFolder="" count="0" memberValueDatatype="20" unbalanced="0"/>
    <cacheHierarchy uniqueName="[Range].[Gross_Profit]" caption="Gross_Profit" attribute="1" defaultMemberUniqueName="[Range].[Gross_Profit].[All]" allUniqueName="[Range].[Gross_Profit].[All]" dimensionUniqueName="[Range]" displayFolder="" count="0" memberValueDatatype="5" unbalanced="0"/>
    <cacheHierarchy uniqueName="[Range].[Profit_Margin]" caption="Profit_Margin" attribute="1" defaultMemberUniqueName="[Range].[Profit_Margin].[All]" allUniqueName="[Range].[Profit_Margin].[All]" dimensionUniqueName="[Range]" displayFolder="" count="0" memberValueDatatype="5" unbalanced="0"/>
    <cacheHierarchy uniqueName="[Range].[Net_Sales]" caption="Net_Sales" attribute="1" defaultMemberUniqueName="[Range].[Net_Sales].[All]" allUniqueName="[Range].[Net_Sales].[All]" dimensionUniqueName="[Range]" displayFolder="" count="0" memberValueDatatype="5" unbalanced="0"/>
    <cacheHierarchy uniqueName="[Range].[Net_Profit]" caption="Net_Profit" attribute="1" defaultMemberUniqueName="[Range].[Net_Profit].[All]" allUniqueName="[Range].[Net_Profi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Order_Month]" caption="Order_Month" attribute="1" defaultMemberUniqueName="[Range].[Order_Month].[All]" allUniqueName="[Range].[Order_Month].[All]" dimensionUniqueName="[Range]" displayFolder="" count="0" memberValueDatatype="130" unbalanced="0"/>
    <cacheHierarchy uniqueName="[Range].[Month_Start]" caption="Month_Start" attribute="1" time="1" defaultMemberUniqueName="[Range].[Month_Start].[All]" allUniqueName="[Range].[Month_Start].[All]" dimensionUniqueName="[Range]" displayFolder="" count="0" memberValueDatatype="7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Net_Profit]" caption="Sum of Net_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2.642617476849" createdVersion="8" refreshedVersion="8" minRefreshableVersion="3" recordCount="2500" xr:uid="{50F00D0E-EC34-4775-95D7-249C5342F30C}">
  <cacheSource type="worksheet">
    <worksheetSource ref="D1:X2501" sheet="Orders"/>
  </cacheSource>
  <cacheFields count="21">
    <cacheField name="Product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299" maxValue="8999"/>
    </cacheField>
    <cacheField name="Discount" numFmtId="0">
      <sharedItems containsSemiMixedTypes="0" containsString="0" containsNumber="1" minValue="0" maxValue="6999"/>
    </cacheField>
    <cacheField name="Payment_Method" numFmtId="0">
      <sharedItems/>
    </cacheField>
    <cacheField name="Order_Status" numFmtId="0">
      <sharedItems/>
    </cacheField>
    <cacheField name="Delivery_Status" numFmtId="0">
      <sharedItems/>
    </cacheField>
    <cacheField name="Marketing_Channel" numFmtId="0">
      <sharedItems/>
    </cacheField>
    <cacheField name="Shipping_Cost" numFmtId="0">
      <sharedItems containsSemiMixedTypes="0" containsString="0" containsNumber="1" containsInteger="1" minValue="40" maxValue="100"/>
    </cacheField>
    <cacheField name="Product_Cost" numFmtId="0">
      <sharedItems containsSemiMixedTypes="0" containsString="0" containsNumber="1" containsInteger="1" minValue="168" maxValue="6419"/>
    </cacheField>
    <cacheField name="Sales" numFmtId="0">
      <sharedItems containsSemiMixedTypes="0" containsString="0" containsNumber="1" minValue="224.25" maxValue="35996"/>
    </cacheField>
    <cacheField name="Product_Cost_Total" numFmtId="0">
      <sharedItems containsSemiMixedTypes="0" containsString="0" containsNumber="1" containsInteger="1" minValue="168" maxValue="25676"/>
    </cacheField>
    <cacheField name="Gross_Profit" numFmtId="0">
      <sharedItems containsSemiMixedTypes="0" containsString="0" containsNumber="1" minValue="-611.25" maxValue="15760"/>
    </cacheField>
    <cacheField name="Profit_Margin" numFmtId="0">
      <sharedItems containsSemiMixedTypes="0" containsString="0" containsNumber="1" minValue="-9.1758425091758425E-2" maxValue="0.44611528822055135"/>
    </cacheField>
    <cacheField name="Net_Sales" numFmtId="0">
      <sharedItems containsSemiMixedTypes="0" containsString="0" containsNumber="1" minValue="0" maxValue="34196.199999999997"/>
    </cacheField>
    <cacheField name="Net_Profit" numFmtId="0">
      <sharedItems containsSemiMixedTypes="0" containsString="0" containsNumber="1" minValue="-611.25" maxValue="13960.199999999997"/>
    </cacheField>
    <cacheField name="Month" numFmtId="0">
      <sharedItems/>
    </cacheField>
    <cacheField name="Order_Month" numFmtId="0">
      <sharedItems/>
    </cacheField>
    <cacheField name="Month_Start" numFmtId="14">
      <sharedItems containsSemiMixedTypes="0" containsNonDate="0" containsDate="1" containsString="0" minDate="2024-01-01T00:00:00" maxDate="2025-10-02T00:00:00"/>
    </cacheField>
    <cacheField name="Category" numFmtId="0">
      <sharedItems/>
    </cacheField>
    <cacheField name="Product_Name" numFmtId="0">
      <sharedItems count="25">
        <s v="Jeans"/>
        <s v="Fitness Band"/>
        <s v="Trimmer"/>
        <s v="Dumbbells"/>
        <s v="Mixer Grinder"/>
        <s v="Smartphone"/>
        <s v="Smartwatch"/>
        <s v="Perfume"/>
        <s v="Backpack"/>
        <s v="Power Bank"/>
        <s v="Yoga Mat"/>
        <s v="Jacket"/>
        <s v="Face Wash"/>
        <s v="Air Fryer"/>
        <s v="Cookware Set"/>
        <s v="Running Shoes"/>
        <s v="Bedsheet"/>
        <s v="Shampoo"/>
        <s v="Cricket Bat"/>
        <s v="Headphones"/>
        <s v="Laptop"/>
        <s v="Sneakers"/>
        <s v="T-Shirt"/>
        <s v="Skin Care Kit"/>
        <s v="Storage Bo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2.647763078705" createdVersion="8" refreshedVersion="8" minRefreshableVersion="3" recordCount="243" xr:uid="{BAB2F636-14E3-4284-8302-9E02ABD4ED3D}">
  <cacheSource type="worksheet">
    <worksheetSource ref="A1:G244" sheet="Returns"/>
  </cacheSource>
  <cacheFields count="7">
    <cacheField name="Return_ID" numFmtId="0">
      <sharedItems/>
    </cacheField>
    <cacheField name="Order_ID" numFmtId="0">
      <sharedItems/>
    </cacheField>
    <cacheField name="Product_ID" numFmtId="0">
      <sharedItems/>
    </cacheField>
    <cacheField name="Return_Date" numFmtId="0">
      <sharedItems containsSemiMixedTypes="0" containsString="0" containsNumber="1" containsInteger="1" minValue="45304" maxValue="45967"/>
    </cacheField>
    <cacheField name="Return_Reason" numFmtId="0">
      <sharedItems count="6">
        <s v="Not as Expected"/>
        <s v="Changed Mind"/>
        <s v="Damaged Product"/>
        <s v="Size/Fit Issue"/>
        <s v="Wrong Product"/>
        <s v="Quality Issue"/>
      </sharedItems>
    </cacheField>
    <cacheField name="Refund_Amount" numFmtId="0">
      <sharedItems containsSemiMixedTypes="0" containsString="0" containsNumber="1" minValue="241.95" maxValue="33661.67"/>
    </cacheField>
    <cacheField name="Retur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ORD00001"/>
    <d v="2025-02-23T00:00:00"/>
    <s v="CUST0608"/>
    <s v="P027"/>
    <n v="3"/>
    <n v="299"/>
    <n v="0"/>
    <s v="Credit Card"/>
    <s v="Delivered"/>
    <s v="Delivered"/>
    <s v="Affiliate"/>
    <n v="70"/>
    <n v="206"/>
    <n v="897"/>
    <n v="618"/>
    <n v="279"/>
    <n v="0.31103678929765888"/>
    <n v="897"/>
    <n v="279"/>
    <s v="Feb"/>
    <s v="Feb-2025"/>
    <x v="0"/>
  </r>
  <r>
    <s v="ORD00002"/>
    <d v="2024-06-22T00:00:00"/>
    <s v="CUST0206"/>
    <s v="P093"/>
    <n v="4"/>
    <n v="999"/>
    <n v="599.4"/>
    <s v="UPI"/>
    <s v="Delivered"/>
    <s v="Delivered"/>
    <s v="Affiliate"/>
    <n v="70"/>
    <n v="629"/>
    <n v="3396.6"/>
    <n v="2516"/>
    <n v="880.59999999999991"/>
    <n v="0.25925925925925924"/>
    <n v="3396.6"/>
    <n v="880.59999999999991"/>
    <s v="Jun"/>
    <s v="Jun-2024"/>
    <x v="1"/>
  </r>
  <r>
    <s v="ORD00003"/>
    <d v="2025-07-25T00:00:00"/>
    <s v="CUST1126"/>
    <s v="P071"/>
    <n v="1"/>
    <n v="999"/>
    <n v="49.95"/>
    <s v="UPI"/>
    <s v="Delivered"/>
    <s v="Delivered"/>
    <s v="Instagram"/>
    <n v="40"/>
    <n v="818"/>
    <n v="949.05"/>
    <n v="818"/>
    <n v="131.04999999999995"/>
    <n v="0.13808545387492752"/>
    <n v="949.05"/>
    <n v="131.04999999999995"/>
    <s v="Jul"/>
    <s v="Jul-2025"/>
    <x v="2"/>
  </r>
  <r>
    <s v="ORD00004"/>
    <d v="2024-04-06T00:00:00"/>
    <s v="CUST0351"/>
    <s v="P089"/>
    <n v="1"/>
    <n v="2999"/>
    <n v="149.94999999999999"/>
    <s v="UPI"/>
    <s v="Delivered"/>
    <s v="Delayed"/>
    <s v="Google Ads"/>
    <n v="100"/>
    <n v="2453"/>
    <n v="2849.05"/>
    <n v="2453"/>
    <n v="396.05000000000018"/>
    <n v="0.13901124936382309"/>
    <n v="2849.05"/>
    <n v="396.05000000000018"/>
    <s v="Apr"/>
    <s v="Apr-2024"/>
    <x v="3"/>
  </r>
  <r>
    <s v="ORD00005"/>
    <d v="2024-03-25T00:00:00"/>
    <s v="CUST0120"/>
    <s v="P092"/>
    <n v="2"/>
    <n v="999"/>
    <n v="299.7"/>
    <s v="Net Banking"/>
    <s v="Delivered"/>
    <s v="Delivered"/>
    <s v="Organic"/>
    <n v="100"/>
    <n v="727"/>
    <n v="1698.3"/>
    <n v="1454"/>
    <n v="244.29999999999995"/>
    <n v="0.14384973208502619"/>
    <n v="1698.3"/>
    <n v="244.29999999999995"/>
    <s v="Mar"/>
    <s v="Mar-2024"/>
    <x v="4"/>
  </r>
  <r>
    <s v="ORD00006"/>
    <d v="2024-04-30T00:00:00"/>
    <s v="CUST0312"/>
    <s v="P041"/>
    <n v="1"/>
    <n v="399"/>
    <n v="0"/>
    <s v="Credit Card"/>
    <s v="Cancelled"/>
    <s v="Cancelled"/>
    <s v="Google Ads"/>
    <n v="40"/>
    <n v="315"/>
    <n v="399"/>
    <n v="315"/>
    <n v="84"/>
    <n v="0.21052631578947367"/>
    <n v="0"/>
    <n v="0"/>
    <s v="Apr"/>
    <s v="Apr-2024"/>
    <x v="3"/>
  </r>
  <r>
    <s v="ORD00007"/>
    <d v="2024-05-31T00:00:00"/>
    <s v="CUST1021"/>
    <s v="P004"/>
    <n v="1"/>
    <n v="8999"/>
    <n v="1799.8"/>
    <s v="UPI"/>
    <s v="Delivered"/>
    <s v="Delivered"/>
    <s v="Facebook"/>
    <n v="70"/>
    <n v="5059"/>
    <n v="7199.2"/>
    <n v="5059"/>
    <n v="2140.1999999999998"/>
    <n v="0.29728303144793866"/>
    <n v="7199.2"/>
    <n v="2140.1999999999998"/>
    <s v="May"/>
    <s v="May-2024"/>
    <x v="5"/>
  </r>
  <r>
    <s v="ORD00008"/>
    <d v="2024-11-07T00:00:00"/>
    <s v="CUST0763"/>
    <s v="P014"/>
    <n v="1"/>
    <n v="2499"/>
    <n v="0"/>
    <s v="Credit Card"/>
    <s v="Cancelled"/>
    <s v="Cancelled"/>
    <s v="Email"/>
    <n v="100"/>
    <n v="1599"/>
    <n v="2499"/>
    <n v="1599"/>
    <n v="900"/>
    <n v="0.36014405762304924"/>
    <n v="0"/>
    <n v="0"/>
    <s v="Nov"/>
    <s v="Nov-2024"/>
    <x v="6"/>
  </r>
  <r>
    <s v="ORD00009"/>
    <d v="2025-04-18T00:00:00"/>
    <s v="CUST0720"/>
    <s v="P077"/>
    <n v="1"/>
    <n v="3999"/>
    <n v="999.75"/>
    <s v="Cash on Delivery"/>
    <s v="Delivered"/>
    <s v="Delivered"/>
    <s v="Instagram"/>
    <n v="40"/>
    <n v="2547"/>
    <n v="2999.25"/>
    <n v="2547"/>
    <n v="452.25"/>
    <n v="0.15078769692423105"/>
    <n v="2999.25"/>
    <n v="452.25"/>
    <s v="Apr"/>
    <s v="Apr-2025"/>
    <x v="7"/>
  </r>
  <r>
    <s v="ORD00010"/>
    <d v="2025-08-02T00:00:00"/>
    <s v="CUST0512"/>
    <s v="P037"/>
    <n v="4"/>
    <n v="399"/>
    <n v="0"/>
    <s v="Debit Card"/>
    <s v="Delivered"/>
    <s v="Delayed"/>
    <s v="Google Ads"/>
    <n v="80"/>
    <n v="226"/>
    <n v="1596"/>
    <n v="904"/>
    <n v="692"/>
    <n v="0.43358395989974935"/>
    <n v="1596"/>
    <n v="692"/>
    <s v="Aug"/>
    <s v="Aug-2025"/>
    <x v="8"/>
  </r>
  <r>
    <s v="ORD00011"/>
    <d v="2024-08-15T00:00:00"/>
    <s v="CUST0744"/>
    <s v="P017"/>
    <n v="4"/>
    <n v="6999"/>
    <n v="4199.3999999999996"/>
    <s v="Net Banking"/>
    <s v="Delivered"/>
    <s v="Delivered"/>
    <s v="Organic"/>
    <n v="70"/>
    <n v="4046"/>
    <n v="23796.6"/>
    <n v="16184"/>
    <n v="7612.5999999999985"/>
    <n v="0.3199028432633233"/>
    <n v="23796.6"/>
    <n v="7612.5999999999985"/>
    <s v="Aug"/>
    <s v="Aug-2024"/>
    <x v="9"/>
  </r>
  <r>
    <s v="ORD00012"/>
    <d v="2024-04-19T00:00:00"/>
    <s v="CUST0456"/>
    <s v="P084"/>
    <n v="1"/>
    <n v="999"/>
    <n v="49.95"/>
    <s v="UPI"/>
    <s v="Delivered"/>
    <s v="Delivered"/>
    <s v="Affiliate"/>
    <n v="100"/>
    <n v="809"/>
    <n v="949.05"/>
    <n v="809"/>
    <n v="140.04999999999995"/>
    <n v="0.14756862125283174"/>
    <n v="949.05"/>
    <n v="140.04999999999995"/>
    <s v="Apr"/>
    <s v="Apr-2024"/>
    <x v="3"/>
  </r>
  <r>
    <s v="ORD00013"/>
    <d v="2025-09-04T00:00:00"/>
    <s v="CUST0073"/>
    <s v="P004"/>
    <n v="2"/>
    <n v="8999"/>
    <n v="899.9"/>
    <s v="Credit Card"/>
    <s v="Delivered"/>
    <s v="Delivered"/>
    <s v="Organic"/>
    <n v="50"/>
    <n v="5059"/>
    <n v="17098.099999999999"/>
    <n v="10118"/>
    <n v="6980.0999999999985"/>
    <n v="0.40823834227194827"/>
    <n v="17098.099999999999"/>
    <n v="6980.0999999999985"/>
    <s v="Sep"/>
    <s v="Sep-2025"/>
    <x v="10"/>
  </r>
  <r>
    <s v="ORD00014"/>
    <d v="2025-05-16T00:00:00"/>
    <s v="CUST0058"/>
    <s v="P036"/>
    <n v="2"/>
    <n v="2999"/>
    <n v="899.7"/>
    <s v="UPI"/>
    <s v="Delivered"/>
    <s v="Delivered"/>
    <s v="Email"/>
    <n v="80"/>
    <n v="2406"/>
    <n v="5098.3"/>
    <n v="4812"/>
    <n v="286.30000000000018"/>
    <n v="5.6155973559814089E-2"/>
    <n v="5098.3"/>
    <n v="286.30000000000018"/>
    <s v="May"/>
    <s v="May-2025"/>
    <x v="11"/>
  </r>
  <r>
    <s v="ORD00015"/>
    <d v="2024-02-27T00:00:00"/>
    <s v="CUST0135"/>
    <s v="P062"/>
    <n v="1"/>
    <n v="1599"/>
    <n v="159.9"/>
    <s v="Credit Card"/>
    <s v="Delivered"/>
    <s v="Delayed"/>
    <s v="Instagram"/>
    <n v="70"/>
    <n v="1023"/>
    <n v="1439.1"/>
    <n v="1023"/>
    <n v="416.09999999999991"/>
    <n v="0.28913904523660616"/>
    <n v="1439.1"/>
    <n v="416.09999999999991"/>
    <s v="Feb"/>
    <s v="Feb-2024"/>
    <x v="12"/>
  </r>
  <r>
    <s v="ORD00016"/>
    <d v="2024-09-14T00:00:00"/>
    <s v="CUST0826"/>
    <s v="P092"/>
    <n v="2"/>
    <n v="999"/>
    <n v="199.8"/>
    <s v="UPI"/>
    <s v="Delivered"/>
    <s v="Delivered"/>
    <s v="Organic"/>
    <n v="60"/>
    <n v="727"/>
    <n v="1798.2"/>
    <n v="1454"/>
    <n v="344.20000000000005"/>
    <n v="0.19141363585808033"/>
    <n v="1798.2"/>
    <n v="344.20000000000005"/>
    <s v="Sep"/>
    <s v="Sep-2024"/>
    <x v="13"/>
  </r>
  <r>
    <s v="ORD00017"/>
    <d v="2024-01-15T00:00:00"/>
    <s v="CUST0383"/>
    <s v="P062"/>
    <n v="4"/>
    <n v="1599"/>
    <n v="0"/>
    <s v="UPI"/>
    <s v="Cancelled"/>
    <s v="Cancelled"/>
    <s v="Instagram"/>
    <n v="70"/>
    <n v="1023"/>
    <n v="6396"/>
    <n v="4092"/>
    <n v="2304"/>
    <n v="0.36022514071294559"/>
    <n v="0"/>
    <n v="0"/>
    <s v="Jan"/>
    <s v="Jan-2024"/>
    <x v="14"/>
  </r>
  <r>
    <s v="ORD00018"/>
    <d v="2024-04-30T00:00:00"/>
    <s v="CUST0213"/>
    <s v="P042"/>
    <n v="1"/>
    <n v="2499"/>
    <n v="0"/>
    <s v="UPI"/>
    <s v="Delivered"/>
    <s v="Delivered"/>
    <s v="Affiliate"/>
    <n v="60"/>
    <n v="1833"/>
    <n v="2499"/>
    <n v="1833"/>
    <n v="666"/>
    <n v="0.26650660264105641"/>
    <n v="2499"/>
    <n v="666"/>
    <s v="Apr"/>
    <s v="Apr-2024"/>
    <x v="3"/>
  </r>
  <r>
    <s v="ORD00019"/>
    <d v="2024-12-25T00:00:00"/>
    <s v="CUST0278"/>
    <s v="P048"/>
    <n v="3"/>
    <n v="1599"/>
    <n v="239.85"/>
    <s v="Cash on Delivery"/>
    <s v="Delivered"/>
    <s v="Delivered"/>
    <s v="Organic"/>
    <n v="60"/>
    <n v="1138"/>
    <n v="4557.1499999999996"/>
    <n v="3414"/>
    <n v="1143.1499999999996"/>
    <n v="0.2508475692044369"/>
    <n v="4557.1499999999996"/>
    <n v="1143.1499999999996"/>
    <s v="Dec"/>
    <s v="Dec-2024"/>
    <x v="15"/>
  </r>
  <r>
    <s v="ORD00020"/>
    <d v="2024-12-15T00:00:00"/>
    <s v="CUST0969"/>
    <s v="P050"/>
    <n v="1"/>
    <n v="3999"/>
    <n v="0"/>
    <s v="UPI"/>
    <s v="Delivered"/>
    <s v="Delivered"/>
    <s v="Google Ads"/>
    <n v="70"/>
    <n v="2895"/>
    <n v="3999"/>
    <n v="2895"/>
    <n v="1104"/>
    <n v="0.2760690172543136"/>
    <n v="3999"/>
    <n v="1104"/>
    <s v="Dec"/>
    <s v="Dec-2024"/>
    <x v="15"/>
  </r>
  <r>
    <s v="ORD00021"/>
    <d v="2024-12-05T00:00:00"/>
    <s v="CUST0434"/>
    <s v="P019"/>
    <n v="4"/>
    <n v="499"/>
    <n v="99.8"/>
    <s v="UPI"/>
    <s v="Delivered"/>
    <s v="Delivered"/>
    <s v="Google Ads"/>
    <n v="40"/>
    <n v="391"/>
    <n v="1896.2"/>
    <n v="1564"/>
    <n v="332.20000000000005"/>
    <n v="0.17519249024364519"/>
    <n v="1896.2"/>
    <n v="332.20000000000005"/>
    <s v="Dec"/>
    <s v="Dec-2024"/>
    <x v="15"/>
  </r>
  <r>
    <s v="ORD00022"/>
    <d v="2024-04-06T00:00:00"/>
    <s v="CUST0403"/>
    <s v="P088"/>
    <n v="3"/>
    <n v="2999"/>
    <n v="1349.55"/>
    <s v="Credit Card"/>
    <s v="Delivered"/>
    <s v="Delivered"/>
    <s v="Facebook"/>
    <n v="80"/>
    <n v="2377"/>
    <n v="7647.45"/>
    <n v="7131"/>
    <n v="516.44999999999982"/>
    <n v="6.7532314693132978E-2"/>
    <n v="7647.45"/>
    <n v="516.44999999999982"/>
    <s v="Apr"/>
    <s v="Apr-2024"/>
    <x v="3"/>
  </r>
  <r>
    <s v="ORD00023"/>
    <d v="2024-11-26T00:00:00"/>
    <s v="CUST0884"/>
    <s v="P053"/>
    <n v="1"/>
    <n v="599"/>
    <n v="0"/>
    <s v="UPI"/>
    <s v="Delivered"/>
    <s v="Delivered"/>
    <s v="Affiliate"/>
    <n v="80"/>
    <n v="443"/>
    <n v="599"/>
    <n v="443"/>
    <n v="156"/>
    <n v="0.2604340567612688"/>
    <n v="599"/>
    <n v="156"/>
    <s v="Nov"/>
    <s v="Nov-2024"/>
    <x v="6"/>
  </r>
  <r>
    <s v="ORD00024"/>
    <d v="2025-02-24T00:00:00"/>
    <s v="CUST0028"/>
    <s v="P065"/>
    <n v="1"/>
    <n v="399"/>
    <n v="19.95"/>
    <s v="Credit Card"/>
    <s v="Delivered"/>
    <s v="Delayed"/>
    <s v="Google Ads"/>
    <n v="60"/>
    <n v="252"/>
    <n v="379.05"/>
    <n v="252"/>
    <n v="127.05000000000001"/>
    <n v="0.33518005540166207"/>
    <n v="379.05"/>
    <n v="127.05000000000001"/>
    <s v="Feb"/>
    <s v="Feb-2025"/>
    <x v="0"/>
  </r>
  <r>
    <s v="ORD00025"/>
    <d v="2025-05-04T00:00:00"/>
    <s v="CUST0698"/>
    <s v="P097"/>
    <n v="1"/>
    <n v="499"/>
    <n v="49.9"/>
    <s v="Credit Card"/>
    <s v="Delivered"/>
    <s v="Delivered"/>
    <s v="Email"/>
    <n v="80"/>
    <n v="324"/>
    <n v="449.1"/>
    <n v="324"/>
    <n v="125.10000000000002"/>
    <n v="0.27855711422845697"/>
    <n v="449.1"/>
    <n v="125.10000000000002"/>
    <s v="May"/>
    <s v="May-2025"/>
    <x v="11"/>
  </r>
  <r>
    <s v="ORD00026"/>
    <d v="2024-10-14T00:00:00"/>
    <s v="CUST0258"/>
    <s v="P094"/>
    <n v="1"/>
    <n v="399"/>
    <n v="39.9"/>
    <s v="UPI"/>
    <s v="Delivered"/>
    <s v="Delivered"/>
    <s v="Organic"/>
    <n v="60"/>
    <n v="244"/>
    <n v="359.1"/>
    <n v="244"/>
    <n v="115.10000000000002"/>
    <n v="0.32052353104984688"/>
    <n v="359.1"/>
    <n v="115.10000000000002"/>
    <s v="Oct"/>
    <s v="Oct-2024"/>
    <x v="16"/>
  </r>
  <r>
    <s v="ORD00027"/>
    <d v="2024-03-13T00:00:00"/>
    <s v="CUST0463"/>
    <s v="P062"/>
    <n v="1"/>
    <n v="1599"/>
    <n v="79.95"/>
    <s v="Credit Card"/>
    <s v="Delivered"/>
    <s v="Delayed"/>
    <s v="Instagram"/>
    <n v="40"/>
    <n v="1023"/>
    <n v="1519.05"/>
    <n v="1023"/>
    <n v="496.04999999999995"/>
    <n v="0.32655277969783747"/>
    <n v="1519.05"/>
    <n v="496.04999999999995"/>
    <s v="Mar"/>
    <s v="Mar-2024"/>
    <x v="4"/>
  </r>
  <r>
    <s v="ORD00028"/>
    <d v="2025-04-22T00:00:00"/>
    <s v="CUST0008"/>
    <s v="P050"/>
    <n v="1"/>
    <n v="3999"/>
    <n v="799.8"/>
    <s v="Debit Card"/>
    <s v="Delivered"/>
    <s v="Delivered"/>
    <s v="Affiliate"/>
    <n v="60"/>
    <n v="2895"/>
    <n v="3199.2"/>
    <n v="2895"/>
    <n v="304.19999999999982"/>
    <n v="9.5086271567891928E-2"/>
    <n v="3199.2"/>
    <n v="304.19999999999982"/>
    <s v="Apr"/>
    <s v="Apr-2025"/>
    <x v="7"/>
  </r>
  <r>
    <s v="ORD00029"/>
    <d v="2025-08-07T00:00:00"/>
    <s v="CUST1151"/>
    <s v="P010"/>
    <n v="4"/>
    <n v="2499"/>
    <n v="499.8"/>
    <s v="UPI"/>
    <s v="Delivered"/>
    <s v="Delivered"/>
    <s v="Instagram"/>
    <n v="60"/>
    <n v="2030"/>
    <n v="9496.2000000000007"/>
    <n v="8120"/>
    <n v="1376.2000000000007"/>
    <n v="0.14492112634527501"/>
    <n v="9496.2000000000007"/>
    <n v="1376.2000000000007"/>
    <s v="Aug"/>
    <s v="Aug-2025"/>
    <x v="8"/>
  </r>
  <r>
    <s v="ORD00030"/>
    <d v="2024-11-26T00:00:00"/>
    <s v="CUST0691"/>
    <s v="P008"/>
    <n v="3"/>
    <n v="299"/>
    <n v="0"/>
    <s v="Net Banking"/>
    <s v="Delivered"/>
    <s v="Delivered"/>
    <s v="Affiliate"/>
    <n v="60"/>
    <n v="197"/>
    <n v="897"/>
    <n v="591"/>
    <n v="306"/>
    <n v="0.34113712374581939"/>
    <n v="897"/>
    <n v="306"/>
    <s v="Nov"/>
    <s v="Nov-2024"/>
    <x v="6"/>
  </r>
  <r>
    <s v="ORD00031"/>
    <d v="2024-03-27T00:00:00"/>
    <s v="CUST0955"/>
    <s v="P029"/>
    <n v="2"/>
    <n v="2499"/>
    <n v="0"/>
    <s v="Cash on Delivery"/>
    <s v="Cancelled"/>
    <s v="Cancelled"/>
    <s v="Instagram"/>
    <n v="100"/>
    <n v="1584"/>
    <n v="4998"/>
    <n v="3168"/>
    <n v="1830"/>
    <n v="0.36614645858343337"/>
    <n v="0"/>
    <n v="0"/>
    <s v="Mar"/>
    <s v="Mar-2024"/>
    <x v="4"/>
  </r>
  <r>
    <s v="ORD00032"/>
    <d v="2024-05-24T00:00:00"/>
    <s v="CUST0472"/>
    <s v="P018"/>
    <n v="2"/>
    <n v="499"/>
    <n v="99.8"/>
    <s v="UPI"/>
    <s v="Delivered"/>
    <s v="Delivered"/>
    <s v="Organic"/>
    <n v="50"/>
    <n v="403"/>
    <n v="898.2"/>
    <n v="806"/>
    <n v="92.200000000000045"/>
    <n v="0.10264974393230911"/>
    <n v="898.2"/>
    <n v="92.200000000000045"/>
    <s v="May"/>
    <s v="May-2024"/>
    <x v="5"/>
  </r>
  <r>
    <s v="ORD00033"/>
    <d v="2025-09-20T00:00:00"/>
    <s v="CUST0422"/>
    <s v="P043"/>
    <n v="1"/>
    <n v="599"/>
    <n v="59.9"/>
    <s v="Cash on Delivery"/>
    <s v="Delivered"/>
    <s v="Delivered"/>
    <s v="Organic"/>
    <n v="50"/>
    <n v="358"/>
    <n v="539.1"/>
    <n v="358"/>
    <n v="181.10000000000002"/>
    <n v="0.33593025412724914"/>
    <n v="539.1"/>
    <n v="181.10000000000002"/>
    <s v="Sep"/>
    <s v="Sep-2025"/>
    <x v="10"/>
  </r>
  <r>
    <s v="ORD00034"/>
    <d v="2024-11-24T00:00:00"/>
    <s v="CUST0228"/>
    <s v="P095"/>
    <n v="1"/>
    <n v="299"/>
    <n v="0"/>
    <s v="Debit Card"/>
    <s v="Cancelled"/>
    <s v="Cancelled"/>
    <s v="Organic"/>
    <n v="70"/>
    <n v="221"/>
    <n v="299"/>
    <n v="221"/>
    <n v="78"/>
    <n v="0.2608695652173913"/>
    <n v="0"/>
    <n v="0"/>
    <s v="Nov"/>
    <s v="Nov-2024"/>
    <x v="6"/>
  </r>
  <r>
    <s v="ORD00035"/>
    <d v="2025-03-11T00:00:00"/>
    <s v="CUST0393"/>
    <s v="P100"/>
    <n v="1"/>
    <n v="4999"/>
    <n v="0"/>
    <s v="Credit Card"/>
    <s v="Cancelled"/>
    <s v="Cancelled"/>
    <s v="Facebook"/>
    <n v="80"/>
    <n v="3463"/>
    <n v="4999"/>
    <n v="3463"/>
    <n v="1536"/>
    <n v="0.30726145229045809"/>
    <n v="0"/>
    <n v="0"/>
    <s v="Mar"/>
    <s v="Mar-2025"/>
    <x v="17"/>
  </r>
  <r>
    <s v="ORD00036"/>
    <d v="2025-07-16T00:00:00"/>
    <s v="CUST0125"/>
    <s v="P056"/>
    <n v="2"/>
    <n v="299"/>
    <n v="59.8"/>
    <s v="Credit Card"/>
    <s v="Delivered"/>
    <s v="Delivered"/>
    <s v="Organic"/>
    <n v="100"/>
    <n v="188"/>
    <n v="538.20000000000005"/>
    <n v="376"/>
    <n v="162.20000000000005"/>
    <n v="0.30137495354886668"/>
    <n v="538.20000000000005"/>
    <n v="162.20000000000005"/>
    <s v="Jul"/>
    <s v="Jul-2025"/>
    <x v="2"/>
  </r>
  <r>
    <s v="ORD00037"/>
    <d v="2024-01-19T00:00:00"/>
    <s v="CUST0311"/>
    <s v="P061"/>
    <n v="2"/>
    <n v="299"/>
    <n v="0"/>
    <s v="UPI"/>
    <s v="Cancelled"/>
    <s v="Cancelled"/>
    <s v="Affiliate"/>
    <n v="60"/>
    <n v="170"/>
    <n v="598"/>
    <n v="340"/>
    <n v="258"/>
    <n v="0.43143812709030099"/>
    <n v="0"/>
    <n v="0"/>
    <s v="Jan"/>
    <s v="Jan-2024"/>
    <x v="14"/>
  </r>
  <r>
    <s v="ORD00038"/>
    <d v="2025-08-27T00:00:00"/>
    <s v="CUST0896"/>
    <s v="P097"/>
    <n v="2"/>
    <n v="499"/>
    <n v="99.8"/>
    <s v="Debit Card"/>
    <s v="Delivered"/>
    <s v="Delivered"/>
    <s v="Organic"/>
    <n v="50"/>
    <n v="324"/>
    <n v="898.2"/>
    <n v="648"/>
    <n v="250.20000000000005"/>
    <n v="0.27855711422845697"/>
    <n v="898.2"/>
    <n v="250.20000000000005"/>
    <s v="Aug"/>
    <s v="Aug-2025"/>
    <x v="8"/>
  </r>
  <r>
    <s v="ORD00039"/>
    <d v="2024-10-12T00:00:00"/>
    <s v="CUST0373"/>
    <s v="P032"/>
    <n v="2"/>
    <n v="1599"/>
    <n v="319.8"/>
    <s v="UPI"/>
    <s v="Delivered"/>
    <s v="Delivered"/>
    <s v="Organic"/>
    <n v="80"/>
    <n v="1180"/>
    <n v="2878.2"/>
    <n v="2360"/>
    <n v="518.19999999999982"/>
    <n v="0.18004308248210682"/>
    <n v="2878.2"/>
    <n v="518.19999999999982"/>
    <s v="Oct"/>
    <s v="Oct-2024"/>
    <x v="16"/>
  </r>
  <r>
    <s v="ORD00040"/>
    <d v="2025-05-28T00:00:00"/>
    <s v="CUST0550"/>
    <s v="P054"/>
    <n v="2"/>
    <n v="4999"/>
    <n v="0"/>
    <s v="Debit Card"/>
    <s v="Delivered"/>
    <s v="Delayed"/>
    <s v="Google Ads"/>
    <n v="100"/>
    <n v="2912"/>
    <n v="9998"/>
    <n v="5824"/>
    <n v="4174"/>
    <n v="0.41748349669933987"/>
    <n v="9998"/>
    <n v="4174"/>
    <s v="May"/>
    <s v="May-2025"/>
    <x v="11"/>
  </r>
  <r>
    <s v="ORD00041"/>
    <d v="2025-07-29T00:00:00"/>
    <s v="CUST0806"/>
    <s v="P012"/>
    <n v="1"/>
    <n v="1599"/>
    <n v="79.95"/>
    <s v="Credit Card"/>
    <s v="Delivered"/>
    <s v="Delayed"/>
    <s v="Google Ads"/>
    <n v="40"/>
    <n v="1169"/>
    <n v="1519.05"/>
    <n v="1169"/>
    <n v="350.04999999999995"/>
    <n v="0.230440077680129"/>
    <n v="1519.05"/>
    <n v="350.04999999999995"/>
    <s v="Jul"/>
    <s v="Jul-2025"/>
    <x v="2"/>
  </r>
  <r>
    <s v="ORD00042"/>
    <d v="2024-05-20T00:00:00"/>
    <s v="CUST1193"/>
    <s v="P007"/>
    <n v="2"/>
    <n v="599"/>
    <n v="0"/>
    <s v="Cash on Delivery"/>
    <s v="Cancelled"/>
    <s v="Cancelled"/>
    <s v="Affiliate"/>
    <n v="50"/>
    <n v="470"/>
    <n v="1198"/>
    <n v="940"/>
    <n v="258"/>
    <n v="0.21535893155258765"/>
    <n v="0"/>
    <n v="0"/>
    <s v="May"/>
    <s v="May-2024"/>
    <x v="5"/>
  </r>
  <r>
    <s v="ORD00043"/>
    <d v="2025-04-04T00:00:00"/>
    <s v="CUST0788"/>
    <s v="P072"/>
    <n v="1"/>
    <n v="999"/>
    <n v="49.95"/>
    <s v="Credit Card"/>
    <s v="Delivered"/>
    <s v="Delivered"/>
    <s v="Instagram"/>
    <n v="50"/>
    <n v="636"/>
    <n v="949.05"/>
    <n v="636"/>
    <n v="313.04999999999995"/>
    <n v="0.32985617196143507"/>
    <n v="949.05"/>
    <n v="313.04999999999995"/>
    <s v="Apr"/>
    <s v="Apr-2025"/>
    <x v="7"/>
  </r>
  <r>
    <s v="ORD00044"/>
    <d v="2025-08-01T00:00:00"/>
    <s v="CUST0163"/>
    <s v="P013"/>
    <n v="4"/>
    <n v="999"/>
    <n v="0"/>
    <s v="Net Banking"/>
    <s v="Delivered"/>
    <s v="Delivered"/>
    <s v="Google Ads"/>
    <n v="70"/>
    <n v="603"/>
    <n v="3996"/>
    <n v="2412"/>
    <n v="1584"/>
    <n v="0.3963963963963964"/>
    <n v="3996"/>
    <n v="1584"/>
    <s v="Aug"/>
    <s v="Aug-2025"/>
    <x v="8"/>
  </r>
  <r>
    <s v="ORD00045"/>
    <d v="2024-11-08T00:00:00"/>
    <s v="CUST0941"/>
    <s v="P036"/>
    <n v="1"/>
    <n v="2999"/>
    <n v="749.75"/>
    <s v="UPI"/>
    <s v="Delivered"/>
    <s v="Delivered"/>
    <s v="Instagram"/>
    <n v="50"/>
    <n v="2406"/>
    <n v="2249.25"/>
    <n v="2406"/>
    <n v="-156.75"/>
    <n v="-6.9689896632210743E-2"/>
    <n v="2249.25"/>
    <n v="-156.75"/>
    <s v="Nov"/>
    <s v="Nov-2024"/>
    <x v="6"/>
  </r>
  <r>
    <s v="ORD00046"/>
    <d v="2024-11-01T00:00:00"/>
    <s v="CUST0553"/>
    <s v="P031"/>
    <n v="1"/>
    <n v="3999"/>
    <n v="0"/>
    <s v="Net Banking"/>
    <s v="Cancelled"/>
    <s v="Cancelled"/>
    <s v="Instagram"/>
    <n v="50"/>
    <n v="3007"/>
    <n v="3999"/>
    <n v="3007"/>
    <n v="992"/>
    <n v="0.24806201550387597"/>
    <n v="0"/>
    <n v="0"/>
    <s v="Nov"/>
    <s v="Nov-2024"/>
    <x v="6"/>
  </r>
  <r>
    <s v="ORD00047"/>
    <d v="2025-06-04T00:00:00"/>
    <s v="CUST0781"/>
    <s v="P025"/>
    <n v="3"/>
    <n v="4999"/>
    <n v="1499.7"/>
    <s v="Cash on Delivery"/>
    <s v="Delivered"/>
    <s v="Delayed"/>
    <s v="Organic"/>
    <n v="70"/>
    <n v="3572"/>
    <n v="13497.3"/>
    <n v="10716"/>
    <n v="2781.2999999999993"/>
    <n v="0.20606343490920401"/>
    <n v="13497.3"/>
    <n v="2781.2999999999993"/>
    <s v="Jun"/>
    <s v="Jun-2025"/>
    <x v="18"/>
  </r>
  <r>
    <s v="ORD00048"/>
    <d v="2025-06-30T00:00:00"/>
    <s v="CUST1189"/>
    <s v="P021"/>
    <n v="3"/>
    <n v="799"/>
    <n v="359.55"/>
    <s v="Cash on Delivery"/>
    <s v="Delivered"/>
    <s v="Delivered"/>
    <s v="Google Ads"/>
    <n v="80"/>
    <n v="613"/>
    <n v="2037.45"/>
    <n v="1839"/>
    <n v="198.45000000000005"/>
    <n v="9.7401163218729311E-2"/>
    <n v="2037.45"/>
    <n v="198.45000000000005"/>
    <s v="Jun"/>
    <s v="Jun-2025"/>
    <x v="18"/>
  </r>
  <r>
    <s v="ORD00049"/>
    <d v="2025-06-06T00:00:00"/>
    <s v="CUST0317"/>
    <s v="P042"/>
    <n v="1"/>
    <n v="2499"/>
    <n v="0"/>
    <s v="UPI"/>
    <s v="Cancelled"/>
    <s v="Cancelled"/>
    <s v="Email"/>
    <n v="100"/>
    <n v="1833"/>
    <n v="2499"/>
    <n v="1833"/>
    <n v="666"/>
    <n v="0.26650660264105641"/>
    <n v="0"/>
    <n v="0"/>
    <s v="Jun"/>
    <s v="Jun-2025"/>
    <x v="18"/>
  </r>
  <r>
    <s v="ORD00050"/>
    <d v="2025-09-20T00:00:00"/>
    <s v="CUST1195"/>
    <s v="P026"/>
    <n v="1"/>
    <n v="599"/>
    <n v="59.9"/>
    <s v="Cash on Delivery"/>
    <s v="Delivered"/>
    <s v="Delivered"/>
    <s v="Instagram"/>
    <n v="50"/>
    <n v="363"/>
    <n v="539.1"/>
    <n v="363"/>
    <n v="176.10000000000002"/>
    <n v="0.32665553700612132"/>
    <n v="539.1"/>
    <n v="176.10000000000002"/>
    <s v="Sep"/>
    <s v="Sep-2025"/>
    <x v="10"/>
  </r>
  <r>
    <s v="ORD00051"/>
    <d v="2025-09-23T00:00:00"/>
    <s v="CUST1003"/>
    <s v="P046"/>
    <n v="1"/>
    <n v="1999"/>
    <n v="0"/>
    <s v="UPI"/>
    <s v="Delivered"/>
    <s v="Delivered"/>
    <s v="Email"/>
    <n v="80"/>
    <n v="1398"/>
    <n v="1999"/>
    <n v="1398"/>
    <n v="601"/>
    <n v="0.30065032516258128"/>
    <n v="1999"/>
    <n v="601"/>
    <s v="Sep"/>
    <s v="Sep-2025"/>
    <x v="10"/>
  </r>
  <r>
    <s v="ORD00052"/>
    <d v="2025-07-19T00:00:00"/>
    <s v="CUST0079"/>
    <s v="P027"/>
    <n v="1"/>
    <n v="299"/>
    <n v="59.8"/>
    <s v="Credit Card"/>
    <s v="Delivered"/>
    <s v="Delivered"/>
    <s v="Organic"/>
    <n v="100"/>
    <n v="206"/>
    <n v="239.2"/>
    <n v="206"/>
    <n v="33.199999999999989"/>
    <n v="0.13879598662207354"/>
    <n v="239.2"/>
    <n v="33.199999999999989"/>
    <s v="Jul"/>
    <s v="Jul-2025"/>
    <x v="2"/>
  </r>
  <r>
    <s v="ORD00053"/>
    <d v="2025-06-17T00:00:00"/>
    <s v="CUST0053"/>
    <s v="P055"/>
    <n v="2"/>
    <n v="799"/>
    <n v="0"/>
    <s v="Credit Card"/>
    <s v="Cancelled"/>
    <s v="Cancelled"/>
    <s v="Organic"/>
    <n v="80"/>
    <n v="596"/>
    <n v="1598"/>
    <n v="1192"/>
    <n v="406"/>
    <n v="0.25406758448060074"/>
    <n v="0"/>
    <n v="0"/>
    <s v="Jun"/>
    <s v="Jun-2025"/>
    <x v="18"/>
  </r>
  <r>
    <s v="ORD00054"/>
    <d v="2025-05-06T00:00:00"/>
    <s v="CUST0610"/>
    <s v="P006"/>
    <n v="1"/>
    <n v="399"/>
    <n v="99.75"/>
    <s v="Cash on Delivery"/>
    <s v="Delivered"/>
    <s v="Delivered"/>
    <s v="Facebook"/>
    <n v="40"/>
    <n v="221"/>
    <n v="299.25"/>
    <n v="221"/>
    <n v="78.25"/>
    <n v="0.26148705096073516"/>
    <n v="299.25"/>
    <n v="78.25"/>
    <s v="May"/>
    <s v="May-2025"/>
    <x v="11"/>
  </r>
  <r>
    <s v="ORD00055"/>
    <d v="2025-04-06T00:00:00"/>
    <s v="CUST0742"/>
    <s v="P023"/>
    <n v="4"/>
    <n v="8999"/>
    <n v="3599.6"/>
    <s v="Net Banking"/>
    <s v="Delivered"/>
    <s v="Delayed"/>
    <s v="Organic"/>
    <n v="80"/>
    <n v="6419"/>
    <n v="32396.400000000001"/>
    <n v="25676"/>
    <n v="6720.4000000000015"/>
    <n v="0.20744280228667386"/>
    <n v="32396.400000000001"/>
    <n v="6720.4000000000015"/>
    <s v="Apr"/>
    <s v="Apr-2025"/>
    <x v="7"/>
  </r>
  <r>
    <s v="ORD00056"/>
    <d v="2024-11-11T00:00:00"/>
    <s v="CUST0234"/>
    <s v="P022"/>
    <n v="1"/>
    <n v="999"/>
    <n v="149.85"/>
    <s v="Credit Card"/>
    <s v="Delivered"/>
    <s v="Delayed"/>
    <s v="Google Ads"/>
    <n v="80"/>
    <n v="693"/>
    <n v="849.15"/>
    <n v="693"/>
    <n v="156.14999999999998"/>
    <n v="0.18388977212506621"/>
    <n v="849.15"/>
    <n v="156.14999999999998"/>
    <s v="Nov"/>
    <s v="Nov-2024"/>
    <x v="6"/>
  </r>
  <r>
    <s v="ORD00057"/>
    <d v="2025-01-08T00:00:00"/>
    <s v="CUST0260"/>
    <s v="P084"/>
    <n v="1"/>
    <n v="999"/>
    <n v="49.95"/>
    <s v="UPI"/>
    <s v="Delivered"/>
    <s v="Delivered"/>
    <s v="Affiliate"/>
    <n v="80"/>
    <n v="809"/>
    <n v="949.05"/>
    <n v="809"/>
    <n v="140.04999999999995"/>
    <n v="0.14756862125283174"/>
    <n v="949.05"/>
    <n v="140.04999999999995"/>
    <s v="Jan"/>
    <s v="Jan-2025"/>
    <x v="19"/>
  </r>
  <r>
    <s v="ORD00058"/>
    <d v="2024-07-28T00:00:00"/>
    <s v="CUST0290"/>
    <s v="P094"/>
    <n v="1"/>
    <n v="399"/>
    <n v="59.85"/>
    <s v="Cash on Delivery"/>
    <s v="Delivered"/>
    <s v="Delivered"/>
    <s v="Organic"/>
    <n v="60"/>
    <n v="244"/>
    <n v="339.15"/>
    <n v="244"/>
    <n v="95.149999999999977"/>
    <n v="0.28055432699395544"/>
    <n v="339.15"/>
    <n v="95.149999999999977"/>
    <s v="Jul"/>
    <s v="Jul-2024"/>
    <x v="20"/>
  </r>
  <r>
    <s v="ORD00059"/>
    <d v="2025-09-27T00:00:00"/>
    <s v="CUST0415"/>
    <s v="P001"/>
    <n v="1"/>
    <n v="799"/>
    <n v="39.950000000000003"/>
    <s v="Net Banking"/>
    <s v="Delivered"/>
    <s v="Delivered"/>
    <s v="Organic"/>
    <n v="70"/>
    <n v="547"/>
    <n v="759.05"/>
    <n v="547"/>
    <n v="212.04999999999995"/>
    <n v="0.27936236084579402"/>
    <n v="759.05"/>
    <n v="212.04999999999995"/>
    <s v="Sep"/>
    <s v="Sep-2025"/>
    <x v="10"/>
  </r>
  <r>
    <s v="ORD00060"/>
    <d v="2024-08-23T00:00:00"/>
    <s v="CUST0285"/>
    <s v="P004"/>
    <n v="1"/>
    <n v="8999"/>
    <n v="0"/>
    <s v="Net Banking"/>
    <s v="Cancelled"/>
    <s v="Cancelled"/>
    <s v="Affiliate"/>
    <n v="80"/>
    <n v="5059"/>
    <n v="8999"/>
    <n v="5059"/>
    <n v="3940"/>
    <n v="0.43782642515835091"/>
    <n v="0"/>
    <n v="0"/>
    <s v="Aug"/>
    <s v="Aug-2024"/>
    <x v="9"/>
  </r>
  <r>
    <s v="ORD00061"/>
    <d v="2025-02-03T00:00:00"/>
    <s v="CUST0115"/>
    <s v="P076"/>
    <n v="2"/>
    <n v="399"/>
    <n v="79.8"/>
    <s v="UPI"/>
    <s v="Delivered"/>
    <s v="Delayed"/>
    <s v="Organic"/>
    <n v="80"/>
    <n v="322"/>
    <n v="718.2"/>
    <n v="644"/>
    <n v="74.200000000000045"/>
    <n v="0.10331384015594548"/>
    <n v="718.2"/>
    <n v="74.200000000000045"/>
    <s v="Feb"/>
    <s v="Feb-2025"/>
    <x v="0"/>
  </r>
  <r>
    <s v="ORD00062"/>
    <d v="2024-04-14T00:00:00"/>
    <s v="CUST1036"/>
    <s v="P072"/>
    <n v="1"/>
    <n v="999"/>
    <n v="0"/>
    <s v="UPI"/>
    <s v="Cancelled"/>
    <s v="Cancelled"/>
    <s v="Email"/>
    <n v="100"/>
    <n v="636"/>
    <n v="999"/>
    <n v="636"/>
    <n v="363"/>
    <n v="0.36336336336336339"/>
    <n v="0"/>
    <n v="0"/>
    <s v="Apr"/>
    <s v="Apr-2024"/>
    <x v="3"/>
  </r>
  <r>
    <s v="ORD00063"/>
    <d v="2024-09-06T00:00:00"/>
    <s v="CUST0913"/>
    <s v="P085"/>
    <n v="1"/>
    <n v="2999"/>
    <n v="449.85"/>
    <s v="Credit Card"/>
    <s v="Delivered"/>
    <s v="Delayed"/>
    <s v="Instagram"/>
    <n v="80"/>
    <n v="2394"/>
    <n v="2549.15"/>
    <n v="2394"/>
    <n v="155.15000000000009"/>
    <n v="6.0863425063256413E-2"/>
    <n v="2549.15"/>
    <n v="155.15000000000009"/>
    <s v="Sep"/>
    <s v="Sep-2024"/>
    <x v="13"/>
  </r>
  <r>
    <s v="ORD00064"/>
    <d v="2025-04-10T00:00:00"/>
    <s v="CUST0109"/>
    <s v="P087"/>
    <n v="1"/>
    <n v="799"/>
    <n v="39.950000000000003"/>
    <s v="UPI"/>
    <s v="Delivered"/>
    <s v="Delivered"/>
    <s v="Organic"/>
    <n v="50"/>
    <n v="560"/>
    <n v="759.05"/>
    <n v="560"/>
    <n v="199.04999999999995"/>
    <n v="0.2622356893485277"/>
    <n v="759.05"/>
    <n v="199.04999999999995"/>
    <s v="Apr"/>
    <s v="Apr-2025"/>
    <x v="7"/>
  </r>
  <r>
    <s v="ORD00065"/>
    <d v="2025-07-06T00:00:00"/>
    <s v="CUST0379"/>
    <s v="P086"/>
    <n v="3"/>
    <n v="6999"/>
    <n v="2099.6999999999998"/>
    <s v="UPI"/>
    <s v="Delivered"/>
    <s v="Delivered"/>
    <s v="Organic"/>
    <n v="60"/>
    <n v="4782"/>
    <n v="18897.3"/>
    <n v="14346"/>
    <n v="4551.2999999999993"/>
    <n v="0.24084393008525024"/>
    <n v="18897.3"/>
    <n v="4551.2999999999993"/>
    <s v="Jul"/>
    <s v="Jul-2025"/>
    <x v="2"/>
  </r>
  <r>
    <s v="ORD00066"/>
    <d v="2025-08-09T00:00:00"/>
    <s v="CUST0848"/>
    <s v="P003"/>
    <n v="4"/>
    <n v="399"/>
    <n v="159.6"/>
    <s v="Credit Card"/>
    <s v="Delivered"/>
    <s v="Delivered"/>
    <s v="Organic"/>
    <n v="50"/>
    <n v="307"/>
    <n v="1436.4"/>
    <n v="1228"/>
    <n v="208.40000000000009"/>
    <n v="0.14508493455861882"/>
    <n v="1436.4"/>
    <n v="208.40000000000009"/>
    <s v="Aug"/>
    <s v="Aug-2025"/>
    <x v="8"/>
  </r>
  <r>
    <s v="ORD00067"/>
    <d v="2024-12-18T00:00:00"/>
    <s v="CUST0070"/>
    <s v="P081"/>
    <n v="2"/>
    <n v="499"/>
    <n v="0"/>
    <s v="Debit Card"/>
    <s v="Cancelled"/>
    <s v="Cancelled"/>
    <s v="Facebook"/>
    <n v="50"/>
    <n v="280"/>
    <n v="998"/>
    <n v="560"/>
    <n v="438"/>
    <n v="0.43887775551102204"/>
    <n v="0"/>
    <n v="0"/>
    <s v="Dec"/>
    <s v="Dec-2024"/>
    <x v="15"/>
  </r>
  <r>
    <s v="ORD00068"/>
    <d v="2025-07-28T00:00:00"/>
    <s v="CUST0061"/>
    <s v="P032"/>
    <n v="2"/>
    <n v="1599"/>
    <n v="639.6"/>
    <s v="Debit Card"/>
    <s v="Delivered"/>
    <s v="Delivered"/>
    <s v="Instagram"/>
    <n v="50"/>
    <n v="1180"/>
    <n v="2558.4"/>
    <n v="2360"/>
    <n v="198.40000000000009"/>
    <n v="7.7548467792370263E-2"/>
    <n v="2558.4"/>
    <n v="198.40000000000009"/>
    <s v="Jul"/>
    <s v="Jul-2025"/>
    <x v="2"/>
  </r>
  <r>
    <s v="ORD00069"/>
    <d v="2024-04-11T00:00:00"/>
    <s v="CUST0752"/>
    <s v="P019"/>
    <n v="1"/>
    <n v="499"/>
    <n v="0"/>
    <s v="Cash on Delivery"/>
    <s v="Delivered"/>
    <s v="Delivered"/>
    <s v="Organic"/>
    <n v="50"/>
    <n v="391"/>
    <n v="499"/>
    <n v="391"/>
    <n v="108"/>
    <n v="0.21643286573146292"/>
    <n v="499"/>
    <n v="108"/>
    <s v="Apr"/>
    <s v="Apr-2024"/>
    <x v="3"/>
  </r>
  <r>
    <s v="ORD00070"/>
    <d v="2024-01-26T00:00:00"/>
    <s v="CUST1187"/>
    <s v="P035"/>
    <n v="1"/>
    <n v="1299"/>
    <n v="0"/>
    <s v="UPI"/>
    <s v="Cancelled"/>
    <s v="Cancelled"/>
    <s v="Google Ads"/>
    <n v="60"/>
    <n v="863"/>
    <n v="1299"/>
    <n v="863"/>
    <n v="436"/>
    <n v="0.33564280215550424"/>
    <n v="0"/>
    <n v="0"/>
    <s v="Jan"/>
    <s v="Jan-2024"/>
    <x v="14"/>
  </r>
  <r>
    <s v="ORD00071"/>
    <d v="2024-01-22T00:00:00"/>
    <s v="CUST0037"/>
    <s v="P089"/>
    <n v="2"/>
    <n v="2999"/>
    <n v="299.89999999999998"/>
    <s v="Credit Card"/>
    <s v="Delivered"/>
    <s v="Delivered"/>
    <s v="Organic"/>
    <n v="50"/>
    <n v="2453"/>
    <n v="5698.1"/>
    <n v="4906"/>
    <n v="792.10000000000036"/>
    <n v="0.13901124936382309"/>
    <n v="5698.1"/>
    <n v="792.10000000000036"/>
    <s v="Jan"/>
    <s v="Jan-2024"/>
    <x v="14"/>
  </r>
  <r>
    <s v="ORD00072"/>
    <d v="2024-03-13T00:00:00"/>
    <s v="CUST1127"/>
    <s v="P078"/>
    <n v="1"/>
    <n v="399"/>
    <n v="19.95"/>
    <s v="Cash on Delivery"/>
    <s v="Delivered"/>
    <s v="Delayed"/>
    <s v="Instagram"/>
    <n v="50"/>
    <n v="257"/>
    <n v="379.05"/>
    <n v="257"/>
    <n v="122.05000000000001"/>
    <n v="0.32198918348502836"/>
    <n v="379.05"/>
    <n v="122.05000000000001"/>
    <s v="Mar"/>
    <s v="Mar-2024"/>
    <x v="4"/>
  </r>
  <r>
    <s v="ORD00073"/>
    <d v="2025-07-08T00:00:00"/>
    <s v="CUST0271"/>
    <s v="P063"/>
    <n v="1"/>
    <n v="2999"/>
    <n v="299.89999999999998"/>
    <s v="Debit Card"/>
    <s v="Delivered"/>
    <s v="Delivered"/>
    <s v="Instagram"/>
    <n v="80"/>
    <n v="1877"/>
    <n v="2699.1"/>
    <n v="1877"/>
    <n v="822.09999999999991"/>
    <n v="0.30458300915119851"/>
    <n v="2699.1"/>
    <n v="822.09999999999991"/>
    <s v="Jul"/>
    <s v="Jul-2025"/>
    <x v="2"/>
  </r>
  <r>
    <s v="ORD00074"/>
    <d v="2025-04-09T00:00:00"/>
    <s v="CUST0901"/>
    <s v="P065"/>
    <n v="1"/>
    <n v="399"/>
    <n v="79.8"/>
    <s v="Net Banking"/>
    <s v="Delivered"/>
    <s v="Delivered"/>
    <s v="Organic"/>
    <n v="40"/>
    <n v="252"/>
    <n v="319.2"/>
    <n v="252"/>
    <n v="67.199999999999989"/>
    <n v="0.21052631578947364"/>
    <n v="319.2"/>
    <n v="67.199999999999989"/>
    <s v="Apr"/>
    <s v="Apr-2025"/>
    <x v="7"/>
  </r>
  <r>
    <s v="ORD00075"/>
    <d v="2025-10-06T00:00:00"/>
    <s v="CUST0992"/>
    <s v="P093"/>
    <n v="2"/>
    <n v="999"/>
    <n v="0"/>
    <s v="Debit Card"/>
    <s v="Cancelled"/>
    <s v="Cancelled"/>
    <s v="Facebook"/>
    <n v="80"/>
    <n v="629"/>
    <n v="1998"/>
    <n v="1258"/>
    <n v="740"/>
    <n v="0.37037037037037035"/>
    <n v="0"/>
    <n v="0"/>
    <s v="Oct"/>
    <s v="Oct-2025"/>
    <x v="21"/>
  </r>
  <r>
    <s v="ORD00076"/>
    <d v="2024-05-01T00:00:00"/>
    <s v="CUST1160"/>
    <s v="P043"/>
    <n v="4"/>
    <n v="599"/>
    <n v="359.4"/>
    <s v="UPI"/>
    <s v="Delivered"/>
    <s v="Delivered"/>
    <s v="Instagram"/>
    <n v="70"/>
    <n v="358"/>
    <n v="2036.6"/>
    <n v="1432"/>
    <n v="604.59999999999991"/>
    <n v="0.2968673278994402"/>
    <n v="2036.6"/>
    <n v="604.59999999999991"/>
    <s v="May"/>
    <s v="May-2024"/>
    <x v="5"/>
  </r>
  <r>
    <s v="ORD00077"/>
    <d v="2024-02-01T00:00:00"/>
    <s v="CUST0293"/>
    <s v="P065"/>
    <n v="3"/>
    <n v="399"/>
    <n v="0"/>
    <s v="Debit Card"/>
    <s v="Delivered"/>
    <s v="Delivered"/>
    <s v="Instagram"/>
    <n v="100"/>
    <n v="252"/>
    <n v="1197"/>
    <n v="756"/>
    <n v="441"/>
    <n v="0.36842105263157893"/>
    <n v="1197"/>
    <n v="441"/>
    <s v="Feb"/>
    <s v="Feb-2024"/>
    <x v="12"/>
  </r>
  <r>
    <s v="ORD00078"/>
    <d v="2024-09-04T00:00:00"/>
    <s v="CUST1166"/>
    <s v="P096"/>
    <n v="4"/>
    <n v="299"/>
    <n v="0"/>
    <s v="UPI"/>
    <s v="Cancelled"/>
    <s v="Cancelled"/>
    <s v="Google Ads"/>
    <n v="50"/>
    <n v="168"/>
    <n v="1196"/>
    <n v="672"/>
    <n v="524"/>
    <n v="0.43812709030100333"/>
    <n v="0"/>
    <n v="0"/>
    <s v="Sep"/>
    <s v="Sep-2024"/>
    <x v="13"/>
  </r>
  <r>
    <s v="ORD00079"/>
    <d v="2024-01-23T00:00:00"/>
    <s v="CUST0128"/>
    <s v="P043"/>
    <n v="3"/>
    <n v="599"/>
    <n v="449.25"/>
    <s v="Credit Card"/>
    <s v="Delivered"/>
    <s v="Delivered"/>
    <s v="Affiliate"/>
    <n v="60"/>
    <n v="358"/>
    <n v="1347.75"/>
    <n v="1074"/>
    <n v="273.75"/>
    <n v="0.20311630495269895"/>
    <n v="1347.75"/>
    <n v="273.75"/>
    <s v="Jan"/>
    <s v="Jan-2024"/>
    <x v="14"/>
  </r>
  <r>
    <s v="ORD00080"/>
    <d v="2025-10-15T00:00:00"/>
    <s v="CUST1019"/>
    <s v="P096"/>
    <n v="4"/>
    <n v="299"/>
    <n v="239.2"/>
    <s v="Debit Card"/>
    <s v="Delivered"/>
    <s v="Delivered"/>
    <s v="Google Ads"/>
    <n v="50"/>
    <n v="168"/>
    <n v="956.8"/>
    <n v="672"/>
    <n v="284.79999999999995"/>
    <n v="0.29765886287625415"/>
    <n v="956.8"/>
    <n v="284.79999999999995"/>
    <s v="Oct"/>
    <s v="Oct-2025"/>
    <x v="21"/>
  </r>
  <r>
    <s v="ORD00081"/>
    <d v="2024-08-10T00:00:00"/>
    <s v="CUST0104"/>
    <s v="P025"/>
    <n v="2"/>
    <n v="4999"/>
    <n v="0"/>
    <s v="Debit Card"/>
    <s v="Delivered"/>
    <s v="Delivered"/>
    <s v="Google Ads"/>
    <n v="80"/>
    <n v="3572"/>
    <n v="9998"/>
    <n v="7144"/>
    <n v="2854"/>
    <n v="0.28545709141828368"/>
    <n v="9998"/>
    <n v="2854"/>
    <s v="Aug"/>
    <s v="Aug-2024"/>
    <x v="9"/>
  </r>
  <r>
    <s v="ORD00082"/>
    <d v="2024-01-05T00:00:00"/>
    <s v="CUST0807"/>
    <s v="P010"/>
    <n v="1"/>
    <n v="2499"/>
    <n v="499.8"/>
    <s v="Debit Card"/>
    <s v="Delivered"/>
    <s v="Delivered"/>
    <s v="Organic"/>
    <n v="70"/>
    <n v="2030"/>
    <n v="1999.2"/>
    <n v="2030"/>
    <n v="-30.799999999999955"/>
    <n v="-1.5406162464985971E-2"/>
    <n v="1999.2"/>
    <n v="-30.799999999999955"/>
    <s v="Jan"/>
    <s v="Jan-2024"/>
    <x v="14"/>
  </r>
  <r>
    <s v="ORD00083"/>
    <d v="2025-04-27T00:00:00"/>
    <s v="CUST1091"/>
    <s v="P057"/>
    <n v="3"/>
    <n v="299"/>
    <n v="179.4"/>
    <s v="Credit Card"/>
    <s v="Delivered"/>
    <s v="Delivered"/>
    <s v="Instagram"/>
    <n v="80"/>
    <n v="188"/>
    <n v="717.6"/>
    <n v="564"/>
    <n v="153.60000000000002"/>
    <n v="0.21404682274247494"/>
    <n v="717.6"/>
    <n v="153.60000000000002"/>
    <s v="Apr"/>
    <s v="Apr-2025"/>
    <x v="7"/>
  </r>
  <r>
    <s v="ORD00084"/>
    <d v="2025-03-21T00:00:00"/>
    <s v="CUST1008"/>
    <s v="P093"/>
    <n v="1"/>
    <n v="999"/>
    <n v="0"/>
    <s v="UPI"/>
    <s v="Delivered"/>
    <s v="Delivered"/>
    <s v="Instagram"/>
    <n v="100"/>
    <n v="629"/>
    <n v="999"/>
    <n v="629"/>
    <n v="370"/>
    <n v="0.37037037037037035"/>
    <n v="999"/>
    <n v="370"/>
    <s v="Mar"/>
    <s v="Mar-2025"/>
    <x v="17"/>
  </r>
  <r>
    <s v="ORD00085"/>
    <d v="2024-02-10T00:00:00"/>
    <s v="CUST0100"/>
    <s v="P050"/>
    <n v="1"/>
    <n v="3999"/>
    <n v="199.95"/>
    <s v="Net Banking"/>
    <s v="Delivered"/>
    <s v="Delivered"/>
    <s v="Organic"/>
    <n v="40"/>
    <n v="2895"/>
    <n v="3799.05"/>
    <n v="2895"/>
    <n v="904.05000000000018"/>
    <n v="0.23796738658348801"/>
    <n v="3799.05"/>
    <n v="904.05000000000018"/>
    <s v="Feb"/>
    <s v="Feb-2024"/>
    <x v="12"/>
  </r>
  <r>
    <s v="ORD00086"/>
    <d v="2024-06-13T00:00:00"/>
    <s v="CUST0288"/>
    <s v="P033"/>
    <n v="1"/>
    <n v="399"/>
    <n v="0"/>
    <s v="Debit Card"/>
    <s v="Cancelled"/>
    <s v="Cancelled"/>
    <s v="Email"/>
    <n v="100"/>
    <n v="321"/>
    <n v="399"/>
    <n v="321"/>
    <n v="78"/>
    <n v="0.19548872180451127"/>
    <n v="0"/>
    <n v="0"/>
    <s v="Jun"/>
    <s v="Jun-2024"/>
    <x v="1"/>
  </r>
  <r>
    <s v="ORD00087"/>
    <d v="2024-07-13T00:00:00"/>
    <s v="CUST1188"/>
    <s v="P065"/>
    <n v="3"/>
    <n v="399"/>
    <n v="0"/>
    <s v="Debit Card"/>
    <s v="Delivered"/>
    <s v="Delivered"/>
    <s v="Organic"/>
    <n v="80"/>
    <n v="252"/>
    <n v="1197"/>
    <n v="756"/>
    <n v="441"/>
    <n v="0.36842105263157893"/>
    <n v="1197"/>
    <n v="441"/>
    <s v="Jul"/>
    <s v="Jul-2024"/>
    <x v="20"/>
  </r>
  <r>
    <s v="ORD00088"/>
    <d v="2025-04-29T00:00:00"/>
    <s v="CUST1078"/>
    <s v="P075"/>
    <n v="1"/>
    <n v="1999"/>
    <n v="199.9"/>
    <s v="Cash on Delivery"/>
    <s v="Delivered"/>
    <s v="Delivered"/>
    <s v="Instagram"/>
    <n v="100"/>
    <n v="1338"/>
    <n v="1799.1"/>
    <n v="1338"/>
    <n v="461.09999999999991"/>
    <n v="0.25629481407370347"/>
    <n v="1799.1"/>
    <n v="461.09999999999991"/>
    <s v="Apr"/>
    <s v="Apr-2025"/>
    <x v="7"/>
  </r>
  <r>
    <s v="ORD00089"/>
    <d v="2025-02-12T00:00:00"/>
    <s v="CUST0607"/>
    <s v="P096"/>
    <n v="2"/>
    <n v="299"/>
    <n v="59.8"/>
    <s v="Credit Card"/>
    <s v="Delivered"/>
    <s v="Delivered"/>
    <s v="Facebook"/>
    <n v="50"/>
    <n v="168"/>
    <n v="538.20000000000005"/>
    <n v="336"/>
    <n v="202.20000000000005"/>
    <n v="0.37569676700111487"/>
    <n v="538.20000000000005"/>
    <n v="202.20000000000005"/>
    <s v="Feb"/>
    <s v="Feb-2025"/>
    <x v="0"/>
  </r>
  <r>
    <s v="ORD00090"/>
    <d v="2024-07-29T00:00:00"/>
    <s v="CUST0437"/>
    <s v="P035"/>
    <n v="1"/>
    <n v="1299"/>
    <n v="0"/>
    <s v="Cash on Delivery"/>
    <s v="Delivered"/>
    <s v="Delivered"/>
    <s v="Affiliate"/>
    <n v="70"/>
    <n v="863"/>
    <n v="1299"/>
    <n v="863"/>
    <n v="436"/>
    <n v="0.33564280215550424"/>
    <n v="1299"/>
    <n v="436"/>
    <s v="Jul"/>
    <s v="Jul-2024"/>
    <x v="20"/>
  </r>
  <r>
    <s v="ORD00091"/>
    <d v="2025-02-13T00:00:00"/>
    <s v="CUST0639"/>
    <s v="P087"/>
    <n v="1"/>
    <n v="799"/>
    <n v="39.950000000000003"/>
    <s v="Debit Card"/>
    <s v="Delivered"/>
    <s v="Delivered"/>
    <s v="Organic"/>
    <n v="60"/>
    <n v="560"/>
    <n v="759.05"/>
    <n v="560"/>
    <n v="199.04999999999995"/>
    <n v="0.2622356893485277"/>
    <n v="759.05"/>
    <n v="199.04999999999995"/>
    <s v="Feb"/>
    <s v="Feb-2025"/>
    <x v="0"/>
  </r>
  <r>
    <s v="ORD00092"/>
    <d v="2024-08-22T00:00:00"/>
    <s v="CUST0273"/>
    <s v="P060"/>
    <n v="4"/>
    <n v="999"/>
    <n v="0"/>
    <s v="UPI"/>
    <s v="Delivered"/>
    <s v="Delivered"/>
    <s v="Instagram"/>
    <n v="40"/>
    <n v="744"/>
    <n v="3996"/>
    <n v="2976"/>
    <n v="1020"/>
    <n v="0.25525525525525528"/>
    <n v="3996"/>
    <n v="1020"/>
    <s v="Aug"/>
    <s v="Aug-2024"/>
    <x v="9"/>
  </r>
  <r>
    <s v="ORD00093"/>
    <d v="2025-03-02T00:00:00"/>
    <s v="CUST0003"/>
    <s v="P015"/>
    <n v="4"/>
    <n v="1299"/>
    <n v="0"/>
    <s v="UPI"/>
    <s v="Cancelled"/>
    <s v="Cancelled"/>
    <s v="Organic"/>
    <n v="70"/>
    <n v="881"/>
    <n v="5196"/>
    <n v="3524"/>
    <n v="1672"/>
    <n v="0.32178598922247881"/>
    <n v="0"/>
    <n v="0"/>
    <s v="Mar"/>
    <s v="Mar-2025"/>
    <x v="17"/>
  </r>
  <r>
    <s v="ORD00094"/>
    <d v="2025-04-29T00:00:00"/>
    <s v="CUST0289"/>
    <s v="P012"/>
    <n v="1"/>
    <n v="1599"/>
    <n v="0"/>
    <s v="UPI"/>
    <s v="Delivered"/>
    <s v="Delivered"/>
    <s v="Google Ads"/>
    <n v="70"/>
    <n v="1169"/>
    <n v="1599"/>
    <n v="1169"/>
    <n v="430"/>
    <n v="0.26891807379612259"/>
    <n v="1599"/>
    <n v="430"/>
    <s v="Apr"/>
    <s v="Apr-2025"/>
    <x v="7"/>
  </r>
  <r>
    <s v="ORD00095"/>
    <d v="2024-06-07T00:00:00"/>
    <s v="CUST0372"/>
    <s v="P044"/>
    <n v="2"/>
    <n v="4999"/>
    <n v="0"/>
    <s v="Credit Card"/>
    <s v="Cancelled"/>
    <s v="Cancelled"/>
    <s v="Facebook"/>
    <n v="50"/>
    <n v="3765"/>
    <n v="9998"/>
    <n v="7530"/>
    <n v="2468"/>
    <n v="0.24684936987397479"/>
    <n v="0"/>
    <n v="0"/>
    <s v="Jun"/>
    <s v="Jun-2024"/>
    <x v="1"/>
  </r>
  <r>
    <s v="ORD00096"/>
    <d v="2024-11-30T00:00:00"/>
    <s v="CUST0320"/>
    <s v="P018"/>
    <n v="2"/>
    <n v="499"/>
    <n v="199.6"/>
    <s v="UPI"/>
    <s v="Delivered"/>
    <s v="Delivered"/>
    <s v="Google Ads"/>
    <n v="50"/>
    <n v="403"/>
    <n v="798.4"/>
    <n v="806"/>
    <n v="-7.6000000000000227"/>
    <n v="-9.5190380761523332E-3"/>
    <n v="798.4"/>
    <n v="-7.6000000000000227"/>
    <s v="Nov"/>
    <s v="Nov-2024"/>
    <x v="6"/>
  </r>
  <r>
    <s v="ORD00097"/>
    <d v="2025-09-25T00:00:00"/>
    <s v="CUST0313"/>
    <s v="P088"/>
    <n v="2"/>
    <n v="2999"/>
    <n v="299.89999999999998"/>
    <s v="UPI"/>
    <s v="Delivered"/>
    <s v="Delayed"/>
    <s v="Facebook"/>
    <n v="80"/>
    <n v="2377"/>
    <n v="5698.1"/>
    <n v="4754"/>
    <n v="944.10000000000036"/>
    <n v="0.1656868078833296"/>
    <n v="5698.1"/>
    <n v="944.10000000000036"/>
    <s v="Sep"/>
    <s v="Sep-2025"/>
    <x v="10"/>
  </r>
  <r>
    <s v="ORD00098"/>
    <d v="2025-09-03T00:00:00"/>
    <s v="CUST0246"/>
    <s v="P046"/>
    <n v="2"/>
    <n v="1999"/>
    <n v="999.5"/>
    <s v="Cash on Delivery"/>
    <s v="Delivered"/>
    <s v="Delivered"/>
    <s v="Organic"/>
    <n v="40"/>
    <n v="1398"/>
    <n v="2998.5"/>
    <n v="2796"/>
    <n v="202.5"/>
    <n v="6.7533766883441718E-2"/>
    <n v="2998.5"/>
    <n v="202.5"/>
    <s v="Sep"/>
    <s v="Sep-2025"/>
    <x v="10"/>
  </r>
  <r>
    <s v="ORD00099"/>
    <d v="2024-05-27T00:00:00"/>
    <s v="CUST1075"/>
    <s v="P042"/>
    <n v="1"/>
    <n v="2499"/>
    <n v="0"/>
    <s v="UPI"/>
    <s v="Delivered"/>
    <s v="Delayed"/>
    <s v="Organic"/>
    <n v="40"/>
    <n v="1833"/>
    <n v="2499"/>
    <n v="1833"/>
    <n v="666"/>
    <n v="0.26650660264105641"/>
    <n v="2499"/>
    <n v="666"/>
    <s v="May"/>
    <s v="May-2024"/>
    <x v="5"/>
  </r>
  <r>
    <s v="ORD00100"/>
    <d v="2024-03-16T00:00:00"/>
    <s v="CUST0649"/>
    <s v="P019"/>
    <n v="2"/>
    <n v="499"/>
    <n v="0"/>
    <s v="UPI"/>
    <s v="Delivered"/>
    <s v="Delayed"/>
    <s v="Instagram"/>
    <n v="70"/>
    <n v="391"/>
    <n v="998"/>
    <n v="782"/>
    <n v="216"/>
    <n v="0.21643286573146292"/>
    <n v="998"/>
    <n v="216"/>
    <s v="Mar"/>
    <s v="Mar-2024"/>
    <x v="4"/>
  </r>
  <r>
    <s v="ORD00101"/>
    <d v="2024-11-28T00:00:00"/>
    <s v="CUST0815"/>
    <s v="P056"/>
    <n v="1"/>
    <n v="299"/>
    <n v="29.9"/>
    <s v="Credit Card"/>
    <s v="Delivered"/>
    <s v="Delivered"/>
    <s v="Organic"/>
    <n v="50"/>
    <n v="188"/>
    <n v="269.10000000000002"/>
    <n v="188"/>
    <n v="81.100000000000023"/>
    <n v="0.30137495354886668"/>
    <n v="269.10000000000002"/>
    <n v="81.100000000000023"/>
    <s v="Nov"/>
    <s v="Nov-2024"/>
    <x v="6"/>
  </r>
  <r>
    <s v="ORD00102"/>
    <d v="2024-06-16T00:00:00"/>
    <s v="CUST0557"/>
    <s v="P088"/>
    <n v="1"/>
    <n v="2999"/>
    <n v="449.85"/>
    <s v="Net Banking"/>
    <s v="Delivered"/>
    <s v="Delayed"/>
    <s v="Google Ads"/>
    <n v="100"/>
    <n v="2377"/>
    <n v="2549.15"/>
    <n v="2377"/>
    <n v="172.15000000000009"/>
    <n v="6.7532314693133033E-2"/>
    <n v="2549.15"/>
    <n v="172.15000000000009"/>
    <s v="Jun"/>
    <s v="Jun-2024"/>
    <x v="1"/>
  </r>
  <r>
    <s v="ORD00103"/>
    <d v="2025-01-24T00:00:00"/>
    <s v="CUST1104"/>
    <s v="P100"/>
    <n v="2"/>
    <n v="4999"/>
    <n v="499.9"/>
    <s v="UPI"/>
    <s v="Delivered"/>
    <s v="Delivered"/>
    <s v="Instagram"/>
    <n v="60"/>
    <n v="3463"/>
    <n v="9498.1"/>
    <n v="6926"/>
    <n v="2572.1000000000004"/>
    <n v="0.27080152872679802"/>
    <n v="9498.1"/>
    <n v="2572.1000000000004"/>
    <s v="Jan"/>
    <s v="Jan-2025"/>
    <x v="19"/>
  </r>
  <r>
    <s v="ORD00104"/>
    <d v="2024-06-26T00:00:00"/>
    <s v="CUST0934"/>
    <s v="P080"/>
    <n v="1"/>
    <n v="6999"/>
    <n v="0"/>
    <s v="Credit Card"/>
    <s v="Delivered"/>
    <s v="Delayed"/>
    <s v="Instagram"/>
    <n v="70"/>
    <n v="4949"/>
    <n v="6999"/>
    <n v="4949"/>
    <n v="2050"/>
    <n v="0.29289898556936705"/>
    <n v="6999"/>
    <n v="2050"/>
    <s v="Jun"/>
    <s v="Jun-2024"/>
    <x v="1"/>
  </r>
  <r>
    <s v="ORD00105"/>
    <d v="2024-12-12T00:00:00"/>
    <s v="CUST0464"/>
    <s v="P066"/>
    <n v="2"/>
    <n v="299"/>
    <n v="59.8"/>
    <s v="Net Banking"/>
    <s v="Delivered"/>
    <s v="Delivered"/>
    <s v="Facebook"/>
    <n v="80"/>
    <n v="223"/>
    <n v="538.20000000000005"/>
    <n v="446"/>
    <n v="92.200000000000045"/>
    <n v="0.17131178000743225"/>
    <n v="538.20000000000005"/>
    <n v="92.200000000000045"/>
    <s v="Dec"/>
    <s v="Dec-2024"/>
    <x v="15"/>
  </r>
  <r>
    <s v="ORD00106"/>
    <d v="2025-09-30T00:00:00"/>
    <s v="CUST1081"/>
    <s v="P075"/>
    <n v="3"/>
    <n v="1999"/>
    <n v="0"/>
    <s v="Cash on Delivery"/>
    <s v="Cancelled"/>
    <s v="Cancelled"/>
    <s v="Affiliate"/>
    <n v="100"/>
    <n v="1338"/>
    <n v="5997"/>
    <n v="4014"/>
    <n v="1983"/>
    <n v="0.33066533266633319"/>
    <n v="0"/>
    <n v="0"/>
    <s v="Sep"/>
    <s v="Sep-2025"/>
    <x v="10"/>
  </r>
  <r>
    <s v="ORD00107"/>
    <d v="2025-06-25T00:00:00"/>
    <s v="CUST0399"/>
    <s v="P050"/>
    <n v="1"/>
    <n v="3999"/>
    <n v="0"/>
    <s v="UPI"/>
    <s v="Cancelled"/>
    <s v="Cancelled"/>
    <s v="Affiliate"/>
    <n v="70"/>
    <n v="2895"/>
    <n v="3999"/>
    <n v="2895"/>
    <n v="1104"/>
    <n v="0.2760690172543136"/>
    <n v="0"/>
    <n v="0"/>
    <s v="Jun"/>
    <s v="Jun-2025"/>
    <x v="18"/>
  </r>
  <r>
    <s v="ORD00108"/>
    <d v="2025-04-19T00:00:00"/>
    <s v="CUST0862"/>
    <s v="P094"/>
    <n v="1"/>
    <n v="399"/>
    <n v="39.9"/>
    <s v="Debit Card"/>
    <s v="Delivered"/>
    <s v="Delivered"/>
    <s v="Organic"/>
    <n v="50"/>
    <n v="244"/>
    <n v="359.1"/>
    <n v="244"/>
    <n v="115.10000000000002"/>
    <n v="0.32052353104984688"/>
    <n v="359.1"/>
    <n v="115.10000000000002"/>
    <s v="Apr"/>
    <s v="Apr-2025"/>
    <x v="7"/>
  </r>
  <r>
    <s v="ORD00109"/>
    <d v="2024-11-08T00:00:00"/>
    <s v="CUST0712"/>
    <s v="P031"/>
    <n v="1"/>
    <n v="3999"/>
    <n v="399.9"/>
    <s v="UPI"/>
    <s v="Delivered"/>
    <s v="Delivered"/>
    <s v="Organic"/>
    <n v="40"/>
    <n v="3007"/>
    <n v="3599.1"/>
    <n v="3007"/>
    <n v="592.09999999999991"/>
    <n v="0.16451335055986216"/>
    <n v="3599.1"/>
    <n v="592.09999999999991"/>
    <s v="Nov"/>
    <s v="Nov-2024"/>
    <x v="6"/>
  </r>
  <r>
    <s v="ORD00110"/>
    <d v="2025-05-27T00:00:00"/>
    <s v="CUST0679"/>
    <s v="P068"/>
    <n v="1"/>
    <n v="2499"/>
    <n v="0"/>
    <s v="UPI"/>
    <s v="Cancelled"/>
    <s v="Cancelled"/>
    <s v="Facebook"/>
    <n v="70"/>
    <n v="1632"/>
    <n v="2499"/>
    <n v="1632"/>
    <n v="867"/>
    <n v="0.34693877551020408"/>
    <n v="0"/>
    <n v="0"/>
    <s v="May"/>
    <s v="May-2025"/>
    <x v="11"/>
  </r>
  <r>
    <s v="ORD00111"/>
    <d v="2025-02-09T00:00:00"/>
    <s v="CUST0703"/>
    <s v="P050"/>
    <n v="3"/>
    <n v="3999"/>
    <n v="599.85"/>
    <s v="Cash on Delivery"/>
    <s v="Delivered"/>
    <s v="Delivered"/>
    <s v="Instagram"/>
    <n v="80"/>
    <n v="2895"/>
    <n v="11397.15"/>
    <n v="8685"/>
    <n v="2712.1499999999996"/>
    <n v="0.23796738658348796"/>
    <n v="11397.15"/>
    <n v="2712.1499999999996"/>
    <s v="Feb"/>
    <s v="Feb-2025"/>
    <x v="0"/>
  </r>
  <r>
    <s v="ORD00112"/>
    <d v="2024-11-23T00:00:00"/>
    <s v="CUST0152"/>
    <s v="P023"/>
    <n v="1"/>
    <n v="8999"/>
    <n v="0"/>
    <s v="Credit Card"/>
    <s v="Cancelled"/>
    <s v="Cancelled"/>
    <s v="Organic"/>
    <n v="40"/>
    <n v="6419"/>
    <n v="8999"/>
    <n v="6419"/>
    <n v="2580"/>
    <n v="0.28669852205800644"/>
    <n v="0"/>
    <n v="0"/>
    <s v="Nov"/>
    <s v="Nov-2024"/>
    <x v="6"/>
  </r>
  <r>
    <s v="ORD00113"/>
    <d v="2025-05-23T00:00:00"/>
    <s v="CUST0247"/>
    <s v="P067"/>
    <n v="2"/>
    <n v="999"/>
    <n v="0"/>
    <s v="UPI"/>
    <s v="Delivered"/>
    <s v="Delivered"/>
    <s v="Organic"/>
    <n v="100"/>
    <n v="611"/>
    <n v="1998"/>
    <n v="1222"/>
    <n v="776"/>
    <n v="0.38838838838838841"/>
    <n v="1998"/>
    <n v="776"/>
    <s v="May"/>
    <s v="May-2025"/>
    <x v="11"/>
  </r>
  <r>
    <s v="ORD00114"/>
    <d v="2025-02-15T00:00:00"/>
    <s v="CUST0603"/>
    <s v="P054"/>
    <n v="2"/>
    <n v="4999"/>
    <n v="0"/>
    <s v="Debit Card"/>
    <s v="Delivered"/>
    <s v="Delivered"/>
    <s v="Google Ads"/>
    <n v="100"/>
    <n v="2912"/>
    <n v="9998"/>
    <n v="5824"/>
    <n v="4174"/>
    <n v="0.41748349669933987"/>
    <n v="9998"/>
    <n v="4174"/>
    <s v="Feb"/>
    <s v="Feb-2025"/>
    <x v="0"/>
  </r>
  <r>
    <s v="ORD00115"/>
    <d v="2025-02-24T00:00:00"/>
    <s v="CUST0038"/>
    <s v="P021"/>
    <n v="1"/>
    <n v="799"/>
    <n v="199.75"/>
    <s v="Net Banking"/>
    <s v="Delivered"/>
    <s v="Delivered"/>
    <s v="Organic"/>
    <n v="40"/>
    <n v="613"/>
    <n v="599.25"/>
    <n v="613"/>
    <n v="-13.75"/>
    <n v="-2.2945348352106799E-2"/>
    <n v="599.25"/>
    <n v="-13.75"/>
    <s v="Feb"/>
    <s v="Feb-2025"/>
    <x v="0"/>
  </r>
  <r>
    <s v="ORD00116"/>
    <d v="2025-09-16T00:00:00"/>
    <s v="CUST0934"/>
    <s v="P028"/>
    <n v="2"/>
    <n v="799"/>
    <n v="239.7"/>
    <s v="Cash on Delivery"/>
    <s v="Delivered"/>
    <s v="Delivered"/>
    <s v="Google Ads"/>
    <n v="70"/>
    <n v="526"/>
    <n v="1358.3"/>
    <n v="1052"/>
    <n v="306.29999999999995"/>
    <n v="0.22550246631819182"/>
    <n v="1358.3"/>
    <n v="306.29999999999995"/>
    <s v="Sep"/>
    <s v="Sep-2025"/>
    <x v="10"/>
  </r>
  <r>
    <s v="ORD00117"/>
    <d v="2024-07-17T00:00:00"/>
    <s v="CUST0176"/>
    <s v="P016"/>
    <n v="1"/>
    <n v="999"/>
    <n v="0"/>
    <s v="Cash on Delivery"/>
    <s v="Cancelled"/>
    <s v="Cancelled"/>
    <s v="Instagram"/>
    <n v="50"/>
    <n v="813"/>
    <n v="999"/>
    <n v="813"/>
    <n v="186"/>
    <n v="0.18618618618618618"/>
    <n v="0"/>
    <n v="0"/>
    <s v="Jul"/>
    <s v="Jul-2024"/>
    <x v="20"/>
  </r>
  <r>
    <s v="ORD00118"/>
    <d v="2024-03-30T00:00:00"/>
    <s v="CUST0008"/>
    <s v="P054"/>
    <n v="1"/>
    <n v="4999"/>
    <n v="749.85"/>
    <s v="UPI"/>
    <s v="Delivered"/>
    <s v="Delivered"/>
    <s v="Organic"/>
    <n v="60"/>
    <n v="2912"/>
    <n v="4249.1499999999996"/>
    <n v="2912"/>
    <n v="1337.1499999999996"/>
    <n v="0.31468646670510569"/>
    <n v="4249.1499999999996"/>
    <n v="1337.1499999999996"/>
    <s v="Mar"/>
    <s v="Mar-2024"/>
    <x v="4"/>
  </r>
  <r>
    <s v="ORD00119"/>
    <d v="2024-08-02T00:00:00"/>
    <s v="CUST1136"/>
    <s v="P048"/>
    <n v="4"/>
    <n v="1599"/>
    <n v="639.6"/>
    <s v="Credit Card"/>
    <s v="Delivered"/>
    <s v="Delayed"/>
    <s v="Organic"/>
    <n v="50"/>
    <n v="1138"/>
    <n v="5756.4"/>
    <n v="4552"/>
    <n v="1204.3999999999996"/>
    <n v="0.20922798971579454"/>
    <n v="5756.4"/>
    <n v="1204.3999999999996"/>
    <s v="Aug"/>
    <s v="Aug-2024"/>
    <x v="9"/>
  </r>
  <r>
    <s v="ORD00120"/>
    <d v="2024-05-18T00:00:00"/>
    <s v="CUST0934"/>
    <s v="P020"/>
    <n v="1"/>
    <n v="1999"/>
    <n v="99.95"/>
    <s v="Cash on Delivery"/>
    <s v="Delivered"/>
    <s v="Delivered"/>
    <s v="Organic"/>
    <n v="100"/>
    <n v="1597"/>
    <n v="1899.05"/>
    <n v="1597"/>
    <n v="302.04999999999995"/>
    <n v="0.15905321081593427"/>
    <n v="1899.05"/>
    <n v="302.04999999999995"/>
    <s v="May"/>
    <s v="May-2024"/>
    <x v="5"/>
  </r>
  <r>
    <s v="ORD00121"/>
    <d v="2025-08-15T00:00:00"/>
    <s v="CUST0252"/>
    <s v="P052"/>
    <n v="1"/>
    <n v="499"/>
    <n v="49.9"/>
    <s v="Credit Card"/>
    <s v="Delivered"/>
    <s v="Delayed"/>
    <s v="Organic"/>
    <n v="50"/>
    <n v="320"/>
    <n v="449.1"/>
    <n v="320"/>
    <n v="129.10000000000002"/>
    <n v="0.28746381652193281"/>
    <n v="449.1"/>
    <n v="129.10000000000002"/>
    <s v="Aug"/>
    <s v="Aug-2025"/>
    <x v="8"/>
  </r>
  <r>
    <s v="ORD00122"/>
    <d v="2025-07-19T00:00:00"/>
    <s v="CUST0787"/>
    <s v="P080"/>
    <n v="1"/>
    <n v="6999"/>
    <n v="1399.8"/>
    <s v="UPI"/>
    <s v="Delivered"/>
    <s v="Delivered"/>
    <s v="Email"/>
    <n v="100"/>
    <n v="4949"/>
    <n v="5599.2"/>
    <n v="4949"/>
    <n v="650.19999999999982"/>
    <n v="0.11612373196170879"/>
    <n v="5599.2"/>
    <n v="650.19999999999982"/>
    <s v="Jul"/>
    <s v="Jul-2025"/>
    <x v="2"/>
  </r>
  <r>
    <s v="ORD00123"/>
    <d v="2025-09-04T00:00:00"/>
    <s v="CUST0799"/>
    <s v="P083"/>
    <n v="2"/>
    <n v="499"/>
    <n v="199.6"/>
    <s v="UPI"/>
    <s v="Delivered"/>
    <s v="Delayed"/>
    <s v="Affiliate"/>
    <n v="100"/>
    <n v="323"/>
    <n v="798.4"/>
    <n v="646"/>
    <n v="152.39999999999998"/>
    <n v="0.19088176352705408"/>
    <n v="798.4"/>
    <n v="152.39999999999998"/>
    <s v="Sep"/>
    <s v="Sep-2025"/>
    <x v="10"/>
  </r>
  <r>
    <s v="ORD00124"/>
    <d v="2024-08-14T00:00:00"/>
    <s v="CUST0245"/>
    <s v="P058"/>
    <n v="3"/>
    <n v="599"/>
    <n v="89.85"/>
    <s v="Credit Card"/>
    <s v="Delivered"/>
    <s v="Delivered"/>
    <s v="Google Ads"/>
    <n v="100"/>
    <n v="464"/>
    <n v="1707.15"/>
    <n v="1392"/>
    <n v="315.15000000000009"/>
    <n v="0.18460592215095339"/>
    <n v="1707.15"/>
    <n v="315.15000000000009"/>
    <s v="Aug"/>
    <s v="Aug-2024"/>
    <x v="9"/>
  </r>
  <r>
    <s v="ORD00125"/>
    <d v="2024-09-17T00:00:00"/>
    <s v="CUST0390"/>
    <s v="P011"/>
    <n v="4"/>
    <n v="799"/>
    <n v="159.80000000000001"/>
    <s v="Credit Card"/>
    <s v="Delivered"/>
    <s v="Delivered"/>
    <s v="Google Ads"/>
    <n v="60"/>
    <n v="645"/>
    <n v="3036.2"/>
    <n v="2580"/>
    <n v="456.19999999999982"/>
    <n v="0.1502536064817864"/>
    <n v="3036.2"/>
    <n v="456.19999999999982"/>
    <s v="Sep"/>
    <s v="Sep-2024"/>
    <x v="13"/>
  </r>
  <r>
    <s v="ORD00126"/>
    <d v="2024-03-30T00:00:00"/>
    <s v="CUST0603"/>
    <s v="P012"/>
    <n v="2"/>
    <n v="1599"/>
    <n v="479.7"/>
    <s v="Debit Card"/>
    <s v="Delivered"/>
    <s v="Delivered"/>
    <s v="Instagram"/>
    <n v="60"/>
    <n v="1169"/>
    <n v="2718.3"/>
    <n v="2338"/>
    <n v="380.30000000000018"/>
    <n v="0.1399036162307325"/>
    <n v="2718.3"/>
    <n v="380.30000000000018"/>
    <s v="Mar"/>
    <s v="Mar-2024"/>
    <x v="4"/>
  </r>
  <r>
    <s v="ORD00127"/>
    <d v="2024-05-07T00:00:00"/>
    <s v="CUST0960"/>
    <s v="P050"/>
    <n v="2"/>
    <n v="3999"/>
    <n v="399.9"/>
    <s v="UPI"/>
    <s v="Delivered"/>
    <s v="Delivered"/>
    <s v="Instagram"/>
    <n v="80"/>
    <n v="2895"/>
    <n v="7598.1"/>
    <n v="5790"/>
    <n v="1808.1000000000004"/>
    <n v="0.23796738658348801"/>
    <n v="7598.1"/>
    <n v="1808.1000000000004"/>
    <s v="May"/>
    <s v="May-2024"/>
    <x v="5"/>
  </r>
  <r>
    <s v="ORD00128"/>
    <d v="2025-10-12T00:00:00"/>
    <s v="CUST1095"/>
    <s v="P094"/>
    <n v="3"/>
    <n v="399"/>
    <n v="179.55"/>
    <s v="Cash on Delivery"/>
    <s v="Delivered"/>
    <s v="Delivered"/>
    <s v="Google Ads"/>
    <n v="70"/>
    <n v="244"/>
    <n v="1017.45"/>
    <n v="732"/>
    <n v="285.45000000000005"/>
    <n v="0.28055432699395549"/>
    <n v="1017.45"/>
    <n v="285.45000000000005"/>
    <s v="Oct"/>
    <s v="Oct-2025"/>
    <x v="21"/>
  </r>
  <r>
    <s v="ORD00129"/>
    <d v="2024-04-09T00:00:00"/>
    <s v="CUST0208"/>
    <s v="P092"/>
    <n v="1"/>
    <n v="999"/>
    <n v="49.95"/>
    <s v="Debit Card"/>
    <s v="Delivered"/>
    <s v="Delivered"/>
    <s v="Google Ads"/>
    <n v="40"/>
    <n v="727"/>
    <n v="949.05"/>
    <n v="727"/>
    <n v="222.04999999999995"/>
    <n v="0.23397081291818131"/>
    <n v="949.05"/>
    <n v="222.04999999999995"/>
    <s v="Apr"/>
    <s v="Apr-2024"/>
    <x v="3"/>
  </r>
  <r>
    <s v="ORD00130"/>
    <d v="2025-09-22T00:00:00"/>
    <s v="CUST0387"/>
    <s v="P002"/>
    <n v="2"/>
    <n v="999"/>
    <n v="0"/>
    <s v="Credit Card"/>
    <s v="Cancelled"/>
    <s v="Cancelled"/>
    <s v="Organic"/>
    <n v="100"/>
    <n v="590"/>
    <n v="1998"/>
    <n v="1180"/>
    <n v="818"/>
    <n v="0.4094094094094094"/>
    <n v="0"/>
    <n v="0"/>
    <s v="Sep"/>
    <s v="Sep-2025"/>
    <x v="10"/>
  </r>
  <r>
    <s v="ORD00131"/>
    <d v="2024-05-08T00:00:00"/>
    <s v="CUST0174"/>
    <s v="P062"/>
    <n v="2"/>
    <n v="1599"/>
    <n v="639.6"/>
    <s v="Cash on Delivery"/>
    <s v="Delivered"/>
    <s v="Delivered"/>
    <s v="Organic"/>
    <n v="40"/>
    <n v="1023"/>
    <n v="2558.4"/>
    <n v="2046"/>
    <n v="512.40000000000009"/>
    <n v="0.20028142589118203"/>
    <n v="2558.4"/>
    <n v="512.40000000000009"/>
    <s v="May"/>
    <s v="May-2024"/>
    <x v="5"/>
  </r>
  <r>
    <s v="ORD00132"/>
    <d v="2025-10-24T00:00:00"/>
    <s v="CUST0234"/>
    <s v="P083"/>
    <n v="4"/>
    <n v="499"/>
    <n v="0"/>
    <s v="Debit Card"/>
    <s v="Cancelled"/>
    <s v="Cancelled"/>
    <s v="Email"/>
    <n v="80"/>
    <n v="323"/>
    <n v="1996"/>
    <n v="1292"/>
    <n v="704"/>
    <n v="0.35270541082164331"/>
    <n v="0"/>
    <n v="0"/>
    <s v="Oct"/>
    <s v="Oct-2025"/>
    <x v="21"/>
  </r>
  <r>
    <s v="ORD00133"/>
    <d v="2025-06-22T00:00:00"/>
    <s v="CUST0591"/>
    <s v="P100"/>
    <n v="3"/>
    <n v="4999"/>
    <n v="1499.7"/>
    <s v="Credit Card"/>
    <s v="Delivered"/>
    <s v="Delivered"/>
    <s v="Facebook"/>
    <n v="70"/>
    <n v="3463"/>
    <n v="13497.3"/>
    <n v="10389"/>
    <n v="3108.2999999999993"/>
    <n v="0.2302905025449534"/>
    <n v="13497.3"/>
    <n v="3108.2999999999993"/>
    <s v="Jun"/>
    <s v="Jun-2025"/>
    <x v="18"/>
  </r>
  <r>
    <s v="ORD00134"/>
    <d v="2024-06-19T00:00:00"/>
    <s v="CUST0638"/>
    <s v="P056"/>
    <n v="1"/>
    <n v="299"/>
    <n v="0"/>
    <s v="UPI"/>
    <s v="Cancelled"/>
    <s v="Cancelled"/>
    <s v="Affiliate"/>
    <n v="40"/>
    <n v="188"/>
    <n v="299"/>
    <n v="188"/>
    <n v="111"/>
    <n v="0.37123745819397991"/>
    <n v="0"/>
    <n v="0"/>
    <s v="Jun"/>
    <s v="Jun-2024"/>
    <x v="1"/>
  </r>
  <r>
    <s v="ORD00135"/>
    <d v="2025-08-05T00:00:00"/>
    <s v="CUST1156"/>
    <s v="P092"/>
    <n v="4"/>
    <n v="999"/>
    <n v="0"/>
    <s v="Net Banking"/>
    <s v="Cancelled"/>
    <s v="Cancelled"/>
    <s v="Organic"/>
    <n v="60"/>
    <n v="727"/>
    <n v="3996"/>
    <n v="2908"/>
    <n v="1088"/>
    <n v="0.2722722722722723"/>
    <n v="0"/>
    <n v="0"/>
    <s v="Aug"/>
    <s v="Aug-2025"/>
    <x v="8"/>
  </r>
  <r>
    <s v="ORD00136"/>
    <d v="2025-06-27T00:00:00"/>
    <s v="CUST0487"/>
    <s v="P010"/>
    <n v="4"/>
    <n v="2499"/>
    <n v="999.6"/>
    <s v="Credit Card"/>
    <s v="Delivered"/>
    <s v="Delivered"/>
    <s v="Facebook"/>
    <n v="60"/>
    <n v="2030"/>
    <n v="8996.4"/>
    <n v="8120"/>
    <n v="876.39999999999964"/>
    <n v="9.7416744475567973E-2"/>
    <n v="8996.4"/>
    <n v="876.39999999999964"/>
    <s v="Jun"/>
    <s v="Jun-2025"/>
    <x v="18"/>
  </r>
  <r>
    <s v="ORD00137"/>
    <d v="2025-06-27T00:00:00"/>
    <s v="CUST0551"/>
    <s v="P037"/>
    <n v="1"/>
    <n v="399"/>
    <n v="99.75"/>
    <s v="Credit Card"/>
    <s v="Delivered"/>
    <s v="Delivered"/>
    <s v="Facebook"/>
    <n v="50"/>
    <n v="226"/>
    <n v="299.25"/>
    <n v="226"/>
    <n v="73.25"/>
    <n v="0.24477861319966582"/>
    <n v="299.25"/>
    <n v="73.25"/>
    <s v="Jun"/>
    <s v="Jun-2025"/>
    <x v="18"/>
  </r>
  <r>
    <s v="ORD00138"/>
    <d v="2025-01-06T00:00:00"/>
    <s v="CUST0475"/>
    <s v="P100"/>
    <n v="1"/>
    <n v="4999"/>
    <n v="499.9"/>
    <s v="UPI"/>
    <s v="Delivered"/>
    <s v="Delivered"/>
    <s v="Organic"/>
    <n v="80"/>
    <n v="3463"/>
    <n v="4499.1000000000004"/>
    <n v="3463"/>
    <n v="1036.1000000000004"/>
    <n v="0.23029050254495351"/>
    <n v="4499.1000000000004"/>
    <n v="1036.1000000000004"/>
    <s v="Jan"/>
    <s v="Jan-2025"/>
    <x v="19"/>
  </r>
  <r>
    <s v="ORD00139"/>
    <d v="2025-05-22T00:00:00"/>
    <s v="CUST1056"/>
    <s v="P017"/>
    <n v="4"/>
    <n v="6999"/>
    <n v="0"/>
    <s v="Debit Card"/>
    <s v="Cancelled"/>
    <s v="Cancelled"/>
    <s v="Google Ads"/>
    <n v="100"/>
    <n v="4046"/>
    <n v="27996"/>
    <n v="16184"/>
    <n v="11812"/>
    <n v="0.42191741677382483"/>
    <n v="0"/>
    <n v="0"/>
    <s v="May"/>
    <s v="May-2025"/>
    <x v="11"/>
  </r>
  <r>
    <s v="ORD00140"/>
    <d v="2024-07-19T00:00:00"/>
    <s v="CUST1152"/>
    <s v="P011"/>
    <n v="2"/>
    <n v="799"/>
    <n v="159.80000000000001"/>
    <s v="Credit Card"/>
    <s v="Delivered"/>
    <s v="Delivered"/>
    <s v="Affiliate"/>
    <n v="40"/>
    <n v="645"/>
    <n v="1438.2"/>
    <n v="1290"/>
    <n v="148.20000000000005"/>
    <n v="0.10304547350855238"/>
    <n v="1438.2"/>
    <n v="148.20000000000005"/>
    <s v="Jul"/>
    <s v="Jul-2024"/>
    <x v="20"/>
  </r>
  <r>
    <s v="ORD00141"/>
    <d v="2024-01-11T00:00:00"/>
    <s v="CUST1185"/>
    <s v="P042"/>
    <n v="3"/>
    <n v="2499"/>
    <n v="374.85"/>
    <s v="Cash on Delivery"/>
    <s v="Delivered"/>
    <s v="Delivered"/>
    <s v="Instagram"/>
    <n v="100"/>
    <n v="1833"/>
    <n v="7122.15"/>
    <n v="5499"/>
    <n v="1623.1499999999996"/>
    <n v="0.22790168699058566"/>
    <n v="7122.15"/>
    <n v="1623.1499999999996"/>
    <s v="Jan"/>
    <s v="Jan-2024"/>
    <x v="14"/>
  </r>
  <r>
    <s v="ORD00142"/>
    <d v="2025-01-08T00:00:00"/>
    <s v="CUST0211"/>
    <s v="P046"/>
    <n v="1"/>
    <n v="1999"/>
    <n v="0"/>
    <s v="UPI"/>
    <s v="Delivered"/>
    <s v="Delivered"/>
    <s v="Facebook"/>
    <n v="40"/>
    <n v="1398"/>
    <n v="1999"/>
    <n v="1398"/>
    <n v="601"/>
    <n v="0.30065032516258128"/>
    <n v="1999"/>
    <n v="601"/>
    <s v="Jan"/>
    <s v="Jan-2025"/>
    <x v="19"/>
  </r>
  <r>
    <s v="ORD00143"/>
    <d v="2024-07-28T00:00:00"/>
    <s v="CUST0751"/>
    <s v="P078"/>
    <n v="2"/>
    <n v="399"/>
    <n v="0"/>
    <s v="Credit Card"/>
    <s v="Delivered"/>
    <s v="Delivered"/>
    <s v="Instagram"/>
    <n v="70"/>
    <n v="257"/>
    <n v="798"/>
    <n v="514"/>
    <n v="284"/>
    <n v="0.35588972431077692"/>
    <n v="798"/>
    <n v="284"/>
    <s v="Jul"/>
    <s v="Jul-2024"/>
    <x v="20"/>
  </r>
  <r>
    <s v="ORD00144"/>
    <d v="2025-10-04T00:00:00"/>
    <s v="CUST0923"/>
    <s v="P032"/>
    <n v="1"/>
    <n v="1599"/>
    <n v="159.9"/>
    <s v="Credit Card"/>
    <s v="Delivered"/>
    <s v="Delivered"/>
    <s v="Organic"/>
    <n v="70"/>
    <n v="1180"/>
    <n v="1439.1"/>
    <n v="1180"/>
    <n v="259.09999999999991"/>
    <n v="0.18004308248210682"/>
    <n v="1439.1"/>
    <n v="259.09999999999991"/>
    <s v="Oct"/>
    <s v="Oct-2025"/>
    <x v="21"/>
  </r>
  <r>
    <s v="ORD00145"/>
    <d v="2025-06-23T00:00:00"/>
    <s v="CUST0351"/>
    <s v="P089"/>
    <n v="2"/>
    <n v="2999"/>
    <n v="1199.5999999999999"/>
    <s v="Net Banking"/>
    <s v="Delivered"/>
    <s v="Delivered"/>
    <s v="Instagram"/>
    <n v="50"/>
    <n v="2453"/>
    <n v="4798.3999999999996"/>
    <n v="4906"/>
    <n v="-107.60000000000036"/>
    <n v="-2.2424141380460231E-2"/>
    <n v="4798.3999999999996"/>
    <n v="-107.60000000000036"/>
    <s v="Jun"/>
    <s v="Jun-2025"/>
    <x v="18"/>
  </r>
  <r>
    <s v="ORD00146"/>
    <d v="2025-10-22T00:00:00"/>
    <s v="CUST0615"/>
    <s v="P031"/>
    <n v="1"/>
    <n v="3999"/>
    <n v="599.85"/>
    <s v="UPI"/>
    <s v="Delivered"/>
    <s v="Delayed"/>
    <s v="Facebook"/>
    <n v="100"/>
    <n v="3007"/>
    <n v="3399.15"/>
    <n v="3007"/>
    <n v="392.15000000000009"/>
    <n v="0.11536707706338352"/>
    <n v="3399.15"/>
    <n v="392.15000000000009"/>
    <s v="Oct"/>
    <s v="Oct-2025"/>
    <x v="21"/>
  </r>
  <r>
    <s v="ORD00147"/>
    <d v="2024-04-14T00:00:00"/>
    <s v="CUST0244"/>
    <s v="P087"/>
    <n v="1"/>
    <n v="799"/>
    <n v="0"/>
    <s v="Debit Card"/>
    <s v="Cancelled"/>
    <s v="Cancelled"/>
    <s v="Organic"/>
    <n v="80"/>
    <n v="560"/>
    <n v="799"/>
    <n v="560"/>
    <n v="239"/>
    <n v="0.29912390488110135"/>
    <n v="0"/>
    <n v="0"/>
    <s v="Apr"/>
    <s v="Apr-2024"/>
    <x v="3"/>
  </r>
  <r>
    <s v="ORD00148"/>
    <d v="2024-12-03T00:00:00"/>
    <s v="CUST0069"/>
    <s v="P064"/>
    <n v="1"/>
    <n v="799"/>
    <n v="159.80000000000001"/>
    <s v="UPI"/>
    <s v="Delivered"/>
    <s v="Delivered"/>
    <s v="Organic"/>
    <n v="60"/>
    <n v="445"/>
    <n v="639.20000000000005"/>
    <n v="445"/>
    <n v="194.20000000000005"/>
    <n v="0.3038172715894869"/>
    <n v="639.20000000000005"/>
    <n v="194.20000000000005"/>
    <s v="Dec"/>
    <s v="Dec-2024"/>
    <x v="15"/>
  </r>
  <r>
    <s v="ORD00149"/>
    <d v="2024-12-28T00:00:00"/>
    <s v="CUST0083"/>
    <s v="P097"/>
    <n v="1"/>
    <n v="499"/>
    <n v="74.849999999999994"/>
    <s v="UPI"/>
    <s v="Delivered"/>
    <s v="Delayed"/>
    <s v="Organic"/>
    <n v="60"/>
    <n v="324"/>
    <n v="424.15"/>
    <n v="324"/>
    <n v="100.14999999999998"/>
    <n v="0.2361192974183661"/>
    <n v="424.15"/>
    <n v="100.14999999999998"/>
    <s v="Dec"/>
    <s v="Dec-2024"/>
    <x v="15"/>
  </r>
  <r>
    <s v="ORD00150"/>
    <d v="2024-12-06T00:00:00"/>
    <s v="CUST1016"/>
    <s v="P084"/>
    <n v="1"/>
    <n v="999"/>
    <n v="0"/>
    <s v="Net Banking"/>
    <s v="Delivered"/>
    <s v="Delivered"/>
    <s v="Organic"/>
    <n v="60"/>
    <n v="809"/>
    <n v="999"/>
    <n v="809"/>
    <n v="190"/>
    <n v="0.19019019019019018"/>
    <n v="999"/>
    <n v="190"/>
    <s v="Dec"/>
    <s v="Dec-2024"/>
    <x v="15"/>
  </r>
  <r>
    <s v="ORD00151"/>
    <d v="2025-09-27T00:00:00"/>
    <s v="CUST0882"/>
    <s v="P012"/>
    <n v="4"/>
    <n v="1599"/>
    <n v="639.6"/>
    <s v="Net Banking"/>
    <s v="Delivered"/>
    <s v="Delivered"/>
    <s v="Facebook"/>
    <n v="40"/>
    <n v="1169"/>
    <n v="5756.4"/>
    <n v="4676"/>
    <n v="1080.3999999999996"/>
    <n v="0.18768674866235838"/>
    <n v="5756.4"/>
    <n v="1080.3999999999996"/>
    <s v="Sep"/>
    <s v="Sep-2025"/>
    <x v="10"/>
  </r>
  <r>
    <s v="ORD00152"/>
    <d v="2024-05-09T00:00:00"/>
    <s v="CUST0752"/>
    <s v="P062"/>
    <n v="1"/>
    <n v="1599"/>
    <n v="0"/>
    <s v="UPI"/>
    <s v="Cancelled"/>
    <s v="Cancelled"/>
    <s v="Google Ads"/>
    <n v="60"/>
    <n v="1023"/>
    <n v="1599"/>
    <n v="1023"/>
    <n v="576"/>
    <n v="0.36022514071294559"/>
    <n v="0"/>
    <n v="0"/>
    <s v="May"/>
    <s v="May-2024"/>
    <x v="5"/>
  </r>
  <r>
    <s v="ORD00153"/>
    <d v="2024-09-19T00:00:00"/>
    <s v="CUST0148"/>
    <s v="P018"/>
    <n v="1"/>
    <n v="499"/>
    <n v="74.849999999999994"/>
    <s v="UPI"/>
    <s v="Delivered"/>
    <s v="Delivered"/>
    <s v="Facebook"/>
    <n v="40"/>
    <n v="403"/>
    <n v="424.15"/>
    <n v="403"/>
    <n v="21.149999999999977"/>
    <n v="4.9864434751856604E-2"/>
    <n v="424.15"/>
    <n v="21.149999999999977"/>
    <s v="Sep"/>
    <s v="Sep-2024"/>
    <x v="13"/>
  </r>
  <r>
    <s v="ORD00154"/>
    <d v="2025-07-03T00:00:00"/>
    <s v="CUST0274"/>
    <s v="P058"/>
    <n v="2"/>
    <n v="599"/>
    <n v="0"/>
    <s v="UPI"/>
    <s v="Cancelled"/>
    <s v="Cancelled"/>
    <s v="Organic"/>
    <n v="50"/>
    <n v="464"/>
    <n v="1198"/>
    <n v="928"/>
    <n v="270"/>
    <n v="0.22537562604340566"/>
    <n v="0"/>
    <n v="0"/>
    <s v="Jul"/>
    <s v="Jul-2025"/>
    <x v="2"/>
  </r>
  <r>
    <s v="ORD00155"/>
    <d v="2024-06-27T00:00:00"/>
    <s v="CUST0316"/>
    <s v="P051"/>
    <n v="4"/>
    <n v="2499"/>
    <n v="1499.4"/>
    <s v="Credit Card"/>
    <s v="Delivered"/>
    <s v="Delivered"/>
    <s v="Google Ads"/>
    <n v="50"/>
    <n v="1946"/>
    <n v="8496.6"/>
    <n v="7784"/>
    <n v="712.60000000000036"/>
    <n v="8.3868841654308815E-2"/>
    <n v="8496.6"/>
    <n v="712.60000000000036"/>
    <s v="Jun"/>
    <s v="Jun-2024"/>
    <x v="1"/>
  </r>
  <r>
    <s v="ORD00156"/>
    <d v="2024-01-27T00:00:00"/>
    <s v="CUST0853"/>
    <s v="P053"/>
    <n v="2"/>
    <n v="599"/>
    <n v="59.9"/>
    <s v="Debit Card"/>
    <s v="Delivered"/>
    <s v="Delivered"/>
    <s v="Affiliate"/>
    <n v="60"/>
    <n v="443"/>
    <n v="1138.0999999999999"/>
    <n v="886"/>
    <n v="252.09999999999991"/>
    <n v="0.22150953343291443"/>
    <n v="1138.0999999999999"/>
    <n v="252.09999999999991"/>
    <s v="Jan"/>
    <s v="Jan-2024"/>
    <x v="14"/>
  </r>
  <r>
    <s v="ORD00157"/>
    <d v="2025-05-23T00:00:00"/>
    <s v="CUST1185"/>
    <s v="P091"/>
    <n v="2"/>
    <n v="3999"/>
    <n v="0"/>
    <s v="UPI"/>
    <s v="Cancelled"/>
    <s v="Cancelled"/>
    <s v="Instagram"/>
    <n v="60"/>
    <n v="3076"/>
    <n v="7998"/>
    <n v="6152"/>
    <n v="1846"/>
    <n v="0.23080770192548136"/>
    <n v="0"/>
    <n v="0"/>
    <s v="May"/>
    <s v="May-2025"/>
    <x v="11"/>
  </r>
  <r>
    <s v="ORD00158"/>
    <d v="2025-05-28T00:00:00"/>
    <s v="CUST0653"/>
    <s v="P096"/>
    <n v="3"/>
    <n v="299"/>
    <n v="0"/>
    <s v="UPI"/>
    <s v="Cancelled"/>
    <s v="Cancelled"/>
    <s v="Organic"/>
    <n v="50"/>
    <n v="168"/>
    <n v="897"/>
    <n v="504"/>
    <n v="393"/>
    <n v="0.43812709030100333"/>
    <n v="0"/>
    <n v="0"/>
    <s v="May"/>
    <s v="May-2025"/>
    <x v="11"/>
  </r>
  <r>
    <s v="ORD00159"/>
    <d v="2025-07-26T00:00:00"/>
    <s v="CUST0550"/>
    <s v="P001"/>
    <n v="3"/>
    <n v="799"/>
    <n v="0"/>
    <s v="UPI"/>
    <s v="Delivered"/>
    <s v="Delivered"/>
    <s v="Google Ads"/>
    <n v="60"/>
    <n v="547"/>
    <n v="2397"/>
    <n v="1641"/>
    <n v="756"/>
    <n v="0.31539424280350437"/>
    <n v="2397"/>
    <n v="756"/>
    <s v="Jul"/>
    <s v="Jul-2025"/>
    <x v="2"/>
  </r>
  <r>
    <s v="ORD00160"/>
    <d v="2025-06-13T00:00:00"/>
    <s v="CUST0785"/>
    <s v="P059"/>
    <n v="1"/>
    <n v="1999"/>
    <n v="99.95"/>
    <s v="Credit Card"/>
    <s v="Delivered"/>
    <s v="Delivered"/>
    <s v="Facebook"/>
    <n v="40"/>
    <n v="1414"/>
    <n v="1899.05"/>
    <n v="1414"/>
    <n v="485.04999999999995"/>
    <n v="0.25541718227534821"/>
    <n v="1899.05"/>
    <n v="485.04999999999995"/>
    <s v="Jun"/>
    <s v="Jun-2025"/>
    <x v="18"/>
  </r>
  <r>
    <s v="ORD00161"/>
    <d v="2025-03-24T00:00:00"/>
    <s v="CUST0728"/>
    <s v="P098"/>
    <n v="2"/>
    <n v="399"/>
    <n v="0"/>
    <s v="UPI"/>
    <s v="Cancelled"/>
    <s v="Cancelled"/>
    <s v="Organic"/>
    <n v="60"/>
    <n v="278"/>
    <n v="798"/>
    <n v="556"/>
    <n v="242"/>
    <n v="0.3032581453634085"/>
    <n v="0"/>
    <n v="0"/>
    <s v="Mar"/>
    <s v="Mar-2025"/>
    <x v="17"/>
  </r>
  <r>
    <s v="ORD00162"/>
    <d v="2025-07-22T00:00:00"/>
    <s v="CUST0519"/>
    <s v="P093"/>
    <n v="1"/>
    <n v="999"/>
    <n v="49.95"/>
    <s v="Credit Card"/>
    <s v="Delivered"/>
    <s v="Delayed"/>
    <s v="Instagram"/>
    <n v="80"/>
    <n v="629"/>
    <n v="949.05"/>
    <n v="629"/>
    <n v="320.04999999999995"/>
    <n v="0.33723196881091616"/>
    <n v="949.05"/>
    <n v="320.04999999999995"/>
    <s v="Jul"/>
    <s v="Jul-2025"/>
    <x v="2"/>
  </r>
  <r>
    <s v="ORD00163"/>
    <d v="2024-08-27T00:00:00"/>
    <s v="CUST0746"/>
    <s v="P012"/>
    <n v="2"/>
    <n v="1599"/>
    <n v="319.8"/>
    <s v="Credit Card"/>
    <s v="Delivered"/>
    <s v="Delivered"/>
    <s v="Email"/>
    <n v="60"/>
    <n v="1169"/>
    <n v="2878.2"/>
    <n v="2338"/>
    <n v="540.19999999999982"/>
    <n v="0.18768674866235838"/>
    <n v="2878.2"/>
    <n v="540.19999999999982"/>
    <s v="Aug"/>
    <s v="Aug-2024"/>
    <x v="9"/>
  </r>
  <r>
    <s v="ORD00164"/>
    <d v="2025-03-10T00:00:00"/>
    <s v="CUST0470"/>
    <s v="P061"/>
    <n v="1"/>
    <n v="299"/>
    <n v="74.75"/>
    <s v="Credit Card"/>
    <s v="Delivered"/>
    <s v="Delivered"/>
    <s v="Instagram"/>
    <n v="50"/>
    <n v="170"/>
    <n v="224.25"/>
    <n v="170"/>
    <n v="54.25"/>
    <n v="0.241917502787068"/>
    <n v="224.25"/>
    <n v="54.25"/>
    <s v="Mar"/>
    <s v="Mar-2025"/>
    <x v="17"/>
  </r>
  <r>
    <s v="ORD00165"/>
    <d v="2025-02-05T00:00:00"/>
    <s v="CUST0182"/>
    <s v="P067"/>
    <n v="1"/>
    <n v="999"/>
    <n v="99.9"/>
    <s v="UPI"/>
    <s v="Delivered"/>
    <s v="Delivered"/>
    <s v="Affiliate"/>
    <n v="50"/>
    <n v="611"/>
    <n v="899.1"/>
    <n v="611"/>
    <n v="288.10000000000002"/>
    <n v="0.32043154265376489"/>
    <n v="899.1"/>
    <n v="288.10000000000002"/>
    <s v="Feb"/>
    <s v="Feb-2025"/>
    <x v="0"/>
  </r>
  <r>
    <s v="ORD00166"/>
    <d v="2025-07-29T00:00:00"/>
    <s v="CUST0207"/>
    <s v="P046"/>
    <n v="1"/>
    <n v="1999"/>
    <n v="99.95"/>
    <s v="Cash on Delivery"/>
    <s v="Delivered"/>
    <s v="Delivered"/>
    <s v="Affiliate"/>
    <n v="60"/>
    <n v="1398"/>
    <n v="1899.05"/>
    <n v="1398"/>
    <n v="501.04999999999995"/>
    <n v="0.26384244753955921"/>
    <n v="1899.05"/>
    <n v="501.04999999999995"/>
    <s v="Jul"/>
    <s v="Jul-2025"/>
    <x v="2"/>
  </r>
  <r>
    <s v="ORD00167"/>
    <d v="2025-02-12T00:00:00"/>
    <s v="CUST0967"/>
    <s v="P061"/>
    <n v="3"/>
    <n v="299"/>
    <n v="89.7"/>
    <s v="Debit Card"/>
    <s v="Delivered"/>
    <s v="Delayed"/>
    <s v="Instagram"/>
    <n v="50"/>
    <n v="170"/>
    <n v="807.3"/>
    <n v="510"/>
    <n v="297.29999999999995"/>
    <n v="0.36826458565588999"/>
    <n v="807.3"/>
    <n v="297.29999999999995"/>
    <s v="Feb"/>
    <s v="Feb-2025"/>
    <x v="0"/>
  </r>
  <r>
    <s v="ORD00168"/>
    <d v="2025-10-28T00:00:00"/>
    <s v="CUST0825"/>
    <s v="P016"/>
    <n v="2"/>
    <n v="999"/>
    <n v="0"/>
    <s v="UPI"/>
    <s v="Cancelled"/>
    <s v="Cancelled"/>
    <s v="Organic"/>
    <n v="50"/>
    <n v="813"/>
    <n v="1998"/>
    <n v="1626"/>
    <n v="372"/>
    <n v="0.18618618618618618"/>
    <n v="0"/>
    <n v="0"/>
    <s v="Oct"/>
    <s v="Oct-2025"/>
    <x v="21"/>
  </r>
  <r>
    <s v="ORD00169"/>
    <d v="2024-04-13T00:00:00"/>
    <s v="CUST0656"/>
    <s v="P096"/>
    <n v="2"/>
    <n v="299"/>
    <n v="59.8"/>
    <s v="Debit Card"/>
    <s v="Delivered"/>
    <s v="Delivered"/>
    <s v="Organic"/>
    <n v="60"/>
    <n v="168"/>
    <n v="538.20000000000005"/>
    <n v="336"/>
    <n v="202.20000000000005"/>
    <n v="0.37569676700111487"/>
    <n v="538.20000000000005"/>
    <n v="202.20000000000005"/>
    <s v="Apr"/>
    <s v="Apr-2024"/>
    <x v="3"/>
  </r>
  <r>
    <s v="ORD00170"/>
    <d v="2024-01-14T00:00:00"/>
    <s v="CUST0511"/>
    <s v="P093"/>
    <n v="2"/>
    <n v="999"/>
    <n v="199.8"/>
    <s v="Credit Card"/>
    <s v="Delivered"/>
    <s v="Delivered"/>
    <s v="Organic"/>
    <n v="40"/>
    <n v="629"/>
    <n v="1798.2"/>
    <n v="1258"/>
    <n v="540.20000000000005"/>
    <n v="0.30041152263374488"/>
    <n v="1798.2"/>
    <n v="540.20000000000005"/>
    <s v="Jan"/>
    <s v="Jan-2024"/>
    <x v="14"/>
  </r>
  <r>
    <s v="ORD00171"/>
    <d v="2025-07-26T00:00:00"/>
    <s v="CUST0708"/>
    <s v="P099"/>
    <n v="1"/>
    <n v="1299"/>
    <n v="64.95"/>
    <s v="Cash on Delivery"/>
    <s v="Delivered"/>
    <s v="Delivered"/>
    <s v="Instagram"/>
    <n v="50"/>
    <n v="1025"/>
    <n v="1234.05"/>
    <n v="1025"/>
    <n v="209.04999999999995"/>
    <n v="0.16940156395607955"/>
    <n v="1234.05"/>
    <n v="209.04999999999995"/>
    <s v="Jul"/>
    <s v="Jul-2025"/>
    <x v="2"/>
  </r>
  <r>
    <s v="ORD00172"/>
    <d v="2024-02-29T00:00:00"/>
    <s v="CUST0797"/>
    <s v="P036"/>
    <n v="2"/>
    <n v="2999"/>
    <n v="599.79999999999995"/>
    <s v="Cash on Delivery"/>
    <s v="Delivered"/>
    <s v="Delivered"/>
    <s v="Google Ads"/>
    <n v="40"/>
    <n v="2406"/>
    <n v="5398.2"/>
    <n v="4812"/>
    <n v="586.19999999999982"/>
    <n v="0.10859175280649103"/>
    <n v="5398.2"/>
    <n v="586.19999999999982"/>
    <s v="Feb"/>
    <s v="Feb-2024"/>
    <x v="12"/>
  </r>
  <r>
    <s v="ORD00173"/>
    <d v="2024-02-29T00:00:00"/>
    <s v="CUST1199"/>
    <s v="P098"/>
    <n v="2"/>
    <n v="399"/>
    <n v="159.6"/>
    <s v="Net Banking"/>
    <s v="Delivered"/>
    <s v="Delivered"/>
    <s v="Affiliate"/>
    <n v="40"/>
    <n v="278"/>
    <n v="638.4"/>
    <n v="556"/>
    <n v="82.399999999999977"/>
    <n v="0.12907268170426062"/>
    <n v="638.4"/>
    <n v="82.399999999999977"/>
    <s v="Feb"/>
    <s v="Feb-2024"/>
    <x v="12"/>
  </r>
  <r>
    <s v="ORD00174"/>
    <d v="2024-06-09T00:00:00"/>
    <s v="CUST0007"/>
    <s v="P060"/>
    <n v="1"/>
    <n v="999"/>
    <n v="0"/>
    <s v="UPI"/>
    <s v="Cancelled"/>
    <s v="Cancelled"/>
    <s v="Instagram"/>
    <n v="100"/>
    <n v="744"/>
    <n v="999"/>
    <n v="744"/>
    <n v="255"/>
    <n v="0.25525525525525528"/>
    <n v="0"/>
    <n v="0"/>
    <s v="Jun"/>
    <s v="Jun-2024"/>
    <x v="1"/>
  </r>
  <r>
    <s v="ORD00175"/>
    <d v="2024-10-12T00:00:00"/>
    <s v="CUST0635"/>
    <s v="P088"/>
    <n v="1"/>
    <n v="2999"/>
    <n v="449.85"/>
    <s v="Credit Card"/>
    <s v="Delivered"/>
    <s v="Delivered"/>
    <s v="Google Ads"/>
    <n v="100"/>
    <n v="2377"/>
    <n v="2549.15"/>
    <n v="2377"/>
    <n v="172.15000000000009"/>
    <n v="6.7532314693133033E-2"/>
    <n v="2549.15"/>
    <n v="172.15000000000009"/>
    <s v="Oct"/>
    <s v="Oct-2024"/>
    <x v="16"/>
  </r>
  <r>
    <s v="ORD00176"/>
    <d v="2025-02-13T00:00:00"/>
    <s v="CUST1132"/>
    <s v="P018"/>
    <n v="1"/>
    <n v="499"/>
    <n v="0"/>
    <s v="Net Banking"/>
    <s v="Cancelled"/>
    <s v="Cancelled"/>
    <s v="Facebook"/>
    <n v="80"/>
    <n v="403"/>
    <n v="499"/>
    <n v="403"/>
    <n v="96"/>
    <n v="0.19238476953907815"/>
    <n v="0"/>
    <n v="0"/>
    <s v="Feb"/>
    <s v="Feb-2025"/>
    <x v="0"/>
  </r>
  <r>
    <s v="ORD00177"/>
    <d v="2025-03-30T00:00:00"/>
    <s v="CUST0366"/>
    <s v="P017"/>
    <n v="4"/>
    <n v="6999"/>
    <n v="4199.3999999999996"/>
    <s v="Cash on Delivery"/>
    <s v="Delivered"/>
    <s v="Delivered"/>
    <s v="Affiliate"/>
    <n v="70"/>
    <n v="4046"/>
    <n v="23796.6"/>
    <n v="16184"/>
    <n v="7612.5999999999985"/>
    <n v="0.3199028432633233"/>
    <n v="23796.6"/>
    <n v="7612.5999999999985"/>
    <s v="Mar"/>
    <s v="Mar-2025"/>
    <x v="17"/>
  </r>
  <r>
    <s v="ORD00178"/>
    <d v="2024-11-07T00:00:00"/>
    <s v="CUST0949"/>
    <s v="P020"/>
    <n v="2"/>
    <n v="1999"/>
    <n v="599.70000000000005"/>
    <s v="Cash on Delivery"/>
    <s v="Delivered"/>
    <s v="Delivered"/>
    <s v="Instagram"/>
    <n v="60"/>
    <n v="1597"/>
    <n v="3398.3"/>
    <n v="3194"/>
    <n v="204.30000000000018"/>
    <n v="6.0118294441338364E-2"/>
    <n v="3398.3"/>
    <n v="204.30000000000018"/>
    <s v="Nov"/>
    <s v="Nov-2024"/>
    <x v="6"/>
  </r>
  <r>
    <s v="ORD00179"/>
    <d v="2025-01-20T00:00:00"/>
    <s v="CUST0079"/>
    <s v="P025"/>
    <n v="3"/>
    <n v="4999"/>
    <n v="3749.25"/>
    <s v="Net Banking"/>
    <s v="Delivered"/>
    <s v="Delivered"/>
    <s v="Instagram"/>
    <n v="60"/>
    <n v="3572"/>
    <n v="11247.75"/>
    <n v="10716"/>
    <n v="531.75"/>
    <n v="4.7276121891044874E-2"/>
    <n v="11247.75"/>
    <n v="531.75"/>
    <s v="Jan"/>
    <s v="Jan-2025"/>
    <x v="19"/>
  </r>
  <r>
    <s v="ORD00180"/>
    <d v="2024-02-28T00:00:00"/>
    <s v="CUST0578"/>
    <s v="P009"/>
    <n v="2"/>
    <n v="4999"/>
    <n v="1499.7"/>
    <s v="Credit Card"/>
    <s v="Delivered"/>
    <s v="Delivered"/>
    <s v="Email"/>
    <n v="80"/>
    <n v="2853"/>
    <n v="8498.2999999999993"/>
    <n v="5706"/>
    <n v="2792.2999999999993"/>
    <n v="0.32857159667227559"/>
    <n v="8498.2999999999993"/>
    <n v="2792.2999999999993"/>
    <s v="Feb"/>
    <s v="Feb-2024"/>
    <x v="12"/>
  </r>
  <r>
    <s v="ORD00181"/>
    <d v="2025-01-12T00:00:00"/>
    <s v="CUST0145"/>
    <s v="P077"/>
    <n v="2"/>
    <n v="3999"/>
    <n v="799.8"/>
    <s v="Credit Card"/>
    <s v="Delivered"/>
    <s v="Delivered"/>
    <s v="Organic"/>
    <n v="100"/>
    <n v="2547"/>
    <n v="7198.2"/>
    <n v="5094"/>
    <n v="2104.1999999999998"/>
    <n v="0.29232308077019253"/>
    <n v="7198.2"/>
    <n v="2104.1999999999998"/>
    <s v="Jan"/>
    <s v="Jan-2025"/>
    <x v="19"/>
  </r>
  <r>
    <s v="ORD00182"/>
    <d v="2025-05-12T00:00:00"/>
    <s v="CUST0271"/>
    <s v="P081"/>
    <n v="1"/>
    <n v="499"/>
    <n v="74.849999999999994"/>
    <s v="UPI"/>
    <s v="Delivered"/>
    <s v="Delivered"/>
    <s v="Organic"/>
    <n v="100"/>
    <n v="280"/>
    <n v="424.15"/>
    <n v="280"/>
    <n v="144.14999999999998"/>
    <n v="0.33985618295414355"/>
    <n v="424.15"/>
    <n v="144.14999999999998"/>
    <s v="May"/>
    <s v="May-2025"/>
    <x v="11"/>
  </r>
  <r>
    <s v="ORD00183"/>
    <d v="2025-03-17T00:00:00"/>
    <s v="CUST1037"/>
    <s v="P094"/>
    <n v="3"/>
    <n v="399"/>
    <n v="0"/>
    <s v="Net Banking"/>
    <s v="Cancelled"/>
    <s v="Cancelled"/>
    <s v="Organic"/>
    <n v="50"/>
    <n v="244"/>
    <n v="1197"/>
    <n v="732"/>
    <n v="465"/>
    <n v="0.38847117794486213"/>
    <n v="0"/>
    <n v="0"/>
    <s v="Mar"/>
    <s v="Mar-2025"/>
    <x v="17"/>
  </r>
  <r>
    <s v="ORD00184"/>
    <d v="2025-02-25T00:00:00"/>
    <s v="CUST0883"/>
    <s v="P019"/>
    <n v="2"/>
    <n v="499"/>
    <n v="149.69999999999999"/>
    <s v="Net Banking"/>
    <s v="Delivered"/>
    <s v="Delivered"/>
    <s v="Google Ads"/>
    <n v="100"/>
    <n v="391"/>
    <n v="848.3"/>
    <n v="782"/>
    <n v="66.299999999999955"/>
    <n v="7.8156312625250454E-2"/>
    <n v="848.3"/>
    <n v="66.299999999999955"/>
    <s v="Feb"/>
    <s v="Feb-2025"/>
    <x v="0"/>
  </r>
  <r>
    <s v="ORD00185"/>
    <d v="2025-06-18T00:00:00"/>
    <s v="CUST1011"/>
    <s v="P062"/>
    <n v="3"/>
    <n v="1599"/>
    <n v="719.55"/>
    <s v="Cash on Delivery"/>
    <s v="Delivered"/>
    <s v="Delayed"/>
    <s v="Instagram"/>
    <n v="80"/>
    <n v="1023"/>
    <n v="4077.45"/>
    <n v="3069"/>
    <n v="1008.4499999999998"/>
    <n v="0.24732369495640655"/>
    <n v="4077.45"/>
    <n v="1008.4499999999998"/>
    <s v="Jun"/>
    <s v="Jun-2025"/>
    <x v="18"/>
  </r>
  <r>
    <s v="ORD00186"/>
    <d v="2025-03-13T00:00:00"/>
    <s v="CUST0246"/>
    <s v="P053"/>
    <n v="3"/>
    <n v="599"/>
    <n v="269.55"/>
    <s v="Net Banking"/>
    <s v="Delivered"/>
    <s v="Delayed"/>
    <s v="Affiliate"/>
    <n v="60"/>
    <n v="443"/>
    <n v="1527.45"/>
    <n v="1329"/>
    <n v="198.45000000000005"/>
    <n v="0.12992241971913976"/>
    <n v="1527.45"/>
    <n v="198.45000000000005"/>
    <s v="Mar"/>
    <s v="Mar-2025"/>
    <x v="17"/>
  </r>
  <r>
    <s v="ORD00187"/>
    <d v="2024-11-05T00:00:00"/>
    <s v="CUST0523"/>
    <s v="P098"/>
    <n v="1"/>
    <n v="399"/>
    <n v="39.9"/>
    <s v="UPI"/>
    <s v="Delivered"/>
    <s v="Delivered"/>
    <s v="Google Ads"/>
    <n v="100"/>
    <n v="278"/>
    <n v="359.1"/>
    <n v="278"/>
    <n v="81.100000000000023"/>
    <n v="0.22584238373712062"/>
    <n v="359.1"/>
    <n v="81.100000000000023"/>
    <s v="Nov"/>
    <s v="Nov-2024"/>
    <x v="6"/>
  </r>
  <r>
    <s v="ORD00188"/>
    <d v="2024-01-12T00:00:00"/>
    <s v="CUST0739"/>
    <s v="P060"/>
    <n v="4"/>
    <n v="999"/>
    <n v="0"/>
    <s v="Debit Card"/>
    <s v="Cancelled"/>
    <s v="Cancelled"/>
    <s v="Organic"/>
    <n v="80"/>
    <n v="744"/>
    <n v="3996"/>
    <n v="2976"/>
    <n v="1020"/>
    <n v="0.25525525525525528"/>
    <n v="0"/>
    <n v="0"/>
    <s v="Jan"/>
    <s v="Jan-2024"/>
    <x v="14"/>
  </r>
  <r>
    <s v="ORD00189"/>
    <d v="2025-05-25T00:00:00"/>
    <s v="CUST1172"/>
    <s v="P052"/>
    <n v="1"/>
    <n v="499"/>
    <n v="99.8"/>
    <s v="Debit Card"/>
    <s v="Delivered"/>
    <s v="Delivered"/>
    <s v="Facebook"/>
    <n v="60"/>
    <n v="320"/>
    <n v="399.2"/>
    <n v="320"/>
    <n v="79.199999999999989"/>
    <n v="0.19839679358717432"/>
    <n v="399.2"/>
    <n v="79.199999999999989"/>
    <s v="May"/>
    <s v="May-2025"/>
    <x v="11"/>
  </r>
  <r>
    <s v="ORD00190"/>
    <d v="2024-10-15T00:00:00"/>
    <s v="CUST0430"/>
    <s v="P081"/>
    <n v="1"/>
    <n v="499"/>
    <n v="0"/>
    <s v="UPI"/>
    <s v="Delivered"/>
    <s v="Delivered"/>
    <s v="Google Ads"/>
    <n v="50"/>
    <n v="280"/>
    <n v="499"/>
    <n v="280"/>
    <n v="219"/>
    <n v="0.43887775551102204"/>
    <n v="499"/>
    <n v="219"/>
    <s v="Oct"/>
    <s v="Oct-2024"/>
    <x v="16"/>
  </r>
  <r>
    <s v="ORD00191"/>
    <d v="2025-05-03T00:00:00"/>
    <s v="CUST0672"/>
    <s v="P099"/>
    <n v="1"/>
    <n v="1299"/>
    <n v="0"/>
    <s v="UPI"/>
    <s v="Cancelled"/>
    <s v="Cancelled"/>
    <s v="Google Ads"/>
    <n v="100"/>
    <n v="1025"/>
    <n v="1299"/>
    <n v="1025"/>
    <n v="274"/>
    <n v="0.21093148575827558"/>
    <n v="0"/>
    <n v="0"/>
    <s v="May"/>
    <s v="May-2025"/>
    <x v="11"/>
  </r>
  <r>
    <s v="ORD00192"/>
    <d v="2025-04-27T00:00:00"/>
    <s v="CUST0548"/>
    <s v="P012"/>
    <n v="1"/>
    <n v="1599"/>
    <n v="0"/>
    <s v="Credit Card"/>
    <s v="Delivered"/>
    <s v="Delivered"/>
    <s v="Email"/>
    <n v="70"/>
    <n v="1169"/>
    <n v="1599"/>
    <n v="1169"/>
    <n v="430"/>
    <n v="0.26891807379612259"/>
    <n v="1599"/>
    <n v="430"/>
    <s v="Apr"/>
    <s v="Apr-2025"/>
    <x v="7"/>
  </r>
  <r>
    <s v="ORD00193"/>
    <d v="2024-04-02T00:00:00"/>
    <s v="CUST0435"/>
    <s v="P079"/>
    <n v="2"/>
    <n v="1999"/>
    <n v="199.9"/>
    <s v="Debit Card"/>
    <s v="Delivered"/>
    <s v="Delivered"/>
    <s v="Organic"/>
    <n v="80"/>
    <n v="1506"/>
    <n v="3798.1"/>
    <n v="3012"/>
    <n v="786.09999999999991"/>
    <n v="0.20697190700613463"/>
    <n v="3798.1"/>
    <n v="786.09999999999991"/>
    <s v="Apr"/>
    <s v="Apr-2024"/>
    <x v="3"/>
  </r>
  <r>
    <s v="ORD00194"/>
    <d v="2025-04-13T00:00:00"/>
    <s v="CUST0545"/>
    <s v="P024"/>
    <n v="1"/>
    <n v="1299"/>
    <n v="194.85"/>
    <s v="Debit Card"/>
    <s v="Delivered"/>
    <s v="Delivered"/>
    <s v="Organic"/>
    <n v="100"/>
    <n v="969"/>
    <n v="1104.1500000000001"/>
    <n v="969"/>
    <n v="135.15000000000009"/>
    <n v="0.12240184757505781"/>
    <n v="1104.1500000000001"/>
    <n v="135.15000000000009"/>
    <s v="Apr"/>
    <s v="Apr-2025"/>
    <x v="7"/>
  </r>
  <r>
    <s v="ORD00195"/>
    <d v="2025-07-05T00:00:00"/>
    <s v="CUST0441"/>
    <s v="P042"/>
    <n v="1"/>
    <n v="2499"/>
    <n v="0"/>
    <s v="UPI"/>
    <s v="Cancelled"/>
    <s v="Cancelled"/>
    <s v="Email"/>
    <n v="70"/>
    <n v="1833"/>
    <n v="2499"/>
    <n v="1833"/>
    <n v="666"/>
    <n v="0.26650660264105641"/>
    <n v="0"/>
    <n v="0"/>
    <s v="Jul"/>
    <s v="Jul-2025"/>
    <x v="2"/>
  </r>
  <r>
    <s v="ORD00196"/>
    <d v="2025-07-14T00:00:00"/>
    <s v="CUST0063"/>
    <s v="P089"/>
    <n v="4"/>
    <n v="2999"/>
    <n v="0"/>
    <s v="UPI"/>
    <s v="Cancelled"/>
    <s v="Cancelled"/>
    <s v="Google Ads"/>
    <n v="40"/>
    <n v="2453"/>
    <n v="11996"/>
    <n v="9812"/>
    <n v="2184"/>
    <n v="0.18206068689563187"/>
    <n v="0"/>
    <n v="0"/>
    <s v="Jul"/>
    <s v="Jul-2025"/>
    <x v="2"/>
  </r>
  <r>
    <s v="ORD00197"/>
    <d v="2025-04-15T00:00:00"/>
    <s v="CUST0698"/>
    <s v="P036"/>
    <n v="2"/>
    <n v="2999"/>
    <n v="899.7"/>
    <s v="Net Banking"/>
    <s v="Delivered"/>
    <s v="Delivered"/>
    <s v="Organic"/>
    <n v="100"/>
    <n v="2406"/>
    <n v="5098.3"/>
    <n v="4812"/>
    <n v="286.30000000000018"/>
    <n v="5.6155973559814089E-2"/>
    <n v="5098.3"/>
    <n v="286.30000000000018"/>
    <s v="Apr"/>
    <s v="Apr-2025"/>
    <x v="7"/>
  </r>
  <r>
    <s v="ORD00198"/>
    <d v="2025-06-19T00:00:00"/>
    <s v="CUST0872"/>
    <s v="P099"/>
    <n v="1"/>
    <n v="1299"/>
    <n v="0"/>
    <s v="Credit Card"/>
    <s v="Cancelled"/>
    <s v="Cancelled"/>
    <s v="Organic"/>
    <n v="80"/>
    <n v="1025"/>
    <n v="1299"/>
    <n v="1025"/>
    <n v="274"/>
    <n v="0.21093148575827558"/>
    <n v="0"/>
    <n v="0"/>
    <s v="Jun"/>
    <s v="Jun-2025"/>
    <x v="18"/>
  </r>
  <r>
    <s v="ORD00199"/>
    <d v="2024-10-31T00:00:00"/>
    <s v="CUST0450"/>
    <s v="P087"/>
    <n v="2"/>
    <n v="799"/>
    <n v="0"/>
    <s v="Cash on Delivery"/>
    <s v="Delivered"/>
    <s v="Delivered"/>
    <s v="Google Ads"/>
    <n v="100"/>
    <n v="560"/>
    <n v="1598"/>
    <n v="1120"/>
    <n v="478"/>
    <n v="0.29912390488110135"/>
    <n v="1598"/>
    <n v="478"/>
    <s v="Oct"/>
    <s v="Oct-2024"/>
    <x v="16"/>
  </r>
  <r>
    <s v="ORD00200"/>
    <d v="2024-04-05T00:00:00"/>
    <s v="CUST0241"/>
    <s v="P012"/>
    <n v="2"/>
    <n v="1599"/>
    <n v="639.6"/>
    <s v="Credit Card"/>
    <s v="Delivered"/>
    <s v="Delivered"/>
    <s v="Organic"/>
    <n v="40"/>
    <n v="1169"/>
    <n v="2558.4"/>
    <n v="2338"/>
    <n v="220.40000000000009"/>
    <n v="8.6147592245153254E-2"/>
    <n v="2558.4"/>
    <n v="220.40000000000009"/>
    <s v="Apr"/>
    <s v="Apr-2024"/>
    <x v="3"/>
  </r>
  <r>
    <s v="ORD00201"/>
    <d v="2025-03-16T00:00:00"/>
    <s v="CUST0953"/>
    <s v="P004"/>
    <n v="2"/>
    <n v="8999"/>
    <n v="3599.6"/>
    <s v="Debit Card"/>
    <s v="Delivered"/>
    <s v="Delivered"/>
    <s v="Google Ads"/>
    <n v="60"/>
    <n v="5059"/>
    <n v="14398.4"/>
    <n v="10118"/>
    <n v="4280.3999999999996"/>
    <n v="0.29728303144793866"/>
    <n v="14398.4"/>
    <n v="4280.3999999999996"/>
    <s v="Mar"/>
    <s v="Mar-2025"/>
    <x v="17"/>
  </r>
  <r>
    <s v="ORD00202"/>
    <d v="2024-09-18T00:00:00"/>
    <s v="CUST0999"/>
    <s v="P059"/>
    <n v="1"/>
    <n v="1999"/>
    <n v="0"/>
    <s v="UPI"/>
    <s v="Delivered"/>
    <s v="Delivered"/>
    <s v="Affiliate"/>
    <n v="40"/>
    <n v="1414"/>
    <n v="1999"/>
    <n v="1414"/>
    <n v="585"/>
    <n v="0.29264632316158079"/>
    <n v="1999"/>
    <n v="585"/>
    <s v="Sep"/>
    <s v="Sep-2024"/>
    <x v="13"/>
  </r>
  <r>
    <s v="ORD00203"/>
    <d v="2024-11-25T00:00:00"/>
    <s v="CUST0472"/>
    <s v="P046"/>
    <n v="3"/>
    <n v="1999"/>
    <n v="299.85000000000002"/>
    <s v="UPI"/>
    <s v="Delivered"/>
    <s v="Delivered"/>
    <s v="Facebook"/>
    <n v="70"/>
    <n v="1398"/>
    <n v="5697.15"/>
    <n v="4194"/>
    <n v="1503.1499999999996"/>
    <n v="0.26384244753955921"/>
    <n v="5697.15"/>
    <n v="1503.1499999999996"/>
    <s v="Nov"/>
    <s v="Nov-2024"/>
    <x v="6"/>
  </r>
  <r>
    <s v="ORD00204"/>
    <d v="2024-08-13T00:00:00"/>
    <s v="CUST0863"/>
    <s v="P046"/>
    <n v="2"/>
    <n v="1999"/>
    <n v="399.8"/>
    <s v="UPI"/>
    <s v="Delivered"/>
    <s v="Delivered"/>
    <s v="Organic"/>
    <n v="80"/>
    <n v="1398"/>
    <n v="3598.2"/>
    <n v="2796"/>
    <n v="802.19999999999982"/>
    <n v="0.2229448057362014"/>
    <n v="3598.2"/>
    <n v="802.19999999999982"/>
    <s v="Aug"/>
    <s v="Aug-2024"/>
    <x v="9"/>
  </r>
  <r>
    <s v="ORD00205"/>
    <d v="2025-04-25T00:00:00"/>
    <s v="CUST0263"/>
    <s v="P029"/>
    <n v="1"/>
    <n v="2499"/>
    <n v="0"/>
    <s v="UPI"/>
    <s v="Cancelled"/>
    <s v="Cancelled"/>
    <s v="Instagram"/>
    <n v="100"/>
    <n v="1584"/>
    <n v="2499"/>
    <n v="1584"/>
    <n v="915"/>
    <n v="0.36614645858343337"/>
    <n v="0"/>
    <n v="0"/>
    <s v="Apr"/>
    <s v="Apr-2025"/>
    <x v="7"/>
  </r>
  <r>
    <s v="ORD00206"/>
    <d v="2025-04-02T00:00:00"/>
    <s v="CUST0516"/>
    <s v="P076"/>
    <n v="2"/>
    <n v="399"/>
    <n v="79.8"/>
    <s v="UPI"/>
    <s v="Delivered"/>
    <s v="Delivered"/>
    <s v="Organic"/>
    <n v="70"/>
    <n v="322"/>
    <n v="718.2"/>
    <n v="644"/>
    <n v="74.200000000000045"/>
    <n v="0.10331384015594548"/>
    <n v="718.2"/>
    <n v="74.200000000000045"/>
    <s v="Apr"/>
    <s v="Apr-2025"/>
    <x v="7"/>
  </r>
  <r>
    <s v="ORD00207"/>
    <d v="2024-12-01T00:00:00"/>
    <s v="CUST0018"/>
    <s v="P009"/>
    <n v="4"/>
    <n v="4999"/>
    <n v="2999.4"/>
    <s v="UPI"/>
    <s v="Delivered"/>
    <s v="Delivered"/>
    <s v="Google Ads"/>
    <n v="60"/>
    <n v="2853"/>
    <n v="16996.599999999999"/>
    <n v="11412"/>
    <n v="5584.5999999999985"/>
    <n v="0.32857159667227559"/>
    <n v="16996.599999999999"/>
    <n v="5584.5999999999985"/>
    <s v="Dec"/>
    <s v="Dec-2024"/>
    <x v="15"/>
  </r>
  <r>
    <s v="ORD00208"/>
    <d v="2025-06-23T00:00:00"/>
    <s v="CUST0505"/>
    <s v="P007"/>
    <n v="3"/>
    <n v="599"/>
    <n v="0"/>
    <s v="UPI"/>
    <s v="Cancelled"/>
    <s v="Cancelled"/>
    <s v="Affiliate"/>
    <n v="70"/>
    <n v="470"/>
    <n v="1797"/>
    <n v="1410"/>
    <n v="387"/>
    <n v="0.21535893155258765"/>
    <n v="0"/>
    <n v="0"/>
    <s v="Jun"/>
    <s v="Jun-2025"/>
    <x v="18"/>
  </r>
  <r>
    <s v="ORD00209"/>
    <d v="2024-11-11T00:00:00"/>
    <s v="CUST0313"/>
    <s v="P068"/>
    <n v="1"/>
    <n v="2499"/>
    <n v="0"/>
    <s v="UPI"/>
    <s v="Delivered"/>
    <s v="Delivered"/>
    <s v="Organic"/>
    <n v="40"/>
    <n v="1632"/>
    <n v="2499"/>
    <n v="1632"/>
    <n v="867"/>
    <n v="0.34693877551020408"/>
    <n v="2499"/>
    <n v="867"/>
    <s v="Nov"/>
    <s v="Nov-2024"/>
    <x v="6"/>
  </r>
  <r>
    <s v="ORD00210"/>
    <d v="2024-11-16T00:00:00"/>
    <s v="CUST0187"/>
    <s v="P083"/>
    <n v="1"/>
    <n v="499"/>
    <n v="0"/>
    <s v="Debit Card"/>
    <s v="Cancelled"/>
    <s v="Cancelled"/>
    <s v="Email"/>
    <n v="100"/>
    <n v="323"/>
    <n v="499"/>
    <n v="323"/>
    <n v="176"/>
    <n v="0.35270541082164331"/>
    <n v="0"/>
    <n v="0"/>
    <s v="Nov"/>
    <s v="Nov-2024"/>
    <x v="6"/>
  </r>
  <r>
    <s v="ORD00211"/>
    <d v="2024-12-30T00:00:00"/>
    <s v="CUST0008"/>
    <s v="P039"/>
    <n v="2"/>
    <n v="999"/>
    <n v="0"/>
    <s v="Debit Card"/>
    <s v="Delivered"/>
    <s v="Delivered"/>
    <s v="Email"/>
    <n v="40"/>
    <n v="573"/>
    <n v="1998"/>
    <n v="1146"/>
    <n v="852"/>
    <n v="0.42642642642642642"/>
    <n v="1998"/>
    <n v="852"/>
    <s v="Dec"/>
    <s v="Dec-2024"/>
    <x v="15"/>
  </r>
  <r>
    <s v="ORD00212"/>
    <d v="2025-10-10T00:00:00"/>
    <s v="CUST0991"/>
    <s v="P073"/>
    <n v="4"/>
    <n v="499"/>
    <n v="0"/>
    <s v="UPI"/>
    <s v="Delivered"/>
    <s v="Delivered"/>
    <s v="Email"/>
    <n v="60"/>
    <n v="334"/>
    <n v="1996"/>
    <n v="1336"/>
    <n v="660"/>
    <n v="0.33066132264529058"/>
    <n v="1996"/>
    <n v="660"/>
    <s v="Oct"/>
    <s v="Oct-2025"/>
    <x v="21"/>
  </r>
  <r>
    <s v="ORD00213"/>
    <d v="2024-07-11T00:00:00"/>
    <s v="CUST1050"/>
    <s v="P046"/>
    <n v="3"/>
    <n v="1999"/>
    <n v="0"/>
    <s v="Credit Card"/>
    <s v="Delivered"/>
    <s v="Delivered"/>
    <s v="Facebook"/>
    <n v="100"/>
    <n v="1398"/>
    <n v="5997"/>
    <n v="4194"/>
    <n v="1803"/>
    <n v="0.30065032516258128"/>
    <n v="5997"/>
    <n v="1803"/>
    <s v="Jul"/>
    <s v="Jul-2024"/>
    <x v="20"/>
  </r>
  <r>
    <s v="ORD00214"/>
    <d v="2025-09-10T00:00:00"/>
    <s v="CUST1028"/>
    <s v="P017"/>
    <n v="1"/>
    <n v="6999"/>
    <n v="1749.75"/>
    <s v="Credit Card"/>
    <s v="Delivered"/>
    <s v="Delivered"/>
    <s v="Instagram"/>
    <n v="40"/>
    <n v="4046"/>
    <n v="5249.25"/>
    <n v="4046"/>
    <n v="1203.25"/>
    <n v="0.22922322236509979"/>
    <n v="5249.25"/>
    <n v="1203.25"/>
    <s v="Sep"/>
    <s v="Sep-2025"/>
    <x v="10"/>
  </r>
  <r>
    <s v="ORD00215"/>
    <d v="2024-11-08T00:00:00"/>
    <s v="CUST0727"/>
    <s v="P016"/>
    <n v="1"/>
    <n v="999"/>
    <n v="149.85"/>
    <s v="Debit Card"/>
    <s v="Delivered"/>
    <s v="Delivered"/>
    <s v="Organic"/>
    <n v="80"/>
    <n v="813"/>
    <n v="849.15"/>
    <n v="813"/>
    <n v="36.149999999999977"/>
    <n v="4.2571983748454313E-2"/>
    <n v="849.15"/>
    <n v="36.149999999999977"/>
    <s v="Nov"/>
    <s v="Nov-2024"/>
    <x v="6"/>
  </r>
  <r>
    <s v="ORD00216"/>
    <d v="2025-10-29T00:00:00"/>
    <s v="CUST0273"/>
    <s v="P066"/>
    <n v="1"/>
    <n v="299"/>
    <n v="0"/>
    <s v="Credit Card"/>
    <s v="Delivered"/>
    <s v="Delivered"/>
    <s v="Organic"/>
    <n v="60"/>
    <n v="223"/>
    <n v="299"/>
    <n v="223"/>
    <n v="76"/>
    <n v="0.25418060200668896"/>
    <n v="299"/>
    <n v="76"/>
    <s v="Oct"/>
    <s v="Oct-2025"/>
    <x v="21"/>
  </r>
  <r>
    <s v="ORD00217"/>
    <d v="2024-03-30T00:00:00"/>
    <s v="CUST0465"/>
    <s v="P015"/>
    <n v="2"/>
    <n v="1299"/>
    <n v="389.7"/>
    <s v="UPI"/>
    <s v="Delivered"/>
    <s v="Delivered"/>
    <s v="Google Ads"/>
    <n v="100"/>
    <n v="881"/>
    <n v="2208.3000000000002"/>
    <n v="1762"/>
    <n v="446.30000000000018"/>
    <n v="0.20210116379115162"/>
    <n v="2208.3000000000002"/>
    <n v="446.30000000000018"/>
    <s v="Mar"/>
    <s v="Mar-2024"/>
    <x v="4"/>
  </r>
  <r>
    <s v="ORD00218"/>
    <d v="2024-10-28T00:00:00"/>
    <s v="CUST0843"/>
    <s v="P083"/>
    <n v="2"/>
    <n v="499"/>
    <n v="49.9"/>
    <s v="Cash on Delivery"/>
    <s v="Delivered"/>
    <s v="Delivered"/>
    <s v="Google Ads"/>
    <n v="60"/>
    <n v="323"/>
    <n v="948.1"/>
    <n v="646"/>
    <n v="302.10000000000002"/>
    <n v="0.31863727454909824"/>
    <n v="948.1"/>
    <n v="302.10000000000002"/>
    <s v="Oct"/>
    <s v="Oct-2024"/>
    <x v="16"/>
  </r>
  <r>
    <s v="ORD00219"/>
    <d v="2025-05-20T00:00:00"/>
    <s v="CUST0052"/>
    <s v="P037"/>
    <n v="2"/>
    <n v="399"/>
    <n v="39.9"/>
    <s v="UPI"/>
    <s v="Delivered"/>
    <s v="Delivered"/>
    <s v="Instagram"/>
    <n v="80"/>
    <n v="226"/>
    <n v="758.1"/>
    <n v="452"/>
    <n v="306.10000000000002"/>
    <n v="0.40377258936815724"/>
    <n v="758.1"/>
    <n v="306.10000000000002"/>
    <s v="May"/>
    <s v="May-2025"/>
    <x v="11"/>
  </r>
  <r>
    <s v="ORD00220"/>
    <d v="2025-06-20T00:00:00"/>
    <s v="CUST0982"/>
    <s v="P008"/>
    <n v="1"/>
    <n v="299"/>
    <n v="14.95"/>
    <s v="Debit Card"/>
    <s v="Delivered"/>
    <s v="Delayed"/>
    <s v="Affiliate"/>
    <n v="40"/>
    <n v="197"/>
    <n v="284.05"/>
    <n v="197"/>
    <n v="87.050000000000011"/>
    <n v="0.30646013025875729"/>
    <n v="284.05"/>
    <n v="87.050000000000011"/>
    <s v="Jun"/>
    <s v="Jun-2025"/>
    <x v="18"/>
  </r>
  <r>
    <s v="ORD00221"/>
    <d v="2025-07-13T00:00:00"/>
    <s v="CUST0145"/>
    <s v="P072"/>
    <n v="2"/>
    <n v="999"/>
    <n v="199.8"/>
    <s v="Credit Card"/>
    <s v="Delivered"/>
    <s v="Delayed"/>
    <s v="Organic"/>
    <n v="50"/>
    <n v="636"/>
    <n v="1798.2"/>
    <n v="1272"/>
    <n v="526.20000000000005"/>
    <n v="0.29262595929262597"/>
    <n v="1798.2"/>
    <n v="526.20000000000005"/>
    <s v="Jul"/>
    <s v="Jul-2025"/>
    <x v="2"/>
  </r>
  <r>
    <s v="ORD00222"/>
    <d v="2024-02-12T00:00:00"/>
    <s v="CUST0579"/>
    <s v="P059"/>
    <n v="1"/>
    <n v="1999"/>
    <n v="199.9"/>
    <s v="Cash on Delivery"/>
    <s v="Delivered"/>
    <s v="Delivered"/>
    <s v="Instagram"/>
    <n v="80"/>
    <n v="1414"/>
    <n v="1799.1"/>
    <n v="1414"/>
    <n v="385.09999999999991"/>
    <n v="0.21405147017953416"/>
    <n v="1799.1"/>
    <n v="385.09999999999991"/>
    <s v="Feb"/>
    <s v="Feb-2024"/>
    <x v="12"/>
  </r>
  <r>
    <s v="ORD00223"/>
    <d v="2025-08-24T00:00:00"/>
    <s v="CUST1175"/>
    <s v="P096"/>
    <n v="4"/>
    <n v="299"/>
    <n v="0"/>
    <s v="Net Banking"/>
    <s v="Delivered"/>
    <s v="Delivered"/>
    <s v="Organic"/>
    <n v="60"/>
    <n v="168"/>
    <n v="1196"/>
    <n v="672"/>
    <n v="524"/>
    <n v="0.43812709030100333"/>
    <n v="1196"/>
    <n v="524"/>
    <s v="Aug"/>
    <s v="Aug-2025"/>
    <x v="8"/>
  </r>
  <r>
    <s v="ORD00224"/>
    <d v="2024-04-18T00:00:00"/>
    <s v="CUST0447"/>
    <s v="P030"/>
    <n v="1"/>
    <n v="799"/>
    <n v="79.900000000000006"/>
    <s v="Net Banking"/>
    <s v="Delivered"/>
    <s v="Delivered"/>
    <s v="Email"/>
    <n v="60"/>
    <n v="566"/>
    <n v="719.1"/>
    <n v="566"/>
    <n v="153.10000000000002"/>
    <n v="0.21290502016409404"/>
    <n v="719.1"/>
    <n v="153.10000000000002"/>
    <s v="Apr"/>
    <s v="Apr-2024"/>
    <x v="3"/>
  </r>
  <r>
    <s v="ORD00225"/>
    <d v="2025-10-24T00:00:00"/>
    <s v="CUST0238"/>
    <s v="P028"/>
    <n v="3"/>
    <n v="799"/>
    <n v="359.55"/>
    <s v="Cash on Delivery"/>
    <s v="Delivered"/>
    <s v="Delivered"/>
    <s v="Email"/>
    <n v="40"/>
    <n v="526"/>
    <n v="2037.45"/>
    <n v="1578"/>
    <n v="459.45000000000005"/>
    <n v="0.22550246631819187"/>
    <n v="2037.45"/>
    <n v="459.45000000000005"/>
    <s v="Oct"/>
    <s v="Oct-2025"/>
    <x v="21"/>
  </r>
  <r>
    <s v="ORD00226"/>
    <d v="2024-10-25T00:00:00"/>
    <s v="CUST1125"/>
    <s v="P063"/>
    <n v="4"/>
    <n v="2999"/>
    <n v="599.79999999999995"/>
    <s v="UPI"/>
    <s v="Delivered"/>
    <s v="Delivered"/>
    <s v="Organic"/>
    <n v="70"/>
    <n v="1877"/>
    <n v="11396.2"/>
    <n v="7508"/>
    <n v="3888.2000000000007"/>
    <n v="0.34118390340639865"/>
    <n v="11396.2"/>
    <n v="3888.2000000000007"/>
    <s v="Oct"/>
    <s v="Oct-2024"/>
    <x v="16"/>
  </r>
  <r>
    <s v="ORD00227"/>
    <d v="2024-02-21T00:00:00"/>
    <s v="CUST0152"/>
    <s v="P068"/>
    <n v="2"/>
    <n v="2499"/>
    <n v="999.6"/>
    <s v="UPI"/>
    <s v="Delivered"/>
    <s v="Delivered"/>
    <s v="Google Ads"/>
    <n v="60"/>
    <n v="1632"/>
    <n v="3998.4"/>
    <n v="3264"/>
    <n v="734.40000000000009"/>
    <n v="0.18367346938775511"/>
    <n v="3998.4"/>
    <n v="734.40000000000009"/>
    <s v="Feb"/>
    <s v="Feb-2024"/>
    <x v="12"/>
  </r>
  <r>
    <s v="ORD00228"/>
    <d v="2025-04-25T00:00:00"/>
    <s v="CUST1093"/>
    <s v="P033"/>
    <n v="2"/>
    <n v="399"/>
    <n v="79.8"/>
    <s v="Net Banking"/>
    <s v="Delivered"/>
    <s v="Delayed"/>
    <s v="Affiliate"/>
    <n v="50"/>
    <n v="321"/>
    <n v="718.2"/>
    <n v="642"/>
    <n v="76.200000000000045"/>
    <n v="0.10609857978279037"/>
    <n v="718.2"/>
    <n v="76.200000000000045"/>
    <s v="Apr"/>
    <s v="Apr-2025"/>
    <x v="7"/>
  </r>
  <r>
    <s v="ORD00229"/>
    <d v="2024-12-20T00:00:00"/>
    <s v="CUST0968"/>
    <s v="P059"/>
    <n v="1"/>
    <n v="1999"/>
    <n v="199.9"/>
    <s v="Cash on Delivery"/>
    <s v="Delivered"/>
    <s v="Delivered"/>
    <s v="Facebook"/>
    <n v="40"/>
    <n v="1414"/>
    <n v="1799.1"/>
    <n v="1414"/>
    <n v="385.09999999999991"/>
    <n v="0.21405147017953416"/>
    <n v="1799.1"/>
    <n v="385.09999999999991"/>
    <s v="Dec"/>
    <s v="Dec-2024"/>
    <x v="15"/>
  </r>
  <r>
    <s v="ORD00230"/>
    <d v="2025-10-17T00:00:00"/>
    <s v="CUST0869"/>
    <s v="P011"/>
    <n v="1"/>
    <n v="799"/>
    <n v="119.85"/>
    <s v="UPI"/>
    <s v="Delivered"/>
    <s v="Delivered"/>
    <s v="Organic"/>
    <n v="40"/>
    <n v="645"/>
    <n v="679.15"/>
    <n v="645"/>
    <n v="34.149999999999977"/>
    <n v="5.0283442538467171E-2"/>
    <n v="679.15"/>
    <n v="34.149999999999977"/>
    <s v="Oct"/>
    <s v="Oct-2025"/>
    <x v="21"/>
  </r>
  <r>
    <s v="ORD00231"/>
    <d v="2025-05-27T00:00:00"/>
    <s v="CUST0712"/>
    <s v="P057"/>
    <n v="2"/>
    <n v="299"/>
    <n v="0"/>
    <s v="Credit Card"/>
    <s v="Cancelled"/>
    <s v="Cancelled"/>
    <s v="Instagram"/>
    <n v="40"/>
    <n v="188"/>
    <n v="598"/>
    <n v="376"/>
    <n v="222"/>
    <n v="0.37123745819397991"/>
    <n v="0"/>
    <n v="0"/>
    <s v="May"/>
    <s v="May-2025"/>
    <x v="11"/>
  </r>
  <r>
    <s v="ORD00232"/>
    <d v="2025-06-15T00:00:00"/>
    <s v="CUST0693"/>
    <s v="P061"/>
    <n v="3"/>
    <n v="299"/>
    <n v="179.4"/>
    <s v="UPI"/>
    <s v="Delivered"/>
    <s v="Delivered"/>
    <s v="Organic"/>
    <n v="100"/>
    <n v="170"/>
    <n v="717.6"/>
    <n v="510"/>
    <n v="207.60000000000002"/>
    <n v="0.28929765886287628"/>
    <n v="717.6"/>
    <n v="207.60000000000002"/>
    <s v="Jun"/>
    <s v="Jun-2025"/>
    <x v="18"/>
  </r>
  <r>
    <s v="ORD00233"/>
    <d v="2025-10-06T00:00:00"/>
    <s v="CUST0791"/>
    <s v="P094"/>
    <n v="1"/>
    <n v="399"/>
    <n v="0"/>
    <s v="Credit Card"/>
    <s v="Cancelled"/>
    <s v="Cancelled"/>
    <s v="Google Ads"/>
    <n v="40"/>
    <n v="244"/>
    <n v="399"/>
    <n v="244"/>
    <n v="155"/>
    <n v="0.38847117794486213"/>
    <n v="0"/>
    <n v="0"/>
    <s v="Oct"/>
    <s v="Oct-2025"/>
    <x v="21"/>
  </r>
  <r>
    <s v="ORD00234"/>
    <d v="2025-04-08T00:00:00"/>
    <s v="CUST0455"/>
    <s v="P038"/>
    <n v="1"/>
    <n v="399"/>
    <n v="0"/>
    <s v="Credit Card"/>
    <s v="Cancelled"/>
    <s v="Cancelled"/>
    <s v="Organic"/>
    <n v="70"/>
    <n v="248"/>
    <n v="399"/>
    <n v="248"/>
    <n v="151"/>
    <n v="0.37844611528822053"/>
    <n v="0"/>
    <n v="0"/>
    <s v="Apr"/>
    <s v="Apr-2025"/>
    <x v="7"/>
  </r>
  <r>
    <s v="ORD00235"/>
    <d v="2025-01-28T00:00:00"/>
    <s v="CUST0607"/>
    <s v="P033"/>
    <n v="2"/>
    <n v="399"/>
    <n v="39.9"/>
    <s v="UPI"/>
    <s v="Delivered"/>
    <s v="Delivered"/>
    <s v="Google Ads"/>
    <n v="80"/>
    <n v="321"/>
    <n v="758.1"/>
    <n v="642"/>
    <n v="116.10000000000002"/>
    <n v="0.15314602295211716"/>
    <n v="758.1"/>
    <n v="116.10000000000002"/>
    <s v="Jan"/>
    <s v="Jan-2025"/>
    <x v="19"/>
  </r>
  <r>
    <s v="ORD00236"/>
    <d v="2024-07-19T00:00:00"/>
    <s v="CUST1132"/>
    <s v="P097"/>
    <n v="2"/>
    <n v="499"/>
    <n v="49.9"/>
    <s v="Debit Card"/>
    <s v="Delivered"/>
    <s v="Delivered"/>
    <s v="Affiliate"/>
    <n v="80"/>
    <n v="324"/>
    <n v="948.1"/>
    <n v="648"/>
    <n v="300.10000000000002"/>
    <n v="0.31652779242695922"/>
    <n v="948.1"/>
    <n v="300.10000000000002"/>
    <s v="Jul"/>
    <s v="Jul-2024"/>
    <x v="20"/>
  </r>
  <r>
    <s v="ORD00237"/>
    <d v="2025-01-08T00:00:00"/>
    <s v="CUST0731"/>
    <s v="P010"/>
    <n v="2"/>
    <n v="2499"/>
    <n v="999.6"/>
    <s v="UPI"/>
    <s v="Delivered"/>
    <s v="Delivered"/>
    <s v="Google Ads"/>
    <n v="60"/>
    <n v="2030"/>
    <n v="3998.4"/>
    <n v="4060"/>
    <n v="-61.599999999999909"/>
    <n v="-1.5406162464985971E-2"/>
    <n v="3998.4"/>
    <n v="-61.599999999999909"/>
    <s v="Jan"/>
    <s v="Jan-2025"/>
    <x v="19"/>
  </r>
  <r>
    <s v="ORD00238"/>
    <d v="2024-01-09T00:00:00"/>
    <s v="CUST0717"/>
    <s v="P050"/>
    <n v="2"/>
    <n v="3999"/>
    <n v="399.9"/>
    <s v="UPI"/>
    <s v="Delivered"/>
    <s v="Delivered"/>
    <s v="Google Ads"/>
    <n v="80"/>
    <n v="2895"/>
    <n v="7598.1"/>
    <n v="5790"/>
    <n v="1808.1000000000004"/>
    <n v="0.23796738658348801"/>
    <n v="7598.1"/>
    <n v="1808.1000000000004"/>
    <s v="Jan"/>
    <s v="Jan-2024"/>
    <x v="14"/>
  </r>
  <r>
    <s v="ORD00239"/>
    <d v="2024-11-03T00:00:00"/>
    <s v="CUST0203"/>
    <s v="P035"/>
    <n v="2"/>
    <n v="1299"/>
    <n v="389.7"/>
    <s v="Cash on Delivery"/>
    <s v="Delivered"/>
    <s v="Delivered"/>
    <s v="Affiliate"/>
    <n v="60"/>
    <n v="863"/>
    <n v="2208.3000000000002"/>
    <n v="1726"/>
    <n v="482.30000000000018"/>
    <n v="0.21840329665353445"/>
    <n v="2208.3000000000002"/>
    <n v="482.30000000000018"/>
    <s v="Nov"/>
    <s v="Nov-2024"/>
    <x v="6"/>
  </r>
  <r>
    <s v="ORD00240"/>
    <d v="2025-01-27T00:00:00"/>
    <s v="CUST0647"/>
    <s v="P081"/>
    <n v="4"/>
    <n v="499"/>
    <n v="199.6"/>
    <s v="Debit Card"/>
    <s v="Delivered"/>
    <s v="Delayed"/>
    <s v="Email"/>
    <n v="50"/>
    <n v="280"/>
    <n v="1796.4"/>
    <n v="1120"/>
    <n v="676.40000000000009"/>
    <n v="0.37653083945669119"/>
    <n v="1796.4"/>
    <n v="676.40000000000009"/>
    <s v="Jan"/>
    <s v="Jan-2025"/>
    <x v="19"/>
  </r>
  <r>
    <s v="ORD00241"/>
    <d v="2024-06-07T00:00:00"/>
    <s v="CUST0207"/>
    <s v="P048"/>
    <n v="2"/>
    <n v="1599"/>
    <n v="479.7"/>
    <s v="Cash on Delivery"/>
    <s v="Delivered"/>
    <s v="Delivered"/>
    <s v="Google Ads"/>
    <n v="80"/>
    <n v="1138"/>
    <n v="2718.3"/>
    <n v="2276"/>
    <n v="442.30000000000018"/>
    <n v="0.16271198911084139"/>
    <n v="2718.3"/>
    <n v="442.30000000000018"/>
    <s v="Jun"/>
    <s v="Jun-2024"/>
    <x v="1"/>
  </r>
  <r>
    <s v="ORD00242"/>
    <d v="2024-10-05T00:00:00"/>
    <s v="CUST0740"/>
    <s v="P029"/>
    <n v="2"/>
    <n v="2499"/>
    <n v="749.7"/>
    <s v="UPI"/>
    <s v="Delivered"/>
    <s v="Delivered"/>
    <s v="Google Ads"/>
    <n v="80"/>
    <n v="1584"/>
    <n v="4248.3"/>
    <n v="3168"/>
    <n v="1080.3000000000002"/>
    <n v="0.25428995127462756"/>
    <n v="4248.3"/>
    <n v="1080.3000000000002"/>
    <s v="Oct"/>
    <s v="Oct-2024"/>
    <x v="16"/>
  </r>
  <r>
    <s v="ORD00243"/>
    <d v="2024-11-17T00:00:00"/>
    <s v="CUST1085"/>
    <s v="P072"/>
    <n v="4"/>
    <n v="999"/>
    <n v="0"/>
    <s v="UPI"/>
    <s v="Delivered"/>
    <s v="Delivered"/>
    <s v="Affiliate"/>
    <n v="50"/>
    <n v="636"/>
    <n v="3996"/>
    <n v="2544"/>
    <n v="1452"/>
    <n v="0.36336336336336339"/>
    <n v="3996"/>
    <n v="1452"/>
    <s v="Nov"/>
    <s v="Nov-2024"/>
    <x v="6"/>
  </r>
  <r>
    <s v="ORD00244"/>
    <d v="2024-01-03T00:00:00"/>
    <s v="CUST0676"/>
    <s v="P081"/>
    <n v="1"/>
    <n v="499"/>
    <n v="49.9"/>
    <s v="Cash on Delivery"/>
    <s v="Delivered"/>
    <s v="Delivered"/>
    <s v="Organic"/>
    <n v="70"/>
    <n v="280"/>
    <n v="449.1"/>
    <n v="280"/>
    <n v="169.10000000000002"/>
    <n v="0.37653083945669119"/>
    <n v="449.1"/>
    <n v="169.10000000000002"/>
    <s v="Jan"/>
    <s v="Jan-2024"/>
    <x v="14"/>
  </r>
  <r>
    <s v="ORD00245"/>
    <d v="2025-03-13T00:00:00"/>
    <s v="CUST0035"/>
    <s v="P086"/>
    <n v="1"/>
    <n v="6999"/>
    <n v="1749.75"/>
    <s v="UPI"/>
    <s v="Delivered"/>
    <s v="Delivered"/>
    <s v="Google Ads"/>
    <n v="50"/>
    <n v="4782"/>
    <n v="5249.25"/>
    <n v="4782"/>
    <n v="467.25"/>
    <n v="8.9012716102300327E-2"/>
    <n v="5249.25"/>
    <n v="467.25"/>
    <s v="Mar"/>
    <s v="Mar-2025"/>
    <x v="17"/>
  </r>
  <r>
    <s v="ORD00246"/>
    <d v="2024-05-27T00:00:00"/>
    <s v="CUST0375"/>
    <s v="P061"/>
    <n v="3"/>
    <n v="299"/>
    <n v="44.85"/>
    <s v="UPI"/>
    <s v="Delivered"/>
    <s v="Delayed"/>
    <s v="Organic"/>
    <n v="40"/>
    <n v="170"/>
    <n v="852.15"/>
    <n v="510"/>
    <n v="342.15"/>
    <n v="0.40151381798979052"/>
    <n v="852.15"/>
    <n v="342.15"/>
    <s v="May"/>
    <s v="May-2024"/>
    <x v="5"/>
  </r>
  <r>
    <s v="ORD00247"/>
    <d v="2025-01-04T00:00:00"/>
    <s v="CUST0058"/>
    <s v="P093"/>
    <n v="3"/>
    <n v="999"/>
    <n v="0"/>
    <s v="UPI"/>
    <s v="Delivered"/>
    <s v="Delivered"/>
    <s v="Instagram"/>
    <n v="50"/>
    <n v="629"/>
    <n v="2997"/>
    <n v="1887"/>
    <n v="1110"/>
    <n v="0.37037037037037035"/>
    <n v="2997"/>
    <n v="1110"/>
    <s v="Jan"/>
    <s v="Jan-2025"/>
    <x v="19"/>
  </r>
  <r>
    <s v="ORD00248"/>
    <d v="2024-12-15T00:00:00"/>
    <s v="CUST0600"/>
    <s v="P026"/>
    <n v="3"/>
    <n v="599"/>
    <n v="269.55"/>
    <s v="Credit Card"/>
    <s v="Delivered"/>
    <s v="Delivered"/>
    <s v="Organic"/>
    <n v="100"/>
    <n v="363"/>
    <n v="1527.45"/>
    <n v="1089"/>
    <n v="438.45000000000005"/>
    <n v="0.28704703918295199"/>
    <n v="1527.45"/>
    <n v="438.45000000000005"/>
    <s v="Dec"/>
    <s v="Dec-2024"/>
    <x v="15"/>
  </r>
  <r>
    <s v="ORD00249"/>
    <d v="2024-07-12T00:00:00"/>
    <s v="CUST0632"/>
    <s v="P035"/>
    <n v="1"/>
    <n v="1299"/>
    <n v="259.8"/>
    <s v="Net Banking"/>
    <s v="Delivered"/>
    <s v="Delivered"/>
    <s v="Affiliate"/>
    <n v="60"/>
    <n v="863"/>
    <n v="1039.2"/>
    <n v="863"/>
    <n v="176.20000000000005"/>
    <n v="0.16955350269438033"/>
    <n v="1039.2"/>
    <n v="176.20000000000005"/>
    <s v="Jul"/>
    <s v="Jul-2024"/>
    <x v="20"/>
  </r>
  <r>
    <s v="ORD00250"/>
    <d v="2024-08-11T00:00:00"/>
    <s v="CUST0612"/>
    <s v="P093"/>
    <n v="1"/>
    <n v="999"/>
    <n v="99.9"/>
    <s v="UPI"/>
    <s v="Delivered"/>
    <s v="Delivered"/>
    <s v="Affiliate"/>
    <n v="60"/>
    <n v="629"/>
    <n v="899.1"/>
    <n v="629"/>
    <n v="270.10000000000002"/>
    <n v="0.30041152263374488"/>
    <n v="899.1"/>
    <n v="270.10000000000002"/>
    <s v="Aug"/>
    <s v="Aug-2024"/>
    <x v="9"/>
  </r>
  <r>
    <s v="ORD00251"/>
    <d v="2024-07-18T00:00:00"/>
    <s v="CUST0917"/>
    <s v="P059"/>
    <n v="1"/>
    <n v="1999"/>
    <n v="99.95"/>
    <s v="Net Banking"/>
    <s v="Delivered"/>
    <s v="Delivered"/>
    <s v="Organic"/>
    <n v="100"/>
    <n v="1414"/>
    <n v="1899.05"/>
    <n v="1414"/>
    <n v="485.04999999999995"/>
    <n v="0.25541718227534821"/>
    <n v="1899.05"/>
    <n v="485.04999999999995"/>
    <s v="Jul"/>
    <s v="Jul-2024"/>
    <x v="20"/>
  </r>
  <r>
    <s v="ORD00252"/>
    <d v="2024-05-06T00:00:00"/>
    <s v="CUST0846"/>
    <s v="P029"/>
    <n v="1"/>
    <n v="2499"/>
    <n v="374.85"/>
    <s v="UPI"/>
    <s v="Delivered"/>
    <s v="Delayed"/>
    <s v="Facebook"/>
    <n v="60"/>
    <n v="1584"/>
    <n v="2124.15"/>
    <n v="1584"/>
    <n v="540.15000000000009"/>
    <n v="0.25428995127462756"/>
    <n v="2124.15"/>
    <n v="540.15000000000009"/>
    <s v="May"/>
    <s v="May-2024"/>
    <x v="5"/>
  </r>
  <r>
    <s v="ORD00253"/>
    <d v="2025-04-17T00:00:00"/>
    <s v="CUST0190"/>
    <s v="P063"/>
    <n v="3"/>
    <n v="2999"/>
    <n v="449.85"/>
    <s v="UPI"/>
    <s v="Delivered"/>
    <s v="Delivered"/>
    <s v="Organic"/>
    <n v="80"/>
    <n v="1877"/>
    <n v="8547.15"/>
    <n v="5631"/>
    <n v="2916.1499999999996"/>
    <n v="0.34118390340639859"/>
    <n v="8547.15"/>
    <n v="2916.1499999999996"/>
    <s v="Apr"/>
    <s v="Apr-2025"/>
    <x v="7"/>
  </r>
  <r>
    <s v="ORD00254"/>
    <d v="2025-07-20T00:00:00"/>
    <s v="CUST0059"/>
    <s v="P015"/>
    <n v="3"/>
    <n v="1299"/>
    <n v="194.85"/>
    <s v="Net Banking"/>
    <s v="Delivered"/>
    <s v="Delivered"/>
    <s v="Facebook"/>
    <n v="40"/>
    <n v="881"/>
    <n v="3702.15"/>
    <n v="2643"/>
    <n v="1059.1500000000001"/>
    <n v="0.28609051497103039"/>
    <n v="3702.15"/>
    <n v="1059.1500000000001"/>
    <s v="Jul"/>
    <s v="Jul-2025"/>
    <x v="2"/>
  </r>
  <r>
    <s v="ORD00255"/>
    <d v="2025-06-21T00:00:00"/>
    <s v="CUST0965"/>
    <s v="P008"/>
    <n v="4"/>
    <n v="299"/>
    <n v="119.6"/>
    <s v="Debit Card"/>
    <s v="Delivered"/>
    <s v="Delivered"/>
    <s v="Organic"/>
    <n v="50"/>
    <n v="197"/>
    <n v="1076.4000000000001"/>
    <n v="788"/>
    <n v="288.40000000000009"/>
    <n v="0.26793013749535494"/>
    <n v="1076.4000000000001"/>
    <n v="288.40000000000009"/>
    <s v="Jun"/>
    <s v="Jun-2025"/>
    <x v="18"/>
  </r>
  <r>
    <s v="ORD00256"/>
    <d v="2024-10-31T00:00:00"/>
    <s v="CUST0422"/>
    <s v="P081"/>
    <n v="1"/>
    <n v="499"/>
    <n v="24.95"/>
    <s v="Cash on Delivery"/>
    <s v="Delivered"/>
    <s v="Delivered"/>
    <s v="Email"/>
    <n v="80"/>
    <n v="280"/>
    <n v="474.05"/>
    <n v="280"/>
    <n v="194.05"/>
    <n v="0.40934500580107586"/>
    <n v="474.05"/>
    <n v="194.05"/>
    <s v="Oct"/>
    <s v="Oct-2024"/>
    <x v="16"/>
  </r>
  <r>
    <s v="ORD00257"/>
    <d v="2024-04-07T00:00:00"/>
    <s v="CUST0748"/>
    <s v="P025"/>
    <n v="3"/>
    <n v="4999"/>
    <n v="0"/>
    <s v="Cash on Delivery"/>
    <s v="Cancelled"/>
    <s v="Cancelled"/>
    <s v="Affiliate"/>
    <n v="50"/>
    <n v="3572"/>
    <n v="14997"/>
    <n v="10716"/>
    <n v="4281"/>
    <n v="0.28545709141828368"/>
    <n v="0"/>
    <n v="0"/>
    <s v="Apr"/>
    <s v="Apr-2024"/>
    <x v="3"/>
  </r>
  <r>
    <s v="ORD00258"/>
    <d v="2025-01-03T00:00:00"/>
    <s v="CUST0417"/>
    <s v="P060"/>
    <n v="1"/>
    <n v="999"/>
    <n v="0"/>
    <s v="Debit Card"/>
    <s v="Cancelled"/>
    <s v="Cancelled"/>
    <s v="Affiliate"/>
    <n v="60"/>
    <n v="744"/>
    <n v="999"/>
    <n v="744"/>
    <n v="255"/>
    <n v="0.25525525525525528"/>
    <n v="0"/>
    <n v="0"/>
    <s v="Jan"/>
    <s v="Jan-2025"/>
    <x v="19"/>
  </r>
  <r>
    <s v="ORD00259"/>
    <d v="2025-01-08T00:00:00"/>
    <s v="CUST0012"/>
    <s v="P089"/>
    <n v="2"/>
    <n v="2999"/>
    <n v="899.7"/>
    <s v="UPI"/>
    <s v="Delivered"/>
    <s v="Delivered"/>
    <s v="Google Ads"/>
    <n v="80"/>
    <n v="2453"/>
    <n v="5098.3"/>
    <n v="4906"/>
    <n v="192.30000000000018"/>
    <n v="3.7718455171331655E-2"/>
    <n v="5098.3"/>
    <n v="192.30000000000018"/>
    <s v="Jan"/>
    <s v="Jan-2025"/>
    <x v="19"/>
  </r>
  <r>
    <s v="ORD00260"/>
    <d v="2024-03-18T00:00:00"/>
    <s v="CUST0722"/>
    <s v="P092"/>
    <n v="1"/>
    <n v="999"/>
    <n v="49.95"/>
    <s v="UPI"/>
    <s v="Delivered"/>
    <s v="Delivered"/>
    <s v="Instagram"/>
    <n v="50"/>
    <n v="727"/>
    <n v="949.05"/>
    <n v="727"/>
    <n v="222.04999999999995"/>
    <n v="0.23397081291818131"/>
    <n v="949.05"/>
    <n v="222.04999999999995"/>
    <s v="Mar"/>
    <s v="Mar-2024"/>
    <x v="4"/>
  </r>
  <r>
    <s v="ORD00261"/>
    <d v="2024-01-30T00:00:00"/>
    <s v="CUST0495"/>
    <s v="P063"/>
    <n v="4"/>
    <n v="2999"/>
    <n v="0"/>
    <s v="UPI"/>
    <s v="Cancelled"/>
    <s v="Cancelled"/>
    <s v="Email"/>
    <n v="100"/>
    <n v="1877"/>
    <n v="11996"/>
    <n v="7508"/>
    <n v="4488"/>
    <n v="0.37412470823607868"/>
    <n v="0"/>
    <n v="0"/>
    <s v="Jan"/>
    <s v="Jan-2024"/>
    <x v="14"/>
  </r>
  <r>
    <s v="ORD00262"/>
    <d v="2025-03-19T00:00:00"/>
    <s v="CUST0212"/>
    <s v="P005"/>
    <n v="4"/>
    <n v="599"/>
    <n v="0"/>
    <s v="UPI"/>
    <s v="Delivered"/>
    <s v="Delivered"/>
    <s v="Organic"/>
    <n v="60"/>
    <n v="426"/>
    <n v="2396"/>
    <n v="1704"/>
    <n v="692"/>
    <n v="0.28881469115191988"/>
    <n v="2396"/>
    <n v="692"/>
    <s v="Mar"/>
    <s v="Mar-2025"/>
    <x v="17"/>
  </r>
  <r>
    <s v="ORD00263"/>
    <d v="2024-01-27T00:00:00"/>
    <s v="CUST0671"/>
    <s v="P049"/>
    <n v="1"/>
    <n v="799"/>
    <n v="119.85"/>
    <s v="Cash on Delivery"/>
    <s v="Delivered"/>
    <s v="Delivered"/>
    <s v="Instagram"/>
    <n v="100"/>
    <n v="538"/>
    <n v="679.15"/>
    <n v="538"/>
    <n v="141.14999999999998"/>
    <n v="0.20783332106309355"/>
    <n v="679.15"/>
    <n v="141.14999999999998"/>
    <s v="Jan"/>
    <s v="Jan-2024"/>
    <x v="14"/>
  </r>
  <r>
    <s v="ORD00264"/>
    <d v="2025-01-08T00:00:00"/>
    <s v="CUST0459"/>
    <s v="P039"/>
    <n v="1"/>
    <n v="999"/>
    <n v="199.8"/>
    <s v="Credit Card"/>
    <s v="Delivered"/>
    <s v="Delivered"/>
    <s v="Organic"/>
    <n v="60"/>
    <n v="573"/>
    <n v="799.2"/>
    <n v="573"/>
    <n v="226.20000000000005"/>
    <n v="0.28303303303303307"/>
    <n v="799.2"/>
    <n v="226.20000000000005"/>
    <s v="Jan"/>
    <s v="Jan-2025"/>
    <x v="19"/>
  </r>
  <r>
    <s v="ORD00265"/>
    <d v="2024-11-27T00:00:00"/>
    <s v="CUST0277"/>
    <s v="P006"/>
    <n v="2"/>
    <n v="399"/>
    <n v="159.6"/>
    <s v="Debit Card"/>
    <s v="Delivered"/>
    <s v="Delivered"/>
    <s v="Email"/>
    <n v="50"/>
    <n v="221"/>
    <n v="638.4"/>
    <n v="442"/>
    <n v="196.39999999999998"/>
    <n v="0.30764411027568922"/>
    <n v="638.4"/>
    <n v="196.39999999999998"/>
    <s v="Nov"/>
    <s v="Nov-2024"/>
    <x v="6"/>
  </r>
  <r>
    <s v="ORD00266"/>
    <d v="2024-11-19T00:00:00"/>
    <s v="CUST0020"/>
    <s v="P057"/>
    <n v="1"/>
    <n v="299"/>
    <n v="59.8"/>
    <s v="UPI"/>
    <s v="Delivered"/>
    <s v="Delivered"/>
    <s v="Affiliate"/>
    <n v="60"/>
    <n v="188"/>
    <n v="239.2"/>
    <n v="188"/>
    <n v="51.199999999999989"/>
    <n v="0.21404682274247488"/>
    <n v="239.2"/>
    <n v="51.199999999999989"/>
    <s v="Nov"/>
    <s v="Nov-2024"/>
    <x v="6"/>
  </r>
  <r>
    <s v="ORD00267"/>
    <d v="2025-03-24T00:00:00"/>
    <s v="CUST1081"/>
    <s v="P027"/>
    <n v="4"/>
    <n v="299"/>
    <n v="179.4"/>
    <s v="Net Banking"/>
    <s v="Delivered"/>
    <s v="Delivered"/>
    <s v="Google Ads"/>
    <n v="80"/>
    <n v="206"/>
    <n v="1016.6"/>
    <n v="824"/>
    <n v="192.60000000000002"/>
    <n v="0.18945504623253986"/>
    <n v="1016.6"/>
    <n v="192.60000000000002"/>
    <s v="Mar"/>
    <s v="Mar-2025"/>
    <x v="17"/>
  </r>
  <r>
    <s v="ORD00268"/>
    <d v="2024-06-27T00:00:00"/>
    <s v="CUST0947"/>
    <s v="P027"/>
    <n v="2"/>
    <n v="299"/>
    <n v="119.6"/>
    <s v="Cash on Delivery"/>
    <s v="Delivered"/>
    <s v="Delivered"/>
    <s v="Instagram"/>
    <n v="70"/>
    <n v="206"/>
    <n v="478.4"/>
    <n v="412"/>
    <n v="66.399999999999977"/>
    <n v="0.13879598662207354"/>
    <n v="478.4"/>
    <n v="66.399999999999977"/>
    <s v="Jun"/>
    <s v="Jun-2024"/>
    <x v="1"/>
  </r>
  <r>
    <s v="ORD00269"/>
    <d v="2024-05-22T00:00:00"/>
    <s v="CUST1158"/>
    <s v="P092"/>
    <n v="3"/>
    <n v="999"/>
    <n v="149.85"/>
    <s v="UPI"/>
    <s v="Delivered"/>
    <s v="Delivered"/>
    <s v="Google Ads"/>
    <n v="70"/>
    <n v="727"/>
    <n v="2847.15"/>
    <n v="2181"/>
    <n v="666.15000000000009"/>
    <n v="0.23397081291818136"/>
    <n v="2847.15"/>
    <n v="666.15000000000009"/>
    <s v="May"/>
    <s v="May-2024"/>
    <x v="5"/>
  </r>
  <r>
    <s v="ORD00270"/>
    <d v="2024-12-03T00:00:00"/>
    <s v="CUST0595"/>
    <s v="P071"/>
    <n v="3"/>
    <n v="999"/>
    <n v="0"/>
    <s v="Debit Card"/>
    <s v="Cancelled"/>
    <s v="Cancelled"/>
    <s v="Affiliate"/>
    <n v="80"/>
    <n v="818"/>
    <n v="2997"/>
    <n v="2454"/>
    <n v="543"/>
    <n v="0.18118118118118118"/>
    <n v="0"/>
    <n v="0"/>
    <s v="Dec"/>
    <s v="Dec-2024"/>
    <x v="15"/>
  </r>
  <r>
    <s v="ORD00271"/>
    <d v="2025-05-28T00:00:00"/>
    <s v="CUST0199"/>
    <s v="P021"/>
    <n v="2"/>
    <n v="799"/>
    <n v="399.5"/>
    <s v="UPI"/>
    <s v="Delivered"/>
    <s v="Delivered"/>
    <s v="Organic"/>
    <n v="40"/>
    <n v="613"/>
    <n v="1198.5"/>
    <n v="1226"/>
    <n v="-27.5"/>
    <n v="-2.2945348352106799E-2"/>
    <n v="1198.5"/>
    <n v="-27.5"/>
    <s v="May"/>
    <s v="May-2025"/>
    <x v="11"/>
  </r>
  <r>
    <s v="ORD00272"/>
    <d v="2025-01-14T00:00:00"/>
    <s v="CUST0581"/>
    <s v="P060"/>
    <n v="2"/>
    <n v="999"/>
    <n v="0"/>
    <s v="Credit Card"/>
    <s v="Delivered"/>
    <s v="Delayed"/>
    <s v="Facebook"/>
    <n v="100"/>
    <n v="744"/>
    <n v="1998"/>
    <n v="1488"/>
    <n v="510"/>
    <n v="0.25525525525525528"/>
    <n v="1998"/>
    <n v="510"/>
    <s v="Jan"/>
    <s v="Jan-2025"/>
    <x v="19"/>
  </r>
  <r>
    <s v="ORD00273"/>
    <d v="2024-04-05T00:00:00"/>
    <s v="CUST0298"/>
    <s v="P005"/>
    <n v="1"/>
    <n v="599"/>
    <n v="59.9"/>
    <s v="Debit Card"/>
    <s v="Delivered"/>
    <s v="Delivered"/>
    <s v="Google Ads"/>
    <n v="70"/>
    <n v="426"/>
    <n v="539.1"/>
    <n v="426"/>
    <n v="113.10000000000002"/>
    <n v="0.20979410127991099"/>
    <n v="539.1"/>
    <n v="113.10000000000002"/>
    <s v="Apr"/>
    <s v="Apr-2024"/>
    <x v="3"/>
  </r>
  <r>
    <s v="ORD00274"/>
    <d v="2024-06-03T00:00:00"/>
    <s v="CUST0513"/>
    <s v="P049"/>
    <n v="1"/>
    <n v="799"/>
    <n v="39.950000000000003"/>
    <s v="UPI"/>
    <s v="Delivered"/>
    <s v="Delivered"/>
    <s v="Organic"/>
    <n v="40"/>
    <n v="538"/>
    <n v="759.05"/>
    <n v="538"/>
    <n v="221.04999999999995"/>
    <n v="0.29121928726697843"/>
    <n v="759.05"/>
    <n v="221.04999999999995"/>
    <s v="Jun"/>
    <s v="Jun-2024"/>
    <x v="1"/>
  </r>
  <r>
    <s v="ORD00275"/>
    <d v="2024-07-24T00:00:00"/>
    <s v="CUST0754"/>
    <s v="P067"/>
    <n v="2"/>
    <n v="999"/>
    <n v="299.7"/>
    <s v="UPI"/>
    <s v="Delivered"/>
    <s v="Delivered"/>
    <s v="Google Ads"/>
    <n v="100"/>
    <n v="611"/>
    <n v="1698.3"/>
    <n v="1222"/>
    <n v="476.29999999999995"/>
    <n v="0.28045692751575102"/>
    <n v="1698.3"/>
    <n v="476.29999999999995"/>
    <s v="Jul"/>
    <s v="Jul-2024"/>
    <x v="20"/>
  </r>
  <r>
    <s v="ORD00276"/>
    <d v="2025-08-29T00:00:00"/>
    <s v="CUST1012"/>
    <s v="P022"/>
    <n v="1"/>
    <n v="999"/>
    <n v="249.75"/>
    <s v="UPI"/>
    <s v="Delivered"/>
    <s v="Delivered"/>
    <s v="Google Ads"/>
    <n v="80"/>
    <n v="693"/>
    <n v="749.25"/>
    <n v="693"/>
    <n v="56.25"/>
    <n v="7.5075075075075076E-2"/>
    <n v="749.25"/>
    <n v="56.25"/>
    <s v="Aug"/>
    <s v="Aug-2025"/>
    <x v="8"/>
  </r>
  <r>
    <s v="ORD00277"/>
    <d v="2025-08-19T00:00:00"/>
    <s v="CUST0541"/>
    <s v="P017"/>
    <n v="2"/>
    <n v="6999"/>
    <n v="699.9"/>
    <s v="Credit Card"/>
    <s v="Delivered"/>
    <s v="Delivered"/>
    <s v="Instagram"/>
    <n v="40"/>
    <n v="4046"/>
    <n v="13298.1"/>
    <n v="8092"/>
    <n v="5206.1000000000004"/>
    <n v="0.39149201765665775"/>
    <n v="13298.1"/>
    <n v="5206.1000000000004"/>
    <s v="Aug"/>
    <s v="Aug-2025"/>
    <x v="8"/>
  </r>
  <r>
    <s v="ORD00278"/>
    <d v="2025-03-29T00:00:00"/>
    <s v="CUST0077"/>
    <s v="P090"/>
    <n v="1"/>
    <n v="8999"/>
    <n v="449.95"/>
    <s v="UPI"/>
    <s v="Delivered"/>
    <s v="Delivered"/>
    <s v="Facebook"/>
    <n v="70"/>
    <n v="5811"/>
    <n v="8549.0499999999993"/>
    <n v="5811"/>
    <n v="2738.0499999999993"/>
    <n v="0.32027535223211928"/>
    <n v="8549.0499999999993"/>
    <n v="2738.0499999999993"/>
    <s v="Mar"/>
    <s v="Mar-2025"/>
    <x v="17"/>
  </r>
  <r>
    <s v="ORD00279"/>
    <d v="2024-12-28T00:00:00"/>
    <s v="CUST0328"/>
    <s v="P009"/>
    <n v="1"/>
    <n v="4999"/>
    <n v="499.9"/>
    <s v="UPI"/>
    <s v="Delivered"/>
    <s v="Delivered"/>
    <s v="Google Ads"/>
    <n v="100"/>
    <n v="2853"/>
    <n v="4499.1000000000004"/>
    <n v="2853"/>
    <n v="1646.1000000000004"/>
    <n v="0.36587317463492702"/>
    <n v="4499.1000000000004"/>
    <n v="1646.1000000000004"/>
    <s v="Dec"/>
    <s v="Dec-2024"/>
    <x v="15"/>
  </r>
  <r>
    <s v="ORD00280"/>
    <d v="2025-10-29T00:00:00"/>
    <s v="CUST0908"/>
    <s v="P046"/>
    <n v="4"/>
    <n v="1999"/>
    <n v="799.6"/>
    <s v="Credit Card"/>
    <s v="Delivered"/>
    <s v="Delivered"/>
    <s v="Organic"/>
    <n v="50"/>
    <n v="1398"/>
    <n v="7196.4"/>
    <n v="5592"/>
    <n v="1604.3999999999996"/>
    <n v="0.2229448057362014"/>
    <n v="7196.4"/>
    <n v="1604.3999999999996"/>
    <s v="Oct"/>
    <s v="Oct-2025"/>
    <x v="21"/>
  </r>
  <r>
    <s v="ORD00281"/>
    <d v="2024-03-11T00:00:00"/>
    <s v="CUST0739"/>
    <s v="P066"/>
    <n v="1"/>
    <n v="299"/>
    <n v="0"/>
    <s v="Credit Card"/>
    <s v="Cancelled"/>
    <s v="Cancelled"/>
    <s v="Affiliate"/>
    <n v="50"/>
    <n v="223"/>
    <n v="299"/>
    <n v="223"/>
    <n v="76"/>
    <n v="0.25418060200668896"/>
    <n v="0"/>
    <n v="0"/>
    <s v="Mar"/>
    <s v="Mar-2024"/>
    <x v="4"/>
  </r>
  <r>
    <s v="ORD00282"/>
    <d v="2024-06-12T00:00:00"/>
    <s v="CUST0752"/>
    <s v="P024"/>
    <n v="2"/>
    <n v="1299"/>
    <n v="519.6"/>
    <s v="Credit Card"/>
    <s v="Delivered"/>
    <s v="Delayed"/>
    <s v="Email"/>
    <n v="60"/>
    <n v="969"/>
    <n v="2078.4"/>
    <n v="1938"/>
    <n v="140.40000000000009"/>
    <n v="6.7551963048498892E-2"/>
    <n v="2078.4"/>
    <n v="140.40000000000009"/>
    <s v="Jun"/>
    <s v="Jun-2024"/>
    <x v="1"/>
  </r>
  <r>
    <s v="ORD00283"/>
    <d v="2025-03-24T00:00:00"/>
    <s v="CUST1160"/>
    <s v="P014"/>
    <n v="4"/>
    <n v="2499"/>
    <n v="1999.2"/>
    <s v="UPI"/>
    <s v="Delivered"/>
    <s v="Delivered"/>
    <s v="Google Ads"/>
    <n v="60"/>
    <n v="1599"/>
    <n v="7996.8"/>
    <n v="6396"/>
    <n v="1600.8000000000002"/>
    <n v="0.20018007202881155"/>
    <n v="7996.8"/>
    <n v="1600.8000000000002"/>
    <s v="Mar"/>
    <s v="Mar-2025"/>
    <x v="17"/>
  </r>
  <r>
    <s v="ORD00284"/>
    <d v="2024-06-27T00:00:00"/>
    <s v="CUST0392"/>
    <s v="P032"/>
    <n v="1"/>
    <n v="1599"/>
    <n v="0"/>
    <s v="Credit Card"/>
    <s v="Cancelled"/>
    <s v="Cancelled"/>
    <s v="Organic"/>
    <n v="80"/>
    <n v="1180"/>
    <n v="1599"/>
    <n v="1180"/>
    <n v="419"/>
    <n v="0.26203877423389621"/>
    <n v="0"/>
    <n v="0"/>
    <s v="Jun"/>
    <s v="Jun-2024"/>
    <x v="1"/>
  </r>
  <r>
    <s v="ORD00285"/>
    <d v="2025-06-19T00:00:00"/>
    <s v="CUST0509"/>
    <s v="P019"/>
    <n v="1"/>
    <n v="499"/>
    <n v="74.849999999999994"/>
    <s v="Credit Card"/>
    <s v="Delivered"/>
    <s v="Delivered"/>
    <s v="Organic"/>
    <n v="50"/>
    <n v="391"/>
    <n v="424.15"/>
    <n v="391"/>
    <n v="33.149999999999977"/>
    <n v="7.8156312625250454E-2"/>
    <n v="424.15"/>
    <n v="33.149999999999977"/>
    <s v="Jun"/>
    <s v="Jun-2025"/>
    <x v="18"/>
  </r>
  <r>
    <s v="ORD00286"/>
    <d v="2024-12-28T00:00:00"/>
    <s v="CUST0955"/>
    <s v="P031"/>
    <n v="4"/>
    <n v="3999"/>
    <n v="1599.6"/>
    <s v="UPI"/>
    <s v="Delivered"/>
    <s v="Delivered"/>
    <s v="Instagram"/>
    <n v="50"/>
    <n v="3007"/>
    <n v="14396.4"/>
    <n v="12028"/>
    <n v="2368.3999999999996"/>
    <n v="0.16451335055986216"/>
    <n v="14396.4"/>
    <n v="2368.3999999999996"/>
    <s v="Dec"/>
    <s v="Dec-2024"/>
    <x v="15"/>
  </r>
  <r>
    <s v="ORD00287"/>
    <d v="2025-06-16T00:00:00"/>
    <s v="CUST0149"/>
    <s v="P017"/>
    <n v="4"/>
    <n v="6999"/>
    <n v="2799.6"/>
    <s v="UPI"/>
    <s v="Delivered"/>
    <s v="Delivered"/>
    <s v="Facebook"/>
    <n v="80"/>
    <n v="4046"/>
    <n v="25196.400000000001"/>
    <n v="16184"/>
    <n v="9012.4000000000015"/>
    <n v="0.3576860186375832"/>
    <n v="25196.400000000001"/>
    <n v="9012.4000000000015"/>
    <s v="Jun"/>
    <s v="Jun-2025"/>
    <x v="18"/>
  </r>
  <r>
    <s v="ORD00288"/>
    <d v="2025-06-02T00:00:00"/>
    <s v="CUST0534"/>
    <s v="P066"/>
    <n v="4"/>
    <n v="299"/>
    <n v="59.8"/>
    <s v="Cash on Delivery"/>
    <s v="Delivered"/>
    <s v="Delayed"/>
    <s v="Google Ads"/>
    <n v="50"/>
    <n v="223"/>
    <n v="1136.2"/>
    <n v="892"/>
    <n v="244.20000000000005"/>
    <n v="0.21492694948072524"/>
    <n v="1136.2"/>
    <n v="244.20000000000005"/>
    <s v="Jun"/>
    <s v="Jun-2025"/>
    <x v="18"/>
  </r>
  <r>
    <s v="ORD00289"/>
    <d v="2024-09-06T00:00:00"/>
    <s v="CUST0757"/>
    <s v="P099"/>
    <n v="1"/>
    <n v="1299"/>
    <n v="64.95"/>
    <s v="Debit Card"/>
    <s v="Delivered"/>
    <s v="Delayed"/>
    <s v="Google Ads"/>
    <n v="100"/>
    <n v="1025"/>
    <n v="1234.05"/>
    <n v="1025"/>
    <n v="209.04999999999995"/>
    <n v="0.16940156395607955"/>
    <n v="1234.05"/>
    <n v="209.04999999999995"/>
    <s v="Sep"/>
    <s v="Sep-2024"/>
    <x v="13"/>
  </r>
  <r>
    <s v="ORD00290"/>
    <d v="2025-09-23T00:00:00"/>
    <s v="CUST0746"/>
    <s v="P076"/>
    <n v="1"/>
    <n v="399"/>
    <n v="19.95"/>
    <s v="Cash on Delivery"/>
    <s v="Delivered"/>
    <s v="Delivered"/>
    <s v="Google Ads"/>
    <n v="50"/>
    <n v="322"/>
    <n v="379.05"/>
    <n v="322"/>
    <n v="57.050000000000011"/>
    <n v="0.15050784856879043"/>
    <n v="379.05"/>
    <n v="57.050000000000011"/>
    <s v="Sep"/>
    <s v="Sep-2025"/>
    <x v="10"/>
  </r>
  <r>
    <s v="ORD00291"/>
    <d v="2025-06-24T00:00:00"/>
    <s v="CUST0545"/>
    <s v="P100"/>
    <n v="2"/>
    <n v="4999"/>
    <n v="0"/>
    <s v="UPI"/>
    <s v="Cancelled"/>
    <s v="Cancelled"/>
    <s v="Google Ads"/>
    <n v="50"/>
    <n v="3463"/>
    <n v="9998"/>
    <n v="6926"/>
    <n v="3072"/>
    <n v="0.30726145229045809"/>
    <n v="0"/>
    <n v="0"/>
    <s v="Jun"/>
    <s v="Jun-2025"/>
    <x v="18"/>
  </r>
  <r>
    <s v="ORD00292"/>
    <d v="2025-06-09T00:00:00"/>
    <s v="CUST0080"/>
    <s v="P075"/>
    <n v="2"/>
    <n v="1999"/>
    <n v="599.70000000000005"/>
    <s v="Debit Card"/>
    <s v="Delivered"/>
    <s v="Delivered"/>
    <s v="Facebook"/>
    <n v="50"/>
    <n v="1338"/>
    <n v="3398.3"/>
    <n v="2676"/>
    <n v="722.30000000000018"/>
    <n v="0.21254745019568613"/>
    <n v="3398.3"/>
    <n v="722.30000000000018"/>
    <s v="Jun"/>
    <s v="Jun-2025"/>
    <x v="18"/>
  </r>
  <r>
    <s v="ORD00293"/>
    <d v="2024-11-22T00:00:00"/>
    <s v="CUST1108"/>
    <s v="P034"/>
    <n v="3"/>
    <n v="4999"/>
    <n v="0"/>
    <s v="UPI"/>
    <s v="Cancelled"/>
    <s v="Cancelled"/>
    <s v="Instagram"/>
    <n v="100"/>
    <n v="3985"/>
    <n v="14997"/>
    <n v="11955"/>
    <n v="3042"/>
    <n v="0.20284056811362272"/>
    <n v="0"/>
    <n v="0"/>
    <s v="Nov"/>
    <s v="Nov-2024"/>
    <x v="6"/>
  </r>
  <r>
    <s v="ORD00294"/>
    <d v="2025-01-20T00:00:00"/>
    <s v="CUST0382"/>
    <s v="P037"/>
    <n v="1"/>
    <n v="399"/>
    <n v="59.85"/>
    <s v="Net Banking"/>
    <s v="Delivered"/>
    <s v="Delivered"/>
    <s v="Google Ads"/>
    <n v="40"/>
    <n v="226"/>
    <n v="339.15"/>
    <n v="226"/>
    <n v="113.14999999999998"/>
    <n v="0.33362818811735218"/>
    <n v="339.15"/>
    <n v="113.14999999999998"/>
    <s v="Jan"/>
    <s v="Jan-2025"/>
    <x v="19"/>
  </r>
  <r>
    <s v="ORD00295"/>
    <d v="2025-07-05T00:00:00"/>
    <s v="CUST1044"/>
    <s v="P063"/>
    <n v="1"/>
    <n v="2999"/>
    <n v="449.85"/>
    <s v="Cash on Delivery"/>
    <s v="Delivered"/>
    <s v="Delivered"/>
    <s v="Google Ads"/>
    <n v="60"/>
    <n v="1877"/>
    <n v="2549.15"/>
    <n v="1877"/>
    <n v="672.15000000000009"/>
    <n v="0.2636761273365632"/>
    <n v="2549.15"/>
    <n v="672.15000000000009"/>
    <s v="Jul"/>
    <s v="Jul-2025"/>
    <x v="2"/>
  </r>
  <r>
    <s v="ORD00296"/>
    <d v="2025-04-19T00:00:00"/>
    <s v="CUST0519"/>
    <s v="P002"/>
    <n v="4"/>
    <n v="999"/>
    <n v="399.6"/>
    <s v="Debit Card"/>
    <s v="Delivered"/>
    <s v="Delivered"/>
    <s v="Organic"/>
    <n v="100"/>
    <n v="590"/>
    <n v="3596.4"/>
    <n v="2360"/>
    <n v="1236.4000000000001"/>
    <n v="0.34378823267712161"/>
    <n v="3596.4"/>
    <n v="1236.4000000000001"/>
    <s v="Apr"/>
    <s v="Apr-2025"/>
    <x v="7"/>
  </r>
  <r>
    <s v="ORD00297"/>
    <d v="2025-07-18T00:00:00"/>
    <s v="CUST1129"/>
    <s v="P010"/>
    <n v="1"/>
    <n v="2499"/>
    <n v="499.8"/>
    <s v="Credit Card"/>
    <s v="Delivered"/>
    <s v="Delayed"/>
    <s v="Instagram"/>
    <n v="50"/>
    <n v="2030"/>
    <n v="1999.2"/>
    <n v="2030"/>
    <n v="-30.799999999999955"/>
    <n v="-1.5406162464985971E-2"/>
    <n v="1999.2"/>
    <n v="-30.799999999999955"/>
    <s v="Jul"/>
    <s v="Jul-2025"/>
    <x v="2"/>
  </r>
  <r>
    <s v="ORD00298"/>
    <d v="2024-06-18T00:00:00"/>
    <s v="CUST1028"/>
    <s v="P049"/>
    <n v="1"/>
    <n v="799"/>
    <n v="39.950000000000003"/>
    <s v="Net Banking"/>
    <s v="Delivered"/>
    <s v="Delivered"/>
    <s v="Affiliate"/>
    <n v="40"/>
    <n v="538"/>
    <n v="759.05"/>
    <n v="538"/>
    <n v="221.04999999999995"/>
    <n v="0.29121928726697843"/>
    <n v="759.05"/>
    <n v="221.04999999999995"/>
    <s v="Jun"/>
    <s v="Jun-2024"/>
    <x v="1"/>
  </r>
  <r>
    <s v="ORD00299"/>
    <d v="2024-05-06T00:00:00"/>
    <s v="CUST0332"/>
    <s v="P061"/>
    <n v="1"/>
    <n v="299"/>
    <n v="0"/>
    <s v="Credit Card"/>
    <s v="Delivered"/>
    <s v="Delivered"/>
    <s v="Facebook"/>
    <n v="40"/>
    <n v="170"/>
    <n v="299"/>
    <n v="170"/>
    <n v="129"/>
    <n v="0.43143812709030099"/>
    <n v="299"/>
    <n v="129"/>
    <s v="May"/>
    <s v="May-2024"/>
    <x v="5"/>
  </r>
  <r>
    <s v="ORD00300"/>
    <d v="2025-09-09T00:00:00"/>
    <s v="CUST0903"/>
    <s v="P092"/>
    <n v="2"/>
    <n v="999"/>
    <n v="99.9"/>
    <s v="UPI"/>
    <s v="Delivered"/>
    <s v="Delivered"/>
    <s v="Organic"/>
    <n v="60"/>
    <n v="727"/>
    <n v="1898.1"/>
    <n v="1454"/>
    <n v="444.09999999999991"/>
    <n v="0.23397081291818131"/>
    <n v="1898.1"/>
    <n v="444.09999999999991"/>
    <s v="Sep"/>
    <s v="Sep-2025"/>
    <x v="10"/>
  </r>
  <r>
    <s v="ORD00301"/>
    <d v="2024-06-23T00:00:00"/>
    <s v="CUST0529"/>
    <s v="P024"/>
    <n v="3"/>
    <n v="1299"/>
    <n v="584.54999999999995"/>
    <s v="UPI"/>
    <s v="Delivered"/>
    <s v="Delivered"/>
    <s v="Instagram"/>
    <n v="80"/>
    <n v="969"/>
    <n v="3312.45"/>
    <n v="2907"/>
    <n v="405.44999999999982"/>
    <n v="0.12240184757505769"/>
    <n v="3312.45"/>
    <n v="405.44999999999982"/>
    <s v="Jun"/>
    <s v="Jun-2024"/>
    <x v="1"/>
  </r>
  <r>
    <s v="ORD00302"/>
    <d v="2025-08-24T00:00:00"/>
    <s v="CUST1017"/>
    <s v="P041"/>
    <n v="1"/>
    <n v="399"/>
    <n v="0"/>
    <s v="Debit Card"/>
    <s v="Delivered"/>
    <s v="Delivered"/>
    <s v="Organic"/>
    <n v="70"/>
    <n v="315"/>
    <n v="399"/>
    <n v="315"/>
    <n v="84"/>
    <n v="0.21052631578947367"/>
    <n v="399"/>
    <n v="84"/>
    <s v="Aug"/>
    <s v="Aug-2025"/>
    <x v="8"/>
  </r>
  <r>
    <s v="ORD00303"/>
    <d v="2025-01-23T00:00:00"/>
    <s v="CUST0896"/>
    <s v="P052"/>
    <n v="2"/>
    <n v="499"/>
    <n v="0"/>
    <s v="Cash on Delivery"/>
    <s v="Delivered"/>
    <s v="Delivered"/>
    <s v="Facebook"/>
    <n v="80"/>
    <n v="320"/>
    <n v="998"/>
    <n v="640"/>
    <n v="358"/>
    <n v="0.3587174348697395"/>
    <n v="998"/>
    <n v="358"/>
    <s v="Jan"/>
    <s v="Jan-2025"/>
    <x v="19"/>
  </r>
  <r>
    <s v="ORD00304"/>
    <d v="2024-07-08T00:00:00"/>
    <s v="CUST0206"/>
    <s v="P088"/>
    <n v="1"/>
    <n v="2999"/>
    <n v="0"/>
    <s v="Cash on Delivery"/>
    <s v="Delivered"/>
    <s v="Delivered"/>
    <s v="Affiliate"/>
    <n v="60"/>
    <n v="2377"/>
    <n v="2999"/>
    <n v="2377"/>
    <n v="622"/>
    <n v="0.20740246748916305"/>
    <n v="2999"/>
    <n v="622"/>
    <s v="Jul"/>
    <s v="Jul-2024"/>
    <x v="20"/>
  </r>
  <r>
    <s v="ORD00305"/>
    <d v="2025-10-10T00:00:00"/>
    <s v="CUST0758"/>
    <s v="P020"/>
    <n v="1"/>
    <n v="1999"/>
    <n v="99.95"/>
    <s v="UPI"/>
    <s v="Delivered"/>
    <s v="Delivered"/>
    <s v="Organic"/>
    <n v="100"/>
    <n v="1597"/>
    <n v="1899.05"/>
    <n v="1597"/>
    <n v="302.04999999999995"/>
    <n v="0.15905321081593427"/>
    <n v="1899.05"/>
    <n v="302.04999999999995"/>
    <s v="Oct"/>
    <s v="Oct-2025"/>
    <x v="21"/>
  </r>
  <r>
    <s v="ORD00306"/>
    <d v="2025-04-30T00:00:00"/>
    <s v="CUST0601"/>
    <s v="P063"/>
    <n v="2"/>
    <n v="2999"/>
    <n v="599.79999999999995"/>
    <s v="Debit Card"/>
    <s v="Delivered"/>
    <s v="Delayed"/>
    <s v="Google Ads"/>
    <n v="60"/>
    <n v="1877"/>
    <n v="5398.2"/>
    <n v="3754"/>
    <n v="1644.1999999999998"/>
    <n v="0.30458300915119851"/>
    <n v="5398.2"/>
    <n v="1644.1999999999998"/>
    <s v="Apr"/>
    <s v="Apr-2025"/>
    <x v="7"/>
  </r>
  <r>
    <s v="ORD00307"/>
    <d v="2025-03-23T00:00:00"/>
    <s v="CUST0074"/>
    <s v="P064"/>
    <n v="2"/>
    <n v="799"/>
    <n v="239.7"/>
    <s v="Debit Card"/>
    <s v="Delivered"/>
    <s v="Delivered"/>
    <s v="Google Ads"/>
    <n v="70"/>
    <n v="445"/>
    <n v="1358.3"/>
    <n v="890"/>
    <n v="468.29999999999995"/>
    <n v="0.34476919679010526"/>
    <n v="1358.3"/>
    <n v="468.29999999999995"/>
    <s v="Mar"/>
    <s v="Mar-2025"/>
    <x v="17"/>
  </r>
  <r>
    <s v="ORD00308"/>
    <d v="2024-09-05T00:00:00"/>
    <s v="CUST0116"/>
    <s v="P011"/>
    <n v="1"/>
    <n v="799"/>
    <n v="0"/>
    <s v="Cash on Delivery"/>
    <s v="Cancelled"/>
    <s v="Cancelled"/>
    <s v="Instagram"/>
    <n v="40"/>
    <n v="645"/>
    <n v="799"/>
    <n v="645"/>
    <n v="154"/>
    <n v="0.19274092615769711"/>
    <n v="0"/>
    <n v="0"/>
    <s v="Sep"/>
    <s v="Sep-2024"/>
    <x v="13"/>
  </r>
  <r>
    <s v="ORD00309"/>
    <d v="2024-04-21T00:00:00"/>
    <s v="CUST0610"/>
    <s v="P083"/>
    <n v="1"/>
    <n v="499"/>
    <n v="74.849999999999994"/>
    <s v="Cash on Delivery"/>
    <s v="Delivered"/>
    <s v="Delayed"/>
    <s v="Facebook"/>
    <n v="100"/>
    <n v="323"/>
    <n v="424.15"/>
    <n v="323"/>
    <n v="101.14999999999998"/>
    <n v="0.23847695390781559"/>
    <n v="424.15"/>
    <n v="101.14999999999998"/>
    <s v="Apr"/>
    <s v="Apr-2024"/>
    <x v="3"/>
  </r>
  <r>
    <s v="ORD00310"/>
    <d v="2024-12-27T00:00:00"/>
    <s v="CUST0904"/>
    <s v="P068"/>
    <n v="3"/>
    <n v="2499"/>
    <n v="749.7"/>
    <s v="Net Banking"/>
    <s v="Delivered"/>
    <s v="Delivered"/>
    <s v="Google Ads"/>
    <n v="100"/>
    <n v="1632"/>
    <n v="6747.3"/>
    <n v="4896"/>
    <n v="1851.3000000000002"/>
    <n v="0.2743764172335601"/>
    <n v="6747.3"/>
    <n v="1851.3000000000002"/>
    <s v="Dec"/>
    <s v="Dec-2024"/>
    <x v="15"/>
  </r>
  <r>
    <s v="ORD00311"/>
    <d v="2025-05-02T00:00:00"/>
    <s v="CUST0859"/>
    <s v="P011"/>
    <n v="4"/>
    <n v="799"/>
    <n v="319.60000000000002"/>
    <s v="Debit Card"/>
    <s v="Delivered"/>
    <s v="Delivered"/>
    <s v="Email"/>
    <n v="70"/>
    <n v="645"/>
    <n v="2876.4"/>
    <n v="2580"/>
    <n v="296.40000000000009"/>
    <n v="0.10304547350855238"/>
    <n v="2876.4"/>
    <n v="296.40000000000009"/>
    <s v="May"/>
    <s v="May-2025"/>
    <x v="11"/>
  </r>
  <r>
    <s v="ORD00312"/>
    <d v="2025-01-18T00:00:00"/>
    <s v="CUST0460"/>
    <s v="P092"/>
    <n v="4"/>
    <n v="999"/>
    <n v="399.6"/>
    <s v="Debit Card"/>
    <s v="Delivered"/>
    <s v="Delayed"/>
    <s v="Affiliate"/>
    <n v="50"/>
    <n v="727"/>
    <n v="3596.4"/>
    <n v="2908"/>
    <n v="688.40000000000009"/>
    <n v="0.19141363585808033"/>
    <n v="3596.4"/>
    <n v="688.40000000000009"/>
    <s v="Jan"/>
    <s v="Jan-2025"/>
    <x v="19"/>
  </r>
  <r>
    <s v="ORD00313"/>
    <d v="2024-05-08T00:00:00"/>
    <s v="CUST0748"/>
    <s v="P052"/>
    <n v="1"/>
    <n v="499"/>
    <n v="74.849999999999994"/>
    <s v="Cash on Delivery"/>
    <s v="Delivered"/>
    <s v="Delivered"/>
    <s v="Instagram"/>
    <n v="50"/>
    <n v="320"/>
    <n v="424.15"/>
    <n v="320"/>
    <n v="104.14999999999998"/>
    <n v="0.24554992337616405"/>
    <n v="424.15"/>
    <n v="104.14999999999998"/>
    <s v="May"/>
    <s v="May-2024"/>
    <x v="5"/>
  </r>
  <r>
    <s v="ORD00314"/>
    <d v="2024-04-21T00:00:00"/>
    <s v="CUST0532"/>
    <s v="P012"/>
    <n v="1"/>
    <n v="1599"/>
    <n v="159.9"/>
    <s v="UPI"/>
    <s v="Delivered"/>
    <s v="Delayed"/>
    <s v="Organic"/>
    <n v="100"/>
    <n v="1169"/>
    <n v="1439.1"/>
    <n v="1169"/>
    <n v="270.09999999999991"/>
    <n v="0.18768674866235838"/>
    <n v="1439.1"/>
    <n v="270.09999999999991"/>
    <s v="Apr"/>
    <s v="Apr-2024"/>
    <x v="3"/>
  </r>
  <r>
    <s v="ORD00315"/>
    <d v="2024-05-28T00:00:00"/>
    <s v="CUST0719"/>
    <s v="P071"/>
    <n v="3"/>
    <n v="999"/>
    <n v="0"/>
    <s v="Credit Card"/>
    <s v="Cancelled"/>
    <s v="Cancelled"/>
    <s v="Organic"/>
    <n v="40"/>
    <n v="818"/>
    <n v="2997"/>
    <n v="2454"/>
    <n v="543"/>
    <n v="0.18118118118118118"/>
    <n v="0"/>
    <n v="0"/>
    <s v="May"/>
    <s v="May-2024"/>
    <x v="5"/>
  </r>
  <r>
    <s v="ORD00316"/>
    <d v="2024-02-04T00:00:00"/>
    <s v="CUST0927"/>
    <s v="P039"/>
    <n v="3"/>
    <n v="999"/>
    <n v="449.55"/>
    <s v="Credit Card"/>
    <s v="Delivered"/>
    <s v="Delivered"/>
    <s v="Facebook"/>
    <n v="60"/>
    <n v="573"/>
    <n v="2547.4499999999998"/>
    <n v="1719"/>
    <n v="828.44999999999982"/>
    <n v="0.32520756050167809"/>
    <n v="2547.4499999999998"/>
    <n v="828.44999999999982"/>
    <s v="Feb"/>
    <s v="Feb-2024"/>
    <x v="12"/>
  </r>
  <r>
    <s v="ORD00317"/>
    <d v="2025-03-22T00:00:00"/>
    <s v="CUST0636"/>
    <s v="P008"/>
    <n v="2"/>
    <n v="299"/>
    <n v="89.7"/>
    <s v="UPI"/>
    <s v="Delivered"/>
    <s v="Delivered"/>
    <s v="Google Ads"/>
    <n v="40"/>
    <n v="197"/>
    <n v="508.3"/>
    <n v="394"/>
    <n v="114.30000000000001"/>
    <n v="0.22486720440684638"/>
    <n v="508.3"/>
    <n v="114.30000000000001"/>
    <s v="Mar"/>
    <s v="Mar-2025"/>
    <x v="17"/>
  </r>
  <r>
    <s v="ORD00318"/>
    <d v="2024-01-29T00:00:00"/>
    <s v="CUST0219"/>
    <s v="P022"/>
    <n v="1"/>
    <n v="999"/>
    <n v="49.95"/>
    <s v="Debit Card"/>
    <s v="Delivered"/>
    <s v="Delivered"/>
    <s v="Affiliate"/>
    <n v="70"/>
    <n v="693"/>
    <n v="949.05"/>
    <n v="693"/>
    <n v="256.04999999999995"/>
    <n v="0.26979611190137504"/>
    <n v="949.05"/>
    <n v="256.04999999999995"/>
    <s v="Jan"/>
    <s v="Jan-2024"/>
    <x v="14"/>
  </r>
  <r>
    <s v="ORD00319"/>
    <d v="2025-09-29T00:00:00"/>
    <s v="CUST0551"/>
    <s v="P011"/>
    <n v="1"/>
    <n v="799"/>
    <n v="39.950000000000003"/>
    <s v="UPI"/>
    <s v="Delivered"/>
    <s v="Delivered"/>
    <s v="Email"/>
    <n v="70"/>
    <n v="645"/>
    <n v="759.05"/>
    <n v="645"/>
    <n v="114.04999999999995"/>
    <n v="0.1502536064817864"/>
    <n v="759.05"/>
    <n v="114.04999999999995"/>
    <s v="Sep"/>
    <s v="Sep-2025"/>
    <x v="10"/>
  </r>
  <r>
    <s v="ORD00320"/>
    <d v="2024-05-22T00:00:00"/>
    <s v="CUST0508"/>
    <s v="P054"/>
    <n v="3"/>
    <n v="4999"/>
    <n v="1499.7"/>
    <s v="UPI"/>
    <s v="Delivered"/>
    <s v="Delivered"/>
    <s v="Instagram"/>
    <n v="70"/>
    <n v="2912"/>
    <n v="13497.3"/>
    <n v="8736"/>
    <n v="4761.2999999999993"/>
    <n v="0.35275944077704424"/>
    <n v="13497.3"/>
    <n v="4761.2999999999993"/>
    <s v="May"/>
    <s v="May-2024"/>
    <x v="5"/>
  </r>
  <r>
    <s v="ORD00321"/>
    <d v="2025-06-23T00:00:00"/>
    <s v="CUST1017"/>
    <s v="P066"/>
    <n v="1"/>
    <n v="299"/>
    <n v="74.75"/>
    <s v="Credit Card"/>
    <s v="Delivered"/>
    <s v="Delivered"/>
    <s v="Email"/>
    <n v="40"/>
    <n v="223"/>
    <n v="224.25"/>
    <n v="223"/>
    <n v="1.25"/>
    <n v="5.5741360089186179E-3"/>
    <n v="224.25"/>
    <n v="1.25"/>
    <s v="Jun"/>
    <s v="Jun-2025"/>
    <x v="18"/>
  </r>
  <r>
    <s v="ORD00322"/>
    <d v="2024-10-17T00:00:00"/>
    <s v="CUST0832"/>
    <s v="P022"/>
    <n v="2"/>
    <n v="999"/>
    <n v="199.8"/>
    <s v="UPI"/>
    <s v="Delivered"/>
    <s v="Delivered"/>
    <s v="Instagram"/>
    <n v="40"/>
    <n v="693"/>
    <n v="1798.2"/>
    <n v="1386"/>
    <n v="412.20000000000005"/>
    <n v="0.22922922922922925"/>
    <n v="1798.2"/>
    <n v="412.20000000000005"/>
    <s v="Oct"/>
    <s v="Oct-2024"/>
    <x v="16"/>
  </r>
  <r>
    <s v="ORD00323"/>
    <d v="2024-11-18T00:00:00"/>
    <s v="CUST1028"/>
    <s v="P042"/>
    <n v="1"/>
    <n v="2499"/>
    <n v="499.8"/>
    <s v="UPI"/>
    <s v="Delivered"/>
    <s v="Delivered"/>
    <s v="Organic"/>
    <n v="70"/>
    <n v="1833"/>
    <n v="1999.2"/>
    <n v="1833"/>
    <n v="166.20000000000005"/>
    <n v="8.3133253301320542E-2"/>
    <n v="1999.2"/>
    <n v="166.20000000000005"/>
    <s v="Nov"/>
    <s v="Nov-2024"/>
    <x v="6"/>
  </r>
  <r>
    <s v="ORD00324"/>
    <d v="2024-07-30T00:00:00"/>
    <s v="CUST0709"/>
    <s v="P081"/>
    <n v="1"/>
    <n v="499"/>
    <n v="0"/>
    <s v="Debit Card"/>
    <s v="Cancelled"/>
    <s v="Cancelled"/>
    <s v="Organic"/>
    <n v="100"/>
    <n v="280"/>
    <n v="499"/>
    <n v="280"/>
    <n v="219"/>
    <n v="0.43887775551102204"/>
    <n v="0"/>
    <n v="0"/>
    <s v="Jul"/>
    <s v="Jul-2024"/>
    <x v="20"/>
  </r>
  <r>
    <s v="ORD00325"/>
    <d v="2025-01-24T00:00:00"/>
    <s v="CUST0677"/>
    <s v="P098"/>
    <n v="4"/>
    <n v="399"/>
    <n v="239.4"/>
    <s v="Cash on Delivery"/>
    <s v="Delivered"/>
    <s v="Delivered"/>
    <s v="Instagram"/>
    <n v="50"/>
    <n v="278"/>
    <n v="1356.6"/>
    <n v="1112"/>
    <n v="244.59999999999991"/>
    <n v="0.18030370042753938"/>
    <n v="1356.6"/>
    <n v="244.59999999999991"/>
    <s v="Jan"/>
    <s v="Jan-2025"/>
    <x v="19"/>
  </r>
  <r>
    <s v="ORD00326"/>
    <d v="2025-07-28T00:00:00"/>
    <s v="CUST0758"/>
    <s v="P072"/>
    <n v="2"/>
    <n v="999"/>
    <n v="0"/>
    <s v="Credit Card"/>
    <s v="Cancelled"/>
    <s v="Cancelled"/>
    <s v="Instagram"/>
    <n v="70"/>
    <n v="636"/>
    <n v="1998"/>
    <n v="1272"/>
    <n v="726"/>
    <n v="0.36336336336336339"/>
    <n v="0"/>
    <n v="0"/>
    <s v="Jul"/>
    <s v="Jul-2025"/>
    <x v="2"/>
  </r>
  <r>
    <s v="ORD00327"/>
    <d v="2024-07-22T00:00:00"/>
    <s v="CUST0837"/>
    <s v="P034"/>
    <n v="1"/>
    <n v="4999"/>
    <n v="499.9"/>
    <s v="Cash on Delivery"/>
    <s v="Delivered"/>
    <s v="Delivered"/>
    <s v="Facebook"/>
    <n v="50"/>
    <n v="3985"/>
    <n v="4499.1000000000004"/>
    <n v="3985"/>
    <n v="514.10000000000036"/>
    <n v="0.11426729790402532"/>
    <n v="4499.1000000000004"/>
    <n v="514.10000000000036"/>
    <s v="Jul"/>
    <s v="Jul-2024"/>
    <x v="20"/>
  </r>
  <r>
    <s v="ORD00328"/>
    <d v="2025-07-24T00:00:00"/>
    <s v="CUST0331"/>
    <s v="P065"/>
    <n v="1"/>
    <n v="399"/>
    <n v="59.85"/>
    <s v="Debit Card"/>
    <s v="Delivered"/>
    <s v="Delivered"/>
    <s v="Affiliate"/>
    <n v="40"/>
    <n v="252"/>
    <n v="339.15"/>
    <n v="252"/>
    <n v="87.149999999999977"/>
    <n v="0.25696594427244579"/>
    <n v="339.15"/>
    <n v="87.149999999999977"/>
    <s v="Jul"/>
    <s v="Jul-2025"/>
    <x v="2"/>
  </r>
  <r>
    <s v="ORD00329"/>
    <d v="2025-08-25T00:00:00"/>
    <s v="CUST0397"/>
    <s v="P058"/>
    <n v="1"/>
    <n v="599"/>
    <n v="0"/>
    <s v="Cash on Delivery"/>
    <s v="Cancelled"/>
    <s v="Cancelled"/>
    <s v="Organic"/>
    <n v="50"/>
    <n v="464"/>
    <n v="599"/>
    <n v="464"/>
    <n v="135"/>
    <n v="0.22537562604340566"/>
    <n v="0"/>
    <n v="0"/>
    <s v="Aug"/>
    <s v="Aug-2025"/>
    <x v="8"/>
  </r>
  <r>
    <s v="ORD00330"/>
    <d v="2024-01-25T00:00:00"/>
    <s v="CUST1095"/>
    <s v="P011"/>
    <n v="3"/>
    <n v="799"/>
    <n v="359.55"/>
    <s v="Credit Card"/>
    <s v="Delivered"/>
    <s v="Delivered"/>
    <s v="Affiliate"/>
    <n v="60"/>
    <n v="645"/>
    <n v="2037.45"/>
    <n v="1935"/>
    <n v="102.45000000000005"/>
    <n v="5.028344253846722E-2"/>
    <n v="2037.45"/>
    <n v="102.45000000000005"/>
    <s v="Jan"/>
    <s v="Jan-2024"/>
    <x v="14"/>
  </r>
  <r>
    <s v="ORD00331"/>
    <d v="2024-12-30T00:00:00"/>
    <s v="CUST0373"/>
    <s v="P039"/>
    <n v="3"/>
    <n v="999"/>
    <n v="299.7"/>
    <s v="Net Banking"/>
    <s v="Delivered"/>
    <s v="Delivered"/>
    <s v="Organic"/>
    <n v="70"/>
    <n v="573"/>
    <n v="2697.3"/>
    <n v="1719"/>
    <n v="978.30000000000018"/>
    <n v="0.36269602936269607"/>
    <n v="2697.3"/>
    <n v="978.30000000000018"/>
    <s v="Dec"/>
    <s v="Dec-2024"/>
    <x v="15"/>
  </r>
  <r>
    <s v="ORD00332"/>
    <d v="2024-07-05T00:00:00"/>
    <s v="CUST0845"/>
    <s v="P041"/>
    <n v="1"/>
    <n v="399"/>
    <n v="59.85"/>
    <s v="Credit Card"/>
    <s v="Delivered"/>
    <s v="Delayed"/>
    <s v="Google Ads"/>
    <n v="40"/>
    <n v="315"/>
    <n v="339.15"/>
    <n v="315"/>
    <n v="24.149999999999977"/>
    <n v="7.120743034055721E-2"/>
    <n v="339.15"/>
    <n v="24.149999999999977"/>
    <s v="Jul"/>
    <s v="Jul-2024"/>
    <x v="20"/>
  </r>
  <r>
    <s v="ORD00333"/>
    <d v="2024-10-19T00:00:00"/>
    <s v="CUST0259"/>
    <s v="P083"/>
    <n v="1"/>
    <n v="499"/>
    <n v="74.849999999999994"/>
    <s v="Credit Card"/>
    <s v="Delivered"/>
    <s v="Delivered"/>
    <s v="Instagram"/>
    <n v="100"/>
    <n v="323"/>
    <n v="424.15"/>
    <n v="323"/>
    <n v="101.14999999999998"/>
    <n v="0.23847695390781559"/>
    <n v="424.15"/>
    <n v="101.14999999999998"/>
    <s v="Oct"/>
    <s v="Oct-2024"/>
    <x v="16"/>
  </r>
  <r>
    <s v="ORD00334"/>
    <d v="2024-05-26T00:00:00"/>
    <s v="CUST1149"/>
    <s v="P002"/>
    <n v="4"/>
    <n v="999"/>
    <n v="199.8"/>
    <s v="UPI"/>
    <s v="Delivered"/>
    <s v="Delivered"/>
    <s v="Email"/>
    <n v="50"/>
    <n v="590"/>
    <n v="3796.2"/>
    <n v="2360"/>
    <n v="1436.1999999999998"/>
    <n v="0.37832569411516775"/>
    <n v="3796.2"/>
    <n v="1436.1999999999998"/>
    <s v="May"/>
    <s v="May-2024"/>
    <x v="5"/>
  </r>
  <r>
    <s v="ORD00335"/>
    <d v="2025-04-11T00:00:00"/>
    <s v="CUST0176"/>
    <s v="P037"/>
    <n v="1"/>
    <n v="399"/>
    <n v="19.95"/>
    <s v="Credit Card"/>
    <s v="Delivered"/>
    <s v="Delivered"/>
    <s v="Organic"/>
    <n v="80"/>
    <n v="226"/>
    <n v="379.05"/>
    <n v="226"/>
    <n v="153.05000000000001"/>
    <n v="0.40377258936815724"/>
    <n v="379.05"/>
    <n v="153.05000000000001"/>
    <s v="Apr"/>
    <s v="Apr-2025"/>
    <x v="7"/>
  </r>
  <r>
    <s v="ORD00336"/>
    <d v="2024-04-18T00:00:00"/>
    <s v="CUST0254"/>
    <s v="P080"/>
    <n v="1"/>
    <n v="6999"/>
    <n v="1749.75"/>
    <s v="UPI"/>
    <s v="Delivered"/>
    <s v="Delayed"/>
    <s v="Organic"/>
    <n v="100"/>
    <n v="4949"/>
    <n v="5249.25"/>
    <n v="4949"/>
    <n v="300.25"/>
    <n v="5.7198647425822736E-2"/>
    <n v="5249.25"/>
    <n v="300.25"/>
    <s v="Apr"/>
    <s v="Apr-2024"/>
    <x v="3"/>
  </r>
  <r>
    <s v="ORD00337"/>
    <d v="2024-06-28T00:00:00"/>
    <s v="CUST0607"/>
    <s v="P001"/>
    <n v="1"/>
    <n v="799"/>
    <n v="159.80000000000001"/>
    <s v="Net Banking"/>
    <s v="Delivered"/>
    <s v="Delayed"/>
    <s v="Google Ads"/>
    <n v="70"/>
    <n v="547"/>
    <n v="639.20000000000005"/>
    <n v="547"/>
    <n v="92.200000000000045"/>
    <n v="0.14424280350438054"/>
    <n v="639.20000000000005"/>
    <n v="92.200000000000045"/>
    <s v="Jun"/>
    <s v="Jun-2024"/>
    <x v="1"/>
  </r>
  <r>
    <s v="ORD00338"/>
    <d v="2024-12-14T00:00:00"/>
    <s v="CUST1129"/>
    <s v="P026"/>
    <n v="4"/>
    <n v="599"/>
    <n v="239.6"/>
    <s v="Credit Card"/>
    <s v="Delivered"/>
    <s v="Delivered"/>
    <s v="Google Ads"/>
    <n v="50"/>
    <n v="363"/>
    <n v="2156.4"/>
    <n v="1452"/>
    <n v="704.40000000000009"/>
    <n v="0.32665553700612132"/>
    <n v="2156.4"/>
    <n v="704.40000000000009"/>
    <s v="Dec"/>
    <s v="Dec-2024"/>
    <x v="15"/>
  </r>
  <r>
    <s v="ORD00339"/>
    <d v="2025-06-11T00:00:00"/>
    <s v="CUST0247"/>
    <s v="P069"/>
    <n v="1"/>
    <n v="2499"/>
    <n v="374.85"/>
    <s v="UPI"/>
    <s v="Delivered"/>
    <s v="Delivered"/>
    <s v="Affiliate"/>
    <n v="70"/>
    <n v="1430"/>
    <n v="2124.15"/>
    <n v="1430"/>
    <n v="694.15000000000009"/>
    <n v="0.32678953934514987"/>
    <n v="2124.15"/>
    <n v="694.15000000000009"/>
    <s v="Jun"/>
    <s v="Jun-2025"/>
    <x v="18"/>
  </r>
  <r>
    <s v="ORD00340"/>
    <d v="2025-08-29T00:00:00"/>
    <s v="CUST0646"/>
    <s v="P045"/>
    <n v="1"/>
    <n v="4999"/>
    <n v="499.9"/>
    <s v="Cash on Delivery"/>
    <s v="Delivered"/>
    <s v="Delayed"/>
    <s v="Google Ads"/>
    <n v="40"/>
    <n v="3040"/>
    <n v="4499.1000000000004"/>
    <n v="3040"/>
    <n v="1459.1000000000004"/>
    <n v="0.32430930630570565"/>
    <n v="4499.1000000000004"/>
    <n v="1459.1000000000004"/>
    <s v="Aug"/>
    <s v="Aug-2025"/>
    <x v="8"/>
  </r>
  <r>
    <s v="ORD00341"/>
    <d v="2024-09-14T00:00:00"/>
    <s v="CUST0084"/>
    <s v="P063"/>
    <n v="4"/>
    <n v="2999"/>
    <n v="2399.1999999999998"/>
    <s v="Net Banking"/>
    <s v="Delivered"/>
    <s v="Delivered"/>
    <s v="Organic"/>
    <n v="60"/>
    <n v="1877"/>
    <n v="9596.7999999999993"/>
    <n v="7508"/>
    <n v="2088.7999999999993"/>
    <n v="0.2176558852950983"/>
    <n v="9596.7999999999993"/>
    <n v="2088.7999999999993"/>
    <s v="Sep"/>
    <s v="Sep-2024"/>
    <x v="13"/>
  </r>
  <r>
    <s v="ORD00342"/>
    <d v="2025-07-14T00:00:00"/>
    <s v="CUST0207"/>
    <s v="P005"/>
    <n v="2"/>
    <n v="599"/>
    <n v="179.7"/>
    <s v="UPI"/>
    <s v="Delivered"/>
    <s v="Delivered"/>
    <s v="Affiliate"/>
    <n v="100"/>
    <n v="426"/>
    <n v="1018.3"/>
    <n v="852"/>
    <n v="166.29999999999995"/>
    <n v="0.16331140135519981"/>
    <n v="1018.3"/>
    <n v="166.29999999999995"/>
    <s v="Jul"/>
    <s v="Jul-2025"/>
    <x v="2"/>
  </r>
  <r>
    <s v="ORD00343"/>
    <d v="2025-04-09T00:00:00"/>
    <s v="CUST0260"/>
    <s v="P080"/>
    <n v="1"/>
    <n v="6999"/>
    <n v="349.95"/>
    <s v="Credit Card"/>
    <s v="Delivered"/>
    <s v="Delivered"/>
    <s v="Google Ads"/>
    <n v="40"/>
    <n v="4949"/>
    <n v="6649.05"/>
    <n v="4949"/>
    <n v="1700.0500000000002"/>
    <n v="0.25568314270459691"/>
    <n v="6649.05"/>
    <n v="1700.0500000000002"/>
    <s v="Apr"/>
    <s v="Apr-2025"/>
    <x v="7"/>
  </r>
  <r>
    <s v="ORD00344"/>
    <d v="2024-02-27T00:00:00"/>
    <s v="CUST1120"/>
    <s v="P067"/>
    <n v="1"/>
    <n v="999"/>
    <n v="0"/>
    <s v="UPI"/>
    <s v="Cancelled"/>
    <s v="Cancelled"/>
    <s v="Instagram"/>
    <n v="100"/>
    <n v="611"/>
    <n v="999"/>
    <n v="611"/>
    <n v="388"/>
    <n v="0.38838838838838841"/>
    <n v="0"/>
    <n v="0"/>
    <s v="Feb"/>
    <s v="Feb-2024"/>
    <x v="12"/>
  </r>
  <r>
    <s v="ORD00345"/>
    <d v="2025-07-07T00:00:00"/>
    <s v="CUST0624"/>
    <s v="P005"/>
    <n v="4"/>
    <n v="599"/>
    <n v="119.8"/>
    <s v="UPI"/>
    <s v="Delivered"/>
    <s v="Delivered"/>
    <s v="Google Ads"/>
    <n v="80"/>
    <n v="426"/>
    <n v="2276.1999999999998"/>
    <n v="1704"/>
    <n v="572.19999999999982"/>
    <n v="0.25138388542307349"/>
    <n v="2276.1999999999998"/>
    <n v="572.19999999999982"/>
    <s v="Jul"/>
    <s v="Jul-2025"/>
    <x v="2"/>
  </r>
  <r>
    <s v="ORD00346"/>
    <d v="2025-08-08T00:00:00"/>
    <s v="CUST0344"/>
    <s v="P031"/>
    <n v="4"/>
    <n v="3999"/>
    <n v="3999"/>
    <s v="Credit Card"/>
    <s v="Delivered"/>
    <s v="Delivered"/>
    <s v="Instagram"/>
    <n v="70"/>
    <n v="3007"/>
    <n v="11997"/>
    <n v="12028"/>
    <n v="-31"/>
    <n v="-2.5839793281653748E-3"/>
    <n v="11997"/>
    <n v="-31"/>
    <s v="Aug"/>
    <s v="Aug-2025"/>
    <x v="8"/>
  </r>
  <r>
    <s v="ORD00347"/>
    <d v="2024-09-21T00:00:00"/>
    <s v="CUST1121"/>
    <s v="P028"/>
    <n v="4"/>
    <n v="799"/>
    <n v="0"/>
    <s v="Debit Card"/>
    <s v="Cancelled"/>
    <s v="Cancelled"/>
    <s v="Google Ads"/>
    <n v="40"/>
    <n v="526"/>
    <n v="3196"/>
    <n v="2104"/>
    <n v="1092"/>
    <n v="0.34167709637046306"/>
    <n v="0"/>
    <n v="0"/>
    <s v="Sep"/>
    <s v="Sep-2024"/>
    <x v="13"/>
  </r>
  <r>
    <s v="ORD00348"/>
    <d v="2025-03-15T00:00:00"/>
    <s v="CUST0144"/>
    <s v="P030"/>
    <n v="1"/>
    <n v="799"/>
    <n v="0"/>
    <s v="Debit Card"/>
    <s v="Delivered"/>
    <s v="Delivered"/>
    <s v="Affiliate"/>
    <n v="50"/>
    <n v="566"/>
    <n v="799"/>
    <n v="566"/>
    <n v="233"/>
    <n v="0.29161451814768463"/>
    <n v="799"/>
    <n v="233"/>
    <s v="Mar"/>
    <s v="Mar-2025"/>
    <x v="17"/>
  </r>
  <r>
    <s v="ORD00349"/>
    <d v="2024-01-10T00:00:00"/>
    <s v="CUST0392"/>
    <s v="P030"/>
    <n v="4"/>
    <n v="799"/>
    <n v="159.80000000000001"/>
    <s v="Debit Card"/>
    <s v="Delivered"/>
    <s v="Delivered"/>
    <s v="Facebook"/>
    <n v="60"/>
    <n v="566"/>
    <n v="3036.2"/>
    <n v="2264"/>
    <n v="772.19999999999982"/>
    <n v="0.25433107173440478"/>
    <n v="3036.2"/>
    <n v="772.19999999999982"/>
    <s v="Jan"/>
    <s v="Jan-2024"/>
    <x v="14"/>
  </r>
  <r>
    <s v="ORD00350"/>
    <d v="2024-11-02T00:00:00"/>
    <s v="CUST1150"/>
    <s v="P100"/>
    <n v="1"/>
    <n v="4999"/>
    <n v="1249.75"/>
    <s v="Cash on Delivery"/>
    <s v="Delivered"/>
    <s v="Delivered"/>
    <s v="Google Ads"/>
    <n v="70"/>
    <n v="3463"/>
    <n v="3749.25"/>
    <n v="3463"/>
    <n v="286.25"/>
    <n v="7.6348603053944128E-2"/>
    <n v="3749.25"/>
    <n v="286.25"/>
    <s v="Nov"/>
    <s v="Nov-2024"/>
    <x v="6"/>
  </r>
  <r>
    <s v="ORD00351"/>
    <d v="2025-02-02T00:00:00"/>
    <s v="CUST0535"/>
    <s v="P046"/>
    <n v="2"/>
    <n v="1999"/>
    <n v="399.8"/>
    <s v="Cash on Delivery"/>
    <s v="Delivered"/>
    <s v="Delayed"/>
    <s v="Email"/>
    <n v="70"/>
    <n v="1398"/>
    <n v="3598.2"/>
    <n v="2796"/>
    <n v="802.19999999999982"/>
    <n v="0.2229448057362014"/>
    <n v="3598.2"/>
    <n v="802.19999999999982"/>
    <s v="Feb"/>
    <s v="Feb-2025"/>
    <x v="0"/>
  </r>
  <r>
    <s v="ORD00352"/>
    <d v="2024-10-16T00:00:00"/>
    <s v="CUST0677"/>
    <s v="P034"/>
    <n v="1"/>
    <n v="4999"/>
    <n v="249.95"/>
    <s v="Credit Card"/>
    <s v="Delivered"/>
    <s v="Delivered"/>
    <s v="Organic"/>
    <n v="40"/>
    <n v="3985"/>
    <n v="4749.05"/>
    <n v="3985"/>
    <n v="764.05000000000018"/>
    <n v="0.16088480854065554"/>
    <n v="4749.05"/>
    <n v="764.05000000000018"/>
    <s v="Oct"/>
    <s v="Oct-2024"/>
    <x v="16"/>
  </r>
  <r>
    <s v="ORD00353"/>
    <d v="2024-09-15T00:00:00"/>
    <s v="CUST0963"/>
    <s v="P088"/>
    <n v="1"/>
    <n v="2999"/>
    <n v="149.94999999999999"/>
    <s v="Credit Card"/>
    <s v="Delivered"/>
    <s v="Delayed"/>
    <s v="Organic"/>
    <n v="50"/>
    <n v="2377"/>
    <n v="2849.05"/>
    <n v="2377"/>
    <n v="472.05000000000018"/>
    <n v="0.1656868078833296"/>
    <n v="2849.05"/>
    <n v="472.05000000000018"/>
    <s v="Sep"/>
    <s v="Sep-2024"/>
    <x v="13"/>
  </r>
  <r>
    <s v="ORD00354"/>
    <d v="2024-01-14T00:00:00"/>
    <s v="CUST1015"/>
    <s v="P051"/>
    <n v="4"/>
    <n v="2499"/>
    <n v="1999.2"/>
    <s v="UPI"/>
    <s v="Delivered"/>
    <s v="Delivered"/>
    <s v="Organic"/>
    <n v="100"/>
    <n v="1946"/>
    <n v="7996.8"/>
    <n v="7784"/>
    <n v="212.80000000000018"/>
    <n v="2.6610644257703105E-2"/>
    <n v="7996.8"/>
    <n v="212.80000000000018"/>
    <s v="Jan"/>
    <s v="Jan-2024"/>
    <x v="14"/>
  </r>
  <r>
    <s v="ORD00355"/>
    <d v="2024-11-29T00:00:00"/>
    <s v="CUST0335"/>
    <s v="P081"/>
    <n v="1"/>
    <n v="499"/>
    <n v="74.849999999999994"/>
    <s v="UPI"/>
    <s v="Delivered"/>
    <s v="Delivered"/>
    <s v="Google Ads"/>
    <n v="60"/>
    <n v="280"/>
    <n v="424.15"/>
    <n v="280"/>
    <n v="144.14999999999998"/>
    <n v="0.33985618295414355"/>
    <n v="424.15"/>
    <n v="144.14999999999998"/>
    <s v="Nov"/>
    <s v="Nov-2024"/>
    <x v="6"/>
  </r>
  <r>
    <s v="ORD00356"/>
    <d v="2024-03-16T00:00:00"/>
    <s v="CUST0032"/>
    <s v="P015"/>
    <n v="4"/>
    <n v="1299"/>
    <n v="259.8"/>
    <s v="UPI"/>
    <s v="Delivered"/>
    <s v="Delivered"/>
    <s v="Google Ads"/>
    <n v="80"/>
    <n v="881"/>
    <n v="4936.2"/>
    <n v="3524"/>
    <n v="1412.1999999999998"/>
    <n v="0.28609051497103033"/>
    <n v="4936.2"/>
    <n v="1412.1999999999998"/>
    <s v="Mar"/>
    <s v="Mar-2024"/>
    <x v="4"/>
  </r>
  <r>
    <s v="ORD00357"/>
    <d v="2025-10-02T00:00:00"/>
    <s v="CUST0646"/>
    <s v="P040"/>
    <n v="3"/>
    <n v="799"/>
    <n v="119.85"/>
    <s v="Cash on Delivery"/>
    <s v="Delivered"/>
    <s v="Delivered"/>
    <s v="Facebook"/>
    <n v="50"/>
    <n v="639"/>
    <n v="2277.15"/>
    <n v="1917"/>
    <n v="360.15000000000009"/>
    <n v="0.15815822409590941"/>
    <n v="2277.15"/>
    <n v="360.15000000000009"/>
    <s v="Oct"/>
    <s v="Oct-2025"/>
    <x v="21"/>
  </r>
  <r>
    <s v="ORD00358"/>
    <d v="2025-01-22T00:00:00"/>
    <s v="CUST0003"/>
    <s v="P063"/>
    <n v="2"/>
    <n v="2999"/>
    <n v="0"/>
    <s v="UPI"/>
    <s v="Cancelled"/>
    <s v="Cancelled"/>
    <s v="Instagram"/>
    <n v="70"/>
    <n v="1877"/>
    <n v="5998"/>
    <n v="3754"/>
    <n v="2244"/>
    <n v="0.37412470823607868"/>
    <n v="0"/>
    <n v="0"/>
    <s v="Jan"/>
    <s v="Jan-2025"/>
    <x v="19"/>
  </r>
  <r>
    <s v="ORD00359"/>
    <d v="2024-09-15T00:00:00"/>
    <s v="CUST0055"/>
    <s v="P074"/>
    <n v="3"/>
    <n v="2999"/>
    <n v="0"/>
    <s v="Cash on Delivery"/>
    <s v="Cancelled"/>
    <s v="Cancelled"/>
    <s v="Google Ads"/>
    <n v="100"/>
    <n v="1870"/>
    <n v="8997"/>
    <n v="5610"/>
    <n v="3387"/>
    <n v="0.37645881960653549"/>
    <n v="0"/>
    <n v="0"/>
    <s v="Sep"/>
    <s v="Sep-2024"/>
    <x v="13"/>
  </r>
  <r>
    <s v="ORD00360"/>
    <d v="2024-03-20T00:00:00"/>
    <s v="CUST0063"/>
    <s v="P050"/>
    <n v="3"/>
    <n v="3999"/>
    <n v="1799.55"/>
    <s v="Credit Card"/>
    <s v="Delivered"/>
    <s v="Delivered"/>
    <s v="Google Ads"/>
    <n v="100"/>
    <n v="2895"/>
    <n v="10197.450000000001"/>
    <n v="8685"/>
    <n v="1512.4500000000007"/>
    <n v="0.14831649088742779"/>
    <n v="10197.450000000001"/>
    <n v="1512.4500000000007"/>
    <s v="Mar"/>
    <s v="Mar-2024"/>
    <x v="4"/>
  </r>
  <r>
    <s v="ORD00361"/>
    <d v="2024-01-15T00:00:00"/>
    <s v="CUST0378"/>
    <s v="P033"/>
    <n v="2"/>
    <n v="399"/>
    <n v="0"/>
    <s v="Credit Card"/>
    <s v="Delivered"/>
    <s v="Delivered"/>
    <s v="Google Ads"/>
    <n v="80"/>
    <n v="321"/>
    <n v="798"/>
    <n v="642"/>
    <n v="156"/>
    <n v="0.19548872180451127"/>
    <n v="798"/>
    <n v="156"/>
    <s v="Jan"/>
    <s v="Jan-2024"/>
    <x v="14"/>
  </r>
  <r>
    <s v="ORD00362"/>
    <d v="2024-11-29T00:00:00"/>
    <s v="CUST0901"/>
    <s v="P081"/>
    <n v="4"/>
    <n v="499"/>
    <n v="299.39999999999998"/>
    <s v="Debit Card"/>
    <s v="Delivered"/>
    <s v="Delivered"/>
    <s v="Google Ads"/>
    <n v="60"/>
    <n v="280"/>
    <n v="1696.6"/>
    <n v="1120"/>
    <n v="576.59999999999991"/>
    <n v="0.33985618295414355"/>
    <n v="1696.6"/>
    <n v="576.59999999999991"/>
    <s v="Nov"/>
    <s v="Nov-2024"/>
    <x v="6"/>
  </r>
  <r>
    <s v="ORD00363"/>
    <d v="2025-03-10T00:00:00"/>
    <s v="CUST0969"/>
    <s v="P067"/>
    <n v="1"/>
    <n v="999"/>
    <n v="99.9"/>
    <s v="Debit Card"/>
    <s v="Delivered"/>
    <s v="Delayed"/>
    <s v="Email"/>
    <n v="40"/>
    <n v="611"/>
    <n v="899.1"/>
    <n v="611"/>
    <n v="288.10000000000002"/>
    <n v="0.32043154265376489"/>
    <n v="899.1"/>
    <n v="288.10000000000002"/>
    <s v="Mar"/>
    <s v="Mar-2025"/>
    <x v="17"/>
  </r>
  <r>
    <s v="ORD00364"/>
    <d v="2024-02-25T00:00:00"/>
    <s v="CUST0656"/>
    <s v="P064"/>
    <n v="1"/>
    <n v="799"/>
    <n v="119.85"/>
    <s v="UPI"/>
    <s v="Delivered"/>
    <s v="Delayed"/>
    <s v="Organic"/>
    <n v="70"/>
    <n v="445"/>
    <n v="679.15"/>
    <n v="445"/>
    <n v="234.14999999999998"/>
    <n v="0.34476919679010526"/>
    <n v="679.15"/>
    <n v="234.14999999999998"/>
    <s v="Feb"/>
    <s v="Feb-2024"/>
    <x v="12"/>
  </r>
  <r>
    <s v="ORD00365"/>
    <d v="2025-06-08T00:00:00"/>
    <s v="CUST0780"/>
    <s v="P014"/>
    <n v="1"/>
    <n v="2499"/>
    <n v="0"/>
    <s v="Net Banking"/>
    <s v="Delivered"/>
    <s v="Delivered"/>
    <s v="Email"/>
    <n v="70"/>
    <n v="1599"/>
    <n v="2499"/>
    <n v="1599"/>
    <n v="900"/>
    <n v="0.36014405762304924"/>
    <n v="2499"/>
    <n v="900"/>
    <s v="Jun"/>
    <s v="Jun-2025"/>
    <x v="18"/>
  </r>
  <r>
    <s v="ORD00366"/>
    <d v="2024-11-14T00:00:00"/>
    <s v="CUST0935"/>
    <s v="P031"/>
    <n v="1"/>
    <n v="3999"/>
    <n v="0"/>
    <s v="Credit Card"/>
    <s v="Delivered"/>
    <s v="Delivered"/>
    <s v="Facebook"/>
    <n v="60"/>
    <n v="3007"/>
    <n v="3999"/>
    <n v="3007"/>
    <n v="992"/>
    <n v="0.24806201550387597"/>
    <n v="3999"/>
    <n v="992"/>
    <s v="Nov"/>
    <s v="Nov-2024"/>
    <x v="6"/>
  </r>
  <r>
    <s v="ORD00367"/>
    <d v="2024-06-04T00:00:00"/>
    <s v="CUST0268"/>
    <s v="P043"/>
    <n v="1"/>
    <n v="599"/>
    <n v="59.9"/>
    <s v="Debit Card"/>
    <s v="Delivered"/>
    <s v="Delayed"/>
    <s v="Google Ads"/>
    <n v="70"/>
    <n v="358"/>
    <n v="539.1"/>
    <n v="358"/>
    <n v="181.10000000000002"/>
    <n v="0.33593025412724914"/>
    <n v="539.1"/>
    <n v="181.10000000000002"/>
    <s v="Jun"/>
    <s v="Jun-2024"/>
    <x v="1"/>
  </r>
  <r>
    <s v="ORD00368"/>
    <d v="2024-12-30T00:00:00"/>
    <s v="CUST0957"/>
    <s v="P085"/>
    <n v="4"/>
    <n v="2999"/>
    <n v="2399.1999999999998"/>
    <s v="Debit Card"/>
    <s v="Delivered"/>
    <s v="Delayed"/>
    <s v="Organic"/>
    <n v="70"/>
    <n v="2394"/>
    <n v="9596.7999999999993"/>
    <n v="9576"/>
    <n v="20.799999999999272"/>
    <n v="2.1673891297098275E-3"/>
    <n v="9596.7999999999993"/>
    <n v="20.799999999999272"/>
    <s v="Dec"/>
    <s v="Dec-2024"/>
    <x v="15"/>
  </r>
  <r>
    <s v="ORD00369"/>
    <d v="2024-03-30T00:00:00"/>
    <s v="CUST0784"/>
    <s v="P004"/>
    <n v="4"/>
    <n v="8999"/>
    <n v="1799.8"/>
    <s v="Credit Card"/>
    <s v="Delivered"/>
    <s v="Delivered"/>
    <s v="Email"/>
    <n v="70"/>
    <n v="5059"/>
    <n v="34196.199999999997"/>
    <n v="20236"/>
    <n v="13960.199999999997"/>
    <n v="0.40823834227194827"/>
    <n v="34196.199999999997"/>
    <n v="13960.199999999997"/>
    <s v="Mar"/>
    <s v="Mar-2024"/>
    <x v="4"/>
  </r>
  <r>
    <s v="ORD00370"/>
    <d v="2025-03-06T00:00:00"/>
    <s v="CUST0631"/>
    <s v="P001"/>
    <n v="1"/>
    <n v="799"/>
    <n v="199.75"/>
    <s v="Debit Card"/>
    <s v="Delivered"/>
    <s v="Delivered"/>
    <s v="Organic"/>
    <n v="40"/>
    <n v="547"/>
    <n v="599.25"/>
    <n v="547"/>
    <n v="52.25"/>
    <n v="8.7192323738005839E-2"/>
    <n v="599.25"/>
    <n v="52.25"/>
    <s v="Mar"/>
    <s v="Mar-2025"/>
    <x v="17"/>
  </r>
  <r>
    <s v="ORD00371"/>
    <d v="2024-09-24T00:00:00"/>
    <s v="CUST0356"/>
    <s v="P012"/>
    <n v="2"/>
    <n v="1599"/>
    <n v="0"/>
    <s v="Debit Card"/>
    <s v="Delivered"/>
    <s v="Delivered"/>
    <s v="Google Ads"/>
    <n v="70"/>
    <n v="1169"/>
    <n v="3198"/>
    <n v="2338"/>
    <n v="860"/>
    <n v="0.26891807379612259"/>
    <n v="3198"/>
    <n v="860"/>
    <s v="Sep"/>
    <s v="Sep-2024"/>
    <x v="13"/>
  </r>
  <r>
    <s v="ORD00372"/>
    <d v="2025-09-02T00:00:00"/>
    <s v="CUST0496"/>
    <s v="P008"/>
    <n v="2"/>
    <n v="299"/>
    <n v="89.7"/>
    <s v="UPI"/>
    <s v="Delivered"/>
    <s v="Delivered"/>
    <s v="Affiliate"/>
    <n v="70"/>
    <n v="197"/>
    <n v="508.3"/>
    <n v="394"/>
    <n v="114.30000000000001"/>
    <n v="0.22486720440684638"/>
    <n v="508.3"/>
    <n v="114.30000000000001"/>
    <s v="Sep"/>
    <s v="Sep-2025"/>
    <x v="10"/>
  </r>
  <r>
    <s v="ORD00373"/>
    <d v="2025-08-30T00:00:00"/>
    <s v="CUST0178"/>
    <s v="P028"/>
    <n v="2"/>
    <n v="799"/>
    <n v="159.80000000000001"/>
    <s v="Credit Card"/>
    <s v="Delivered"/>
    <s v="Delayed"/>
    <s v="Organic"/>
    <n v="80"/>
    <n v="526"/>
    <n v="1438.2"/>
    <n v="1052"/>
    <n v="386.20000000000005"/>
    <n v="0.26853010707829233"/>
    <n v="1438.2"/>
    <n v="386.20000000000005"/>
    <s v="Aug"/>
    <s v="Aug-2025"/>
    <x v="8"/>
  </r>
  <r>
    <s v="ORD00374"/>
    <d v="2024-04-06T00:00:00"/>
    <s v="CUST0675"/>
    <s v="P039"/>
    <n v="2"/>
    <n v="999"/>
    <n v="0"/>
    <s v="UPI"/>
    <s v="Delivered"/>
    <s v="Delivered"/>
    <s v="Google Ads"/>
    <n v="100"/>
    <n v="573"/>
    <n v="1998"/>
    <n v="1146"/>
    <n v="852"/>
    <n v="0.42642642642642642"/>
    <n v="1998"/>
    <n v="852"/>
    <s v="Apr"/>
    <s v="Apr-2024"/>
    <x v="3"/>
  </r>
  <r>
    <s v="ORD00375"/>
    <d v="2024-01-18T00:00:00"/>
    <s v="CUST0908"/>
    <s v="P068"/>
    <n v="1"/>
    <n v="2499"/>
    <n v="0"/>
    <s v="Cash on Delivery"/>
    <s v="Delivered"/>
    <s v="Delayed"/>
    <s v="Affiliate"/>
    <n v="40"/>
    <n v="1632"/>
    <n v="2499"/>
    <n v="1632"/>
    <n v="867"/>
    <n v="0.34693877551020408"/>
    <n v="2499"/>
    <n v="867"/>
    <s v="Jan"/>
    <s v="Jan-2024"/>
    <x v="14"/>
  </r>
  <r>
    <s v="ORD00376"/>
    <d v="2025-10-14T00:00:00"/>
    <s v="CUST0805"/>
    <s v="P088"/>
    <n v="2"/>
    <n v="2999"/>
    <n v="0"/>
    <s v="Credit Card"/>
    <s v="Cancelled"/>
    <s v="Cancelled"/>
    <s v="Google Ads"/>
    <n v="50"/>
    <n v="2377"/>
    <n v="5998"/>
    <n v="4754"/>
    <n v="1244"/>
    <n v="0.20740246748916305"/>
    <n v="0"/>
    <n v="0"/>
    <s v="Oct"/>
    <s v="Oct-2025"/>
    <x v="21"/>
  </r>
  <r>
    <s v="ORD00377"/>
    <d v="2024-06-01T00:00:00"/>
    <s v="CUST0021"/>
    <s v="P008"/>
    <n v="2"/>
    <n v="299"/>
    <n v="59.8"/>
    <s v="Debit Card"/>
    <s v="Delivered"/>
    <s v="Delivered"/>
    <s v="Email"/>
    <n v="60"/>
    <n v="197"/>
    <n v="538.20000000000005"/>
    <n v="394"/>
    <n v="144.20000000000005"/>
    <n v="0.26793013749535494"/>
    <n v="538.20000000000005"/>
    <n v="144.20000000000005"/>
    <s v="Jun"/>
    <s v="Jun-2024"/>
    <x v="1"/>
  </r>
  <r>
    <s v="ORD00378"/>
    <d v="2025-07-10T00:00:00"/>
    <s v="CUST0026"/>
    <s v="P049"/>
    <n v="2"/>
    <n v="799"/>
    <n v="239.7"/>
    <s v="Debit Card"/>
    <s v="Delivered"/>
    <s v="Delayed"/>
    <s v="Facebook"/>
    <n v="80"/>
    <n v="538"/>
    <n v="1358.3"/>
    <n v="1076"/>
    <n v="282.29999999999995"/>
    <n v="0.20783332106309355"/>
    <n v="1358.3"/>
    <n v="282.29999999999995"/>
    <s v="Jul"/>
    <s v="Jul-2025"/>
    <x v="2"/>
  </r>
  <r>
    <s v="ORD00379"/>
    <d v="2025-05-20T00:00:00"/>
    <s v="CUST0425"/>
    <s v="P079"/>
    <n v="3"/>
    <n v="1999"/>
    <n v="1499.25"/>
    <s v="UPI"/>
    <s v="Delivered"/>
    <s v="Delivered"/>
    <s v="Instagram"/>
    <n v="40"/>
    <n v="1506"/>
    <n v="4497.75"/>
    <n v="4518"/>
    <n v="-20.25"/>
    <n v="-4.5022511255627812E-3"/>
    <n v="4497.75"/>
    <n v="-20.25"/>
    <s v="May"/>
    <s v="May-2025"/>
    <x v="11"/>
  </r>
  <r>
    <s v="ORD00380"/>
    <d v="2024-09-10T00:00:00"/>
    <s v="CUST1087"/>
    <s v="P100"/>
    <n v="1"/>
    <n v="4999"/>
    <n v="499.9"/>
    <s v="Cash on Delivery"/>
    <s v="Delivered"/>
    <s v="Delivered"/>
    <s v="Instagram"/>
    <n v="70"/>
    <n v="3463"/>
    <n v="4499.1000000000004"/>
    <n v="3463"/>
    <n v="1036.1000000000004"/>
    <n v="0.23029050254495351"/>
    <n v="4499.1000000000004"/>
    <n v="1036.1000000000004"/>
    <s v="Sep"/>
    <s v="Sep-2024"/>
    <x v="13"/>
  </r>
  <r>
    <s v="ORD00381"/>
    <d v="2024-08-06T00:00:00"/>
    <s v="CUST1135"/>
    <s v="P043"/>
    <n v="1"/>
    <n v="599"/>
    <n v="0"/>
    <s v="UPI"/>
    <s v="Cancelled"/>
    <s v="Cancelled"/>
    <s v="Google Ads"/>
    <n v="70"/>
    <n v="358"/>
    <n v="599"/>
    <n v="358"/>
    <n v="241"/>
    <n v="0.40233722871452421"/>
    <n v="0"/>
    <n v="0"/>
    <s v="Aug"/>
    <s v="Aug-2024"/>
    <x v="9"/>
  </r>
  <r>
    <s v="ORD00382"/>
    <d v="2024-06-15T00:00:00"/>
    <s v="CUST0942"/>
    <s v="P045"/>
    <n v="2"/>
    <n v="4999"/>
    <n v="1499.7"/>
    <s v="UPI"/>
    <s v="Delivered"/>
    <s v="Delivered"/>
    <s v="Google Ads"/>
    <n v="80"/>
    <n v="3040"/>
    <n v="8498.2999999999993"/>
    <n v="6080"/>
    <n v="2418.2999999999993"/>
    <n v="0.28456279491192349"/>
    <n v="8498.2999999999993"/>
    <n v="2418.2999999999993"/>
    <s v="Jun"/>
    <s v="Jun-2024"/>
    <x v="1"/>
  </r>
  <r>
    <s v="ORD00383"/>
    <d v="2025-06-13T00:00:00"/>
    <s v="CUST1167"/>
    <s v="P057"/>
    <n v="1"/>
    <n v="299"/>
    <n v="59.8"/>
    <s v="Credit Card"/>
    <s v="Delivered"/>
    <s v="Delivered"/>
    <s v="Organic"/>
    <n v="100"/>
    <n v="188"/>
    <n v="239.2"/>
    <n v="188"/>
    <n v="51.199999999999989"/>
    <n v="0.21404682274247488"/>
    <n v="239.2"/>
    <n v="51.199999999999989"/>
    <s v="Jun"/>
    <s v="Jun-2025"/>
    <x v="18"/>
  </r>
  <r>
    <s v="ORD00384"/>
    <d v="2025-03-23T00:00:00"/>
    <s v="CUST0668"/>
    <s v="P094"/>
    <n v="3"/>
    <n v="399"/>
    <n v="59.85"/>
    <s v="Credit Card"/>
    <s v="Delivered"/>
    <s v="Delivered"/>
    <s v="Google Ads"/>
    <n v="80"/>
    <n v="244"/>
    <n v="1137.1500000000001"/>
    <n v="732"/>
    <n v="405.15000000000009"/>
    <n v="0.35628545046827598"/>
    <n v="1137.1500000000001"/>
    <n v="405.15000000000009"/>
    <s v="Mar"/>
    <s v="Mar-2025"/>
    <x v="17"/>
  </r>
  <r>
    <s v="ORD00385"/>
    <d v="2024-09-21T00:00:00"/>
    <s v="CUST0309"/>
    <s v="P033"/>
    <n v="2"/>
    <n v="399"/>
    <n v="79.8"/>
    <s v="Debit Card"/>
    <s v="Delivered"/>
    <s v="Delayed"/>
    <s v="Organic"/>
    <n v="70"/>
    <n v="321"/>
    <n v="718.2"/>
    <n v="642"/>
    <n v="76.200000000000045"/>
    <n v="0.10609857978279037"/>
    <n v="718.2"/>
    <n v="76.200000000000045"/>
    <s v="Sep"/>
    <s v="Sep-2024"/>
    <x v="13"/>
  </r>
  <r>
    <s v="ORD00386"/>
    <d v="2024-11-17T00:00:00"/>
    <s v="CUST0403"/>
    <s v="P017"/>
    <n v="3"/>
    <n v="6999"/>
    <n v="3149.55"/>
    <s v="Debit Card"/>
    <s v="Delivered"/>
    <s v="Delivered"/>
    <s v="Organic"/>
    <n v="60"/>
    <n v="4046"/>
    <n v="17847.45"/>
    <n v="12138"/>
    <n v="5709.4500000000007"/>
    <n v="0.31990284326332336"/>
    <n v="17847.45"/>
    <n v="5709.4500000000007"/>
    <s v="Nov"/>
    <s v="Nov-2024"/>
    <x v="6"/>
  </r>
  <r>
    <s v="ORD00387"/>
    <d v="2024-09-06T00:00:00"/>
    <s v="CUST0156"/>
    <s v="P100"/>
    <n v="2"/>
    <n v="4999"/>
    <n v="0"/>
    <s v="Credit Card"/>
    <s v="Delivered"/>
    <s v="Delivered"/>
    <s v="Facebook"/>
    <n v="50"/>
    <n v="3463"/>
    <n v="9998"/>
    <n v="6926"/>
    <n v="3072"/>
    <n v="0.30726145229045809"/>
    <n v="9998"/>
    <n v="3072"/>
    <s v="Sep"/>
    <s v="Sep-2024"/>
    <x v="13"/>
  </r>
  <r>
    <s v="ORD00388"/>
    <d v="2024-05-27T00:00:00"/>
    <s v="CUST0040"/>
    <s v="P038"/>
    <n v="2"/>
    <n v="399"/>
    <n v="0"/>
    <s v="UPI"/>
    <s v="Cancelled"/>
    <s v="Cancelled"/>
    <s v="Instagram"/>
    <n v="100"/>
    <n v="248"/>
    <n v="798"/>
    <n v="496"/>
    <n v="302"/>
    <n v="0.37844611528822053"/>
    <n v="0"/>
    <n v="0"/>
    <s v="May"/>
    <s v="May-2024"/>
    <x v="5"/>
  </r>
  <r>
    <s v="ORD00389"/>
    <d v="2025-03-12T00:00:00"/>
    <s v="CUST0319"/>
    <s v="P016"/>
    <n v="4"/>
    <n v="999"/>
    <n v="199.8"/>
    <s v="UPI"/>
    <s v="Delivered"/>
    <s v="Delivered"/>
    <s v="Email"/>
    <n v="40"/>
    <n v="813"/>
    <n v="3796.2"/>
    <n v="3252"/>
    <n v="544.19999999999982"/>
    <n v="0.14335388019598541"/>
    <n v="3796.2"/>
    <n v="544.19999999999982"/>
    <s v="Mar"/>
    <s v="Mar-2025"/>
    <x v="17"/>
  </r>
  <r>
    <s v="ORD00390"/>
    <d v="2024-12-05T00:00:00"/>
    <s v="CUST1148"/>
    <s v="P039"/>
    <n v="4"/>
    <n v="999"/>
    <n v="0"/>
    <s v="Credit Card"/>
    <s v="Cancelled"/>
    <s v="Cancelled"/>
    <s v="Instagram"/>
    <n v="40"/>
    <n v="573"/>
    <n v="3996"/>
    <n v="2292"/>
    <n v="1704"/>
    <n v="0.42642642642642642"/>
    <n v="0"/>
    <n v="0"/>
    <s v="Dec"/>
    <s v="Dec-2024"/>
    <x v="15"/>
  </r>
  <r>
    <s v="ORD00391"/>
    <d v="2025-10-30T00:00:00"/>
    <s v="CUST0992"/>
    <s v="P016"/>
    <n v="1"/>
    <n v="999"/>
    <n v="99.9"/>
    <s v="Net Banking"/>
    <s v="Delivered"/>
    <s v="Delayed"/>
    <s v="Google Ads"/>
    <n v="80"/>
    <n v="813"/>
    <n v="899.1"/>
    <n v="813"/>
    <n v="86.100000000000023"/>
    <n v="9.576242909576245E-2"/>
    <n v="899.1"/>
    <n v="86.100000000000023"/>
    <s v="Oct"/>
    <s v="Oct-2025"/>
    <x v="21"/>
  </r>
  <r>
    <s v="ORD00392"/>
    <d v="2025-05-31T00:00:00"/>
    <s v="CUST0459"/>
    <s v="P031"/>
    <n v="4"/>
    <n v="3999"/>
    <n v="1599.6"/>
    <s v="UPI"/>
    <s v="Delivered"/>
    <s v="Delivered"/>
    <s v="Email"/>
    <n v="50"/>
    <n v="3007"/>
    <n v="14396.4"/>
    <n v="12028"/>
    <n v="2368.3999999999996"/>
    <n v="0.16451335055986216"/>
    <n v="14396.4"/>
    <n v="2368.3999999999996"/>
    <s v="May"/>
    <s v="May-2025"/>
    <x v="11"/>
  </r>
  <r>
    <s v="ORD00393"/>
    <d v="2024-09-20T00:00:00"/>
    <s v="CUST0639"/>
    <s v="P024"/>
    <n v="2"/>
    <n v="1299"/>
    <n v="389.7"/>
    <s v="Credit Card"/>
    <s v="Delivered"/>
    <s v="Delivered"/>
    <s v="Instagram"/>
    <n v="60"/>
    <n v="969"/>
    <n v="2208.3000000000002"/>
    <n v="1938"/>
    <n v="270.30000000000018"/>
    <n v="0.12240184757505781"/>
    <n v="2208.3000000000002"/>
    <n v="270.30000000000018"/>
    <s v="Sep"/>
    <s v="Sep-2024"/>
    <x v="13"/>
  </r>
  <r>
    <s v="ORD00394"/>
    <d v="2024-06-20T00:00:00"/>
    <s v="CUST0237"/>
    <s v="P043"/>
    <n v="1"/>
    <n v="599"/>
    <n v="0"/>
    <s v="UPI"/>
    <s v="Cancelled"/>
    <s v="Cancelled"/>
    <s v="Affiliate"/>
    <n v="100"/>
    <n v="358"/>
    <n v="599"/>
    <n v="358"/>
    <n v="241"/>
    <n v="0.40233722871452421"/>
    <n v="0"/>
    <n v="0"/>
    <s v="Jun"/>
    <s v="Jun-2024"/>
    <x v="1"/>
  </r>
  <r>
    <s v="ORD00395"/>
    <d v="2024-06-17T00:00:00"/>
    <s v="CUST0786"/>
    <s v="P036"/>
    <n v="4"/>
    <n v="2999"/>
    <n v="1199.5999999999999"/>
    <s v="UPI"/>
    <s v="Delivered"/>
    <s v="Delivered"/>
    <s v="Google Ads"/>
    <n v="80"/>
    <n v="2406"/>
    <n v="10796.4"/>
    <n v="9624"/>
    <n v="1172.3999999999996"/>
    <n v="0.10859175280649103"/>
    <n v="10796.4"/>
    <n v="1172.3999999999996"/>
    <s v="Jun"/>
    <s v="Jun-2024"/>
    <x v="1"/>
  </r>
  <r>
    <s v="ORD00396"/>
    <d v="2025-04-07T00:00:00"/>
    <s v="CUST0132"/>
    <s v="P044"/>
    <n v="1"/>
    <n v="4999"/>
    <n v="0"/>
    <s v="Credit Card"/>
    <s v="Delivered"/>
    <s v="Delivered"/>
    <s v="Organic"/>
    <n v="40"/>
    <n v="3765"/>
    <n v="4999"/>
    <n v="3765"/>
    <n v="1234"/>
    <n v="0.24684936987397479"/>
    <n v="4999"/>
    <n v="1234"/>
    <s v="Apr"/>
    <s v="Apr-2025"/>
    <x v="7"/>
  </r>
  <r>
    <s v="ORD00397"/>
    <d v="2024-11-06T00:00:00"/>
    <s v="CUST1151"/>
    <s v="P028"/>
    <n v="3"/>
    <n v="799"/>
    <n v="359.55"/>
    <s v="Debit Card"/>
    <s v="Delivered"/>
    <s v="Delivered"/>
    <s v="Email"/>
    <n v="70"/>
    <n v="526"/>
    <n v="2037.45"/>
    <n v="1578"/>
    <n v="459.45000000000005"/>
    <n v="0.22550246631819187"/>
    <n v="2037.45"/>
    <n v="459.45000000000005"/>
    <s v="Nov"/>
    <s v="Nov-2024"/>
    <x v="6"/>
  </r>
  <r>
    <s v="ORD00398"/>
    <d v="2024-10-02T00:00:00"/>
    <s v="CUST0794"/>
    <s v="P007"/>
    <n v="1"/>
    <n v="599"/>
    <n v="59.9"/>
    <s v="UPI"/>
    <s v="Delivered"/>
    <s v="Delivered"/>
    <s v="Instagram"/>
    <n v="70"/>
    <n v="470"/>
    <n v="539.1"/>
    <n v="470"/>
    <n v="69.100000000000023"/>
    <n v="0.12817659061398631"/>
    <n v="539.1"/>
    <n v="69.100000000000023"/>
    <s v="Oct"/>
    <s v="Oct-2024"/>
    <x v="16"/>
  </r>
  <r>
    <s v="ORD00399"/>
    <d v="2024-01-27T00:00:00"/>
    <s v="CUST0439"/>
    <s v="P004"/>
    <n v="1"/>
    <n v="8999"/>
    <n v="449.95"/>
    <s v="Net Banking"/>
    <s v="Delivered"/>
    <s v="Delayed"/>
    <s v="Facebook"/>
    <n v="100"/>
    <n v="5059"/>
    <n v="8549.0499999999993"/>
    <n v="5059"/>
    <n v="3490.0499999999993"/>
    <n v="0.40823834227194827"/>
    <n v="8549.0499999999993"/>
    <n v="3490.0499999999993"/>
    <s v="Jan"/>
    <s v="Jan-2024"/>
    <x v="14"/>
  </r>
  <r>
    <s v="ORD00400"/>
    <d v="2024-12-26T00:00:00"/>
    <s v="CUST1193"/>
    <s v="P038"/>
    <n v="1"/>
    <n v="399"/>
    <n v="59.85"/>
    <s v="Net Banking"/>
    <s v="Delivered"/>
    <s v="Delivered"/>
    <s v="Instagram"/>
    <n v="50"/>
    <n v="248"/>
    <n v="339.15"/>
    <n v="248"/>
    <n v="91.149999999999977"/>
    <n v="0.26876013563320061"/>
    <n v="339.15"/>
    <n v="91.149999999999977"/>
    <s v="Dec"/>
    <s v="Dec-2024"/>
    <x v="15"/>
  </r>
  <r>
    <s v="ORD00401"/>
    <d v="2024-08-28T00:00:00"/>
    <s v="CUST0796"/>
    <s v="P020"/>
    <n v="2"/>
    <n v="1999"/>
    <n v="0"/>
    <s v="Credit Card"/>
    <s v="Cancelled"/>
    <s v="Cancelled"/>
    <s v="Google Ads"/>
    <n v="50"/>
    <n v="1597"/>
    <n v="3998"/>
    <n v="3194"/>
    <n v="804"/>
    <n v="0.20110055027513757"/>
    <n v="0"/>
    <n v="0"/>
    <s v="Aug"/>
    <s v="Aug-2024"/>
    <x v="9"/>
  </r>
  <r>
    <s v="ORD00402"/>
    <d v="2025-03-31T00:00:00"/>
    <s v="CUST0126"/>
    <s v="P054"/>
    <n v="2"/>
    <n v="4999"/>
    <n v="999.8"/>
    <s v="Credit Card"/>
    <s v="Delivered"/>
    <s v="Delivered"/>
    <s v="Instagram"/>
    <n v="70"/>
    <n v="2912"/>
    <n v="8998.2000000000007"/>
    <n v="5824"/>
    <n v="3174.2000000000007"/>
    <n v="0.35275944077704435"/>
    <n v="8998.2000000000007"/>
    <n v="3174.2000000000007"/>
    <s v="Mar"/>
    <s v="Mar-2025"/>
    <x v="17"/>
  </r>
  <r>
    <s v="ORD00403"/>
    <d v="2025-06-28T00:00:00"/>
    <s v="CUST1085"/>
    <s v="P087"/>
    <n v="2"/>
    <n v="799"/>
    <n v="0"/>
    <s v="Credit Card"/>
    <s v="Cancelled"/>
    <s v="Cancelled"/>
    <s v="Facebook"/>
    <n v="100"/>
    <n v="560"/>
    <n v="1598"/>
    <n v="1120"/>
    <n v="478"/>
    <n v="0.29912390488110135"/>
    <n v="0"/>
    <n v="0"/>
    <s v="Jun"/>
    <s v="Jun-2025"/>
    <x v="18"/>
  </r>
  <r>
    <s v="ORD00404"/>
    <d v="2025-07-31T00:00:00"/>
    <s v="CUST0629"/>
    <s v="P049"/>
    <n v="2"/>
    <n v="799"/>
    <n v="79.900000000000006"/>
    <s v="UPI"/>
    <s v="Delivered"/>
    <s v="Delivered"/>
    <s v="Facebook"/>
    <n v="70"/>
    <n v="538"/>
    <n v="1518.1"/>
    <n v="1076"/>
    <n v="442.09999999999991"/>
    <n v="0.29121928726697843"/>
    <n v="1518.1"/>
    <n v="442.09999999999991"/>
    <s v="Jul"/>
    <s v="Jul-2025"/>
    <x v="2"/>
  </r>
  <r>
    <s v="ORD00405"/>
    <d v="2024-07-29T00:00:00"/>
    <s v="CUST0456"/>
    <s v="P017"/>
    <n v="1"/>
    <n v="6999"/>
    <n v="1399.8"/>
    <s v="Debit Card"/>
    <s v="Delivered"/>
    <s v="Delayed"/>
    <s v="Google Ads"/>
    <n v="80"/>
    <n v="4046"/>
    <n v="5599.2"/>
    <n v="4046"/>
    <n v="1553.1999999999998"/>
    <n v="0.27739677096728099"/>
    <n v="5599.2"/>
    <n v="1553.1999999999998"/>
    <s v="Jul"/>
    <s v="Jul-2024"/>
    <x v="20"/>
  </r>
  <r>
    <s v="ORD00406"/>
    <d v="2024-10-31T00:00:00"/>
    <s v="CUST0240"/>
    <s v="P079"/>
    <n v="1"/>
    <n v="1999"/>
    <n v="299.85000000000002"/>
    <s v="UPI"/>
    <s v="Delivered"/>
    <s v="Delivered"/>
    <s v="Organic"/>
    <n v="50"/>
    <n v="1506"/>
    <n v="1699.15"/>
    <n v="1506"/>
    <n v="193.15000000000009"/>
    <n v="0.11367448430097406"/>
    <n v="1699.15"/>
    <n v="193.15000000000009"/>
    <s v="Oct"/>
    <s v="Oct-2024"/>
    <x v="16"/>
  </r>
  <r>
    <s v="ORD00407"/>
    <d v="2024-03-13T00:00:00"/>
    <s v="CUST0218"/>
    <s v="P025"/>
    <n v="1"/>
    <n v="4999"/>
    <n v="1249.75"/>
    <s v="Cash on Delivery"/>
    <s v="Delivered"/>
    <s v="Delivered"/>
    <s v="Organic"/>
    <n v="50"/>
    <n v="3572"/>
    <n v="3749.25"/>
    <n v="3572"/>
    <n v="177.25"/>
    <n v="4.7276121891044874E-2"/>
    <n v="3749.25"/>
    <n v="177.25"/>
    <s v="Mar"/>
    <s v="Mar-2024"/>
    <x v="4"/>
  </r>
  <r>
    <s v="ORD00408"/>
    <d v="2025-03-06T00:00:00"/>
    <s v="CUST0853"/>
    <s v="P004"/>
    <n v="1"/>
    <n v="8999"/>
    <n v="1799.8"/>
    <s v="Credit Card"/>
    <s v="Delivered"/>
    <s v="Delivered"/>
    <s v="Organic"/>
    <n v="50"/>
    <n v="5059"/>
    <n v="7199.2"/>
    <n v="5059"/>
    <n v="2140.1999999999998"/>
    <n v="0.29728303144793866"/>
    <n v="7199.2"/>
    <n v="2140.1999999999998"/>
    <s v="Mar"/>
    <s v="Mar-2025"/>
    <x v="17"/>
  </r>
  <r>
    <s v="ORD00409"/>
    <d v="2024-12-02T00:00:00"/>
    <s v="CUST1081"/>
    <s v="P054"/>
    <n v="4"/>
    <n v="4999"/>
    <n v="999.8"/>
    <s v="Credit Card"/>
    <s v="Delivered"/>
    <s v="Delivered"/>
    <s v="Organic"/>
    <n v="100"/>
    <n v="2912"/>
    <n v="18996.2"/>
    <n v="11648"/>
    <n v="7348.2000000000007"/>
    <n v="0.38682473336772621"/>
    <n v="18996.2"/>
    <n v="7348.2000000000007"/>
    <s v="Dec"/>
    <s v="Dec-2024"/>
    <x v="15"/>
  </r>
  <r>
    <s v="ORD00410"/>
    <d v="2024-05-04T00:00:00"/>
    <s v="CUST1045"/>
    <s v="P030"/>
    <n v="4"/>
    <n v="799"/>
    <n v="159.80000000000001"/>
    <s v="UPI"/>
    <s v="Delivered"/>
    <s v="Delivered"/>
    <s v="Google Ads"/>
    <n v="60"/>
    <n v="566"/>
    <n v="3036.2"/>
    <n v="2264"/>
    <n v="772.19999999999982"/>
    <n v="0.25433107173440478"/>
    <n v="3036.2"/>
    <n v="772.19999999999982"/>
    <s v="May"/>
    <s v="May-2024"/>
    <x v="5"/>
  </r>
  <r>
    <s v="ORD00411"/>
    <d v="2025-05-22T00:00:00"/>
    <s v="CUST0331"/>
    <s v="P084"/>
    <n v="4"/>
    <n v="999"/>
    <n v="399.6"/>
    <s v="Credit Card"/>
    <s v="Delivered"/>
    <s v="Delayed"/>
    <s v="Facebook"/>
    <n v="50"/>
    <n v="809"/>
    <n v="3596.4"/>
    <n v="3236"/>
    <n v="360.40000000000009"/>
    <n v="0.10021132243354468"/>
    <n v="3596.4"/>
    <n v="360.40000000000009"/>
    <s v="May"/>
    <s v="May-2025"/>
    <x v="11"/>
  </r>
  <r>
    <s v="ORD00412"/>
    <d v="2025-08-27T00:00:00"/>
    <s v="CUST0107"/>
    <s v="P098"/>
    <n v="1"/>
    <n v="399"/>
    <n v="59.85"/>
    <s v="Credit Card"/>
    <s v="Delivered"/>
    <s v="Delivered"/>
    <s v="Instagram"/>
    <n v="70"/>
    <n v="278"/>
    <n v="339.15"/>
    <n v="278"/>
    <n v="61.149999999999977"/>
    <n v="0.18030370042753938"/>
    <n v="339.15"/>
    <n v="61.149999999999977"/>
    <s v="Aug"/>
    <s v="Aug-2025"/>
    <x v="8"/>
  </r>
  <r>
    <s v="ORD00413"/>
    <d v="2024-10-20T00:00:00"/>
    <s v="CUST0402"/>
    <s v="P007"/>
    <n v="2"/>
    <n v="599"/>
    <n v="0"/>
    <s v="UPI"/>
    <s v="Delivered"/>
    <s v="Delivered"/>
    <s v="Instagram"/>
    <n v="100"/>
    <n v="470"/>
    <n v="1198"/>
    <n v="940"/>
    <n v="258"/>
    <n v="0.21535893155258765"/>
    <n v="1198"/>
    <n v="258"/>
    <s v="Oct"/>
    <s v="Oct-2024"/>
    <x v="16"/>
  </r>
  <r>
    <s v="ORD00414"/>
    <d v="2024-04-02T00:00:00"/>
    <s v="CUST0049"/>
    <s v="P090"/>
    <n v="2"/>
    <n v="8999"/>
    <n v="0"/>
    <s v="Debit Card"/>
    <s v="Cancelled"/>
    <s v="Cancelled"/>
    <s v="Affiliate"/>
    <n v="60"/>
    <n v="5811"/>
    <n v="17998"/>
    <n v="11622"/>
    <n v="6376"/>
    <n v="0.35426158462051338"/>
    <n v="0"/>
    <n v="0"/>
    <s v="Apr"/>
    <s v="Apr-2024"/>
    <x v="3"/>
  </r>
  <r>
    <s v="ORD00415"/>
    <d v="2024-01-31T00:00:00"/>
    <s v="CUST1003"/>
    <s v="P079"/>
    <n v="2"/>
    <n v="1999"/>
    <n v="0"/>
    <s v="Cash on Delivery"/>
    <s v="Delivered"/>
    <s v="Delivered"/>
    <s v="Affiliate"/>
    <n v="80"/>
    <n v="1506"/>
    <n v="3998"/>
    <n v="3012"/>
    <n v="986"/>
    <n v="0.2466233116558279"/>
    <n v="3998"/>
    <n v="986"/>
    <s v="Jan"/>
    <s v="Jan-2024"/>
    <x v="14"/>
  </r>
  <r>
    <s v="ORD00416"/>
    <d v="2024-11-15T00:00:00"/>
    <s v="CUST0060"/>
    <s v="P027"/>
    <n v="1"/>
    <n v="299"/>
    <n v="44.85"/>
    <s v="Debit Card"/>
    <s v="Delivered"/>
    <s v="Delivered"/>
    <s v="Google Ads"/>
    <n v="40"/>
    <n v="206"/>
    <n v="254.15"/>
    <n v="206"/>
    <n v="48.150000000000006"/>
    <n v="0.18945504623253986"/>
    <n v="254.15"/>
    <n v="48.150000000000006"/>
    <s v="Nov"/>
    <s v="Nov-2024"/>
    <x v="6"/>
  </r>
  <r>
    <s v="ORD00417"/>
    <d v="2024-03-25T00:00:00"/>
    <s v="CUST0544"/>
    <s v="P044"/>
    <n v="4"/>
    <n v="4999"/>
    <n v="1999.6"/>
    <s v="Debit Card"/>
    <s v="Delivered"/>
    <s v="Delivered"/>
    <s v="Organic"/>
    <n v="80"/>
    <n v="3765"/>
    <n v="17996.400000000001"/>
    <n v="15060"/>
    <n v="2936.4000000000015"/>
    <n v="0.16316596652663873"/>
    <n v="17996.400000000001"/>
    <n v="2936.4000000000015"/>
    <s v="Mar"/>
    <s v="Mar-2024"/>
    <x v="4"/>
  </r>
  <r>
    <s v="ORD00418"/>
    <d v="2025-04-08T00:00:00"/>
    <s v="CUST0346"/>
    <s v="P028"/>
    <n v="3"/>
    <n v="799"/>
    <n v="119.85"/>
    <s v="UPI"/>
    <s v="Delivered"/>
    <s v="Delivered"/>
    <s v="Affiliate"/>
    <n v="80"/>
    <n v="526"/>
    <n v="2277.15"/>
    <n v="1578"/>
    <n v="699.15000000000009"/>
    <n v="0.30702852249522433"/>
    <n v="2277.15"/>
    <n v="699.15000000000009"/>
    <s v="Apr"/>
    <s v="Apr-2025"/>
    <x v="7"/>
  </r>
  <r>
    <s v="ORD00419"/>
    <d v="2025-07-26T00:00:00"/>
    <s v="CUST0310"/>
    <s v="P063"/>
    <n v="2"/>
    <n v="2999"/>
    <n v="899.7"/>
    <s v="Cash on Delivery"/>
    <s v="Delivered"/>
    <s v="Delivered"/>
    <s v="Instagram"/>
    <n v="50"/>
    <n v="1877"/>
    <n v="5098.3"/>
    <n v="3754"/>
    <n v="1344.3000000000002"/>
    <n v="0.2636761273365632"/>
    <n v="5098.3"/>
    <n v="1344.3000000000002"/>
    <s v="Jul"/>
    <s v="Jul-2025"/>
    <x v="2"/>
  </r>
  <r>
    <s v="ORD00420"/>
    <d v="2024-05-20T00:00:00"/>
    <s v="CUST1192"/>
    <s v="P081"/>
    <n v="4"/>
    <n v="499"/>
    <n v="99.8"/>
    <s v="UPI"/>
    <s v="Delivered"/>
    <s v="Delivered"/>
    <s v="Google Ads"/>
    <n v="100"/>
    <n v="280"/>
    <n v="1896.2"/>
    <n v="1120"/>
    <n v="776.2"/>
    <n v="0.40934500580107586"/>
    <n v="1896.2"/>
    <n v="776.2"/>
    <s v="May"/>
    <s v="May-2024"/>
    <x v="5"/>
  </r>
  <r>
    <s v="ORD00421"/>
    <d v="2024-11-21T00:00:00"/>
    <s v="CUST0481"/>
    <s v="P084"/>
    <n v="4"/>
    <n v="999"/>
    <n v="999"/>
    <s v="Cash on Delivery"/>
    <s v="Delivered"/>
    <s v="Delayed"/>
    <s v="Affiliate"/>
    <n v="70"/>
    <n v="809"/>
    <n v="2997"/>
    <n v="3236"/>
    <n v="-239"/>
    <n v="-7.974641307974642E-2"/>
    <n v="2997"/>
    <n v="-239"/>
    <s v="Nov"/>
    <s v="Nov-2024"/>
    <x v="6"/>
  </r>
  <r>
    <s v="ORD00422"/>
    <d v="2025-06-08T00:00:00"/>
    <s v="CUST0841"/>
    <s v="P066"/>
    <n v="1"/>
    <n v="299"/>
    <n v="14.95"/>
    <s v="Credit Card"/>
    <s v="Delivered"/>
    <s v="Delivered"/>
    <s v="Organic"/>
    <n v="60"/>
    <n v="223"/>
    <n v="284.05"/>
    <n v="223"/>
    <n v="61.050000000000011"/>
    <n v="0.21492694948072524"/>
    <n v="284.05"/>
    <n v="61.050000000000011"/>
    <s v="Jun"/>
    <s v="Jun-2025"/>
    <x v="18"/>
  </r>
  <r>
    <s v="ORD00423"/>
    <d v="2025-01-09T00:00:00"/>
    <s v="CUST0333"/>
    <s v="P069"/>
    <n v="4"/>
    <n v="2499"/>
    <n v="999.6"/>
    <s v="UPI"/>
    <s v="Delivered"/>
    <s v="Delivered"/>
    <s v="Google Ads"/>
    <n v="40"/>
    <n v="1430"/>
    <n v="8996.4"/>
    <n v="5720"/>
    <n v="3276.3999999999996"/>
    <n v="0.36419012049264149"/>
    <n v="8996.4"/>
    <n v="3276.3999999999996"/>
    <s v="Jan"/>
    <s v="Jan-2025"/>
    <x v="19"/>
  </r>
  <r>
    <s v="ORD00424"/>
    <d v="2024-05-29T00:00:00"/>
    <s v="CUST0937"/>
    <s v="P027"/>
    <n v="4"/>
    <n v="299"/>
    <n v="119.6"/>
    <s v="Credit Card"/>
    <s v="Delivered"/>
    <s v="Delivered"/>
    <s v="Organic"/>
    <n v="70"/>
    <n v="206"/>
    <n v="1076.4000000000001"/>
    <n v="824"/>
    <n v="252.40000000000009"/>
    <n v="0.23448532144184325"/>
    <n v="1076.4000000000001"/>
    <n v="252.40000000000009"/>
    <s v="May"/>
    <s v="May-2024"/>
    <x v="5"/>
  </r>
  <r>
    <s v="ORD00425"/>
    <d v="2025-03-23T00:00:00"/>
    <s v="CUST1157"/>
    <s v="P077"/>
    <n v="2"/>
    <n v="3999"/>
    <n v="1999.5"/>
    <s v="UPI"/>
    <s v="Delivered"/>
    <s v="Delivered"/>
    <s v="Instagram"/>
    <n v="50"/>
    <n v="2547"/>
    <n v="5998.5"/>
    <n v="5094"/>
    <n v="904.5"/>
    <n v="0.15078769692423105"/>
    <n v="5998.5"/>
    <n v="904.5"/>
    <s v="Mar"/>
    <s v="Mar-2025"/>
    <x v="17"/>
  </r>
  <r>
    <s v="ORD00426"/>
    <d v="2024-07-29T00:00:00"/>
    <s v="CUST0195"/>
    <s v="P061"/>
    <n v="4"/>
    <n v="299"/>
    <n v="119.6"/>
    <s v="Credit Card"/>
    <s v="Delivered"/>
    <s v="Delivered"/>
    <s v="Organic"/>
    <n v="50"/>
    <n v="170"/>
    <n v="1076.4000000000001"/>
    <n v="680"/>
    <n v="396.40000000000009"/>
    <n v="0.36826458565589004"/>
    <n v="1076.4000000000001"/>
    <n v="396.40000000000009"/>
    <s v="Jul"/>
    <s v="Jul-2024"/>
    <x v="20"/>
  </r>
  <r>
    <s v="ORD00427"/>
    <d v="2024-11-22T00:00:00"/>
    <s v="CUST0995"/>
    <s v="P003"/>
    <n v="1"/>
    <n v="399"/>
    <n v="0"/>
    <s v="UPI"/>
    <s v="Delivered"/>
    <s v="Delivered"/>
    <s v="Affiliate"/>
    <n v="100"/>
    <n v="307"/>
    <n v="399"/>
    <n v="307"/>
    <n v="92"/>
    <n v="0.23057644110275688"/>
    <n v="399"/>
    <n v="92"/>
    <s v="Nov"/>
    <s v="Nov-2024"/>
    <x v="6"/>
  </r>
  <r>
    <s v="ORD00428"/>
    <d v="2025-09-15T00:00:00"/>
    <s v="CUST0403"/>
    <s v="P007"/>
    <n v="1"/>
    <n v="599"/>
    <n v="59.9"/>
    <s v="UPI"/>
    <s v="Delivered"/>
    <s v="Delivered"/>
    <s v="Facebook"/>
    <n v="70"/>
    <n v="470"/>
    <n v="539.1"/>
    <n v="470"/>
    <n v="69.100000000000023"/>
    <n v="0.12817659061398631"/>
    <n v="539.1"/>
    <n v="69.100000000000023"/>
    <s v="Sep"/>
    <s v="Sep-2025"/>
    <x v="10"/>
  </r>
  <r>
    <s v="ORD00429"/>
    <d v="2024-03-06T00:00:00"/>
    <s v="CUST0288"/>
    <s v="P014"/>
    <n v="1"/>
    <n v="2499"/>
    <n v="0"/>
    <s v="Debit Card"/>
    <s v="Delivered"/>
    <s v="Delivered"/>
    <s v="Facebook"/>
    <n v="70"/>
    <n v="1599"/>
    <n v="2499"/>
    <n v="1599"/>
    <n v="900"/>
    <n v="0.36014405762304924"/>
    <n v="2499"/>
    <n v="900"/>
    <s v="Mar"/>
    <s v="Mar-2024"/>
    <x v="4"/>
  </r>
  <r>
    <s v="ORD00430"/>
    <d v="2025-10-06T00:00:00"/>
    <s v="CUST0952"/>
    <s v="P087"/>
    <n v="1"/>
    <n v="799"/>
    <n v="0"/>
    <s v="UPI"/>
    <s v="Delivered"/>
    <s v="Delayed"/>
    <s v="Organic"/>
    <n v="50"/>
    <n v="560"/>
    <n v="799"/>
    <n v="560"/>
    <n v="239"/>
    <n v="0.29912390488110135"/>
    <n v="799"/>
    <n v="239"/>
    <s v="Oct"/>
    <s v="Oct-2025"/>
    <x v="21"/>
  </r>
  <r>
    <s v="ORD00431"/>
    <d v="2025-06-27T00:00:00"/>
    <s v="CUST0768"/>
    <s v="P059"/>
    <n v="1"/>
    <n v="1999"/>
    <n v="0"/>
    <s v="Net Banking"/>
    <s v="Cancelled"/>
    <s v="Cancelled"/>
    <s v="Google Ads"/>
    <n v="80"/>
    <n v="1414"/>
    <n v="1999"/>
    <n v="1414"/>
    <n v="585"/>
    <n v="0.29264632316158079"/>
    <n v="0"/>
    <n v="0"/>
    <s v="Jun"/>
    <s v="Jun-2025"/>
    <x v="18"/>
  </r>
  <r>
    <s v="ORD00432"/>
    <d v="2025-06-03T00:00:00"/>
    <s v="CUST0030"/>
    <s v="P012"/>
    <n v="1"/>
    <n v="1599"/>
    <n v="319.8"/>
    <s v="Credit Card"/>
    <s v="Delivered"/>
    <s v="Delivered"/>
    <s v="Organic"/>
    <n v="100"/>
    <n v="1169"/>
    <n v="1279.2"/>
    <n v="1169"/>
    <n v="110.20000000000005"/>
    <n v="8.6147592245153254E-2"/>
    <n v="1279.2"/>
    <n v="110.20000000000005"/>
    <s v="Jun"/>
    <s v="Jun-2025"/>
    <x v="18"/>
  </r>
  <r>
    <s v="ORD00433"/>
    <d v="2025-08-07T00:00:00"/>
    <s v="CUST0111"/>
    <s v="P020"/>
    <n v="4"/>
    <n v="1999"/>
    <n v="0"/>
    <s v="Net Banking"/>
    <s v="Cancelled"/>
    <s v="Cancelled"/>
    <s v="Google Ads"/>
    <n v="100"/>
    <n v="1597"/>
    <n v="7996"/>
    <n v="6388"/>
    <n v="1608"/>
    <n v="0.20110055027513757"/>
    <n v="0"/>
    <n v="0"/>
    <s v="Aug"/>
    <s v="Aug-2025"/>
    <x v="8"/>
  </r>
  <r>
    <s v="ORD00434"/>
    <d v="2024-12-15T00:00:00"/>
    <s v="CUST0721"/>
    <s v="P069"/>
    <n v="2"/>
    <n v="2499"/>
    <n v="0"/>
    <s v="UPI"/>
    <s v="Delivered"/>
    <s v="Delivered"/>
    <s v="Organic"/>
    <n v="70"/>
    <n v="1430"/>
    <n v="4998"/>
    <n v="2860"/>
    <n v="2138"/>
    <n v="0.42777110844337735"/>
    <n v="4998"/>
    <n v="2138"/>
    <s v="Dec"/>
    <s v="Dec-2024"/>
    <x v="15"/>
  </r>
  <r>
    <s v="ORD00435"/>
    <d v="2025-10-28T00:00:00"/>
    <s v="CUST1142"/>
    <s v="P047"/>
    <n v="2"/>
    <n v="1999"/>
    <n v="199.9"/>
    <s v="Debit Card"/>
    <s v="Delivered"/>
    <s v="Delivered"/>
    <s v="Organic"/>
    <n v="100"/>
    <n v="1547"/>
    <n v="3798.1"/>
    <n v="3094"/>
    <n v="704.09999999999991"/>
    <n v="0.1853821647665938"/>
    <n v="3798.1"/>
    <n v="704.09999999999991"/>
    <s v="Oct"/>
    <s v="Oct-2025"/>
    <x v="21"/>
  </r>
  <r>
    <s v="ORD00436"/>
    <d v="2024-08-28T00:00:00"/>
    <s v="CUST0524"/>
    <s v="P056"/>
    <n v="2"/>
    <n v="299"/>
    <n v="89.7"/>
    <s v="Net Banking"/>
    <s v="Delivered"/>
    <s v="Delivered"/>
    <s v="Organic"/>
    <n v="50"/>
    <n v="188"/>
    <n v="508.3"/>
    <n v="376"/>
    <n v="132.30000000000001"/>
    <n v="0.26027936258115286"/>
    <n v="508.3"/>
    <n v="132.30000000000001"/>
    <s v="Aug"/>
    <s v="Aug-2024"/>
    <x v="9"/>
  </r>
  <r>
    <s v="ORD00437"/>
    <d v="2025-03-09T00:00:00"/>
    <s v="CUST0736"/>
    <s v="P052"/>
    <n v="3"/>
    <n v="499"/>
    <n v="74.849999999999994"/>
    <s v="Debit Card"/>
    <s v="Delivered"/>
    <s v="Delivered"/>
    <s v="Google Ads"/>
    <n v="50"/>
    <n v="320"/>
    <n v="1422.15"/>
    <n v="960"/>
    <n v="462.15000000000009"/>
    <n v="0.32496572091551529"/>
    <n v="1422.15"/>
    <n v="462.15000000000009"/>
    <s v="Mar"/>
    <s v="Mar-2025"/>
    <x v="17"/>
  </r>
  <r>
    <s v="ORD00438"/>
    <d v="2024-11-18T00:00:00"/>
    <s v="CUST0169"/>
    <s v="P033"/>
    <n v="1"/>
    <n v="399"/>
    <n v="0"/>
    <s v="Cash on Delivery"/>
    <s v="Delivered"/>
    <s v="Delayed"/>
    <s v="Email"/>
    <n v="40"/>
    <n v="321"/>
    <n v="399"/>
    <n v="321"/>
    <n v="78"/>
    <n v="0.19548872180451127"/>
    <n v="399"/>
    <n v="78"/>
    <s v="Nov"/>
    <s v="Nov-2024"/>
    <x v="6"/>
  </r>
  <r>
    <s v="ORD00439"/>
    <d v="2025-03-05T00:00:00"/>
    <s v="CUST0625"/>
    <s v="P054"/>
    <n v="1"/>
    <n v="4999"/>
    <n v="0"/>
    <s v="UPI"/>
    <s v="Delivered"/>
    <s v="Delayed"/>
    <s v="Facebook"/>
    <n v="40"/>
    <n v="2912"/>
    <n v="4999"/>
    <n v="2912"/>
    <n v="2087"/>
    <n v="0.41748349669933987"/>
    <n v="4999"/>
    <n v="2087"/>
    <s v="Mar"/>
    <s v="Mar-2025"/>
    <x v="17"/>
  </r>
  <r>
    <s v="ORD00440"/>
    <d v="2024-10-27T00:00:00"/>
    <s v="CUST0708"/>
    <s v="P045"/>
    <n v="2"/>
    <n v="4999"/>
    <n v="499.9"/>
    <s v="UPI"/>
    <s v="Delivered"/>
    <s v="Delayed"/>
    <s v="Google Ads"/>
    <n v="50"/>
    <n v="3040"/>
    <n v="9498.1"/>
    <n v="6080"/>
    <n v="3418.1000000000004"/>
    <n v="0.359871974394879"/>
    <n v="9498.1"/>
    <n v="3418.1000000000004"/>
    <s v="Oct"/>
    <s v="Oct-2024"/>
    <x v="16"/>
  </r>
  <r>
    <s v="ORD00441"/>
    <d v="2025-07-17T00:00:00"/>
    <s v="CUST0744"/>
    <s v="P004"/>
    <n v="1"/>
    <n v="8999"/>
    <n v="0"/>
    <s v="UPI"/>
    <s v="Delivered"/>
    <s v="Delivered"/>
    <s v="Email"/>
    <n v="70"/>
    <n v="5059"/>
    <n v="8999"/>
    <n v="5059"/>
    <n v="3940"/>
    <n v="0.43782642515835091"/>
    <n v="8999"/>
    <n v="3940"/>
    <s v="Jul"/>
    <s v="Jul-2025"/>
    <x v="2"/>
  </r>
  <r>
    <s v="ORD00442"/>
    <d v="2024-08-01T00:00:00"/>
    <s v="CUST0310"/>
    <s v="P084"/>
    <n v="3"/>
    <n v="999"/>
    <n v="149.85"/>
    <s v="Cash on Delivery"/>
    <s v="Delivered"/>
    <s v="Delivered"/>
    <s v="Google Ads"/>
    <n v="50"/>
    <n v="809"/>
    <n v="2847.15"/>
    <n v="2427"/>
    <n v="420.15000000000009"/>
    <n v="0.14756862125283179"/>
    <n v="2847.15"/>
    <n v="420.15000000000009"/>
    <s v="Aug"/>
    <s v="Aug-2024"/>
    <x v="9"/>
  </r>
  <r>
    <s v="ORD00443"/>
    <d v="2024-04-25T00:00:00"/>
    <s v="CUST0002"/>
    <s v="P089"/>
    <n v="3"/>
    <n v="2999"/>
    <n v="449.85"/>
    <s v="Cash on Delivery"/>
    <s v="Delivered"/>
    <s v="Delivered"/>
    <s v="Organic"/>
    <n v="70"/>
    <n v="2453"/>
    <n v="8547.15"/>
    <n v="7359"/>
    <n v="1188.1499999999996"/>
    <n v="0.139011249363823"/>
    <n v="8547.15"/>
    <n v="1188.1499999999996"/>
    <s v="Apr"/>
    <s v="Apr-2024"/>
    <x v="3"/>
  </r>
  <r>
    <s v="ORD00444"/>
    <d v="2025-08-26T00:00:00"/>
    <s v="CUST0464"/>
    <s v="P011"/>
    <n v="1"/>
    <n v="799"/>
    <n v="0"/>
    <s v="UPI"/>
    <s v="Delivered"/>
    <s v="Delivered"/>
    <s v="Organic"/>
    <n v="70"/>
    <n v="645"/>
    <n v="799"/>
    <n v="645"/>
    <n v="154"/>
    <n v="0.19274092615769711"/>
    <n v="799"/>
    <n v="154"/>
    <s v="Aug"/>
    <s v="Aug-2025"/>
    <x v="8"/>
  </r>
  <r>
    <s v="ORD00445"/>
    <d v="2024-08-29T00:00:00"/>
    <s v="CUST0318"/>
    <s v="P043"/>
    <n v="3"/>
    <n v="599"/>
    <n v="179.7"/>
    <s v="UPI"/>
    <s v="Delivered"/>
    <s v="Delivered"/>
    <s v="Instagram"/>
    <n v="70"/>
    <n v="358"/>
    <n v="1617.3"/>
    <n v="1074"/>
    <n v="543.29999999999995"/>
    <n v="0.33593025412724908"/>
    <n v="1617.3"/>
    <n v="543.29999999999995"/>
    <s v="Aug"/>
    <s v="Aug-2024"/>
    <x v="9"/>
  </r>
  <r>
    <s v="ORD00446"/>
    <d v="2024-09-06T00:00:00"/>
    <s v="CUST0743"/>
    <s v="P025"/>
    <n v="3"/>
    <n v="4999"/>
    <n v="2249.5500000000002"/>
    <s v="Cash on Delivery"/>
    <s v="Delivered"/>
    <s v="Delivered"/>
    <s v="Instagram"/>
    <n v="70"/>
    <n v="3572"/>
    <n v="12747.45"/>
    <n v="10716"/>
    <n v="2031.4500000000007"/>
    <n v="0.15936128402151023"/>
    <n v="12747.45"/>
    <n v="2031.4500000000007"/>
    <s v="Sep"/>
    <s v="Sep-2024"/>
    <x v="13"/>
  </r>
  <r>
    <s v="ORD00447"/>
    <d v="2024-09-17T00:00:00"/>
    <s v="CUST0293"/>
    <s v="P093"/>
    <n v="4"/>
    <n v="999"/>
    <n v="199.8"/>
    <s v="UPI"/>
    <s v="Delivered"/>
    <s v="Delivered"/>
    <s v="Instagram"/>
    <n v="70"/>
    <n v="629"/>
    <n v="3796.2"/>
    <n v="2516"/>
    <n v="1280.1999999999998"/>
    <n v="0.33723196881091616"/>
    <n v="3796.2"/>
    <n v="1280.1999999999998"/>
    <s v="Sep"/>
    <s v="Sep-2024"/>
    <x v="13"/>
  </r>
  <r>
    <s v="ORD00448"/>
    <d v="2025-04-07T00:00:00"/>
    <s v="CUST1023"/>
    <s v="P059"/>
    <n v="1"/>
    <n v="1999"/>
    <n v="99.95"/>
    <s v="Debit Card"/>
    <s v="Delivered"/>
    <s v="Delayed"/>
    <s v="Email"/>
    <n v="50"/>
    <n v="1414"/>
    <n v="1899.05"/>
    <n v="1414"/>
    <n v="485.04999999999995"/>
    <n v="0.25541718227534821"/>
    <n v="1899.05"/>
    <n v="485.04999999999995"/>
    <s v="Apr"/>
    <s v="Apr-2025"/>
    <x v="7"/>
  </r>
  <r>
    <s v="ORD00449"/>
    <d v="2024-01-17T00:00:00"/>
    <s v="CUST0281"/>
    <s v="P096"/>
    <n v="3"/>
    <n v="299"/>
    <n v="0"/>
    <s v="Credit Card"/>
    <s v="Cancelled"/>
    <s v="Cancelled"/>
    <s v="Instagram"/>
    <n v="40"/>
    <n v="168"/>
    <n v="897"/>
    <n v="504"/>
    <n v="393"/>
    <n v="0.43812709030100333"/>
    <n v="0"/>
    <n v="0"/>
    <s v="Jan"/>
    <s v="Jan-2024"/>
    <x v="14"/>
  </r>
  <r>
    <s v="ORD00450"/>
    <d v="2025-05-23T00:00:00"/>
    <s v="CUST1010"/>
    <s v="P031"/>
    <n v="2"/>
    <n v="3999"/>
    <n v="1599.6"/>
    <s v="Cash on Delivery"/>
    <s v="Delivered"/>
    <s v="Delayed"/>
    <s v="Instagram"/>
    <n v="60"/>
    <n v="3007"/>
    <n v="6398.4"/>
    <n v="6014"/>
    <n v="384.39999999999964"/>
    <n v="6.0077519379844908E-2"/>
    <n v="6398.4"/>
    <n v="384.39999999999964"/>
    <s v="May"/>
    <s v="May-2025"/>
    <x v="11"/>
  </r>
  <r>
    <s v="ORD00451"/>
    <d v="2025-08-28T00:00:00"/>
    <s v="CUST0098"/>
    <s v="P071"/>
    <n v="2"/>
    <n v="999"/>
    <n v="199.8"/>
    <s v="Net Banking"/>
    <s v="Delivered"/>
    <s v="Delivered"/>
    <s v="Google Ads"/>
    <n v="80"/>
    <n v="818"/>
    <n v="1798.2"/>
    <n v="1636"/>
    <n v="162.20000000000005"/>
    <n v="9.0201312423534671E-2"/>
    <n v="1798.2"/>
    <n v="162.20000000000005"/>
    <s v="Aug"/>
    <s v="Aug-2025"/>
    <x v="8"/>
  </r>
  <r>
    <s v="ORD00452"/>
    <d v="2024-11-14T00:00:00"/>
    <s v="CUST0962"/>
    <s v="P022"/>
    <n v="2"/>
    <n v="999"/>
    <n v="99.9"/>
    <s v="Credit Card"/>
    <s v="Delivered"/>
    <s v="Delayed"/>
    <s v="Facebook"/>
    <n v="70"/>
    <n v="693"/>
    <n v="1898.1"/>
    <n v="1386"/>
    <n v="512.09999999999991"/>
    <n v="0.26979611190137504"/>
    <n v="1898.1"/>
    <n v="512.09999999999991"/>
    <s v="Nov"/>
    <s v="Nov-2024"/>
    <x v="6"/>
  </r>
  <r>
    <s v="ORD00453"/>
    <d v="2025-05-26T00:00:00"/>
    <s v="CUST1068"/>
    <s v="P088"/>
    <n v="2"/>
    <n v="2999"/>
    <n v="599.79999999999995"/>
    <s v="Credit Card"/>
    <s v="Delivered"/>
    <s v="Delivered"/>
    <s v="Affiliate"/>
    <n v="80"/>
    <n v="2377"/>
    <n v="5398.2"/>
    <n v="4754"/>
    <n v="644.19999999999982"/>
    <n v="0.11933607498795892"/>
    <n v="5398.2"/>
    <n v="644.19999999999982"/>
    <s v="May"/>
    <s v="May-2025"/>
    <x v="11"/>
  </r>
  <r>
    <s v="ORD00454"/>
    <d v="2025-07-26T00:00:00"/>
    <s v="CUST1178"/>
    <s v="P097"/>
    <n v="2"/>
    <n v="499"/>
    <n v="49.9"/>
    <s v="UPI"/>
    <s v="Delivered"/>
    <s v="Delivered"/>
    <s v="Affiliate"/>
    <n v="40"/>
    <n v="324"/>
    <n v="948.1"/>
    <n v="648"/>
    <n v="300.10000000000002"/>
    <n v="0.31652779242695922"/>
    <n v="948.1"/>
    <n v="300.10000000000002"/>
    <s v="Jul"/>
    <s v="Jul-2025"/>
    <x v="2"/>
  </r>
  <r>
    <s v="ORD00455"/>
    <d v="2025-01-20T00:00:00"/>
    <s v="CUST0248"/>
    <s v="P074"/>
    <n v="4"/>
    <n v="2999"/>
    <n v="599.79999999999995"/>
    <s v="Credit Card"/>
    <s v="Delivered"/>
    <s v="Delivered"/>
    <s v="Affiliate"/>
    <n v="40"/>
    <n v="1870"/>
    <n v="11396.2"/>
    <n v="7480"/>
    <n v="3916.2000000000007"/>
    <n v="0.34364086274372163"/>
    <n v="11396.2"/>
    <n v="3916.2000000000007"/>
    <s v="Jan"/>
    <s v="Jan-2025"/>
    <x v="19"/>
  </r>
  <r>
    <s v="ORD00456"/>
    <d v="2024-12-24T00:00:00"/>
    <s v="CUST0353"/>
    <s v="P031"/>
    <n v="2"/>
    <n v="3999"/>
    <n v="1199.7"/>
    <s v="UPI"/>
    <s v="Delivered"/>
    <s v="Delivered"/>
    <s v="Affiliate"/>
    <n v="70"/>
    <n v="3007"/>
    <n v="6798.3"/>
    <n v="6014"/>
    <n v="784.30000000000018"/>
    <n v="0.11536707706338352"/>
    <n v="6798.3"/>
    <n v="784.30000000000018"/>
    <s v="Dec"/>
    <s v="Dec-2024"/>
    <x v="15"/>
  </r>
  <r>
    <s v="ORD00457"/>
    <d v="2025-05-03T00:00:00"/>
    <s v="CUST0211"/>
    <s v="P028"/>
    <n v="1"/>
    <n v="799"/>
    <n v="39.950000000000003"/>
    <s v="UPI"/>
    <s v="Delivered"/>
    <s v="Delivered"/>
    <s v="Email"/>
    <n v="40"/>
    <n v="526"/>
    <n v="759.05"/>
    <n v="526"/>
    <n v="233.04999999999995"/>
    <n v="0.30702852249522428"/>
    <n v="759.05"/>
    <n v="233.04999999999995"/>
    <s v="May"/>
    <s v="May-2025"/>
    <x v="11"/>
  </r>
  <r>
    <s v="ORD00458"/>
    <d v="2025-04-09T00:00:00"/>
    <s v="CUST0575"/>
    <s v="P059"/>
    <n v="1"/>
    <n v="1999"/>
    <n v="99.95"/>
    <s v="UPI"/>
    <s v="Delivered"/>
    <s v="Delivered"/>
    <s v="Google Ads"/>
    <n v="60"/>
    <n v="1414"/>
    <n v="1899.05"/>
    <n v="1414"/>
    <n v="485.04999999999995"/>
    <n v="0.25541718227534821"/>
    <n v="1899.05"/>
    <n v="485.04999999999995"/>
    <s v="Apr"/>
    <s v="Apr-2025"/>
    <x v="7"/>
  </r>
  <r>
    <s v="ORD00459"/>
    <d v="2025-01-01T00:00:00"/>
    <s v="CUST0543"/>
    <s v="P054"/>
    <n v="4"/>
    <n v="4999"/>
    <n v="0"/>
    <s v="Cash on Delivery"/>
    <s v="Delivered"/>
    <s v="Delivered"/>
    <s v="Facebook"/>
    <n v="60"/>
    <n v="2912"/>
    <n v="19996"/>
    <n v="11648"/>
    <n v="8348"/>
    <n v="0.41748349669933987"/>
    <n v="19996"/>
    <n v="8348"/>
    <s v="Jan"/>
    <s v="Jan-2025"/>
    <x v="19"/>
  </r>
  <r>
    <s v="ORD00460"/>
    <d v="2025-01-08T00:00:00"/>
    <s v="CUST0618"/>
    <s v="P014"/>
    <n v="2"/>
    <n v="2499"/>
    <n v="1249.5"/>
    <s v="Debit Card"/>
    <s v="Delivered"/>
    <s v="Delivered"/>
    <s v="Affiliate"/>
    <n v="100"/>
    <n v="1599"/>
    <n v="3748.5"/>
    <n v="3198"/>
    <n v="550.5"/>
    <n v="0.14685874349739897"/>
    <n v="3748.5"/>
    <n v="550.5"/>
    <s v="Jan"/>
    <s v="Jan-2025"/>
    <x v="19"/>
  </r>
  <r>
    <s v="ORD00461"/>
    <d v="2024-10-22T00:00:00"/>
    <s v="CUST0440"/>
    <s v="P028"/>
    <n v="4"/>
    <n v="799"/>
    <n v="479.4"/>
    <s v="UPI"/>
    <s v="Delivered"/>
    <s v="Delivered"/>
    <s v="Organic"/>
    <n v="40"/>
    <n v="526"/>
    <n v="2716.6"/>
    <n v="2104"/>
    <n v="612.59999999999991"/>
    <n v="0.22550246631819182"/>
    <n v="2716.6"/>
    <n v="612.59999999999991"/>
    <s v="Oct"/>
    <s v="Oct-2024"/>
    <x v="16"/>
  </r>
  <r>
    <s v="ORD00462"/>
    <d v="2025-09-16T00:00:00"/>
    <s v="CUST0868"/>
    <s v="P003"/>
    <n v="1"/>
    <n v="399"/>
    <n v="19.95"/>
    <s v="UPI"/>
    <s v="Delivered"/>
    <s v="Delivered"/>
    <s v="Affiliate"/>
    <n v="40"/>
    <n v="307"/>
    <n v="379.05"/>
    <n v="307"/>
    <n v="72.050000000000011"/>
    <n v="0.19008046431869149"/>
    <n v="379.05"/>
    <n v="72.050000000000011"/>
    <s v="Sep"/>
    <s v="Sep-2025"/>
    <x v="10"/>
  </r>
  <r>
    <s v="ORD00463"/>
    <d v="2025-06-26T00:00:00"/>
    <s v="CUST0204"/>
    <s v="P064"/>
    <n v="1"/>
    <n v="799"/>
    <n v="119.85"/>
    <s v="Cash on Delivery"/>
    <s v="Delivered"/>
    <s v="Delivered"/>
    <s v="Organic"/>
    <n v="70"/>
    <n v="445"/>
    <n v="679.15"/>
    <n v="445"/>
    <n v="234.14999999999998"/>
    <n v="0.34476919679010526"/>
    <n v="679.15"/>
    <n v="234.14999999999998"/>
    <s v="Jun"/>
    <s v="Jun-2025"/>
    <x v="18"/>
  </r>
  <r>
    <s v="ORD00464"/>
    <d v="2024-08-08T00:00:00"/>
    <s v="CUST0553"/>
    <s v="P015"/>
    <n v="1"/>
    <n v="1299"/>
    <n v="129.9"/>
    <s v="Cash on Delivery"/>
    <s v="Delivered"/>
    <s v="Delivered"/>
    <s v="Organic"/>
    <n v="80"/>
    <n v="881"/>
    <n v="1169.0999999999999"/>
    <n v="881"/>
    <n v="288.09999999999991"/>
    <n v="0.24642887691386531"/>
    <n v="1169.0999999999999"/>
    <n v="288.09999999999991"/>
    <s v="Aug"/>
    <s v="Aug-2024"/>
    <x v="9"/>
  </r>
  <r>
    <s v="ORD00465"/>
    <d v="2024-09-01T00:00:00"/>
    <s v="CUST0642"/>
    <s v="P067"/>
    <n v="2"/>
    <n v="999"/>
    <n v="99.9"/>
    <s v="Cash on Delivery"/>
    <s v="Delivered"/>
    <s v="Delivered"/>
    <s v="Affiliate"/>
    <n v="50"/>
    <n v="611"/>
    <n v="1898.1"/>
    <n v="1222"/>
    <n v="676.09999999999991"/>
    <n v="0.35619830356672461"/>
    <n v="1898.1"/>
    <n v="676.09999999999991"/>
    <s v="Sep"/>
    <s v="Sep-2024"/>
    <x v="13"/>
  </r>
  <r>
    <s v="ORD00466"/>
    <d v="2024-05-30T00:00:00"/>
    <s v="CUST0711"/>
    <s v="P094"/>
    <n v="4"/>
    <n v="399"/>
    <n v="0"/>
    <s v="Credit Card"/>
    <s v="Delivered"/>
    <s v="Delayed"/>
    <s v="Google Ads"/>
    <n v="50"/>
    <n v="244"/>
    <n v="1596"/>
    <n v="976"/>
    <n v="620"/>
    <n v="0.38847117794486213"/>
    <n v="1596"/>
    <n v="620"/>
    <s v="May"/>
    <s v="May-2024"/>
    <x v="5"/>
  </r>
  <r>
    <s v="ORD00467"/>
    <d v="2025-05-31T00:00:00"/>
    <s v="CUST1123"/>
    <s v="P015"/>
    <n v="4"/>
    <n v="1299"/>
    <n v="259.8"/>
    <s v="Debit Card"/>
    <s v="Delivered"/>
    <s v="Delivered"/>
    <s v="Organic"/>
    <n v="40"/>
    <n v="881"/>
    <n v="4936.2"/>
    <n v="3524"/>
    <n v="1412.1999999999998"/>
    <n v="0.28609051497103033"/>
    <n v="4936.2"/>
    <n v="1412.1999999999998"/>
    <s v="May"/>
    <s v="May-2025"/>
    <x v="11"/>
  </r>
  <r>
    <s v="ORD00468"/>
    <d v="2024-12-07T00:00:00"/>
    <s v="CUST0489"/>
    <s v="P080"/>
    <n v="1"/>
    <n v="6999"/>
    <n v="349.95"/>
    <s v="UPI"/>
    <s v="Delivered"/>
    <s v="Delayed"/>
    <s v="Facebook"/>
    <n v="40"/>
    <n v="4949"/>
    <n v="6649.05"/>
    <n v="4949"/>
    <n v="1700.0500000000002"/>
    <n v="0.25568314270459691"/>
    <n v="6649.05"/>
    <n v="1700.0500000000002"/>
    <s v="Dec"/>
    <s v="Dec-2024"/>
    <x v="15"/>
  </r>
  <r>
    <s v="ORD00469"/>
    <d v="2024-03-16T00:00:00"/>
    <s v="CUST0334"/>
    <s v="P036"/>
    <n v="4"/>
    <n v="2999"/>
    <n v="0"/>
    <s v="UPI"/>
    <s v="Delivered"/>
    <s v="Delivered"/>
    <s v="Facebook"/>
    <n v="70"/>
    <n v="2406"/>
    <n v="11996"/>
    <n v="9624"/>
    <n v="2372"/>
    <n v="0.19773257752584195"/>
    <n v="11996"/>
    <n v="2372"/>
    <s v="Mar"/>
    <s v="Mar-2024"/>
    <x v="4"/>
  </r>
  <r>
    <s v="ORD00470"/>
    <d v="2025-05-17T00:00:00"/>
    <s v="CUST0018"/>
    <s v="P034"/>
    <n v="1"/>
    <n v="4999"/>
    <n v="0"/>
    <s v="Cash on Delivery"/>
    <s v="Cancelled"/>
    <s v="Cancelled"/>
    <s v="Instagram"/>
    <n v="80"/>
    <n v="3985"/>
    <n v="4999"/>
    <n v="3985"/>
    <n v="1014"/>
    <n v="0.20284056811362272"/>
    <n v="0"/>
    <n v="0"/>
    <s v="May"/>
    <s v="May-2025"/>
    <x v="11"/>
  </r>
  <r>
    <s v="ORD00471"/>
    <d v="2024-10-14T00:00:00"/>
    <s v="CUST0653"/>
    <s v="P019"/>
    <n v="1"/>
    <n v="499"/>
    <n v="0"/>
    <s v="Cash on Delivery"/>
    <s v="Cancelled"/>
    <s v="Cancelled"/>
    <s v="Organic"/>
    <n v="80"/>
    <n v="391"/>
    <n v="499"/>
    <n v="391"/>
    <n v="108"/>
    <n v="0.21643286573146292"/>
    <n v="0"/>
    <n v="0"/>
    <s v="Oct"/>
    <s v="Oct-2024"/>
    <x v="16"/>
  </r>
  <r>
    <s v="ORD00472"/>
    <d v="2024-02-03T00:00:00"/>
    <s v="CUST1137"/>
    <s v="P025"/>
    <n v="1"/>
    <n v="4999"/>
    <n v="499.9"/>
    <s v="Credit Card"/>
    <s v="Delivered"/>
    <s v="Delivered"/>
    <s v="Google Ads"/>
    <n v="80"/>
    <n v="3572"/>
    <n v="4499.1000000000004"/>
    <n v="3572"/>
    <n v="927.10000000000036"/>
    <n v="0.20606343490920412"/>
    <n v="4499.1000000000004"/>
    <n v="927.10000000000036"/>
    <s v="Feb"/>
    <s v="Feb-2024"/>
    <x v="12"/>
  </r>
  <r>
    <s v="ORD00473"/>
    <d v="2025-04-03T00:00:00"/>
    <s v="CUST1044"/>
    <s v="P066"/>
    <n v="2"/>
    <n v="299"/>
    <n v="59.8"/>
    <s v="UPI"/>
    <s v="Delivered"/>
    <s v="Delivered"/>
    <s v="Facebook"/>
    <n v="60"/>
    <n v="223"/>
    <n v="538.20000000000005"/>
    <n v="446"/>
    <n v="92.200000000000045"/>
    <n v="0.17131178000743225"/>
    <n v="538.20000000000005"/>
    <n v="92.200000000000045"/>
    <s v="Apr"/>
    <s v="Apr-2025"/>
    <x v="7"/>
  </r>
  <r>
    <s v="ORD00474"/>
    <d v="2025-01-13T00:00:00"/>
    <s v="CUST0872"/>
    <s v="P082"/>
    <n v="2"/>
    <n v="3999"/>
    <n v="0"/>
    <s v="Credit Card"/>
    <s v="Delivered"/>
    <s v="Delayed"/>
    <s v="Organic"/>
    <n v="40"/>
    <n v="2514"/>
    <n v="7998"/>
    <n v="5028"/>
    <n v="2970"/>
    <n v="0.37134283570892723"/>
    <n v="7998"/>
    <n v="2970"/>
    <s v="Jan"/>
    <s v="Jan-2025"/>
    <x v="19"/>
  </r>
  <r>
    <s v="ORD00475"/>
    <d v="2024-07-14T00:00:00"/>
    <s v="CUST1040"/>
    <s v="P021"/>
    <n v="2"/>
    <n v="799"/>
    <n v="239.7"/>
    <s v="UPI"/>
    <s v="Delivered"/>
    <s v="Delivered"/>
    <s v="Google Ads"/>
    <n v="60"/>
    <n v="613"/>
    <n v="1358.3"/>
    <n v="1226"/>
    <n v="132.29999999999995"/>
    <n v="9.740116321872927E-2"/>
    <n v="1358.3"/>
    <n v="132.29999999999995"/>
    <s v="Jul"/>
    <s v="Jul-2024"/>
    <x v="20"/>
  </r>
  <r>
    <s v="ORD00476"/>
    <d v="2025-04-22T00:00:00"/>
    <s v="CUST0650"/>
    <s v="P073"/>
    <n v="1"/>
    <n v="499"/>
    <n v="74.849999999999994"/>
    <s v="UPI"/>
    <s v="Delivered"/>
    <s v="Delayed"/>
    <s v="Organic"/>
    <n v="70"/>
    <n v="334"/>
    <n v="424.15"/>
    <n v="334"/>
    <n v="90.149999999999977"/>
    <n v="0.21254273252387124"/>
    <n v="424.15"/>
    <n v="90.149999999999977"/>
    <s v="Apr"/>
    <s v="Apr-2025"/>
    <x v="7"/>
  </r>
  <r>
    <s v="ORD00477"/>
    <d v="2024-06-19T00:00:00"/>
    <s v="CUST0803"/>
    <s v="P069"/>
    <n v="4"/>
    <n v="2499"/>
    <n v="999.6"/>
    <s v="Credit Card"/>
    <s v="Delivered"/>
    <s v="Delivered"/>
    <s v="Instagram"/>
    <n v="100"/>
    <n v="1430"/>
    <n v="8996.4"/>
    <n v="5720"/>
    <n v="3276.3999999999996"/>
    <n v="0.36419012049264149"/>
    <n v="8996.4"/>
    <n v="3276.3999999999996"/>
    <s v="Jun"/>
    <s v="Jun-2024"/>
    <x v="1"/>
  </r>
  <r>
    <s v="ORD00478"/>
    <d v="2025-09-19T00:00:00"/>
    <s v="CUST0812"/>
    <s v="P068"/>
    <n v="4"/>
    <n v="2499"/>
    <n v="0"/>
    <s v="Net Banking"/>
    <s v="Delivered"/>
    <s v="Delivered"/>
    <s v="Organic"/>
    <n v="100"/>
    <n v="1632"/>
    <n v="9996"/>
    <n v="6528"/>
    <n v="3468"/>
    <n v="0.34693877551020408"/>
    <n v="9996"/>
    <n v="3468"/>
    <s v="Sep"/>
    <s v="Sep-2025"/>
    <x v="10"/>
  </r>
  <r>
    <s v="ORD00479"/>
    <d v="2024-10-04T00:00:00"/>
    <s v="CUST0804"/>
    <s v="P078"/>
    <n v="1"/>
    <n v="399"/>
    <n v="0"/>
    <s v="Debit Card"/>
    <s v="Cancelled"/>
    <s v="Cancelled"/>
    <s v="Organic"/>
    <n v="80"/>
    <n v="257"/>
    <n v="399"/>
    <n v="257"/>
    <n v="142"/>
    <n v="0.35588972431077692"/>
    <n v="0"/>
    <n v="0"/>
    <s v="Oct"/>
    <s v="Oct-2024"/>
    <x v="16"/>
  </r>
  <r>
    <s v="ORD00480"/>
    <d v="2025-04-28T00:00:00"/>
    <s v="CUST0085"/>
    <s v="P015"/>
    <n v="4"/>
    <n v="1299"/>
    <n v="779.4"/>
    <s v="Debit Card"/>
    <s v="Delivered"/>
    <s v="Delayed"/>
    <s v="Email"/>
    <n v="60"/>
    <n v="881"/>
    <n v="4416.6000000000004"/>
    <n v="3524"/>
    <n v="892.60000000000036"/>
    <n v="0.20210116379115162"/>
    <n v="4416.6000000000004"/>
    <n v="892.60000000000036"/>
    <s v="Apr"/>
    <s v="Apr-2025"/>
    <x v="7"/>
  </r>
  <r>
    <s v="ORD00481"/>
    <d v="2024-06-11T00:00:00"/>
    <s v="CUST0965"/>
    <s v="P090"/>
    <n v="2"/>
    <n v="8999"/>
    <n v="3599.6"/>
    <s v="Net Banking"/>
    <s v="Delivered"/>
    <s v="Delayed"/>
    <s v="Organic"/>
    <n v="80"/>
    <n v="5811"/>
    <n v="14398.4"/>
    <n v="11622"/>
    <n v="2776.3999999999996"/>
    <n v="0.19282698077564173"/>
    <n v="14398.4"/>
    <n v="2776.3999999999996"/>
    <s v="Jun"/>
    <s v="Jun-2024"/>
    <x v="1"/>
  </r>
  <r>
    <s v="ORD00482"/>
    <d v="2024-11-10T00:00:00"/>
    <s v="CUST0617"/>
    <s v="P083"/>
    <n v="1"/>
    <n v="499"/>
    <n v="24.95"/>
    <s v="Cash on Delivery"/>
    <s v="Delivered"/>
    <s v="Delayed"/>
    <s v="Organic"/>
    <n v="80"/>
    <n v="323"/>
    <n v="474.05"/>
    <n v="323"/>
    <n v="151.05000000000001"/>
    <n v="0.31863727454909824"/>
    <n v="474.05"/>
    <n v="151.05000000000001"/>
    <s v="Nov"/>
    <s v="Nov-2024"/>
    <x v="6"/>
  </r>
  <r>
    <s v="ORD00483"/>
    <d v="2025-01-20T00:00:00"/>
    <s v="CUST0965"/>
    <s v="P014"/>
    <n v="2"/>
    <n v="2499"/>
    <n v="499.8"/>
    <s v="Credit Card"/>
    <s v="Delivered"/>
    <s v="Delivered"/>
    <s v="Affiliate"/>
    <n v="60"/>
    <n v="1599"/>
    <n v="4498.2"/>
    <n v="3198"/>
    <n v="1300.1999999999998"/>
    <n v="0.28904895291449911"/>
    <n v="4498.2"/>
    <n v="1300.1999999999998"/>
    <s v="Jan"/>
    <s v="Jan-2025"/>
    <x v="19"/>
  </r>
  <r>
    <s v="ORD00484"/>
    <d v="2024-11-16T00:00:00"/>
    <s v="CUST0548"/>
    <s v="P024"/>
    <n v="2"/>
    <n v="1299"/>
    <n v="259.8"/>
    <s v="Net Banking"/>
    <s v="Delivered"/>
    <s v="Delayed"/>
    <s v="Organic"/>
    <n v="60"/>
    <n v="969"/>
    <n v="2338.1999999999998"/>
    <n v="1938"/>
    <n v="400.19999999999982"/>
    <n v="0.17115730048755445"/>
    <n v="2338.1999999999998"/>
    <n v="400.19999999999982"/>
    <s v="Nov"/>
    <s v="Nov-2024"/>
    <x v="6"/>
  </r>
  <r>
    <s v="ORD00485"/>
    <d v="2024-02-24T00:00:00"/>
    <s v="CUST0566"/>
    <s v="P028"/>
    <n v="4"/>
    <n v="799"/>
    <n v="479.4"/>
    <s v="Net Banking"/>
    <s v="Delivered"/>
    <s v="Delayed"/>
    <s v="Organic"/>
    <n v="100"/>
    <n v="526"/>
    <n v="2716.6"/>
    <n v="2104"/>
    <n v="612.59999999999991"/>
    <n v="0.22550246631819182"/>
    <n v="2716.6"/>
    <n v="612.59999999999991"/>
    <s v="Feb"/>
    <s v="Feb-2024"/>
    <x v="12"/>
  </r>
  <r>
    <s v="ORD00486"/>
    <d v="2024-08-30T00:00:00"/>
    <s v="CUST0993"/>
    <s v="P005"/>
    <n v="1"/>
    <n v="599"/>
    <n v="0"/>
    <s v="UPI"/>
    <s v="Cancelled"/>
    <s v="Cancelled"/>
    <s v="Google Ads"/>
    <n v="60"/>
    <n v="426"/>
    <n v="599"/>
    <n v="426"/>
    <n v="173"/>
    <n v="0.28881469115191988"/>
    <n v="0"/>
    <n v="0"/>
    <s v="Aug"/>
    <s v="Aug-2024"/>
    <x v="9"/>
  </r>
  <r>
    <s v="ORD00487"/>
    <d v="2024-08-03T00:00:00"/>
    <s v="CUST0225"/>
    <s v="P081"/>
    <n v="1"/>
    <n v="499"/>
    <n v="0"/>
    <s v="Debit Card"/>
    <s v="Cancelled"/>
    <s v="Cancelled"/>
    <s v="Google Ads"/>
    <n v="80"/>
    <n v="280"/>
    <n v="499"/>
    <n v="280"/>
    <n v="219"/>
    <n v="0.43887775551102204"/>
    <n v="0"/>
    <n v="0"/>
    <s v="Aug"/>
    <s v="Aug-2024"/>
    <x v="9"/>
  </r>
  <r>
    <s v="ORD00488"/>
    <d v="2025-01-17T00:00:00"/>
    <s v="CUST0107"/>
    <s v="P079"/>
    <n v="2"/>
    <n v="1999"/>
    <n v="0"/>
    <s v="UPI"/>
    <s v="Cancelled"/>
    <s v="Cancelled"/>
    <s v="Organic"/>
    <n v="50"/>
    <n v="1506"/>
    <n v="3998"/>
    <n v="3012"/>
    <n v="986"/>
    <n v="0.2466233116558279"/>
    <n v="0"/>
    <n v="0"/>
    <s v="Jan"/>
    <s v="Jan-2025"/>
    <x v="19"/>
  </r>
  <r>
    <s v="ORD00489"/>
    <d v="2024-02-04T00:00:00"/>
    <s v="CUST0477"/>
    <s v="P017"/>
    <n v="2"/>
    <n v="6999"/>
    <n v="3499.5"/>
    <s v="UPI"/>
    <s v="Delivered"/>
    <s v="Delivered"/>
    <s v="Google Ads"/>
    <n v="70"/>
    <n v="4046"/>
    <n v="10498.5"/>
    <n v="8092"/>
    <n v="2406.5"/>
    <n v="0.22922322236509979"/>
    <n v="10498.5"/>
    <n v="2406.5"/>
    <s v="Feb"/>
    <s v="Feb-2024"/>
    <x v="12"/>
  </r>
  <r>
    <s v="ORD00490"/>
    <d v="2024-01-13T00:00:00"/>
    <s v="CUST0805"/>
    <s v="P057"/>
    <n v="3"/>
    <n v="299"/>
    <n v="0"/>
    <s v="UPI"/>
    <s v="Delivered"/>
    <s v="Delivered"/>
    <s v="Organic"/>
    <n v="100"/>
    <n v="188"/>
    <n v="897"/>
    <n v="564"/>
    <n v="333"/>
    <n v="0.37123745819397991"/>
    <n v="897"/>
    <n v="333"/>
    <s v="Jan"/>
    <s v="Jan-2024"/>
    <x v="14"/>
  </r>
  <r>
    <s v="ORD00491"/>
    <d v="2025-01-31T00:00:00"/>
    <s v="CUST0758"/>
    <s v="P088"/>
    <n v="1"/>
    <n v="2999"/>
    <n v="0"/>
    <s v="Cash on Delivery"/>
    <s v="Cancelled"/>
    <s v="Cancelled"/>
    <s v="Facebook"/>
    <n v="100"/>
    <n v="2377"/>
    <n v="2999"/>
    <n v="2377"/>
    <n v="622"/>
    <n v="0.20740246748916305"/>
    <n v="0"/>
    <n v="0"/>
    <s v="Jan"/>
    <s v="Jan-2025"/>
    <x v="19"/>
  </r>
  <r>
    <s v="ORD00492"/>
    <d v="2024-05-01T00:00:00"/>
    <s v="CUST0799"/>
    <s v="P053"/>
    <n v="1"/>
    <n v="599"/>
    <n v="29.95"/>
    <s v="Cash on Delivery"/>
    <s v="Delivered"/>
    <s v="Delivered"/>
    <s v="Google Ads"/>
    <n v="80"/>
    <n v="443"/>
    <n v="569.04999999999995"/>
    <n v="443"/>
    <n v="126.04999999999995"/>
    <n v="0.22150953343291443"/>
    <n v="569.04999999999995"/>
    <n v="126.04999999999995"/>
    <s v="May"/>
    <s v="May-2024"/>
    <x v="5"/>
  </r>
  <r>
    <s v="ORD00493"/>
    <d v="2025-08-14T00:00:00"/>
    <s v="CUST0711"/>
    <s v="P012"/>
    <n v="1"/>
    <n v="1599"/>
    <n v="0"/>
    <s v="Cash on Delivery"/>
    <s v="Cancelled"/>
    <s v="Cancelled"/>
    <s v="Organic"/>
    <n v="50"/>
    <n v="1169"/>
    <n v="1599"/>
    <n v="1169"/>
    <n v="430"/>
    <n v="0.26891807379612259"/>
    <n v="0"/>
    <n v="0"/>
    <s v="Aug"/>
    <s v="Aug-2025"/>
    <x v="8"/>
  </r>
  <r>
    <s v="ORD00494"/>
    <d v="2024-09-26T00:00:00"/>
    <s v="CUST0744"/>
    <s v="P032"/>
    <n v="1"/>
    <n v="1599"/>
    <n v="79.95"/>
    <s v="Credit Card"/>
    <s v="Delivered"/>
    <s v="Delivered"/>
    <s v="Facebook"/>
    <n v="60"/>
    <n v="1180"/>
    <n v="1519.05"/>
    <n v="1180"/>
    <n v="339.04999999999995"/>
    <n v="0.2231987097198907"/>
    <n v="1519.05"/>
    <n v="339.04999999999995"/>
    <s v="Sep"/>
    <s v="Sep-2024"/>
    <x v="13"/>
  </r>
  <r>
    <s v="ORD00495"/>
    <d v="2024-03-10T00:00:00"/>
    <s v="CUST0885"/>
    <s v="P080"/>
    <n v="4"/>
    <n v="6999"/>
    <n v="0"/>
    <s v="Credit Card"/>
    <s v="Delivered"/>
    <s v="Delivered"/>
    <s v="Google Ads"/>
    <n v="60"/>
    <n v="4949"/>
    <n v="27996"/>
    <n v="19796"/>
    <n v="8200"/>
    <n v="0.29289898556936705"/>
    <n v="27996"/>
    <n v="8200"/>
    <s v="Mar"/>
    <s v="Mar-2024"/>
    <x v="4"/>
  </r>
  <r>
    <s v="ORD00496"/>
    <d v="2024-05-31T00:00:00"/>
    <s v="CUST0023"/>
    <s v="P087"/>
    <n v="2"/>
    <n v="799"/>
    <n v="0"/>
    <s v="Cash on Delivery"/>
    <s v="Delivered"/>
    <s v="Delivered"/>
    <s v="Organic"/>
    <n v="40"/>
    <n v="560"/>
    <n v="1598"/>
    <n v="1120"/>
    <n v="478"/>
    <n v="0.29912390488110135"/>
    <n v="1598"/>
    <n v="478"/>
    <s v="May"/>
    <s v="May-2024"/>
    <x v="5"/>
  </r>
  <r>
    <s v="ORD00497"/>
    <d v="2024-12-09T00:00:00"/>
    <s v="CUST0577"/>
    <s v="P056"/>
    <n v="1"/>
    <n v="299"/>
    <n v="29.9"/>
    <s v="UPI"/>
    <s v="Delivered"/>
    <s v="Delivered"/>
    <s v="Organic"/>
    <n v="100"/>
    <n v="188"/>
    <n v="269.10000000000002"/>
    <n v="188"/>
    <n v="81.100000000000023"/>
    <n v="0.30137495354886668"/>
    <n v="269.10000000000002"/>
    <n v="81.100000000000023"/>
    <s v="Dec"/>
    <s v="Dec-2024"/>
    <x v="15"/>
  </r>
  <r>
    <s v="ORD00498"/>
    <d v="2024-05-24T00:00:00"/>
    <s v="CUST0418"/>
    <s v="P081"/>
    <n v="1"/>
    <n v="499"/>
    <n v="24.95"/>
    <s v="UPI"/>
    <s v="Delivered"/>
    <s v="Delivered"/>
    <s v="Google Ads"/>
    <n v="100"/>
    <n v="280"/>
    <n v="474.05"/>
    <n v="280"/>
    <n v="194.05"/>
    <n v="0.40934500580107586"/>
    <n v="474.05"/>
    <n v="194.05"/>
    <s v="May"/>
    <s v="May-2024"/>
    <x v="5"/>
  </r>
  <r>
    <s v="ORD00499"/>
    <d v="2024-09-30T00:00:00"/>
    <s v="CUST0490"/>
    <s v="P032"/>
    <n v="1"/>
    <n v="1599"/>
    <n v="79.95"/>
    <s v="Cash on Delivery"/>
    <s v="Delivered"/>
    <s v="Delivered"/>
    <s v="Facebook"/>
    <n v="50"/>
    <n v="1180"/>
    <n v="1519.05"/>
    <n v="1180"/>
    <n v="339.04999999999995"/>
    <n v="0.2231987097198907"/>
    <n v="1519.05"/>
    <n v="339.04999999999995"/>
    <s v="Sep"/>
    <s v="Sep-2024"/>
    <x v="13"/>
  </r>
  <r>
    <s v="ORD00500"/>
    <d v="2024-02-15T00:00:00"/>
    <s v="CUST0485"/>
    <s v="P074"/>
    <n v="1"/>
    <n v="2999"/>
    <n v="0"/>
    <s v="UPI"/>
    <s v="Delivered"/>
    <s v="Delivered"/>
    <s v="Organic"/>
    <n v="70"/>
    <n v="1870"/>
    <n v="2999"/>
    <n v="1870"/>
    <n v="1129"/>
    <n v="0.37645881960653549"/>
    <n v="2999"/>
    <n v="1129"/>
    <s v="Feb"/>
    <s v="Feb-2024"/>
    <x v="12"/>
  </r>
  <r>
    <s v="ORD00501"/>
    <d v="2025-04-16T00:00:00"/>
    <s v="CUST1118"/>
    <s v="P095"/>
    <n v="2"/>
    <n v="299"/>
    <n v="59.8"/>
    <s v="Credit Card"/>
    <s v="Delivered"/>
    <s v="Delivered"/>
    <s v="Instagram"/>
    <n v="50"/>
    <n v="221"/>
    <n v="538.20000000000005"/>
    <n v="442"/>
    <n v="96.200000000000045"/>
    <n v="0.17874396135265708"/>
    <n v="538.20000000000005"/>
    <n v="96.200000000000045"/>
    <s v="Apr"/>
    <s v="Apr-2025"/>
    <x v="7"/>
  </r>
  <r>
    <s v="ORD00502"/>
    <d v="2024-11-08T00:00:00"/>
    <s v="CUST0426"/>
    <s v="P055"/>
    <n v="1"/>
    <n v="799"/>
    <n v="119.85"/>
    <s v="Net Banking"/>
    <s v="Delivered"/>
    <s v="Delivered"/>
    <s v="Organic"/>
    <n v="60"/>
    <n v="596"/>
    <n v="679.15"/>
    <n v="596"/>
    <n v="83.149999999999977"/>
    <n v="0.1224324523301185"/>
    <n v="679.15"/>
    <n v="83.149999999999977"/>
    <s v="Nov"/>
    <s v="Nov-2024"/>
    <x v="6"/>
  </r>
  <r>
    <s v="ORD00503"/>
    <d v="2025-03-11T00:00:00"/>
    <s v="CUST0509"/>
    <s v="P006"/>
    <n v="3"/>
    <n v="399"/>
    <n v="179.55"/>
    <s v="Cash on Delivery"/>
    <s v="Delivered"/>
    <s v="Delivered"/>
    <s v="Instagram"/>
    <n v="50"/>
    <n v="221"/>
    <n v="1017.45"/>
    <n v="663"/>
    <n v="354.45000000000005"/>
    <n v="0.34837092731829578"/>
    <n v="1017.45"/>
    <n v="354.45000000000005"/>
    <s v="Mar"/>
    <s v="Mar-2025"/>
    <x v="17"/>
  </r>
  <r>
    <s v="ORD00504"/>
    <d v="2025-10-07T00:00:00"/>
    <s v="CUST0984"/>
    <s v="P039"/>
    <n v="2"/>
    <n v="999"/>
    <n v="299.7"/>
    <s v="Debit Card"/>
    <s v="Delivered"/>
    <s v="Delayed"/>
    <s v="Organic"/>
    <n v="80"/>
    <n v="573"/>
    <n v="1698.3"/>
    <n v="1146"/>
    <n v="552.29999999999995"/>
    <n v="0.32520756050167815"/>
    <n v="1698.3"/>
    <n v="552.29999999999995"/>
    <s v="Oct"/>
    <s v="Oct-2025"/>
    <x v="21"/>
  </r>
  <r>
    <s v="ORD00505"/>
    <d v="2024-10-29T00:00:00"/>
    <s v="CUST0100"/>
    <s v="P061"/>
    <n v="4"/>
    <n v="299"/>
    <n v="179.4"/>
    <s v="Credit Card"/>
    <s v="Delivered"/>
    <s v="Delivered"/>
    <s v="Affiliate"/>
    <n v="70"/>
    <n v="170"/>
    <n v="1016.6"/>
    <n v="680"/>
    <n v="336.6"/>
    <n v="0.33110367892976589"/>
    <n v="1016.6"/>
    <n v="336.6"/>
    <s v="Oct"/>
    <s v="Oct-2024"/>
    <x v="16"/>
  </r>
  <r>
    <s v="ORD00506"/>
    <d v="2024-05-30T00:00:00"/>
    <s v="CUST0498"/>
    <s v="P067"/>
    <n v="1"/>
    <n v="999"/>
    <n v="0"/>
    <s v="UPI"/>
    <s v="Cancelled"/>
    <s v="Cancelled"/>
    <s v="Organic"/>
    <n v="60"/>
    <n v="611"/>
    <n v="999"/>
    <n v="611"/>
    <n v="388"/>
    <n v="0.38838838838838841"/>
    <n v="0"/>
    <n v="0"/>
    <s v="May"/>
    <s v="May-2024"/>
    <x v="5"/>
  </r>
  <r>
    <s v="ORD00507"/>
    <d v="2024-04-11T00:00:00"/>
    <s v="CUST0561"/>
    <s v="P048"/>
    <n v="2"/>
    <n v="1599"/>
    <n v="0"/>
    <s v="Credit Card"/>
    <s v="Cancelled"/>
    <s v="Cancelled"/>
    <s v="Affiliate"/>
    <n v="70"/>
    <n v="1138"/>
    <n v="3198"/>
    <n v="2276"/>
    <n v="922"/>
    <n v="0.28830519074421512"/>
    <n v="0"/>
    <n v="0"/>
    <s v="Apr"/>
    <s v="Apr-2024"/>
    <x v="3"/>
  </r>
  <r>
    <s v="ORD00508"/>
    <d v="2024-03-04T00:00:00"/>
    <s v="CUST0042"/>
    <s v="P064"/>
    <n v="1"/>
    <n v="799"/>
    <n v="0"/>
    <s v="UPI"/>
    <s v="Cancelled"/>
    <s v="Cancelled"/>
    <s v="Google Ads"/>
    <n v="70"/>
    <n v="445"/>
    <n v="799"/>
    <n v="445"/>
    <n v="354"/>
    <n v="0.44305381727158949"/>
    <n v="0"/>
    <n v="0"/>
    <s v="Mar"/>
    <s v="Mar-2024"/>
    <x v="4"/>
  </r>
  <r>
    <s v="ORD00509"/>
    <d v="2025-06-23T00:00:00"/>
    <s v="CUST1191"/>
    <s v="P069"/>
    <n v="1"/>
    <n v="2499"/>
    <n v="0"/>
    <s v="Cash on Delivery"/>
    <s v="Delivered"/>
    <s v="Delivered"/>
    <s v="Affiliate"/>
    <n v="80"/>
    <n v="1430"/>
    <n v="2499"/>
    <n v="1430"/>
    <n v="1069"/>
    <n v="0.42777110844337735"/>
    <n v="2499"/>
    <n v="1069"/>
    <s v="Jun"/>
    <s v="Jun-2025"/>
    <x v="18"/>
  </r>
  <r>
    <s v="ORD00510"/>
    <d v="2025-09-17T00:00:00"/>
    <s v="CUST0631"/>
    <s v="P066"/>
    <n v="3"/>
    <n v="299"/>
    <n v="44.85"/>
    <s v="UPI"/>
    <s v="Delivered"/>
    <s v="Delayed"/>
    <s v="Email"/>
    <n v="40"/>
    <n v="223"/>
    <n v="852.15"/>
    <n v="669"/>
    <n v="183.14999999999998"/>
    <n v="0.21492694948072522"/>
    <n v="852.15"/>
    <n v="183.14999999999998"/>
    <s v="Sep"/>
    <s v="Sep-2025"/>
    <x v="10"/>
  </r>
  <r>
    <s v="ORD00511"/>
    <d v="2025-07-14T00:00:00"/>
    <s v="CUST0555"/>
    <s v="P019"/>
    <n v="3"/>
    <n v="499"/>
    <n v="299.39999999999998"/>
    <s v="Cash on Delivery"/>
    <s v="Delivered"/>
    <s v="Delivered"/>
    <s v="Affiliate"/>
    <n v="40"/>
    <n v="391"/>
    <n v="1197.5999999999999"/>
    <n v="1173"/>
    <n v="24.599999999999909"/>
    <n v="2.0541082164328584E-2"/>
    <n v="1197.5999999999999"/>
    <n v="24.599999999999909"/>
    <s v="Jul"/>
    <s v="Jul-2025"/>
    <x v="2"/>
  </r>
  <r>
    <s v="ORD00512"/>
    <d v="2024-05-10T00:00:00"/>
    <s v="CUST0274"/>
    <s v="P049"/>
    <n v="1"/>
    <n v="799"/>
    <n v="39.950000000000003"/>
    <s v="UPI"/>
    <s v="Delivered"/>
    <s v="Delivered"/>
    <s v="Organic"/>
    <n v="100"/>
    <n v="538"/>
    <n v="759.05"/>
    <n v="538"/>
    <n v="221.04999999999995"/>
    <n v="0.29121928726697843"/>
    <n v="759.05"/>
    <n v="221.04999999999995"/>
    <s v="May"/>
    <s v="May-2024"/>
    <x v="5"/>
  </r>
  <r>
    <s v="ORD00513"/>
    <d v="2024-05-10T00:00:00"/>
    <s v="CUST0850"/>
    <s v="P013"/>
    <n v="2"/>
    <n v="999"/>
    <n v="0"/>
    <s v="UPI"/>
    <s v="Delivered"/>
    <s v="Delivered"/>
    <s v="Organic"/>
    <n v="50"/>
    <n v="603"/>
    <n v="1998"/>
    <n v="1206"/>
    <n v="792"/>
    <n v="0.3963963963963964"/>
    <n v="1998"/>
    <n v="792"/>
    <s v="May"/>
    <s v="May-2024"/>
    <x v="5"/>
  </r>
  <r>
    <s v="ORD00514"/>
    <d v="2024-01-17T00:00:00"/>
    <s v="CUST0532"/>
    <s v="P003"/>
    <n v="1"/>
    <n v="399"/>
    <n v="59.85"/>
    <s v="Debit Card"/>
    <s v="Delivered"/>
    <s v="Delivered"/>
    <s v="Organic"/>
    <n v="50"/>
    <n v="307"/>
    <n v="339.15"/>
    <n v="307"/>
    <n v="32.149999999999977"/>
    <n v="9.4795813062066872E-2"/>
    <n v="339.15"/>
    <n v="32.149999999999977"/>
    <s v="Jan"/>
    <s v="Jan-2024"/>
    <x v="14"/>
  </r>
  <r>
    <s v="ORD00515"/>
    <d v="2024-01-27T00:00:00"/>
    <s v="CUST0792"/>
    <s v="P058"/>
    <n v="1"/>
    <n v="599"/>
    <n v="89.85"/>
    <s v="Credit Card"/>
    <s v="Delivered"/>
    <s v="Delivered"/>
    <s v="Google Ads"/>
    <n v="100"/>
    <n v="464"/>
    <n v="509.15"/>
    <n v="464"/>
    <n v="45.149999999999977"/>
    <n v="8.8677207109888995E-2"/>
    <n v="509.15"/>
    <n v="45.149999999999977"/>
    <s v="Jan"/>
    <s v="Jan-2024"/>
    <x v="14"/>
  </r>
  <r>
    <s v="ORD00516"/>
    <d v="2025-08-12T00:00:00"/>
    <s v="CUST0188"/>
    <s v="P010"/>
    <n v="1"/>
    <n v="2499"/>
    <n v="0"/>
    <s v="UPI"/>
    <s v="Cancelled"/>
    <s v="Cancelled"/>
    <s v="Email"/>
    <n v="80"/>
    <n v="2030"/>
    <n v="2499"/>
    <n v="2030"/>
    <n v="469"/>
    <n v="0.1876750700280112"/>
    <n v="0"/>
    <n v="0"/>
    <s v="Aug"/>
    <s v="Aug-2025"/>
    <x v="8"/>
  </r>
  <r>
    <s v="ORD00517"/>
    <d v="2024-01-25T00:00:00"/>
    <s v="CUST0020"/>
    <s v="P077"/>
    <n v="2"/>
    <n v="3999"/>
    <n v="1199.7"/>
    <s v="UPI"/>
    <s v="Delivered"/>
    <s v="Delivered"/>
    <s v="Email"/>
    <n v="50"/>
    <n v="2547"/>
    <n v="6798.3"/>
    <n v="5094"/>
    <n v="1704.3000000000002"/>
    <n v="0.25069502669785093"/>
    <n v="6798.3"/>
    <n v="1704.3000000000002"/>
    <s v="Jan"/>
    <s v="Jan-2024"/>
    <x v="14"/>
  </r>
  <r>
    <s v="ORD00518"/>
    <d v="2025-01-02T00:00:00"/>
    <s v="CUST0024"/>
    <s v="P035"/>
    <n v="3"/>
    <n v="1299"/>
    <n v="194.85"/>
    <s v="UPI"/>
    <s v="Delivered"/>
    <s v="Delivered"/>
    <s v="Google Ads"/>
    <n v="40"/>
    <n v="863"/>
    <n v="3702.15"/>
    <n v="2589"/>
    <n v="1113.1500000000001"/>
    <n v="0.30067663384789922"/>
    <n v="3702.15"/>
    <n v="1113.1500000000001"/>
    <s v="Jan"/>
    <s v="Jan-2025"/>
    <x v="19"/>
  </r>
  <r>
    <s v="ORD00519"/>
    <d v="2024-02-26T00:00:00"/>
    <s v="CUST0132"/>
    <s v="P053"/>
    <n v="1"/>
    <n v="599"/>
    <n v="0"/>
    <s v="UPI"/>
    <s v="Delivered"/>
    <s v="Delivered"/>
    <s v="Affiliate"/>
    <n v="80"/>
    <n v="443"/>
    <n v="599"/>
    <n v="443"/>
    <n v="156"/>
    <n v="0.2604340567612688"/>
    <n v="599"/>
    <n v="156"/>
    <s v="Feb"/>
    <s v="Feb-2024"/>
    <x v="12"/>
  </r>
  <r>
    <s v="ORD00520"/>
    <d v="2024-01-31T00:00:00"/>
    <s v="CUST0254"/>
    <s v="P088"/>
    <n v="1"/>
    <n v="2999"/>
    <n v="299.89999999999998"/>
    <s v="UPI"/>
    <s v="Delivered"/>
    <s v="Delivered"/>
    <s v="Organic"/>
    <n v="40"/>
    <n v="2377"/>
    <n v="2699.1"/>
    <n v="2377"/>
    <n v="322.09999999999991"/>
    <n v="0.11933607498795892"/>
    <n v="2699.1"/>
    <n v="322.09999999999991"/>
    <s v="Jan"/>
    <s v="Jan-2024"/>
    <x v="14"/>
  </r>
  <r>
    <s v="ORD00521"/>
    <d v="2025-09-07T00:00:00"/>
    <s v="CUST1089"/>
    <s v="P074"/>
    <n v="1"/>
    <n v="2999"/>
    <n v="149.94999999999999"/>
    <s v="Debit Card"/>
    <s v="Delivered"/>
    <s v="Delivered"/>
    <s v="Email"/>
    <n v="40"/>
    <n v="1870"/>
    <n v="2849.05"/>
    <n v="1870"/>
    <n v="979.05000000000018"/>
    <n v="0.34364086274372163"/>
    <n v="2849.05"/>
    <n v="979.05000000000018"/>
    <s v="Sep"/>
    <s v="Sep-2025"/>
    <x v="10"/>
  </r>
  <r>
    <s v="ORD00522"/>
    <d v="2025-01-03T00:00:00"/>
    <s v="CUST0959"/>
    <s v="P033"/>
    <n v="1"/>
    <n v="399"/>
    <n v="59.85"/>
    <s v="Cash on Delivery"/>
    <s v="Delivered"/>
    <s v="Delivered"/>
    <s v="Organic"/>
    <n v="60"/>
    <n v="321"/>
    <n v="339.15"/>
    <n v="321"/>
    <n v="18.149999999999977"/>
    <n v="5.3516143299424973E-2"/>
    <n v="339.15"/>
    <n v="18.149999999999977"/>
    <s v="Jan"/>
    <s v="Jan-2025"/>
    <x v="19"/>
  </r>
  <r>
    <s v="ORD00523"/>
    <d v="2025-02-06T00:00:00"/>
    <s v="CUST1023"/>
    <s v="P019"/>
    <n v="1"/>
    <n v="499"/>
    <n v="49.9"/>
    <s v="Debit Card"/>
    <s v="Delivered"/>
    <s v="Delivered"/>
    <s v="Google Ads"/>
    <n v="50"/>
    <n v="391"/>
    <n v="449.1"/>
    <n v="391"/>
    <n v="58.100000000000023"/>
    <n v="0.12936985081273664"/>
    <n v="449.1"/>
    <n v="58.100000000000023"/>
    <s v="Feb"/>
    <s v="Feb-2025"/>
    <x v="0"/>
  </r>
  <r>
    <s v="ORD00524"/>
    <d v="2024-08-12T00:00:00"/>
    <s v="CUST0985"/>
    <s v="P039"/>
    <n v="1"/>
    <n v="999"/>
    <n v="149.85"/>
    <s v="Credit Card"/>
    <s v="Delivered"/>
    <s v="Delivered"/>
    <s v="Google Ads"/>
    <n v="40"/>
    <n v="573"/>
    <n v="849.15"/>
    <n v="573"/>
    <n v="276.14999999999998"/>
    <n v="0.32520756050167815"/>
    <n v="849.15"/>
    <n v="276.14999999999998"/>
    <s v="Aug"/>
    <s v="Aug-2024"/>
    <x v="9"/>
  </r>
  <r>
    <s v="ORD00525"/>
    <d v="2024-12-15T00:00:00"/>
    <s v="CUST0027"/>
    <s v="P065"/>
    <n v="1"/>
    <n v="399"/>
    <n v="0"/>
    <s v="Credit Card"/>
    <s v="Delivered"/>
    <s v="Delivered"/>
    <s v="Google Ads"/>
    <n v="70"/>
    <n v="252"/>
    <n v="399"/>
    <n v="252"/>
    <n v="147"/>
    <n v="0.36842105263157893"/>
    <n v="399"/>
    <n v="147"/>
    <s v="Dec"/>
    <s v="Dec-2024"/>
    <x v="15"/>
  </r>
  <r>
    <s v="ORD00526"/>
    <d v="2024-09-20T00:00:00"/>
    <s v="CUST0992"/>
    <s v="P055"/>
    <n v="1"/>
    <n v="799"/>
    <n v="119.85"/>
    <s v="Credit Card"/>
    <s v="Delivered"/>
    <s v="Delivered"/>
    <s v="Organic"/>
    <n v="60"/>
    <n v="596"/>
    <n v="679.15"/>
    <n v="596"/>
    <n v="83.149999999999977"/>
    <n v="0.1224324523301185"/>
    <n v="679.15"/>
    <n v="83.149999999999977"/>
    <s v="Sep"/>
    <s v="Sep-2024"/>
    <x v="13"/>
  </r>
  <r>
    <s v="ORD00527"/>
    <d v="2025-01-10T00:00:00"/>
    <s v="CUST0812"/>
    <s v="P084"/>
    <n v="2"/>
    <n v="999"/>
    <n v="199.8"/>
    <s v="Credit Card"/>
    <s v="Delivered"/>
    <s v="Delivered"/>
    <s v="Google Ads"/>
    <n v="40"/>
    <n v="809"/>
    <n v="1798.2"/>
    <n v="1618"/>
    <n v="180.20000000000005"/>
    <n v="0.10021132243354468"/>
    <n v="1798.2"/>
    <n v="180.20000000000005"/>
    <s v="Jan"/>
    <s v="Jan-2025"/>
    <x v="19"/>
  </r>
  <r>
    <s v="ORD00528"/>
    <d v="2025-04-03T00:00:00"/>
    <s v="CUST1115"/>
    <s v="P007"/>
    <n v="1"/>
    <n v="599"/>
    <n v="0"/>
    <s v="Credit Card"/>
    <s v="Cancelled"/>
    <s v="Cancelled"/>
    <s v="Instagram"/>
    <n v="50"/>
    <n v="470"/>
    <n v="599"/>
    <n v="470"/>
    <n v="129"/>
    <n v="0.21535893155258765"/>
    <n v="0"/>
    <n v="0"/>
    <s v="Apr"/>
    <s v="Apr-2025"/>
    <x v="7"/>
  </r>
  <r>
    <s v="ORD00529"/>
    <d v="2024-04-20T00:00:00"/>
    <s v="CUST0137"/>
    <s v="P085"/>
    <n v="1"/>
    <n v="2999"/>
    <n v="449.85"/>
    <s v="Net Banking"/>
    <s v="Delivered"/>
    <s v="Delivered"/>
    <s v="Email"/>
    <n v="100"/>
    <n v="2394"/>
    <n v="2549.15"/>
    <n v="2394"/>
    <n v="155.15000000000009"/>
    <n v="6.0863425063256413E-2"/>
    <n v="2549.15"/>
    <n v="155.15000000000009"/>
    <s v="Apr"/>
    <s v="Apr-2024"/>
    <x v="3"/>
  </r>
  <r>
    <s v="ORD00530"/>
    <d v="2025-10-08T00:00:00"/>
    <s v="CUST0147"/>
    <s v="P015"/>
    <n v="3"/>
    <n v="1299"/>
    <n v="389.7"/>
    <s v="Cash on Delivery"/>
    <s v="Delivered"/>
    <s v="Delivered"/>
    <s v="Organic"/>
    <n v="50"/>
    <n v="881"/>
    <n v="3507.3"/>
    <n v="2643"/>
    <n v="864.30000000000018"/>
    <n v="0.24642887691386542"/>
    <n v="3507.3"/>
    <n v="864.30000000000018"/>
    <s v="Oct"/>
    <s v="Oct-2025"/>
    <x v="21"/>
  </r>
  <r>
    <s v="ORD00531"/>
    <d v="2024-07-26T00:00:00"/>
    <s v="CUST0989"/>
    <s v="P037"/>
    <n v="3"/>
    <n v="399"/>
    <n v="179.55"/>
    <s v="UPI"/>
    <s v="Delivered"/>
    <s v="Delivered"/>
    <s v="Email"/>
    <n v="50"/>
    <n v="226"/>
    <n v="1017.45"/>
    <n v="678"/>
    <n v="339.45000000000005"/>
    <n v="0.33362818811735223"/>
    <n v="1017.45"/>
    <n v="339.45000000000005"/>
    <s v="Jul"/>
    <s v="Jul-2024"/>
    <x v="20"/>
  </r>
  <r>
    <s v="ORD00532"/>
    <d v="2025-05-24T00:00:00"/>
    <s v="CUST0544"/>
    <s v="P100"/>
    <n v="1"/>
    <n v="4999"/>
    <n v="749.85"/>
    <s v="Debit Card"/>
    <s v="Delivered"/>
    <s v="Delivered"/>
    <s v="Google Ads"/>
    <n v="80"/>
    <n v="3463"/>
    <n v="4249.1499999999996"/>
    <n v="3463"/>
    <n v="786.14999999999964"/>
    <n v="0.1850134732828918"/>
    <n v="4249.1499999999996"/>
    <n v="786.14999999999964"/>
    <s v="May"/>
    <s v="May-2025"/>
    <x v="11"/>
  </r>
  <r>
    <s v="ORD00533"/>
    <d v="2024-04-05T00:00:00"/>
    <s v="CUST0729"/>
    <s v="P076"/>
    <n v="2"/>
    <n v="399"/>
    <n v="79.8"/>
    <s v="UPI"/>
    <s v="Delivered"/>
    <s v="Delivered"/>
    <s v="Instagram"/>
    <n v="50"/>
    <n v="322"/>
    <n v="718.2"/>
    <n v="644"/>
    <n v="74.200000000000045"/>
    <n v="0.10331384015594548"/>
    <n v="718.2"/>
    <n v="74.200000000000045"/>
    <s v="Apr"/>
    <s v="Apr-2024"/>
    <x v="3"/>
  </r>
  <r>
    <s v="ORD00534"/>
    <d v="2024-01-03T00:00:00"/>
    <s v="CUST0709"/>
    <s v="P062"/>
    <n v="1"/>
    <n v="1599"/>
    <n v="0"/>
    <s v="Debit Card"/>
    <s v="Cancelled"/>
    <s v="Cancelled"/>
    <s v="Google Ads"/>
    <n v="80"/>
    <n v="1023"/>
    <n v="1599"/>
    <n v="1023"/>
    <n v="576"/>
    <n v="0.36022514071294559"/>
    <n v="0"/>
    <n v="0"/>
    <s v="Jan"/>
    <s v="Jan-2024"/>
    <x v="14"/>
  </r>
  <r>
    <s v="ORD00535"/>
    <d v="2025-08-04T00:00:00"/>
    <s v="CUST0538"/>
    <s v="P028"/>
    <n v="2"/>
    <n v="799"/>
    <n v="159.80000000000001"/>
    <s v="Debit Card"/>
    <s v="Delivered"/>
    <s v="Delivered"/>
    <s v="Google Ads"/>
    <n v="100"/>
    <n v="526"/>
    <n v="1438.2"/>
    <n v="1052"/>
    <n v="386.20000000000005"/>
    <n v="0.26853010707829233"/>
    <n v="1438.2"/>
    <n v="386.20000000000005"/>
    <s v="Aug"/>
    <s v="Aug-2025"/>
    <x v="8"/>
  </r>
  <r>
    <s v="ORD00536"/>
    <d v="2025-02-11T00:00:00"/>
    <s v="CUST1182"/>
    <s v="P037"/>
    <n v="2"/>
    <n v="399"/>
    <n v="0"/>
    <s v="UPI"/>
    <s v="Delivered"/>
    <s v="Delivered"/>
    <s v="Organic"/>
    <n v="50"/>
    <n v="226"/>
    <n v="798"/>
    <n v="452"/>
    <n v="346"/>
    <n v="0.43358395989974935"/>
    <n v="798"/>
    <n v="346"/>
    <s v="Feb"/>
    <s v="Feb-2025"/>
    <x v="0"/>
  </r>
  <r>
    <s v="ORD00537"/>
    <d v="2025-09-13T00:00:00"/>
    <s v="CUST1037"/>
    <s v="P086"/>
    <n v="1"/>
    <n v="6999"/>
    <n v="0"/>
    <s v="UPI"/>
    <s v="Cancelled"/>
    <s v="Cancelled"/>
    <s v="Google Ads"/>
    <n v="80"/>
    <n v="4782"/>
    <n v="6999"/>
    <n v="4782"/>
    <n v="2217"/>
    <n v="0.31675953707672527"/>
    <n v="0"/>
    <n v="0"/>
    <s v="Sep"/>
    <s v="Sep-2025"/>
    <x v="10"/>
  </r>
  <r>
    <s v="ORD00538"/>
    <d v="2025-07-08T00:00:00"/>
    <s v="CUST0966"/>
    <s v="P062"/>
    <n v="1"/>
    <n v="1599"/>
    <n v="0"/>
    <s v="UPI"/>
    <s v="Delivered"/>
    <s v="Delivered"/>
    <s v="Organic"/>
    <n v="50"/>
    <n v="1023"/>
    <n v="1599"/>
    <n v="1023"/>
    <n v="576"/>
    <n v="0.36022514071294559"/>
    <n v="1599"/>
    <n v="576"/>
    <s v="Jul"/>
    <s v="Jul-2025"/>
    <x v="2"/>
  </r>
  <r>
    <s v="ORD00539"/>
    <d v="2025-04-14T00:00:00"/>
    <s v="CUST0119"/>
    <s v="P073"/>
    <n v="4"/>
    <n v="499"/>
    <n v="99.8"/>
    <s v="Debit Card"/>
    <s v="Delivered"/>
    <s v="Delivered"/>
    <s v="Google Ads"/>
    <n v="100"/>
    <n v="334"/>
    <n v="1896.2"/>
    <n v="1336"/>
    <n v="560.20000000000005"/>
    <n v="0.29543297120556905"/>
    <n v="1896.2"/>
    <n v="560.20000000000005"/>
    <s v="Apr"/>
    <s v="Apr-2025"/>
    <x v="7"/>
  </r>
  <r>
    <s v="ORD00540"/>
    <d v="2025-02-21T00:00:00"/>
    <s v="CUST1055"/>
    <s v="P070"/>
    <n v="2"/>
    <n v="499"/>
    <n v="0"/>
    <s v="Net Banking"/>
    <s v="Cancelled"/>
    <s v="Cancelled"/>
    <s v="Google Ads"/>
    <n v="80"/>
    <n v="394"/>
    <n v="998"/>
    <n v="788"/>
    <n v="210"/>
    <n v="0.21042084168336672"/>
    <n v="0"/>
    <n v="0"/>
    <s v="Feb"/>
    <s v="Feb-2025"/>
    <x v="0"/>
  </r>
  <r>
    <s v="ORD00541"/>
    <d v="2025-04-21T00:00:00"/>
    <s v="CUST0159"/>
    <s v="P096"/>
    <n v="2"/>
    <n v="299"/>
    <n v="29.9"/>
    <s v="Cash on Delivery"/>
    <s v="Delivered"/>
    <s v="Delivered"/>
    <s v="Affiliate"/>
    <n v="70"/>
    <n v="168"/>
    <n v="568.1"/>
    <n v="336"/>
    <n v="232.10000000000002"/>
    <n v="0.408554831895793"/>
    <n v="568.1"/>
    <n v="232.10000000000002"/>
    <s v="Apr"/>
    <s v="Apr-2025"/>
    <x v="7"/>
  </r>
  <r>
    <s v="ORD00542"/>
    <d v="2024-06-25T00:00:00"/>
    <s v="CUST0269"/>
    <s v="P093"/>
    <n v="2"/>
    <n v="999"/>
    <n v="299.7"/>
    <s v="Cash on Delivery"/>
    <s v="Delivered"/>
    <s v="Delivered"/>
    <s v="Facebook"/>
    <n v="40"/>
    <n v="629"/>
    <n v="1698.3"/>
    <n v="1258"/>
    <n v="440.29999999999995"/>
    <n v="0.25925925925925924"/>
    <n v="1698.3"/>
    <n v="440.29999999999995"/>
    <s v="Jun"/>
    <s v="Jun-2024"/>
    <x v="1"/>
  </r>
  <r>
    <s v="ORD00543"/>
    <d v="2024-12-15T00:00:00"/>
    <s v="CUST0115"/>
    <s v="P076"/>
    <n v="1"/>
    <n v="399"/>
    <n v="59.85"/>
    <s v="Debit Card"/>
    <s v="Delivered"/>
    <s v="Delivered"/>
    <s v="Affiliate"/>
    <n v="40"/>
    <n v="322"/>
    <n v="339.15"/>
    <n v="322"/>
    <n v="17.149999999999977"/>
    <n v="5.056759545923626E-2"/>
    <n v="339.15"/>
    <n v="17.149999999999977"/>
    <s v="Dec"/>
    <s v="Dec-2024"/>
    <x v="15"/>
  </r>
  <r>
    <s v="ORD00544"/>
    <d v="2024-04-12T00:00:00"/>
    <s v="CUST0007"/>
    <s v="P085"/>
    <n v="2"/>
    <n v="2999"/>
    <n v="0"/>
    <s v="UPI"/>
    <s v="Cancelled"/>
    <s v="Cancelled"/>
    <s v="Email"/>
    <n v="50"/>
    <n v="2394"/>
    <n v="5998"/>
    <n v="4788"/>
    <n v="1210"/>
    <n v="0.20173391130376792"/>
    <n v="0"/>
    <n v="0"/>
    <s v="Apr"/>
    <s v="Apr-2024"/>
    <x v="3"/>
  </r>
  <r>
    <s v="ORD00545"/>
    <d v="2024-06-09T00:00:00"/>
    <s v="CUST0233"/>
    <s v="P057"/>
    <n v="1"/>
    <n v="299"/>
    <n v="0"/>
    <s v="UPI"/>
    <s v="Cancelled"/>
    <s v="Cancelled"/>
    <s v="Facebook"/>
    <n v="40"/>
    <n v="188"/>
    <n v="299"/>
    <n v="188"/>
    <n v="111"/>
    <n v="0.37123745819397991"/>
    <n v="0"/>
    <n v="0"/>
    <s v="Jun"/>
    <s v="Jun-2024"/>
    <x v="1"/>
  </r>
  <r>
    <s v="ORD00546"/>
    <d v="2024-01-22T00:00:00"/>
    <s v="CUST0744"/>
    <s v="P025"/>
    <n v="1"/>
    <n v="4999"/>
    <n v="749.85"/>
    <s v="UPI"/>
    <s v="Delivered"/>
    <s v="Delivered"/>
    <s v="Google Ads"/>
    <n v="50"/>
    <n v="3572"/>
    <n v="4249.1499999999996"/>
    <n v="3572"/>
    <n v="677.14999999999964"/>
    <n v="0.15936128402151012"/>
    <n v="4249.1499999999996"/>
    <n v="677.14999999999964"/>
    <s v="Jan"/>
    <s v="Jan-2024"/>
    <x v="14"/>
  </r>
  <r>
    <s v="ORD00547"/>
    <d v="2025-05-13T00:00:00"/>
    <s v="CUST0137"/>
    <s v="P093"/>
    <n v="1"/>
    <n v="999"/>
    <n v="99.9"/>
    <s v="Credit Card"/>
    <s v="Delivered"/>
    <s v="Delivered"/>
    <s v="Google Ads"/>
    <n v="60"/>
    <n v="629"/>
    <n v="899.1"/>
    <n v="629"/>
    <n v="270.10000000000002"/>
    <n v="0.30041152263374488"/>
    <n v="899.1"/>
    <n v="270.10000000000002"/>
    <s v="May"/>
    <s v="May-2025"/>
    <x v="11"/>
  </r>
  <r>
    <s v="ORD00548"/>
    <d v="2024-12-31T00:00:00"/>
    <s v="CUST1043"/>
    <s v="P097"/>
    <n v="3"/>
    <n v="499"/>
    <n v="149.69999999999999"/>
    <s v="Credit Card"/>
    <s v="Delivered"/>
    <s v="Delivered"/>
    <s v="Instagram"/>
    <n v="50"/>
    <n v="324"/>
    <n v="1347.3"/>
    <n v="972"/>
    <n v="375.29999999999995"/>
    <n v="0.27855711422845691"/>
    <n v="1347.3"/>
    <n v="375.29999999999995"/>
    <s v="Dec"/>
    <s v="Dec-2024"/>
    <x v="15"/>
  </r>
  <r>
    <s v="ORD00549"/>
    <d v="2025-10-30T00:00:00"/>
    <s v="CUST0791"/>
    <s v="P006"/>
    <n v="1"/>
    <n v="399"/>
    <n v="19.95"/>
    <s v="Credit Card"/>
    <s v="Delivered"/>
    <s v="Delivered"/>
    <s v="Google Ads"/>
    <n v="50"/>
    <n v="221"/>
    <n v="379.05"/>
    <n v="221"/>
    <n v="158.05000000000001"/>
    <n v="0.41696346128479095"/>
    <n v="379.05"/>
    <n v="158.05000000000001"/>
    <s v="Oct"/>
    <s v="Oct-2025"/>
    <x v="21"/>
  </r>
  <r>
    <s v="ORD00550"/>
    <d v="2024-08-08T00:00:00"/>
    <s v="CUST0292"/>
    <s v="P068"/>
    <n v="2"/>
    <n v="2499"/>
    <n v="749.7"/>
    <s v="Credit Card"/>
    <s v="Delivered"/>
    <s v="Delivered"/>
    <s v="Google Ads"/>
    <n v="60"/>
    <n v="1632"/>
    <n v="4248.3"/>
    <n v="3264"/>
    <n v="984.30000000000018"/>
    <n v="0.23169267707082836"/>
    <n v="4248.3"/>
    <n v="984.30000000000018"/>
    <s v="Aug"/>
    <s v="Aug-2024"/>
    <x v="9"/>
  </r>
  <r>
    <s v="ORD00551"/>
    <d v="2025-10-12T00:00:00"/>
    <s v="CUST0992"/>
    <s v="P001"/>
    <n v="1"/>
    <n v="799"/>
    <n v="159.80000000000001"/>
    <s v="Cash on Delivery"/>
    <s v="Delivered"/>
    <s v="Delivered"/>
    <s v="Instagram"/>
    <n v="70"/>
    <n v="547"/>
    <n v="639.20000000000005"/>
    <n v="547"/>
    <n v="92.200000000000045"/>
    <n v="0.14424280350438054"/>
    <n v="639.20000000000005"/>
    <n v="92.200000000000045"/>
    <s v="Oct"/>
    <s v="Oct-2025"/>
    <x v="21"/>
  </r>
  <r>
    <s v="ORD00552"/>
    <d v="2024-10-01T00:00:00"/>
    <s v="CUST0856"/>
    <s v="P099"/>
    <n v="3"/>
    <n v="1299"/>
    <n v="194.85"/>
    <s v="Cash on Delivery"/>
    <s v="Delivered"/>
    <s v="Delivered"/>
    <s v="Facebook"/>
    <n v="80"/>
    <n v="1025"/>
    <n v="3702.15"/>
    <n v="3075"/>
    <n v="627.15000000000009"/>
    <n v="0.16940156395607961"/>
    <n v="3702.15"/>
    <n v="627.15000000000009"/>
    <s v="Oct"/>
    <s v="Oct-2024"/>
    <x v="16"/>
  </r>
  <r>
    <s v="ORD00553"/>
    <d v="2024-02-15T00:00:00"/>
    <s v="CUST0747"/>
    <s v="P012"/>
    <n v="1"/>
    <n v="1599"/>
    <n v="0"/>
    <s v="Cash on Delivery"/>
    <s v="Cancelled"/>
    <s v="Cancelled"/>
    <s v="Affiliate"/>
    <n v="100"/>
    <n v="1169"/>
    <n v="1599"/>
    <n v="1169"/>
    <n v="430"/>
    <n v="0.26891807379612259"/>
    <n v="0"/>
    <n v="0"/>
    <s v="Feb"/>
    <s v="Feb-2024"/>
    <x v="12"/>
  </r>
  <r>
    <s v="ORD00554"/>
    <d v="2024-06-14T00:00:00"/>
    <s v="CUST1037"/>
    <s v="P021"/>
    <n v="1"/>
    <n v="799"/>
    <n v="119.85"/>
    <s v="Debit Card"/>
    <s v="Delivered"/>
    <s v="Delivered"/>
    <s v="Instagram"/>
    <n v="40"/>
    <n v="613"/>
    <n v="679.15"/>
    <n v="613"/>
    <n v="66.149999999999977"/>
    <n v="9.740116321872927E-2"/>
    <n v="679.15"/>
    <n v="66.149999999999977"/>
    <s v="Jun"/>
    <s v="Jun-2024"/>
    <x v="1"/>
  </r>
  <r>
    <s v="ORD00555"/>
    <d v="2025-05-26T00:00:00"/>
    <s v="CUST0459"/>
    <s v="P069"/>
    <n v="2"/>
    <n v="2499"/>
    <n v="0"/>
    <s v="Credit Card"/>
    <s v="Cancelled"/>
    <s v="Cancelled"/>
    <s v="Organic"/>
    <n v="80"/>
    <n v="1430"/>
    <n v="4998"/>
    <n v="2860"/>
    <n v="2138"/>
    <n v="0.42777110844337735"/>
    <n v="0"/>
    <n v="0"/>
    <s v="May"/>
    <s v="May-2025"/>
    <x v="11"/>
  </r>
  <r>
    <s v="ORD00556"/>
    <d v="2025-08-11T00:00:00"/>
    <s v="CUST0172"/>
    <s v="P085"/>
    <n v="3"/>
    <n v="2999"/>
    <n v="899.7"/>
    <s v="Credit Card"/>
    <s v="Delivered"/>
    <s v="Delivered"/>
    <s v="Facebook"/>
    <n v="50"/>
    <n v="2394"/>
    <n v="8097.3"/>
    <n v="7182"/>
    <n v="915.30000000000018"/>
    <n v="0.11303767922640882"/>
    <n v="8097.3"/>
    <n v="915.30000000000018"/>
    <s v="Aug"/>
    <s v="Aug-2025"/>
    <x v="8"/>
  </r>
  <r>
    <s v="ORD00557"/>
    <d v="2024-02-13T00:00:00"/>
    <s v="CUST0831"/>
    <s v="P095"/>
    <n v="4"/>
    <n v="299"/>
    <n v="0"/>
    <s v="Cash on Delivery"/>
    <s v="Delivered"/>
    <s v="Delivered"/>
    <s v="Organic"/>
    <n v="40"/>
    <n v="221"/>
    <n v="1196"/>
    <n v="884"/>
    <n v="312"/>
    <n v="0.2608695652173913"/>
    <n v="1196"/>
    <n v="312"/>
    <s v="Feb"/>
    <s v="Feb-2024"/>
    <x v="12"/>
  </r>
  <r>
    <s v="ORD00558"/>
    <d v="2024-10-22T00:00:00"/>
    <s v="CUST0473"/>
    <s v="P002"/>
    <n v="4"/>
    <n v="999"/>
    <n v="0"/>
    <s v="UPI"/>
    <s v="Delivered"/>
    <s v="Delivered"/>
    <s v="Google Ads"/>
    <n v="60"/>
    <n v="590"/>
    <n v="3996"/>
    <n v="2360"/>
    <n v="1636"/>
    <n v="0.4094094094094094"/>
    <n v="3996"/>
    <n v="1636"/>
    <s v="Oct"/>
    <s v="Oct-2024"/>
    <x v="16"/>
  </r>
  <r>
    <s v="ORD00559"/>
    <d v="2025-06-05T00:00:00"/>
    <s v="CUST0875"/>
    <s v="P010"/>
    <n v="2"/>
    <n v="2499"/>
    <n v="0"/>
    <s v="Credit Card"/>
    <s v="Delivered"/>
    <s v="Delivered"/>
    <s v="Organic"/>
    <n v="40"/>
    <n v="2030"/>
    <n v="4998"/>
    <n v="4060"/>
    <n v="938"/>
    <n v="0.1876750700280112"/>
    <n v="4998"/>
    <n v="938"/>
    <s v="Jun"/>
    <s v="Jun-2025"/>
    <x v="18"/>
  </r>
  <r>
    <s v="ORD00560"/>
    <d v="2025-08-05T00:00:00"/>
    <s v="CUST0917"/>
    <s v="P003"/>
    <n v="1"/>
    <n v="399"/>
    <n v="0"/>
    <s v="Debit Card"/>
    <s v="Cancelled"/>
    <s v="Cancelled"/>
    <s v="Facebook"/>
    <n v="70"/>
    <n v="307"/>
    <n v="399"/>
    <n v="307"/>
    <n v="92"/>
    <n v="0.23057644110275688"/>
    <n v="0"/>
    <n v="0"/>
    <s v="Aug"/>
    <s v="Aug-2025"/>
    <x v="8"/>
  </r>
  <r>
    <s v="ORD00561"/>
    <d v="2025-01-16T00:00:00"/>
    <s v="CUST1002"/>
    <s v="P081"/>
    <n v="2"/>
    <n v="499"/>
    <n v="199.6"/>
    <s v="Debit Card"/>
    <s v="Delivered"/>
    <s v="Delivered"/>
    <s v="Affiliate"/>
    <n v="100"/>
    <n v="280"/>
    <n v="798.4"/>
    <n v="560"/>
    <n v="238.39999999999998"/>
    <n v="0.29859719438877752"/>
    <n v="798.4"/>
    <n v="238.39999999999998"/>
    <s v="Jan"/>
    <s v="Jan-2025"/>
    <x v="19"/>
  </r>
  <r>
    <s v="ORD00562"/>
    <d v="2024-03-30T00:00:00"/>
    <s v="CUST0545"/>
    <s v="P020"/>
    <n v="1"/>
    <n v="1999"/>
    <n v="0"/>
    <s v="Net Banking"/>
    <s v="Cancelled"/>
    <s v="Cancelled"/>
    <s v="Google Ads"/>
    <n v="100"/>
    <n v="1597"/>
    <n v="1999"/>
    <n v="1597"/>
    <n v="402"/>
    <n v="0.20110055027513757"/>
    <n v="0"/>
    <n v="0"/>
    <s v="Mar"/>
    <s v="Mar-2024"/>
    <x v="4"/>
  </r>
  <r>
    <s v="ORD00563"/>
    <d v="2024-04-15T00:00:00"/>
    <s v="CUST0987"/>
    <s v="P100"/>
    <n v="2"/>
    <n v="4999"/>
    <n v="0"/>
    <s v="UPI"/>
    <s v="Delivered"/>
    <s v="Delayed"/>
    <s v="Affiliate"/>
    <n v="60"/>
    <n v="3463"/>
    <n v="9998"/>
    <n v="6926"/>
    <n v="3072"/>
    <n v="0.30726145229045809"/>
    <n v="9998"/>
    <n v="3072"/>
    <s v="Apr"/>
    <s v="Apr-2024"/>
    <x v="3"/>
  </r>
  <r>
    <s v="ORD00564"/>
    <d v="2025-03-19T00:00:00"/>
    <s v="CUST1106"/>
    <s v="P094"/>
    <n v="1"/>
    <n v="399"/>
    <n v="39.9"/>
    <s v="Credit Card"/>
    <s v="Delivered"/>
    <s v="Delivered"/>
    <s v="Instagram"/>
    <n v="70"/>
    <n v="244"/>
    <n v="359.1"/>
    <n v="244"/>
    <n v="115.10000000000002"/>
    <n v="0.32052353104984688"/>
    <n v="359.1"/>
    <n v="115.10000000000002"/>
    <s v="Mar"/>
    <s v="Mar-2025"/>
    <x v="17"/>
  </r>
  <r>
    <s v="ORD00565"/>
    <d v="2025-04-05T00:00:00"/>
    <s v="CUST0022"/>
    <s v="P078"/>
    <n v="1"/>
    <n v="399"/>
    <n v="19.95"/>
    <s v="Credit Card"/>
    <s v="Delivered"/>
    <s v="Delivered"/>
    <s v="Instagram"/>
    <n v="80"/>
    <n v="257"/>
    <n v="379.05"/>
    <n v="257"/>
    <n v="122.05000000000001"/>
    <n v="0.32198918348502836"/>
    <n v="379.05"/>
    <n v="122.05000000000001"/>
    <s v="Apr"/>
    <s v="Apr-2025"/>
    <x v="7"/>
  </r>
  <r>
    <s v="ORD00566"/>
    <d v="2025-08-28T00:00:00"/>
    <s v="CUST0093"/>
    <s v="P093"/>
    <n v="1"/>
    <n v="999"/>
    <n v="99.9"/>
    <s v="UPI"/>
    <s v="Delivered"/>
    <s v="Delayed"/>
    <s v="Instagram"/>
    <n v="100"/>
    <n v="629"/>
    <n v="899.1"/>
    <n v="629"/>
    <n v="270.10000000000002"/>
    <n v="0.30041152263374488"/>
    <n v="899.1"/>
    <n v="270.10000000000002"/>
    <s v="Aug"/>
    <s v="Aug-2025"/>
    <x v="8"/>
  </r>
  <r>
    <s v="ORD00567"/>
    <d v="2024-08-07T00:00:00"/>
    <s v="CUST0110"/>
    <s v="P077"/>
    <n v="3"/>
    <n v="3999"/>
    <n v="1799.55"/>
    <s v="Credit Card"/>
    <s v="Delivered"/>
    <s v="Delivered"/>
    <s v="Organic"/>
    <n v="40"/>
    <n v="2547"/>
    <n v="10197.450000000001"/>
    <n v="7641"/>
    <n v="2556.4500000000007"/>
    <n v="0.25069502669785099"/>
    <n v="10197.450000000001"/>
    <n v="2556.4500000000007"/>
    <s v="Aug"/>
    <s v="Aug-2024"/>
    <x v="9"/>
  </r>
  <r>
    <s v="ORD00568"/>
    <d v="2024-12-04T00:00:00"/>
    <s v="CUST0756"/>
    <s v="P030"/>
    <n v="1"/>
    <n v="799"/>
    <n v="0"/>
    <s v="Debit Card"/>
    <s v="Delivered"/>
    <s v="Delivered"/>
    <s v="Facebook"/>
    <n v="100"/>
    <n v="566"/>
    <n v="799"/>
    <n v="566"/>
    <n v="233"/>
    <n v="0.29161451814768463"/>
    <n v="799"/>
    <n v="233"/>
    <s v="Dec"/>
    <s v="Dec-2024"/>
    <x v="15"/>
  </r>
  <r>
    <s v="ORD00569"/>
    <d v="2024-11-17T00:00:00"/>
    <s v="CUST0962"/>
    <s v="P018"/>
    <n v="3"/>
    <n v="499"/>
    <n v="149.69999999999999"/>
    <s v="UPI"/>
    <s v="Delivered"/>
    <s v="Delivered"/>
    <s v="Organic"/>
    <n v="50"/>
    <n v="403"/>
    <n v="1347.3"/>
    <n v="1209"/>
    <n v="138.29999999999995"/>
    <n v="0.10264974393230904"/>
    <n v="1347.3"/>
    <n v="138.29999999999995"/>
    <s v="Nov"/>
    <s v="Nov-2024"/>
    <x v="6"/>
  </r>
  <r>
    <s v="ORD00570"/>
    <d v="2024-02-04T00:00:00"/>
    <s v="CUST0156"/>
    <s v="P017"/>
    <n v="3"/>
    <n v="6999"/>
    <n v="4199.3999999999996"/>
    <s v="Credit Card"/>
    <s v="Delivered"/>
    <s v="Delivered"/>
    <s v="Google Ads"/>
    <n v="80"/>
    <n v="4046"/>
    <n v="16797.599999999999"/>
    <n v="12138"/>
    <n v="4659.5999999999985"/>
    <n v="0.27739677096728099"/>
    <n v="16797.599999999999"/>
    <n v="4659.5999999999985"/>
    <s v="Feb"/>
    <s v="Feb-2024"/>
    <x v="12"/>
  </r>
  <r>
    <s v="ORD00571"/>
    <d v="2024-12-27T00:00:00"/>
    <s v="CUST1135"/>
    <s v="P056"/>
    <n v="4"/>
    <n v="299"/>
    <n v="179.4"/>
    <s v="Cash on Delivery"/>
    <s v="Delivered"/>
    <s v="Delivered"/>
    <s v="Organic"/>
    <n v="40"/>
    <n v="188"/>
    <n v="1016.6"/>
    <n v="752"/>
    <n v="264.60000000000002"/>
    <n v="0.26027936258115286"/>
    <n v="1016.6"/>
    <n v="264.60000000000002"/>
    <s v="Dec"/>
    <s v="Dec-2024"/>
    <x v="15"/>
  </r>
  <r>
    <s v="ORD00572"/>
    <d v="2025-07-21T00:00:00"/>
    <s v="CUST0175"/>
    <s v="P095"/>
    <n v="1"/>
    <n v="299"/>
    <n v="0"/>
    <s v="UPI"/>
    <s v="Delivered"/>
    <s v="Delivered"/>
    <s v="Organic"/>
    <n v="70"/>
    <n v="221"/>
    <n v="299"/>
    <n v="221"/>
    <n v="78"/>
    <n v="0.2608695652173913"/>
    <n v="299"/>
    <n v="78"/>
    <s v="Jul"/>
    <s v="Jul-2025"/>
    <x v="2"/>
  </r>
  <r>
    <s v="ORD00573"/>
    <d v="2025-08-22T00:00:00"/>
    <s v="CUST0738"/>
    <s v="P041"/>
    <n v="3"/>
    <n v="399"/>
    <n v="0"/>
    <s v="Cash on Delivery"/>
    <s v="Cancelled"/>
    <s v="Cancelled"/>
    <s v="Google Ads"/>
    <n v="70"/>
    <n v="315"/>
    <n v="1197"/>
    <n v="945"/>
    <n v="252"/>
    <n v="0.21052631578947367"/>
    <n v="0"/>
    <n v="0"/>
    <s v="Aug"/>
    <s v="Aug-2025"/>
    <x v="8"/>
  </r>
  <r>
    <s v="ORD00574"/>
    <d v="2024-07-30T00:00:00"/>
    <s v="CUST0778"/>
    <s v="P008"/>
    <n v="1"/>
    <n v="299"/>
    <n v="29.9"/>
    <s v="Credit Card"/>
    <s v="Delivered"/>
    <s v="Delivered"/>
    <s v="Google Ads"/>
    <n v="60"/>
    <n v="197"/>
    <n v="269.10000000000002"/>
    <n v="197"/>
    <n v="72.100000000000023"/>
    <n v="0.26793013749535494"/>
    <n v="269.10000000000002"/>
    <n v="72.100000000000023"/>
    <s v="Jul"/>
    <s v="Jul-2024"/>
    <x v="20"/>
  </r>
  <r>
    <s v="ORD00575"/>
    <d v="2024-10-19T00:00:00"/>
    <s v="CUST0665"/>
    <s v="P014"/>
    <n v="2"/>
    <n v="2499"/>
    <n v="499.8"/>
    <s v="Net Banking"/>
    <s v="Delivered"/>
    <s v="Delivered"/>
    <s v="Organic"/>
    <n v="60"/>
    <n v="1599"/>
    <n v="4498.2"/>
    <n v="3198"/>
    <n v="1300.1999999999998"/>
    <n v="0.28904895291449911"/>
    <n v="4498.2"/>
    <n v="1300.1999999999998"/>
    <s v="Oct"/>
    <s v="Oct-2024"/>
    <x v="16"/>
  </r>
  <r>
    <s v="ORD00576"/>
    <d v="2024-03-25T00:00:00"/>
    <s v="CUST0030"/>
    <s v="P035"/>
    <n v="3"/>
    <n v="1299"/>
    <n v="0"/>
    <s v="Net Banking"/>
    <s v="Delivered"/>
    <s v="Delivered"/>
    <s v="Facebook"/>
    <n v="50"/>
    <n v="863"/>
    <n v="3897"/>
    <n v="2589"/>
    <n v="1308"/>
    <n v="0.33564280215550424"/>
    <n v="3897"/>
    <n v="1308"/>
    <s v="Mar"/>
    <s v="Mar-2024"/>
    <x v="4"/>
  </r>
  <r>
    <s v="ORD00577"/>
    <d v="2024-11-01T00:00:00"/>
    <s v="CUST0213"/>
    <s v="P015"/>
    <n v="3"/>
    <n v="1299"/>
    <n v="779.4"/>
    <s v="UPI"/>
    <s v="Delivered"/>
    <s v="Delivered"/>
    <s v="Email"/>
    <n v="70"/>
    <n v="881"/>
    <n v="3117.6"/>
    <n v="2643"/>
    <n v="474.59999999999991"/>
    <n v="0.15223248652809851"/>
    <n v="3117.6"/>
    <n v="474.59999999999991"/>
    <s v="Nov"/>
    <s v="Nov-2024"/>
    <x v="6"/>
  </r>
  <r>
    <s v="ORD00578"/>
    <d v="2024-07-18T00:00:00"/>
    <s v="CUST0891"/>
    <s v="P064"/>
    <n v="1"/>
    <n v="799"/>
    <n v="0"/>
    <s v="Cash on Delivery"/>
    <s v="Delivered"/>
    <s v="Delivered"/>
    <s v="Email"/>
    <n v="50"/>
    <n v="445"/>
    <n v="799"/>
    <n v="445"/>
    <n v="354"/>
    <n v="0.44305381727158949"/>
    <n v="799"/>
    <n v="354"/>
    <s v="Jul"/>
    <s v="Jul-2024"/>
    <x v="20"/>
  </r>
  <r>
    <s v="ORD00579"/>
    <d v="2024-01-05T00:00:00"/>
    <s v="CUST1073"/>
    <s v="P011"/>
    <n v="4"/>
    <n v="799"/>
    <n v="0"/>
    <s v="UPI"/>
    <s v="Delivered"/>
    <s v="Delayed"/>
    <s v="Organic"/>
    <n v="100"/>
    <n v="645"/>
    <n v="3196"/>
    <n v="2580"/>
    <n v="616"/>
    <n v="0.19274092615769711"/>
    <n v="3196"/>
    <n v="616"/>
    <s v="Jan"/>
    <s v="Jan-2024"/>
    <x v="14"/>
  </r>
  <r>
    <s v="ORD00580"/>
    <d v="2024-02-29T00:00:00"/>
    <s v="CUST0010"/>
    <s v="P085"/>
    <n v="1"/>
    <n v="2999"/>
    <n v="449.85"/>
    <s v="Cash on Delivery"/>
    <s v="Delivered"/>
    <s v="Delivered"/>
    <s v="Instagram"/>
    <n v="40"/>
    <n v="2394"/>
    <n v="2549.15"/>
    <n v="2394"/>
    <n v="155.15000000000009"/>
    <n v="6.0863425063256413E-2"/>
    <n v="2549.15"/>
    <n v="155.15000000000009"/>
    <s v="Feb"/>
    <s v="Feb-2024"/>
    <x v="12"/>
  </r>
  <r>
    <s v="ORD00581"/>
    <d v="2025-09-10T00:00:00"/>
    <s v="CUST0388"/>
    <s v="P010"/>
    <n v="2"/>
    <n v="2499"/>
    <n v="249.9"/>
    <s v="Credit Card"/>
    <s v="Delivered"/>
    <s v="Delivered"/>
    <s v="Facebook"/>
    <n v="50"/>
    <n v="2030"/>
    <n v="4748.1000000000004"/>
    <n v="4060"/>
    <n v="688.10000000000036"/>
    <n v="0.14492112634527501"/>
    <n v="4748.1000000000004"/>
    <n v="688.10000000000036"/>
    <s v="Sep"/>
    <s v="Sep-2025"/>
    <x v="10"/>
  </r>
  <r>
    <s v="ORD00582"/>
    <d v="2025-10-25T00:00:00"/>
    <s v="CUST0987"/>
    <s v="P075"/>
    <n v="1"/>
    <n v="1999"/>
    <n v="199.9"/>
    <s v="UPI"/>
    <s v="Delivered"/>
    <s v="Delivered"/>
    <s v="Affiliate"/>
    <n v="80"/>
    <n v="1338"/>
    <n v="1799.1"/>
    <n v="1338"/>
    <n v="461.09999999999991"/>
    <n v="0.25629481407370347"/>
    <n v="1799.1"/>
    <n v="461.09999999999991"/>
    <s v="Oct"/>
    <s v="Oct-2025"/>
    <x v="21"/>
  </r>
  <r>
    <s v="ORD00583"/>
    <d v="2024-10-06T00:00:00"/>
    <s v="CUST0106"/>
    <s v="P037"/>
    <n v="4"/>
    <n v="399"/>
    <n v="159.6"/>
    <s v="Cash on Delivery"/>
    <s v="Delivered"/>
    <s v="Delivered"/>
    <s v="Organic"/>
    <n v="40"/>
    <n v="226"/>
    <n v="1436.4"/>
    <n v="904"/>
    <n v="532.40000000000009"/>
    <n v="0.37064884433305489"/>
    <n v="1436.4"/>
    <n v="532.40000000000009"/>
    <s v="Oct"/>
    <s v="Oct-2024"/>
    <x v="16"/>
  </r>
  <r>
    <s v="ORD00584"/>
    <d v="2025-06-13T00:00:00"/>
    <s v="CUST0375"/>
    <s v="P047"/>
    <n v="2"/>
    <n v="1999"/>
    <n v="999.5"/>
    <s v="UPI"/>
    <s v="Delivered"/>
    <s v="Delivered"/>
    <s v="Facebook"/>
    <n v="50"/>
    <n v="1547"/>
    <n v="2998.5"/>
    <n v="3094"/>
    <n v="-95.5"/>
    <n v="-3.1849257962314491E-2"/>
    <n v="2998.5"/>
    <n v="-95.5"/>
    <s v="Jun"/>
    <s v="Jun-2025"/>
    <x v="18"/>
  </r>
  <r>
    <s v="ORD00585"/>
    <d v="2024-06-01T00:00:00"/>
    <s v="CUST0815"/>
    <s v="P076"/>
    <n v="4"/>
    <n v="399"/>
    <n v="79.8"/>
    <s v="UPI"/>
    <s v="Delivered"/>
    <s v="Delivered"/>
    <s v="Organic"/>
    <n v="60"/>
    <n v="322"/>
    <n v="1516.2"/>
    <n v="1288"/>
    <n v="228.20000000000005"/>
    <n v="0.15050784856879043"/>
    <n v="1516.2"/>
    <n v="228.20000000000005"/>
    <s v="Jun"/>
    <s v="Jun-2024"/>
    <x v="1"/>
  </r>
  <r>
    <s v="ORD00586"/>
    <d v="2025-07-18T00:00:00"/>
    <s v="CUST0530"/>
    <s v="P021"/>
    <n v="1"/>
    <n v="799"/>
    <n v="119.85"/>
    <s v="UPI"/>
    <s v="Delivered"/>
    <s v="Delivered"/>
    <s v="Google Ads"/>
    <n v="80"/>
    <n v="613"/>
    <n v="679.15"/>
    <n v="613"/>
    <n v="66.149999999999977"/>
    <n v="9.740116321872927E-2"/>
    <n v="679.15"/>
    <n v="66.149999999999977"/>
    <s v="Jul"/>
    <s v="Jul-2025"/>
    <x v="2"/>
  </r>
  <r>
    <s v="ORD00587"/>
    <d v="2025-03-10T00:00:00"/>
    <s v="CUST1131"/>
    <s v="P057"/>
    <n v="3"/>
    <n v="299"/>
    <n v="89.7"/>
    <s v="UPI"/>
    <s v="Delivered"/>
    <s v="Delivered"/>
    <s v="Facebook"/>
    <n v="60"/>
    <n v="188"/>
    <n v="807.3"/>
    <n v="564"/>
    <n v="243.29999999999995"/>
    <n v="0.30137495354886656"/>
    <n v="807.3"/>
    <n v="243.29999999999995"/>
    <s v="Mar"/>
    <s v="Mar-2025"/>
    <x v="17"/>
  </r>
  <r>
    <s v="ORD00588"/>
    <d v="2025-05-17T00:00:00"/>
    <s v="CUST0398"/>
    <s v="P048"/>
    <n v="2"/>
    <n v="1599"/>
    <n v="159.9"/>
    <s v="UPI"/>
    <s v="Delivered"/>
    <s v="Delivered"/>
    <s v="Email"/>
    <n v="50"/>
    <n v="1138"/>
    <n v="3038.1"/>
    <n v="2276"/>
    <n v="762.09999999999991"/>
    <n v="0.25084756920443696"/>
    <n v="3038.1"/>
    <n v="762.09999999999991"/>
    <s v="May"/>
    <s v="May-2025"/>
    <x v="11"/>
  </r>
  <r>
    <s v="ORD00589"/>
    <d v="2024-04-13T00:00:00"/>
    <s v="CUST0141"/>
    <s v="P086"/>
    <n v="4"/>
    <n v="6999"/>
    <n v="0"/>
    <s v="Net Banking"/>
    <s v="Cancelled"/>
    <s v="Cancelled"/>
    <s v="Organic"/>
    <n v="40"/>
    <n v="4782"/>
    <n v="27996"/>
    <n v="19128"/>
    <n v="8868"/>
    <n v="0.31675953707672527"/>
    <n v="0"/>
    <n v="0"/>
    <s v="Apr"/>
    <s v="Apr-2024"/>
    <x v="3"/>
  </r>
  <r>
    <s v="ORD00590"/>
    <d v="2025-02-15T00:00:00"/>
    <s v="CUST0419"/>
    <s v="P035"/>
    <n v="2"/>
    <n v="1299"/>
    <n v="389.7"/>
    <s v="Debit Card"/>
    <s v="Delivered"/>
    <s v="Delivered"/>
    <s v="Facebook"/>
    <n v="70"/>
    <n v="863"/>
    <n v="2208.3000000000002"/>
    <n v="1726"/>
    <n v="482.30000000000018"/>
    <n v="0.21840329665353445"/>
    <n v="2208.3000000000002"/>
    <n v="482.30000000000018"/>
    <s v="Feb"/>
    <s v="Feb-2025"/>
    <x v="0"/>
  </r>
  <r>
    <s v="ORD00591"/>
    <d v="2024-07-09T00:00:00"/>
    <s v="CUST0913"/>
    <s v="P048"/>
    <n v="4"/>
    <n v="1599"/>
    <n v="1279.2"/>
    <s v="Cash on Delivery"/>
    <s v="Delivered"/>
    <s v="Delivered"/>
    <s v="Instagram"/>
    <n v="70"/>
    <n v="1138"/>
    <n v="5116.8"/>
    <n v="4552"/>
    <n v="564.80000000000018"/>
    <n v="0.11038148843026895"/>
    <n v="5116.8"/>
    <n v="564.80000000000018"/>
    <s v="Jul"/>
    <s v="Jul-2024"/>
    <x v="20"/>
  </r>
  <r>
    <s v="ORD00592"/>
    <d v="2024-12-08T00:00:00"/>
    <s v="CUST0767"/>
    <s v="P006"/>
    <n v="2"/>
    <n v="399"/>
    <n v="119.7"/>
    <s v="Net Banking"/>
    <s v="Delivered"/>
    <s v="Delivered"/>
    <s v="Google Ads"/>
    <n v="80"/>
    <n v="221"/>
    <n v="678.3"/>
    <n v="442"/>
    <n v="236.29999999999995"/>
    <n v="0.34837092731829572"/>
    <n v="678.3"/>
    <n v="236.29999999999995"/>
    <s v="Dec"/>
    <s v="Dec-2024"/>
    <x v="15"/>
  </r>
  <r>
    <s v="ORD00593"/>
    <d v="2025-06-13T00:00:00"/>
    <s v="CUST1054"/>
    <s v="P015"/>
    <n v="2"/>
    <n v="1299"/>
    <n v="389.7"/>
    <s v="Debit Card"/>
    <s v="Delivered"/>
    <s v="Delivered"/>
    <s v="Google Ads"/>
    <n v="100"/>
    <n v="881"/>
    <n v="2208.3000000000002"/>
    <n v="1762"/>
    <n v="446.30000000000018"/>
    <n v="0.20210116379115162"/>
    <n v="2208.3000000000002"/>
    <n v="446.30000000000018"/>
    <s v="Jun"/>
    <s v="Jun-2025"/>
    <x v="18"/>
  </r>
  <r>
    <s v="ORD00594"/>
    <d v="2025-10-05T00:00:00"/>
    <s v="CUST0324"/>
    <s v="P043"/>
    <n v="3"/>
    <n v="599"/>
    <n v="449.25"/>
    <s v="Cash on Delivery"/>
    <s v="Delivered"/>
    <s v="Delayed"/>
    <s v="Affiliate"/>
    <n v="50"/>
    <n v="358"/>
    <n v="1347.75"/>
    <n v="1074"/>
    <n v="273.75"/>
    <n v="0.20311630495269895"/>
    <n v="1347.75"/>
    <n v="273.75"/>
    <s v="Oct"/>
    <s v="Oct-2025"/>
    <x v="21"/>
  </r>
  <r>
    <s v="ORD00595"/>
    <d v="2025-01-10T00:00:00"/>
    <s v="CUST1131"/>
    <s v="P076"/>
    <n v="2"/>
    <n v="399"/>
    <n v="39.9"/>
    <s v="UPI"/>
    <s v="Delivered"/>
    <s v="Delivered"/>
    <s v="Affiliate"/>
    <n v="70"/>
    <n v="322"/>
    <n v="758.1"/>
    <n v="644"/>
    <n v="114.10000000000002"/>
    <n v="0.15050784856879043"/>
    <n v="758.1"/>
    <n v="114.10000000000002"/>
    <s v="Jan"/>
    <s v="Jan-2025"/>
    <x v="19"/>
  </r>
  <r>
    <s v="ORD00596"/>
    <d v="2025-09-17T00:00:00"/>
    <s v="CUST1157"/>
    <s v="P007"/>
    <n v="4"/>
    <n v="599"/>
    <n v="479.2"/>
    <s v="Credit Card"/>
    <s v="Delivered"/>
    <s v="Delivered"/>
    <s v="Google Ads"/>
    <n v="70"/>
    <n v="470"/>
    <n v="1916.8"/>
    <n v="1880"/>
    <n v="36.799999999999955"/>
    <n v="1.9198664440734533E-2"/>
    <n v="1916.8"/>
    <n v="36.799999999999955"/>
    <s v="Sep"/>
    <s v="Sep-2025"/>
    <x v="10"/>
  </r>
  <r>
    <s v="ORD00597"/>
    <d v="2024-12-29T00:00:00"/>
    <s v="CUST0453"/>
    <s v="P082"/>
    <n v="2"/>
    <n v="3999"/>
    <n v="799.8"/>
    <s v="UPI"/>
    <s v="Delivered"/>
    <s v="Delivered"/>
    <s v="Affiliate"/>
    <n v="80"/>
    <n v="2514"/>
    <n v="7198.2"/>
    <n v="5028"/>
    <n v="2170.1999999999998"/>
    <n v="0.30149203967658578"/>
    <n v="7198.2"/>
    <n v="2170.1999999999998"/>
    <s v="Dec"/>
    <s v="Dec-2024"/>
    <x v="15"/>
  </r>
  <r>
    <s v="ORD00598"/>
    <d v="2025-04-12T00:00:00"/>
    <s v="CUST0754"/>
    <s v="P039"/>
    <n v="3"/>
    <n v="999"/>
    <n v="0"/>
    <s v="Debit Card"/>
    <s v="Cancelled"/>
    <s v="Cancelled"/>
    <s v="Google Ads"/>
    <n v="40"/>
    <n v="573"/>
    <n v="2997"/>
    <n v="1719"/>
    <n v="1278"/>
    <n v="0.42642642642642642"/>
    <n v="0"/>
    <n v="0"/>
    <s v="Apr"/>
    <s v="Apr-2025"/>
    <x v="7"/>
  </r>
  <r>
    <s v="ORD00599"/>
    <d v="2024-08-12T00:00:00"/>
    <s v="CUST0639"/>
    <s v="P077"/>
    <n v="2"/>
    <n v="3999"/>
    <n v="0"/>
    <s v="UPI"/>
    <s v="Cancelled"/>
    <s v="Cancelled"/>
    <s v="Organic"/>
    <n v="70"/>
    <n v="2547"/>
    <n v="7998"/>
    <n v="5094"/>
    <n v="2904"/>
    <n v="0.3630907726931733"/>
    <n v="0"/>
    <n v="0"/>
    <s v="Aug"/>
    <s v="Aug-2024"/>
    <x v="9"/>
  </r>
  <r>
    <s v="ORD00600"/>
    <d v="2025-01-03T00:00:00"/>
    <s v="CUST1196"/>
    <s v="P035"/>
    <n v="4"/>
    <n v="1299"/>
    <n v="259.8"/>
    <s v="UPI"/>
    <s v="Delivered"/>
    <s v="Delivered"/>
    <s v="Facebook"/>
    <n v="40"/>
    <n v="863"/>
    <n v="4936.2"/>
    <n v="3452"/>
    <n v="1484.1999999999998"/>
    <n v="0.30067663384789917"/>
    <n v="4936.2"/>
    <n v="1484.1999999999998"/>
    <s v="Jan"/>
    <s v="Jan-2025"/>
    <x v="19"/>
  </r>
  <r>
    <s v="ORD00601"/>
    <d v="2025-06-02T00:00:00"/>
    <s v="CUST0336"/>
    <s v="P047"/>
    <n v="1"/>
    <n v="1999"/>
    <n v="299.85000000000002"/>
    <s v="Net Banking"/>
    <s v="Delivered"/>
    <s v="Delivered"/>
    <s v="Email"/>
    <n v="50"/>
    <n v="1547"/>
    <n v="1699.15"/>
    <n v="1547"/>
    <n v="152.15000000000009"/>
    <n v="8.9544772386193142E-2"/>
    <n v="1699.15"/>
    <n v="152.15000000000009"/>
    <s v="Jun"/>
    <s v="Jun-2025"/>
    <x v="18"/>
  </r>
  <r>
    <s v="ORD00602"/>
    <d v="2024-05-15T00:00:00"/>
    <s v="CUST1059"/>
    <s v="P037"/>
    <n v="2"/>
    <n v="399"/>
    <n v="119.7"/>
    <s v="Net Banking"/>
    <s v="Delivered"/>
    <s v="Delivered"/>
    <s v="Email"/>
    <n v="50"/>
    <n v="226"/>
    <n v="678.3"/>
    <n v="452"/>
    <n v="226.29999999999995"/>
    <n v="0.33362818811735218"/>
    <n v="678.3"/>
    <n v="226.29999999999995"/>
    <s v="May"/>
    <s v="May-2024"/>
    <x v="5"/>
  </r>
  <r>
    <s v="ORD00603"/>
    <d v="2025-05-21T00:00:00"/>
    <s v="CUST0341"/>
    <s v="P063"/>
    <n v="3"/>
    <n v="2999"/>
    <n v="899.7"/>
    <s v="Credit Card"/>
    <s v="Delivered"/>
    <s v="Delayed"/>
    <s v="Organic"/>
    <n v="80"/>
    <n v="1877"/>
    <n v="8097.3"/>
    <n v="5631"/>
    <n v="2466.3000000000002"/>
    <n v="0.30458300915119857"/>
    <n v="8097.3"/>
    <n v="2466.3000000000002"/>
    <s v="May"/>
    <s v="May-2025"/>
    <x v="11"/>
  </r>
  <r>
    <s v="ORD00604"/>
    <d v="2024-10-21T00:00:00"/>
    <s v="CUST0290"/>
    <s v="P070"/>
    <n v="1"/>
    <n v="499"/>
    <n v="24.95"/>
    <s v="UPI"/>
    <s v="Delivered"/>
    <s v="Delivered"/>
    <s v="Email"/>
    <n v="70"/>
    <n v="394"/>
    <n v="474.05"/>
    <n v="394"/>
    <n v="80.050000000000011"/>
    <n v="0.16886404387722817"/>
    <n v="474.05"/>
    <n v="80.050000000000011"/>
    <s v="Oct"/>
    <s v="Oct-2024"/>
    <x v="16"/>
  </r>
  <r>
    <s v="ORD00605"/>
    <d v="2024-12-25T00:00:00"/>
    <s v="CUST0798"/>
    <s v="P097"/>
    <n v="2"/>
    <n v="499"/>
    <n v="249.5"/>
    <s v="Credit Card"/>
    <s v="Delivered"/>
    <s v="Delivered"/>
    <s v="Organic"/>
    <n v="100"/>
    <n v="324"/>
    <n v="748.5"/>
    <n v="648"/>
    <n v="100.5"/>
    <n v="0.13426853707414829"/>
    <n v="748.5"/>
    <n v="100.5"/>
    <s v="Dec"/>
    <s v="Dec-2024"/>
    <x v="15"/>
  </r>
  <r>
    <s v="ORD00606"/>
    <d v="2024-06-06T00:00:00"/>
    <s v="CUST0115"/>
    <s v="P077"/>
    <n v="2"/>
    <n v="3999"/>
    <n v="799.8"/>
    <s v="Debit Card"/>
    <s v="Delivered"/>
    <s v="Delivered"/>
    <s v="Affiliate"/>
    <n v="80"/>
    <n v="2547"/>
    <n v="7198.2"/>
    <n v="5094"/>
    <n v="2104.1999999999998"/>
    <n v="0.29232308077019253"/>
    <n v="7198.2"/>
    <n v="2104.1999999999998"/>
    <s v="Jun"/>
    <s v="Jun-2024"/>
    <x v="1"/>
  </r>
  <r>
    <s v="ORD00607"/>
    <d v="2024-07-04T00:00:00"/>
    <s v="CUST0106"/>
    <s v="P064"/>
    <n v="4"/>
    <n v="799"/>
    <n v="319.60000000000002"/>
    <s v="Credit Card"/>
    <s v="Delivered"/>
    <s v="Delivered"/>
    <s v="Instagram"/>
    <n v="40"/>
    <n v="445"/>
    <n v="2876.4"/>
    <n v="1780"/>
    <n v="1096.4000000000001"/>
    <n v="0.3811709080795439"/>
    <n v="2876.4"/>
    <n v="1096.4000000000001"/>
    <s v="Jul"/>
    <s v="Jul-2024"/>
    <x v="20"/>
  </r>
  <r>
    <s v="ORD00608"/>
    <d v="2024-12-12T00:00:00"/>
    <s v="CUST0050"/>
    <s v="P027"/>
    <n v="1"/>
    <n v="299"/>
    <n v="14.95"/>
    <s v="Credit Card"/>
    <s v="Delivered"/>
    <s v="Delivered"/>
    <s v="Instagram"/>
    <n v="50"/>
    <n v="206"/>
    <n v="284.05"/>
    <n v="206"/>
    <n v="78.050000000000011"/>
    <n v="0.27477556768174621"/>
    <n v="284.05"/>
    <n v="78.050000000000011"/>
    <s v="Dec"/>
    <s v="Dec-2024"/>
    <x v="15"/>
  </r>
  <r>
    <s v="ORD00609"/>
    <d v="2024-03-23T00:00:00"/>
    <s v="CUST0677"/>
    <s v="P058"/>
    <n v="2"/>
    <n v="599"/>
    <n v="239.6"/>
    <s v="Credit Card"/>
    <s v="Delivered"/>
    <s v="Delivered"/>
    <s v="Google Ads"/>
    <n v="50"/>
    <n v="464"/>
    <n v="958.4"/>
    <n v="928"/>
    <n v="30.399999999999977"/>
    <n v="3.1719532554257072E-2"/>
    <n v="958.4"/>
    <n v="30.399999999999977"/>
    <s v="Mar"/>
    <s v="Mar-2024"/>
    <x v="4"/>
  </r>
  <r>
    <s v="ORD00610"/>
    <d v="2024-02-21T00:00:00"/>
    <s v="CUST0047"/>
    <s v="P046"/>
    <n v="1"/>
    <n v="1999"/>
    <n v="0"/>
    <s v="Cash on Delivery"/>
    <s v="Delivered"/>
    <s v="Delayed"/>
    <s v="Email"/>
    <n v="80"/>
    <n v="1398"/>
    <n v="1999"/>
    <n v="1398"/>
    <n v="601"/>
    <n v="0.30065032516258128"/>
    <n v="1999"/>
    <n v="601"/>
    <s v="Feb"/>
    <s v="Feb-2024"/>
    <x v="12"/>
  </r>
  <r>
    <s v="ORD00611"/>
    <d v="2024-07-05T00:00:00"/>
    <s v="CUST0524"/>
    <s v="P016"/>
    <n v="1"/>
    <n v="999"/>
    <n v="0"/>
    <s v="Cash on Delivery"/>
    <s v="Cancelled"/>
    <s v="Cancelled"/>
    <s v="Organic"/>
    <n v="60"/>
    <n v="813"/>
    <n v="999"/>
    <n v="813"/>
    <n v="186"/>
    <n v="0.18618618618618618"/>
    <n v="0"/>
    <n v="0"/>
    <s v="Jul"/>
    <s v="Jul-2024"/>
    <x v="20"/>
  </r>
  <r>
    <s v="ORD00612"/>
    <d v="2024-02-14T00:00:00"/>
    <s v="CUST0942"/>
    <s v="P041"/>
    <n v="2"/>
    <n v="399"/>
    <n v="39.9"/>
    <s v="Credit Card"/>
    <s v="Delivered"/>
    <s v="Delayed"/>
    <s v="Organic"/>
    <n v="80"/>
    <n v="315"/>
    <n v="758.1"/>
    <n v="630"/>
    <n v="128.10000000000002"/>
    <n v="0.16897506925207759"/>
    <n v="758.1"/>
    <n v="128.10000000000002"/>
    <s v="Feb"/>
    <s v="Feb-2024"/>
    <x v="12"/>
  </r>
  <r>
    <s v="ORD00613"/>
    <d v="2024-09-01T00:00:00"/>
    <s v="CUST0888"/>
    <s v="P095"/>
    <n v="4"/>
    <n v="299"/>
    <n v="299"/>
    <s v="Cash on Delivery"/>
    <s v="Delivered"/>
    <s v="Delivered"/>
    <s v="Instagram"/>
    <n v="60"/>
    <n v="221"/>
    <n v="897"/>
    <n v="884"/>
    <n v="13"/>
    <n v="1.4492753623188406E-2"/>
    <n v="897"/>
    <n v="13"/>
    <s v="Sep"/>
    <s v="Sep-2024"/>
    <x v="13"/>
  </r>
  <r>
    <s v="ORD00614"/>
    <d v="2025-06-09T00:00:00"/>
    <s v="CUST1005"/>
    <s v="P045"/>
    <n v="1"/>
    <n v="4999"/>
    <n v="0"/>
    <s v="UPI"/>
    <s v="Delivered"/>
    <s v="Delivered"/>
    <s v="Affiliate"/>
    <n v="40"/>
    <n v="3040"/>
    <n v="4999"/>
    <n v="3040"/>
    <n v="1959"/>
    <n v="0.391878375675135"/>
    <n v="4999"/>
    <n v="1959"/>
    <s v="Jun"/>
    <s v="Jun-2025"/>
    <x v="18"/>
  </r>
  <r>
    <s v="ORD00615"/>
    <d v="2025-02-19T00:00:00"/>
    <s v="CUST0975"/>
    <s v="P081"/>
    <n v="2"/>
    <n v="499"/>
    <n v="0"/>
    <s v="Credit Card"/>
    <s v="Cancelled"/>
    <s v="Cancelled"/>
    <s v="Facebook"/>
    <n v="40"/>
    <n v="280"/>
    <n v="998"/>
    <n v="560"/>
    <n v="438"/>
    <n v="0.43887775551102204"/>
    <n v="0"/>
    <n v="0"/>
    <s v="Feb"/>
    <s v="Feb-2025"/>
    <x v="0"/>
  </r>
  <r>
    <s v="ORD00616"/>
    <d v="2024-09-14T00:00:00"/>
    <s v="CUST1192"/>
    <s v="P030"/>
    <n v="4"/>
    <n v="799"/>
    <n v="319.60000000000002"/>
    <s v="Cash on Delivery"/>
    <s v="Delivered"/>
    <s v="Delivered"/>
    <s v="Affiliate"/>
    <n v="80"/>
    <n v="566"/>
    <n v="2876.4"/>
    <n v="2264"/>
    <n v="612.40000000000009"/>
    <n v="0.21290502016409404"/>
    <n v="2876.4"/>
    <n v="612.40000000000009"/>
    <s v="Sep"/>
    <s v="Sep-2024"/>
    <x v="13"/>
  </r>
  <r>
    <s v="ORD00617"/>
    <d v="2024-01-28T00:00:00"/>
    <s v="CUST0421"/>
    <s v="P058"/>
    <n v="2"/>
    <n v="599"/>
    <n v="0"/>
    <s v="UPI"/>
    <s v="Delivered"/>
    <s v="Delivered"/>
    <s v="Email"/>
    <n v="100"/>
    <n v="464"/>
    <n v="1198"/>
    <n v="928"/>
    <n v="270"/>
    <n v="0.22537562604340566"/>
    <n v="1198"/>
    <n v="270"/>
    <s v="Jan"/>
    <s v="Jan-2024"/>
    <x v="14"/>
  </r>
  <r>
    <s v="ORD00618"/>
    <d v="2024-03-04T00:00:00"/>
    <s v="CUST0329"/>
    <s v="P054"/>
    <n v="2"/>
    <n v="4999"/>
    <n v="0"/>
    <s v="Credit Card"/>
    <s v="Delivered"/>
    <s v="Delivered"/>
    <s v="Affiliate"/>
    <n v="40"/>
    <n v="2912"/>
    <n v="9998"/>
    <n v="5824"/>
    <n v="4174"/>
    <n v="0.41748349669933987"/>
    <n v="9998"/>
    <n v="4174"/>
    <s v="Mar"/>
    <s v="Mar-2024"/>
    <x v="4"/>
  </r>
  <r>
    <s v="ORD00619"/>
    <d v="2024-10-24T00:00:00"/>
    <s v="CUST0213"/>
    <s v="P052"/>
    <n v="1"/>
    <n v="499"/>
    <n v="74.849999999999994"/>
    <s v="Net Banking"/>
    <s v="Delivered"/>
    <s v="Delivered"/>
    <s v="Organic"/>
    <n v="50"/>
    <n v="320"/>
    <n v="424.15"/>
    <n v="320"/>
    <n v="104.14999999999998"/>
    <n v="0.24554992337616405"/>
    <n v="424.15"/>
    <n v="104.14999999999998"/>
    <s v="Oct"/>
    <s v="Oct-2024"/>
    <x v="16"/>
  </r>
  <r>
    <s v="ORD00620"/>
    <d v="2025-09-24T00:00:00"/>
    <s v="CUST0612"/>
    <s v="P051"/>
    <n v="1"/>
    <n v="2499"/>
    <n v="249.9"/>
    <s v="Net Banking"/>
    <s v="Delivered"/>
    <s v="Delayed"/>
    <s v="Facebook"/>
    <n v="60"/>
    <n v="1946"/>
    <n v="2249.1"/>
    <n v="1946"/>
    <n v="303.09999999999991"/>
    <n v="0.13476501711795827"/>
    <n v="2249.1"/>
    <n v="303.09999999999991"/>
    <s v="Sep"/>
    <s v="Sep-2025"/>
    <x v="10"/>
  </r>
  <r>
    <s v="ORD00621"/>
    <d v="2024-06-04T00:00:00"/>
    <s v="CUST0191"/>
    <s v="P027"/>
    <n v="1"/>
    <n v="299"/>
    <n v="0"/>
    <s v="Credit Card"/>
    <s v="Cancelled"/>
    <s v="Cancelled"/>
    <s v="Organic"/>
    <n v="60"/>
    <n v="206"/>
    <n v="299"/>
    <n v="206"/>
    <n v="93"/>
    <n v="0.31103678929765888"/>
    <n v="0"/>
    <n v="0"/>
    <s v="Jun"/>
    <s v="Jun-2024"/>
    <x v="1"/>
  </r>
  <r>
    <s v="ORD00622"/>
    <d v="2024-04-13T00:00:00"/>
    <s v="CUST0893"/>
    <s v="P064"/>
    <n v="3"/>
    <n v="799"/>
    <n v="0"/>
    <s v="Net Banking"/>
    <s v="Cancelled"/>
    <s v="Cancelled"/>
    <s v="Google Ads"/>
    <n v="60"/>
    <n v="445"/>
    <n v="2397"/>
    <n v="1335"/>
    <n v="1062"/>
    <n v="0.44305381727158949"/>
    <n v="0"/>
    <n v="0"/>
    <s v="Apr"/>
    <s v="Apr-2024"/>
    <x v="3"/>
  </r>
  <r>
    <s v="ORD00623"/>
    <d v="2025-03-01T00:00:00"/>
    <s v="CUST0469"/>
    <s v="P042"/>
    <n v="1"/>
    <n v="2499"/>
    <n v="0"/>
    <s v="Cash on Delivery"/>
    <s v="Delivered"/>
    <s v="Delivered"/>
    <s v="Organic"/>
    <n v="50"/>
    <n v="1833"/>
    <n v="2499"/>
    <n v="1833"/>
    <n v="666"/>
    <n v="0.26650660264105641"/>
    <n v="2499"/>
    <n v="666"/>
    <s v="Mar"/>
    <s v="Mar-2025"/>
    <x v="17"/>
  </r>
  <r>
    <s v="ORD00624"/>
    <d v="2024-09-13T00:00:00"/>
    <s v="CUST0338"/>
    <s v="P046"/>
    <n v="1"/>
    <n v="1999"/>
    <n v="0"/>
    <s v="Cash on Delivery"/>
    <s v="Cancelled"/>
    <s v="Cancelled"/>
    <s v="Instagram"/>
    <n v="100"/>
    <n v="1398"/>
    <n v="1999"/>
    <n v="1398"/>
    <n v="601"/>
    <n v="0.30065032516258128"/>
    <n v="0"/>
    <n v="0"/>
    <s v="Sep"/>
    <s v="Sep-2024"/>
    <x v="13"/>
  </r>
  <r>
    <s v="ORD00625"/>
    <d v="2024-10-25T00:00:00"/>
    <s v="CUST0868"/>
    <s v="P049"/>
    <n v="2"/>
    <n v="799"/>
    <n v="0"/>
    <s v="Credit Card"/>
    <s v="Cancelled"/>
    <s v="Cancelled"/>
    <s v="Organic"/>
    <n v="40"/>
    <n v="538"/>
    <n v="1598"/>
    <n v="1076"/>
    <n v="522"/>
    <n v="0.32665832290362956"/>
    <n v="0"/>
    <n v="0"/>
    <s v="Oct"/>
    <s v="Oct-2024"/>
    <x v="16"/>
  </r>
  <r>
    <s v="ORD00626"/>
    <d v="2024-06-25T00:00:00"/>
    <s v="CUST0757"/>
    <s v="P049"/>
    <n v="2"/>
    <n v="799"/>
    <n v="159.80000000000001"/>
    <s v="Cash on Delivery"/>
    <s v="Delivered"/>
    <s v="Delivered"/>
    <s v="Affiliate"/>
    <n v="40"/>
    <n v="538"/>
    <n v="1438.2"/>
    <n v="1076"/>
    <n v="362.20000000000005"/>
    <n v="0.25184258100403284"/>
    <n v="1438.2"/>
    <n v="362.20000000000005"/>
    <s v="Jun"/>
    <s v="Jun-2024"/>
    <x v="1"/>
  </r>
  <r>
    <s v="ORD00627"/>
    <d v="2025-02-28T00:00:00"/>
    <s v="CUST0694"/>
    <s v="P014"/>
    <n v="1"/>
    <n v="2499"/>
    <n v="0"/>
    <s v="Debit Card"/>
    <s v="Cancelled"/>
    <s v="Cancelled"/>
    <s v="Google Ads"/>
    <n v="50"/>
    <n v="1599"/>
    <n v="2499"/>
    <n v="1599"/>
    <n v="900"/>
    <n v="0.36014405762304924"/>
    <n v="0"/>
    <n v="0"/>
    <s v="Feb"/>
    <s v="Feb-2025"/>
    <x v="0"/>
  </r>
  <r>
    <s v="ORD00628"/>
    <d v="2025-01-23T00:00:00"/>
    <s v="CUST1105"/>
    <s v="P075"/>
    <n v="1"/>
    <n v="1999"/>
    <n v="299.85000000000002"/>
    <s v="UPI"/>
    <s v="Delivered"/>
    <s v="Delivered"/>
    <s v="Instagram"/>
    <n v="80"/>
    <n v="1338"/>
    <n v="1699.15"/>
    <n v="1338"/>
    <n v="361.15000000000009"/>
    <n v="0.21254745019568613"/>
    <n v="1699.15"/>
    <n v="361.15000000000009"/>
    <s v="Jan"/>
    <s v="Jan-2025"/>
    <x v="19"/>
  </r>
  <r>
    <s v="ORD00629"/>
    <d v="2024-10-31T00:00:00"/>
    <s v="CUST0130"/>
    <s v="P040"/>
    <n v="1"/>
    <n v="799"/>
    <n v="79.900000000000006"/>
    <s v="Credit Card"/>
    <s v="Delivered"/>
    <s v="Delivered"/>
    <s v="Google Ads"/>
    <n v="100"/>
    <n v="639"/>
    <n v="719.1"/>
    <n v="639"/>
    <n v="80.100000000000023"/>
    <n v="0.11138923654568213"/>
    <n v="719.1"/>
    <n v="80.100000000000023"/>
    <s v="Oct"/>
    <s v="Oct-2024"/>
    <x v="16"/>
  </r>
  <r>
    <s v="ORD00630"/>
    <d v="2025-08-19T00:00:00"/>
    <s v="CUST0696"/>
    <s v="P099"/>
    <n v="1"/>
    <n v="1299"/>
    <n v="194.85"/>
    <s v="UPI"/>
    <s v="Delivered"/>
    <s v="Delivered"/>
    <s v="Instagram"/>
    <n v="100"/>
    <n v="1025"/>
    <n v="1104.1500000000001"/>
    <n v="1025"/>
    <n v="79.150000000000091"/>
    <n v="7.1684100892089014E-2"/>
    <n v="1104.1500000000001"/>
    <n v="79.150000000000091"/>
    <s v="Aug"/>
    <s v="Aug-2025"/>
    <x v="8"/>
  </r>
  <r>
    <s v="ORD00631"/>
    <d v="2025-06-08T00:00:00"/>
    <s v="CUST0593"/>
    <s v="P005"/>
    <n v="1"/>
    <n v="599"/>
    <n v="0"/>
    <s v="UPI"/>
    <s v="Delivered"/>
    <s v="Delivered"/>
    <s v="Affiliate"/>
    <n v="80"/>
    <n v="426"/>
    <n v="599"/>
    <n v="426"/>
    <n v="173"/>
    <n v="0.28881469115191988"/>
    <n v="599"/>
    <n v="173"/>
    <s v="Jun"/>
    <s v="Jun-2025"/>
    <x v="18"/>
  </r>
  <r>
    <s v="ORD00632"/>
    <d v="2025-01-15T00:00:00"/>
    <s v="CUST0325"/>
    <s v="P014"/>
    <n v="3"/>
    <n v="2499"/>
    <n v="1124.55"/>
    <s v="Debit Card"/>
    <s v="Delivered"/>
    <s v="Delivered"/>
    <s v="Facebook"/>
    <n v="100"/>
    <n v="1599"/>
    <n v="6372.45"/>
    <n v="4797"/>
    <n v="1575.4499999999998"/>
    <n v="0.24722830308594024"/>
    <n v="6372.45"/>
    <n v="1575.4499999999998"/>
    <s v="Jan"/>
    <s v="Jan-2025"/>
    <x v="19"/>
  </r>
  <r>
    <s v="ORD00633"/>
    <d v="2025-05-29T00:00:00"/>
    <s v="CUST1103"/>
    <s v="P056"/>
    <n v="1"/>
    <n v="299"/>
    <n v="14.95"/>
    <s v="Credit Card"/>
    <s v="Delivered"/>
    <s v="Delivered"/>
    <s v="Organic"/>
    <n v="70"/>
    <n v="188"/>
    <n v="284.05"/>
    <n v="188"/>
    <n v="96.050000000000011"/>
    <n v="0.33814469283576837"/>
    <n v="284.05"/>
    <n v="96.050000000000011"/>
    <s v="May"/>
    <s v="May-2025"/>
    <x v="11"/>
  </r>
  <r>
    <s v="ORD00634"/>
    <d v="2024-09-08T00:00:00"/>
    <s v="CUST1009"/>
    <s v="P097"/>
    <n v="3"/>
    <n v="499"/>
    <n v="0"/>
    <s v="Credit Card"/>
    <s v="Cancelled"/>
    <s v="Cancelled"/>
    <s v="Affiliate"/>
    <n v="60"/>
    <n v="324"/>
    <n v="1497"/>
    <n v="972"/>
    <n v="525"/>
    <n v="0.35070140280561124"/>
    <n v="0"/>
    <n v="0"/>
    <s v="Sep"/>
    <s v="Sep-2024"/>
    <x v="13"/>
  </r>
  <r>
    <s v="ORD00635"/>
    <d v="2025-10-21T00:00:00"/>
    <s v="CUST0460"/>
    <s v="P083"/>
    <n v="2"/>
    <n v="499"/>
    <n v="99.8"/>
    <s v="Net Banking"/>
    <s v="Delivered"/>
    <s v="Delivered"/>
    <s v="Organic"/>
    <n v="60"/>
    <n v="323"/>
    <n v="898.2"/>
    <n v="646"/>
    <n v="252.20000000000005"/>
    <n v="0.28078378980182589"/>
    <n v="898.2"/>
    <n v="252.20000000000005"/>
    <s v="Oct"/>
    <s v="Oct-2025"/>
    <x v="21"/>
  </r>
  <r>
    <s v="ORD00636"/>
    <d v="2024-11-05T00:00:00"/>
    <s v="CUST1001"/>
    <s v="P095"/>
    <n v="1"/>
    <n v="299"/>
    <n v="29.9"/>
    <s v="Credit Card"/>
    <s v="Delivered"/>
    <s v="Delayed"/>
    <s v="Google Ads"/>
    <n v="100"/>
    <n v="221"/>
    <n v="269.10000000000002"/>
    <n v="221"/>
    <n v="48.100000000000023"/>
    <n v="0.17874396135265708"/>
    <n v="269.10000000000002"/>
    <n v="48.100000000000023"/>
    <s v="Nov"/>
    <s v="Nov-2024"/>
    <x v="6"/>
  </r>
  <r>
    <s v="ORD00637"/>
    <d v="2024-11-21T00:00:00"/>
    <s v="CUST0712"/>
    <s v="P024"/>
    <n v="1"/>
    <n v="1299"/>
    <n v="194.85"/>
    <s v="Cash on Delivery"/>
    <s v="Delivered"/>
    <s v="Delivered"/>
    <s v="Facebook"/>
    <n v="50"/>
    <n v="969"/>
    <n v="1104.1500000000001"/>
    <n v="969"/>
    <n v="135.15000000000009"/>
    <n v="0.12240184757505781"/>
    <n v="1104.1500000000001"/>
    <n v="135.15000000000009"/>
    <s v="Nov"/>
    <s v="Nov-2024"/>
    <x v="6"/>
  </r>
  <r>
    <s v="ORD00638"/>
    <d v="2024-07-10T00:00:00"/>
    <s v="CUST1079"/>
    <s v="P031"/>
    <n v="3"/>
    <n v="3999"/>
    <n v="2399.4"/>
    <s v="UPI"/>
    <s v="Delivered"/>
    <s v="Delivered"/>
    <s v="Google Ads"/>
    <n v="70"/>
    <n v="3007"/>
    <n v="9597.6"/>
    <n v="9021"/>
    <n v="576.60000000000036"/>
    <n v="6.0077519379844999E-2"/>
    <n v="9597.6"/>
    <n v="576.60000000000036"/>
    <s v="Jul"/>
    <s v="Jul-2024"/>
    <x v="20"/>
  </r>
  <r>
    <s v="ORD00639"/>
    <d v="2025-03-01T00:00:00"/>
    <s v="CUST0573"/>
    <s v="P037"/>
    <n v="4"/>
    <n v="399"/>
    <n v="0"/>
    <s v="Credit Card"/>
    <s v="Delivered"/>
    <s v="Delivered"/>
    <s v="Google Ads"/>
    <n v="70"/>
    <n v="226"/>
    <n v="1596"/>
    <n v="904"/>
    <n v="692"/>
    <n v="0.43358395989974935"/>
    <n v="1596"/>
    <n v="692"/>
    <s v="Mar"/>
    <s v="Mar-2025"/>
    <x v="17"/>
  </r>
  <r>
    <s v="ORD00640"/>
    <d v="2025-08-19T00:00:00"/>
    <s v="CUST0760"/>
    <s v="P091"/>
    <n v="1"/>
    <n v="3999"/>
    <n v="199.95"/>
    <s v="Credit Card"/>
    <s v="Delivered"/>
    <s v="Delayed"/>
    <s v="Organic"/>
    <n v="100"/>
    <n v="3076"/>
    <n v="3799.05"/>
    <n v="3076"/>
    <n v="723.05000000000018"/>
    <n v="0.19032389676366465"/>
    <n v="3799.05"/>
    <n v="723.05000000000018"/>
    <s v="Aug"/>
    <s v="Aug-2025"/>
    <x v="8"/>
  </r>
  <r>
    <s v="ORD00641"/>
    <d v="2024-05-28T00:00:00"/>
    <s v="CUST0298"/>
    <s v="P068"/>
    <n v="1"/>
    <n v="2499"/>
    <n v="249.9"/>
    <s v="Debit Card"/>
    <s v="Delivered"/>
    <s v="Delivered"/>
    <s v="Google Ads"/>
    <n v="50"/>
    <n v="1632"/>
    <n v="2249.1"/>
    <n v="1632"/>
    <n v="617.09999999999991"/>
    <n v="0.27437641723356004"/>
    <n v="2249.1"/>
    <n v="617.09999999999991"/>
    <s v="May"/>
    <s v="May-2024"/>
    <x v="5"/>
  </r>
  <r>
    <s v="ORD00642"/>
    <d v="2024-03-18T00:00:00"/>
    <s v="CUST0299"/>
    <s v="P091"/>
    <n v="2"/>
    <n v="3999"/>
    <n v="0"/>
    <s v="UPI"/>
    <s v="Delivered"/>
    <s v="Delayed"/>
    <s v="Organic"/>
    <n v="40"/>
    <n v="3076"/>
    <n v="7998"/>
    <n v="6152"/>
    <n v="1846"/>
    <n v="0.23080770192548136"/>
    <n v="7998"/>
    <n v="1846"/>
    <s v="Mar"/>
    <s v="Mar-2024"/>
    <x v="4"/>
  </r>
  <r>
    <s v="ORD00643"/>
    <d v="2025-06-06T00:00:00"/>
    <s v="CUST0959"/>
    <s v="P010"/>
    <n v="1"/>
    <n v="2499"/>
    <n v="0"/>
    <s v="Credit Card"/>
    <s v="Delivered"/>
    <s v="Delivered"/>
    <s v="Affiliate"/>
    <n v="50"/>
    <n v="2030"/>
    <n v="2499"/>
    <n v="2030"/>
    <n v="469"/>
    <n v="0.1876750700280112"/>
    <n v="2499"/>
    <n v="469"/>
    <s v="Jun"/>
    <s v="Jun-2025"/>
    <x v="18"/>
  </r>
  <r>
    <s v="ORD00644"/>
    <d v="2025-01-16T00:00:00"/>
    <s v="CUST0221"/>
    <s v="P095"/>
    <n v="1"/>
    <n v="299"/>
    <n v="44.85"/>
    <s v="Debit Card"/>
    <s v="Delivered"/>
    <s v="Delivered"/>
    <s v="Organic"/>
    <n v="60"/>
    <n v="221"/>
    <n v="254.15"/>
    <n v="221"/>
    <n v="33.150000000000006"/>
    <n v="0.13043478260869568"/>
    <n v="254.15"/>
    <n v="33.150000000000006"/>
    <s v="Jan"/>
    <s v="Jan-2025"/>
    <x v="19"/>
  </r>
  <r>
    <s v="ORD00645"/>
    <d v="2025-09-26T00:00:00"/>
    <s v="CUST0027"/>
    <s v="P039"/>
    <n v="1"/>
    <n v="999"/>
    <n v="199.8"/>
    <s v="Credit Card"/>
    <s v="Delivered"/>
    <s v="Delayed"/>
    <s v="Affiliate"/>
    <n v="40"/>
    <n v="573"/>
    <n v="799.2"/>
    <n v="573"/>
    <n v="226.20000000000005"/>
    <n v="0.28303303303303307"/>
    <n v="799.2"/>
    <n v="226.20000000000005"/>
    <s v="Sep"/>
    <s v="Sep-2025"/>
    <x v="10"/>
  </r>
  <r>
    <s v="ORD00646"/>
    <d v="2024-04-10T00:00:00"/>
    <s v="CUST0248"/>
    <s v="P011"/>
    <n v="2"/>
    <n v="799"/>
    <n v="159.80000000000001"/>
    <s v="UPI"/>
    <s v="Delivered"/>
    <s v="Delivered"/>
    <s v="Google Ads"/>
    <n v="40"/>
    <n v="645"/>
    <n v="1438.2"/>
    <n v="1290"/>
    <n v="148.20000000000005"/>
    <n v="0.10304547350855238"/>
    <n v="1438.2"/>
    <n v="148.20000000000005"/>
    <s v="Apr"/>
    <s v="Apr-2024"/>
    <x v="3"/>
  </r>
  <r>
    <s v="ORD00647"/>
    <d v="2024-11-08T00:00:00"/>
    <s v="CUST0774"/>
    <s v="P041"/>
    <n v="1"/>
    <n v="399"/>
    <n v="59.85"/>
    <s v="Credit Card"/>
    <s v="Delivered"/>
    <s v="Delayed"/>
    <s v="Instagram"/>
    <n v="100"/>
    <n v="315"/>
    <n v="339.15"/>
    <n v="315"/>
    <n v="24.149999999999977"/>
    <n v="7.120743034055721E-2"/>
    <n v="339.15"/>
    <n v="24.149999999999977"/>
    <s v="Nov"/>
    <s v="Nov-2024"/>
    <x v="6"/>
  </r>
  <r>
    <s v="ORD00648"/>
    <d v="2025-03-26T00:00:00"/>
    <s v="CUST0682"/>
    <s v="P012"/>
    <n v="2"/>
    <n v="1599"/>
    <n v="0"/>
    <s v="Debit Card"/>
    <s v="Cancelled"/>
    <s v="Cancelled"/>
    <s v="Google Ads"/>
    <n v="100"/>
    <n v="1169"/>
    <n v="3198"/>
    <n v="2338"/>
    <n v="860"/>
    <n v="0.26891807379612259"/>
    <n v="0"/>
    <n v="0"/>
    <s v="Mar"/>
    <s v="Mar-2025"/>
    <x v="17"/>
  </r>
  <r>
    <s v="ORD00649"/>
    <d v="2024-06-28T00:00:00"/>
    <s v="CUST0427"/>
    <s v="P079"/>
    <n v="2"/>
    <n v="1999"/>
    <n v="0"/>
    <s v="UPI"/>
    <s v="Delivered"/>
    <s v="Delivered"/>
    <s v="Instagram"/>
    <n v="40"/>
    <n v="1506"/>
    <n v="3998"/>
    <n v="3012"/>
    <n v="986"/>
    <n v="0.2466233116558279"/>
    <n v="3998"/>
    <n v="986"/>
    <s v="Jun"/>
    <s v="Jun-2024"/>
    <x v="1"/>
  </r>
  <r>
    <s v="ORD00650"/>
    <d v="2024-08-03T00:00:00"/>
    <s v="CUST0954"/>
    <s v="P072"/>
    <n v="2"/>
    <n v="999"/>
    <n v="299.7"/>
    <s v="Debit Card"/>
    <s v="Delivered"/>
    <s v="Delivered"/>
    <s v="Organic"/>
    <n v="100"/>
    <n v="636"/>
    <n v="1698.3"/>
    <n v="1272"/>
    <n v="426.29999999999995"/>
    <n v="0.25101572160395685"/>
    <n v="1698.3"/>
    <n v="426.29999999999995"/>
    <s v="Aug"/>
    <s v="Aug-2024"/>
    <x v="9"/>
  </r>
  <r>
    <s v="ORD00651"/>
    <d v="2025-09-02T00:00:00"/>
    <s v="CUST0780"/>
    <s v="P042"/>
    <n v="1"/>
    <n v="2499"/>
    <n v="0"/>
    <s v="Debit Card"/>
    <s v="Cancelled"/>
    <s v="Cancelled"/>
    <s v="Instagram"/>
    <n v="80"/>
    <n v="1833"/>
    <n v="2499"/>
    <n v="1833"/>
    <n v="666"/>
    <n v="0.26650660264105641"/>
    <n v="0"/>
    <n v="0"/>
    <s v="Sep"/>
    <s v="Sep-2025"/>
    <x v="10"/>
  </r>
  <r>
    <s v="ORD00652"/>
    <d v="2025-10-26T00:00:00"/>
    <s v="CUST1170"/>
    <s v="P045"/>
    <n v="1"/>
    <n v="4999"/>
    <n v="0"/>
    <s v="UPI"/>
    <s v="Delivered"/>
    <s v="Delivered"/>
    <s v="Google Ads"/>
    <n v="70"/>
    <n v="3040"/>
    <n v="4999"/>
    <n v="3040"/>
    <n v="1959"/>
    <n v="0.391878375675135"/>
    <n v="4999"/>
    <n v="1959"/>
    <s v="Oct"/>
    <s v="Oct-2025"/>
    <x v="21"/>
  </r>
  <r>
    <s v="ORD00653"/>
    <d v="2025-07-26T00:00:00"/>
    <s v="CUST0767"/>
    <s v="P007"/>
    <n v="1"/>
    <n v="599"/>
    <n v="0"/>
    <s v="UPI"/>
    <s v="Delivered"/>
    <s v="Delivered"/>
    <s v="Organic"/>
    <n v="50"/>
    <n v="470"/>
    <n v="599"/>
    <n v="470"/>
    <n v="129"/>
    <n v="0.21535893155258765"/>
    <n v="599"/>
    <n v="129"/>
    <s v="Jul"/>
    <s v="Jul-2025"/>
    <x v="2"/>
  </r>
  <r>
    <s v="ORD00654"/>
    <d v="2024-06-02T00:00:00"/>
    <s v="CUST0231"/>
    <s v="P019"/>
    <n v="1"/>
    <n v="499"/>
    <n v="99.8"/>
    <s v="Debit Card"/>
    <s v="Delivered"/>
    <s v="Delivered"/>
    <s v="Google Ads"/>
    <n v="70"/>
    <n v="391"/>
    <n v="399.2"/>
    <n v="391"/>
    <n v="8.1999999999999886"/>
    <n v="2.0541082164328629E-2"/>
    <n v="399.2"/>
    <n v="8.1999999999999886"/>
    <s v="Jun"/>
    <s v="Jun-2024"/>
    <x v="1"/>
  </r>
  <r>
    <s v="ORD00655"/>
    <d v="2025-09-18T00:00:00"/>
    <s v="CUST0530"/>
    <s v="P054"/>
    <n v="1"/>
    <n v="4999"/>
    <n v="499.9"/>
    <s v="UPI"/>
    <s v="Delivered"/>
    <s v="Delivered"/>
    <s v="Email"/>
    <n v="80"/>
    <n v="2912"/>
    <n v="4499.1000000000004"/>
    <n v="2912"/>
    <n v="1587.1000000000004"/>
    <n v="0.35275944077704435"/>
    <n v="4499.1000000000004"/>
    <n v="1587.1000000000004"/>
    <s v="Sep"/>
    <s v="Sep-2025"/>
    <x v="10"/>
  </r>
  <r>
    <s v="ORD00656"/>
    <d v="2024-12-05T00:00:00"/>
    <s v="CUST0747"/>
    <s v="P082"/>
    <n v="2"/>
    <n v="3999"/>
    <n v="1199.7"/>
    <s v="Cash on Delivery"/>
    <s v="Delivered"/>
    <s v="Delivered"/>
    <s v="Google Ads"/>
    <n v="50"/>
    <n v="2514"/>
    <n v="6798.3"/>
    <n v="5028"/>
    <n v="1770.3000000000002"/>
    <n v="0.2604033361281497"/>
    <n v="6798.3"/>
    <n v="1770.3000000000002"/>
    <s v="Dec"/>
    <s v="Dec-2024"/>
    <x v="15"/>
  </r>
  <r>
    <s v="ORD00657"/>
    <d v="2024-07-28T00:00:00"/>
    <s v="CUST0929"/>
    <s v="P063"/>
    <n v="1"/>
    <n v="2999"/>
    <n v="149.94999999999999"/>
    <s v="Credit Card"/>
    <s v="Delivered"/>
    <s v="Delivered"/>
    <s v="Organic"/>
    <n v="80"/>
    <n v="1877"/>
    <n v="2849.05"/>
    <n v="1877"/>
    <n v="972.05000000000018"/>
    <n v="0.34118390340639865"/>
    <n v="2849.05"/>
    <n v="972.05000000000018"/>
    <s v="Jul"/>
    <s v="Jul-2024"/>
    <x v="20"/>
  </r>
  <r>
    <s v="ORD00658"/>
    <d v="2024-01-06T00:00:00"/>
    <s v="CUST0037"/>
    <s v="P063"/>
    <n v="1"/>
    <n v="2999"/>
    <n v="299.89999999999998"/>
    <s v="UPI"/>
    <s v="Delivered"/>
    <s v="Delayed"/>
    <s v="Organic"/>
    <n v="70"/>
    <n v="1877"/>
    <n v="2699.1"/>
    <n v="1877"/>
    <n v="822.09999999999991"/>
    <n v="0.30458300915119851"/>
    <n v="2699.1"/>
    <n v="822.09999999999991"/>
    <s v="Jan"/>
    <s v="Jan-2024"/>
    <x v="14"/>
  </r>
  <r>
    <s v="ORD00659"/>
    <d v="2024-12-20T00:00:00"/>
    <s v="CUST0357"/>
    <s v="P082"/>
    <n v="4"/>
    <n v="3999"/>
    <n v="0"/>
    <s v="UPI"/>
    <s v="Delivered"/>
    <s v="Delivered"/>
    <s v="Instagram"/>
    <n v="70"/>
    <n v="2514"/>
    <n v="15996"/>
    <n v="10056"/>
    <n v="5940"/>
    <n v="0.37134283570892723"/>
    <n v="15996"/>
    <n v="5940"/>
    <s v="Dec"/>
    <s v="Dec-2024"/>
    <x v="15"/>
  </r>
  <r>
    <s v="ORD00660"/>
    <d v="2025-01-02T00:00:00"/>
    <s v="CUST0583"/>
    <s v="P042"/>
    <n v="1"/>
    <n v="2499"/>
    <n v="124.95"/>
    <s v="Credit Card"/>
    <s v="Delivered"/>
    <s v="Delivered"/>
    <s v="Organic"/>
    <n v="50"/>
    <n v="1833"/>
    <n v="2374.0500000000002"/>
    <n v="1833"/>
    <n v="541.05000000000018"/>
    <n v="0.22790168699058577"/>
    <n v="2374.0500000000002"/>
    <n v="541.05000000000018"/>
    <s v="Jan"/>
    <s v="Jan-2025"/>
    <x v="19"/>
  </r>
  <r>
    <s v="ORD00661"/>
    <d v="2024-03-03T00:00:00"/>
    <s v="CUST0003"/>
    <s v="P093"/>
    <n v="1"/>
    <n v="999"/>
    <n v="0"/>
    <s v="Cash on Delivery"/>
    <s v="Delivered"/>
    <s v="Delivered"/>
    <s v="Organic"/>
    <n v="80"/>
    <n v="629"/>
    <n v="999"/>
    <n v="629"/>
    <n v="370"/>
    <n v="0.37037037037037035"/>
    <n v="999"/>
    <n v="370"/>
    <s v="Mar"/>
    <s v="Mar-2024"/>
    <x v="4"/>
  </r>
  <r>
    <s v="ORD00662"/>
    <d v="2025-08-05T00:00:00"/>
    <s v="CUST0472"/>
    <s v="P017"/>
    <n v="3"/>
    <n v="6999"/>
    <n v="2099.6999999999998"/>
    <s v="Debit Card"/>
    <s v="Delivered"/>
    <s v="Delivered"/>
    <s v="Organic"/>
    <n v="100"/>
    <n v="4046"/>
    <n v="18897.3"/>
    <n v="12138"/>
    <n v="6759.2999999999993"/>
    <n v="0.35768601863758315"/>
    <n v="18897.3"/>
    <n v="6759.2999999999993"/>
    <s v="Aug"/>
    <s v="Aug-2025"/>
    <x v="8"/>
  </r>
  <r>
    <s v="ORD00663"/>
    <d v="2025-10-28T00:00:00"/>
    <s v="CUST0284"/>
    <s v="P029"/>
    <n v="4"/>
    <n v="2499"/>
    <n v="0"/>
    <s v="Net Banking"/>
    <s v="Cancelled"/>
    <s v="Cancelled"/>
    <s v="Instagram"/>
    <n v="70"/>
    <n v="1584"/>
    <n v="9996"/>
    <n v="6336"/>
    <n v="3660"/>
    <n v="0.36614645858343337"/>
    <n v="0"/>
    <n v="0"/>
    <s v="Oct"/>
    <s v="Oct-2025"/>
    <x v="21"/>
  </r>
  <r>
    <s v="ORD00664"/>
    <d v="2025-01-09T00:00:00"/>
    <s v="CUST0157"/>
    <s v="P086"/>
    <n v="1"/>
    <n v="6999"/>
    <n v="1049.8499999999999"/>
    <s v="Credit Card"/>
    <s v="Delivered"/>
    <s v="Delivered"/>
    <s v="Organic"/>
    <n v="60"/>
    <n v="4782"/>
    <n v="5949.15"/>
    <n v="4782"/>
    <n v="1167.1499999999996"/>
    <n v="0.19618769067850025"/>
    <n v="5949.15"/>
    <n v="1167.1499999999996"/>
    <s v="Jan"/>
    <s v="Jan-2025"/>
    <x v="19"/>
  </r>
  <r>
    <s v="ORD00665"/>
    <d v="2024-10-28T00:00:00"/>
    <s v="CUST0780"/>
    <s v="P098"/>
    <n v="1"/>
    <n v="399"/>
    <n v="0"/>
    <s v="Credit Card"/>
    <s v="Cancelled"/>
    <s v="Cancelled"/>
    <s v="Google Ads"/>
    <n v="60"/>
    <n v="278"/>
    <n v="399"/>
    <n v="278"/>
    <n v="121"/>
    <n v="0.3032581453634085"/>
    <n v="0"/>
    <n v="0"/>
    <s v="Oct"/>
    <s v="Oct-2024"/>
    <x v="16"/>
  </r>
  <r>
    <s v="ORD00666"/>
    <d v="2024-03-04T00:00:00"/>
    <s v="CUST1171"/>
    <s v="P030"/>
    <n v="2"/>
    <n v="799"/>
    <n v="319.60000000000002"/>
    <s v="Credit Card"/>
    <s v="Delivered"/>
    <s v="Delivered"/>
    <s v="Google Ads"/>
    <n v="60"/>
    <n v="566"/>
    <n v="1278.4000000000001"/>
    <n v="1132"/>
    <n v="146.40000000000009"/>
    <n v="0.11451814768460582"/>
    <n v="1278.4000000000001"/>
    <n v="146.40000000000009"/>
    <s v="Mar"/>
    <s v="Mar-2024"/>
    <x v="4"/>
  </r>
  <r>
    <s v="ORD00667"/>
    <d v="2025-04-22T00:00:00"/>
    <s v="CUST0667"/>
    <s v="P088"/>
    <n v="2"/>
    <n v="2999"/>
    <n v="899.7"/>
    <s v="UPI"/>
    <s v="Delivered"/>
    <s v="Delivered"/>
    <s v="Organic"/>
    <n v="80"/>
    <n v="2377"/>
    <n v="5098.3"/>
    <n v="4754"/>
    <n v="344.30000000000018"/>
    <n v="6.7532314693133033E-2"/>
    <n v="5098.3"/>
    <n v="344.30000000000018"/>
    <s v="Apr"/>
    <s v="Apr-2025"/>
    <x v="7"/>
  </r>
  <r>
    <s v="ORD00668"/>
    <d v="2024-06-20T00:00:00"/>
    <s v="CUST0423"/>
    <s v="P074"/>
    <n v="3"/>
    <n v="2999"/>
    <n v="899.7"/>
    <s v="Net Banking"/>
    <s v="Delivered"/>
    <s v="Delivered"/>
    <s v="Email"/>
    <n v="40"/>
    <n v="1870"/>
    <n v="8097.3"/>
    <n v="5610"/>
    <n v="2487.3000000000002"/>
    <n v="0.30717646622948391"/>
    <n v="8097.3"/>
    <n v="2487.3000000000002"/>
    <s v="Jun"/>
    <s v="Jun-2024"/>
    <x v="1"/>
  </r>
  <r>
    <s v="ORD00669"/>
    <d v="2024-12-03T00:00:00"/>
    <s v="CUST0376"/>
    <s v="P042"/>
    <n v="3"/>
    <n v="2499"/>
    <n v="1124.55"/>
    <s v="Credit Card"/>
    <s v="Delivered"/>
    <s v="Delivered"/>
    <s v="Google Ads"/>
    <n v="80"/>
    <n v="1833"/>
    <n v="6372.45"/>
    <n v="5499"/>
    <n v="873.44999999999982"/>
    <n v="0.1370665913424193"/>
    <n v="6372.45"/>
    <n v="873.44999999999982"/>
    <s v="Dec"/>
    <s v="Dec-2024"/>
    <x v="15"/>
  </r>
  <r>
    <s v="ORD00670"/>
    <d v="2024-04-09T00:00:00"/>
    <s v="CUST0043"/>
    <s v="P017"/>
    <n v="1"/>
    <n v="6999"/>
    <n v="349.95"/>
    <s v="Credit Card"/>
    <s v="Delivered"/>
    <s v="Delayed"/>
    <s v="Facebook"/>
    <n v="100"/>
    <n v="4046"/>
    <n v="6649.05"/>
    <n v="4046"/>
    <n v="2603.0500000000002"/>
    <n v="0.39149201765665775"/>
    <n v="6649.05"/>
    <n v="2603.0500000000002"/>
    <s v="Apr"/>
    <s v="Apr-2024"/>
    <x v="3"/>
  </r>
  <r>
    <s v="ORD00671"/>
    <d v="2025-01-06T00:00:00"/>
    <s v="CUST0971"/>
    <s v="P059"/>
    <n v="1"/>
    <n v="1999"/>
    <n v="0"/>
    <s v="Debit Card"/>
    <s v="Cancelled"/>
    <s v="Cancelled"/>
    <s v="Google Ads"/>
    <n v="70"/>
    <n v="1414"/>
    <n v="1999"/>
    <n v="1414"/>
    <n v="585"/>
    <n v="0.29264632316158079"/>
    <n v="0"/>
    <n v="0"/>
    <s v="Jan"/>
    <s v="Jan-2025"/>
    <x v="19"/>
  </r>
  <r>
    <s v="ORD00672"/>
    <d v="2024-05-10T00:00:00"/>
    <s v="CUST0572"/>
    <s v="P077"/>
    <n v="2"/>
    <n v="3999"/>
    <n v="399.9"/>
    <s v="Credit Card"/>
    <s v="Delivered"/>
    <s v="Delivered"/>
    <s v="Organic"/>
    <n v="80"/>
    <n v="2547"/>
    <n v="7598.1"/>
    <n v="5094"/>
    <n v="2504.1000000000004"/>
    <n v="0.32956923441386665"/>
    <n v="7598.1"/>
    <n v="2504.1000000000004"/>
    <s v="May"/>
    <s v="May-2024"/>
    <x v="5"/>
  </r>
  <r>
    <s v="ORD00673"/>
    <d v="2024-02-09T00:00:00"/>
    <s v="CUST0323"/>
    <s v="P051"/>
    <n v="2"/>
    <n v="2499"/>
    <n v="749.7"/>
    <s v="UPI"/>
    <s v="Delivered"/>
    <s v="Delivered"/>
    <s v="Instagram"/>
    <n v="40"/>
    <n v="1946"/>
    <n v="4248.3"/>
    <n v="3892"/>
    <n v="356.30000000000018"/>
    <n v="8.3868841654308815E-2"/>
    <n v="4248.3"/>
    <n v="356.30000000000018"/>
    <s v="Feb"/>
    <s v="Feb-2024"/>
    <x v="12"/>
  </r>
  <r>
    <s v="ORD00674"/>
    <d v="2024-07-16T00:00:00"/>
    <s v="CUST0903"/>
    <s v="P084"/>
    <n v="2"/>
    <n v="999"/>
    <n v="99.9"/>
    <s v="Cash on Delivery"/>
    <s v="Delivered"/>
    <s v="Delivered"/>
    <s v="Organic"/>
    <n v="80"/>
    <n v="809"/>
    <n v="1898.1"/>
    <n v="1618"/>
    <n v="280.09999999999991"/>
    <n v="0.14756862125283174"/>
    <n v="1898.1"/>
    <n v="280.09999999999991"/>
    <s v="Jul"/>
    <s v="Jul-2024"/>
    <x v="20"/>
  </r>
  <r>
    <s v="ORD00675"/>
    <d v="2024-04-24T00:00:00"/>
    <s v="CUST0358"/>
    <s v="P029"/>
    <n v="2"/>
    <n v="2499"/>
    <n v="749.7"/>
    <s v="Debit Card"/>
    <s v="Delivered"/>
    <s v="Delivered"/>
    <s v="Organic"/>
    <n v="40"/>
    <n v="1584"/>
    <n v="4248.3"/>
    <n v="3168"/>
    <n v="1080.3000000000002"/>
    <n v="0.25428995127462756"/>
    <n v="4248.3"/>
    <n v="1080.3000000000002"/>
    <s v="Apr"/>
    <s v="Apr-2024"/>
    <x v="3"/>
  </r>
  <r>
    <s v="ORD00676"/>
    <d v="2025-01-13T00:00:00"/>
    <s v="CUST0151"/>
    <s v="P020"/>
    <n v="2"/>
    <n v="1999"/>
    <n v="599.70000000000005"/>
    <s v="UPI"/>
    <s v="Delivered"/>
    <s v="Delivered"/>
    <s v="Instagram"/>
    <n v="50"/>
    <n v="1597"/>
    <n v="3398.3"/>
    <n v="3194"/>
    <n v="204.30000000000018"/>
    <n v="6.0118294441338364E-2"/>
    <n v="3398.3"/>
    <n v="204.30000000000018"/>
    <s v="Jan"/>
    <s v="Jan-2025"/>
    <x v="19"/>
  </r>
  <r>
    <s v="ORD00677"/>
    <d v="2024-07-29T00:00:00"/>
    <s v="CUST0302"/>
    <s v="P030"/>
    <n v="2"/>
    <n v="799"/>
    <n v="79.900000000000006"/>
    <s v="UPI"/>
    <s v="Delivered"/>
    <s v="Delivered"/>
    <s v="Affiliate"/>
    <n v="60"/>
    <n v="566"/>
    <n v="1518.1"/>
    <n v="1132"/>
    <n v="386.09999999999991"/>
    <n v="0.25433107173440478"/>
    <n v="1518.1"/>
    <n v="386.09999999999991"/>
    <s v="Jul"/>
    <s v="Jul-2024"/>
    <x v="20"/>
  </r>
  <r>
    <s v="ORD00678"/>
    <d v="2025-09-14T00:00:00"/>
    <s v="CUST1087"/>
    <s v="P059"/>
    <n v="1"/>
    <n v="1999"/>
    <n v="499.75"/>
    <s v="Debit Card"/>
    <s v="Delivered"/>
    <s v="Delivered"/>
    <s v="Instagram"/>
    <n v="50"/>
    <n v="1414"/>
    <n v="1499.25"/>
    <n v="1414"/>
    <n v="85.25"/>
    <n v="5.6861764215441056E-2"/>
    <n v="1499.25"/>
    <n v="85.25"/>
    <s v="Sep"/>
    <s v="Sep-2025"/>
    <x v="10"/>
  </r>
  <r>
    <s v="ORD00679"/>
    <d v="2024-04-16T00:00:00"/>
    <s v="CUST0621"/>
    <s v="P047"/>
    <n v="3"/>
    <n v="1999"/>
    <n v="299.85000000000002"/>
    <s v="Cash on Delivery"/>
    <s v="Delivered"/>
    <s v="Delayed"/>
    <s v="Organic"/>
    <n v="80"/>
    <n v="1547"/>
    <n v="5697.15"/>
    <n v="4641"/>
    <n v="1056.1499999999996"/>
    <n v="0.18538216476659378"/>
    <n v="5697.15"/>
    <n v="1056.1499999999996"/>
    <s v="Apr"/>
    <s v="Apr-2024"/>
    <x v="3"/>
  </r>
  <r>
    <s v="ORD00680"/>
    <d v="2025-08-24T00:00:00"/>
    <s v="CUST0286"/>
    <s v="P045"/>
    <n v="4"/>
    <n v="4999"/>
    <n v="0"/>
    <s v="Credit Card"/>
    <s v="Cancelled"/>
    <s v="Cancelled"/>
    <s v="Email"/>
    <n v="70"/>
    <n v="3040"/>
    <n v="19996"/>
    <n v="12160"/>
    <n v="7836"/>
    <n v="0.391878375675135"/>
    <n v="0"/>
    <n v="0"/>
    <s v="Aug"/>
    <s v="Aug-2025"/>
    <x v="8"/>
  </r>
  <r>
    <s v="ORD00681"/>
    <d v="2025-08-14T00:00:00"/>
    <s v="CUST0416"/>
    <s v="P066"/>
    <n v="1"/>
    <n v="299"/>
    <n v="0"/>
    <s v="Debit Card"/>
    <s v="Cancelled"/>
    <s v="Cancelled"/>
    <s v="Organic"/>
    <n v="80"/>
    <n v="223"/>
    <n v="299"/>
    <n v="223"/>
    <n v="76"/>
    <n v="0.25418060200668896"/>
    <n v="0"/>
    <n v="0"/>
    <s v="Aug"/>
    <s v="Aug-2025"/>
    <x v="8"/>
  </r>
  <r>
    <s v="ORD00682"/>
    <d v="2024-11-06T00:00:00"/>
    <s v="CUST0893"/>
    <s v="P071"/>
    <n v="4"/>
    <n v="999"/>
    <n v="199.8"/>
    <s v="UPI"/>
    <s v="Delivered"/>
    <s v="Delivered"/>
    <s v="Organic"/>
    <n v="70"/>
    <n v="818"/>
    <n v="3796.2"/>
    <n v="3272"/>
    <n v="524.19999999999982"/>
    <n v="0.13808545387492752"/>
    <n v="3796.2"/>
    <n v="524.19999999999982"/>
    <s v="Nov"/>
    <s v="Nov-2024"/>
    <x v="6"/>
  </r>
  <r>
    <s v="ORD00683"/>
    <d v="2024-06-13T00:00:00"/>
    <s v="CUST1056"/>
    <s v="P049"/>
    <n v="1"/>
    <n v="799"/>
    <n v="0"/>
    <s v="Credit Card"/>
    <s v="Cancelled"/>
    <s v="Cancelled"/>
    <s v="Organic"/>
    <n v="100"/>
    <n v="538"/>
    <n v="799"/>
    <n v="538"/>
    <n v="261"/>
    <n v="0.32665832290362956"/>
    <n v="0"/>
    <n v="0"/>
    <s v="Jun"/>
    <s v="Jun-2024"/>
    <x v="1"/>
  </r>
  <r>
    <s v="ORD00684"/>
    <d v="2024-10-25T00:00:00"/>
    <s v="CUST1153"/>
    <s v="P066"/>
    <n v="1"/>
    <n v="299"/>
    <n v="0"/>
    <s v="Debit Card"/>
    <s v="Cancelled"/>
    <s v="Cancelled"/>
    <s v="Organic"/>
    <n v="60"/>
    <n v="223"/>
    <n v="299"/>
    <n v="223"/>
    <n v="76"/>
    <n v="0.25418060200668896"/>
    <n v="0"/>
    <n v="0"/>
    <s v="Oct"/>
    <s v="Oct-2024"/>
    <x v="16"/>
  </r>
  <r>
    <s v="ORD00685"/>
    <d v="2025-06-01T00:00:00"/>
    <s v="CUST0703"/>
    <s v="P058"/>
    <n v="1"/>
    <n v="599"/>
    <n v="0"/>
    <s v="UPI"/>
    <s v="Cancelled"/>
    <s v="Cancelled"/>
    <s v="Google Ads"/>
    <n v="80"/>
    <n v="464"/>
    <n v="599"/>
    <n v="464"/>
    <n v="135"/>
    <n v="0.22537562604340566"/>
    <n v="0"/>
    <n v="0"/>
    <s v="Jun"/>
    <s v="Jun-2025"/>
    <x v="18"/>
  </r>
  <r>
    <s v="ORD00686"/>
    <d v="2024-12-08T00:00:00"/>
    <s v="CUST0932"/>
    <s v="P095"/>
    <n v="1"/>
    <n v="299"/>
    <n v="59.8"/>
    <s v="Credit Card"/>
    <s v="Delivered"/>
    <s v="Delivered"/>
    <s v="Organic"/>
    <n v="60"/>
    <n v="221"/>
    <n v="239.2"/>
    <n v="221"/>
    <n v="18.199999999999989"/>
    <n v="7.608695652173908E-2"/>
    <n v="239.2"/>
    <n v="18.199999999999989"/>
    <s v="Dec"/>
    <s v="Dec-2024"/>
    <x v="15"/>
  </r>
  <r>
    <s v="ORD00687"/>
    <d v="2024-04-24T00:00:00"/>
    <s v="CUST0641"/>
    <s v="P065"/>
    <n v="3"/>
    <n v="399"/>
    <n v="119.7"/>
    <s v="Credit Card"/>
    <s v="Delivered"/>
    <s v="Delivered"/>
    <s v="Organic"/>
    <n v="60"/>
    <n v="252"/>
    <n v="1077.3"/>
    <n v="756"/>
    <n v="321.29999999999995"/>
    <n v="0.2982456140350877"/>
    <n v="1077.3"/>
    <n v="321.29999999999995"/>
    <s v="Apr"/>
    <s v="Apr-2024"/>
    <x v="3"/>
  </r>
  <r>
    <s v="ORD00688"/>
    <d v="2025-01-01T00:00:00"/>
    <s v="CUST0804"/>
    <s v="P064"/>
    <n v="3"/>
    <n v="799"/>
    <n v="239.7"/>
    <s v="Credit Card"/>
    <s v="Delivered"/>
    <s v="Delivered"/>
    <s v="Organic"/>
    <n v="70"/>
    <n v="445"/>
    <n v="2157.3000000000002"/>
    <n v="1335"/>
    <n v="822.30000000000018"/>
    <n v="0.3811709080795439"/>
    <n v="2157.3000000000002"/>
    <n v="822.30000000000018"/>
    <s v="Jan"/>
    <s v="Jan-2025"/>
    <x v="19"/>
  </r>
  <r>
    <s v="ORD00689"/>
    <d v="2024-12-29T00:00:00"/>
    <s v="CUST0691"/>
    <s v="P096"/>
    <n v="1"/>
    <n v="299"/>
    <n v="44.85"/>
    <s v="Net Banking"/>
    <s v="Delivered"/>
    <s v="Delivered"/>
    <s v="Email"/>
    <n v="60"/>
    <n v="168"/>
    <n v="254.15"/>
    <n v="168"/>
    <n v="86.15"/>
    <n v="0.33897304741294515"/>
    <n v="254.15"/>
    <n v="86.15"/>
    <s v="Dec"/>
    <s v="Dec-2024"/>
    <x v="15"/>
  </r>
  <r>
    <s v="ORD00690"/>
    <d v="2025-08-31T00:00:00"/>
    <s v="CUST0647"/>
    <s v="P065"/>
    <n v="4"/>
    <n v="399"/>
    <n v="159.6"/>
    <s v="UPI"/>
    <s v="Delivered"/>
    <s v="Delayed"/>
    <s v="Organic"/>
    <n v="100"/>
    <n v="252"/>
    <n v="1436.4"/>
    <n v="1008"/>
    <n v="428.40000000000009"/>
    <n v="0.29824561403508776"/>
    <n v="1436.4"/>
    <n v="428.40000000000009"/>
    <s v="Aug"/>
    <s v="Aug-2025"/>
    <x v="8"/>
  </r>
  <r>
    <s v="ORD00691"/>
    <d v="2025-03-11T00:00:00"/>
    <s v="CUST0777"/>
    <s v="P005"/>
    <n v="4"/>
    <n v="599"/>
    <n v="119.8"/>
    <s v="UPI"/>
    <s v="Delivered"/>
    <s v="Delivered"/>
    <s v="Organic"/>
    <n v="60"/>
    <n v="426"/>
    <n v="2276.1999999999998"/>
    <n v="1704"/>
    <n v="572.19999999999982"/>
    <n v="0.25138388542307349"/>
    <n v="2276.1999999999998"/>
    <n v="572.19999999999982"/>
    <s v="Mar"/>
    <s v="Mar-2025"/>
    <x v="17"/>
  </r>
  <r>
    <s v="ORD00692"/>
    <d v="2025-10-16T00:00:00"/>
    <s v="CUST0183"/>
    <s v="P062"/>
    <n v="1"/>
    <n v="1599"/>
    <n v="159.9"/>
    <s v="Debit Card"/>
    <s v="Delivered"/>
    <s v="Delivered"/>
    <s v="Google Ads"/>
    <n v="40"/>
    <n v="1023"/>
    <n v="1439.1"/>
    <n v="1023"/>
    <n v="416.09999999999991"/>
    <n v="0.28913904523660616"/>
    <n v="1439.1"/>
    <n v="416.09999999999991"/>
    <s v="Oct"/>
    <s v="Oct-2025"/>
    <x v="21"/>
  </r>
  <r>
    <s v="ORD00693"/>
    <d v="2024-10-30T00:00:00"/>
    <s v="CUST0756"/>
    <s v="P025"/>
    <n v="1"/>
    <n v="4999"/>
    <n v="0"/>
    <s v="UPI"/>
    <s v="Cancelled"/>
    <s v="Cancelled"/>
    <s v="Email"/>
    <n v="80"/>
    <n v="3572"/>
    <n v="4999"/>
    <n v="3572"/>
    <n v="1427"/>
    <n v="0.28545709141828368"/>
    <n v="0"/>
    <n v="0"/>
    <s v="Oct"/>
    <s v="Oct-2024"/>
    <x v="16"/>
  </r>
  <r>
    <s v="ORD00694"/>
    <d v="2025-04-08T00:00:00"/>
    <s v="CUST0147"/>
    <s v="P050"/>
    <n v="2"/>
    <n v="3999"/>
    <n v="1199.7"/>
    <s v="Cash on Delivery"/>
    <s v="Delivered"/>
    <s v="Delivered"/>
    <s v="Google Ads"/>
    <n v="70"/>
    <n v="2895"/>
    <n v="6798.3"/>
    <n v="5790"/>
    <n v="1008.3000000000002"/>
    <n v="0.14831649088742777"/>
    <n v="6798.3"/>
    <n v="1008.3000000000002"/>
    <s v="Apr"/>
    <s v="Apr-2025"/>
    <x v="7"/>
  </r>
  <r>
    <s v="ORD00695"/>
    <d v="2024-08-29T00:00:00"/>
    <s v="CUST0851"/>
    <s v="P064"/>
    <n v="1"/>
    <n v="799"/>
    <n v="0"/>
    <s v="UPI"/>
    <s v="Delivered"/>
    <s v="Delayed"/>
    <s v="Organic"/>
    <n v="70"/>
    <n v="445"/>
    <n v="799"/>
    <n v="445"/>
    <n v="354"/>
    <n v="0.44305381727158949"/>
    <n v="799"/>
    <n v="354"/>
    <s v="Aug"/>
    <s v="Aug-2024"/>
    <x v="9"/>
  </r>
  <r>
    <s v="ORD00696"/>
    <d v="2024-11-04T00:00:00"/>
    <s v="CUST0949"/>
    <s v="P029"/>
    <n v="2"/>
    <n v="2499"/>
    <n v="249.9"/>
    <s v="Debit Card"/>
    <s v="Delivered"/>
    <s v="Delayed"/>
    <s v="Organic"/>
    <n v="50"/>
    <n v="1584"/>
    <n v="4748.1000000000004"/>
    <n v="3168"/>
    <n v="1580.1000000000004"/>
    <n v="0.33278574587729831"/>
    <n v="4748.1000000000004"/>
    <n v="1580.1000000000004"/>
    <s v="Nov"/>
    <s v="Nov-2024"/>
    <x v="6"/>
  </r>
  <r>
    <s v="ORD00697"/>
    <d v="2024-01-12T00:00:00"/>
    <s v="CUST0890"/>
    <s v="P001"/>
    <n v="1"/>
    <n v="799"/>
    <n v="119.85"/>
    <s v="Debit Card"/>
    <s v="Delivered"/>
    <s v="Delivered"/>
    <s v="Instagram"/>
    <n v="100"/>
    <n v="547"/>
    <n v="679.15"/>
    <n v="547"/>
    <n v="132.14999999999998"/>
    <n v="0.19458146212176983"/>
    <n v="679.15"/>
    <n v="132.14999999999998"/>
    <s v="Jan"/>
    <s v="Jan-2024"/>
    <x v="14"/>
  </r>
  <r>
    <s v="ORD00698"/>
    <d v="2025-08-10T00:00:00"/>
    <s v="CUST0462"/>
    <s v="P015"/>
    <n v="2"/>
    <n v="1299"/>
    <n v="0"/>
    <s v="UPI"/>
    <s v="Cancelled"/>
    <s v="Cancelled"/>
    <s v="Google Ads"/>
    <n v="60"/>
    <n v="881"/>
    <n v="2598"/>
    <n v="1762"/>
    <n v="836"/>
    <n v="0.32178598922247881"/>
    <n v="0"/>
    <n v="0"/>
    <s v="Aug"/>
    <s v="Aug-2025"/>
    <x v="8"/>
  </r>
  <r>
    <s v="ORD00699"/>
    <d v="2025-05-14T00:00:00"/>
    <s v="CUST1084"/>
    <s v="P061"/>
    <n v="2"/>
    <n v="299"/>
    <n v="119.6"/>
    <s v="UPI"/>
    <s v="Delivered"/>
    <s v="Delayed"/>
    <s v="Instagram"/>
    <n v="80"/>
    <n v="170"/>
    <n v="478.4"/>
    <n v="340"/>
    <n v="138.39999999999998"/>
    <n v="0.28929765886287623"/>
    <n v="478.4"/>
    <n v="138.39999999999998"/>
    <s v="May"/>
    <s v="May-2025"/>
    <x v="11"/>
  </r>
  <r>
    <s v="ORD00700"/>
    <d v="2025-05-05T00:00:00"/>
    <s v="CUST0076"/>
    <s v="P038"/>
    <n v="2"/>
    <n v="399"/>
    <n v="159.6"/>
    <s v="UPI"/>
    <s v="Delivered"/>
    <s v="Delivered"/>
    <s v="Instagram"/>
    <n v="40"/>
    <n v="248"/>
    <n v="638.4"/>
    <n v="496"/>
    <n v="142.39999999999998"/>
    <n v="0.22305764411027565"/>
    <n v="638.4"/>
    <n v="142.39999999999998"/>
    <s v="May"/>
    <s v="May-2025"/>
    <x v="11"/>
  </r>
  <r>
    <s v="ORD00701"/>
    <d v="2024-02-01T00:00:00"/>
    <s v="CUST0962"/>
    <s v="P057"/>
    <n v="3"/>
    <n v="299"/>
    <n v="0"/>
    <s v="Net Banking"/>
    <s v="Cancelled"/>
    <s v="Cancelled"/>
    <s v="Organic"/>
    <n v="50"/>
    <n v="188"/>
    <n v="897"/>
    <n v="564"/>
    <n v="333"/>
    <n v="0.37123745819397991"/>
    <n v="0"/>
    <n v="0"/>
    <s v="Feb"/>
    <s v="Feb-2024"/>
    <x v="12"/>
  </r>
  <r>
    <s v="ORD00702"/>
    <d v="2025-01-07T00:00:00"/>
    <s v="CUST0071"/>
    <s v="P030"/>
    <n v="2"/>
    <n v="799"/>
    <n v="79.900000000000006"/>
    <s v="Net Banking"/>
    <s v="Delivered"/>
    <s v="Delivered"/>
    <s v="Google Ads"/>
    <n v="60"/>
    <n v="566"/>
    <n v="1518.1"/>
    <n v="1132"/>
    <n v="386.09999999999991"/>
    <n v="0.25433107173440478"/>
    <n v="1518.1"/>
    <n v="386.09999999999991"/>
    <s v="Jan"/>
    <s v="Jan-2025"/>
    <x v="19"/>
  </r>
  <r>
    <s v="ORD00703"/>
    <d v="2025-09-19T00:00:00"/>
    <s v="CUST1066"/>
    <s v="P051"/>
    <n v="1"/>
    <n v="2499"/>
    <n v="374.85"/>
    <s v="Debit Card"/>
    <s v="Delivered"/>
    <s v="Delivered"/>
    <s v="Facebook"/>
    <n v="50"/>
    <n v="1946"/>
    <n v="2124.15"/>
    <n v="1946"/>
    <n v="178.15000000000009"/>
    <n v="8.3868841654308815E-2"/>
    <n v="2124.15"/>
    <n v="178.15000000000009"/>
    <s v="Sep"/>
    <s v="Sep-2025"/>
    <x v="10"/>
  </r>
  <r>
    <s v="ORD00704"/>
    <d v="2024-04-09T00:00:00"/>
    <s v="CUST0919"/>
    <s v="P003"/>
    <n v="2"/>
    <n v="399"/>
    <n v="0"/>
    <s v="UPI"/>
    <s v="Cancelled"/>
    <s v="Cancelled"/>
    <s v="Organic"/>
    <n v="70"/>
    <n v="307"/>
    <n v="798"/>
    <n v="614"/>
    <n v="184"/>
    <n v="0.23057644110275688"/>
    <n v="0"/>
    <n v="0"/>
    <s v="Apr"/>
    <s v="Apr-2024"/>
    <x v="3"/>
  </r>
  <r>
    <s v="ORD00705"/>
    <d v="2025-04-27T00:00:00"/>
    <s v="CUST1193"/>
    <s v="P084"/>
    <n v="3"/>
    <n v="999"/>
    <n v="0"/>
    <s v="UPI"/>
    <s v="Cancelled"/>
    <s v="Cancelled"/>
    <s v="Instagram"/>
    <n v="100"/>
    <n v="809"/>
    <n v="2997"/>
    <n v="2427"/>
    <n v="570"/>
    <n v="0.19019019019019018"/>
    <n v="0"/>
    <n v="0"/>
    <s v="Apr"/>
    <s v="Apr-2025"/>
    <x v="7"/>
  </r>
  <r>
    <s v="ORD00706"/>
    <d v="2024-07-09T00:00:00"/>
    <s v="CUST0590"/>
    <s v="P004"/>
    <n v="2"/>
    <n v="8999"/>
    <n v="1799.8"/>
    <s v="UPI"/>
    <s v="Delivered"/>
    <s v="Delivered"/>
    <s v="Affiliate"/>
    <n v="100"/>
    <n v="5059"/>
    <n v="16198.2"/>
    <n v="10118"/>
    <n v="6080.2000000000007"/>
    <n v="0.37536269462038996"/>
    <n v="16198.2"/>
    <n v="6080.2000000000007"/>
    <s v="Jul"/>
    <s v="Jul-2024"/>
    <x v="20"/>
  </r>
  <r>
    <s v="ORD00707"/>
    <d v="2024-07-21T00:00:00"/>
    <s v="CUST1038"/>
    <s v="P065"/>
    <n v="3"/>
    <n v="399"/>
    <n v="179.55"/>
    <s v="Credit Card"/>
    <s v="Delivered"/>
    <s v="Delivered"/>
    <s v="Organic"/>
    <n v="50"/>
    <n v="252"/>
    <n v="1017.45"/>
    <n v="756"/>
    <n v="261.45000000000005"/>
    <n v="0.25696594427244585"/>
    <n v="1017.45"/>
    <n v="261.45000000000005"/>
    <s v="Jul"/>
    <s v="Jul-2024"/>
    <x v="20"/>
  </r>
  <r>
    <s v="ORD00708"/>
    <d v="2025-09-07T00:00:00"/>
    <s v="CUST1097"/>
    <s v="P008"/>
    <n v="2"/>
    <n v="299"/>
    <n v="0"/>
    <s v="Credit Card"/>
    <s v="Cancelled"/>
    <s v="Cancelled"/>
    <s v="Google Ads"/>
    <n v="60"/>
    <n v="197"/>
    <n v="598"/>
    <n v="394"/>
    <n v="204"/>
    <n v="0.34113712374581939"/>
    <n v="0"/>
    <n v="0"/>
    <s v="Sep"/>
    <s v="Sep-2025"/>
    <x v="10"/>
  </r>
  <r>
    <s v="ORD00709"/>
    <d v="2025-09-28T00:00:00"/>
    <s v="CUST0842"/>
    <s v="P065"/>
    <n v="4"/>
    <n v="399"/>
    <n v="159.6"/>
    <s v="Credit Card"/>
    <s v="Delivered"/>
    <s v="Delivered"/>
    <s v="Organic"/>
    <n v="100"/>
    <n v="252"/>
    <n v="1436.4"/>
    <n v="1008"/>
    <n v="428.40000000000009"/>
    <n v="0.29824561403508776"/>
    <n v="1436.4"/>
    <n v="428.40000000000009"/>
    <s v="Sep"/>
    <s v="Sep-2025"/>
    <x v="10"/>
  </r>
  <r>
    <s v="ORD00710"/>
    <d v="2024-02-07T00:00:00"/>
    <s v="CUST0979"/>
    <s v="P087"/>
    <n v="1"/>
    <n v="799"/>
    <n v="0"/>
    <s v="Credit Card"/>
    <s v="Cancelled"/>
    <s v="Cancelled"/>
    <s v="Affiliate"/>
    <n v="40"/>
    <n v="560"/>
    <n v="799"/>
    <n v="560"/>
    <n v="239"/>
    <n v="0.29912390488110135"/>
    <n v="0"/>
    <n v="0"/>
    <s v="Feb"/>
    <s v="Feb-2024"/>
    <x v="12"/>
  </r>
  <r>
    <s v="ORD00711"/>
    <d v="2024-09-28T00:00:00"/>
    <s v="CUST0919"/>
    <s v="P069"/>
    <n v="1"/>
    <n v="2499"/>
    <n v="0"/>
    <s v="Debit Card"/>
    <s v="Cancelled"/>
    <s v="Cancelled"/>
    <s v="Google Ads"/>
    <n v="60"/>
    <n v="1430"/>
    <n v="2499"/>
    <n v="1430"/>
    <n v="1069"/>
    <n v="0.42777110844337735"/>
    <n v="0"/>
    <n v="0"/>
    <s v="Sep"/>
    <s v="Sep-2024"/>
    <x v="13"/>
  </r>
  <r>
    <s v="ORD00712"/>
    <d v="2024-04-08T00:00:00"/>
    <s v="CUST0084"/>
    <s v="P090"/>
    <n v="3"/>
    <n v="8999"/>
    <n v="6749.25"/>
    <s v="Credit Card"/>
    <s v="Delivered"/>
    <s v="Delivered"/>
    <s v="Email"/>
    <n v="50"/>
    <n v="5811"/>
    <n v="20247.75"/>
    <n v="17433"/>
    <n v="2814.75"/>
    <n v="0.13901544616068451"/>
    <n v="20247.75"/>
    <n v="2814.75"/>
    <s v="Apr"/>
    <s v="Apr-2024"/>
    <x v="3"/>
  </r>
  <r>
    <s v="ORD00713"/>
    <d v="2024-04-01T00:00:00"/>
    <s v="CUST0541"/>
    <s v="P016"/>
    <n v="1"/>
    <n v="999"/>
    <n v="49.95"/>
    <s v="Cash on Delivery"/>
    <s v="Delivered"/>
    <s v="Delayed"/>
    <s v="Google Ads"/>
    <n v="50"/>
    <n v="813"/>
    <n v="949.05"/>
    <n v="813"/>
    <n v="136.04999999999995"/>
    <n v="0.14335388019598541"/>
    <n v="949.05"/>
    <n v="136.04999999999995"/>
    <s v="Apr"/>
    <s v="Apr-2024"/>
    <x v="3"/>
  </r>
  <r>
    <s v="ORD00714"/>
    <d v="2025-10-01T00:00:00"/>
    <s v="CUST0154"/>
    <s v="P053"/>
    <n v="4"/>
    <n v="599"/>
    <n v="119.8"/>
    <s v="Debit Card"/>
    <s v="Delivered"/>
    <s v="Delayed"/>
    <s v="Instagram"/>
    <n v="100"/>
    <n v="443"/>
    <n v="2276.1999999999998"/>
    <n v="1772"/>
    <n v="504.19999999999982"/>
    <n v="0.22150953343291443"/>
    <n v="2276.1999999999998"/>
    <n v="504.19999999999982"/>
    <s v="Oct"/>
    <s v="Oct-2025"/>
    <x v="21"/>
  </r>
  <r>
    <s v="ORD00715"/>
    <d v="2024-10-31T00:00:00"/>
    <s v="CUST1030"/>
    <s v="P045"/>
    <n v="1"/>
    <n v="4999"/>
    <n v="499.9"/>
    <s v="UPI"/>
    <s v="Delivered"/>
    <s v="Delivered"/>
    <s v="Instagram"/>
    <n v="100"/>
    <n v="3040"/>
    <n v="4499.1000000000004"/>
    <n v="3040"/>
    <n v="1459.1000000000004"/>
    <n v="0.32430930630570565"/>
    <n v="4499.1000000000004"/>
    <n v="1459.1000000000004"/>
    <s v="Oct"/>
    <s v="Oct-2024"/>
    <x v="16"/>
  </r>
  <r>
    <s v="ORD00716"/>
    <d v="2024-09-20T00:00:00"/>
    <s v="CUST1028"/>
    <s v="P081"/>
    <n v="1"/>
    <n v="499"/>
    <n v="49.9"/>
    <s v="UPI"/>
    <s v="Delivered"/>
    <s v="Delayed"/>
    <s v="Google Ads"/>
    <n v="100"/>
    <n v="280"/>
    <n v="449.1"/>
    <n v="280"/>
    <n v="169.10000000000002"/>
    <n v="0.37653083945669119"/>
    <n v="449.1"/>
    <n v="169.10000000000002"/>
    <s v="Sep"/>
    <s v="Sep-2024"/>
    <x v="13"/>
  </r>
  <r>
    <s v="ORD00717"/>
    <d v="2024-04-05T00:00:00"/>
    <s v="CUST0184"/>
    <s v="P029"/>
    <n v="2"/>
    <n v="2499"/>
    <n v="0"/>
    <s v="Net Banking"/>
    <s v="Delivered"/>
    <s v="Delivered"/>
    <s v="Google Ads"/>
    <n v="80"/>
    <n v="1584"/>
    <n v="4998"/>
    <n v="3168"/>
    <n v="1830"/>
    <n v="0.36614645858343337"/>
    <n v="4998"/>
    <n v="1830"/>
    <s v="Apr"/>
    <s v="Apr-2024"/>
    <x v="3"/>
  </r>
  <r>
    <s v="ORD00718"/>
    <d v="2024-12-05T00:00:00"/>
    <s v="CUST0796"/>
    <s v="P096"/>
    <n v="4"/>
    <n v="299"/>
    <n v="0"/>
    <s v="UPI"/>
    <s v="Cancelled"/>
    <s v="Cancelled"/>
    <s v="Organic"/>
    <n v="60"/>
    <n v="168"/>
    <n v="1196"/>
    <n v="672"/>
    <n v="524"/>
    <n v="0.43812709030100333"/>
    <n v="0"/>
    <n v="0"/>
    <s v="Dec"/>
    <s v="Dec-2024"/>
    <x v="15"/>
  </r>
  <r>
    <s v="ORD00719"/>
    <d v="2024-06-08T00:00:00"/>
    <s v="CUST1013"/>
    <s v="P024"/>
    <n v="1"/>
    <n v="1299"/>
    <n v="64.95"/>
    <s v="Cash on Delivery"/>
    <s v="Delivered"/>
    <s v="Delivered"/>
    <s v="Organic"/>
    <n v="50"/>
    <n v="969"/>
    <n v="1234.05"/>
    <n v="969"/>
    <n v="265.04999999999995"/>
    <n v="0.21478060046189373"/>
    <n v="1234.05"/>
    <n v="265.04999999999995"/>
    <s v="Jun"/>
    <s v="Jun-2024"/>
    <x v="1"/>
  </r>
  <r>
    <s v="ORD00720"/>
    <d v="2024-02-20T00:00:00"/>
    <s v="CUST1004"/>
    <s v="P064"/>
    <n v="4"/>
    <n v="799"/>
    <n v="319.60000000000002"/>
    <s v="Cash on Delivery"/>
    <s v="Delivered"/>
    <s v="Delivered"/>
    <s v="Affiliate"/>
    <n v="80"/>
    <n v="445"/>
    <n v="2876.4"/>
    <n v="1780"/>
    <n v="1096.4000000000001"/>
    <n v="0.3811709080795439"/>
    <n v="2876.4"/>
    <n v="1096.4000000000001"/>
    <s v="Feb"/>
    <s v="Feb-2024"/>
    <x v="12"/>
  </r>
  <r>
    <s v="ORD00721"/>
    <d v="2024-02-03T00:00:00"/>
    <s v="CUST0642"/>
    <s v="P077"/>
    <n v="1"/>
    <n v="3999"/>
    <n v="399.9"/>
    <s v="UPI"/>
    <s v="Delivered"/>
    <s v="Delayed"/>
    <s v="Google Ads"/>
    <n v="40"/>
    <n v="2547"/>
    <n v="3599.1"/>
    <n v="2547"/>
    <n v="1052.0999999999999"/>
    <n v="0.29232308077019253"/>
    <n v="3599.1"/>
    <n v="1052.0999999999999"/>
    <s v="Feb"/>
    <s v="Feb-2024"/>
    <x v="12"/>
  </r>
  <r>
    <s v="ORD00722"/>
    <d v="2025-07-15T00:00:00"/>
    <s v="CUST0731"/>
    <s v="P074"/>
    <n v="2"/>
    <n v="2999"/>
    <n v="0"/>
    <s v="UPI"/>
    <s v="Cancelled"/>
    <s v="Cancelled"/>
    <s v="Instagram"/>
    <n v="80"/>
    <n v="1870"/>
    <n v="5998"/>
    <n v="3740"/>
    <n v="2258"/>
    <n v="0.37645881960653549"/>
    <n v="0"/>
    <n v="0"/>
    <s v="Jul"/>
    <s v="Jul-2025"/>
    <x v="2"/>
  </r>
  <r>
    <s v="ORD00723"/>
    <d v="2024-12-22T00:00:00"/>
    <s v="CUST1105"/>
    <s v="P046"/>
    <n v="2"/>
    <n v="1999"/>
    <n v="399.8"/>
    <s v="UPI"/>
    <s v="Delivered"/>
    <s v="Delivered"/>
    <s v="Google Ads"/>
    <n v="100"/>
    <n v="1398"/>
    <n v="3598.2"/>
    <n v="2796"/>
    <n v="802.19999999999982"/>
    <n v="0.2229448057362014"/>
    <n v="3598.2"/>
    <n v="802.19999999999982"/>
    <s v="Dec"/>
    <s v="Dec-2024"/>
    <x v="15"/>
  </r>
  <r>
    <s v="ORD00724"/>
    <d v="2025-04-07T00:00:00"/>
    <s v="CUST1189"/>
    <s v="P041"/>
    <n v="2"/>
    <n v="399"/>
    <n v="119.7"/>
    <s v="Debit Card"/>
    <s v="Delivered"/>
    <s v="Delivered"/>
    <s v="Email"/>
    <n v="80"/>
    <n v="315"/>
    <n v="678.3"/>
    <n v="630"/>
    <n v="48.299999999999955"/>
    <n v="7.120743034055721E-2"/>
    <n v="678.3"/>
    <n v="48.299999999999955"/>
    <s v="Apr"/>
    <s v="Apr-2025"/>
    <x v="7"/>
  </r>
  <r>
    <s v="ORD00725"/>
    <d v="2024-07-26T00:00:00"/>
    <s v="CUST0943"/>
    <s v="P078"/>
    <n v="2"/>
    <n v="399"/>
    <n v="0"/>
    <s v="Cash on Delivery"/>
    <s v="Cancelled"/>
    <s v="Cancelled"/>
    <s v="Organic"/>
    <n v="50"/>
    <n v="257"/>
    <n v="798"/>
    <n v="514"/>
    <n v="284"/>
    <n v="0.35588972431077692"/>
    <n v="0"/>
    <n v="0"/>
    <s v="Jul"/>
    <s v="Jul-2024"/>
    <x v="20"/>
  </r>
  <r>
    <s v="ORD00726"/>
    <d v="2025-01-04T00:00:00"/>
    <s v="CUST0088"/>
    <s v="P001"/>
    <n v="3"/>
    <n v="799"/>
    <n v="0"/>
    <s v="UPI"/>
    <s v="Cancelled"/>
    <s v="Cancelled"/>
    <s v="Email"/>
    <n v="70"/>
    <n v="547"/>
    <n v="2397"/>
    <n v="1641"/>
    <n v="756"/>
    <n v="0.31539424280350437"/>
    <n v="0"/>
    <n v="0"/>
    <s v="Jan"/>
    <s v="Jan-2025"/>
    <x v="19"/>
  </r>
  <r>
    <s v="ORD00727"/>
    <d v="2025-08-17T00:00:00"/>
    <s v="CUST0599"/>
    <s v="P077"/>
    <n v="3"/>
    <n v="3999"/>
    <n v="1799.55"/>
    <s v="Debit Card"/>
    <s v="Delivered"/>
    <s v="Delivered"/>
    <s v="Google Ads"/>
    <n v="50"/>
    <n v="2547"/>
    <n v="10197.450000000001"/>
    <n v="7641"/>
    <n v="2556.4500000000007"/>
    <n v="0.25069502669785099"/>
    <n v="10197.450000000001"/>
    <n v="2556.4500000000007"/>
    <s v="Aug"/>
    <s v="Aug-2025"/>
    <x v="8"/>
  </r>
  <r>
    <s v="ORD00728"/>
    <d v="2025-03-30T00:00:00"/>
    <s v="CUST0430"/>
    <s v="P023"/>
    <n v="2"/>
    <n v="8999"/>
    <n v="2699.7"/>
    <s v="Debit Card"/>
    <s v="Delivered"/>
    <s v="Delivered"/>
    <s v="Affiliate"/>
    <n v="40"/>
    <n v="6419"/>
    <n v="15298.3"/>
    <n v="12838"/>
    <n v="2460.2999999999993"/>
    <n v="0.16082179065647814"/>
    <n v="15298.3"/>
    <n v="2460.2999999999993"/>
    <s v="Mar"/>
    <s v="Mar-2025"/>
    <x v="17"/>
  </r>
  <r>
    <s v="ORD00729"/>
    <d v="2024-12-17T00:00:00"/>
    <s v="CUST0049"/>
    <s v="P036"/>
    <n v="2"/>
    <n v="2999"/>
    <n v="0"/>
    <s v="UPI"/>
    <s v="Cancelled"/>
    <s v="Cancelled"/>
    <s v="Affiliate"/>
    <n v="70"/>
    <n v="2406"/>
    <n v="5998"/>
    <n v="4812"/>
    <n v="1186"/>
    <n v="0.19773257752584195"/>
    <n v="0"/>
    <n v="0"/>
    <s v="Dec"/>
    <s v="Dec-2024"/>
    <x v="15"/>
  </r>
  <r>
    <s v="ORD00730"/>
    <d v="2025-08-02T00:00:00"/>
    <s v="CUST1140"/>
    <s v="P084"/>
    <n v="4"/>
    <n v="999"/>
    <n v="799.2"/>
    <s v="Cash on Delivery"/>
    <s v="Delivered"/>
    <s v="Delivered"/>
    <s v="Affiliate"/>
    <n v="70"/>
    <n v="809"/>
    <n v="3196.8"/>
    <n v="3236"/>
    <n v="-39.199999999999818"/>
    <n v="-1.2262262262262204E-2"/>
    <n v="3196.8"/>
    <n v="-39.199999999999818"/>
    <s v="Aug"/>
    <s v="Aug-2025"/>
    <x v="8"/>
  </r>
  <r>
    <s v="ORD00731"/>
    <d v="2025-05-19T00:00:00"/>
    <s v="CUST0870"/>
    <s v="P004"/>
    <n v="1"/>
    <n v="8999"/>
    <n v="1349.85"/>
    <s v="UPI"/>
    <s v="Delivered"/>
    <s v="Delivered"/>
    <s v="Facebook"/>
    <n v="100"/>
    <n v="5059"/>
    <n v="7649.15"/>
    <n v="5059"/>
    <n v="2590.1499999999996"/>
    <n v="0.33861932371570697"/>
    <n v="7649.15"/>
    <n v="2590.1499999999996"/>
    <s v="May"/>
    <s v="May-2025"/>
    <x v="11"/>
  </r>
  <r>
    <s v="ORD00732"/>
    <d v="2025-07-29T00:00:00"/>
    <s v="CUST0657"/>
    <s v="P029"/>
    <n v="2"/>
    <n v="2499"/>
    <n v="0"/>
    <s v="Credit Card"/>
    <s v="Cancelled"/>
    <s v="Cancelled"/>
    <s v="Facebook"/>
    <n v="60"/>
    <n v="1584"/>
    <n v="4998"/>
    <n v="3168"/>
    <n v="1830"/>
    <n v="0.36614645858343337"/>
    <n v="0"/>
    <n v="0"/>
    <s v="Jul"/>
    <s v="Jul-2025"/>
    <x v="2"/>
  </r>
  <r>
    <s v="ORD00733"/>
    <d v="2024-01-11T00:00:00"/>
    <s v="CUST1047"/>
    <s v="P069"/>
    <n v="2"/>
    <n v="2499"/>
    <n v="0"/>
    <s v="Credit Card"/>
    <s v="Cancelled"/>
    <s v="Cancelled"/>
    <s v="Google Ads"/>
    <n v="80"/>
    <n v="1430"/>
    <n v="4998"/>
    <n v="2860"/>
    <n v="2138"/>
    <n v="0.42777110844337735"/>
    <n v="0"/>
    <n v="0"/>
    <s v="Jan"/>
    <s v="Jan-2024"/>
    <x v="14"/>
  </r>
  <r>
    <s v="ORD00734"/>
    <d v="2024-10-05T00:00:00"/>
    <s v="CUST0619"/>
    <s v="P083"/>
    <n v="2"/>
    <n v="499"/>
    <n v="149.69999999999999"/>
    <s v="Credit Card"/>
    <s v="Delivered"/>
    <s v="Delivered"/>
    <s v="Affiliate"/>
    <n v="60"/>
    <n v="323"/>
    <n v="848.3"/>
    <n v="646"/>
    <n v="202.29999999999995"/>
    <n v="0.23847695390781559"/>
    <n v="848.3"/>
    <n v="202.29999999999995"/>
    <s v="Oct"/>
    <s v="Oct-2024"/>
    <x v="16"/>
  </r>
  <r>
    <s v="ORD00735"/>
    <d v="2025-01-19T00:00:00"/>
    <s v="CUST0137"/>
    <s v="P010"/>
    <n v="1"/>
    <n v="2499"/>
    <n v="124.95"/>
    <s v="UPI"/>
    <s v="Delivered"/>
    <s v="Delivered"/>
    <s v="Google Ads"/>
    <n v="70"/>
    <n v="2030"/>
    <n v="2374.0500000000002"/>
    <n v="2030"/>
    <n v="344.05000000000018"/>
    <n v="0.14492112634527501"/>
    <n v="2374.0500000000002"/>
    <n v="344.05000000000018"/>
    <s v="Jan"/>
    <s v="Jan-2025"/>
    <x v="19"/>
  </r>
  <r>
    <s v="ORD00736"/>
    <d v="2024-02-28T00:00:00"/>
    <s v="CUST0386"/>
    <s v="P059"/>
    <n v="3"/>
    <n v="1999"/>
    <n v="0"/>
    <s v="UPI"/>
    <s v="Cancelled"/>
    <s v="Cancelled"/>
    <s v="Google Ads"/>
    <n v="60"/>
    <n v="1414"/>
    <n v="5997"/>
    <n v="4242"/>
    <n v="1755"/>
    <n v="0.29264632316158079"/>
    <n v="0"/>
    <n v="0"/>
    <s v="Feb"/>
    <s v="Feb-2024"/>
    <x v="12"/>
  </r>
  <r>
    <s v="ORD00737"/>
    <d v="2024-07-03T00:00:00"/>
    <s v="CUST0326"/>
    <s v="P098"/>
    <n v="1"/>
    <n v="399"/>
    <n v="39.9"/>
    <s v="Net Banking"/>
    <s v="Delivered"/>
    <s v="Delivered"/>
    <s v="Organic"/>
    <n v="70"/>
    <n v="278"/>
    <n v="359.1"/>
    <n v="278"/>
    <n v="81.100000000000023"/>
    <n v="0.22584238373712062"/>
    <n v="359.1"/>
    <n v="81.100000000000023"/>
    <s v="Jul"/>
    <s v="Jul-2024"/>
    <x v="20"/>
  </r>
  <r>
    <s v="ORD00738"/>
    <d v="2024-08-15T00:00:00"/>
    <s v="CUST0275"/>
    <s v="P093"/>
    <n v="4"/>
    <n v="999"/>
    <n v="599.4"/>
    <s v="UPI"/>
    <s v="Delivered"/>
    <s v="Delivered"/>
    <s v="Google Ads"/>
    <n v="100"/>
    <n v="629"/>
    <n v="3396.6"/>
    <n v="2516"/>
    <n v="880.59999999999991"/>
    <n v="0.25925925925925924"/>
    <n v="3396.6"/>
    <n v="880.59999999999991"/>
    <s v="Aug"/>
    <s v="Aug-2024"/>
    <x v="9"/>
  </r>
  <r>
    <s v="ORD00739"/>
    <d v="2024-05-10T00:00:00"/>
    <s v="CUST0632"/>
    <s v="P083"/>
    <n v="4"/>
    <n v="499"/>
    <n v="99.8"/>
    <s v="Net Banking"/>
    <s v="Delivered"/>
    <s v="Delivered"/>
    <s v="Affiliate"/>
    <n v="50"/>
    <n v="323"/>
    <n v="1896.2"/>
    <n v="1292"/>
    <n v="604.20000000000005"/>
    <n v="0.31863727454909824"/>
    <n v="1896.2"/>
    <n v="604.20000000000005"/>
    <s v="May"/>
    <s v="May-2024"/>
    <x v="5"/>
  </r>
  <r>
    <s v="ORD00740"/>
    <d v="2025-06-14T00:00:00"/>
    <s v="CUST1107"/>
    <s v="P066"/>
    <n v="2"/>
    <n v="299"/>
    <n v="149.5"/>
    <s v="Debit Card"/>
    <s v="Delivered"/>
    <s v="Delivered"/>
    <s v="Instagram"/>
    <n v="40"/>
    <n v="223"/>
    <n v="448.5"/>
    <n v="446"/>
    <n v="2.5"/>
    <n v="5.5741360089186179E-3"/>
    <n v="448.5"/>
    <n v="2.5"/>
    <s v="Jun"/>
    <s v="Jun-2025"/>
    <x v="18"/>
  </r>
  <r>
    <s v="ORD00741"/>
    <d v="2025-03-19T00:00:00"/>
    <s v="CUST1172"/>
    <s v="P037"/>
    <n v="2"/>
    <n v="399"/>
    <n v="79.8"/>
    <s v="Debit Card"/>
    <s v="Delivered"/>
    <s v="Delivered"/>
    <s v="Google Ads"/>
    <n v="100"/>
    <n v="226"/>
    <n v="718.2"/>
    <n v="452"/>
    <n v="266.20000000000005"/>
    <n v="0.37064884433305489"/>
    <n v="718.2"/>
    <n v="266.20000000000005"/>
    <s v="Mar"/>
    <s v="Mar-2025"/>
    <x v="17"/>
  </r>
  <r>
    <s v="ORD00742"/>
    <d v="2025-03-22T00:00:00"/>
    <s v="CUST0162"/>
    <s v="P073"/>
    <n v="1"/>
    <n v="499"/>
    <n v="49.9"/>
    <s v="UPI"/>
    <s v="Delivered"/>
    <s v="Delivered"/>
    <s v="Instagram"/>
    <n v="80"/>
    <n v="334"/>
    <n v="449.1"/>
    <n v="334"/>
    <n v="115.10000000000002"/>
    <n v="0.25629035849476733"/>
    <n v="449.1"/>
    <n v="115.10000000000002"/>
    <s v="Mar"/>
    <s v="Mar-2025"/>
    <x v="17"/>
  </r>
  <r>
    <s v="ORD00743"/>
    <d v="2025-06-30T00:00:00"/>
    <s v="CUST0225"/>
    <s v="P060"/>
    <n v="1"/>
    <n v="999"/>
    <n v="149.85"/>
    <s v="UPI"/>
    <s v="Delivered"/>
    <s v="Delivered"/>
    <s v="Facebook"/>
    <n v="100"/>
    <n v="744"/>
    <n v="849.15"/>
    <n v="744"/>
    <n v="105.14999999999998"/>
    <n v="0.12382971206500616"/>
    <n v="849.15"/>
    <n v="105.14999999999998"/>
    <s v="Jun"/>
    <s v="Jun-2025"/>
    <x v="18"/>
  </r>
  <r>
    <s v="ORD00744"/>
    <d v="2025-10-23T00:00:00"/>
    <s v="CUST1008"/>
    <s v="P067"/>
    <n v="4"/>
    <n v="999"/>
    <n v="399.6"/>
    <s v="Cash on Delivery"/>
    <s v="Delivered"/>
    <s v="Delivered"/>
    <s v="Instagram"/>
    <n v="40"/>
    <n v="611"/>
    <n v="3596.4"/>
    <n v="2444"/>
    <n v="1152.4000000000001"/>
    <n v="0.32043154265376489"/>
    <n v="3596.4"/>
    <n v="1152.4000000000001"/>
    <s v="Oct"/>
    <s v="Oct-2025"/>
    <x v="21"/>
  </r>
  <r>
    <s v="ORD00745"/>
    <d v="2025-02-15T00:00:00"/>
    <s v="CUST0862"/>
    <s v="P037"/>
    <n v="2"/>
    <n v="399"/>
    <n v="0"/>
    <s v="UPI"/>
    <s v="Cancelled"/>
    <s v="Cancelled"/>
    <s v="Facebook"/>
    <n v="50"/>
    <n v="226"/>
    <n v="798"/>
    <n v="452"/>
    <n v="346"/>
    <n v="0.43358395989974935"/>
    <n v="0"/>
    <n v="0"/>
    <s v="Feb"/>
    <s v="Feb-2025"/>
    <x v="0"/>
  </r>
  <r>
    <s v="ORD00746"/>
    <d v="2025-04-22T00:00:00"/>
    <s v="CUST0519"/>
    <s v="P092"/>
    <n v="1"/>
    <n v="999"/>
    <n v="49.95"/>
    <s v="UPI"/>
    <s v="Delivered"/>
    <s v="Delivered"/>
    <s v="Email"/>
    <n v="40"/>
    <n v="727"/>
    <n v="949.05"/>
    <n v="727"/>
    <n v="222.04999999999995"/>
    <n v="0.23397081291818131"/>
    <n v="949.05"/>
    <n v="222.04999999999995"/>
    <s v="Apr"/>
    <s v="Apr-2025"/>
    <x v="7"/>
  </r>
  <r>
    <s v="ORD00747"/>
    <d v="2025-07-27T00:00:00"/>
    <s v="CUST0833"/>
    <s v="P022"/>
    <n v="2"/>
    <n v="999"/>
    <n v="0"/>
    <s v="UPI"/>
    <s v="Cancelled"/>
    <s v="Cancelled"/>
    <s v="Google Ads"/>
    <n v="70"/>
    <n v="693"/>
    <n v="1998"/>
    <n v="1386"/>
    <n v="612"/>
    <n v="0.30630630630630629"/>
    <n v="0"/>
    <n v="0"/>
    <s v="Jul"/>
    <s v="Jul-2025"/>
    <x v="2"/>
  </r>
  <r>
    <s v="ORD00748"/>
    <d v="2025-03-30T00:00:00"/>
    <s v="CUST0187"/>
    <s v="P033"/>
    <n v="1"/>
    <n v="399"/>
    <n v="39.9"/>
    <s v="Debit Card"/>
    <s v="Delivered"/>
    <s v="Delivered"/>
    <s v="Google Ads"/>
    <n v="100"/>
    <n v="321"/>
    <n v="359.1"/>
    <n v="321"/>
    <n v="38.100000000000023"/>
    <n v="0.10609857978279037"/>
    <n v="359.1"/>
    <n v="38.100000000000023"/>
    <s v="Mar"/>
    <s v="Mar-2025"/>
    <x v="17"/>
  </r>
  <r>
    <s v="ORD00749"/>
    <d v="2025-03-02T00:00:00"/>
    <s v="CUST1173"/>
    <s v="P046"/>
    <n v="3"/>
    <n v="1999"/>
    <n v="599.70000000000005"/>
    <s v="UPI"/>
    <s v="Delivered"/>
    <s v="Delivered"/>
    <s v="Organic"/>
    <n v="70"/>
    <n v="1398"/>
    <n v="5397.3"/>
    <n v="4194"/>
    <n v="1203.3000000000002"/>
    <n v="0.22294480573620146"/>
    <n v="5397.3"/>
    <n v="1203.3000000000002"/>
    <s v="Mar"/>
    <s v="Mar-2025"/>
    <x v="17"/>
  </r>
  <r>
    <s v="ORD00750"/>
    <d v="2024-01-05T00:00:00"/>
    <s v="CUST0907"/>
    <s v="P050"/>
    <n v="1"/>
    <n v="3999"/>
    <n v="799.8"/>
    <s v="UPI"/>
    <s v="Delivered"/>
    <s v="Delivered"/>
    <s v="Organic"/>
    <n v="70"/>
    <n v="2895"/>
    <n v="3199.2"/>
    <n v="2895"/>
    <n v="304.19999999999982"/>
    <n v="9.5086271567891928E-2"/>
    <n v="3199.2"/>
    <n v="304.19999999999982"/>
    <s v="Jan"/>
    <s v="Jan-2024"/>
    <x v="14"/>
  </r>
  <r>
    <s v="ORD00751"/>
    <d v="2024-12-17T00:00:00"/>
    <s v="CUST0468"/>
    <s v="P036"/>
    <n v="1"/>
    <n v="2999"/>
    <n v="449.85"/>
    <s v="UPI"/>
    <s v="Delivered"/>
    <s v="Delivered"/>
    <s v="Google Ads"/>
    <n v="100"/>
    <n v="2406"/>
    <n v="2549.15"/>
    <n v="2406"/>
    <n v="143.15000000000009"/>
    <n v="5.6155973559814089E-2"/>
    <n v="2549.15"/>
    <n v="143.15000000000009"/>
    <s v="Dec"/>
    <s v="Dec-2024"/>
    <x v="15"/>
  </r>
  <r>
    <s v="ORD00752"/>
    <d v="2025-01-20T00:00:00"/>
    <s v="CUST0161"/>
    <s v="P052"/>
    <n v="1"/>
    <n v="499"/>
    <n v="99.8"/>
    <s v="Debit Card"/>
    <s v="Delivered"/>
    <s v="Delivered"/>
    <s v="Organic"/>
    <n v="50"/>
    <n v="320"/>
    <n v="399.2"/>
    <n v="320"/>
    <n v="79.199999999999989"/>
    <n v="0.19839679358717432"/>
    <n v="399.2"/>
    <n v="79.199999999999989"/>
    <s v="Jan"/>
    <s v="Jan-2025"/>
    <x v="19"/>
  </r>
  <r>
    <s v="ORD00753"/>
    <d v="2025-05-19T00:00:00"/>
    <s v="CUST0649"/>
    <s v="P054"/>
    <n v="1"/>
    <n v="4999"/>
    <n v="1249.75"/>
    <s v="Debit Card"/>
    <s v="Delivered"/>
    <s v="Delivered"/>
    <s v="Facebook"/>
    <n v="50"/>
    <n v="2912"/>
    <n v="3749.25"/>
    <n v="2912"/>
    <n v="837.25"/>
    <n v="0.22331132893245315"/>
    <n v="3749.25"/>
    <n v="837.25"/>
    <s v="May"/>
    <s v="May-2025"/>
    <x v="11"/>
  </r>
  <r>
    <s v="ORD00754"/>
    <d v="2025-07-23T00:00:00"/>
    <s v="CUST0697"/>
    <s v="P028"/>
    <n v="4"/>
    <n v="799"/>
    <n v="639.20000000000005"/>
    <s v="UPI"/>
    <s v="Delivered"/>
    <s v="Delivered"/>
    <s v="Instagram"/>
    <n v="40"/>
    <n v="526"/>
    <n v="2556.8000000000002"/>
    <n v="2104"/>
    <n v="452.80000000000018"/>
    <n v="0.17709637046307891"/>
    <n v="2556.8000000000002"/>
    <n v="452.80000000000018"/>
    <s v="Jul"/>
    <s v="Jul-2025"/>
    <x v="2"/>
  </r>
  <r>
    <s v="ORD00755"/>
    <d v="2025-04-17T00:00:00"/>
    <s v="CUST1006"/>
    <s v="P021"/>
    <n v="2"/>
    <n v="799"/>
    <n v="319.60000000000002"/>
    <s v="Credit Card"/>
    <s v="Delivered"/>
    <s v="Delivered"/>
    <s v="Organic"/>
    <n v="70"/>
    <n v="613"/>
    <n v="1278.4000000000001"/>
    <n v="1226"/>
    <n v="52.400000000000091"/>
    <n v="4.0988735919899946E-2"/>
    <n v="1278.4000000000001"/>
    <n v="52.400000000000091"/>
    <s v="Apr"/>
    <s v="Apr-2025"/>
    <x v="7"/>
  </r>
  <r>
    <s v="ORD00756"/>
    <d v="2024-08-19T00:00:00"/>
    <s v="CUST1053"/>
    <s v="P093"/>
    <n v="1"/>
    <n v="999"/>
    <n v="149.85"/>
    <s v="UPI"/>
    <s v="Delivered"/>
    <s v="Delivered"/>
    <s v="Facebook"/>
    <n v="70"/>
    <n v="629"/>
    <n v="849.15"/>
    <n v="629"/>
    <n v="220.14999999999998"/>
    <n v="0.25925925925925924"/>
    <n v="849.15"/>
    <n v="220.14999999999998"/>
    <s v="Aug"/>
    <s v="Aug-2024"/>
    <x v="9"/>
  </r>
  <r>
    <s v="ORD00757"/>
    <d v="2025-06-18T00:00:00"/>
    <s v="CUST1112"/>
    <s v="P005"/>
    <n v="1"/>
    <n v="599"/>
    <n v="0"/>
    <s v="UPI"/>
    <s v="Delivered"/>
    <s v="Delivered"/>
    <s v="Email"/>
    <n v="70"/>
    <n v="426"/>
    <n v="599"/>
    <n v="426"/>
    <n v="173"/>
    <n v="0.28881469115191988"/>
    <n v="599"/>
    <n v="173"/>
    <s v="Jun"/>
    <s v="Jun-2025"/>
    <x v="18"/>
  </r>
  <r>
    <s v="ORD00758"/>
    <d v="2025-05-07T00:00:00"/>
    <s v="CUST0581"/>
    <s v="P055"/>
    <n v="2"/>
    <n v="799"/>
    <n v="239.7"/>
    <s v="Cash on Delivery"/>
    <s v="Delivered"/>
    <s v="Delayed"/>
    <s v="Google Ads"/>
    <n v="40"/>
    <n v="596"/>
    <n v="1358.3"/>
    <n v="1192"/>
    <n v="166.29999999999995"/>
    <n v="0.1224324523301185"/>
    <n v="1358.3"/>
    <n v="166.29999999999995"/>
    <s v="May"/>
    <s v="May-2025"/>
    <x v="11"/>
  </r>
  <r>
    <s v="ORD00759"/>
    <d v="2025-06-13T00:00:00"/>
    <s v="CUST0478"/>
    <s v="P044"/>
    <n v="2"/>
    <n v="4999"/>
    <n v="1499.7"/>
    <s v="UPI"/>
    <s v="Delivered"/>
    <s v="Delivered"/>
    <s v="Facebook"/>
    <n v="100"/>
    <n v="3765"/>
    <n v="8498.2999999999993"/>
    <n v="7530"/>
    <n v="968.29999999999927"/>
    <n v="0.11394043514585263"/>
    <n v="8498.2999999999993"/>
    <n v="968.29999999999927"/>
    <s v="Jun"/>
    <s v="Jun-2025"/>
    <x v="18"/>
  </r>
  <r>
    <s v="ORD00760"/>
    <d v="2024-03-14T00:00:00"/>
    <s v="CUST0119"/>
    <s v="P049"/>
    <n v="1"/>
    <n v="799"/>
    <n v="0"/>
    <s v="Credit Card"/>
    <s v="Cancelled"/>
    <s v="Cancelled"/>
    <s v="Organic"/>
    <n v="80"/>
    <n v="538"/>
    <n v="799"/>
    <n v="538"/>
    <n v="261"/>
    <n v="0.32665832290362956"/>
    <n v="0"/>
    <n v="0"/>
    <s v="Mar"/>
    <s v="Mar-2024"/>
    <x v="4"/>
  </r>
  <r>
    <s v="ORD00761"/>
    <d v="2024-12-23T00:00:00"/>
    <s v="CUST0163"/>
    <s v="P064"/>
    <n v="1"/>
    <n v="799"/>
    <n v="39.950000000000003"/>
    <s v="Net Banking"/>
    <s v="Delivered"/>
    <s v="Delivered"/>
    <s v="Google Ads"/>
    <n v="70"/>
    <n v="445"/>
    <n v="759.05"/>
    <n v="445"/>
    <n v="314.04999999999995"/>
    <n v="0.41374086028588364"/>
    <n v="759.05"/>
    <n v="314.04999999999995"/>
    <s v="Dec"/>
    <s v="Dec-2024"/>
    <x v="15"/>
  </r>
  <r>
    <s v="ORD00762"/>
    <d v="2024-09-21T00:00:00"/>
    <s v="CUST0030"/>
    <s v="P098"/>
    <n v="1"/>
    <n v="399"/>
    <n v="0"/>
    <s v="Debit Card"/>
    <s v="Delivered"/>
    <s v="Delivered"/>
    <s v="Affiliate"/>
    <n v="40"/>
    <n v="278"/>
    <n v="399"/>
    <n v="278"/>
    <n v="121"/>
    <n v="0.3032581453634085"/>
    <n v="399"/>
    <n v="121"/>
    <s v="Sep"/>
    <s v="Sep-2024"/>
    <x v="13"/>
  </r>
  <r>
    <s v="ORD00763"/>
    <d v="2024-01-18T00:00:00"/>
    <s v="CUST1059"/>
    <s v="P071"/>
    <n v="1"/>
    <n v="999"/>
    <n v="99.9"/>
    <s v="Net Banking"/>
    <s v="Delivered"/>
    <s v="Delivered"/>
    <s v="Affiliate"/>
    <n v="80"/>
    <n v="818"/>
    <n v="899.1"/>
    <n v="818"/>
    <n v="81.100000000000023"/>
    <n v="9.0201312423534671E-2"/>
    <n v="899.1"/>
    <n v="81.100000000000023"/>
    <s v="Jan"/>
    <s v="Jan-2024"/>
    <x v="14"/>
  </r>
  <r>
    <s v="ORD00764"/>
    <d v="2024-06-30T00:00:00"/>
    <s v="CUST0787"/>
    <s v="P068"/>
    <n v="1"/>
    <n v="2499"/>
    <n v="374.85"/>
    <s v="Credit Card"/>
    <s v="Delivered"/>
    <s v="Delivered"/>
    <s v="Affiliate"/>
    <n v="60"/>
    <n v="1632"/>
    <n v="2124.15"/>
    <n v="1632"/>
    <n v="492.15000000000009"/>
    <n v="0.23169267707082836"/>
    <n v="2124.15"/>
    <n v="492.15000000000009"/>
    <s v="Jun"/>
    <s v="Jun-2024"/>
    <x v="1"/>
  </r>
  <r>
    <s v="ORD00765"/>
    <d v="2024-03-22T00:00:00"/>
    <s v="CUST0792"/>
    <s v="P002"/>
    <n v="2"/>
    <n v="999"/>
    <n v="0"/>
    <s v="Debit Card"/>
    <s v="Cancelled"/>
    <s v="Cancelled"/>
    <s v="Google Ads"/>
    <n v="80"/>
    <n v="590"/>
    <n v="1998"/>
    <n v="1180"/>
    <n v="818"/>
    <n v="0.4094094094094094"/>
    <n v="0"/>
    <n v="0"/>
    <s v="Mar"/>
    <s v="Mar-2024"/>
    <x v="4"/>
  </r>
  <r>
    <s v="ORD00766"/>
    <d v="2024-07-02T00:00:00"/>
    <s v="CUST1099"/>
    <s v="P068"/>
    <n v="3"/>
    <n v="2499"/>
    <n v="1124.55"/>
    <s v="UPI"/>
    <s v="Delivered"/>
    <s v="Delivered"/>
    <s v="Google Ads"/>
    <n v="100"/>
    <n v="1632"/>
    <n v="6372.45"/>
    <n v="4896"/>
    <n v="1476.4499999999998"/>
    <n v="0.2316926770708283"/>
    <n v="6372.45"/>
    <n v="1476.4499999999998"/>
    <s v="Jul"/>
    <s v="Jul-2024"/>
    <x v="20"/>
  </r>
  <r>
    <s v="ORD00767"/>
    <d v="2025-01-18T00:00:00"/>
    <s v="CUST0481"/>
    <s v="P030"/>
    <n v="1"/>
    <n v="799"/>
    <n v="119.85"/>
    <s v="UPI"/>
    <s v="Delivered"/>
    <s v="Delayed"/>
    <s v="Facebook"/>
    <n v="60"/>
    <n v="566"/>
    <n v="679.15"/>
    <n v="566"/>
    <n v="113.14999999999998"/>
    <n v="0.16660531546786422"/>
    <n v="679.15"/>
    <n v="113.14999999999998"/>
    <s v="Jan"/>
    <s v="Jan-2025"/>
    <x v="19"/>
  </r>
  <r>
    <s v="ORD00768"/>
    <d v="2024-09-04T00:00:00"/>
    <s v="CUST0929"/>
    <s v="P017"/>
    <n v="4"/>
    <n v="6999"/>
    <n v="5599.2"/>
    <s v="UPI"/>
    <s v="Delivered"/>
    <s v="Delivered"/>
    <s v="Organic"/>
    <n v="80"/>
    <n v="4046"/>
    <n v="22396.799999999999"/>
    <n v="16184"/>
    <n v="6212.7999999999993"/>
    <n v="0.27739677096728099"/>
    <n v="22396.799999999999"/>
    <n v="6212.7999999999993"/>
    <s v="Sep"/>
    <s v="Sep-2024"/>
    <x v="13"/>
  </r>
  <r>
    <s v="ORD00769"/>
    <d v="2025-07-08T00:00:00"/>
    <s v="CUST0330"/>
    <s v="P088"/>
    <n v="1"/>
    <n v="2999"/>
    <n v="0"/>
    <s v="UPI"/>
    <s v="Delivered"/>
    <s v="Delivered"/>
    <s v="Google Ads"/>
    <n v="70"/>
    <n v="2377"/>
    <n v="2999"/>
    <n v="2377"/>
    <n v="622"/>
    <n v="0.20740246748916305"/>
    <n v="2999"/>
    <n v="622"/>
    <s v="Jul"/>
    <s v="Jul-2025"/>
    <x v="2"/>
  </r>
  <r>
    <s v="ORD00770"/>
    <d v="2025-02-12T00:00:00"/>
    <s v="CUST0974"/>
    <s v="P086"/>
    <n v="1"/>
    <n v="6999"/>
    <n v="0"/>
    <s v="Credit Card"/>
    <s v="Cancelled"/>
    <s v="Cancelled"/>
    <s v="Organic"/>
    <n v="50"/>
    <n v="4782"/>
    <n v="6999"/>
    <n v="4782"/>
    <n v="2217"/>
    <n v="0.31675953707672527"/>
    <n v="0"/>
    <n v="0"/>
    <s v="Feb"/>
    <s v="Feb-2025"/>
    <x v="0"/>
  </r>
  <r>
    <s v="ORD00771"/>
    <d v="2024-06-01T00:00:00"/>
    <s v="CUST0807"/>
    <s v="P046"/>
    <n v="2"/>
    <n v="1999"/>
    <n v="199.9"/>
    <s v="Cash on Delivery"/>
    <s v="Delivered"/>
    <s v="Delayed"/>
    <s v="Organic"/>
    <n v="60"/>
    <n v="1398"/>
    <n v="3798.1"/>
    <n v="2796"/>
    <n v="1002.0999999999999"/>
    <n v="0.26384244753955921"/>
    <n v="3798.1"/>
    <n v="1002.0999999999999"/>
    <s v="Jun"/>
    <s v="Jun-2024"/>
    <x v="1"/>
  </r>
  <r>
    <s v="ORD00772"/>
    <d v="2024-11-17T00:00:00"/>
    <s v="CUST0556"/>
    <s v="P090"/>
    <n v="1"/>
    <n v="8999"/>
    <n v="1349.85"/>
    <s v="Cash on Delivery"/>
    <s v="Delivered"/>
    <s v="Delivered"/>
    <s v="Organic"/>
    <n v="50"/>
    <n v="5811"/>
    <n v="7649.15"/>
    <n v="5811"/>
    <n v="1838.1499999999996"/>
    <n v="0.24030774661236867"/>
    <n v="7649.15"/>
    <n v="1838.1499999999996"/>
    <s v="Nov"/>
    <s v="Nov-2024"/>
    <x v="6"/>
  </r>
  <r>
    <s v="ORD00773"/>
    <d v="2024-04-09T00:00:00"/>
    <s v="CUST1182"/>
    <s v="P081"/>
    <n v="4"/>
    <n v="499"/>
    <n v="0"/>
    <s v="Credit Card"/>
    <s v="Delivered"/>
    <s v="Delivered"/>
    <s v="Google Ads"/>
    <n v="50"/>
    <n v="280"/>
    <n v="1996"/>
    <n v="1120"/>
    <n v="876"/>
    <n v="0.43887775551102204"/>
    <n v="1996"/>
    <n v="876"/>
    <s v="Apr"/>
    <s v="Apr-2024"/>
    <x v="3"/>
  </r>
  <r>
    <s v="ORD00774"/>
    <d v="2024-11-24T00:00:00"/>
    <s v="CUST1077"/>
    <s v="P065"/>
    <n v="1"/>
    <n v="399"/>
    <n v="39.9"/>
    <s v="UPI"/>
    <s v="Delivered"/>
    <s v="Delivered"/>
    <s v="Instagram"/>
    <n v="80"/>
    <n v="252"/>
    <n v="359.1"/>
    <n v="252"/>
    <n v="107.10000000000002"/>
    <n v="0.29824561403508776"/>
    <n v="359.1"/>
    <n v="107.10000000000002"/>
    <s v="Nov"/>
    <s v="Nov-2024"/>
    <x v="6"/>
  </r>
  <r>
    <s v="ORD00775"/>
    <d v="2025-08-29T00:00:00"/>
    <s v="CUST0820"/>
    <s v="P065"/>
    <n v="4"/>
    <n v="399"/>
    <n v="0"/>
    <s v="Debit Card"/>
    <s v="Delivered"/>
    <s v="Delivered"/>
    <s v="Facebook"/>
    <n v="60"/>
    <n v="252"/>
    <n v="1596"/>
    <n v="1008"/>
    <n v="588"/>
    <n v="0.36842105263157893"/>
    <n v="1596"/>
    <n v="588"/>
    <s v="Aug"/>
    <s v="Aug-2025"/>
    <x v="8"/>
  </r>
  <r>
    <s v="ORD00776"/>
    <d v="2025-03-17T00:00:00"/>
    <s v="CUST0688"/>
    <s v="P008"/>
    <n v="2"/>
    <n v="299"/>
    <n v="29.9"/>
    <s v="UPI"/>
    <s v="Delivered"/>
    <s v="Delivered"/>
    <s v="Email"/>
    <n v="70"/>
    <n v="197"/>
    <n v="568.1"/>
    <n v="394"/>
    <n v="174.10000000000002"/>
    <n v="0.30646013025875729"/>
    <n v="568.1"/>
    <n v="174.10000000000002"/>
    <s v="Mar"/>
    <s v="Mar-2025"/>
    <x v="17"/>
  </r>
  <r>
    <s v="ORD00777"/>
    <d v="2025-05-03T00:00:00"/>
    <s v="CUST0747"/>
    <s v="P091"/>
    <n v="4"/>
    <n v="3999"/>
    <n v="3999"/>
    <s v="Cash on Delivery"/>
    <s v="Delivered"/>
    <s v="Delayed"/>
    <s v="Affiliate"/>
    <n v="60"/>
    <n v="3076"/>
    <n v="11997"/>
    <n v="12304"/>
    <n v="-307"/>
    <n v="-2.5589730766024839E-2"/>
    <n v="11997"/>
    <n v="-307"/>
    <s v="May"/>
    <s v="May-2025"/>
    <x v="11"/>
  </r>
  <r>
    <s v="ORD00778"/>
    <d v="2025-01-07T00:00:00"/>
    <s v="CUST0655"/>
    <s v="P078"/>
    <n v="4"/>
    <n v="399"/>
    <n v="239.4"/>
    <s v="Debit Card"/>
    <s v="Delivered"/>
    <s v="Delivered"/>
    <s v="Affiliate"/>
    <n v="100"/>
    <n v="257"/>
    <n v="1356.6"/>
    <n v="1028"/>
    <n v="328.59999999999991"/>
    <n v="0.24222320507150225"/>
    <n v="1356.6"/>
    <n v="328.59999999999991"/>
    <s v="Jan"/>
    <s v="Jan-2025"/>
    <x v="19"/>
  </r>
  <r>
    <s v="ORD00779"/>
    <d v="2024-07-02T00:00:00"/>
    <s v="CUST1189"/>
    <s v="P080"/>
    <n v="4"/>
    <n v="6999"/>
    <n v="0"/>
    <s v="Net Banking"/>
    <s v="Delivered"/>
    <s v="Delivered"/>
    <s v="Email"/>
    <n v="50"/>
    <n v="4949"/>
    <n v="27996"/>
    <n v="19796"/>
    <n v="8200"/>
    <n v="0.29289898556936705"/>
    <n v="27996"/>
    <n v="8200"/>
    <s v="Jul"/>
    <s v="Jul-2024"/>
    <x v="20"/>
  </r>
  <r>
    <s v="ORD00780"/>
    <d v="2024-09-18T00:00:00"/>
    <s v="CUST0599"/>
    <s v="P070"/>
    <n v="3"/>
    <n v="499"/>
    <n v="0"/>
    <s v="Net Banking"/>
    <s v="Delivered"/>
    <s v="Delivered"/>
    <s v="Email"/>
    <n v="50"/>
    <n v="394"/>
    <n v="1497"/>
    <n v="1182"/>
    <n v="315"/>
    <n v="0.21042084168336672"/>
    <n v="1497"/>
    <n v="315"/>
    <s v="Sep"/>
    <s v="Sep-2024"/>
    <x v="13"/>
  </r>
  <r>
    <s v="ORD00781"/>
    <d v="2024-04-23T00:00:00"/>
    <s v="CUST1115"/>
    <s v="P057"/>
    <n v="3"/>
    <n v="299"/>
    <n v="89.7"/>
    <s v="UPI"/>
    <s v="Delivered"/>
    <s v="Delivered"/>
    <s v="Organic"/>
    <n v="100"/>
    <n v="188"/>
    <n v="807.3"/>
    <n v="564"/>
    <n v="243.29999999999995"/>
    <n v="0.30137495354886656"/>
    <n v="807.3"/>
    <n v="243.29999999999995"/>
    <s v="Apr"/>
    <s v="Apr-2024"/>
    <x v="3"/>
  </r>
  <r>
    <s v="ORD00782"/>
    <d v="2024-02-26T00:00:00"/>
    <s v="CUST0280"/>
    <s v="P051"/>
    <n v="4"/>
    <n v="2499"/>
    <n v="0"/>
    <s v="Net Banking"/>
    <s v="Cancelled"/>
    <s v="Cancelled"/>
    <s v="Affiliate"/>
    <n v="60"/>
    <n v="1946"/>
    <n v="9996"/>
    <n v="7784"/>
    <n v="2212"/>
    <n v="0.22128851540616246"/>
    <n v="0"/>
    <n v="0"/>
    <s v="Feb"/>
    <s v="Feb-2024"/>
    <x v="12"/>
  </r>
  <r>
    <s v="ORD00783"/>
    <d v="2024-04-12T00:00:00"/>
    <s v="CUST1078"/>
    <s v="P048"/>
    <n v="1"/>
    <n v="1599"/>
    <n v="159.9"/>
    <s v="UPI"/>
    <s v="Delivered"/>
    <s v="Delivered"/>
    <s v="Instagram"/>
    <n v="40"/>
    <n v="1138"/>
    <n v="1439.1"/>
    <n v="1138"/>
    <n v="301.09999999999991"/>
    <n v="0.20922798971579454"/>
    <n v="1439.1"/>
    <n v="301.09999999999991"/>
    <s v="Apr"/>
    <s v="Apr-2024"/>
    <x v="3"/>
  </r>
  <r>
    <s v="ORD00784"/>
    <d v="2025-02-26T00:00:00"/>
    <s v="CUST0120"/>
    <s v="P010"/>
    <n v="1"/>
    <n v="2499"/>
    <n v="0"/>
    <s v="Net Banking"/>
    <s v="Delivered"/>
    <s v="Delivered"/>
    <s v="Email"/>
    <n v="40"/>
    <n v="2030"/>
    <n v="2499"/>
    <n v="2030"/>
    <n v="469"/>
    <n v="0.1876750700280112"/>
    <n v="2499"/>
    <n v="469"/>
    <s v="Feb"/>
    <s v="Feb-2025"/>
    <x v="0"/>
  </r>
  <r>
    <s v="ORD00785"/>
    <d v="2024-04-21T00:00:00"/>
    <s v="CUST0824"/>
    <s v="P083"/>
    <n v="1"/>
    <n v="499"/>
    <n v="0"/>
    <s v="UPI"/>
    <s v="Cancelled"/>
    <s v="Cancelled"/>
    <s v="Facebook"/>
    <n v="60"/>
    <n v="323"/>
    <n v="499"/>
    <n v="323"/>
    <n v="176"/>
    <n v="0.35270541082164331"/>
    <n v="0"/>
    <n v="0"/>
    <s v="Apr"/>
    <s v="Apr-2024"/>
    <x v="3"/>
  </r>
  <r>
    <s v="ORD00786"/>
    <d v="2024-08-05T00:00:00"/>
    <s v="CUST1109"/>
    <s v="P053"/>
    <n v="1"/>
    <n v="599"/>
    <n v="0"/>
    <s v="Credit Card"/>
    <s v="Cancelled"/>
    <s v="Cancelled"/>
    <s v="Organic"/>
    <n v="70"/>
    <n v="443"/>
    <n v="599"/>
    <n v="443"/>
    <n v="156"/>
    <n v="0.2604340567612688"/>
    <n v="0"/>
    <n v="0"/>
    <s v="Aug"/>
    <s v="Aug-2024"/>
    <x v="9"/>
  </r>
  <r>
    <s v="ORD00787"/>
    <d v="2025-05-19T00:00:00"/>
    <s v="CUST0920"/>
    <s v="P076"/>
    <n v="1"/>
    <n v="399"/>
    <n v="0"/>
    <s v="Credit Card"/>
    <s v="Delivered"/>
    <s v="Delivered"/>
    <s v="Facebook"/>
    <n v="40"/>
    <n v="322"/>
    <n v="399"/>
    <n v="322"/>
    <n v="77"/>
    <n v="0.19298245614035087"/>
    <n v="399"/>
    <n v="77"/>
    <s v="May"/>
    <s v="May-2025"/>
    <x v="11"/>
  </r>
  <r>
    <s v="ORD00788"/>
    <d v="2025-03-25T00:00:00"/>
    <s v="CUST0355"/>
    <s v="P063"/>
    <n v="2"/>
    <n v="2999"/>
    <n v="299.89999999999998"/>
    <s v="Debit Card"/>
    <s v="Delivered"/>
    <s v="Delivered"/>
    <s v="Google Ads"/>
    <n v="60"/>
    <n v="1877"/>
    <n v="5698.1"/>
    <n v="3754"/>
    <n v="1944.1000000000004"/>
    <n v="0.34118390340639865"/>
    <n v="5698.1"/>
    <n v="1944.1000000000004"/>
    <s v="Mar"/>
    <s v="Mar-2025"/>
    <x v="17"/>
  </r>
  <r>
    <s v="ORD00789"/>
    <d v="2025-07-21T00:00:00"/>
    <s v="CUST1113"/>
    <s v="P039"/>
    <n v="2"/>
    <n v="999"/>
    <n v="399.6"/>
    <s v="Credit Card"/>
    <s v="Delivered"/>
    <s v="Delivered"/>
    <s v="Instagram"/>
    <n v="70"/>
    <n v="573"/>
    <n v="1598.4"/>
    <n v="1146"/>
    <n v="452.40000000000009"/>
    <n v="0.28303303303303307"/>
    <n v="1598.4"/>
    <n v="452.40000000000009"/>
    <s v="Jul"/>
    <s v="Jul-2025"/>
    <x v="2"/>
  </r>
  <r>
    <s v="ORD00790"/>
    <d v="2024-07-10T00:00:00"/>
    <s v="CUST0948"/>
    <s v="P045"/>
    <n v="1"/>
    <n v="4999"/>
    <n v="499.9"/>
    <s v="Credit Card"/>
    <s v="Delivered"/>
    <s v="Delivered"/>
    <s v="Organic"/>
    <n v="70"/>
    <n v="3040"/>
    <n v="4499.1000000000004"/>
    <n v="3040"/>
    <n v="1459.1000000000004"/>
    <n v="0.32430930630570565"/>
    <n v="4499.1000000000004"/>
    <n v="1459.1000000000004"/>
    <s v="Jul"/>
    <s v="Jul-2024"/>
    <x v="20"/>
  </r>
  <r>
    <s v="ORD00791"/>
    <d v="2025-09-18T00:00:00"/>
    <s v="CUST0899"/>
    <s v="P027"/>
    <n v="1"/>
    <n v="299"/>
    <n v="0"/>
    <s v="Credit Card"/>
    <s v="Delivered"/>
    <s v="Delivered"/>
    <s v="Affiliate"/>
    <n v="70"/>
    <n v="206"/>
    <n v="299"/>
    <n v="206"/>
    <n v="93"/>
    <n v="0.31103678929765888"/>
    <n v="299"/>
    <n v="93"/>
    <s v="Sep"/>
    <s v="Sep-2025"/>
    <x v="10"/>
  </r>
  <r>
    <s v="ORD00792"/>
    <d v="2025-01-13T00:00:00"/>
    <s v="CUST0162"/>
    <s v="P093"/>
    <n v="1"/>
    <n v="999"/>
    <n v="99.9"/>
    <s v="Cash on Delivery"/>
    <s v="Delivered"/>
    <s v="Delivered"/>
    <s v="Organic"/>
    <n v="40"/>
    <n v="629"/>
    <n v="899.1"/>
    <n v="629"/>
    <n v="270.10000000000002"/>
    <n v="0.30041152263374488"/>
    <n v="899.1"/>
    <n v="270.10000000000002"/>
    <s v="Jan"/>
    <s v="Jan-2025"/>
    <x v="19"/>
  </r>
  <r>
    <s v="ORD00793"/>
    <d v="2024-05-08T00:00:00"/>
    <s v="CUST0371"/>
    <s v="P010"/>
    <n v="4"/>
    <n v="2499"/>
    <n v="0"/>
    <s v="Cash on Delivery"/>
    <s v="Delivered"/>
    <s v="Delivered"/>
    <s v="Organic"/>
    <n v="50"/>
    <n v="2030"/>
    <n v="9996"/>
    <n v="8120"/>
    <n v="1876"/>
    <n v="0.1876750700280112"/>
    <n v="9996"/>
    <n v="1876"/>
    <s v="May"/>
    <s v="May-2024"/>
    <x v="5"/>
  </r>
  <r>
    <s v="ORD00794"/>
    <d v="2024-09-18T00:00:00"/>
    <s v="CUST0492"/>
    <s v="P010"/>
    <n v="3"/>
    <n v="2499"/>
    <n v="0"/>
    <s v="Cash on Delivery"/>
    <s v="Cancelled"/>
    <s v="Cancelled"/>
    <s v="Email"/>
    <n v="70"/>
    <n v="2030"/>
    <n v="7497"/>
    <n v="6090"/>
    <n v="1407"/>
    <n v="0.1876750700280112"/>
    <n v="0"/>
    <n v="0"/>
    <s v="Sep"/>
    <s v="Sep-2024"/>
    <x v="13"/>
  </r>
  <r>
    <s v="ORD00795"/>
    <d v="2024-10-22T00:00:00"/>
    <s v="CUST0702"/>
    <s v="P053"/>
    <n v="3"/>
    <n v="599"/>
    <n v="179.7"/>
    <s v="Credit Card"/>
    <s v="Delivered"/>
    <s v="Delayed"/>
    <s v="Google Ads"/>
    <n v="50"/>
    <n v="443"/>
    <n v="1617.3"/>
    <n v="1329"/>
    <n v="288.29999999999995"/>
    <n v="0.1782600630680764"/>
    <n v="1617.3"/>
    <n v="288.29999999999995"/>
    <s v="Oct"/>
    <s v="Oct-2024"/>
    <x v="16"/>
  </r>
  <r>
    <s v="ORD00796"/>
    <d v="2024-07-26T00:00:00"/>
    <s v="CUST0673"/>
    <s v="P056"/>
    <n v="2"/>
    <n v="299"/>
    <n v="0"/>
    <s v="Net Banking"/>
    <s v="Cancelled"/>
    <s v="Cancelled"/>
    <s v="Organic"/>
    <n v="50"/>
    <n v="188"/>
    <n v="598"/>
    <n v="376"/>
    <n v="222"/>
    <n v="0.37123745819397991"/>
    <n v="0"/>
    <n v="0"/>
    <s v="Jul"/>
    <s v="Jul-2024"/>
    <x v="20"/>
  </r>
  <r>
    <s v="ORD00797"/>
    <d v="2025-09-16T00:00:00"/>
    <s v="CUST0189"/>
    <s v="P097"/>
    <n v="4"/>
    <n v="499"/>
    <n v="399.2"/>
    <s v="Credit Card"/>
    <s v="Delivered"/>
    <s v="Delivered"/>
    <s v="Facebook"/>
    <n v="60"/>
    <n v="324"/>
    <n v="1596.8"/>
    <n v="1296"/>
    <n v="300.79999999999995"/>
    <n v="0.18837675350701399"/>
    <n v="1596.8"/>
    <n v="300.79999999999995"/>
    <s v="Sep"/>
    <s v="Sep-2025"/>
    <x v="10"/>
  </r>
  <r>
    <s v="ORD00798"/>
    <d v="2024-12-25T00:00:00"/>
    <s v="CUST0614"/>
    <s v="P063"/>
    <n v="4"/>
    <n v="2999"/>
    <n v="1799.4"/>
    <s v="Credit Card"/>
    <s v="Delivered"/>
    <s v="Delivered"/>
    <s v="Affiliate"/>
    <n v="50"/>
    <n v="1877"/>
    <n v="10196.6"/>
    <n v="7508"/>
    <n v="2688.6000000000004"/>
    <n v="0.2636761273365632"/>
    <n v="10196.6"/>
    <n v="2688.6000000000004"/>
    <s v="Dec"/>
    <s v="Dec-2024"/>
    <x v="15"/>
  </r>
  <r>
    <s v="ORD00799"/>
    <d v="2024-06-12T00:00:00"/>
    <s v="CUST0585"/>
    <s v="P064"/>
    <n v="3"/>
    <n v="799"/>
    <n v="0"/>
    <s v="Debit Card"/>
    <s v="Delivered"/>
    <s v="Delivered"/>
    <s v="Instagram"/>
    <n v="100"/>
    <n v="445"/>
    <n v="2397"/>
    <n v="1335"/>
    <n v="1062"/>
    <n v="0.44305381727158949"/>
    <n v="2397"/>
    <n v="1062"/>
    <s v="Jun"/>
    <s v="Jun-2024"/>
    <x v="1"/>
  </r>
  <r>
    <s v="ORD00800"/>
    <d v="2024-06-22T00:00:00"/>
    <s v="CUST1119"/>
    <s v="P084"/>
    <n v="2"/>
    <n v="999"/>
    <n v="0"/>
    <s v="Credit Card"/>
    <s v="Cancelled"/>
    <s v="Cancelled"/>
    <s v="Google Ads"/>
    <n v="40"/>
    <n v="809"/>
    <n v="1998"/>
    <n v="1618"/>
    <n v="380"/>
    <n v="0.19019019019019018"/>
    <n v="0"/>
    <n v="0"/>
    <s v="Jun"/>
    <s v="Jun-2024"/>
    <x v="1"/>
  </r>
  <r>
    <s v="ORD00801"/>
    <d v="2024-02-12T00:00:00"/>
    <s v="CUST0075"/>
    <s v="P026"/>
    <n v="1"/>
    <n v="599"/>
    <n v="89.85"/>
    <s v="Credit Card"/>
    <s v="Delivered"/>
    <s v="Delivered"/>
    <s v="Facebook"/>
    <n v="80"/>
    <n v="363"/>
    <n v="509.15"/>
    <n v="363"/>
    <n v="146.14999999999998"/>
    <n v="0.28704703918295194"/>
    <n v="509.15"/>
    <n v="146.14999999999998"/>
    <s v="Feb"/>
    <s v="Feb-2024"/>
    <x v="12"/>
  </r>
  <r>
    <s v="ORD00802"/>
    <d v="2024-09-26T00:00:00"/>
    <s v="CUST0015"/>
    <s v="P035"/>
    <n v="2"/>
    <n v="1299"/>
    <n v="519.6"/>
    <s v="UPI"/>
    <s v="Delivered"/>
    <s v="Delivered"/>
    <s v="Email"/>
    <n v="80"/>
    <n v="863"/>
    <n v="2078.4"/>
    <n v="1726"/>
    <n v="352.40000000000009"/>
    <n v="0.16955350269438033"/>
    <n v="2078.4"/>
    <n v="352.40000000000009"/>
    <s v="Sep"/>
    <s v="Sep-2024"/>
    <x v="13"/>
  </r>
  <r>
    <s v="ORD00803"/>
    <d v="2025-04-06T00:00:00"/>
    <s v="CUST0421"/>
    <s v="P085"/>
    <n v="4"/>
    <n v="2999"/>
    <n v="1799.4"/>
    <s v="Debit Card"/>
    <s v="Delivered"/>
    <s v="Delivered"/>
    <s v="Instagram"/>
    <n v="80"/>
    <n v="2394"/>
    <n v="10196.6"/>
    <n v="9576"/>
    <n v="620.60000000000036"/>
    <n v="6.0863425063256413E-2"/>
    <n v="10196.6"/>
    <n v="620.60000000000036"/>
    <s v="Apr"/>
    <s v="Apr-2025"/>
    <x v="7"/>
  </r>
  <r>
    <s v="ORD00804"/>
    <d v="2025-03-28T00:00:00"/>
    <s v="CUST1087"/>
    <s v="P098"/>
    <n v="1"/>
    <n v="399"/>
    <n v="0"/>
    <s v="Credit Card"/>
    <s v="Cancelled"/>
    <s v="Cancelled"/>
    <s v="Instagram"/>
    <n v="40"/>
    <n v="278"/>
    <n v="399"/>
    <n v="278"/>
    <n v="121"/>
    <n v="0.3032581453634085"/>
    <n v="0"/>
    <n v="0"/>
    <s v="Mar"/>
    <s v="Mar-2025"/>
    <x v="17"/>
  </r>
  <r>
    <s v="ORD00805"/>
    <d v="2024-06-11T00:00:00"/>
    <s v="CUST0408"/>
    <s v="P005"/>
    <n v="4"/>
    <n v="599"/>
    <n v="239.6"/>
    <s v="Credit Card"/>
    <s v="Delivered"/>
    <s v="Delayed"/>
    <s v="Google Ads"/>
    <n v="60"/>
    <n v="426"/>
    <n v="2156.4"/>
    <n v="1704"/>
    <n v="452.40000000000009"/>
    <n v="0.20979410127991099"/>
    <n v="2156.4"/>
    <n v="452.40000000000009"/>
    <s v="Jun"/>
    <s v="Jun-2024"/>
    <x v="1"/>
  </r>
  <r>
    <s v="ORD00806"/>
    <d v="2024-07-22T00:00:00"/>
    <s v="CUST1076"/>
    <s v="P070"/>
    <n v="3"/>
    <n v="499"/>
    <n v="299.39999999999998"/>
    <s v="UPI"/>
    <s v="Delivered"/>
    <s v="Delivered"/>
    <s v="Organic"/>
    <n v="40"/>
    <n v="394"/>
    <n v="1197.5999999999999"/>
    <n v="1182"/>
    <n v="15.599999999999909"/>
    <n v="1.3026052104208341E-2"/>
    <n v="1197.5999999999999"/>
    <n v="15.599999999999909"/>
    <s v="Jul"/>
    <s v="Jul-2024"/>
    <x v="20"/>
  </r>
  <r>
    <s v="ORD00807"/>
    <d v="2025-01-15T00:00:00"/>
    <s v="CUST0740"/>
    <s v="P013"/>
    <n v="4"/>
    <n v="999"/>
    <n v="0"/>
    <s v="Debit Card"/>
    <s v="Cancelled"/>
    <s v="Cancelled"/>
    <s v="Instagram"/>
    <n v="70"/>
    <n v="603"/>
    <n v="3996"/>
    <n v="2412"/>
    <n v="1584"/>
    <n v="0.3963963963963964"/>
    <n v="0"/>
    <n v="0"/>
    <s v="Jan"/>
    <s v="Jan-2025"/>
    <x v="19"/>
  </r>
  <r>
    <s v="ORD00808"/>
    <d v="2025-05-12T00:00:00"/>
    <s v="CUST0346"/>
    <s v="P078"/>
    <n v="1"/>
    <n v="399"/>
    <n v="79.8"/>
    <s v="UPI"/>
    <s v="Delivered"/>
    <s v="Delivered"/>
    <s v="Organic"/>
    <n v="50"/>
    <n v="257"/>
    <n v="319.2"/>
    <n v="257"/>
    <n v="62.199999999999989"/>
    <n v="0.19486215538847115"/>
    <n v="319.2"/>
    <n v="62.199999999999989"/>
    <s v="May"/>
    <s v="May-2025"/>
    <x v="11"/>
  </r>
  <r>
    <s v="ORD00809"/>
    <d v="2025-05-24T00:00:00"/>
    <s v="CUST0063"/>
    <s v="P081"/>
    <n v="1"/>
    <n v="499"/>
    <n v="99.8"/>
    <s v="Debit Card"/>
    <s v="Delivered"/>
    <s v="Delivered"/>
    <s v="Organic"/>
    <n v="80"/>
    <n v="280"/>
    <n v="399.2"/>
    <n v="280"/>
    <n v="119.19999999999999"/>
    <n v="0.29859719438877752"/>
    <n v="399.2"/>
    <n v="119.19999999999999"/>
    <s v="May"/>
    <s v="May-2025"/>
    <x v="11"/>
  </r>
  <r>
    <s v="ORD00810"/>
    <d v="2025-02-25T00:00:00"/>
    <s v="CUST0184"/>
    <s v="P001"/>
    <n v="2"/>
    <n v="799"/>
    <n v="159.80000000000001"/>
    <s v="Net Banking"/>
    <s v="Delivered"/>
    <s v="Delivered"/>
    <s v="Organic"/>
    <n v="70"/>
    <n v="547"/>
    <n v="1438.2"/>
    <n v="1094"/>
    <n v="344.20000000000005"/>
    <n v="0.23932693644833822"/>
    <n v="1438.2"/>
    <n v="344.20000000000005"/>
    <s v="Feb"/>
    <s v="Feb-2025"/>
    <x v="0"/>
  </r>
  <r>
    <s v="ORD00811"/>
    <d v="2024-02-16T00:00:00"/>
    <s v="CUST1061"/>
    <s v="P007"/>
    <n v="1"/>
    <n v="599"/>
    <n v="119.8"/>
    <s v="Credit Card"/>
    <s v="Delivered"/>
    <s v="Delivered"/>
    <s v="Affiliate"/>
    <n v="50"/>
    <n v="470"/>
    <n v="479.2"/>
    <n v="470"/>
    <n v="9.1999999999999886"/>
    <n v="1.9198664440734533E-2"/>
    <n v="479.2"/>
    <n v="9.1999999999999886"/>
    <s v="Feb"/>
    <s v="Feb-2024"/>
    <x v="12"/>
  </r>
  <r>
    <s v="ORD00812"/>
    <d v="2024-07-05T00:00:00"/>
    <s v="CUST0184"/>
    <s v="P015"/>
    <n v="3"/>
    <n v="1299"/>
    <n v="389.7"/>
    <s v="Cash on Delivery"/>
    <s v="Delivered"/>
    <s v="Delivered"/>
    <s v="Organic"/>
    <n v="100"/>
    <n v="881"/>
    <n v="3507.3"/>
    <n v="2643"/>
    <n v="864.30000000000018"/>
    <n v="0.24642887691386542"/>
    <n v="3507.3"/>
    <n v="864.30000000000018"/>
    <s v="Jul"/>
    <s v="Jul-2024"/>
    <x v="20"/>
  </r>
  <r>
    <s v="ORD00813"/>
    <d v="2025-01-31T00:00:00"/>
    <s v="CUST0765"/>
    <s v="P084"/>
    <n v="2"/>
    <n v="999"/>
    <n v="0"/>
    <s v="Credit Card"/>
    <s v="Cancelled"/>
    <s v="Cancelled"/>
    <s v="Organic"/>
    <n v="40"/>
    <n v="809"/>
    <n v="1998"/>
    <n v="1618"/>
    <n v="380"/>
    <n v="0.19019019019019018"/>
    <n v="0"/>
    <n v="0"/>
    <s v="Jan"/>
    <s v="Jan-2025"/>
    <x v="19"/>
  </r>
  <r>
    <s v="ORD00814"/>
    <d v="2024-02-13T00:00:00"/>
    <s v="CUST0408"/>
    <s v="P046"/>
    <n v="2"/>
    <n v="1999"/>
    <n v="199.9"/>
    <s v="UPI"/>
    <s v="Delivered"/>
    <s v="Delivered"/>
    <s v="Google Ads"/>
    <n v="40"/>
    <n v="1398"/>
    <n v="3798.1"/>
    <n v="2796"/>
    <n v="1002.0999999999999"/>
    <n v="0.26384244753955921"/>
    <n v="3798.1"/>
    <n v="1002.0999999999999"/>
    <s v="Feb"/>
    <s v="Feb-2024"/>
    <x v="12"/>
  </r>
  <r>
    <s v="ORD00815"/>
    <d v="2024-01-31T00:00:00"/>
    <s v="CUST0309"/>
    <s v="P100"/>
    <n v="3"/>
    <n v="4999"/>
    <n v="3749.25"/>
    <s v="UPI"/>
    <s v="Delivered"/>
    <s v="Delivered"/>
    <s v="Email"/>
    <n v="50"/>
    <n v="3463"/>
    <n v="11247.75"/>
    <n v="10389"/>
    <n v="858.75"/>
    <n v="7.6348603053944128E-2"/>
    <n v="11247.75"/>
    <n v="858.75"/>
    <s v="Jan"/>
    <s v="Jan-2024"/>
    <x v="14"/>
  </r>
  <r>
    <s v="ORD00816"/>
    <d v="2025-01-26T00:00:00"/>
    <s v="CUST0840"/>
    <s v="P049"/>
    <n v="3"/>
    <n v="799"/>
    <n v="119.85"/>
    <s v="Debit Card"/>
    <s v="Delivered"/>
    <s v="Delivered"/>
    <s v="Email"/>
    <n v="100"/>
    <n v="538"/>
    <n v="2277.15"/>
    <n v="1614"/>
    <n v="663.15000000000009"/>
    <n v="0.29121928726697849"/>
    <n v="2277.15"/>
    <n v="663.15000000000009"/>
    <s v="Jan"/>
    <s v="Jan-2025"/>
    <x v="19"/>
  </r>
  <r>
    <s v="ORD00817"/>
    <d v="2025-10-31T00:00:00"/>
    <s v="CUST1068"/>
    <s v="P019"/>
    <n v="2"/>
    <n v="499"/>
    <n v="99.8"/>
    <s v="Credit Card"/>
    <s v="Delivered"/>
    <s v="Delivered"/>
    <s v="Organic"/>
    <n v="50"/>
    <n v="391"/>
    <n v="898.2"/>
    <n v="782"/>
    <n v="116.20000000000005"/>
    <n v="0.12936985081273664"/>
    <n v="898.2"/>
    <n v="116.20000000000005"/>
    <s v="Oct"/>
    <s v="Oct-2025"/>
    <x v="21"/>
  </r>
  <r>
    <s v="ORD00818"/>
    <d v="2025-09-07T00:00:00"/>
    <s v="CUST0898"/>
    <s v="P018"/>
    <n v="1"/>
    <n v="499"/>
    <n v="99.8"/>
    <s v="Cash on Delivery"/>
    <s v="Delivered"/>
    <s v="Delivered"/>
    <s v="Organic"/>
    <n v="60"/>
    <n v="403"/>
    <n v="399.2"/>
    <n v="403"/>
    <n v="-3.8000000000000114"/>
    <n v="-9.5190380761523332E-3"/>
    <n v="399.2"/>
    <n v="-3.8000000000000114"/>
    <s v="Sep"/>
    <s v="Sep-2025"/>
    <x v="10"/>
  </r>
  <r>
    <s v="ORD00819"/>
    <d v="2025-05-25T00:00:00"/>
    <s v="CUST0415"/>
    <s v="P014"/>
    <n v="2"/>
    <n v="2499"/>
    <n v="999.6"/>
    <s v="UPI"/>
    <s v="Delivered"/>
    <s v="Delivered"/>
    <s v="Instagram"/>
    <n v="80"/>
    <n v="1599"/>
    <n v="3998.4"/>
    <n v="3198"/>
    <n v="800.40000000000009"/>
    <n v="0.20018007202881155"/>
    <n v="3998.4"/>
    <n v="800.40000000000009"/>
    <s v="May"/>
    <s v="May-2025"/>
    <x v="11"/>
  </r>
  <r>
    <s v="ORD00820"/>
    <d v="2024-09-15T00:00:00"/>
    <s v="CUST0241"/>
    <s v="P026"/>
    <n v="4"/>
    <n v="599"/>
    <n v="239.6"/>
    <s v="Credit Card"/>
    <s v="Delivered"/>
    <s v="Delivered"/>
    <s v="Organic"/>
    <n v="40"/>
    <n v="363"/>
    <n v="2156.4"/>
    <n v="1452"/>
    <n v="704.40000000000009"/>
    <n v="0.32665553700612132"/>
    <n v="2156.4"/>
    <n v="704.40000000000009"/>
    <s v="Sep"/>
    <s v="Sep-2024"/>
    <x v="13"/>
  </r>
  <r>
    <s v="ORD00821"/>
    <d v="2025-09-28T00:00:00"/>
    <s v="CUST0638"/>
    <s v="P039"/>
    <n v="3"/>
    <n v="999"/>
    <n v="149.85"/>
    <s v="Debit Card"/>
    <s v="Delivered"/>
    <s v="Delayed"/>
    <s v="Organic"/>
    <n v="50"/>
    <n v="573"/>
    <n v="2847.15"/>
    <n v="1719"/>
    <n v="1128.1500000000001"/>
    <n v="0.39623834360676469"/>
    <n v="2847.15"/>
    <n v="1128.1500000000001"/>
    <s v="Sep"/>
    <s v="Sep-2025"/>
    <x v="10"/>
  </r>
  <r>
    <s v="ORD00822"/>
    <d v="2024-11-07T00:00:00"/>
    <s v="CUST0685"/>
    <s v="P069"/>
    <n v="4"/>
    <n v="2499"/>
    <n v="0"/>
    <s v="Debit Card"/>
    <s v="Cancelled"/>
    <s v="Cancelled"/>
    <s v="Google Ads"/>
    <n v="70"/>
    <n v="1430"/>
    <n v="9996"/>
    <n v="5720"/>
    <n v="4276"/>
    <n v="0.42777110844337735"/>
    <n v="0"/>
    <n v="0"/>
    <s v="Nov"/>
    <s v="Nov-2024"/>
    <x v="6"/>
  </r>
  <r>
    <s v="ORD00823"/>
    <d v="2024-11-23T00:00:00"/>
    <s v="CUST0005"/>
    <s v="P037"/>
    <n v="2"/>
    <n v="399"/>
    <n v="0"/>
    <s v="UPI"/>
    <s v="Cancelled"/>
    <s v="Cancelled"/>
    <s v="Google Ads"/>
    <n v="60"/>
    <n v="226"/>
    <n v="798"/>
    <n v="452"/>
    <n v="346"/>
    <n v="0.43358395989974935"/>
    <n v="0"/>
    <n v="0"/>
    <s v="Nov"/>
    <s v="Nov-2024"/>
    <x v="6"/>
  </r>
  <r>
    <s v="ORD00824"/>
    <d v="2024-08-24T00:00:00"/>
    <s v="CUST0952"/>
    <s v="P043"/>
    <n v="4"/>
    <n v="599"/>
    <n v="359.4"/>
    <s v="Cash on Delivery"/>
    <s v="Delivered"/>
    <s v="Delivered"/>
    <s v="Email"/>
    <n v="60"/>
    <n v="358"/>
    <n v="2036.6"/>
    <n v="1432"/>
    <n v="604.59999999999991"/>
    <n v="0.2968673278994402"/>
    <n v="2036.6"/>
    <n v="604.59999999999991"/>
    <s v="Aug"/>
    <s v="Aug-2024"/>
    <x v="9"/>
  </r>
  <r>
    <s v="ORD00825"/>
    <d v="2024-01-19T00:00:00"/>
    <s v="CUST0708"/>
    <s v="P090"/>
    <n v="1"/>
    <n v="8999"/>
    <n v="0"/>
    <s v="UPI"/>
    <s v="Cancelled"/>
    <s v="Cancelled"/>
    <s v="Facebook"/>
    <n v="100"/>
    <n v="5811"/>
    <n v="8999"/>
    <n v="5811"/>
    <n v="3188"/>
    <n v="0.35426158462051338"/>
    <n v="0"/>
    <n v="0"/>
    <s v="Jan"/>
    <s v="Jan-2024"/>
    <x v="14"/>
  </r>
  <r>
    <s v="ORD00826"/>
    <d v="2025-08-29T00:00:00"/>
    <s v="CUST0867"/>
    <s v="P002"/>
    <n v="1"/>
    <n v="999"/>
    <n v="49.95"/>
    <s v="UPI"/>
    <s v="Delivered"/>
    <s v="Delayed"/>
    <s v="Google Ads"/>
    <n v="60"/>
    <n v="590"/>
    <n v="949.05"/>
    <n v="590"/>
    <n v="359.04999999999995"/>
    <n v="0.37832569411516775"/>
    <n v="949.05"/>
    <n v="359.04999999999995"/>
    <s v="Aug"/>
    <s v="Aug-2025"/>
    <x v="8"/>
  </r>
  <r>
    <s v="ORD00827"/>
    <d v="2024-02-14T00:00:00"/>
    <s v="CUST0179"/>
    <s v="P009"/>
    <n v="2"/>
    <n v="4999"/>
    <n v="499.9"/>
    <s v="Debit Card"/>
    <s v="Delivered"/>
    <s v="Delivered"/>
    <s v="Email"/>
    <n v="80"/>
    <n v="2853"/>
    <n v="9498.1"/>
    <n v="5706"/>
    <n v="3792.1000000000004"/>
    <n v="0.39924827070677293"/>
    <n v="9498.1"/>
    <n v="3792.1000000000004"/>
    <s v="Feb"/>
    <s v="Feb-2024"/>
    <x v="12"/>
  </r>
  <r>
    <s v="ORD00828"/>
    <d v="2024-02-23T00:00:00"/>
    <s v="CUST0564"/>
    <s v="P048"/>
    <n v="4"/>
    <n v="1599"/>
    <n v="959.4"/>
    <s v="Credit Card"/>
    <s v="Delivered"/>
    <s v="Delayed"/>
    <s v="Organic"/>
    <n v="100"/>
    <n v="1138"/>
    <n v="5436.6"/>
    <n v="4552"/>
    <n v="884.60000000000036"/>
    <n v="0.16271198911084139"/>
    <n v="5436.6"/>
    <n v="884.60000000000036"/>
    <s v="Feb"/>
    <s v="Feb-2024"/>
    <x v="12"/>
  </r>
  <r>
    <s v="ORD00829"/>
    <d v="2024-11-30T00:00:00"/>
    <s v="CUST0207"/>
    <s v="P057"/>
    <n v="1"/>
    <n v="299"/>
    <n v="14.95"/>
    <s v="Debit Card"/>
    <s v="Delivered"/>
    <s v="Delivered"/>
    <s v="Organic"/>
    <n v="50"/>
    <n v="188"/>
    <n v="284.05"/>
    <n v="188"/>
    <n v="96.050000000000011"/>
    <n v="0.33814469283576837"/>
    <n v="284.05"/>
    <n v="96.050000000000011"/>
    <s v="Nov"/>
    <s v="Nov-2024"/>
    <x v="6"/>
  </r>
  <r>
    <s v="ORD00830"/>
    <d v="2024-03-27T00:00:00"/>
    <s v="CUST0575"/>
    <s v="P087"/>
    <n v="1"/>
    <n v="799"/>
    <n v="159.80000000000001"/>
    <s v="Credit Card"/>
    <s v="Delivered"/>
    <s v="Delivered"/>
    <s v="Organic"/>
    <n v="50"/>
    <n v="560"/>
    <n v="639.20000000000005"/>
    <n v="560"/>
    <n v="79.200000000000045"/>
    <n v="0.12390488110137678"/>
    <n v="639.20000000000005"/>
    <n v="79.200000000000045"/>
    <s v="Mar"/>
    <s v="Mar-2024"/>
    <x v="4"/>
  </r>
  <r>
    <s v="ORD00831"/>
    <d v="2024-05-09T00:00:00"/>
    <s v="CUST0384"/>
    <s v="P012"/>
    <n v="4"/>
    <n v="1599"/>
    <n v="639.6"/>
    <s v="Debit Card"/>
    <s v="Delivered"/>
    <s v="Delivered"/>
    <s v="Organic"/>
    <n v="70"/>
    <n v="1169"/>
    <n v="5756.4"/>
    <n v="4676"/>
    <n v="1080.3999999999996"/>
    <n v="0.18768674866235838"/>
    <n v="5756.4"/>
    <n v="1080.3999999999996"/>
    <s v="May"/>
    <s v="May-2024"/>
    <x v="5"/>
  </r>
  <r>
    <s v="ORD00832"/>
    <d v="2025-08-20T00:00:00"/>
    <s v="CUST0615"/>
    <s v="P030"/>
    <n v="1"/>
    <n v="799"/>
    <n v="79.900000000000006"/>
    <s v="Credit Card"/>
    <s v="Delivered"/>
    <s v="Delivered"/>
    <s v="Google Ads"/>
    <n v="40"/>
    <n v="566"/>
    <n v="719.1"/>
    <n v="566"/>
    <n v="153.10000000000002"/>
    <n v="0.21290502016409404"/>
    <n v="719.1"/>
    <n v="153.10000000000002"/>
    <s v="Aug"/>
    <s v="Aug-2025"/>
    <x v="8"/>
  </r>
  <r>
    <s v="ORD00833"/>
    <d v="2025-03-30T00:00:00"/>
    <s v="CUST0995"/>
    <s v="P096"/>
    <n v="2"/>
    <n v="299"/>
    <n v="119.6"/>
    <s v="UPI"/>
    <s v="Delivered"/>
    <s v="Delivered"/>
    <s v="Instagram"/>
    <n v="60"/>
    <n v="168"/>
    <n v="478.4"/>
    <n v="336"/>
    <n v="142.39999999999998"/>
    <n v="0.29765886287625415"/>
    <n v="478.4"/>
    <n v="142.39999999999998"/>
    <s v="Mar"/>
    <s v="Mar-2025"/>
    <x v="17"/>
  </r>
  <r>
    <s v="ORD00834"/>
    <d v="2024-11-19T00:00:00"/>
    <s v="CUST0028"/>
    <s v="P068"/>
    <n v="1"/>
    <n v="2499"/>
    <n v="499.8"/>
    <s v="Credit Card"/>
    <s v="Delivered"/>
    <s v="Delivered"/>
    <s v="Affiliate"/>
    <n v="80"/>
    <n v="1632"/>
    <n v="1999.2"/>
    <n v="1632"/>
    <n v="367.20000000000005"/>
    <n v="0.18367346938775511"/>
    <n v="1999.2"/>
    <n v="367.20000000000005"/>
    <s v="Nov"/>
    <s v="Nov-2024"/>
    <x v="6"/>
  </r>
  <r>
    <s v="ORD00835"/>
    <d v="2025-03-09T00:00:00"/>
    <s v="CUST0654"/>
    <s v="P064"/>
    <n v="1"/>
    <n v="799"/>
    <n v="0"/>
    <s v="Cash on Delivery"/>
    <s v="Delivered"/>
    <s v="Delayed"/>
    <s v="Affiliate"/>
    <n v="40"/>
    <n v="445"/>
    <n v="799"/>
    <n v="445"/>
    <n v="354"/>
    <n v="0.44305381727158949"/>
    <n v="799"/>
    <n v="354"/>
    <s v="Mar"/>
    <s v="Mar-2025"/>
    <x v="17"/>
  </r>
  <r>
    <s v="ORD00836"/>
    <d v="2025-05-22T00:00:00"/>
    <s v="CUST0581"/>
    <s v="P078"/>
    <n v="1"/>
    <n v="399"/>
    <n v="19.95"/>
    <s v="UPI"/>
    <s v="Delivered"/>
    <s v="Delivered"/>
    <s v="Organic"/>
    <n v="60"/>
    <n v="257"/>
    <n v="379.05"/>
    <n v="257"/>
    <n v="122.05000000000001"/>
    <n v="0.32198918348502836"/>
    <n v="379.05"/>
    <n v="122.05000000000001"/>
    <s v="May"/>
    <s v="May-2025"/>
    <x v="11"/>
  </r>
  <r>
    <s v="ORD00837"/>
    <d v="2024-06-20T00:00:00"/>
    <s v="CUST1025"/>
    <s v="P020"/>
    <n v="1"/>
    <n v="1999"/>
    <n v="299.85000000000002"/>
    <s v="Net Banking"/>
    <s v="Delivered"/>
    <s v="Delivered"/>
    <s v="Facebook"/>
    <n v="70"/>
    <n v="1597"/>
    <n v="1699.15"/>
    <n v="1597"/>
    <n v="102.15000000000009"/>
    <n v="6.0118294441338364E-2"/>
    <n v="1699.15"/>
    <n v="102.15000000000009"/>
    <s v="Jun"/>
    <s v="Jun-2024"/>
    <x v="1"/>
  </r>
  <r>
    <s v="ORD00838"/>
    <d v="2024-08-25T00:00:00"/>
    <s v="CUST0210"/>
    <s v="P069"/>
    <n v="2"/>
    <n v="2499"/>
    <n v="249.9"/>
    <s v="Debit Card"/>
    <s v="Delivered"/>
    <s v="Delivered"/>
    <s v="Affiliate"/>
    <n v="100"/>
    <n v="1430"/>
    <n v="4748.1000000000004"/>
    <n v="2860"/>
    <n v="1888.1000000000004"/>
    <n v="0.39765379836144987"/>
    <n v="4748.1000000000004"/>
    <n v="1888.1000000000004"/>
    <s v="Aug"/>
    <s v="Aug-2024"/>
    <x v="9"/>
  </r>
  <r>
    <s v="ORD00839"/>
    <d v="2024-04-12T00:00:00"/>
    <s v="CUST1172"/>
    <s v="P006"/>
    <n v="2"/>
    <n v="399"/>
    <n v="119.7"/>
    <s v="UPI"/>
    <s v="Delivered"/>
    <s v="Delivered"/>
    <s v="Affiliate"/>
    <n v="50"/>
    <n v="221"/>
    <n v="678.3"/>
    <n v="442"/>
    <n v="236.29999999999995"/>
    <n v="0.34837092731829572"/>
    <n v="678.3"/>
    <n v="236.29999999999995"/>
    <s v="Apr"/>
    <s v="Apr-2024"/>
    <x v="3"/>
  </r>
  <r>
    <s v="ORD00840"/>
    <d v="2024-11-03T00:00:00"/>
    <s v="CUST0152"/>
    <s v="P027"/>
    <n v="1"/>
    <n v="299"/>
    <n v="29.9"/>
    <s v="UPI"/>
    <s v="Delivered"/>
    <s v="Delivered"/>
    <s v="Affiliate"/>
    <n v="50"/>
    <n v="206"/>
    <n v="269.10000000000002"/>
    <n v="206"/>
    <n v="63.100000000000023"/>
    <n v="0.23448532144184325"/>
    <n v="269.10000000000002"/>
    <n v="63.100000000000023"/>
    <s v="Nov"/>
    <s v="Nov-2024"/>
    <x v="6"/>
  </r>
  <r>
    <s v="ORD00841"/>
    <d v="2024-05-03T00:00:00"/>
    <s v="CUST0637"/>
    <s v="P085"/>
    <n v="1"/>
    <n v="2999"/>
    <n v="0"/>
    <s v="UPI"/>
    <s v="Delivered"/>
    <s v="Delivered"/>
    <s v="Organic"/>
    <n v="100"/>
    <n v="2394"/>
    <n v="2999"/>
    <n v="2394"/>
    <n v="605"/>
    <n v="0.20173391130376792"/>
    <n v="2999"/>
    <n v="605"/>
    <s v="May"/>
    <s v="May-2024"/>
    <x v="5"/>
  </r>
  <r>
    <s v="ORD00842"/>
    <d v="2025-04-10T00:00:00"/>
    <s v="CUST0704"/>
    <s v="P039"/>
    <n v="3"/>
    <n v="999"/>
    <n v="299.7"/>
    <s v="UPI"/>
    <s v="Delivered"/>
    <s v="Delayed"/>
    <s v="Affiliate"/>
    <n v="40"/>
    <n v="573"/>
    <n v="2697.3"/>
    <n v="1719"/>
    <n v="978.30000000000018"/>
    <n v="0.36269602936269607"/>
    <n v="2697.3"/>
    <n v="978.30000000000018"/>
    <s v="Apr"/>
    <s v="Apr-2025"/>
    <x v="7"/>
  </r>
  <r>
    <s v="ORD00843"/>
    <d v="2024-08-07T00:00:00"/>
    <s v="CUST0225"/>
    <s v="P052"/>
    <n v="2"/>
    <n v="499"/>
    <n v="0"/>
    <s v="Debit Card"/>
    <s v="Cancelled"/>
    <s v="Cancelled"/>
    <s v="Email"/>
    <n v="50"/>
    <n v="320"/>
    <n v="998"/>
    <n v="640"/>
    <n v="358"/>
    <n v="0.3587174348697395"/>
    <n v="0"/>
    <n v="0"/>
    <s v="Aug"/>
    <s v="Aug-2024"/>
    <x v="9"/>
  </r>
  <r>
    <s v="ORD00844"/>
    <d v="2025-07-18T00:00:00"/>
    <s v="CUST0380"/>
    <s v="P003"/>
    <n v="1"/>
    <n v="399"/>
    <n v="19.95"/>
    <s v="Debit Card"/>
    <s v="Delivered"/>
    <s v="Delivered"/>
    <s v="Google Ads"/>
    <n v="80"/>
    <n v="307"/>
    <n v="379.05"/>
    <n v="307"/>
    <n v="72.050000000000011"/>
    <n v="0.19008046431869149"/>
    <n v="379.05"/>
    <n v="72.050000000000011"/>
    <s v="Jul"/>
    <s v="Jul-2025"/>
    <x v="2"/>
  </r>
  <r>
    <s v="ORD00845"/>
    <d v="2024-05-15T00:00:00"/>
    <s v="CUST0422"/>
    <s v="P066"/>
    <n v="4"/>
    <n v="299"/>
    <n v="179.4"/>
    <s v="Debit Card"/>
    <s v="Delivered"/>
    <s v="Delayed"/>
    <s v="Google Ads"/>
    <n v="100"/>
    <n v="223"/>
    <n v="1016.6"/>
    <n v="892"/>
    <n v="124.60000000000002"/>
    <n v="0.12256541412551644"/>
    <n v="1016.6"/>
    <n v="124.60000000000002"/>
    <s v="May"/>
    <s v="May-2024"/>
    <x v="5"/>
  </r>
  <r>
    <s v="ORD00846"/>
    <d v="2024-08-23T00:00:00"/>
    <s v="CUST0847"/>
    <s v="P034"/>
    <n v="1"/>
    <n v="4999"/>
    <n v="249.95"/>
    <s v="UPI"/>
    <s v="Delivered"/>
    <s v="Delivered"/>
    <s v="Google Ads"/>
    <n v="100"/>
    <n v="3985"/>
    <n v="4749.05"/>
    <n v="3985"/>
    <n v="764.05000000000018"/>
    <n v="0.16088480854065554"/>
    <n v="4749.05"/>
    <n v="764.05000000000018"/>
    <s v="Aug"/>
    <s v="Aug-2024"/>
    <x v="9"/>
  </r>
  <r>
    <s v="ORD00847"/>
    <d v="2025-06-17T00:00:00"/>
    <s v="CUST0868"/>
    <s v="P023"/>
    <n v="1"/>
    <n v="8999"/>
    <n v="899.9"/>
    <s v="Debit Card"/>
    <s v="Delivered"/>
    <s v="Delayed"/>
    <s v="Organic"/>
    <n v="50"/>
    <n v="6419"/>
    <n v="8099.1"/>
    <n v="6419"/>
    <n v="1680.1000000000004"/>
    <n v="0.20744280228667386"/>
    <n v="8099.1"/>
    <n v="1680.1000000000004"/>
    <s v="Jun"/>
    <s v="Jun-2025"/>
    <x v="18"/>
  </r>
  <r>
    <s v="ORD00848"/>
    <d v="2025-09-25T00:00:00"/>
    <s v="CUST0943"/>
    <s v="P095"/>
    <n v="1"/>
    <n v="299"/>
    <n v="29.9"/>
    <s v="Credit Card"/>
    <s v="Delivered"/>
    <s v="Delivered"/>
    <s v="Email"/>
    <n v="70"/>
    <n v="221"/>
    <n v="269.10000000000002"/>
    <n v="221"/>
    <n v="48.100000000000023"/>
    <n v="0.17874396135265708"/>
    <n v="269.10000000000002"/>
    <n v="48.100000000000023"/>
    <s v="Sep"/>
    <s v="Sep-2025"/>
    <x v="10"/>
  </r>
  <r>
    <s v="ORD00849"/>
    <d v="2024-06-19T00:00:00"/>
    <s v="CUST0724"/>
    <s v="P018"/>
    <n v="2"/>
    <n v="499"/>
    <n v="0"/>
    <s v="Credit Card"/>
    <s v="Cancelled"/>
    <s v="Cancelled"/>
    <s v="Organic"/>
    <n v="40"/>
    <n v="403"/>
    <n v="998"/>
    <n v="806"/>
    <n v="192"/>
    <n v="0.19238476953907815"/>
    <n v="0"/>
    <n v="0"/>
    <s v="Jun"/>
    <s v="Jun-2024"/>
    <x v="1"/>
  </r>
  <r>
    <s v="ORD00850"/>
    <d v="2025-01-17T00:00:00"/>
    <s v="CUST0803"/>
    <s v="P007"/>
    <n v="2"/>
    <n v="599"/>
    <n v="239.6"/>
    <s v="Cash on Delivery"/>
    <s v="Delivered"/>
    <s v="Delivered"/>
    <s v="Facebook"/>
    <n v="80"/>
    <n v="470"/>
    <n v="958.4"/>
    <n v="940"/>
    <n v="18.399999999999977"/>
    <n v="1.9198664440734533E-2"/>
    <n v="958.4"/>
    <n v="18.399999999999977"/>
    <s v="Jan"/>
    <s v="Jan-2025"/>
    <x v="19"/>
  </r>
  <r>
    <s v="ORD00851"/>
    <d v="2025-06-27T00:00:00"/>
    <s v="CUST0589"/>
    <s v="P054"/>
    <n v="3"/>
    <n v="4999"/>
    <n v="0"/>
    <s v="UPI"/>
    <s v="Delivered"/>
    <s v="Delivered"/>
    <s v="Organic"/>
    <n v="80"/>
    <n v="2912"/>
    <n v="14997"/>
    <n v="8736"/>
    <n v="6261"/>
    <n v="0.41748349669933987"/>
    <n v="14997"/>
    <n v="6261"/>
    <s v="Jun"/>
    <s v="Jun-2025"/>
    <x v="18"/>
  </r>
  <r>
    <s v="ORD00852"/>
    <d v="2024-05-29T00:00:00"/>
    <s v="CUST0765"/>
    <s v="P061"/>
    <n v="4"/>
    <n v="299"/>
    <n v="299"/>
    <s v="Debit Card"/>
    <s v="Delivered"/>
    <s v="Delivered"/>
    <s v="Organic"/>
    <n v="40"/>
    <n v="170"/>
    <n v="897"/>
    <n v="680"/>
    <n v="217"/>
    <n v="0.241917502787068"/>
    <n v="897"/>
    <n v="217"/>
    <s v="May"/>
    <s v="May-2024"/>
    <x v="5"/>
  </r>
  <r>
    <s v="ORD00853"/>
    <d v="2024-06-03T00:00:00"/>
    <s v="CUST1199"/>
    <s v="P053"/>
    <n v="3"/>
    <n v="599"/>
    <n v="0"/>
    <s v="Debit Card"/>
    <s v="Cancelled"/>
    <s v="Cancelled"/>
    <s v="Facebook"/>
    <n v="70"/>
    <n v="443"/>
    <n v="1797"/>
    <n v="1329"/>
    <n v="468"/>
    <n v="0.2604340567612688"/>
    <n v="0"/>
    <n v="0"/>
    <s v="Jun"/>
    <s v="Jun-2024"/>
    <x v="1"/>
  </r>
  <r>
    <s v="ORD00854"/>
    <d v="2025-04-29T00:00:00"/>
    <s v="CUST0681"/>
    <s v="P099"/>
    <n v="1"/>
    <n v="1299"/>
    <n v="0"/>
    <s v="Credit Card"/>
    <s v="Delivered"/>
    <s v="Delivered"/>
    <s v="Organic"/>
    <n v="80"/>
    <n v="1025"/>
    <n v="1299"/>
    <n v="1025"/>
    <n v="274"/>
    <n v="0.21093148575827558"/>
    <n v="1299"/>
    <n v="274"/>
    <s v="Apr"/>
    <s v="Apr-2025"/>
    <x v="7"/>
  </r>
  <r>
    <s v="ORD00855"/>
    <d v="2025-10-12T00:00:00"/>
    <s v="CUST0794"/>
    <s v="P020"/>
    <n v="1"/>
    <n v="1999"/>
    <n v="0"/>
    <s v="UPI"/>
    <s v="Cancelled"/>
    <s v="Cancelled"/>
    <s v="Facebook"/>
    <n v="100"/>
    <n v="1597"/>
    <n v="1999"/>
    <n v="1597"/>
    <n v="402"/>
    <n v="0.20110055027513757"/>
    <n v="0"/>
    <n v="0"/>
    <s v="Oct"/>
    <s v="Oct-2025"/>
    <x v="21"/>
  </r>
  <r>
    <s v="ORD00856"/>
    <d v="2024-01-26T00:00:00"/>
    <s v="CUST0108"/>
    <s v="P036"/>
    <n v="1"/>
    <n v="2999"/>
    <n v="599.79999999999995"/>
    <s v="Cash on Delivery"/>
    <s v="Delivered"/>
    <s v="Delivered"/>
    <s v="Affiliate"/>
    <n v="60"/>
    <n v="2406"/>
    <n v="2399.1999999999998"/>
    <n v="2406"/>
    <n v="-6.8000000000001819"/>
    <n v="-2.8342780926976421E-3"/>
    <n v="2399.1999999999998"/>
    <n v="-6.8000000000001819"/>
    <s v="Jan"/>
    <s v="Jan-2024"/>
    <x v="14"/>
  </r>
  <r>
    <s v="ORD00857"/>
    <d v="2024-03-23T00:00:00"/>
    <s v="CUST0047"/>
    <s v="P080"/>
    <n v="4"/>
    <n v="6999"/>
    <n v="0"/>
    <s v="Credit Card"/>
    <s v="Cancelled"/>
    <s v="Cancelled"/>
    <s v="Google Ads"/>
    <n v="100"/>
    <n v="4949"/>
    <n v="27996"/>
    <n v="19796"/>
    <n v="8200"/>
    <n v="0.29289898556936705"/>
    <n v="0"/>
    <n v="0"/>
    <s v="Mar"/>
    <s v="Mar-2024"/>
    <x v="4"/>
  </r>
  <r>
    <s v="ORD00858"/>
    <d v="2025-04-17T00:00:00"/>
    <s v="CUST0707"/>
    <s v="P056"/>
    <n v="2"/>
    <n v="299"/>
    <n v="119.6"/>
    <s v="Cash on Delivery"/>
    <s v="Delivered"/>
    <s v="Delayed"/>
    <s v="Affiliate"/>
    <n v="40"/>
    <n v="188"/>
    <n v="478.4"/>
    <n v="376"/>
    <n v="102.39999999999998"/>
    <n v="0.21404682274247488"/>
    <n v="478.4"/>
    <n v="102.39999999999998"/>
    <s v="Apr"/>
    <s v="Apr-2025"/>
    <x v="7"/>
  </r>
  <r>
    <s v="ORD00859"/>
    <d v="2025-06-06T00:00:00"/>
    <s v="CUST0573"/>
    <s v="P076"/>
    <n v="1"/>
    <n v="399"/>
    <n v="0"/>
    <s v="UPI"/>
    <s v="Delivered"/>
    <s v="Delivered"/>
    <s v="Instagram"/>
    <n v="40"/>
    <n v="322"/>
    <n v="399"/>
    <n v="322"/>
    <n v="77"/>
    <n v="0.19298245614035087"/>
    <n v="399"/>
    <n v="77"/>
    <s v="Jun"/>
    <s v="Jun-2025"/>
    <x v="18"/>
  </r>
  <r>
    <s v="ORD00860"/>
    <d v="2024-12-20T00:00:00"/>
    <s v="CUST0960"/>
    <s v="P014"/>
    <n v="2"/>
    <n v="2499"/>
    <n v="0"/>
    <s v="Credit Card"/>
    <s v="Cancelled"/>
    <s v="Cancelled"/>
    <s v="Organic"/>
    <n v="50"/>
    <n v="1599"/>
    <n v="4998"/>
    <n v="3198"/>
    <n v="1800"/>
    <n v="0.36014405762304924"/>
    <n v="0"/>
    <n v="0"/>
    <s v="Dec"/>
    <s v="Dec-2024"/>
    <x v="15"/>
  </r>
  <r>
    <s v="ORD00861"/>
    <d v="2024-05-17T00:00:00"/>
    <s v="CUST0544"/>
    <s v="P006"/>
    <n v="2"/>
    <n v="399"/>
    <n v="0"/>
    <s v="Debit Card"/>
    <s v="Cancelled"/>
    <s v="Cancelled"/>
    <s v="Instagram"/>
    <n v="100"/>
    <n v="221"/>
    <n v="798"/>
    <n v="442"/>
    <n v="356"/>
    <n v="0.44611528822055135"/>
    <n v="0"/>
    <n v="0"/>
    <s v="May"/>
    <s v="May-2024"/>
    <x v="5"/>
  </r>
  <r>
    <s v="ORD00862"/>
    <d v="2025-09-18T00:00:00"/>
    <s v="CUST0852"/>
    <s v="P012"/>
    <n v="1"/>
    <n v="1599"/>
    <n v="239.85"/>
    <s v="UPI"/>
    <s v="Delivered"/>
    <s v="Delivered"/>
    <s v="Google Ads"/>
    <n v="80"/>
    <n v="1169"/>
    <n v="1359.15"/>
    <n v="1169"/>
    <n v="190.15000000000009"/>
    <n v="0.1399036162307325"/>
    <n v="1359.15"/>
    <n v="190.15000000000009"/>
    <s v="Sep"/>
    <s v="Sep-2025"/>
    <x v="10"/>
  </r>
  <r>
    <s v="ORD00863"/>
    <d v="2025-10-22T00:00:00"/>
    <s v="CUST1117"/>
    <s v="P095"/>
    <n v="3"/>
    <n v="299"/>
    <n v="89.7"/>
    <s v="Cash on Delivery"/>
    <s v="Delivered"/>
    <s v="Delivered"/>
    <s v="Instagram"/>
    <n v="40"/>
    <n v="221"/>
    <n v="807.3"/>
    <n v="663"/>
    <n v="144.29999999999995"/>
    <n v="0.17874396135265697"/>
    <n v="807.3"/>
    <n v="144.29999999999995"/>
    <s v="Oct"/>
    <s v="Oct-2025"/>
    <x v="21"/>
  </r>
  <r>
    <s v="ORD00864"/>
    <d v="2024-04-21T00:00:00"/>
    <s v="CUST0236"/>
    <s v="P037"/>
    <n v="1"/>
    <n v="399"/>
    <n v="0"/>
    <s v="Credit Card"/>
    <s v="Delivered"/>
    <s v="Delivered"/>
    <s v="Affiliate"/>
    <n v="40"/>
    <n v="226"/>
    <n v="399"/>
    <n v="226"/>
    <n v="173"/>
    <n v="0.43358395989974935"/>
    <n v="399"/>
    <n v="173"/>
    <s v="Apr"/>
    <s v="Apr-2024"/>
    <x v="3"/>
  </r>
  <r>
    <s v="ORD00865"/>
    <d v="2025-02-04T00:00:00"/>
    <s v="CUST0960"/>
    <s v="P051"/>
    <n v="1"/>
    <n v="2499"/>
    <n v="0"/>
    <s v="Debit Card"/>
    <s v="Cancelled"/>
    <s v="Cancelled"/>
    <s v="Google Ads"/>
    <n v="50"/>
    <n v="1946"/>
    <n v="2499"/>
    <n v="1946"/>
    <n v="553"/>
    <n v="0.22128851540616246"/>
    <n v="0"/>
    <n v="0"/>
    <s v="Feb"/>
    <s v="Feb-2025"/>
    <x v="0"/>
  </r>
  <r>
    <s v="ORD00866"/>
    <d v="2024-04-12T00:00:00"/>
    <s v="CUST0510"/>
    <s v="P012"/>
    <n v="3"/>
    <n v="1599"/>
    <n v="0"/>
    <s v="Cash on Delivery"/>
    <s v="Delivered"/>
    <s v="Delivered"/>
    <s v="Organic"/>
    <n v="40"/>
    <n v="1169"/>
    <n v="4797"/>
    <n v="3507"/>
    <n v="1290"/>
    <n v="0.26891807379612259"/>
    <n v="4797"/>
    <n v="1290"/>
    <s v="Apr"/>
    <s v="Apr-2024"/>
    <x v="3"/>
  </r>
  <r>
    <s v="ORD00867"/>
    <d v="2024-11-12T00:00:00"/>
    <s v="CUST1073"/>
    <s v="P073"/>
    <n v="1"/>
    <n v="499"/>
    <n v="24.95"/>
    <s v="UPI"/>
    <s v="Delivered"/>
    <s v="Delivered"/>
    <s v="Google Ads"/>
    <n v="80"/>
    <n v="334"/>
    <n v="474.05"/>
    <n v="334"/>
    <n v="140.05000000000001"/>
    <n v="0.29543297120556905"/>
    <n v="474.05"/>
    <n v="140.05000000000001"/>
    <s v="Nov"/>
    <s v="Nov-2024"/>
    <x v="6"/>
  </r>
  <r>
    <s v="ORD00868"/>
    <d v="2025-04-27T00:00:00"/>
    <s v="CUST0887"/>
    <s v="P068"/>
    <n v="2"/>
    <n v="2499"/>
    <n v="749.7"/>
    <s v="Credit Card"/>
    <s v="Delivered"/>
    <s v="Delivered"/>
    <s v="Instagram"/>
    <n v="80"/>
    <n v="1632"/>
    <n v="4248.3"/>
    <n v="3264"/>
    <n v="984.30000000000018"/>
    <n v="0.23169267707082836"/>
    <n v="4248.3"/>
    <n v="984.30000000000018"/>
    <s v="Apr"/>
    <s v="Apr-2025"/>
    <x v="7"/>
  </r>
  <r>
    <s v="ORD00869"/>
    <d v="2024-04-10T00:00:00"/>
    <s v="CUST0354"/>
    <s v="P084"/>
    <n v="1"/>
    <n v="999"/>
    <n v="0"/>
    <s v="Cash on Delivery"/>
    <s v="Delivered"/>
    <s v="Delivered"/>
    <s v="Instagram"/>
    <n v="100"/>
    <n v="809"/>
    <n v="999"/>
    <n v="809"/>
    <n v="190"/>
    <n v="0.19019019019019018"/>
    <n v="999"/>
    <n v="190"/>
    <s v="Apr"/>
    <s v="Apr-2024"/>
    <x v="3"/>
  </r>
  <r>
    <s v="ORD00870"/>
    <d v="2024-03-05T00:00:00"/>
    <s v="CUST1013"/>
    <s v="P064"/>
    <n v="1"/>
    <n v="799"/>
    <n v="0"/>
    <s v="UPI"/>
    <s v="Delivered"/>
    <s v="Delayed"/>
    <s v="Organic"/>
    <n v="60"/>
    <n v="445"/>
    <n v="799"/>
    <n v="445"/>
    <n v="354"/>
    <n v="0.44305381727158949"/>
    <n v="799"/>
    <n v="354"/>
    <s v="Mar"/>
    <s v="Mar-2024"/>
    <x v="4"/>
  </r>
  <r>
    <s v="ORD00871"/>
    <d v="2024-04-11T00:00:00"/>
    <s v="CUST0066"/>
    <s v="P020"/>
    <n v="3"/>
    <n v="1999"/>
    <n v="599.70000000000005"/>
    <s v="Debit Card"/>
    <s v="Delivered"/>
    <s v="Delivered"/>
    <s v="Affiliate"/>
    <n v="40"/>
    <n v="1597"/>
    <n v="5397.3"/>
    <n v="4791"/>
    <n v="606.30000000000018"/>
    <n v="0.11233394475015289"/>
    <n v="5397.3"/>
    <n v="606.30000000000018"/>
    <s v="Apr"/>
    <s v="Apr-2024"/>
    <x v="3"/>
  </r>
  <r>
    <s v="ORD00872"/>
    <d v="2025-09-17T00:00:00"/>
    <s v="CUST0580"/>
    <s v="P037"/>
    <n v="1"/>
    <n v="399"/>
    <n v="79.8"/>
    <s v="Cash on Delivery"/>
    <s v="Delivered"/>
    <s v="Delivered"/>
    <s v="Organic"/>
    <n v="80"/>
    <n v="226"/>
    <n v="319.2"/>
    <n v="226"/>
    <n v="93.199999999999989"/>
    <n v="0.29197994987468667"/>
    <n v="319.2"/>
    <n v="93.199999999999989"/>
    <s v="Sep"/>
    <s v="Sep-2025"/>
    <x v="10"/>
  </r>
  <r>
    <s v="ORD00873"/>
    <d v="2025-09-13T00:00:00"/>
    <s v="CUST0247"/>
    <s v="P020"/>
    <n v="3"/>
    <n v="1999"/>
    <n v="599.70000000000005"/>
    <s v="UPI"/>
    <s v="Delivered"/>
    <s v="Delivered"/>
    <s v="Affiliate"/>
    <n v="70"/>
    <n v="1597"/>
    <n v="5397.3"/>
    <n v="4791"/>
    <n v="606.30000000000018"/>
    <n v="0.11233394475015289"/>
    <n v="5397.3"/>
    <n v="606.30000000000018"/>
    <s v="Sep"/>
    <s v="Sep-2025"/>
    <x v="10"/>
  </r>
  <r>
    <s v="ORD00874"/>
    <d v="2024-07-31T00:00:00"/>
    <s v="CUST0357"/>
    <s v="P096"/>
    <n v="1"/>
    <n v="299"/>
    <n v="0"/>
    <s v="Credit Card"/>
    <s v="Delivered"/>
    <s v="Delivered"/>
    <s v="Email"/>
    <n v="60"/>
    <n v="168"/>
    <n v="299"/>
    <n v="168"/>
    <n v="131"/>
    <n v="0.43812709030100333"/>
    <n v="299"/>
    <n v="131"/>
    <s v="Jul"/>
    <s v="Jul-2024"/>
    <x v="20"/>
  </r>
  <r>
    <s v="ORD00875"/>
    <d v="2025-10-19T00:00:00"/>
    <s v="CUST0835"/>
    <s v="P092"/>
    <n v="2"/>
    <n v="999"/>
    <n v="99.9"/>
    <s v="UPI"/>
    <s v="Delivered"/>
    <s v="Delayed"/>
    <s v="Organic"/>
    <n v="50"/>
    <n v="727"/>
    <n v="1898.1"/>
    <n v="1454"/>
    <n v="444.09999999999991"/>
    <n v="0.23397081291818131"/>
    <n v="1898.1"/>
    <n v="444.09999999999991"/>
    <s v="Oct"/>
    <s v="Oct-2025"/>
    <x v="21"/>
  </r>
  <r>
    <s v="ORD00876"/>
    <d v="2025-07-05T00:00:00"/>
    <s v="CUST1089"/>
    <s v="P092"/>
    <n v="3"/>
    <n v="999"/>
    <n v="149.85"/>
    <s v="Debit Card"/>
    <s v="Delivered"/>
    <s v="Delivered"/>
    <s v="Organic"/>
    <n v="80"/>
    <n v="727"/>
    <n v="2847.15"/>
    <n v="2181"/>
    <n v="666.15000000000009"/>
    <n v="0.23397081291818136"/>
    <n v="2847.15"/>
    <n v="666.15000000000009"/>
    <s v="Jul"/>
    <s v="Jul-2025"/>
    <x v="2"/>
  </r>
  <r>
    <s v="ORD00877"/>
    <d v="2024-11-28T00:00:00"/>
    <s v="CUST0008"/>
    <s v="P045"/>
    <n v="3"/>
    <n v="4999"/>
    <n v="2249.5500000000002"/>
    <s v="UPI"/>
    <s v="Delivered"/>
    <s v="Delivered"/>
    <s v="Organic"/>
    <n v="50"/>
    <n v="3040"/>
    <n v="12747.45"/>
    <n v="9120"/>
    <n v="3627.4500000000007"/>
    <n v="0.2845627949119236"/>
    <n v="12747.45"/>
    <n v="3627.4500000000007"/>
    <s v="Nov"/>
    <s v="Nov-2024"/>
    <x v="6"/>
  </r>
  <r>
    <s v="ORD00878"/>
    <d v="2025-03-22T00:00:00"/>
    <s v="CUST1058"/>
    <s v="P096"/>
    <n v="3"/>
    <n v="299"/>
    <n v="0"/>
    <s v="Debit Card"/>
    <s v="Delivered"/>
    <s v="Delivered"/>
    <s v="Google Ads"/>
    <n v="100"/>
    <n v="168"/>
    <n v="897"/>
    <n v="504"/>
    <n v="393"/>
    <n v="0.43812709030100333"/>
    <n v="897"/>
    <n v="393"/>
    <s v="Mar"/>
    <s v="Mar-2025"/>
    <x v="17"/>
  </r>
  <r>
    <s v="ORD00879"/>
    <d v="2025-10-06T00:00:00"/>
    <s v="CUST0555"/>
    <s v="P072"/>
    <n v="1"/>
    <n v="999"/>
    <n v="0"/>
    <s v="UPI"/>
    <s v="Cancelled"/>
    <s v="Cancelled"/>
    <s v="Organic"/>
    <n v="100"/>
    <n v="636"/>
    <n v="999"/>
    <n v="636"/>
    <n v="363"/>
    <n v="0.36336336336336339"/>
    <n v="0"/>
    <n v="0"/>
    <s v="Oct"/>
    <s v="Oct-2025"/>
    <x v="21"/>
  </r>
  <r>
    <s v="ORD00880"/>
    <d v="2025-04-24T00:00:00"/>
    <s v="CUST0516"/>
    <s v="P082"/>
    <n v="2"/>
    <n v="3999"/>
    <n v="799.8"/>
    <s v="Debit Card"/>
    <s v="Delivered"/>
    <s v="Delivered"/>
    <s v="Email"/>
    <n v="80"/>
    <n v="2514"/>
    <n v="7198.2"/>
    <n v="5028"/>
    <n v="2170.1999999999998"/>
    <n v="0.30149203967658578"/>
    <n v="7198.2"/>
    <n v="2170.1999999999998"/>
    <s v="Apr"/>
    <s v="Apr-2025"/>
    <x v="7"/>
  </r>
  <r>
    <s v="ORD00881"/>
    <d v="2025-05-24T00:00:00"/>
    <s v="CUST0785"/>
    <s v="P066"/>
    <n v="2"/>
    <n v="299"/>
    <n v="0"/>
    <s v="Net Banking"/>
    <s v="Cancelled"/>
    <s v="Cancelled"/>
    <s v="Instagram"/>
    <n v="80"/>
    <n v="223"/>
    <n v="598"/>
    <n v="446"/>
    <n v="152"/>
    <n v="0.25418060200668896"/>
    <n v="0"/>
    <n v="0"/>
    <s v="May"/>
    <s v="May-2025"/>
    <x v="11"/>
  </r>
  <r>
    <s v="ORD00882"/>
    <d v="2024-11-03T00:00:00"/>
    <s v="CUST0794"/>
    <s v="P061"/>
    <n v="4"/>
    <n v="299"/>
    <n v="0"/>
    <s v="Debit Card"/>
    <s v="Cancelled"/>
    <s v="Cancelled"/>
    <s v="Google Ads"/>
    <n v="100"/>
    <n v="170"/>
    <n v="1196"/>
    <n v="680"/>
    <n v="516"/>
    <n v="0.43143812709030099"/>
    <n v="0"/>
    <n v="0"/>
    <s v="Nov"/>
    <s v="Nov-2024"/>
    <x v="6"/>
  </r>
  <r>
    <s v="ORD00883"/>
    <d v="2025-07-24T00:00:00"/>
    <s v="CUST1109"/>
    <s v="P090"/>
    <n v="1"/>
    <n v="8999"/>
    <n v="449.95"/>
    <s v="Credit Card"/>
    <s v="Delivered"/>
    <s v="Delivered"/>
    <s v="Affiliate"/>
    <n v="70"/>
    <n v="5811"/>
    <n v="8549.0499999999993"/>
    <n v="5811"/>
    <n v="2738.0499999999993"/>
    <n v="0.32027535223211928"/>
    <n v="8549.0499999999993"/>
    <n v="2738.0499999999993"/>
    <s v="Jul"/>
    <s v="Jul-2025"/>
    <x v="2"/>
  </r>
  <r>
    <s v="ORD00884"/>
    <d v="2025-03-03T00:00:00"/>
    <s v="CUST0969"/>
    <s v="P009"/>
    <n v="1"/>
    <n v="4999"/>
    <n v="249.95"/>
    <s v="UPI"/>
    <s v="Delivered"/>
    <s v="Delivered"/>
    <s v="Affiliate"/>
    <n v="100"/>
    <n v="2853"/>
    <n v="4749.05"/>
    <n v="2853"/>
    <n v="1896.0500000000002"/>
    <n v="0.39924827070677293"/>
    <n v="4749.05"/>
    <n v="1896.0500000000002"/>
    <s v="Mar"/>
    <s v="Mar-2025"/>
    <x v="17"/>
  </r>
  <r>
    <s v="ORD00885"/>
    <d v="2025-05-24T00:00:00"/>
    <s v="CUST0002"/>
    <s v="P099"/>
    <n v="1"/>
    <n v="1299"/>
    <n v="0"/>
    <s v="Credit Card"/>
    <s v="Cancelled"/>
    <s v="Cancelled"/>
    <s v="Affiliate"/>
    <n v="40"/>
    <n v="1025"/>
    <n v="1299"/>
    <n v="1025"/>
    <n v="274"/>
    <n v="0.21093148575827558"/>
    <n v="0"/>
    <n v="0"/>
    <s v="May"/>
    <s v="May-2025"/>
    <x v="11"/>
  </r>
  <r>
    <s v="ORD00886"/>
    <d v="2024-01-07T00:00:00"/>
    <s v="CUST1099"/>
    <s v="P017"/>
    <n v="3"/>
    <n v="6999"/>
    <n v="4199.3999999999996"/>
    <s v="UPI"/>
    <s v="Delivered"/>
    <s v="Delivered"/>
    <s v="Organic"/>
    <n v="40"/>
    <n v="4046"/>
    <n v="16797.599999999999"/>
    <n v="12138"/>
    <n v="4659.5999999999985"/>
    <n v="0.27739677096728099"/>
    <n v="16797.599999999999"/>
    <n v="4659.5999999999985"/>
    <s v="Jan"/>
    <s v="Jan-2024"/>
    <x v="14"/>
  </r>
  <r>
    <s v="ORD00887"/>
    <d v="2024-09-20T00:00:00"/>
    <s v="CUST0466"/>
    <s v="P096"/>
    <n v="2"/>
    <n v="299"/>
    <n v="59.8"/>
    <s v="Credit Card"/>
    <s v="Delivered"/>
    <s v="Delivered"/>
    <s v="Email"/>
    <n v="70"/>
    <n v="168"/>
    <n v="538.20000000000005"/>
    <n v="336"/>
    <n v="202.20000000000005"/>
    <n v="0.37569676700111487"/>
    <n v="538.20000000000005"/>
    <n v="202.20000000000005"/>
    <s v="Sep"/>
    <s v="Sep-2024"/>
    <x v="13"/>
  </r>
  <r>
    <s v="ORD00888"/>
    <d v="2024-03-21T00:00:00"/>
    <s v="CUST0908"/>
    <s v="P029"/>
    <n v="1"/>
    <n v="2499"/>
    <n v="624.75"/>
    <s v="Cash on Delivery"/>
    <s v="Delivered"/>
    <s v="Delivered"/>
    <s v="Affiliate"/>
    <n v="70"/>
    <n v="1584"/>
    <n v="1874.25"/>
    <n v="1584"/>
    <n v="290.25"/>
    <n v="0.15486194477791115"/>
    <n v="1874.25"/>
    <n v="290.25"/>
    <s v="Mar"/>
    <s v="Mar-2024"/>
    <x v="4"/>
  </r>
  <r>
    <s v="ORD00889"/>
    <d v="2025-07-15T00:00:00"/>
    <s v="CUST0682"/>
    <s v="P044"/>
    <n v="4"/>
    <n v="4999"/>
    <n v="0"/>
    <s v="Cash on Delivery"/>
    <s v="Delivered"/>
    <s v="Delivered"/>
    <s v="Instagram"/>
    <n v="80"/>
    <n v="3765"/>
    <n v="19996"/>
    <n v="15060"/>
    <n v="4936"/>
    <n v="0.24684936987397479"/>
    <n v="19996"/>
    <n v="4936"/>
    <s v="Jul"/>
    <s v="Jul-2025"/>
    <x v="2"/>
  </r>
  <r>
    <s v="ORD00890"/>
    <d v="2024-02-15T00:00:00"/>
    <s v="CUST0125"/>
    <s v="P028"/>
    <n v="3"/>
    <n v="799"/>
    <n v="359.55"/>
    <s v="Credit Card"/>
    <s v="Delivered"/>
    <s v="Delivered"/>
    <s v="Organic"/>
    <n v="50"/>
    <n v="526"/>
    <n v="2037.45"/>
    <n v="1578"/>
    <n v="459.45000000000005"/>
    <n v="0.22550246631819187"/>
    <n v="2037.45"/>
    <n v="459.45000000000005"/>
    <s v="Feb"/>
    <s v="Feb-2024"/>
    <x v="12"/>
  </r>
  <r>
    <s v="ORD00891"/>
    <d v="2024-03-05T00:00:00"/>
    <s v="CUST1115"/>
    <s v="P041"/>
    <n v="1"/>
    <n v="399"/>
    <n v="19.95"/>
    <s v="UPI"/>
    <s v="Delivered"/>
    <s v="Delayed"/>
    <s v="Organic"/>
    <n v="100"/>
    <n v="315"/>
    <n v="379.05"/>
    <n v="315"/>
    <n v="64.050000000000011"/>
    <n v="0.16897506925207759"/>
    <n v="379.05"/>
    <n v="64.050000000000011"/>
    <s v="Mar"/>
    <s v="Mar-2024"/>
    <x v="4"/>
  </r>
  <r>
    <s v="ORD00892"/>
    <d v="2025-05-03T00:00:00"/>
    <s v="CUST0223"/>
    <s v="P039"/>
    <n v="2"/>
    <n v="999"/>
    <n v="99.9"/>
    <s v="Credit Card"/>
    <s v="Delivered"/>
    <s v="Delivered"/>
    <s v="Instagram"/>
    <n v="40"/>
    <n v="573"/>
    <n v="1898.1"/>
    <n v="1146"/>
    <n v="752.09999999999991"/>
    <n v="0.39623834360676463"/>
    <n v="1898.1"/>
    <n v="752.09999999999991"/>
    <s v="May"/>
    <s v="May-2025"/>
    <x v="11"/>
  </r>
  <r>
    <s v="ORD00893"/>
    <d v="2025-10-04T00:00:00"/>
    <s v="CUST0384"/>
    <s v="P034"/>
    <n v="1"/>
    <n v="4999"/>
    <n v="749.85"/>
    <s v="Cash on Delivery"/>
    <s v="Delivered"/>
    <s v="Delivered"/>
    <s v="Instagram"/>
    <n v="70"/>
    <n v="3985"/>
    <n v="4249.1499999999996"/>
    <n v="3985"/>
    <n v="264.14999999999964"/>
    <n v="6.2165374251320772E-2"/>
    <n v="4249.1499999999996"/>
    <n v="264.14999999999964"/>
    <s v="Oct"/>
    <s v="Oct-2025"/>
    <x v="21"/>
  </r>
  <r>
    <s v="ORD00894"/>
    <d v="2025-04-28T00:00:00"/>
    <s v="CUST0510"/>
    <s v="P049"/>
    <n v="4"/>
    <n v="799"/>
    <n v="479.4"/>
    <s v="Credit Card"/>
    <s v="Delivered"/>
    <s v="Delivered"/>
    <s v="Organic"/>
    <n v="60"/>
    <n v="538"/>
    <n v="2716.6"/>
    <n v="2152"/>
    <n v="564.59999999999991"/>
    <n v="0.20783332106309355"/>
    <n v="2716.6"/>
    <n v="564.59999999999991"/>
    <s v="Apr"/>
    <s v="Apr-2025"/>
    <x v="7"/>
  </r>
  <r>
    <s v="ORD00895"/>
    <d v="2025-08-19T00:00:00"/>
    <s v="CUST1064"/>
    <s v="P055"/>
    <n v="4"/>
    <n v="799"/>
    <n v="0"/>
    <s v="UPI"/>
    <s v="Cancelled"/>
    <s v="Cancelled"/>
    <s v="Organic"/>
    <n v="60"/>
    <n v="596"/>
    <n v="3196"/>
    <n v="2384"/>
    <n v="812"/>
    <n v="0.25406758448060074"/>
    <n v="0"/>
    <n v="0"/>
    <s v="Aug"/>
    <s v="Aug-2025"/>
    <x v="8"/>
  </r>
  <r>
    <s v="ORD00896"/>
    <d v="2024-05-04T00:00:00"/>
    <s v="CUST0956"/>
    <s v="P087"/>
    <n v="1"/>
    <n v="799"/>
    <n v="119.85"/>
    <s v="UPI"/>
    <s v="Delivered"/>
    <s v="Delivered"/>
    <s v="Organic"/>
    <n v="70"/>
    <n v="560"/>
    <n v="679.15"/>
    <n v="560"/>
    <n v="119.14999999999998"/>
    <n v="0.17543988809541336"/>
    <n v="679.15"/>
    <n v="119.14999999999998"/>
    <s v="May"/>
    <s v="May-2024"/>
    <x v="5"/>
  </r>
  <r>
    <s v="ORD00897"/>
    <d v="2024-12-23T00:00:00"/>
    <s v="CUST0993"/>
    <s v="P077"/>
    <n v="1"/>
    <n v="3999"/>
    <n v="0"/>
    <s v="UPI"/>
    <s v="Cancelled"/>
    <s v="Cancelled"/>
    <s v="Instagram"/>
    <n v="80"/>
    <n v="2547"/>
    <n v="3999"/>
    <n v="2547"/>
    <n v="1452"/>
    <n v="0.3630907726931733"/>
    <n v="0"/>
    <n v="0"/>
    <s v="Dec"/>
    <s v="Dec-2024"/>
    <x v="15"/>
  </r>
  <r>
    <s v="ORD00898"/>
    <d v="2025-03-23T00:00:00"/>
    <s v="CUST1033"/>
    <s v="P013"/>
    <n v="1"/>
    <n v="999"/>
    <n v="149.85"/>
    <s v="Debit Card"/>
    <s v="Delivered"/>
    <s v="Delivered"/>
    <s v="Instagram"/>
    <n v="50"/>
    <n v="603"/>
    <n v="849.15"/>
    <n v="603"/>
    <n v="246.14999999999998"/>
    <n v="0.28987811340752517"/>
    <n v="849.15"/>
    <n v="246.14999999999998"/>
    <s v="Mar"/>
    <s v="Mar-2025"/>
    <x v="17"/>
  </r>
  <r>
    <s v="ORD00899"/>
    <d v="2025-03-16T00:00:00"/>
    <s v="CUST0200"/>
    <s v="P078"/>
    <n v="1"/>
    <n v="399"/>
    <n v="19.95"/>
    <s v="Debit Card"/>
    <s v="Delivered"/>
    <s v="Delivered"/>
    <s v="Google Ads"/>
    <n v="70"/>
    <n v="257"/>
    <n v="379.05"/>
    <n v="257"/>
    <n v="122.05000000000001"/>
    <n v="0.32198918348502836"/>
    <n v="379.05"/>
    <n v="122.05000000000001"/>
    <s v="Mar"/>
    <s v="Mar-2025"/>
    <x v="17"/>
  </r>
  <r>
    <s v="ORD00900"/>
    <d v="2025-05-02T00:00:00"/>
    <s v="CUST0306"/>
    <s v="P098"/>
    <n v="1"/>
    <n v="399"/>
    <n v="79.8"/>
    <s v="Debit Card"/>
    <s v="Delivered"/>
    <s v="Delivered"/>
    <s v="Organic"/>
    <n v="50"/>
    <n v="278"/>
    <n v="319.2"/>
    <n v="278"/>
    <n v="41.199999999999989"/>
    <n v="0.12907268170426062"/>
    <n v="319.2"/>
    <n v="41.199999999999989"/>
    <s v="May"/>
    <s v="May-2025"/>
    <x v="11"/>
  </r>
  <r>
    <s v="ORD00901"/>
    <d v="2024-09-12T00:00:00"/>
    <s v="CUST0021"/>
    <s v="P018"/>
    <n v="1"/>
    <n v="499"/>
    <n v="49.9"/>
    <s v="Debit Card"/>
    <s v="Delivered"/>
    <s v="Delayed"/>
    <s v="Organic"/>
    <n v="100"/>
    <n v="403"/>
    <n v="449.1"/>
    <n v="403"/>
    <n v="46.100000000000023"/>
    <n v="0.10264974393230911"/>
    <n v="449.1"/>
    <n v="46.100000000000023"/>
    <s v="Sep"/>
    <s v="Sep-2024"/>
    <x v="13"/>
  </r>
  <r>
    <s v="ORD00902"/>
    <d v="2024-07-09T00:00:00"/>
    <s v="CUST0269"/>
    <s v="P098"/>
    <n v="1"/>
    <n v="399"/>
    <n v="59.85"/>
    <s v="UPI"/>
    <s v="Delivered"/>
    <s v="Delivered"/>
    <s v="Organic"/>
    <n v="60"/>
    <n v="278"/>
    <n v="339.15"/>
    <n v="278"/>
    <n v="61.149999999999977"/>
    <n v="0.18030370042753938"/>
    <n v="339.15"/>
    <n v="61.149999999999977"/>
    <s v="Jul"/>
    <s v="Jul-2024"/>
    <x v="20"/>
  </r>
  <r>
    <s v="ORD00903"/>
    <d v="2024-05-02T00:00:00"/>
    <s v="CUST0751"/>
    <s v="P042"/>
    <n v="4"/>
    <n v="2499"/>
    <n v="499.8"/>
    <s v="Cash on Delivery"/>
    <s v="Delivered"/>
    <s v="Delivered"/>
    <s v="Organic"/>
    <n v="80"/>
    <n v="1833"/>
    <n v="9496.2000000000007"/>
    <n v="7332"/>
    <n v="2164.2000000000007"/>
    <n v="0.22790168699058577"/>
    <n v="9496.2000000000007"/>
    <n v="2164.2000000000007"/>
    <s v="May"/>
    <s v="May-2024"/>
    <x v="5"/>
  </r>
  <r>
    <s v="ORD00904"/>
    <d v="2025-06-13T00:00:00"/>
    <s v="CUST0409"/>
    <s v="P082"/>
    <n v="3"/>
    <n v="3999"/>
    <n v="1799.55"/>
    <s v="Debit Card"/>
    <s v="Delivered"/>
    <s v="Delivered"/>
    <s v="Organic"/>
    <n v="40"/>
    <n v="2514"/>
    <n v="10197.450000000001"/>
    <n v="7542"/>
    <n v="2655.4500000000007"/>
    <n v="0.26040333612814975"/>
    <n v="10197.450000000001"/>
    <n v="2655.4500000000007"/>
    <s v="Jun"/>
    <s v="Jun-2025"/>
    <x v="18"/>
  </r>
  <r>
    <s v="ORD00905"/>
    <d v="2024-10-18T00:00:00"/>
    <s v="CUST0352"/>
    <s v="P082"/>
    <n v="2"/>
    <n v="3999"/>
    <n v="799.8"/>
    <s v="UPI"/>
    <s v="Delivered"/>
    <s v="Delivered"/>
    <s v="Organic"/>
    <n v="70"/>
    <n v="2514"/>
    <n v="7198.2"/>
    <n v="5028"/>
    <n v="2170.1999999999998"/>
    <n v="0.30149203967658578"/>
    <n v="7198.2"/>
    <n v="2170.1999999999998"/>
    <s v="Oct"/>
    <s v="Oct-2024"/>
    <x v="16"/>
  </r>
  <r>
    <s v="ORD00906"/>
    <d v="2024-07-29T00:00:00"/>
    <s v="CUST0681"/>
    <s v="P053"/>
    <n v="1"/>
    <n v="599"/>
    <n v="0"/>
    <s v="Credit Card"/>
    <s v="Delivered"/>
    <s v="Delivered"/>
    <s v="Google Ads"/>
    <n v="70"/>
    <n v="443"/>
    <n v="599"/>
    <n v="443"/>
    <n v="156"/>
    <n v="0.2604340567612688"/>
    <n v="599"/>
    <n v="156"/>
    <s v="Jul"/>
    <s v="Jul-2024"/>
    <x v="20"/>
  </r>
  <r>
    <s v="ORD00907"/>
    <d v="2024-07-15T00:00:00"/>
    <s v="CUST0716"/>
    <s v="P022"/>
    <n v="1"/>
    <n v="999"/>
    <n v="99.9"/>
    <s v="UPI"/>
    <s v="Delivered"/>
    <s v="Delivered"/>
    <s v="Organic"/>
    <n v="70"/>
    <n v="693"/>
    <n v="899.1"/>
    <n v="693"/>
    <n v="206.10000000000002"/>
    <n v="0.22922922922922925"/>
    <n v="899.1"/>
    <n v="206.10000000000002"/>
    <s v="Jul"/>
    <s v="Jul-2024"/>
    <x v="20"/>
  </r>
  <r>
    <s v="ORD00908"/>
    <d v="2025-03-23T00:00:00"/>
    <s v="CUST0461"/>
    <s v="P073"/>
    <n v="1"/>
    <n v="499"/>
    <n v="0"/>
    <s v="Net Banking"/>
    <s v="Cancelled"/>
    <s v="Cancelled"/>
    <s v="Instagram"/>
    <n v="60"/>
    <n v="334"/>
    <n v="499"/>
    <n v="334"/>
    <n v="165"/>
    <n v="0.33066132264529058"/>
    <n v="0"/>
    <n v="0"/>
    <s v="Mar"/>
    <s v="Mar-2025"/>
    <x v="17"/>
  </r>
  <r>
    <s v="ORD00909"/>
    <d v="2025-10-24T00:00:00"/>
    <s v="CUST1113"/>
    <s v="P083"/>
    <n v="4"/>
    <n v="499"/>
    <n v="399.2"/>
    <s v="UPI"/>
    <s v="Delivered"/>
    <s v="Delivered"/>
    <s v="Organic"/>
    <n v="40"/>
    <n v="323"/>
    <n v="1596.8"/>
    <n v="1292"/>
    <n v="304.79999999999995"/>
    <n v="0.19088176352705408"/>
    <n v="1596.8"/>
    <n v="304.79999999999995"/>
    <s v="Oct"/>
    <s v="Oct-2025"/>
    <x v="21"/>
  </r>
  <r>
    <s v="ORD00910"/>
    <d v="2024-08-10T00:00:00"/>
    <s v="CUST0443"/>
    <s v="P038"/>
    <n v="1"/>
    <n v="399"/>
    <n v="0"/>
    <s v="Credit Card"/>
    <s v="Cancelled"/>
    <s v="Cancelled"/>
    <s v="Organic"/>
    <n v="100"/>
    <n v="248"/>
    <n v="399"/>
    <n v="248"/>
    <n v="151"/>
    <n v="0.37844611528822053"/>
    <n v="0"/>
    <n v="0"/>
    <s v="Aug"/>
    <s v="Aug-2024"/>
    <x v="9"/>
  </r>
  <r>
    <s v="ORD00911"/>
    <d v="2025-04-14T00:00:00"/>
    <s v="CUST0740"/>
    <s v="P006"/>
    <n v="1"/>
    <n v="399"/>
    <n v="0"/>
    <s v="UPI"/>
    <s v="Cancelled"/>
    <s v="Cancelled"/>
    <s v="Instagram"/>
    <n v="100"/>
    <n v="221"/>
    <n v="399"/>
    <n v="221"/>
    <n v="178"/>
    <n v="0.44611528822055135"/>
    <n v="0"/>
    <n v="0"/>
    <s v="Apr"/>
    <s v="Apr-2025"/>
    <x v="7"/>
  </r>
  <r>
    <s v="ORD00912"/>
    <d v="2025-10-16T00:00:00"/>
    <s v="CUST0192"/>
    <s v="P085"/>
    <n v="1"/>
    <n v="2999"/>
    <n v="149.94999999999999"/>
    <s v="Debit Card"/>
    <s v="Delivered"/>
    <s v="Delivered"/>
    <s v="Facebook"/>
    <n v="60"/>
    <n v="2394"/>
    <n v="2849.05"/>
    <n v="2394"/>
    <n v="455.05000000000018"/>
    <n v="0.15971990663554522"/>
    <n v="2849.05"/>
    <n v="455.05000000000018"/>
    <s v="Oct"/>
    <s v="Oct-2025"/>
    <x v="21"/>
  </r>
  <r>
    <s v="ORD00913"/>
    <d v="2024-01-02T00:00:00"/>
    <s v="CUST0725"/>
    <s v="P036"/>
    <n v="1"/>
    <n v="2999"/>
    <n v="449.85"/>
    <s v="Net Banking"/>
    <s v="Delivered"/>
    <s v="Delayed"/>
    <s v="Instagram"/>
    <n v="50"/>
    <n v="2406"/>
    <n v="2549.15"/>
    <n v="2406"/>
    <n v="143.15000000000009"/>
    <n v="5.6155973559814089E-2"/>
    <n v="2549.15"/>
    <n v="143.15000000000009"/>
    <s v="Jan"/>
    <s v="Jan-2024"/>
    <x v="14"/>
  </r>
  <r>
    <s v="ORD00914"/>
    <d v="2024-12-28T00:00:00"/>
    <s v="CUST0292"/>
    <s v="P025"/>
    <n v="1"/>
    <n v="4999"/>
    <n v="249.95"/>
    <s v="Debit Card"/>
    <s v="Delivered"/>
    <s v="Delivered"/>
    <s v="Organic"/>
    <n v="40"/>
    <n v="3572"/>
    <n v="4749.05"/>
    <n v="3572"/>
    <n v="1177.0500000000002"/>
    <n v="0.24784956991398283"/>
    <n v="4749.05"/>
    <n v="1177.0500000000002"/>
    <s v="Dec"/>
    <s v="Dec-2024"/>
    <x v="15"/>
  </r>
  <r>
    <s v="ORD00915"/>
    <d v="2025-08-24T00:00:00"/>
    <s v="CUST0447"/>
    <s v="P008"/>
    <n v="4"/>
    <n v="299"/>
    <n v="179.4"/>
    <s v="Credit Card"/>
    <s v="Delivered"/>
    <s v="Delivered"/>
    <s v="Organic"/>
    <n v="60"/>
    <n v="197"/>
    <n v="1016.6"/>
    <n v="788"/>
    <n v="228.60000000000002"/>
    <n v="0.22486720440684638"/>
    <n v="1016.6"/>
    <n v="228.60000000000002"/>
    <s v="Aug"/>
    <s v="Aug-2025"/>
    <x v="8"/>
  </r>
  <r>
    <s v="ORD00916"/>
    <d v="2024-03-15T00:00:00"/>
    <s v="CUST0735"/>
    <s v="P039"/>
    <n v="1"/>
    <n v="999"/>
    <n v="149.85"/>
    <s v="Debit Card"/>
    <s v="Delivered"/>
    <s v="Delivered"/>
    <s v="Organic"/>
    <n v="40"/>
    <n v="573"/>
    <n v="849.15"/>
    <n v="573"/>
    <n v="276.14999999999998"/>
    <n v="0.32520756050167815"/>
    <n v="849.15"/>
    <n v="276.14999999999998"/>
    <s v="Mar"/>
    <s v="Mar-2024"/>
    <x v="4"/>
  </r>
  <r>
    <s v="ORD00917"/>
    <d v="2025-06-24T00:00:00"/>
    <s v="CUST0707"/>
    <s v="P090"/>
    <n v="3"/>
    <n v="8999"/>
    <n v="1349.85"/>
    <s v="Credit Card"/>
    <s v="Delivered"/>
    <s v="Delivered"/>
    <s v="Organic"/>
    <n v="70"/>
    <n v="5811"/>
    <n v="25647.15"/>
    <n v="17433"/>
    <n v="8214.1500000000015"/>
    <n v="0.32027535223211939"/>
    <n v="25647.15"/>
    <n v="8214.1500000000015"/>
    <s v="Jun"/>
    <s v="Jun-2025"/>
    <x v="18"/>
  </r>
  <r>
    <s v="ORD00918"/>
    <d v="2025-10-28T00:00:00"/>
    <s v="CUST0521"/>
    <s v="P011"/>
    <n v="2"/>
    <n v="799"/>
    <n v="399.5"/>
    <s v="UPI"/>
    <s v="Delivered"/>
    <s v="Delivered"/>
    <s v="Organic"/>
    <n v="60"/>
    <n v="645"/>
    <n v="1198.5"/>
    <n v="1290"/>
    <n v="-91.5"/>
    <n v="-7.634543178973717E-2"/>
    <n v="1198.5"/>
    <n v="-91.5"/>
    <s v="Oct"/>
    <s v="Oct-2025"/>
    <x v="21"/>
  </r>
  <r>
    <s v="ORD00919"/>
    <d v="2025-01-09T00:00:00"/>
    <s v="CUST0815"/>
    <s v="P031"/>
    <n v="1"/>
    <n v="3999"/>
    <n v="0"/>
    <s v="Credit Card"/>
    <s v="Delivered"/>
    <s v="Delivered"/>
    <s v="Google Ads"/>
    <n v="70"/>
    <n v="3007"/>
    <n v="3999"/>
    <n v="3007"/>
    <n v="992"/>
    <n v="0.24806201550387597"/>
    <n v="3999"/>
    <n v="992"/>
    <s v="Jan"/>
    <s v="Jan-2025"/>
    <x v="19"/>
  </r>
  <r>
    <s v="ORD00920"/>
    <d v="2024-08-31T00:00:00"/>
    <s v="CUST0395"/>
    <s v="P017"/>
    <n v="4"/>
    <n v="6999"/>
    <n v="4199.3999999999996"/>
    <s v="Credit Card"/>
    <s v="Delivered"/>
    <s v="Delayed"/>
    <s v="Email"/>
    <n v="40"/>
    <n v="4046"/>
    <n v="23796.6"/>
    <n v="16184"/>
    <n v="7612.5999999999985"/>
    <n v="0.3199028432633233"/>
    <n v="23796.6"/>
    <n v="7612.5999999999985"/>
    <s v="Aug"/>
    <s v="Aug-2024"/>
    <x v="9"/>
  </r>
  <r>
    <s v="ORD00921"/>
    <d v="2025-07-18T00:00:00"/>
    <s v="CUST1031"/>
    <s v="P095"/>
    <n v="3"/>
    <n v="299"/>
    <n v="89.7"/>
    <s v="Cash on Delivery"/>
    <s v="Delivered"/>
    <s v="Delayed"/>
    <s v="Facebook"/>
    <n v="40"/>
    <n v="221"/>
    <n v="807.3"/>
    <n v="663"/>
    <n v="144.29999999999995"/>
    <n v="0.17874396135265697"/>
    <n v="807.3"/>
    <n v="144.29999999999995"/>
    <s v="Jul"/>
    <s v="Jul-2025"/>
    <x v="2"/>
  </r>
  <r>
    <s v="ORD00922"/>
    <d v="2024-06-08T00:00:00"/>
    <s v="CUST0997"/>
    <s v="P066"/>
    <n v="1"/>
    <n v="299"/>
    <n v="29.9"/>
    <s v="Debit Card"/>
    <s v="Delivered"/>
    <s v="Delivered"/>
    <s v="Google Ads"/>
    <n v="80"/>
    <n v="223"/>
    <n v="269.10000000000002"/>
    <n v="223"/>
    <n v="46.100000000000023"/>
    <n v="0.17131178000743225"/>
    <n v="269.10000000000002"/>
    <n v="46.100000000000023"/>
    <s v="Jun"/>
    <s v="Jun-2024"/>
    <x v="1"/>
  </r>
  <r>
    <s v="ORD00923"/>
    <d v="2024-06-12T00:00:00"/>
    <s v="CUST1170"/>
    <s v="P073"/>
    <n v="1"/>
    <n v="499"/>
    <n v="74.849999999999994"/>
    <s v="Net Banking"/>
    <s v="Delivered"/>
    <s v="Delivered"/>
    <s v="Facebook"/>
    <n v="70"/>
    <n v="334"/>
    <n v="424.15"/>
    <n v="334"/>
    <n v="90.149999999999977"/>
    <n v="0.21254273252387124"/>
    <n v="424.15"/>
    <n v="90.149999999999977"/>
    <s v="Jun"/>
    <s v="Jun-2024"/>
    <x v="1"/>
  </r>
  <r>
    <s v="ORD00924"/>
    <d v="2024-01-01T00:00:00"/>
    <s v="CUST0139"/>
    <s v="P100"/>
    <n v="1"/>
    <n v="4999"/>
    <n v="0"/>
    <s v="Credit Card"/>
    <s v="Cancelled"/>
    <s v="Cancelled"/>
    <s v="Instagram"/>
    <n v="80"/>
    <n v="3463"/>
    <n v="4999"/>
    <n v="3463"/>
    <n v="1536"/>
    <n v="0.30726145229045809"/>
    <n v="0"/>
    <n v="0"/>
    <s v="Jan"/>
    <s v="Jan-2024"/>
    <x v="14"/>
  </r>
  <r>
    <s v="ORD00925"/>
    <d v="2025-08-18T00:00:00"/>
    <s v="CUST0295"/>
    <s v="P034"/>
    <n v="2"/>
    <n v="4999"/>
    <n v="0"/>
    <s v="Credit Card"/>
    <s v="Delivered"/>
    <s v="Delivered"/>
    <s v="Instagram"/>
    <n v="40"/>
    <n v="3985"/>
    <n v="9998"/>
    <n v="7970"/>
    <n v="2028"/>
    <n v="0.20284056811362272"/>
    <n v="9998"/>
    <n v="2028"/>
    <s v="Aug"/>
    <s v="Aug-2025"/>
    <x v="8"/>
  </r>
  <r>
    <s v="ORD00926"/>
    <d v="2024-10-13T00:00:00"/>
    <s v="CUST1180"/>
    <s v="P028"/>
    <n v="1"/>
    <n v="799"/>
    <n v="79.900000000000006"/>
    <s v="Credit Card"/>
    <s v="Delivered"/>
    <s v="Delivered"/>
    <s v="Organic"/>
    <n v="40"/>
    <n v="526"/>
    <n v="719.1"/>
    <n v="526"/>
    <n v="193.10000000000002"/>
    <n v="0.26853010707829233"/>
    <n v="719.1"/>
    <n v="193.10000000000002"/>
    <s v="Oct"/>
    <s v="Oct-2024"/>
    <x v="16"/>
  </r>
  <r>
    <s v="ORD00927"/>
    <d v="2025-02-28T00:00:00"/>
    <s v="CUST0732"/>
    <s v="P072"/>
    <n v="1"/>
    <n v="999"/>
    <n v="99.9"/>
    <s v="Net Banking"/>
    <s v="Delivered"/>
    <s v="Delivered"/>
    <s v="Email"/>
    <n v="80"/>
    <n v="636"/>
    <n v="899.1"/>
    <n v="636"/>
    <n v="263.10000000000002"/>
    <n v="0.29262595929262597"/>
    <n v="899.1"/>
    <n v="263.10000000000002"/>
    <s v="Feb"/>
    <s v="Feb-2025"/>
    <x v="0"/>
  </r>
  <r>
    <s v="ORD00928"/>
    <d v="2025-02-27T00:00:00"/>
    <s v="CUST0616"/>
    <s v="P053"/>
    <n v="1"/>
    <n v="599"/>
    <n v="89.85"/>
    <s v="Credit Card"/>
    <s v="Delivered"/>
    <s v="Delivered"/>
    <s v="Organic"/>
    <n v="50"/>
    <n v="443"/>
    <n v="509.15"/>
    <n v="443"/>
    <n v="66.149999999999977"/>
    <n v="0.1299224197191397"/>
    <n v="509.15"/>
    <n v="66.149999999999977"/>
    <s v="Feb"/>
    <s v="Feb-2025"/>
    <x v="0"/>
  </r>
  <r>
    <s v="ORD00929"/>
    <d v="2025-06-11T00:00:00"/>
    <s v="CUST1163"/>
    <s v="P031"/>
    <n v="1"/>
    <n v="3999"/>
    <n v="0"/>
    <s v="UPI"/>
    <s v="Cancelled"/>
    <s v="Cancelled"/>
    <s v="Affiliate"/>
    <n v="100"/>
    <n v="3007"/>
    <n v="3999"/>
    <n v="3007"/>
    <n v="992"/>
    <n v="0.24806201550387597"/>
    <n v="0"/>
    <n v="0"/>
    <s v="Jun"/>
    <s v="Jun-2025"/>
    <x v="18"/>
  </r>
  <r>
    <s v="ORD00930"/>
    <d v="2025-04-19T00:00:00"/>
    <s v="CUST0793"/>
    <s v="P039"/>
    <n v="3"/>
    <n v="999"/>
    <n v="299.7"/>
    <s v="Cash on Delivery"/>
    <s v="Delivered"/>
    <s v="Delivered"/>
    <s v="Google Ads"/>
    <n v="80"/>
    <n v="573"/>
    <n v="2697.3"/>
    <n v="1719"/>
    <n v="978.30000000000018"/>
    <n v="0.36269602936269607"/>
    <n v="2697.3"/>
    <n v="978.30000000000018"/>
    <s v="Apr"/>
    <s v="Apr-2025"/>
    <x v="7"/>
  </r>
  <r>
    <s v="ORD00931"/>
    <d v="2025-07-26T00:00:00"/>
    <s v="CUST0226"/>
    <s v="P034"/>
    <n v="1"/>
    <n v="4999"/>
    <n v="499.9"/>
    <s v="Debit Card"/>
    <s v="Delivered"/>
    <s v="Delivered"/>
    <s v="Facebook"/>
    <n v="60"/>
    <n v="3985"/>
    <n v="4499.1000000000004"/>
    <n v="3985"/>
    <n v="514.10000000000036"/>
    <n v="0.11426729790402532"/>
    <n v="4499.1000000000004"/>
    <n v="514.10000000000036"/>
    <s v="Jul"/>
    <s v="Jul-2025"/>
    <x v="2"/>
  </r>
  <r>
    <s v="ORD00932"/>
    <d v="2024-05-03T00:00:00"/>
    <s v="CUST0795"/>
    <s v="P065"/>
    <n v="2"/>
    <n v="399"/>
    <n v="79.8"/>
    <s v="UPI"/>
    <s v="Delivered"/>
    <s v="Delivered"/>
    <s v="Organic"/>
    <n v="80"/>
    <n v="252"/>
    <n v="718.2"/>
    <n v="504"/>
    <n v="214.20000000000005"/>
    <n v="0.29824561403508776"/>
    <n v="718.2"/>
    <n v="214.20000000000005"/>
    <s v="May"/>
    <s v="May-2024"/>
    <x v="5"/>
  </r>
  <r>
    <s v="ORD00933"/>
    <d v="2024-02-05T00:00:00"/>
    <s v="CUST0337"/>
    <s v="P036"/>
    <n v="4"/>
    <n v="2999"/>
    <n v="599.79999999999995"/>
    <s v="UPI"/>
    <s v="Delivered"/>
    <s v="Delivered"/>
    <s v="Organic"/>
    <n v="80"/>
    <n v="2406"/>
    <n v="11396.2"/>
    <n v="9624"/>
    <n v="1772.2000000000007"/>
    <n v="0.15550797634299157"/>
    <n v="11396.2"/>
    <n v="1772.2000000000007"/>
    <s v="Feb"/>
    <s v="Feb-2024"/>
    <x v="12"/>
  </r>
  <r>
    <s v="ORD00934"/>
    <d v="2024-09-03T00:00:00"/>
    <s v="CUST0319"/>
    <s v="P018"/>
    <n v="1"/>
    <n v="499"/>
    <n v="24.95"/>
    <s v="UPI"/>
    <s v="Delivered"/>
    <s v="Delayed"/>
    <s v="Google Ads"/>
    <n v="80"/>
    <n v="403"/>
    <n v="474.05"/>
    <n v="403"/>
    <n v="71.050000000000011"/>
    <n v="0.14987870477797702"/>
    <n v="474.05"/>
    <n v="71.050000000000011"/>
    <s v="Sep"/>
    <s v="Sep-2024"/>
    <x v="13"/>
  </r>
  <r>
    <s v="ORD00935"/>
    <d v="2025-08-25T00:00:00"/>
    <s v="CUST0004"/>
    <s v="P036"/>
    <n v="3"/>
    <n v="2999"/>
    <n v="449.85"/>
    <s v="UPI"/>
    <s v="Delivered"/>
    <s v="Delayed"/>
    <s v="Facebook"/>
    <n v="70"/>
    <n v="2406"/>
    <n v="8547.15"/>
    <n v="7218"/>
    <n v="1329.1499999999996"/>
    <n v="0.15550797634299149"/>
    <n v="8547.15"/>
    <n v="1329.1499999999996"/>
    <s v="Aug"/>
    <s v="Aug-2025"/>
    <x v="8"/>
  </r>
  <r>
    <s v="ORD00936"/>
    <d v="2024-02-23T00:00:00"/>
    <s v="CUST0001"/>
    <s v="P063"/>
    <n v="1"/>
    <n v="2999"/>
    <n v="299.89999999999998"/>
    <s v="Debit Card"/>
    <s v="Delivered"/>
    <s v="Delivered"/>
    <s v="Organic"/>
    <n v="100"/>
    <n v="1877"/>
    <n v="2699.1"/>
    <n v="1877"/>
    <n v="822.09999999999991"/>
    <n v="0.30458300915119851"/>
    <n v="2699.1"/>
    <n v="822.09999999999991"/>
    <s v="Feb"/>
    <s v="Feb-2024"/>
    <x v="12"/>
  </r>
  <r>
    <s v="ORD00937"/>
    <d v="2025-03-15T00:00:00"/>
    <s v="CUST0404"/>
    <s v="P069"/>
    <n v="1"/>
    <n v="2499"/>
    <n v="0"/>
    <s v="UPI"/>
    <s v="Cancelled"/>
    <s v="Cancelled"/>
    <s v="Instagram"/>
    <n v="60"/>
    <n v="1430"/>
    <n v="2499"/>
    <n v="1430"/>
    <n v="1069"/>
    <n v="0.42777110844337735"/>
    <n v="0"/>
    <n v="0"/>
    <s v="Mar"/>
    <s v="Mar-2025"/>
    <x v="17"/>
  </r>
  <r>
    <s v="ORD00938"/>
    <d v="2025-05-05T00:00:00"/>
    <s v="CUST0013"/>
    <s v="P051"/>
    <n v="1"/>
    <n v="2499"/>
    <n v="124.95"/>
    <s v="UPI"/>
    <s v="Delivered"/>
    <s v="Delivered"/>
    <s v="Affiliate"/>
    <n v="40"/>
    <n v="1946"/>
    <n v="2374.0500000000002"/>
    <n v="1946"/>
    <n v="428.05000000000018"/>
    <n v="0.18030370042753949"/>
    <n v="2374.0500000000002"/>
    <n v="428.05000000000018"/>
    <s v="May"/>
    <s v="May-2025"/>
    <x v="11"/>
  </r>
  <r>
    <s v="ORD00939"/>
    <d v="2025-05-15T00:00:00"/>
    <s v="CUST0067"/>
    <s v="P057"/>
    <n v="3"/>
    <n v="299"/>
    <n v="179.4"/>
    <s v="UPI"/>
    <s v="Delivered"/>
    <s v="Delivered"/>
    <s v="Organic"/>
    <n v="70"/>
    <n v="188"/>
    <n v="717.6"/>
    <n v="564"/>
    <n v="153.60000000000002"/>
    <n v="0.21404682274247494"/>
    <n v="717.6"/>
    <n v="153.60000000000002"/>
    <s v="May"/>
    <s v="May-2025"/>
    <x v="11"/>
  </r>
  <r>
    <s v="ORD00940"/>
    <d v="2024-09-27T00:00:00"/>
    <s v="CUST0481"/>
    <s v="P092"/>
    <n v="4"/>
    <n v="999"/>
    <n v="0"/>
    <s v="Cash on Delivery"/>
    <s v="Delivered"/>
    <s v="Delivered"/>
    <s v="Google Ads"/>
    <n v="80"/>
    <n v="727"/>
    <n v="3996"/>
    <n v="2908"/>
    <n v="1088"/>
    <n v="0.2722722722722723"/>
    <n v="3996"/>
    <n v="1088"/>
    <s v="Sep"/>
    <s v="Sep-2024"/>
    <x v="13"/>
  </r>
  <r>
    <s v="ORD00941"/>
    <d v="2025-06-23T00:00:00"/>
    <s v="CUST0533"/>
    <s v="P036"/>
    <n v="4"/>
    <n v="2999"/>
    <n v="599.79999999999995"/>
    <s v="Cash on Delivery"/>
    <s v="Delivered"/>
    <s v="Delayed"/>
    <s v="Google Ads"/>
    <n v="70"/>
    <n v="2406"/>
    <n v="11396.2"/>
    <n v="9624"/>
    <n v="1772.2000000000007"/>
    <n v="0.15550797634299157"/>
    <n v="11396.2"/>
    <n v="1772.2000000000007"/>
    <s v="Jun"/>
    <s v="Jun-2025"/>
    <x v="18"/>
  </r>
  <r>
    <s v="ORD00942"/>
    <d v="2024-07-19T00:00:00"/>
    <s v="CUST1050"/>
    <s v="P099"/>
    <n v="1"/>
    <n v="1299"/>
    <n v="129.9"/>
    <s v="Cash on Delivery"/>
    <s v="Delivered"/>
    <s v="Delivered"/>
    <s v="Email"/>
    <n v="70"/>
    <n v="1025"/>
    <n v="1169.0999999999999"/>
    <n v="1025"/>
    <n v="144.09999999999991"/>
    <n v="0.12325720639808393"/>
    <n v="1169.0999999999999"/>
    <n v="144.09999999999991"/>
    <s v="Jul"/>
    <s v="Jul-2024"/>
    <x v="20"/>
  </r>
  <r>
    <s v="ORD00943"/>
    <d v="2024-04-01T00:00:00"/>
    <s v="CUST1165"/>
    <s v="P009"/>
    <n v="1"/>
    <n v="4999"/>
    <n v="999.8"/>
    <s v="Credit Card"/>
    <s v="Delivered"/>
    <s v="Delayed"/>
    <s v="Instagram"/>
    <n v="60"/>
    <n v="2853"/>
    <n v="3999.2"/>
    <n v="2853"/>
    <n v="1146.1999999999998"/>
    <n v="0.28660732146429285"/>
    <n v="3999.2"/>
    <n v="1146.1999999999998"/>
    <s v="Apr"/>
    <s v="Apr-2024"/>
    <x v="3"/>
  </r>
  <r>
    <s v="ORD00944"/>
    <d v="2025-03-24T00:00:00"/>
    <s v="CUST0818"/>
    <s v="P021"/>
    <n v="2"/>
    <n v="799"/>
    <n v="239.7"/>
    <s v="Cash on Delivery"/>
    <s v="Delivered"/>
    <s v="Delivered"/>
    <s v="Facebook"/>
    <n v="50"/>
    <n v="613"/>
    <n v="1358.3"/>
    <n v="1226"/>
    <n v="132.29999999999995"/>
    <n v="9.740116321872927E-2"/>
    <n v="1358.3"/>
    <n v="132.29999999999995"/>
    <s v="Mar"/>
    <s v="Mar-2025"/>
    <x v="17"/>
  </r>
  <r>
    <s v="ORD00945"/>
    <d v="2024-04-16T00:00:00"/>
    <s v="CUST0428"/>
    <s v="P018"/>
    <n v="1"/>
    <n v="499"/>
    <n v="24.95"/>
    <s v="Credit Card"/>
    <s v="Delivered"/>
    <s v="Delivered"/>
    <s v="Instagram"/>
    <n v="80"/>
    <n v="403"/>
    <n v="474.05"/>
    <n v="403"/>
    <n v="71.050000000000011"/>
    <n v="0.14987870477797702"/>
    <n v="474.05"/>
    <n v="71.050000000000011"/>
    <s v="Apr"/>
    <s v="Apr-2024"/>
    <x v="3"/>
  </r>
  <r>
    <s v="ORD00946"/>
    <d v="2024-05-01T00:00:00"/>
    <s v="CUST0557"/>
    <s v="P015"/>
    <n v="2"/>
    <n v="1299"/>
    <n v="129.9"/>
    <s v="Debit Card"/>
    <s v="Delivered"/>
    <s v="Delivered"/>
    <s v="Google Ads"/>
    <n v="50"/>
    <n v="881"/>
    <n v="2468.1"/>
    <n v="1762"/>
    <n v="706.09999999999991"/>
    <n v="0.28609051497103033"/>
    <n v="2468.1"/>
    <n v="706.09999999999991"/>
    <s v="May"/>
    <s v="May-2024"/>
    <x v="5"/>
  </r>
  <r>
    <s v="ORD00947"/>
    <d v="2025-04-07T00:00:00"/>
    <s v="CUST1189"/>
    <s v="P014"/>
    <n v="4"/>
    <n v="2499"/>
    <n v="1499.4"/>
    <s v="Debit Card"/>
    <s v="Delivered"/>
    <s v="Delivered"/>
    <s v="Affiliate"/>
    <n v="80"/>
    <n v="1599"/>
    <n v="8496.6"/>
    <n v="6396"/>
    <n v="2100.6000000000004"/>
    <n v="0.24722830308594029"/>
    <n v="8496.6"/>
    <n v="2100.6000000000004"/>
    <s v="Apr"/>
    <s v="Apr-2025"/>
    <x v="7"/>
  </r>
  <r>
    <s v="ORD00948"/>
    <d v="2024-11-25T00:00:00"/>
    <s v="CUST0209"/>
    <s v="P010"/>
    <n v="1"/>
    <n v="2499"/>
    <n v="249.9"/>
    <s v="Debit Card"/>
    <s v="Delivered"/>
    <s v="Delivered"/>
    <s v="Affiliate"/>
    <n v="50"/>
    <n v="2030"/>
    <n v="2249.1"/>
    <n v="2030"/>
    <n v="219.09999999999991"/>
    <n v="9.7416744475567973E-2"/>
    <n v="2249.1"/>
    <n v="219.09999999999991"/>
    <s v="Nov"/>
    <s v="Nov-2024"/>
    <x v="6"/>
  </r>
  <r>
    <s v="ORD00949"/>
    <d v="2024-04-03T00:00:00"/>
    <s v="CUST0491"/>
    <s v="P075"/>
    <n v="2"/>
    <n v="1999"/>
    <n v="599.70000000000005"/>
    <s v="Credit Card"/>
    <s v="Delivered"/>
    <s v="Delivered"/>
    <s v="Instagram"/>
    <n v="60"/>
    <n v="1338"/>
    <n v="3398.3"/>
    <n v="2676"/>
    <n v="722.30000000000018"/>
    <n v="0.21254745019568613"/>
    <n v="3398.3"/>
    <n v="722.30000000000018"/>
    <s v="Apr"/>
    <s v="Apr-2024"/>
    <x v="3"/>
  </r>
  <r>
    <s v="ORD00950"/>
    <d v="2024-02-10T00:00:00"/>
    <s v="CUST0516"/>
    <s v="P020"/>
    <n v="1"/>
    <n v="1999"/>
    <n v="199.9"/>
    <s v="Debit Card"/>
    <s v="Delivered"/>
    <s v="Delivered"/>
    <s v="Affiliate"/>
    <n v="100"/>
    <n v="1597"/>
    <n v="1799.1"/>
    <n v="1597"/>
    <n v="202.09999999999991"/>
    <n v="0.11233394475015281"/>
    <n v="1799.1"/>
    <n v="202.09999999999991"/>
    <s v="Feb"/>
    <s v="Feb-2024"/>
    <x v="12"/>
  </r>
  <r>
    <s v="ORD00951"/>
    <d v="2024-06-19T00:00:00"/>
    <s v="CUST0533"/>
    <s v="P017"/>
    <n v="4"/>
    <n v="6999"/>
    <n v="0"/>
    <s v="Credit Card"/>
    <s v="Delivered"/>
    <s v="Delivered"/>
    <s v="Google Ads"/>
    <n v="60"/>
    <n v="4046"/>
    <n v="27996"/>
    <n v="16184"/>
    <n v="11812"/>
    <n v="0.42191741677382483"/>
    <n v="27996"/>
    <n v="11812"/>
    <s v="Jun"/>
    <s v="Jun-2024"/>
    <x v="1"/>
  </r>
  <r>
    <s v="ORD00952"/>
    <d v="2024-07-09T00:00:00"/>
    <s v="CUST0927"/>
    <s v="P077"/>
    <n v="2"/>
    <n v="3999"/>
    <n v="399.9"/>
    <s v="Credit Card"/>
    <s v="Delivered"/>
    <s v="Delivered"/>
    <s v="Instagram"/>
    <n v="100"/>
    <n v="2547"/>
    <n v="7598.1"/>
    <n v="5094"/>
    <n v="2504.1000000000004"/>
    <n v="0.32956923441386665"/>
    <n v="7598.1"/>
    <n v="2504.1000000000004"/>
    <s v="Jul"/>
    <s v="Jul-2024"/>
    <x v="20"/>
  </r>
  <r>
    <s v="ORD00953"/>
    <d v="2025-08-18T00:00:00"/>
    <s v="CUST0754"/>
    <s v="P050"/>
    <n v="1"/>
    <n v="3999"/>
    <n v="599.85"/>
    <s v="Debit Card"/>
    <s v="Delivered"/>
    <s v="Delivered"/>
    <s v="Facebook"/>
    <n v="70"/>
    <n v="2895"/>
    <n v="3399.15"/>
    <n v="2895"/>
    <n v="504.15000000000009"/>
    <n v="0.14831649088742777"/>
    <n v="3399.15"/>
    <n v="504.15000000000009"/>
    <s v="Aug"/>
    <s v="Aug-2025"/>
    <x v="8"/>
  </r>
  <r>
    <s v="ORD00954"/>
    <d v="2024-06-25T00:00:00"/>
    <s v="CUST0477"/>
    <s v="P067"/>
    <n v="1"/>
    <n v="999"/>
    <n v="0"/>
    <s v="UPI"/>
    <s v="Delivered"/>
    <s v="Delivered"/>
    <s v="Instagram"/>
    <n v="70"/>
    <n v="611"/>
    <n v="999"/>
    <n v="611"/>
    <n v="388"/>
    <n v="0.38838838838838841"/>
    <n v="999"/>
    <n v="388"/>
    <s v="Jun"/>
    <s v="Jun-2024"/>
    <x v="1"/>
  </r>
  <r>
    <s v="ORD00955"/>
    <d v="2025-09-09T00:00:00"/>
    <s v="CUST0244"/>
    <s v="P035"/>
    <n v="3"/>
    <n v="1299"/>
    <n v="0"/>
    <s v="Credit Card"/>
    <s v="Delivered"/>
    <s v="Delivered"/>
    <s v="Organic"/>
    <n v="50"/>
    <n v="863"/>
    <n v="3897"/>
    <n v="2589"/>
    <n v="1308"/>
    <n v="0.33564280215550424"/>
    <n v="3897"/>
    <n v="1308"/>
    <s v="Sep"/>
    <s v="Sep-2025"/>
    <x v="10"/>
  </r>
  <r>
    <s v="ORD00956"/>
    <d v="2025-10-14T00:00:00"/>
    <s v="CUST0107"/>
    <s v="P066"/>
    <n v="1"/>
    <n v="299"/>
    <n v="44.85"/>
    <s v="UPI"/>
    <s v="Delivered"/>
    <s v="Delivered"/>
    <s v="Affiliate"/>
    <n v="40"/>
    <n v="223"/>
    <n v="254.15"/>
    <n v="223"/>
    <n v="31.150000000000006"/>
    <n v="0.12256541412551644"/>
    <n v="254.15"/>
    <n v="31.150000000000006"/>
    <s v="Oct"/>
    <s v="Oct-2025"/>
    <x v="21"/>
  </r>
  <r>
    <s v="ORD00957"/>
    <d v="2024-02-06T00:00:00"/>
    <s v="CUST0458"/>
    <s v="P006"/>
    <n v="2"/>
    <n v="399"/>
    <n v="39.9"/>
    <s v="UPI"/>
    <s v="Delivered"/>
    <s v="Delivered"/>
    <s v="Facebook"/>
    <n v="80"/>
    <n v="221"/>
    <n v="758.1"/>
    <n v="442"/>
    <n v="316.10000000000002"/>
    <n v="0.41696346128479095"/>
    <n v="758.1"/>
    <n v="316.10000000000002"/>
    <s v="Feb"/>
    <s v="Feb-2024"/>
    <x v="12"/>
  </r>
  <r>
    <s v="ORD00958"/>
    <d v="2025-10-17T00:00:00"/>
    <s v="CUST0102"/>
    <s v="P049"/>
    <n v="4"/>
    <n v="799"/>
    <n v="0"/>
    <s v="Credit Card"/>
    <s v="Delivered"/>
    <s v="Delivered"/>
    <s v="Google Ads"/>
    <n v="50"/>
    <n v="538"/>
    <n v="3196"/>
    <n v="2152"/>
    <n v="1044"/>
    <n v="0.32665832290362956"/>
    <n v="3196"/>
    <n v="1044"/>
    <s v="Oct"/>
    <s v="Oct-2025"/>
    <x v="21"/>
  </r>
  <r>
    <s v="ORD00959"/>
    <d v="2025-10-22T00:00:00"/>
    <s v="CUST0667"/>
    <s v="P023"/>
    <n v="1"/>
    <n v="8999"/>
    <n v="1349.85"/>
    <s v="UPI"/>
    <s v="Delivered"/>
    <s v="Delivered"/>
    <s v="Organic"/>
    <n v="100"/>
    <n v="6419"/>
    <n v="7649.15"/>
    <n v="6419"/>
    <n v="1230.1499999999996"/>
    <n v="0.16082179065647814"/>
    <n v="7649.15"/>
    <n v="1230.1499999999996"/>
    <s v="Oct"/>
    <s v="Oct-2025"/>
    <x v="21"/>
  </r>
  <r>
    <s v="ORD00960"/>
    <d v="2025-09-20T00:00:00"/>
    <s v="CUST0848"/>
    <s v="P070"/>
    <n v="3"/>
    <n v="499"/>
    <n v="0"/>
    <s v="Credit Card"/>
    <s v="Delivered"/>
    <s v="Delivered"/>
    <s v="Affiliate"/>
    <n v="40"/>
    <n v="394"/>
    <n v="1497"/>
    <n v="1182"/>
    <n v="315"/>
    <n v="0.21042084168336672"/>
    <n v="1497"/>
    <n v="315"/>
    <s v="Sep"/>
    <s v="Sep-2025"/>
    <x v="10"/>
  </r>
  <r>
    <s v="ORD00961"/>
    <d v="2025-06-07T00:00:00"/>
    <s v="CUST0865"/>
    <s v="P051"/>
    <n v="4"/>
    <n v="2499"/>
    <n v="1999.2"/>
    <s v="UPI"/>
    <s v="Delivered"/>
    <s v="Delivered"/>
    <s v="Affiliate"/>
    <n v="80"/>
    <n v="1946"/>
    <n v="7996.8"/>
    <n v="7784"/>
    <n v="212.80000000000018"/>
    <n v="2.6610644257703105E-2"/>
    <n v="7996.8"/>
    <n v="212.80000000000018"/>
    <s v="Jun"/>
    <s v="Jun-2025"/>
    <x v="18"/>
  </r>
  <r>
    <s v="ORD00962"/>
    <d v="2025-03-31T00:00:00"/>
    <s v="CUST0829"/>
    <s v="P031"/>
    <n v="2"/>
    <n v="3999"/>
    <n v="1199.7"/>
    <s v="Credit Card"/>
    <s v="Delivered"/>
    <s v="Delivered"/>
    <s v="Facebook"/>
    <n v="100"/>
    <n v="3007"/>
    <n v="6798.3"/>
    <n v="6014"/>
    <n v="784.30000000000018"/>
    <n v="0.11536707706338352"/>
    <n v="6798.3"/>
    <n v="784.30000000000018"/>
    <s v="Mar"/>
    <s v="Mar-2025"/>
    <x v="17"/>
  </r>
  <r>
    <s v="ORD00963"/>
    <d v="2024-04-06T00:00:00"/>
    <s v="CUST0570"/>
    <s v="P053"/>
    <n v="4"/>
    <n v="599"/>
    <n v="0"/>
    <s v="Debit Card"/>
    <s v="Cancelled"/>
    <s v="Cancelled"/>
    <s v="Facebook"/>
    <n v="100"/>
    <n v="443"/>
    <n v="2396"/>
    <n v="1772"/>
    <n v="624"/>
    <n v="0.2604340567612688"/>
    <n v="0"/>
    <n v="0"/>
    <s v="Apr"/>
    <s v="Apr-2024"/>
    <x v="3"/>
  </r>
  <r>
    <s v="ORD00964"/>
    <d v="2024-01-22T00:00:00"/>
    <s v="CUST0623"/>
    <s v="P038"/>
    <n v="1"/>
    <n v="399"/>
    <n v="39.9"/>
    <s v="Debit Card"/>
    <s v="Delivered"/>
    <s v="Delivered"/>
    <s v="Organic"/>
    <n v="80"/>
    <n v="248"/>
    <n v="359.1"/>
    <n v="248"/>
    <n v="111.10000000000002"/>
    <n v="0.30938457254246732"/>
    <n v="359.1"/>
    <n v="111.10000000000002"/>
    <s v="Jan"/>
    <s v="Jan-2024"/>
    <x v="14"/>
  </r>
  <r>
    <s v="ORD00965"/>
    <d v="2025-08-04T00:00:00"/>
    <s v="CUST0658"/>
    <s v="P089"/>
    <n v="1"/>
    <n v="2999"/>
    <n v="0"/>
    <s v="Credit Card"/>
    <s v="Cancelled"/>
    <s v="Cancelled"/>
    <s v="Instagram"/>
    <n v="40"/>
    <n v="2453"/>
    <n v="2999"/>
    <n v="2453"/>
    <n v="546"/>
    <n v="0.18206068689563187"/>
    <n v="0"/>
    <n v="0"/>
    <s v="Aug"/>
    <s v="Aug-2025"/>
    <x v="8"/>
  </r>
  <r>
    <s v="ORD00966"/>
    <d v="2025-07-20T00:00:00"/>
    <s v="CUST0452"/>
    <s v="P056"/>
    <n v="1"/>
    <n v="299"/>
    <n v="0"/>
    <s v="UPI"/>
    <s v="Cancelled"/>
    <s v="Cancelled"/>
    <s v="Instagram"/>
    <n v="70"/>
    <n v="188"/>
    <n v="299"/>
    <n v="188"/>
    <n v="111"/>
    <n v="0.37123745819397991"/>
    <n v="0"/>
    <n v="0"/>
    <s v="Jul"/>
    <s v="Jul-2025"/>
    <x v="2"/>
  </r>
  <r>
    <s v="ORD00967"/>
    <d v="2025-03-18T00:00:00"/>
    <s v="CUST0761"/>
    <s v="P083"/>
    <n v="2"/>
    <n v="499"/>
    <n v="149.69999999999999"/>
    <s v="Debit Card"/>
    <s v="Delivered"/>
    <s v="Delayed"/>
    <s v="Affiliate"/>
    <n v="100"/>
    <n v="323"/>
    <n v="848.3"/>
    <n v="646"/>
    <n v="202.29999999999995"/>
    <n v="0.23847695390781559"/>
    <n v="848.3"/>
    <n v="202.29999999999995"/>
    <s v="Mar"/>
    <s v="Mar-2025"/>
    <x v="17"/>
  </r>
  <r>
    <s v="ORD00968"/>
    <d v="2024-07-03T00:00:00"/>
    <s v="CUST0101"/>
    <s v="P040"/>
    <n v="1"/>
    <n v="799"/>
    <n v="79.900000000000006"/>
    <s v="UPI"/>
    <s v="Delivered"/>
    <s v="Delivered"/>
    <s v="Facebook"/>
    <n v="70"/>
    <n v="639"/>
    <n v="719.1"/>
    <n v="639"/>
    <n v="80.100000000000023"/>
    <n v="0.11138923654568213"/>
    <n v="719.1"/>
    <n v="80.100000000000023"/>
    <s v="Jul"/>
    <s v="Jul-2024"/>
    <x v="20"/>
  </r>
  <r>
    <s v="ORD00969"/>
    <d v="2025-08-21T00:00:00"/>
    <s v="CUST0947"/>
    <s v="P056"/>
    <n v="2"/>
    <n v="299"/>
    <n v="0"/>
    <s v="Cash on Delivery"/>
    <s v="Cancelled"/>
    <s v="Cancelled"/>
    <s v="Google Ads"/>
    <n v="100"/>
    <n v="188"/>
    <n v="598"/>
    <n v="376"/>
    <n v="222"/>
    <n v="0.37123745819397991"/>
    <n v="0"/>
    <n v="0"/>
    <s v="Aug"/>
    <s v="Aug-2025"/>
    <x v="8"/>
  </r>
  <r>
    <s v="ORD00970"/>
    <d v="2025-08-17T00:00:00"/>
    <s v="CUST1061"/>
    <s v="P062"/>
    <n v="2"/>
    <n v="1599"/>
    <n v="159.9"/>
    <s v="Cash on Delivery"/>
    <s v="Delivered"/>
    <s v="Delivered"/>
    <s v="Google Ads"/>
    <n v="50"/>
    <n v="1023"/>
    <n v="3038.1"/>
    <n v="2046"/>
    <n v="992.09999999999991"/>
    <n v="0.32655277969783747"/>
    <n v="3038.1"/>
    <n v="992.09999999999991"/>
    <s v="Aug"/>
    <s v="Aug-2025"/>
    <x v="8"/>
  </r>
  <r>
    <s v="ORD00971"/>
    <d v="2024-12-16T00:00:00"/>
    <s v="CUST0147"/>
    <s v="P090"/>
    <n v="4"/>
    <n v="8999"/>
    <n v="0"/>
    <s v="Debit Card"/>
    <s v="Cancelled"/>
    <s v="Cancelled"/>
    <s v="Facebook"/>
    <n v="60"/>
    <n v="5811"/>
    <n v="35996"/>
    <n v="23244"/>
    <n v="12752"/>
    <n v="0.35426158462051338"/>
    <n v="0"/>
    <n v="0"/>
    <s v="Dec"/>
    <s v="Dec-2024"/>
    <x v="15"/>
  </r>
  <r>
    <s v="ORD00972"/>
    <d v="2025-04-17T00:00:00"/>
    <s v="CUST0734"/>
    <s v="P031"/>
    <n v="4"/>
    <n v="3999"/>
    <n v="0"/>
    <s v="UPI"/>
    <s v="Cancelled"/>
    <s v="Cancelled"/>
    <s v="Google Ads"/>
    <n v="80"/>
    <n v="3007"/>
    <n v="15996"/>
    <n v="12028"/>
    <n v="3968"/>
    <n v="0.24806201550387597"/>
    <n v="0"/>
    <n v="0"/>
    <s v="Apr"/>
    <s v="Apr-2025"/>
    <x v="7"/>
  </r>
  <r>
    <s v="ORD00973"/>
    <d v="2024-06-06T00:00:00"/>
    <s v="CUST1032"/>
    <s v="P011"/>
    <n v="2"/>
    <n v="799"/>
    <n v="79.900000000000006"/>
    <s v="UPI"/>
    <s v="Delivered"/>
    <s v="Delivered"/>
    <s v="Google Ads"/>
    <n v="70"/>
    <n v="645"/>
    <n v="1518.1"/>
    <n v="1290"/>
    <n v="228.09999999999991"/>
    <n v="0.1502536064817864"/>
    <n v="1518.1"/>
    <n v="228.09999999999991"/>
    <s v="Jun"/>
    <s v="Jun-2024"/>
    <x v="1"/>
  </r>
  <r>
    <s v="ORD00974"/>
    <d v="2025-02-25T00:00:00"/>
    <s v="CUST0961"/>
    <s v="P090"/>
    <n v="1"/>
    <n v="8999"/>
    <n v="0"/>
    <s v="Credit Card"/>
    <s v="Delivered"/>
    <s v="Delivered"/>
    <s v="Google Ads"/>
    <n v="70"/>
    <n v="5811"/>
    <n v="8999"/>
    <n v="5811"/>
    <n v="3188"/>
    <n v="0.35426158462051338"/>
    <n v="8999"/>
    <n v="3188"/>
    <s v="Feb"/>
    <s v="Feb-2025"/>
    <x v="0"/>
  </r>
  <r>
    <s v="ORD00975"/>
    <d v="2025-08-31T00:00:00"/>
    <s v="CUST1198"/>
    <s v="P005"/>
    <n v="1"/>
    <n v="599"/>
    <n v="89.85"/>
    <s v="Debit Card"/>
    <s v="Delivered"/>
    <s v="Delivered"/>
    <s v="Facebook"/>
    <n v="60"/>
    <n v="426"/>
    <n v="509.15"/>
    <n v="426"/>
    <n v="83.149999999999977"/>
    <n v="0.16331140135519981"/>
    <n v="509.15"/>
    <n v="83.149999999999977"/>
    <s v="Aug"/>
    <s v="Aug-2025"/>
    <x v="8"/>
  </r>
  <r>
    <s v="ORD00976"/>
    <d v="2024-09-19T00:00:00"/>
    <s v="CUST0542"/>
    <s v="P086"/>
    <n v="2"/>
    <n v="6999"/>
    <n v="699.9"/>
    <s v="Credit Card"/>
    <s v="Delivered"/>
    <s v="Delivered"/>
    <s v="Facebook"/>
    <n v="50"/>
    <n v="4782"/>
    <n v="13298.1"/>
    <n v="9564"/>
    <n v="3734.1000000000004"/>
    <n v="0.28079951271234238"/>
    <n v="13298.1"/>
    <n v="3734.1000000000004"/>
    <s v="Sep"/>
    <s v="Sep-2024"/>
    <x v="13"/>
  </r>
  <r>
    <s v="ORD00977"/>
    <d v="2025-06-11T00:00:00"/>
    <s v="CUST0003"/>
    <s v="P011"/>
    <n v="2"/>
    <n v="799"/>
    <n v="0"/>
    <s v="Cash on Delivery"/>
    <s v="Delivered"/>
    <s v="Delayed"/>
    <s v="Instagram"/>
    <n v="80"/>
    <n v="645"/>
    <n v="1598"/>
    <n v="1290"/>
    <n v="308"/>
    <n v="0.19274092615769711"/>
    <n v="1598"/>
    <n v="308"/>
    <s v="Jun"/>
    <s v="Jun-2025"/>
    <x v="18"/>
  </r>
  <r>
    <s v="ORD00978"/>
    <d v="2024-03-28T00:00:00"/>
    <s v="CUST0646"/>
    <s v="P081"/>
    <n v="4"/>
    <n v="499"/>
    <n v="0"/>
    <s v="Cash on Delivery"/>
    <s v="Delivered"/>
    <s v="Delivered"/>
    <s v="Google Ads"/>
    <n v="50"/>
    <n v="280"/>
    <n v="1996"/>
    <n v="1120"/>
    <n v="876"/>
    <n v="0.43887775551102204"/>
    <n v="1996"/>
    <n v="876"/>
    <s v="Mar"/>
    <s v="Mar-2024"/>
    <x v="4"/>
  </r>
  <r>
    <s v="ORD00979"/>
    <d v="2025-06-27T00:00:00"/>
    <s v="CUST0041"/>
    <s v="P092"/>
    <n v="2"/>
    <n v="999"/>
    <n v="299.7"/>
    <s v="UPI"/>
    <s v="Delivered"/>
    <s v="Delivered"/>
    <s v="Facebook"/>
    <n v="100"/>
    <n v="727"/>
    <n v="1698.3"/>
    <n v="1454"/>
    <n v="244.29999999999995"/>
    <n v="0.14384973208502619"/>
    <n v="1698.3"/>
    <n v="244.29999999999995"/>
    <s v="Jun"/>
    <s v="Jun-2025"/>
    <x v="18"/>
  </r>
  <r>
    <s v="ORD00980"/>
    <d v="2025-03-22T00:00:00"/>
    <s v="CUST0655"/>
    <s v="P085"/>
    <n v="2"/>
    <n v="2999"/>
    <n v="599.79999999999995"/>
    <s v="UPI"/>
    <s v="Delivered"/>
    <s v="Delayed"/>
    <s v="Organic"/>
    <n v="60"/>
    <n v="2394"/>
    <n v="5398.2"/>
    <n v="4788"/>
    <n v="610.19999999999982"/>
    <n v="0.11303767922640877"/>
    <n v="5398.2"/>
    <n v="610.19999999999982"/>
    <s v="Mar"/>
    <s v="Mar-2025"/>
    <x v="17"/>
  </r>
  <r>
    <s v="ORD00981"/>
    <d v="2025-09-05T00:00:00"/>
    <s v="CUST0792"/>
    <s v="P051"/>
    <n v="1"/>
    <n v="2499"/>
    <n v="0"/>
    <s v="UPI"/>
    <s v="Delivered"/>
    <s v="Delivered"/>
    <s v="Google Ads"/>
    <n v="70"/>
    <n v="1946"/>
    <n v="2499"/>
    <n v="1946"/>
    <n v="553"/>
    <n v="0.22128851540616246"/>
    <n v="2499"/>
    <n v="553"/>
    <s v="Sep"/>
    <s v="Sep-2025"/>
    <x v="10"/>
  </r>
  <r>
    <s v="ORD00982"/>
    <d v="2024-07-20T00:00:00"/>
    <s v="CUST1045"/>
    <s v="P034"/>
    <n v="1"/>
    <n v="4999"/>
    <n v="0"/>
    <s v="Credit Card"/>
    <s v="Cancelled"/>
    <s v="Cancelled"/>
    <s v="Affiliate"/>
    <n v="60"/>
    <n v="3985"/>
    <n v="4999"/>
    <n v="3985"/>
    <n v="1014"/>
    <n v="0.20284056811362272"/>
    <n v="0"/>
    <n v="0"/>
    <s v="Jul"/>
    <s v="Jul-2024"/>
    <x v="20"/>
  </r>
  <r>
    <s v="ORD00983"/>
    <d v="2024-12-01T00:00:00"/>
    <s v="CUST0369"/>
    <s v="P020"/>
    <n v="3"/>
    <n v="1999"/>
    <n v="299.85000000000002"/>
    <s v="Credit Card"/>
    <s v="Delivered"/>
    <s v="Delivered"/>
    <s v="Organic"/>
    <n v="40"/>
    <n v="1597"/>
    <n v="5697.15"/>
    <n v="4791"/>
    <n v="906.14999999999964"/>
    <n v="0.15905321081593424"/>
    <n v="5697.15"/>
    <n v="906.14999999999964"/>
    <s v="Dec"/>
    <s v="Dec-2024"/>
    <x v="15"/>
  </r>
  <r>
    <s v="ORD00984"/>
    <d v="2024-09-27T00:00:00"/>
    <s v="CUST0357"/>
    <s v="P017"/>
    <n v="2"/>
    <n v="6999"/>
    <n v="2099.6999999999998"/>
    <s v="UPI"/>
    <s v="Delivered"/>
    <s v="Delayed"/>
    <s v="Email"/>
    <n v="60"/>
    <n v="4046"/>
    <n v="11898.3"/>
    <n v="8092"/>
    <n v="3806.2999999999993"/>
    <n v="0.3199028432633233"/>
    <n v="11898.3"/>
    <n v="3806.2999999999993"/>
    <s v="Sep"/>
    <s v="Sep-2024"/>
    <x v="13"/>
  </r>
  <r>
    <s v="ORD00985"/>
    <d v="2024-06-11T00:00:00"/>
    <s v="CUST0121"/>
    <s v="P054"/>
    <n v="3"/>
    <n v="4999"/>
    <n v="0"/>
    <s v="Cash on Delivery"/>
    <s v="Cancelled"/>
    <s v="Cancelled"/>
    <s v="Google Ads"/>
    <n v="60"/>
    <n v="2912"/>
    <n v="14997"/>
    <n v="8736"/>
    <n v="6261"/>
    <n v="0.41748349669933987"/>
    <n v="0"/>
    <n v="0"/>
    <s v="Jun"/>
    <s v="Jun-2024"/>
    <x v="1"/>
  </r>
  <r>
    <s v="ORD00986"/>
    <d v="2024-05-13T00:00:00"/>
    <s v="CUST0501"/>
    <s v="P046"/>
    <n v="2"/>
    <n v="1999"/>
    <n v="799.6"/>
    <s v="UPI"/>
    <s v="Delivered"/>
    <s v="Delivered"/>
    <s v="Instagram"/>
    <n v="80"/>
    <n v="1398"/>
    <n v="3198.4"/>
    <n v="2796"/>
    <n v="402.40000000000009"/>
    <n v="0.12581290645322663"/>
    <n v="3198.4"/>
    <n v="402.40000000000009"/>
    <s v="May"/>
    <s v="May-2024"/>
    <x v="5"/>
  </r>
  <r>
    <s v="ORD00987"/>
    <d v="2025-06-04T00:00:00"/>
    <s v="CUST0148"/>
    <s v="P097"/>
    <n v="2"/>
    <n v="499"/>
    <n v="0"/>
    <s v="Credit Card"/>
    <s v="Cancelled"/>
    <s v="Cancelled"/>
    <s v="Google Ads"/>
    <n v="70"/>
    <n v="324"/>
    <n v="998"/>
    <n v="648"/>
    <n v="350"/>
    <n v="0.35070140280561124"/>
    <n v="0"/>
    <n v="0"/>
    <s v="Jun"/>
    <s v="Jun-2025"/>
    <x v="18"/>
  </r>
  <r>
    <s v="ORD00988"/>
    <d v="2024-06-08T00:00:00"/>
    <s v="CUST0950"/>
    <s v="P016"/>
    <n v="2"/>
    <n v="999"/>
    <n v="199.8"/>
    <s v="UPI"/>
    <s v="Delivered"/>
    <s v="Delivered"/>
    <s v="Organic"/>
    <n v="100"/>
    <n v="813"/>
    <n v="1798.2"/>
    <n v="1626"/>
    <n v="172.20000000000005"/>
    <n v="9.576242909576245E-2"/>
    <n v="1798.2"/>
    <n v="172.20000000000005"/>
    <s v="Jun"/>
    <s v="Jun-2024"/>
    <x v="1"/>
  </r>
  <r>
    <s v="ORD00989"/>
    <d v="2025-09-28T00:00:00"/>
    <s v="CUST1158"/>
    <s v="P051"/>
    <n v="2"/>
    <n v="2499"/>
    <n v="249.9"/>
    <s v="Credit Card"/>
    <s v="Delivered"/>
    <s v="Delivered"/>
    <s v="Organic"/>
    <n v="100"/>
    <n v="1946"/>
    <n v="4748.1000000000004"/>
    <n v="3892"/>
    <n v="856.10000000000036"/>
    <n v="0.18030370042753949"/>
    <n v="4748.1000000000004"/>
    <n v="856.10000000000036"/>
    <s v="Sep"/>
    <s v="Sep-2025"/>
    <x v="10"/>
  </r>
  <r>
    <s v="ORD00990"/>
    <d v="2025-08-01T00:00:00"/>
    <s v="CUST0189"/>
    <s v="P089"/>
    <n v="1"/>
    <n v="2999"/>
    <n v="599.79999999999995"/>
    <s v="UPI"/>
    <s v="Delivered"/>
    <s v="Delayed"/>
    <s v="Instagram"/>
    <n v="70"/>
    <n v="2453"/>
    <n v="2399.1999999999998"/>
    <n v="2453"/>
    <n v="-53.800000000000182"/>
    <n v="-2.2424141380460231E-2"/>
    <n v="2399.1999999999998"/>
    <n v="-53.800000000000182"/>
    <s v="Aug"/>
    <s v="Aug-2025"/>
    <x v="8"/>
  </r>
  <r>
    <s v="ORD00991"/>
    <d v="2024-04-11T00:00:00"/>
    <s v="CUST0864"/>
    <s v="P065"/>
    <n v="3"/>
    <n v="399"/>
    <n v="179.55"/>
    <s v="Credit Card"/>
    <s v="Delivered"/>
    <s v="Delivered"/>
    <s v="Organic"/>
    <n v="60"/>
    <n v="252"/>
    <n v="1017.45"/>
    <n v="756"/>
    <n v="261.45000000000005"/>
    <n v="0.25696594427244585"/>
    <n v="1017.45"/>
    <n v="261.45000000000005"/>
    <s v="Apr"/>
    <s v="Apr-2024"/>
    <x v="3"/>
  </r>
  <r>
    <s v="ORD00992"/>
    <d v="2025-07-18T00:00:00"/>
    <s v="CUST1062"/>
    <s v="P076"/>
    <n v="1"/>
    <n v="399"/>
    <n v="19.95"/>
    <s v="Cash on Delivery"/>
    <s v="Delivered"/>
    <s v="Delivered"/>
    <s v="Google Ads"/>
    <n v="70"/>
    <n v="322"/>
    <n v="379.05"/>
    <n v="322"/>
    <n v="57.050000000000011"/>
    <n v="0.15050784856879043"/>
    <n v="379.05"/>
    <n v="57.050000000000011"/>
    <s v="Jul"/>
    <s v="Jul-2025"/>
    <x v="2"/>
  </r>
  <r>
    <s v="ORD00993"/>
    <d v="2025-03-27T00:00:00"/>
    <s v="CUST0951"/>
    <s v="P088"/>
    <n v="2"/>
    <n v="2999"/>
    <n v="1199.5999999999999"/>
    <s v="Cash on Delivery"/>
    <s v="Delivered"/>
    <s v="Delivered"/>
    <s v="Affiliate"/>
    <n v="70"/>
    <n v="2377"/>
    <n v="4798.3999999999996"/>
    <n v="4754"/>
    <n v="44.399999999999636"/>
    <n v="9.2530843614537436E-3"/>
    <n v="4798.3999999999996"/>
    <n v="44.399999999999636"/>
    <s v="Mar"/>
    <s v="Mar-2025"/>
    <x v="17"/>
  </r>
  <r>
    <s v="ORD00994"/>
    <d v="2024-09-08T00:00:00"/>
    <s v="CUST0024"/>
    <s v="P046"/>
    <n v="1"/>
    <n v="1999"/>
    <n v="0"/>
    <s v="UPI"/>
    <s v="Cancelled"/>
    <s v="Cancelled"/>
    <s v="Organic"/>
    <n v="50"/>
    <n v="1398"/>
    <n v="1999"/>
    <n v="1398"/>
    <n v="601"/>
    <n v="0.30065032516258128"/>
    <n v="0"/>
    <n v="0"/>
    <s v="Sep"/>
    <s v="Sep-2024"/>
    <x v="13"/>
  </r>
  <r>
    <s v="ORD00995"/>
    <d v="2025-03-01T00:00:00"/>
    <s v="CUST0060"/>
    <s v="P063"/>
    <n v="2"/>
    <n v="2999"/>
    <n v="299.89999999999998"/>
    <s v="Net Banking"/>
    <s v="Delivered"/>
    <s v="Delivered"/>
    <s v="Instagram"/>
    <n v="100"/>
    <n v="1877"/>
    <n v="5698.1"/>
    <n v="3754"/>
    <n v="1944.1000000000004"/>
    <n v="0.34118390340639865"/>
    <n v="5698.1"/>
    <n v="1944.1000000000004"/>
    <s v="Mar"/>
    <s v="Mar-2025"/>
    <x v="17"/>
  </r>
  <r>
    <s v="ORD00996"/>
    <d v="2025-10-19T00:00:00"/>
    <s v="CUST0089"/>
    <s v="P092"/>
    <n v="3"/>
    <n v="999"/>
    <n v="0"/>
    <s v="Cash on Delivery"/>
    <s v="Cancelled"/>
    <s v="Cancelled"/>
    <s v="Email"/>
    <n v="60"/>
    <n v="727"/>
    <n v="2997"/>
    <n v="2181"/>
    <n v="816"/>
    <n v="0.2722722722722723"/>
    <n v="0"/>
    <n v="0"/>
    <s v="Oct"/>
    <s v="Oct-2025"/>
    <x v="21"/>
  </r>
  <r>
    <s v="ORD00997"/>
    <d v="2025-02-17T00:00:00"/>
    <s v="CUST1026"/>
    <s v="P068"/>
    <n v="1"/>
    <n v="2499"/>
    <n v="124.95"/>
    <s v="UPI"/>
    <s v="Delivered"/>
    <s v="Delayed"/>
    <s v="Instagram"/>
    <n v="50"/>
    <n v="1632"/>
    <n v="2374.0500000000002"/>
    <n v="1632"/>
    <n v="742.05000000000018"/>
    <n v="0.31256713211600434"/>
    <n v="2374.0500000000002"/>
    <n v="742.05000000000018"/>
    <s v="Feb"/>
    <s v="Feb-2025"/>
    <x v="0"/>
  </r>
  <r>
    <s v="ORD00998"/>
    <d v="2024-12-11T00:00:00"/>
    <s v="CUST0480"/>
    <s v="P063"/>
    <n v="3"/>
    <n v="2999"/>
    <n v="0"/>
    <s v="Credit Card"/>
    <s v="Cancelled"/>
    <s v="Cancelled"/>
    <s v="Google Ads"/>
    <n v="70"/>
    <n v="1877"/>
    <n v="8997"/>
    <n v="5631"/>
    <n v="3366"/>
    <n v="0.37412470823607868"/>
    <n v="0"/>
    <n v="0"/>
    <s v="Dec"/>
    <s v="Dec-2024"/>
    <x v="15"/>
  </r>
  <r>
    <s v="ORD00999"/>
    <d v="2025-08-16T00:00:00"/>
    <s v="CUST0912"/>
    <s v="P082"/>
    <n v="1"/>
    <n v="3999"/>
    <n v="399.9"/>
    <s v="Cash on Delivery"/>
    <s v="Delivered"/>
    <s v="Delivered"/>
    <s v="Organic"/>
    <n v="50"/>
    <n v="2514"/>
    <n v="3599.1"/>
    <n v="2514"/>
    <n v="1085.0999999999999"/>
    <n v="0.30149203967658578"/>
    <n v="3599.1"/>
    <n v="1085.0999999999999"/>
    <s v="Aug"/>
    <s v="Aug-2025"/>
    <x v="8"/>
  </r>
  <r>
    <s v="ORD01000"/>
    <d v="2025-04-09T00:00:00"/>
    <s v="CUST0494"/>
    <s v="P015"/>
    <n v="1"/>
    <n v="1299"/>
    <n v="129.9"/>
    <s v="UPI"/>
    <s v="Delivered"/>
    <s v="Delivered"/>
    <s v="Email"/>
    <n v="60"/>
    <n v="881"/>
    <n v="1169.0999999999999"/>
    <n v="881"/>
    <n v="288.09999999999991"/>
    <n v="0.24642887691386531"/>
    <n v="1169.0999999999999"/>
    <n v="288.09999999999991"/>
    <s v="Apr"/>
    <s v="Apr-2025"/>
    <x v="7"/>
  </r>
  <r>
    <s v="ORD01001"/>
    <d v="2025-05-15T00:00:00"/>
    <s v="CUST0753"/>
    <s v="P024"/>
    <n v="1"/>
    <n v="1299"/>
    <n v="194.85"/>
    <s v="Cash on Delivery"/>
    <s v="Delivered"/>
    <s v="Delivered"/>
    <s v="Facebook"/>
    <n v="80"/>
    <n v="969"/>
    <n v="1104.1500000000001"/>
    <n v="969"/>
    <n v="135.15000000000009"/>
    <n v="0.12240184757505781"/>
    <n v="1104.1500000000001"/>
    <n v="135.15000000000009"/>
    <s v="May"/>
    <s v="May-2025"/>
    <x v="11"/>
  </r>
  <r>
    <s v="ORD01002"/>
    <d v="2024-12-29T00:00:00"/>
    <s v="CUST1188"/>
    <s v="P032"/>
    <n v="1"/>
    <n v="1599"/>
    <n v="159.9"/>
    <s v="Cash on Delivery"/>
    <s v="Delivered"/>
    <s v="Delivered"/>
    <s v="Facebook"/>
    <n v="60"/>
    <n v="1180"/>
    <n v="1439.1"/>
    <n v="1180"/>
    <n v="259.09999999999991"/>
    <n v="0.18004308248210682"/>
    <n v="1439.1"/>
    <n v="259.09999999999991"/>
    <s v="Dec"/>
    <s v="Dec-2024"/>
    <x v="15"/>
  </r>
  <r>
    <s v="ORD01003"/>
    <d v="2025-07-01T00:00:00"/>
    <s v="CUST0489"/>
    <s v="P021"/>
    <n v="3"/>
    <n v="799"/>
    <n v="599.25"/>
    <s v="Credit Card"/>
    <s v="Delivered"/>
    <s v="Delayed"/>
    <s v="Instagram"/>
    <n v="70"/>
    <n v="613"/>
    <n v="1797.75"/>
    <n v="1839"/>
    <n v="-41.25"/>
    <n v="-2.2945348352106799E-2"/>
    <n v="1797.75"/>
    <n v="-41.25"/>
    <s v="Jul"/>
    <s v="Jul-2025"/>
    <x v="2"/>
  </r>
  <r>
    <s v="ORD01004"/>
    <d v="2024-05-26T00:00:00"/>
    <s v="CUST0001"/>
    <s v="P025"/>
    <n v="1"/>
    <n v="4999"/>
    <n v="249.95"/>
    <s v="UPI"/>
    <s v="Delivered"/>
    <s v="Delivered"/>
    <s v="Email"/>
    <n v="40"/>
    <n v="3572"/>
    <n v="4749.05"/>
    <n v="3572"/>
    <n v="1177.0500000000002"/>
    <n v="0.24784956991398283"/>
    <n v="4749.05"/>
    <n v="1177.0500000000002"/>
    <s v="May"/>
    <s v="May-2024"/>
    <x v="5"/>
  </r>
  <r>
    <s v="ORD01005"/>
    <d v="2025-08-20T00:00:00"/>
    <s v="CUST0450"/>
    <s v="P037"/>
    <n v="1"/>
    <n v="399"/>
    <n v="19.95"/>
    <s v="Credit Card"/>
    <s v="Delivered"/>
    <s v="Delivered"/>
    <s v="Affiliate"/>
    <n v="80"/>
    <n v="226"/>
    <n v="379.05"/>
    <n v="226"/>
    <n v="153.05000000000001"/>
    <n v="0.40377258936815724"/>
    <n v="379.05"/>
    <n v="153.05000000000001"/>
    <s v="Aug"/>
    <s v="Aug-2025"/>
    <x v="8"/>
  </r>
  <r>
    <s v="ORD01006"/>
    <d v="2024-10-29T00:00:00"/>
    <s v="CUST0868"/>
    <s v="P070"/>
    <n v="3"/>
    <n v="499"/>
    <n v="0"/>
    <s v="Debit Card"/>
    <s v="Delivered"/>
    <s v="Delivered"/>
    <s v="Instagram"/>
    <n v="50"/>
    <n v="394"/>
    <n v="1497"/>
    <n v="1182"/>
    <n v="315"/>
    <n v="0.21042084168336672"/>
    <n v="1497"/>
    <n v="315"/>
    <s v="Oct"/>
    <s v="Oct-2024"/>
    <x v="16"/>
  </r>
  <r>
    <s v="ORD01007"/>
    <d v="2024-07-19T00:00:00"/>
    <s v="CUST0113"/>
    <s v="P072"/>
    <n v="2"/>
    <n v="999"/>
    <n v="0"/>
    <s v="UPI"/>
    <s v="Delivered"/>
    <s v="Delivered"/>
    <s v="Organic"/>
    <n v="70"/>
    <n v="636"/>
    <n v="1998"/>
    <n v="1272"/>
    <n v="726"/>
    <n v="0.36336336336336339"/>
    <n v="1998"/>
    <n v="726"/>
    <s v="Jul"/>
    <s v="Jul-2024"/>
    <x v="20"/>
  </r>
  <r>
    <s v="ORD01008"/>
    <d v="2025-01-20T00:00:00"/>
    <s v="CUST0757"/>
    <s v="P031"/>
    <n v="1"/>
    <n v="3999"/>
    <n v="399.9"/>
    <s v="Credit Card"/>
    <s v="Delivered"/>
    <s v="Delivered"/>
    <s v="Instagram"/>
    <n v="70"/>
    <n v="3007"/>
    <n v="3599.1"/>
    <n v="3007"/>
    <n v="592.09999999999991"/>
    <n v="0.16451335055986216"/>
    <n v="3599.1"/>
    <n v="592.09999999999991"/>
    <s v="Jan"/>
    <s v="Jan-2025"/>
    <x v="19"/>
  </r>
  <r>
    <s v="ORD01009"/>
    <d v="2025-04-19T00:00:00"/>
    <s v="CUST0920"/>
    <s v="P057"/>
    <n v="2"/>
    <n v="299"/>
    <n v="0"/>
    <s v="UPI"/>
    <s v="Cancelled"/>
    <s v="Cancelled"/>
    <s v="Instagram"/>
    <n v="70"/>
    <n v="188"/>
    <n v="598"/>
    <n v="376"/>
    <n v="222"/>
    <n v="0.37123745819397991"/>
    <n v="0"/>
    <n v="0"/>
    <s v="Apr"/>
    <s v="Apr-2025"/>
    <x v="7"/>
  </r>
  <r>
    <s v="ORD01010"/>
    <d v="2025-09-21T00:00:00"/>
    <s v="CUST0676"/>
    <s v="P055"/>
    <n v="1"/>
    <n v="799"/>
    <n v="79.900000000000006"/>
    <s v="UPI"/>
    <s v="Delivered"/>
    <s v="Delivered"/>
    <s v="Google Ads"/>
    <n v="50"/>
    <n v="596"/>
    <n v="719.1"/>
    <n v="596"/>
    <n v="123.10000000000002"/>
    <n v="0.17118620497844531"/>
    <n v="719.1"/>
    <n v="123.10000000000002"/>
    <s v="Sep"/>
    <s v="Sep-2025"/>
    <x v="10"/>
  </r>
  <r>
    <s v="ORD01011"/>
    <d v="2025-07-25T00:00:00"/>
    <s v="CUST0687"/>
    <s v="P011"/>
    <n v="3"/>
    <n v="799"/>
    <n v="119.85"/>
    <s v="UPI"/>
    <s v="Delivered"/>
    <s v="Delivered"/>
    <s v="Facebook"/>
    <n v="60"/>
    <n v="645"/>
    <n v="2277.15"/>
    <n v="1935"/>
    <n v="342.15000000000009"/>
    <n v="0.15025360648178648"/>
    <n v="2277.15"/>
    <n v="342.15000000000009"/>
    <s v="Jul"/>
    <s v="Jul-2025"/>
    <x v="2"/>
  </r>
  <r>
    <s v="ORD01012"/>
    <d v="2025-08-03T00:00:00"/>
    <s v="CUST0250"/>
    <s v="P050"/>
    <n v="2"/>
    <n v="3999"/>
    <n v="1999.5"/>
    <s v="UPI"/>
    <s v="Delivered"/>
    <s v="Delivered"/>
    <s v="Organic"/>
    <n v="80"/>
    <n v="2895"/>
    <n v="5998.5"/>
    <n v="5790"/>
    <n v="208.5"/>
    <n v="3.4758689672418103E-2"/>
    <n v="5998.5"/>
    <n v="208.5"/>
    <s v="Aug"/>
    <s v="Aug-2025"/>
    <x v="8"/>
  </r>
  <r>
    <s v="ORD01013"/>
    <d v="2025-05-28T00:00:00"/>
    <s v="CUST0049"/>
    <s v="P098"/>
    <n v="1"/>
    <n v="399"/>
    <n v="19.95"/>
    <s v="UPI"/>
    <s v="Delivered"/>
    <s v="Delivered"/>
    <s v="Email"/>
    <n v="50"/>
    <n v="278"/>
    <n v="379.05"/>
    <n v="278"/>
    <n v="101.05000000000001"/>
    <n v="0.2665875214351669"/>
    <n v="379.05"/>
    <n v="101.05000000000001"/>
    <s v="May"/>
    <s v="May-2025"/>
    <x v="11"/>
  </r>
  <r>
    <s v="ORD01014"/>
    <d v="2024-09-21T00:00:00"/>
    <s v="CUST1166"/>
    <s v="P038"/>
    <n v="3"/>
    <n v="399"/>
    <n v="0"/>
    <s v="UPI"/>
    <s v="Delivered"/>
    <s v="Delivered"/>
    <s v="Organic"/>
    <n v="80"/>
    <n v="248"/>
    <n v="1197"/>
    <n v="744"/>
    <n v="453"/>
    <n v="0.37844611528822053"/>
    <n v="1197"/>
    <n v="453"/>
    <s v="Sep"/>
    <s v="Sep-2024"/>
    <x v="13"/>
  </r>
  <r>
    <s v="ORD01015"/>
    <d v="2025-01-22T00:00:00"/>
    <s v="CUST0037"/>
    <s v="P037"/>
    <n v="3"/>
    <n v="399"/>
    <n v="0"/>
    <s v="Credit Card"/>
    <s v="Cancelled"/>
    <s v="Cancelled"/>
    <s v="Email"/>
    <n v="50"/>
    <n v="226"/>
    <n v="1197"/>
    <n v="678"/>
    <n v="519"/>
    <n v="0.43358395989974935"/>
    <n v="0"/>
    <n v="0"/>
    <s v="Jan"/>
    <s v="Jan-2025"/>
    <x v="19"/>
  </r>
  <r>
    <s v="ORD01016"/>
    <d v="2024-03-12T00:00:00"/>
    <s v="CUST0764"/>
    <s v="P050"/>
    <n v="2"/>
    <n v="3999"/>
    <n v="399.9"/>
    <s v="Credit Card"/>
    <s v="Delivered"/>
    <s v="Delivered"/>
    <s v="Google Ads"/>
    <n v="80"/>
    <n v="2895"/>
    <n v="7598.1"/>
    <n v="5790"/>
    <n v="1808.1000000000004"/>
    <n v="0.23796738658348801"/>
    <n v="7598.1"/>
    <n v="1808.1000000000004"/>
    <s v="Mar"/>
    <s v="Mar-2024"/>
    <x v="4"/>
  </r>
  <r>
    <s v="ORD01017"/>
    <d v="2024-01-19T00:00:00"/>
    <s v="CUST0739"/>
    <s v="P060"/>
    <n v="2"/>
    <n v="999"/>
    <n v="99.9"/>
    <s v="UPI"/>
    <s v="Delivered"/>
    <s v="Delivered"/>
    <s v="Facebook"/>
    <n v="40"/>
    <n v="744"/>
    <n v="1898.1"/>
    <n v="1488"/>
    <n v="410.09999999999991"/>
    <n v="0.21605816342658443"/>
    <n v="1898.1"/>
    <n v="410.09999999999991"/>
    <s v="Jan"/>
    <s v="Jan-2024"/>
    <x v="14"/>
  </r>
  <r>
    <s v="ORD01018"/>
    <d v="2024-02-16T00:00:00"/>
    <s v="CUST0473"/>
    <s v="P055"/>
    <n v="2"/>
    <n v="799"/>
    <n v="239.7"/>
    <s v="UPI"/>
    <s v="Delivered"/>
    <s v="Delivered"/>
    <s v="Facebook"/>
    <n v="60"/>
    <n v="596"/>
    <n v="1358.3"/>
    <n v="1192"/>
    <n v="166.29999999999995"/>
    <n v="0.1224324523301185"/>
    <n v="1358.3"/>
    <n v="166.29999999999995"/>
    <s v="Feb"/>
    <s v="Feb-2024"/>
    <x v="12"/>
  </r>
  <r>
    <s v="ORD01019"/>
    <d v="2025-07-12T00:00:00"/>
    <s v="CUST0754"/>
    <s v="P011"/>
    <n v="2"/>
    <n v="799"/>
    <n v="0"/>
    <s v="UPI"/>
    <s v="Cancelled"/>
    <s v="Cancelled"/>
    <s v="Google Ads"/>
    <n v="70"/>
    <n v="645"/>
    <n v="1598"/>
    <n v="1290"/>
    <n v="308"/>
    <n v="0.19274092615769711"/>
    <n v="0"/>
    <n v="0"/>
    <s v="Jul"/>
    <s v="Jul-2025"/>
    <x v="2"/>
  </r>
  <r>
    <s v="ORD01020"/>
    <d v="2024-09-20T00:00:00"/>
    <s v="CUST0416"/>
    <s v="P041"/>
    <n v="2"/>
    <n v="399"/>
    <n v="39.9"/>
    <s v="Debit Card"/>
    <s v="Delivered"/>
    <s v="Delivered"/>
    <s v="Google Ads"/>
    <n v="50"/>
    <n v="315"/>
    <n v="758.1"/>
    <n v="630"/>
    <n v="128.10000000000002"/>
    <n v="0.16897506925207759"/>
    <n v="758.1"/>
    <n v="128.10000000000002"/>
    <s v="Sep"/>
    <s v="Sep-2024"/>
    <x v="13"/>
  </r>
  <r>
    <s v="ORD01021"/>
    <d v="2025-05-16T00:00:00"/>
    <s v="CUST1200"/>
    <s v="P067"/>
    <n v="1"/>
    <n v="999"/>
    <n v="49.95"/>
    <s v="UPI"/>
    <s v="Delivered"/>
    <s v="Delivered"/>
    <s v="Instagram"/>
    <n v="80"/>
    <n v="611"/>
    <n v="949.05"/>
    <n v="611"/>
    <n v="338.04999999999995"/>
    <n v="0.35619830356672461"/>
    <n v="949.05"/>
    <n v="338.04999999999995"/>
    <s v="May"/>
    <s v="May-2025"/>
    <x v="11"/>
  </r>
  <r>
    <s v="ORD01022"/>
    <d v="2024-05-16T00:00:00"/>
    <s v="CUST1170"/>
    <s v="P095"/>
    <n v="4"/>
    <n v="299"/>
    <n v="179.4"/>
    <s v="Debit Card"/>
    <s v="Delivered"/>
    <s v="Delivered"/>
    <s v="Organic"/>
    <n v="80"/>
    <n v="221"/>
    <n v="1016.6"/>
    <n v="884"/>
    <n v="132.60000000000002"/>
    <n v="0.13043478260869568"/>
    <n v="1016.6"/>
    <n v="132.60000000000002"/>
    <s v="May"/>
    <s v="May-2024"/>
    <x v="5"/>
  </r>
  <r>
    <s v="ORD01023"/>
    <d v="2025-06-21T00:00:00"/>
    <s v="CUST0735"/>
    <s v="P011"/>
    <n v="1"/>
    <n v="799"/>
    <n v="119.85"/>
    <s v="Debit Card"/>
    <s v="Delivered"/>
    <s v="Delivered"/>
    <s v="Facebook"/>
    <n v="100"/>
    <n v="645"/>
    <n v="679.15"/>
    <n v="645"/>
    <n v="34.149999999999977"/>
    <n v="5.0283442538467171E-2"/>
    <n v="679.15"/>
    <n v="34.149999999999977"/>
    <s v="Jun"/>
    <s v="Jun-2025"/>
    <x v="18"/>
  </r>
  <r>
    <s v="ORD01024"/>
    <d v="2024-11-22T00:00:00"/>
    <s v="CUST0644"/>
    <s v="P063"/>
    <n v="2"/>
    <n v="2999"/>
    <n v="299.89999999999998"/>
    <s v="Cash on Delivery"/>
    <s v="Delivered"/>
    <s v="Delivered"/>
    <s v="Facebook"/>
    <n v="70"/>
    <n v="1877"/>
    <n v="5698.1"/>
    <n v="3754"/>
    <n v="1944.1000000000004"/>
    <n v="0.34118390340639865"/>
    <n v="5698.1"/>
    <n v="1944.1000000000004"/>
    <s v="Nov"/>
    <s v="Nov-2024"/>
    <x v="6"/>
  </r>
  <r>
    <s v="ORD01025"/>
    <d v="2024-08-15T00:00:00"/>
    <s v="CUST0433"/>
    <s v="P028"/>
    <n v="2"/>
    <n v="799"/>
    <n v="0"/>
    <s v="Debit Card"/>
    <s v="Cancelled"/>
    <s v="Cancelled"/>
    <s v="Email"/>
    <n v="60"/>
    <n v="526"/>
    <n v="1598"/>
    <n v="1052"/>
    <n v="546"/>
    <n v="0.34167709637046306"/>
    <n v="0"/>
    <n v="0"/>
    <s v="Aug"/>
    <s v="Aug-2024"/>
    <x v="9"/>
  </r>
  <r>
    <s v="ORD01026"/>
    <d v="2025-05-31T00:00:00"/>
    <s v="CUST0508"/>
    <s v="P054"/>
    <n v="4"/>
    <n v="4999"/>
    <n v="1999.6"/>
    <s v="Credit Card"/>
    <s v="Delivered"/>
    <s v="Delivered"/>
    <s v="Organic"/>
    <n v="100"/>
    <n v="2912"/>
    <n v="17996.400000000001"/>
    <n v="11648"/>
    <n v="6348.4000000000015"/>
    <n v="0.35275944077704435"/>
    <n v="17996.400000000001"/>
    <n v="6348.4000000000015"/>
    <s v="May"/>
    <s v="May-2025"/>
    <x v="11"/>
  </r>
  <r>
    <s v="ORD01027"/>
    <d v="2025-10-20T00:00:00"/>
    <s v="CUST1051"/>
    <s v="P011"/>
    <n v="1"/>
    <n v="799"/>
    <n v="39.950000000000003"/>
    <s v="Net Banking"/>
    <s v="Delivered"/>
    <s v="Delivered"/>
    <s v="Affiliate"/>
    <n v="70"/>
    <n v="645"/>
    <n v="759.05"/>
    <n v="645"/>
    <n v="114.04999999999995"/>
    <n v="0.1502536064817864"/>
    <n v="759.05"/>
    <n v="114.04999999999995"/>
    <s v="Oct"/>
    <s v="Oct-2025"/>
    <x v="21"/>
  </r>
  <r>
    <s v="ORD01028"/>
    <d v="2025-03-12T00:00:00"/>
    <s v="CUST0207"/>
    <s v="P010"/>
    <n v="4"/>
    <n v="2499"/>
    <n v="999.6"/>
    <s v="Cash on Delivery"/>
    <s v="Delivered"/>
    <s v="Delivered"/>
    <s v="Google Ads"/>
    <n v="60"/>
    <n v="2030"/>
    <n v="8996.4"/>
    <n v="8120"/>
    <n v="876.39999999999964"/>
    <n v="9.7416744475567973E-2"/>
    <n v="8996.4"/>
    <n v="876.39999999999964"/>
    <s v="Mar"/>
    <s v="Mar-2025"/>
    <x v="17"/>
  </r>
  <r>
    <s v="ORD01029"/>
    <d v="2025-01-29T00:00:00"/>
    <s v="CUST0760"/>
    <s v="P021"/>
    <n v="2"/>
    <n v="799"/>
    <n v="0"/>
    <s v="UPI"/>
    <s v="Cancelled"/>
    <s v="Cancelled"/>
    <s v="Instagram"/>
    <n v="100"/>
    <n v="613"/>
    <n v="1598"/>
    <n v="1226"/>
    <n v="372"/>
    <n v="0.23279098873591991"/>
    <n v="0"/>
    <n v="0"/>
    <s v="Jan"/>
    <s v="Jan-2025"/>
    <x v="19"/>
  </r>
  <r>
    <s v="ORD01030"/>
    <d v="2025-09-04T00:00:00"/>
    <s v="CUST0320"/>
    <s v="P011"/>
    <n v="1"/>
    <n v="799"/>
    <n v="0"/>
    <s v="UPI"/>
    <s v="Cancelled"/>
    <s v="Cancelled"/>
    <s v="Organic"/>
    <n v="70"/>
    <n v="645"/>
    <n v="799"/>
    <n v="645"/>
    <n v="154"/>
    <n v="0.19274092615769711"/>
    <n v="0"/>
    <n v="0"/>
    <s v="Sep"/>
    <s v="Sep-2025"/>
    <x v="10"/>
  </r>
  <r>
    <s v="ORD01031"/>
    <d v="2024-09-15T00:00:00"/>
    <s v="CUST0456"/>
    <s v="P024"/>
    <n v="1"/>
    <n v="1299"/>
    <n v="0"/>
    <s v="UPI"/>
    <s v="Delivered"/>
    <s v="Delivered"/>
    <s v="Google Ads"/>
    <n v="60"/>
    <n v="969"/>
    <n v="1299"/>
    <n v="969"/>
    <n v="330"/>
    <n v="0.2540415704387991"/>
    <n v="1299"/>
    <n v="330"/>
    <s v="Sep"/>
    <s v="Sep-2024"/>
    <x v="13"/>
  </r>
  <r>
    <s v="ORD01032"/>
    <d v="2024-03-13T00:00:00"/>
    <s v="CUST1187"/>
    <s v="P083"/>
    <n v="1"/>
    <n v="499"/>
    <n v="0"/>
    <s v="UPI"/>
    <s v="Cancelled"/>
    <s v="Cancelled"/>
    <s v="Organic"/>
    <n v="40"/>
    <n v="323"/>
    <n v="499"/>
    <n v="323"/>
    <n v="176"/>
    <n v="0.35270541082164331"/>
    <n v="0"/>
    <n v="0"/>
    <s v="Mar"/>
    <s v="Mar-2024"/>
    <x v="4"/>
  </r>
  <r>
    <s v="ORD01033"/>
    <d v="2025-10-05T00:00:00"/>
    <s v="CUST0793"/>
    <s v="P035"/>
    <n v="1"/>
    <n v="1299"/>
    <n v="259.8"/>
    <s v="UPI"/>
    <s v="Delivered"/>
    <s v="Delivered"/>
    <s v="Affiliate"/>
    <n v="40"/>
    <n v="863"/>
    <n v="1039.2"/>
    <n v="863"/>
    <n v="176.20000000000005"/>
    <n v="0.16955350269438033"/>
    <n v="1039.2"/>
    <n v="176.20000000000005"/>
    <s v="Oct"/>
    <s v="Oct-2025"/>
    <x v="21"/>
  </r>
  <r>
    <s v="ORD01034"/>
    <d v="2025-03-18T00:00:00"/>
    <s v="CUST1031"/>
    <s v="P036"/>
    <n v="4"/>
    <n v="2999"/>
    <n v="1199.5999999999999"/>
    <s v="Credit Card"/>
    <s v="Delivered"/>
    <s v="Delayed"/>
    <s v="Google Ads"/>
    <n v="80"/>
    <n v="2406"/>
    <n v="10796.4"/>
    <n v="9624"/>
    <n v="1172.3999999999996"/>
    <n v="0.10859175280649103"/>
    <n v="10796.4"/>
    <n v="1172.3999999999996"/>
    <s v="Mar"/>
    <s v="Mar-2025"/>
    <x v="17"/>
  </r>
  <r>
    <s v="ORD01035"/>
    <d v="2024-08-03T00:00:00"/>
    <s v="CUST0353"/>
    <s v="P013"/>
    <n v="1"/>
    <n v="999"/>
    <n v="99.9"/>
    <s v="Debit Card"/>
    <s v="Delivered"/>
    <s v="Delayed"/>
    <s v="Organic"/>
    <n v="60"/>
    <n v="603"/>
    <n v="899.1"/>
    <n v="603"/>
    <n v="296.10000000000002"/>
    <n v="0.32932932932932935"/>
    <n v="899.1"/>
    <n v="296.10000000000002"/>
    <s v="Aug"/>
    <s v="Aug-2024"/>
    <x v="9"/>
  </r>
  <r>
    <s v="ORD01036"/>
    <d v="2025-10-22T00:00:00"/>
    <s v="CUST0605"/>
    <s v="P043"/>
    <n v="1"/>
    <n v="599"/>
    <n v="0"/>
    <s v="Debit Card"/>
    <s v="Cancelled"/>
    <s v="Cancelled"/>
    <s v="Instagram"/>
    <n v="80"/>
    <n v="358"/>
    <n v="599"/>
    <n v="358"/>
    <n v="241"/>
    <n v="0.40233722871452421"/>
    <n v="0"/>
    <n v="0"/>
    <s v="Oct"/>
    <s v="Oct-2025"/>
    <x v="21"/>
  </r>
  <r>
    <s v="ORD01037"/>
    <d v="2024-02-21T00:00:00"/>
    <s v="CUST0536"/>
    <s v="P016"/>
    <n v="1"/>
    <n v="999"/>
    <n v="49.95"/>
    <s v="UPI"/>
    <s v="Delivered"/>
    <s v="Delivered"/>
    <s v="Google Ads"/>
    <n v="50"/>
    <n v="813"/>
    <n v="949.05"/>
    <n v="813"/>
    <n v="136.04999999999995"/>
    <n v="0.14335388019598541"/>
    <n v="949.05"/>
    <n v="136.04999999999995"/>
    <s v="Feb"/>
    <s v="Feb-2024"/>
    <x v="12"/>
  </r>
  <r>
    <s v="ORD01038"/>
    <d v="2024-07-10T00:00:00"/>
    <s v="CUST0565"/>
    <s v="P047"/>
    <n v="2"/>
    <n v="1999"/>
    <n v="399.8"/>
    <s v="Cash on Delivery"/>
    <s v="Delivered"/>
    <s v="Delivered"/>
    <s v="Facebook"/>
    <n v="50"/>
    <n v="1547"/>
    <n v="3598.2"/>
    <n v="3094"/>
    <n v="504.19999999999982"/>
    <n v="0.14012561836473789"/>
    <n v="3598.2"/>
    <n v="504.19999999999982"/>
    <s v="Jul"/>
    <s v="Jul-2024"/>
    <x v="20"/>
  </r>
  <r>
    <s v="ORD01039"/>
    <d v="2024-11-02T00:00:00"/>
    <s v="CUST0995"/>
    <s v="P063"/>
    <n v="2"/>
    <n v="2999"/>
    <n v="299.89999999999998"/>
    <s v="UPI"/>
    <s v="Delivered"/>
    <s v="Delivered"/>
    <s v="Organic"/>
    <n v="100"/>
    <n v="1877"/>
    <n v="5698.1"/>
    <n v="3754"/>
    <n v="1944.1000000000004"/>
    <n v="0.34118390340639865"/>
    <n v="5698.1"/>
    <n v="1944.1000000000004"/>
    <s v="Nov"/>
    <s v="Nov-2024"/>
    <x v="6"/>
  </r>
  <r>
    <s v="ORD01040"/>
    <d v="2024-03-24T00:00:00"/>
    <s v="CUST0187"/>
    <s v="P069"/>
    <n v="1"/>
    <n v="2499"/>
    <n v="124.95"/>
    <s v="Debit Card"/>
    <s v="Delivered"/>
    <s v="Delivered"/>
    <s v="Email"/>
    <n v="70"/>
    <n v="1430"/>
    <n v="2374.0500000000002"/>
    <n v="1430"/>
    <n v="944.05000000000018"/>
    <n v="0.39765379836144987"/>
    <n v="2374.0500000000002"/>
    <n v="944.05000000000018"/>
    <s v="Mar"/>
    <s v="Mar-2024"/>
    <x v="4"/>
  </r>
  <r>
    <s v="ORD01041"/>
    <d v="2025-03-17T00:00:00"/>
    <s v="CUST0952"/>
    <s v="P032"/>
    <n v="2"/>
    <n v="1599"/>
    <n v="799.5"/>
    <s v="Cash on Delivery"/>
    <s v="Delivered"/>
    <s v="Delayed"/>
    <s v="Instagram"/>
    <n v="100"/>
    <n v="1180"/>
    <n v="2398.5"/>
    <n v="2360"/>
    <n v="38.5"/>
    <n v="1.6051698978528248E-2"/>
    <n v="2398.5"/>
    <n v="38.5"/>
    <s v="Mar"/>
    <s v="Mar-2025"/>
    <x v="17"/>
  </r>
  <r>
    <s v="ORD01042"/>
    <d v="2024-01-07T00:00:00"/>
    <s v="CUST0571"/>
    <s v="P018"/>
    <n v="3"/>
    <n v="499"/>
    <n v="0"/>
    <s v="UPI"/>
    <s v="Cancelled"/>
    <s v="Cancelled"/>
    <s v="Organic"/>
    <n v="60"/>
    <n v="403"/>
    <n v="1497"/>
    <n v="1209"/>
    <n v="288"/>
    <n v="0.19238476953907815"/>
    <n v="0"/>
    <n v="0"/>
    <s v="Jan"/>
    <s v="Jan-2024"/>
    <x v="14"/>
  </r>
  <r>
    <s v="ORD01043"/>
    <d v="2025-06-15T00:00:00"/>
    <s v="CUST0430"/>
    <s v="P054"/>
    <n v="4"/>
    <n v="4999"/>
    <n v="2999.4"/>
    <s v="UPI"/>
    <s v="Delivered"/>
    <s v="Delayed"/>
    <s v="Google Ads"/>
    <n v="80"/>
    <n v="2912"/>
    <n v="16996.599999999999"/>
    <n v="11648"/>
    <n v="5348.5999999999985"/>
    <n v="0.31468646670510569"/>
    <n v="16996.599999999999"/>
    <n v="5348.5999999999985"/>
    <s v="Jun"/>
    <s v="Jun-2025"/>
    <x v="18"/>
  </r>
  <r>
    <s v="ORD01044"/>
    <d v="2024-06-12T00:00:00"/>
    <s v="CUST0454"/>
    <s v="P093"/>
    <n v="1"/>
    <n v="999"/>
    <n v="0"/>
    <s v="Debit Card"/>
    <s v="Cancelled"/>
    <s v="Cancelled"/>
    <s v="Google Ads"/>
    <n v="70"/>
    <n v="629"/>
    <n v="999"/>
    <n v="629"/>
    <n v="370"/>
    <n v="0.37037037037037035"/>
    <n v="0"/>
    <n v="0"/>
    <s v="Jun"/>
    <s v="Jun-2024"/>
    <x v="1"/>
  </r>
  <r>
    <s v="ORD01045"/>
    <d v="2024-03-01T00:00:00"/>
    <s v="CUST1057"/>
    <s v="P080"/>
    <n v="4"/>
    <n v="6999"/>
    <n v="2799.6"/>
    <s v="Cash on Delivery"/>
    <s v="Delivered"/>
    <s v="Delivered"/>
    <s v="Email"/>
    <n v="60"/>
    <n v="4949"/>
    <n v="25196.400000000001"/>
    <n v="19796"/>
    <n v="5400.4000000000015"/>
    <n v="0.21433220618818566"/>
    <n v="25196.400000000001"/>
    <n v="5400.4000000000015"/>
    <s v="Mar"/>
    <s v="Mar-2024"/>
    <x v="4"/>
  </r>
  <r>
    <s v="ORD01046"/>
    <d v="2025-10-22T00:00:00"/>
    <s v="CUST0659"/>
    <s v="P086"/>
    <n v="1"/>
    <n v="6999"/>
    <n v="0"/>
    <s v="Cash on Delivery"/>
    <s v="Cancelled"/>
    <s v="Cancelled"/>
    <s v="Google Ads"/>
    <n v="50"/>
    <n v="4782"/>
    <n v="6999"/>
    <n v="4782"/>
    <n v="2217"/>
    <n v="0.31675953707672527"/>
    <n v="0"/>
    <n v="0"/>
    <s v="Oct"/>
    <s v="Oct-2025"/>
    <x v="21"/>
  </r>
  <r>
    <s v="ORD01047"/>
    <d v="2024-10-19T00:00:00"/>
    <s v="CUST0393"/>
    <s v="P069"/>
    <n v="3"/>
    <n v="2499"/>
    <n v="374.85"/>
    <s v="Net Banking"/>
    <s v="Delivered"/>
    <s v="Delivered"/>
    <s v="Email"/>
    <n v="100"/>
    <n v="1430"/>
    <n v="7122.15"/>
    <n v="4290"/>
    <n v="2832.1499999999996"/>
    <n v="0.39765379836144982"/>
    <n v="7122.15"/>
    <n v="2832.1499999999996"/>
    <s v="Oct"/>
    <s v="Oct-2024"/>
    <x v="16"/>
  </r>
  <r>
    <s v="ORD01048"/>
    <d v="2024-04-04T00:00:00"/>
    <s v="CUST0294"/>
    <s v="P076"/>
    <n v="4"/>
    <n v="399"/>
    <n v="159.6"/>
    <s v="Credit Card"/>
    <s v="Delivered"/>
    <s v="Delivered"/>
    <s v="Organic"/>
    <n v="100"/>
    <n v="322"/>
    <n v="1436.4"/>
    <n v="1288"/>
    <n v="148.40000000000009"/>
    <n v="0.10331384015594548"/>
    <n v="1436.4"/>
    <n v="148.40000000000009"/>
    <s v="Apr"/>
    <s v="Apr-2024"/>
    <x v="3"/>
  </r>
  <r>
    <s v="ORD01049"/>
    <d v="2025-02-24T00:00:00"/>
    <s v="CUST1183"/>
    <s v="P038"/>
    <n v="1"/>
    <n v="399"/>
    <n v="59.85"/>
    <s v="UPI"/>
    <s v="Delivered"/>
    <s v="Delivered"/>
    <s v="Google Ads"/>
    <n v="60"/>
    <n v="248"/>
    <n v="339.15"/>
    <n v="248"/>
    <n v="91.149999999999977"/>
    <n v="0.26876013563320061"/>
    <n v="339.15"/>
    <n v="91.149999999999977"/>
    <s v="Feb"/>
    <s v="Feb-2025"/>
    <x v="0"/>
  </r>
  <r>
    <s v="ORD01050"/>
    <d v="2025-01-01T00:00:00"/>
    <s v="CUST0128"/>
    <s v="P011"/>
    <n v="2"/>
    <n v="799"/>
    <n v="0"/>
    <s v="Cash on Delivery"/>
    <s v="Cancelled"/>
    <s v="Cancelled"/>
    <s v="Google Ads"/>
    <n v="60"/>
    <n v="645"/>
    <n v="1598"/>
    <n v="1290"/>
    <n v="308"/>
    <n v="0.19274092615769711"/>
    <n v="0"/>
    <n v="0"/>
    <s v="Jan"/>
    <s v="Jan-2025"/>
    <x v="19"/>
  </r>
  <r>
    <s v="ORD01051"/>
    <d v="2025-10-17T00:00:00"/>
    <s v="CUST1191"/>
    <s v="P046"/>
    <n v="3"/>
    <n v="1999"/>
    <n v="599.70000000000005"/>
    <s v="UPI"/>
    <s v="Delivered"/>
    <s v="Delayed"/>
    <s v="Organic"/>
    <n v="70"/>
    <n v="1398"/>
    <n v="5397.3"/>
    <n v="4194"/>
    <n v="1203.3000000000002"/>
    <n v="0.22294480573620146"/>
    <n v="5397.3"/>
    <n v="1203.3000000000002"/>
    <s v="Oct"/>
    <s v="Oct-2025"/>
    <x v="21"/>
  </r>
  <r>
    <s v="ORD01052"/>
    <d v="2025-03-18T00:00:00"/>
    <s v="CUST0278"/>
    <s v="P043"/>
    <n v="1"/>
    <n v="599"/>
    <n v="89.85"/>
    <s v="Debit Card"/>
    <s v="Delivered"/>
    <s v="Delivered"/>
    <s v="Instagram"/>
    <n v="80"/>
    <n v="358"/>
    <n v="509.15"/>
    <n v="358"/>
    <n v="151.14999999999998"/>
    <n v="0.2968673278994402"/>
    <n v="509.15"/>
    <n v="151.14999999999998"/>
    <s v="Mar"/>
    <s v="Mar-2025"/>
    <x v="17"/>
  </r>
  <r>
    <s v="ORD01053"/>
    <d v="2024-08-18T00:00:00"/>
    <s v="CUST0888"/>
    <s v="P090"/>
    <n v="3"/>
    <n v="8999"/>
    <n v="1349.85"/>
    <s v="Credit Card"/>
    <s v="Delivered"/>
    <s v="Delivered"/>
    <s v="Organic"/>
    <n v="70"/>
    <n v="5811"/>
    <n v="25647.15"/>
    <n v="17433"/>
    <n v="8214.1500000000015"/>
    <n v="0.32027535223211939"/>
    <n v="25647.15"/>
    <n v="8214.1500000000015"/>
    <s v="Aug"/>
    <s v="Aug-2024"/>
    <x v="9"/>
  </r>
  <r>
    <s v="ORD01054"/>
    <d v="2025-10-29T00:00:00"/>
    <s v="CUST0680"/>
    <s v="P002"/>
    <n v="1"/>
    <n v="999"/>
    <n v="99.9"/>
    <s v="Net Banking"/>
    <s v="Delivered"/>
    <s v="Delayed"/>
    <s v="Facebook"/>
    <n v="50"/>
    <n v="590"/>
    <n v="899.1"/>
    <n v="590"/>
    <n v="309.10000000000002"/>
    <n v="0.34378823267712161"/>
    <n v="899.1"/>
    <n v="309.10000000000002"/>
    <s v="Oct"/>
    <s v="Oct-2025"/>
    <x v="21"/>
  </r>
  <r>
    <s v="ORD01055"/>
    <d v="2024-05-09T00:00:00"/>
    <s v="CUST0424"/>
    <s v="P058"/>
    <n v="1"/>
    <n v="599"/>
    <n v="89.85"/>
    <s v="UPI"/>
    <s v="Delivered"/>
    <s v="Delivered"/>
    <s v="Google Ads"/>
    <n v="60"/>
    <n v="464"/>
    <n v="509.15"/>
    <n v="464"/>
    <n v="45.149999999999977"/>
    <n v="8.8677207109888995E-2"/>
    <n v="509.15"/>
    <n v="45.149999999999977"/>
    <s v="May"/>
    <s v="May-2024"/>
    <x v="5"/>
  </r>
  <r>
    <s v="ORD01056"/>
    <d v="2024-04-16T00:00:00"/>
    <s v="CUST0547"/>
    <s v="P009"/>
    <n v="1"/>
    <n v="4999"/>
    <n v="0"/>
    <s v="UPI"/>
    <s v="Delivered"/>
    <s v="Delivered"/>
    <s v="Organic"/>
    <n v="100"/>
    <n v="2853"/>
    <n v="4999"/>
    <n v="2853"/>
    <n v="2146"/>
    <n v="0.4292858571714343"/>
    <n v="4999"/>
    <n v="2146"/>
    <s v="Apr"/>
    <s v="Apr-2024"/>
    <x v="3"/>
  </r>
  <r>
    <s v="ORD01057"/>
    <d v="2025-06-04T00:00:00"/>
    <s v="CUST0676"/>
    <s v="P054"/>
    <n v="3"/>
    <n v="4999"/>
    <n v="2249.5500000000002"/>
    <s v="Cash on Delivery"/>
    <s v="Delivered"/>
    <s v="Delivered"/>
    <s v="Google Ads"/>
    <n v="70"/>
    <n v="2912"/>
    <n v="12747.45"/>
    <n v="8736"/>
    <n v="4011.4500000000007"/>
    <n v="0.31468646670510575"/>
    <n v="12747.45"/>
    <n v="4011.4500000000007"/>
    <s v="Jun"/>
    <s v="Jun-2025"/>
    <x v="18"/>
  </r>
  <r>
    <s v="ORD01058"/>
    <d v="2024-06-04T00:00:00"/>
    <s v="CUST0572"/>
    <s v="P097"/>
    <n v="1"/>
    <n v="499"/>
    <n v="0"/>
    <s v="UPI"/>
    <s v="Delivered"/>
    <s v="Delivered"/>
    <s v="Facebook"/>
    <n v="70"/>
    <n v="324"/>
    <n v="499"/>
    <n v="324"/>
    <n v="175"/>
    <n v="0.35070140280561124"/>
    <n v="499"/>
    <n v="175"/>
    <s v="Jun"/>
    <s v="Jun-2024"/>
    <x v="1"/>
  </r>
  <r>
    <s v="ORD01059"/>
    <d v="2025-05-02T00:00:00"/>
    <s v="CUST0701"/>
    <s v="P079"/>
    <n v="1"/>
    <n v="1999"/>
    <n v="199.9"/>
    <s v="Debit Card"/>
    <s v="Delivered"/>
    <s v="Delivered"/>
    <s v="Affiliate"/>
    <n v="50"/>
    <n v="1506"/>
    <n v="1799.1"/>
    <n v="1506"/>
    <n v="293.09999999999991"/>
    <n v="0.16291479072869763"/>
    <n v="1799.1"/>
    <n v="293.09999999999991"/>
    <s v="May"/>
    <s v="May-2025"/>
    <x v="11"/>
  </r>
  <r>
    <s v="ORD01060"/>
    <d v="2025-06-06T00:00:00"/>
    <s v="CUST0199"/>
    <s v="P025"/>
    <n v="2"/>
    <n v="4999"/>
    <n v="499.9"/>
    <s v="Cash on Delivery"/>
    <s v="Delivered"/>
    <s v="Delivered"/>
    <s v="Organic"/>
    <n v="70"/>
    <n v="3572"/>
    <n v="9498.1"/>
    <n v="7144"/>
    <n v="2354.1000000000004"/>
    <n v="0.24784956991398283"/>
    <n v="9498.1"/>
    <n v="2354.1000000000004"/>
    <s v="Jun"/>
    <s v="Jun-2025"/>
    <x v="18"/>
  </r>
  <r>
    <s v="ORD01061"/>
    <d v="2024-07-13T00:00:00"/>
    <s v="CUST1086"/>
    <s v="P049"/>
    <n v="1"/>
    <n v="799"/>
    <n v="79.900000000000006"/>
    <s v="UPI"/>
    <s v="Delivered"/>
    <s v="Delivered"/>
    <s v="Facebook"/>
    <n v="80"/>
    <n v="538"/>
    <n v="719.1"/>
    <n v="538"/>
    <n v="181.10000000000002"/>
    <n v="0.25184258100403284"/>
    <n v="719.1"/>
    <n v="181.10000000000002"/>
    <s v="Jul"/>
    <s v="Jul-2024"/>
    <x v="20"/>
  </r>
  <r>
    <s v="ORD01062"/>
    <d v="2025-09-24T00:00:00"/>
    <s v="CUST0672"/>
    <s v="P063"/>
    <n v="1"/>
    <n v="2999"/>
    <n v="149.94999999999999"/>
    <s v="Debit Card"/>
    <s v="Delivered"/>
    <s v="Delivered"/>
    <s v="Google Ads"/>
    <n v="50"/>
    <n v="1877"/>
    <n v="2849.05"/>
    <n v="1877"/>
    <n v="972.05000000000018"/>
    <n v="0.34118390340639865"/>
    <n v="2849.05"/>
    <n v="972.05000000000018"/>
    <s v="Sep"/>
    <s v="Sep-2025"/>
    <x v="10"/>
  </r>
  <r>
    <s v="ORD01063"/>
    <d v="2024-03-08T00:00:00"/>
    <s v="CUST0960"/>
    <s v="P095"/>
    <n v="2"/>
    <n v="299"/>
    <n v="0"/>
    <s v="UPI"/>
    <s v="Cancelled"/>
    <s v="Cancelled"/>
    <s v="Organic"/>
    <n v="100"/>
    <n v="221"/>
    <n v="598"/>
    <n v="442"/>
    <n v="156"/>
    <n v="0.2608695652173913"/>
    <n v="0"/>
    <n v="0"/>
    <s v="Mar"/>
    <s v="Mar-2024"/>
    <x v="4"/>
  </r>
  <r>
    <s v="ORD01064"/>
    <d v="2025-09-10T00:00:00"/>
    <s v="CUST0401"/>
    <s v="P008"/>
    <n v="2"/>
    <n v="299"/>
    <n v="89.7"/>
    <s v="UPI"/>
    <s v="Delivered"/>
    <s v="Delivered"/>
    <s v="Instagram"/>
    <n v="70"/>
    <n v="197"/>
    <n v="508.3"/>
    <n v="394"/>
    <n v="114.30000000000001"/>
    <n v="0.22486720440684638"/>
    <n v="508.3"/>
    <n v="114.30000000000001"/>
    <s v="Sep"/>
    <s v="Sep-2025"/>
    <x v="10"/>
  </r>
  <r>
    <s v="ORD01065"/>
    <d v="2024-05-18T00:00:00"/>
    <s v="CUST0063"/>
    <s v="P007"/>
    <n v="1"/>
    <n v="599"/>
    <n v="89.85"/>
    <s v="Cash on Delivery"/>
    <s v="Delivered"/>
    <s v="Delivered"/>
    <s v="Google Ads"/>
    <n v="60"/>
    <n v="470"/>
    <n v="509.15"/>
    <n v="470"/>
    <n v="39.149999999999977"/>
    <n v="7.6892860650103076E-2"/>
    <n v="509.15"/>
    <n v="39.149999999999977"/>
    <s v="May"/>
    <s v="May-2024"/>
    <x v="5"/>
  </r>
  <r>
    <s v="ORD01066"/>
    <d v="2025-03-12T00:00:00"/>
    <s v="CUST0388"/>
    <s v="P009"/>
    <n v="1"/>
    <n v="4999"/>
    <n v="749.85"/>
    <s v="UPI"/>
    <s v="Delivered"/>
    <s v="Delivered"/>
    <s v="Instagram"/>
    <n v="50"/>
    <n v="2853"/>
    <n v="4249.1499999999996"/>
    <n v="2853"/>
    <n v="1396.1499999999996"/>
    <n v="0.32857159667227559"/>
    <n v="4249.1499999999996"/>
    <n v="1396.1499999999996"/>
    <s v="Mar"/>
    <s v="Mar-2025"/>
    <x v="17"/>
  </r>
  <r>
    <s v="ORD01067"/>
    <d v="2024-07-09T00:00:00"/>
    <s v="CUST0870"/>
    <s v="P023"/>
    <n v="3"/>
    <n v="8999"/>
    <n v="0"/>
    <s v="Debit Card"/>
    <s v="Delivered"/>
    <s v="Delayed"/>
    <s v="Affiliate"/>
    <n v="50"/>
    <n v="6419"/>
    <n v="26997"/>
    <n v="19257"/>
    <n v="7740"/>
    <n v="0.28669852205800644"/>
    <n v="26997"/>
    <n v="7740"/>
    <s v="Jul"/>
    <s v="Jul-2024"/>
    <x v="20"/>
  </r>
  <r>
    <s v="ORD01068"/>
    <d v="2024-09-17T00:00:00"/>
    <s v="CUST0558"/>
    <s v="P019"/>
    <n v="1"/>
    <n v="499"/>
    <n v="49.9"/>
    <s v="Debit Card"/>
    <s v="Delivered"/>
    <s v="Delivered"/>
    <s v="Email"/>
    <n v="70"/>
    <n v="391"/>
    <n v="449.1"/>
    <n v="391"/>
    <n v="58.100000000000023"/>
    <n v="0.12936985081273664"/>
    <n v="449.1"/>
    <n v="58.100000000000023"/>
    <s v="Sep"/>
    <s v="Sep-2024"/>
    <x v="13"/>
  </r>
  <r>
    <s v="ORD01069"/>
    <d v="2024-07-13T00:00:00"/>
    <s v="CUST0109"/>
    <s v="P018"/>
    <n v="3"/>
    <n v="499"/>
    <n v="149.69999999999999"/>
    <s v="Cash on Delivery"/>
    <s v="Delivered"/>
    <s v="Delivered"/>
    <s v="Organic"/>
    <n v="40"/>
    <n v="403"/>
    <n v="1347.3"/>
    <n v="1209"/>
    <n v="138.29999999999995"/>
    <n v="0.10264974393230904"/>
    <n v="1347.3"/>
    <n v="138.29999999999995"/>
    <s v="Jul"/>
    <s v="Jul-2024"/>
    <x v="20"/>
  </r>
  <r>
    <s v="ORD01070"/>
    <d v="2025-08-01T00:00:00"/>
    <s v="CUST0562"/>
    <s v="P031"/>
    <n v="3"/>
    <n v="3999"/>
    <n v="2399.4"/>
    <s v="Debit Card"/>
    <s v="Delivered"/>
    <s v="Delivered"/>
    <s v="Facebook"/>
    <n v="100"/>
    <n v="3007"/>
    <n v="9597.6"/>
    <n v="9021"/>
    <n v="576.60000000000036"/>
    <n v="6.0077519379844999E-2"/>
    <n v="9597.6"/>
    <n v="576.60000000000036"/>
    <s v="Aug"/>
    <s v="Aug-2025"/>
    <x v="8"/>
  </r>
  <r>
    <s v="ORD01071"/>
    <d v="2024-07-26T00:00:00"/>
    <s v="CUST1147"/>
    <s v="P029"/>
    <n v="1"/>
    <n v="2499"/>
    <n v="0"/>
    <s v="UPI"/>
    <s v="Delivered"/>
    <s v="Delivered"/>
    <s v="Google Ads"/>
    <n v="70"/>
    <n v="1584"/>
    <n v="2499"/>
    <n v="1584"/>
    <n v="915"/>
    <n v="0.36614645858343337"/>
    <n v="2499"/>
    <n v="915"/>
    <s v="Jul"/>
    <s v="Jul-2024"/>
    <x v="20"/>
  </r>
  <r>
    <s v="ORD01072"/>
    <d v="2024-11-18T00:00:00"/>
    <s v="CUST0266"/>
    <s v="P022"/>
    <n v="1"/>
    <n v="999"/>
    <n v="99.9"/>
    <s v="Debit Card"/>
    <s v="Delivered"/>
    <s v="Delivered"/>
    <s v="Email"/>
    <n v="70"/>
    <n v="693"/>
    <n v="899.1"/>
    <n v="693"/>
    <n v="206.10000000000002"/>
    <n v="0.22922922922922925"/>
    <n v="899.1"/>
    <n v="206.10000000000002"/>
    <s v="Nov"/>
    <s v="Nov-2024"/>
    <x v="6"/>
  </r>
  <r>
    <s v="ORD01073"/>
    <d v="2025-01-26T00:00:00"/>
    <s v="CUST0412"/>
    <s v="P019"/>
    <n v="4"/>
    <n v="499"/>
    <n v="399.2"/>
    <s v="UPI"/>
    <s v="Delivered"/>
    <s v="Delivered"/>
    <s v="Affiliate"/>
    <n v="60"/>
    <n v="391"/>
    <n v="1596.8"/>
    <n v="1564"/>
    <n v="32.799999999999955"/>
    <n v="2.0541082164328629E-2"/>
    <n v="1596.8"/>
    <n v="32.799999999999955"/>
    <s v="Jan"/>
    <s v="Jan-2025"/>
    <x v="19"/>
  </r>
  <r>
    <s v="ORD01074"/>
    <d v="2025-02-20T00:00:00"/>
    <s v="CUST0980"/>
    <s v="P079"/>
    <n v="4"/>
    <n v="1999"/>
    <n v="0"/>
    <s v="Credit Card"/>
    <s v="Delivered"/>
    <s v="Delayed"/>
    <s v="Organic"/>
    <n v="60"/>
    <n v="1506"/>
    <n v="7996"/>
    <n v="6024"/>
    <n v="1972"/>
    <n v="0.2466233116558279"/>
    <n v="7996"/>
    <n v="1972"/>
    <s v="Feb"/>
    <s v="Feb-2025"/>
    <x v="0"/>
  </r>
  <r>
    <s v="ORD01075"/>
    <d v="2024-08-22T00:00:00"/>
    <s v="CUST0264"/>
    <s v="P098"/>
    <n v="4"/>
    <n v="399"/>
    <n v="239.4"/>
    <s v="UPI"/>
    <s v="Delivered"/>
    <s v="Delivered"/>
    <s v="Email"/>
    <n v="100"/>
    <n v="278"/>
    <n v="1356.6"/>
    <n v="1112"/>
    <n v="244.59999999999991"/>
    <n v="0.18030370042753938"/>
    <n v="1356.6"/>
    <n v="244.59999999999991"/>
    <s v="Aug"/>
    <s v="Aug-2024"/>
    <x v="9"/>
  </r>
  <r>
    <s v="ORD01076"/>
    <d v="2025-02-13T00:00:00"/>
    <s v="CUST0385"/>
    <s v="P037"/>
    <n v="3"/>
    <n v="399"/>
    <n v="0"/>
    <s v="UPI"/>
    <s v="Cancelled"/>
    <s v="Cancelled"/>
    <s v="Affiliate"/>
    <n v="80"/>
    <n v="226"/>
    <n v="1197"/>
    <n v="678"/>
    <n v="519"/>
    <n v="0.43358395989974935"/>
    <n v="0"/>
    <n v="0"/>
    <s v="Feb"/>
    <s v="Feb-2025"/>
    <x v="0"/>
  </r>
  <r>
    <s v="ORD01077"/>
    <d v="2024-04-23T00:00:00"/>
    <s v="CUST0072"/>
    <s v="P026"/>
    <n v="1"/>
    <n v="599"/>
    <n v="149.75"/>
    <s v="Cash on Delivery"/>
    <s v="Delivered"/>
    <s v="Delivered"/>
    <s v="Instagram"/>
    <n v="80"/>
    <n v="363"/>
    <n v="449.25"/>
    <n v="363"/>
    <n v="86.25"/>
    <n v="0.19198664440734559"/>
    <n v="449.25"/>
    <n v="86.25"/>
    <s v="Apr"/>
    <s v="Apr-2024"/>
    <x v="3"/>
  </r>
  <r>
    <s v="ORD01078"/>
    <d v="2024-05-20T00:00:00"/>
    <s v="CUST0439"/>
    <s v="P047"/>
    <n v="2"/>
    <n v="1999"/>
    <n v="799.6"/>
    <s v="UPI"/>
    <s v="Delivered"/>
    <s v="Delivered"/>
    <s v="Organic"/>
    <n v="60"/>
    <n v="1547"/>
    <n v="3198.4"/>
    <n v="3094"/>
    <n v="104.40000000000009"/>
    <n v="3.2641320660330195E-2"/>
    <n v="3198.4"/>
    <n v="104.40000000000009"/>
    <s v="May"/>
    <s v="May-2024"/>
    <x v="5"/>
  </r>
  <r>
    <s v="ORD01079"/>
    <d v="2024-02-21T00:00:00"/>
    <s v="CUST0894"/>
    <s v="P100"/>
    <n v="2"/>
    <n v="4999"/>
    <n v="1499.7"/>
    <s v="UPI"/>
    <s v="Delivered"/>
    <s v="Delivered"/>
    <s v="Email"/>
    <n v="80"/>
    <n v="3463"/>
    <n v="8498.2999999999993"/>
    <n v="6926"/>
    <n v="1572.2999999999993"/>
    <n v="0.1850134732828918"/>
    <n v="8498.2999999999993"/>
    <n v="1572.2999999999993"/>
    <s v="Feb"/>
    <s v="Feb-2024"/>
    <x v="12"/>
  </r>
  <r>
    <s v="ORD01080"/>
    <d v="2025-06-14T00:00:00"/>
    <s v="CUST0869"/>
    <s v="P011"/>
    <n v="2"/>
    <n v="799"/>
    <n v="0"/>
    <s v="Net Banking"/>
    <s v="Delivered"/>
    <s v="Delayed"/>
    <s v="Google Ads"/>
    <n v="70"/>
    <n v="645"/>
    <n v="1598"/>
    <n v="1290"/>
    <n v="308"/>
    <n v="0.19274092615769711"/>
    <n v="1598"/>
    <n v="308"/>
    <s v="Jun"/>
    <s v="Jun-2025"/>
    <x v="18"/>
  </r>
  <r>
    <s v="ORD01081"/>
    <d v="2024-02-20T00:00:00"/>
    <s v="CUST0394"/>
    <s v="P027"/>
    <n v="1"/>
    <n v="299"/>
    <n v="29.9"/>
    <s v="Cash on Delivery"/>
    <s v="Delivered"/>
    <s v="Delivered"/>
    <s v="Organic"/>
    <n v="60"/>
    <n v="206"/>
    <n v="269.10000000000002"/>
    <n v="206"/>
    <n v="63.100000000000023"/>
    <n v="0.23448532144184325"/>
    <n v="269.10000000000002"/>
    <n v="63.100000000000023"/>
    <s v="Feb"/>
    <s v="Feb-2024"/>
    <x v="12"/>
  </r>
  <r>
    <s v="ORD01082"/>
    <d v="2024-08-20T00:00:00"/>
    <s v="CUST0870"/>
    <s v="P072"/>
    <n v="1"/>
    <n v="999"/>
    <n v="149.85"/>
    <s v="Debit Card"/>
    <s v="Delivered"/>
    <s v="Delivered"/>
    <s v="Google Ads"/>
    <n v="40"/>
    <n v="636"/>
    <n v="849.15"/>
    <n v="636"/>
    <n v="213.14999999999998"/>
    <n v="0.25101572160395685"/>
    <n v="849.15"/>
    <n v="213.14999999999998"/>
    <s v="Aug"/>
    <s v="Aug-2024"/>
    <x v="9"/>
  </r>
  <r>
    <s v="ORD01083"/>
    <d v="2024-05-03T00:00:00"/>
    <s v="CUST0040"/>
    <s v="P049"/>
    <n v="4"/>
    <n v="799"/>
    <n v="159.80000000000001"/>
    <s v="Net Banking"/>
    <s v="Delivered"/>
    <s v="Delayed"/>
    <s v="Organic"/>
    <n v="80"/>
    <n v="538"/>
    <n v="3036.2"/>
    <n v="2152"/>
    <n v="884.19999999999982"/>
    <n v="0.29121928726697843"/>
    <n v="3036.2"/>
    <n v="884.19999999999982"/>
    <s v="May"/>
    <s v="May-2024"/>
    <x v="5"/>
  </r>
  <r>
    <s v="ORD01084"/>
    <d v="2024-03-07T00:00:00"/>
    <s v="CUST0248"/>
    <s v="P042"/>
    <n v="1"/>
    <n v="2499"/>
    <n v="124.95"/>
    <s v="Net Banking"/>
    <s v="Delivered"/>
    <s v="Delivered"/>
    <s v="Affiliate"/>
    <n v="40"/>
    <n v="1833"/>
    <n v="2374.0500000000002"/>
    <n v="1833"/>
    <n v="541.05000000000018"/>
    <n v="0.22790168699058577"/>
    <n v="2374.0500000000002"/>
    <n v="541.05000000000018"/>
    <s v="Mar"/>
    <s v="Mar-2024"/>
    <x v="4"/>
  </r>
  <r>
    <s v="ORD01085"/>
    <d v="2025-03-20T00:00:00"/>
    <s v="CUST0748"/>
    <s v="P064"/>
    <n v="2"/>
    <n v="799"/>
    <n v="0"/>
    <s v="UPI"/>
    <s v="Cancelled"/>
    <s v="Cancelled"/>
    <s v="Instagram"/>
    <n v="70"/>
    <n v="445"/>
    <n v="1598"/>
    <n v="890"/>
    <n v="708"/>
    <n v="0.44305381727158949"/>
    <n v="0"/>
    <n v="0"/>
    <s v="Mar"/>
    <s v="Mar-2025"/>
    <x v="17"/>
  </r>
  <r>
    <s v="ORD01086"/>
    <d v="2025-03-23T00:00:00"/>
    <s v="CUST0663"/>
    <s v="P043"/>
    <n v="1"/>
    <n v="599"/>
    <n v="89.85"/>
    <s v="UPI"/>
    <s v="Delivered"/>
    <s v="Delivered"/>
    <s v="Email"/>
    <n v="50"/>
    <n v="358"/>
    <n v="509.15"/>
    <n v="358"/>
    <n v="151.14999999999998"/>
    <n v="0.2968673278994402"/>
    <n v="509.15"/>
    <n v="151.14999999999998"/>
    <s v="Mar"/>
    <s v="Mar-2025"/>
    <x v="17"/>
  </r>
  <r>
    <s v="ORD01087"/>
    <d v="2025-03-10T00:00:00"/>
    <s v="CUST0927"/>
    <s v="P069"/>
    <n v="4"/>
    <n v="2499"/>
    <n v="999.6"/>
    <s v="UPI"/>
    <s v="Delivered"/>
    <s v="Delivered"/>
    <s v="Instagram"/>
    <n v="50"/>
    <n v="1430"/>
    <n v="8996.4"/>
    <n v="5720"/>
    <n v="3276.3999999999996"/>
    <n v="0.36419012049264149"/>
    <n v="8996.4"/>
    <n v="3276.3999999999996"/>
    <s v="Mar"/>
    <s v="Mar-2025"/>
    <x v="17"/>
  </r>
  <r>
    <s v="ORD01088"/>
    <d v="2025-05-30T00:00:00"/>
    <s v="CUST0851"/>
    <s v="P090"/>
    <n v="3"/>
    <n v="8999"/>
    <n v="5399.4"/>
    <s v="Net Banking"/>
    <s v="Delivered"/>
    <s v="Delivered"/>
    <s v="Google Ads"/>
    <n v="70"/>
    <n v="5811"/>
    <n v="21597.599999999999"/>
    <n v="17433"/>
    <n v="4164.5999999999985"/>
    <n v="0.19282698077564167"/>
    <n v="21597.599999999999"/>
    <n v="4164.5999999999985"/>
    <s v="May"/>
    <s v="May-2025"/>
    <x v="11"/>
  </r>
  <r>
    <s v="ORD01089"/>
    <d v="2024-02-21T00:00:00"/>
    <s v="CUST0361"/>
    <s v="P016"/>
    <n v="2"/>
    <n v="999"/>
    <n v="199.8"/>
    <s v="UPI"/>
    <s v="Delivered"/>
    <s v="Delivered"/>
    <s v="Google Ads"/>
    <n v="60"/>
    <n v="813"/>
    <n v="1798.2"/>
    <n v="1626"/>
    <n v="172.20000000000005"/>
    <n v="9.576242909576245E-2"/>
    <n v="1798.2"/>
    <n v="172.20000000000005"/>
    <s v="Feb"/>
    <s v="Feb-2024"/>
    <x v="12"/>
  </r>
  <r>
    <s v="ORD01090"/>
    <d v="2024-05-07T00:00:00"/>
    <s v="CUST0745"/>
    <s v="P076"/>
    <n v="3"/>
    <n v="399"/>
    <n v="0"/>
    <s v="Credit Card"/>
    <s v="Cancelled"/>
    <s v="Cancelled"/>
    <s v="Email"/>
    <n v="80"/>
    <n v="322"/>
    <n v="1197"/>
    <n v="966"/>
    <n v="231"/>
    <n v="0.19298245614035087"/>
    <n v="0"/>
    <n v="0"/>
    <s v="May"/>
    <s v="May-2024"/>
    <x v="5"/>
  </r>
  <r>
    <s v="ORD01091"/>
    <d v="2024-06-18T00:00:00"/>
    <s v="CUST0005"/>
    <s v="P006"/>
    <n v="1"/>
    <n v="399"/>
    <n v="99.75"/>
    <s v="Debit Card"/>
    <s v="Delivered"/>
    <s v="Delivered"/>
    <s v="Instagram"/>
    <n v="40"/>
    <n v="221"/>
    <n v="299.25"/>
    <n v="221"/>
    <n v="78.25"/>
    <n v="0.26148705096073516"/>
    <n v="299.25"/>
    <n v="78.25"/>
    <s v="Jun"/>
    <s v="Jun-2024"/>
    <x v="1"/>
  </r>
  <r>
    <s v="ORD01092"/>
    <d v="2024-03-20T00:00:00"/>
    <s v="CUST0318"/>
    <s v="P069"/>
    <n v="1"/>
    <n v="2499"/>
    <n v="249.9"/>
    <s v="Credit Card"/>
    <s v="Delivered"/>
    <s v="Delayed"/>
    <s v="Organic"/>
    <n v="100"/>
    <n v="1430"/>
    <n v="2249.1"/>
    <n v="1430"/>
    <n v="819.09999999999991"/>
    <n v="0.36419012049264149"/>
    <n v="2249.1"/>
    <n v="819.09999999999991"/>
    <s v="Mar"/>
    <s v="Mar-2024"/>
    <x v="4"/>
  </r>
  <r>
    <s v="ORD01093"/>
    <d v="2025-10-02T00:00:00"/>
    <s v="CUST0267"/>
    <s v="P075"/>
    <n v="4"/>
    <n v="1999"/>
    <n v="799.6"/>
    <s v="UPI"/>
    <s v="Delivered"/>
    <s v="Delayed"/>
    <s v="Affiliate"/>
    <n v="50"/>
    <n v="1338"/>
    <n v="7196.4"/>
    <n v="5352"/>
    <n v="1844.3999999999996"/>
    <n v="0.25629481407370347"/>
    <n v="7196.4"/>
    <n v="1844.3999999999996"/>
    <s v="Oct"/>
    <s v="Oct-2025"/>
    <x v="21"/>
  </r>
  <r>
    <s v="ORD01094"/>
    <d v="2024-04-25T00:00:00"/>
    <s v="CUST0355"/>
    <s v="P095"/>
    <n v="1"/>
    <n v="299"/>
    <n v="0"/>
    <s v="Debit Card"/>
    <s v="Cancelled"/>
    <s v="Cancelled"/>
    <s v="Affiliate"/>
    <n v="60"/>
    <n v="221"/>
    <n v="299"/>
    <n v="221"/>
    <n v="78"/>
    <n v="0.2608695652173913"/>
    <n v="0"/>
    <n v="0"/>
    <s v="Apr"/>
    <s v="Apr-2024"/>
    <x v="3"/>
  </r>
  <r>
    <s v="ORD01095"/>
    <d v="2025-06-25T00:00:00"/>
    <s v="CUST0393"/>
    <s v="P064"/>
    <n v="2"/>
    <n v="799"/>
    <n v="0"/>
    <s v="Net Banking"/>
    <s v="Delivered"/>
    <s v="Delivered"/>
    <s v="Facebook"/>
    <n v="40"/>
    <n v="445"/>
    <n v="1598"/>
    <n v="890"/>
    <n v="708"/>
    <n v="0.44305381727158949"/>
    <n v="1598"/>
    <n v="708"/>
    <s v="Jun"/>
    <s v="Jun-2025"/>
    <x v="18"/>
  </r>
  <r>
    <s v="ORD01096"/>
    <d v="2024-01-18T00:00:00"/>
    <s v="CUST0434"/>
    <s v="P056"/>
    <n v="1"/>
    <n v="299"/>
    <n v="14.95"/>
    <s v="UPI"/>
    <s v="Delivered"/>
    <s v="Delivered"/>
    <s v="Facebook"/>
    <n v="60"/>
    <n v="188"/>
    <n v="284.05"/>
    <n v="188"/>
    <n v="96.050000000000011"/>
    <n v="0.33814469283576837"/>
    <n v="284.05"/>
    <n v="96.050000000000011"/>
    <s v="Jan"/>
    <s v="Jan-2024"/>
    <x v="14"/>
  </r>
  <r>
    <s v="ORD01097"/>
    <d v="2024-07-15T00:00:00"/>
    <s v="CUST1087"/>
    <s v="P045"/>
    <n v="1"/>
    <n v="4999"/>
    <n v="0"/>
    <s v="UPI"/>
    <s v="Delivered"/>
    <s v="Delivered"/>
    <s v="Instagram"/>
    <n v="40"/>
    <n v="3040"/>
    <n v="4999"/>
    <n v="3040"/>
    <n v="1959"/>
    <n v="0.391878375675135"/>
    <n v="4999"/>
    <n v="1959"/>
    <s v="Jul"/>
    <s v="Jul-2024"/>
    <x v="20"/>
  </r>
  <r>
    <s v="ORD01098"/>
    <d v="2024-09-07T00:00:00"/>
    <s v="CUST0050"/>
    <s v="P008"/>
    <n v="4"/>
    <n v="299"/>
    <n v="239.2"/>
    <s v="Credit Card"/>
    <s v="Delivered"/>
    <s v="Delivered"/>
    <s v="Organic"/>
    <n v="60"/>
    <n v="197"/>
    <n v="956.8"/>
    <n v="788"/>
    <n v="168.79999999999995"/>
    <n v="0.17642140468227421"/>
    <n v="956.8"/>
    <n v="168.79999999999995"/>
    <s v="Sep"/>
    <s v="Sep-2024"/>
    <x v="13"/>
  </r>
  <r>
    <s v="ORD01099"/>
    <d v="2025-04-17T00:00:00"/>
    <s v="CUST0228"/>
    <s v="P016"/>
    <n v="4"/>
    <n v="999"/>
    <n v="599.4"/>
    <s v="Credit Card"/>
    <s v="Delivered"/>
    <s v="Delayed"/>
    <s v="Organic"/>
    <n v="100"/>
    <n v="813"/>
    <n v="3396.6"/>
    <n v="3252"/>
    <n v="144.59999999999991"/>
    <n v="4.2571983748454313E-2"/>
    <n v="3396.6"/>
    <n v="144.59999999999991"/>
    <s v="Apr"/>
    <s v="Apr-2025"/>
    <x v="7"/>
  </r>
  <r>
    <s v="ORD01100"/>
    <d v="2025-06-11T00:00:00"/>
    <s v="CUST0895"/>
    <s v="P016"/>
    <n v="4"/>
    <n v="999"/>
    <n v="0"/>
    <s v="Cash on Delivery"/>
    <s v="Delivered"/>
    <s v="Delivered"/>
    <s v="Google Ads"/>
    <n v="50"/>
    <n v="813"/>
    <n v="3996"/>
    <n v="3252"/>
    <n v="744"/>
    <n v="0.18618618618618618"/>
    <n v="3996"/>
    <n v="744"/>
    <s v="Jun"/>
    <s v="Jun-2025"/>
    <x v="18"/>
  </r>
  <r>
    <s v="ORD01101"/>
    <d v="2024-12-14T00:00:00"/>
    <s v="CUST0539"/>
    <s v="P088"/>
    <n v="2"/>
    <n v="2999"/>
    <n v="0"/>
    <s v="UPI"/>
    <s v="Cancelled"/>
    <s v="Cancelled"/>
    <s v="Organic"/>
    <n v="80"/>
    <n v="2377"/>
    <n v="5998"/>
    <n v="4754"/>
    <n v="1244"/>
    <n v="0.20740246748916305"/>
    <n v="0"/>
    <n v="0"/>
    <s v="Dec"/>
    <s v="Dec-2024"/>
    <x v="15"/>
  </r>
  <r>
    <s v="ORD01102"/>
    <d v="2024-09-05T00:00:00"/>
    <s v="CUST0279"/>
    <s v="P020"/>
    <n v="1"/>
    <n v="1999"/>
    <n v="199.9"/>
    <s v="Cash on Delivery"/>
    <s v="Delivered"/>
    <s v="Delivered"/>
    <s v="Organic"/>
    <n v="100"/>
    <n v="1597"/>
    <n v="1799.1"/>
    <n v="1597"/>
    <n v="202.09999999999991"/>
    <n v="0.11233394475015281"/>
    <n v="1799.1"/>
    <n v="202.09999999999991"/>
    <s v="Sep"/>
    <s v="Sep-2024"/>
    <x v="13"/>
  </r>
  <r>
    <s v="ORD01103"/>
    <d v="2025-09-29T00:00:00"/>
    <s v="CUST0556"/>
    <s v="P041"/>
    <n v="1"/>
    <n v="399"/>
    <n v="59.85"/>
    <s v="Credit Card"/>
    <s v="Delivered"/>
    <s v="Delivered"/>
    <s v="Instagram"/>
    <n v="80"/>
    <n v="315"/>
    <n v="339.15"/>
    <n v="315"/>
    <n v="24.149999999999977"/>
    <n v="7.120743034055721E-2"/>
    <n v="339.15"/>
    <n v="24.149999999999977"/>
    <s v="Sep"/>
    <s v="Sep-2025"/>
    <x v="10"/>
  </r>
  <r>
    <s v="ORD01104"/>
    <d v="2024-12-09T00:00:00"/>
    <s v="CUST0477"/>
    <s v="P067"/>
    <n v="2"/>
    <n v="999"/>
    <n v="99.9"/>
    <s v="Cash on Delivery"/>
    <s v="Delivered"/>
    <s v="Delayed"/>
    <s v="Email"/>
    <n v="60"/>
    <n v="611"/>
    <n v="1898.1"/>
    <n v="1222"/>
    <n v="676.09999999999991"/>
    <n v="0.35619830356672461"/>
    <n v="1898.1"/>
    <n v="676.09999999999991"/>
    <s v="Dec"/>
    <s v="Dec-2024"/>
    <x v="15"/>
  </r>
  <r>
    <s v="ORD01105"/>
    <d v="2024-02-04T00:00:00"/>
    <s v="CUST0378"/>
    <s v="P016"/>
    <n v="1"/>
    <n v="999"/>
    <n v="49.95"/>
    <s v="Debit Card"/>
    <s v="Delivered"/>
    <s v="Delivered"/>
    <s v="Instagram"/>
    <n v="70"/>
    <n v="813"/>
    <n v="949.05"/>
    <n v="813"/>
    <n v="136.04999999999995"/>
    <n v="0.14335388019598541"/>
    <n v="949.05"/>
    <n v="136.04999999999995"/>
    <s v="Feb"/>
    <s v="Feb-2024"/>
    <x v="12"/>
  </r>
  <r>
    <s v="ORD01106"/>
    <d v="2024-05-02T00:00:00"/>
    <s v="CUST1009"/>
    <s v="P097"/>
    <n v="2"/>
    <n v="499"/>
    <n v="0"/>
    <s v="Net Banking"/>
    <s v="Cancelled"/>
    <s v="Cancelled"/>
    <s v="Affiliate"/>
    <n v="100"/>
    <n v="324"/>
    <n v="998"/>
    <n v="648"/>
    <n v="350"/>
    <n v="0.35070140280561124"/>
    <n v="0"/>
    <n v="0"/>
    <s v="May"/>
    <s v="May-2024"/>
    <x v="5"/>
  </r>
  <r>
    <s v="ORD01107"/>
    <d v="2024-10-20T00:00:00"/>
    <s v="CUST0612"/>
    <s v="P081"/>
    <n v="1"/>
    <n v="499"/>
    <n v="24.95"/>
    <s v="Cash on Delivery"/>
    <s v="Delivered"/>
    <s v="Delayed"/>
    <s v="Facebook"/>
    <n v="50"/>
    <n v="280"/>
    <n v="474.05"/>
    <n v="280"/>
    <n v="194.05"/>
    <n v="0.40934500580107586"/>
    <n v="474.05"/>
    <n v="194.05"/>
    <s v="Oct"/>
    <s v="Oct-2024"/>
    <x v="16"/>
  </r>
  <r>
    <s v="ORD01108"/>
    <d v="2025-02-06T00:00:00"/>
    <s v="CUST0347"/>
    <s v="P100"/>
    <n v="4"/>
    <n v="4999"/>
    <n v="3999.2"/>
    <s v="Debit Card"/>
    <s v="Delivered"/>
    <s v="Delivered"/>
    <s v="Organic"/>
    <n v="40"/>
    <n v="3463"/>
    <n v="15996.8"/>
    <n v="13852"/>
    <n v="2144.7999999999993"/>
    <n v="0.13407681536307259"/>
    <n v="15996.8"/>
    <n v="2144.7999999999993"/>
    <s v="Feb"/>
    <s v="Feb-2025"/>
    <x v="0"/>
  </r>
  <r>
    <s v="ORD01109"/>
    <d v="2025-04-28T00:00:00"/>
    <s v="CUST0816"/>
    <s v="P049"/>
    <n v="2"/>
    <n v="799"/>
    <n v="319.60000000000002"/>
    <s v="Net Banking"/>
    <s v="Delivered"/>
    <s v="Delayed"/>
    <s v="Facebook"/>
    <n v="50"/>
    <n v="538"/>
    <n v="1278.4000000000001"/>
    <n v="1076"/>
    <n v="202.40000000000009"/>
    <n v="0.15832290362953699"/>
    <n v="1278.4000000000001"/>
    <n v="202.40000000000009"/>
    <s v="Apr"/>
    <s v="Apr-2025"/>
    <x v="7"/>
  </r>
  <r>
    <s v="ORD01110"/>
    <d v="2025-10-29T00:00:00"/>
    <s v="CUST0647"/>
    <s v="P046"/>
    <n v="2"/>
    <n v="1999"/>
    <n v="799.6"/>
    <s v="Cash on Delivery"/>
    <s v="Delivered"/>
    <s v="Delivered"/>
    <s v="Email"/>
    <n v="70"/>
    <n v="1398"/>
    <n v="3198.4"/>
    <n v="2796"/>
    <n v="402.40000000000009"/>
    <n v="0.12581290645322663"/>
    <n v="3198.4"/>
    <n v="402.40000000000009"/>
    <s v="Oct"/>
    <s v="Oct-2025"/>
    <x v="21"/>
  </r>
  <r>
    <s v="ORD01111"/>
    <d v="2024-05-13T00:00:00"/>
    <s v="CUST0229"/>
    <s v="P054"/>
    <n v="1"/>
    <n v="4999"/>
    <n v="999.8"/>
    <s v="Debit Card"/>
    <s v="Delivered"/>
    <s v="Delivered"/>
    <s v="Instagram"/>
    <n v="60"/>
    <n v="2912"/>
    <n v="3999.2"/>
    <n v="2912"/>
    <n v="1087.1999999999998"/>
    <n v="0.2718543708741748"/>
    <n v="3999.2"/>
    <n v="1087.1999999999998"/>
    <s v="May"/>
    <s v="May-2024"/>
    <x v="5"/>
  </r>
  <r>
    <s v="ORD01112"/>
    <d v="2024-09-30T00:00:00"/>
    <s v="CUST0541"/>
    <s v="P005"/>
    <n v="4"/>
    <n v="599"/>
    <n v="239.6"/>
    <s v="UPI"/>
    <s v="Delivered"/>
    <s v="Delivered"/>
    <s v="Organic"/>
    <n v="40"/>
    <n v="426"/>
    <n v="2156.4"/>
    <n v="1704"/>
    <n v="452.40000000000009"/>
    <n v="0.20979410127991099"/>
    <n v="2156.4"/>
    <n v="452.40000000000009"/>
    <s v="Sep"/>
    <s v="Sep-2024"/>
    <x v="13"/>
  </r>
  <r>
    <s v="ORD01113"/>
    <d v="2025-02-06T00:00:00"/>
    <s v="CUST0046"/>
    <s v="P048"/>
    <n v="1"/>
    <n v="1599"/>
    <n v="79.95"/>
    <s v="Credit Card"/>
    <s v="Delivered"/>
    <s v="Delivered"/>
    <s v="Google Ads"/>
    <n v="60"/>
    <n v="1138"/>
    <n v="1519.05"/>
    <n v="1138"/>
    <n v="381.04999999999995"/>
    <n v="0.25084756920443696"/>
    <n v="1519.05"/>
    <n v="381.04999999999995"/>
    <s v="Feb"/>
    <s v="Feb-2025"/>
    <x v="0"/>
  </r>
  <r>
    <s v="ORD01114"/>
    <d v="2024-08-23T00:00:00"/>
    <s v="CUST0196"/>
    <s v="P036"/>
    <n v="4"/>
    <n v="2999"/>
    <n v="0"/>
    <s v="Credit Card"/>
    <s v="Delivered"/>
    <s v="Delivered"/>
    <s v="Email"/>
    <n v="60"/>
    <n v="2406"/>
    <n v="11996"/>
    <n v="9624"/>
    <n v="2372"/>
    <n v="0.19773257752584195"/>
    <n v="11996"/>
    <n v="2372"/>
    <s v="Aug"/>
    <s v="Aug-2024"/>
    <x v="9"/>
  </r>
  <r>
    <s v="ORD01115"/>
    <d v="2025-01-07T00:00:00"/>
    <s v="CUST0449"/>
    <s v="P040"/>
    <n v="2"/>
    <n v="799"/>
    <n v="0"/>
    <s v="UPI"/>
    <s v="Cancelled"/>
    <s v="Cancelled"/>
    <s v="Organic"/>
    <n v="70"/>
    <n v="639"/>
    <n v="1598"/>
    <n v="1278"/>
    <n v="320"/>
    <n v="0.20025031289111389"/>
    <n v="0"/>
    <n v="0"/>
    <s v="Jan"/>
    <s v="Jan-2025"/>
    <x v="19"/>
  </r>
  <r>
    <s v="ORD01116"/>
    <d v="2024-09-09T00:00:00"/>
    <s v="CUST0320"/>
    <s v="P066"/>
    <n v="2"/>
    <n v="299"/>
    <n v="89.7"/>
    <s v="UPI"/>
    <s v="Delivered"/>
    <s v="Delivered"/>
    <s v="Organic"/>
    <n v="60"/>
    <n v="223"/>
    <n v="508.3"/>
    <n v="446"/>
    <n v="62.300000000000011"/>
    <n v="0.12256541412551644"/>
    <n v="508.3"/>
    <n v="62.300000000000011"/>
    <s v="Sep"/>
    <s v="Sep-2024"/>
    <x v="13"/>
  </r>
  <r>
    <s v="ORD01117"/>
    <d v="2025-08-17T00:00:00"/>
    <s v="CUST0691"/>
    <s v="P008"/>
    <n v="2"/>
    <n v="299"/>
    <n v="59.8"/>
    <s v="UPI"/>
    <s v="Delivered"/>
    <s v="Delivered"/>
    <s v="Google Ads"/>
    <n v="40"/>
    <n v="197"/>
    <n v="538.20000000000005"/>
    <n v="394"/>
    <n v="144.20000000000005"/>
    <n v="0.26793013749535494"/>
    <n v="538.20000000000005"/>
    <n v="144.20000000000005"/>
    <s v="Aug"/>
    <s v="Aug-2025"/>
    <x v="8"/>
  </r>
  <r>
    <s v="ORD01118"/>
    <d v="2025-09-19T00:00:00"/>
    <s v="CUST0584"/>
    <s v="P039"/>
    <n v="1"/>
    <n v="999"/>
    <n v="0"/>
    <s v="UPI"/>
    <s v="Cancelled"/>
    <s v="Cancelled"/>
    <s v="Google Ads"/>
    <n v="50"/>
    <n v="573"/>
    <n v="999"/>
    <n v="573"/>
    <n v="426"/>
    <n v="0.42642642642642642"/>
    <n v="0"/>
    <n v="0"/>
    <s v="Sep"/>
    <s v="Sep-2025"/>
    <x v="10"/>
  </r>
  <r>
    <s v="ORD01119"/>
    <d v="2025-01-06T00:00:00"/>
    <s v="CUST0020"/>
    <s v="P096"/>
    <n v="2"/>
    <n v="299"/>
    <n v="0"/>
    <s v="Debit Card"/>
    <s v="Cancelled"/>
    <s v="Cancelled"/>
    <s v="Instagram"/>
    <n v="40"/>
    <n v="168"/>
    <n v="598"/>
    <n v="336"/>
    <n v="262"/>
    <n v="0.43812709030100333"/>
    <n v="0"/>
    <n v="0"/>
    <s v="Jan"/>
    <s v="Jan-2025"/>
    <x v="19"/>
  </r>
  <r>
    <s v="ORD01120"/>
    <d v="2025-08-12T00:00:00"/>
    <s v="CUST1072"/>
    <s v="P042"/>
    <n v="4"/>
    <n v="2499"/>
    <n v="499.8"/>
    <s v="UPI"/>
    <s v="Delivered"/>
    <s v="Delivered"/>
    <s v="Organic"/>
    <n v="70"/>
    <n v="1833"/>
    <n v="9496.2000000000007"/>
    <n v="7332"/>
    <n v="2164.2000000000007"/>
    <n v="0.22790168699058577"/>
    <n v="9496.2000000000007"/>
    <n v="2164.2000000000007"/>
    <s v="Aug"/>
    <s v="Aug-2025"/>
    <x v="8"/>
  </r>
  <r>
    <s v="ORD01121"/>
    <d v="2024-11-18T00:00:00"/>
    <s v="CUST0753"/>
    <s v="P055"/>
    <n v="1"/>
    <n v="799"/>
    <n v="39.950000000000003"/>
    <s v="Credit Card"/>
    <s v="Delivered"/>
    <s v="Delivered"/>
    <s v="Organic"/>
    <n v="70"/>
    <n v="596"/>
    <n v="759.05"/>
    <n v="596"/>
    <n v="163.04999999999995"/>
    <n v="0.21480798366379023"/>
    <n v="759.05"/>
    <n v="163.04999999999995"/>
    <s v="Nov"/>
    <s v="Nov-2024"/>
    <x v="6"/>
  </r>
  <r>
    <s v="ORD01122"/>
    <d v="2025-10-26T00:00:00"/>
    <s v="CUST0281"/>
    <s v="P067"/>
    <n v="1"/>
    <n v="999"/>
    <n v="149.85"/>
    <s v="UPI"/>
    <s v="Delivered"/>
    <s v="Delivered"/>
    <s v="Google Ads"/>
    <n v="60"/>
    <n v="611"/>
    <n v="849.15"/>
    <n v="611"/>
    <n v="238.14999999999998"/>
    <n v="0.28045692751575102"/>
    <n v="849.15"/>
    <n v="238.14999999999998"/>
    <s v="Oct"/>
    <s v="Oct-2025"/>
    <x v="21"/>
  </r>
  <r>
    <s v="ORD01123"/>
    <d v="2025-02-06T00:00:00"/>
    <s v="CUST1080"/>
    <s v="P093"/>
    <n v="4"/>
    <n v="999"/>
    <n v="599.4"/>
    <s v="Credit Card"/>
    <s v="Delivered"/>
    <s v="Delivered"/>
    <s v="Instagram"/>
    <n v="70"/>
    <n v="629"/>
    <n v="3396.6"/>
    <n v="2516"/>
    <n v="880.59999999999991"/>
    <n v="0.25925925925925924"/>
    <n v="3396.6"/>
    <n v="880.59999999999991"/>
    <s v="Feb"/>
    <s v="Feb-2025"/>
    <x v="0"/>
  </r>
  <r>
    <s v="ORD01124"/>
    <d v="2025-03-25T00:00:00"/>
    <s v="CUST0361"/>
    <s v="P079"/>
    <n v="1"/>
    <n v="1999"/>
    <n v="99.95"/>
    <s v="UPI"/>
    <s v="Delivered"/>
    <s v="Delivered"/>
    <s v="Facebook"/>
    <n v="100"/>
    <n v="1506"/>
    <n v="1899.05"/>
    <n v="1506"/>
    <n v="393.04999999999995"/>
    <n v="0.20697190700613463"/>
    <n v="1899.05"/>
    <n v="393.04999999999995"/>
    <s v="Mar"/>
    <s v="Mar-2025"/>
    <x v="17"/>
  </r>
  <r>
    <s v="ORD01125"/>
    <d v="2024-10-17T00:00:00"/>
    <s v="CUST0012"/>
    <s v="P092"/>
    <n v="3"/>
    <n v="999"/>
    <n v="0"/>
    <s v="Debit Card"/>
    <s v="Delivered"/>
    <s v="Delivered"/>
    <s v="Email"/>
    <n v="40"/>
    <n v="727"/>
    <n v="2997"/>
    <n v="2181"/>
    <n v="816"/>
    <n v="0.2722722722722723"/>
    <n v="2997"/>
    <n v="816"/>
    <s v="Oct"/>
    <s v="Oct-2024"/>
    <x v="16"/>
  </r>
  <r>
    <s v="ORD01126"/>
    <d v="2024-09-30T00:00:00"/>
    <s v="CUST0042"/>
    <s v="P010"/>
    <n v="1"/>
    <n v="2499"/>
    <n v="249.9"/>
    <s v="Cash on Delivery"/>
    <s v="Delivered"/>
    <s v="Delayed"/>
    <s v="Affiliate"/>
    <n v="50"/>
    <n v="2030"/>
    <n v="2249.1"/>
    <n v="2030"/>
    <n v="219.09999999999991"/>
    <n v="9.7416744475567973E-2"/>
    <n v="2249.1"/>
    <n v="219.09999999999991"/>
    <s v="Sep"/>
    <s v="Sep-2024"/>
    <x v="13"/>
  </r>
  <r>
    <s v="ORD01127"/>
    <d v="2025-01-15T00:00:00"/>
    <s v="CUST1169"/>
    <s v="P078"/>
    <n v="2"/>
    <n v="399"/>
    <n v="159.6"/>
    <s v="UPI"/>
    <s v="Delivered"/>
    <s v="Delivered"/>
    <s v="Organic"/>
    <n v="40"/>
    <n v="257"/>
    <n v="638.4"/>
    <n v="514"/>
    <n v="124.39999999999998"/>
    <n v="0.19486215538847115"/>
    <n v="638.4"/>
    <n v="124.39999999999998"/>
    <s v="Jan"/>
    <s v="Jan-2025"/>
    <x v="19"/>
  </r>
  <r>
    <s v="ORD01128"/>
    <d v="2024-07-28T00:00:00"/>
    <s v="CUST1132"/>
    <s v="P008"/>
    <n v="1"/>
    <n v="299"/>
    <n v="0"/>
    <s v="Credit Card"/>
    <s v="Cancelled"/>
    <s v="Cancelled"/>
    <s v="Facebook"/>
    <n v="80"/>
    <n v="197"/>
    <n v="299"/>
    <n v="197"/>
    <n v="102"/>
    <n v="0.34113712374581939"/>
    <n v="0"/>
    <n v="0"/>
    <s v="Jul"/>
    <s v="Jul-2024"/>
    <x v="20"/>
  </r>
  <r>
    <s v="ORD01129"/>
    <d v="2025-10-17T00:00:00"/>
    <s v="CUST0052"/>
    <s v="P096"/>
    <n v="1"/>
    <n v="299"/>
    <n v="14.95"/>
    <s v="Debit Card"/>
    <s v="Delivered"/>
    <s v="Delivered"/>
    <s v="Organic"/>
    <n v="40"/>
    <n v="168"/>
    <n v="284.05"/>
    <n v="168"/>
    <n v="116.05000000000001"/>
    <n v="0.408554831895793"/>
    <n v="284.05"/>
    <n v="116.05000000000001"/>
    <s v="Oct"/>
    <s v="Oct-2025"/>
    <x v="21"/>
  </r>
  <r>
    <s v="ORD01130"/>
    <d v="2025-06-24T00:00:00"/>
    <s v="CUST1183"/>
    <s v="P004"/>
    <n v="1"/>
    <n v="8999"/>
    <n v="1349.85"/>
    <s v="Credit Card"/>
    <s v="Delivered"/>
    <s v="Delayed"/>
    <s v="Facebook"/>
    <n v="50"/>
    <n v="5059"/>
    <n v="7649.15"/>
    <n v="5059"/>
    <n v="2590.1499999999996"/>
    <n v="0.33861932371570697"/>
    <n v="7649.15"/>
    <n v="2590.1499999999996"/>
    <s v="Jun"/>
    <s v="Jun-2025"/>
    <x v="18"/>
  </r>
  <r>
    <s v="ORD01131"/>
    <d v="2025-07-15T00:00:00"/>
    <s v="CUST0884"/>
    <s v="P060"/>
    <n v="2"/>
    <n v="999"/>
    <n v="299.7"/>
    <s v="Cash on Delivery"/>
    <s v="Delivered"/>
    <s v="Delayed"/>
    <s v="Affiliate"/>
    <n v="40"/>
    <n v="744"/>
    <n v="1698.3"/>
    <n v="1488"/>
    <n v="210.29999999999995"/>
    <n v="0.12382971206500616"/>
    <n v="1698.3"/>
    <n v="210.29999999999995"/>
    <s v="Jul"/>
    <s v="Jul-2025"/>
    <x v="2"/>
  </r>
  <r>
    <s v="ORD01132"/>
    <d v="2024-05-04T00:00:00"/>
    <s v="CUST0823"/>
    <s v="P072"/>
    <n v="2"/>
    <n v="999"/>
    <n v="99.9"/>
    <s v="Cash on Delivery"/>
    <s v="Delivered"/>
    <s v="Delivered"/>
    <s v="Organic"/>
    <n v="70"/>
    <n v="636"/>
    <n v="1898.1"/>
    <n v="1272"/>
    <n v="626.09999999999991"/>
    <n v="0.32985617196143507"/>
    <n v="1898.1"/>
    <n v="626.09999999999991"/>
    <s v="May"/>
    <s v="May-2024"/>
    <x v="5"/>
  </r>
  <r>
    <s v="ORD01133"/>
    <d v="2024-07-02T00:00:00"/>
    <s v="CUST0900"/>
    <s v="P034"/>
    <n v="3"/>
    <n v="4999"/>
    <n v="0"/>
    <s v="Debit Card"/>
    <s v="Delivered"/>
    <s v="Delivered"/>
    <s v="Instagram"/>
    <n v="100"/>
    <n v="3985"/>
    <n v="14997"/>
    <n v="11955"/>
    <n v="3042"/>
    <n v="0.20284056811362272"/>
    <n v="14997"/>
    <n v="3042"/>
    <s v="Jul"/>
    <s v="Jul-2024"/>
    <x v="20"/>
  </r>
  <r>
    <s v="ORD01134"/>
    <d v="2024-05-29T00:00:00"/>
    <s v="CUST0675"/>
    <s v="P073"/>
    <n v="1"/>
    <n v="499"/>
    <n v="74.849999999999994"/>
    <s v="UPI"/>
    <s v="Delivered"/>
    <s v="Delivered"/>
    <s v="Google Ads"/>
    <n v="80"/>
    <n v="334"/>
    <n v="424.15"/>
    <n v="334"/>
    <n v="90.149999999999977"/>
    <n v="0.21254273252387124"/>
    <n v="424.15"/>
    <n v="90.149999999999977"/>
    <s v="May"/>
    <s v="May-2024"/>
    <x v="5"/>
  </r>
  <r>
    <s v="ORD01135"/>
    <d v="2025-06-23T00:00:00"/>
    <s v="CUST0196"/>
    <s v="P084"/>
    <n v="1"/>
    <n v="999"/>
    <n v="99.9"/>
    <s v="Credit Card"/>
    <s v="Delivered"/>
    <s v="Delivered"/>
    <s v="Affiliate"/>
    <n v="70"/>
    <n v="809"/>
    <n v="899.1"/>
    <n v="809"/>
    <n v="90.100000000000023"/>
    <n v="0.10021132243354468"/>
    <n v="899.1"/>
    <n v="90.100000000000023"/>
    <s v="Jun"/>
    <s v="Jun-2025"/>
    <x v="18"/>
  </r>
  <r>
    <s v="ORD01136"/>
    <d v="2025-05-12T00:00:00"/>
    <s v="CUST1183"/>
    <s v="P098"/>
    <n v="2"/>
    <n v="399"/>
    <n v="39.9"/>
    <s v="UPI"/>
    <s v="Delivered"/>
    <s v="Delivered"/>
    <s v="Instagram"/>
    <n v="80"/>
    <n v="278"/>
    <n v="758.1"/>
    <n v="556"/>
    <n v="202.10000000000002"/>
    <n v="0.2665875214351669"/>
    <n v="758.1"/>
    <n v="202.10000000000002"/>
    <s v="May"/>
    <s v="May-2025"/>
    <x v="11"/>
  </r>
  <r>
    <s v="ORD01137"/>
    <d v="2024-04-20T00:00:00"/>
    <s v="CUST0894"/>
    <s v="P039"/>
    <n v="4"/>
    <n v="999"/>
    <n v="599.4"/>
    <s v="Debit Card"/>
    <s v="Delivered"/>
    <s v="Delayed"/>
    <s v="Organic"/>
    <n v="80"/>
    <n v="573"/>
    <n v="3396.6"/>
    <n v="2292"/>
    <n v="1104.5999999999999"/>
    <n v="0.32520756050167815"/>
    <n v="3396.6"/>
    <n v="1104.5999999999999"/>
    <s v="Apr"/>
    <s v="Apr-2024"/>
    <x v="3"/>
  </r>
  <r>
    <s v="ORD01138"/>
    <d v="2025-09-17T00:00:00"/>
    <s v="CUST0204"/>
    <s v="P075"/>
    <n v="1"/>
    <n v="1999"/>
    <n v="0"/>
    <s v="Cash on Delivery"/>
    <s v="Cancelled"/>
    <s v="Cancelled"/>
    <s v="Organic"/>
    <n v="80"/>
    <n v="1338"/>
    <n v="1999"/>
    <n v="1338"/>
    <n v="661"/>
    <n v="0.33066533266633319"/>
    <n v="0"/>
    <n v="0"/>
    <s v="Sep"/>
    <s v="Sep-2025"/>
    <x v="10"/>
  </r>
  <r>
    <s v="ORD01139"/>
    <d v="2024-03-02T00:00:00"/>
    <s v="CUST0488"/>
    <s v="P099"/>
    <n v="1"/>
    <n v="1299"/>
    <n v="0"/>
    <s v="UPI"/>
    <s v="Cancelled"/>
    <s v="Cancelled"/>
    <s v="Instagram"/>
    <n v="40"/>
    <n v="1025"/>
    <n v="1299"/>
    <n v="1025"/>
    <n v="274"/>
    <n v="0.21093148575827558"/>
    <n v="0"/>
    <n v="0"/>
    <s v="Mar"/>
    <s v="Mar-2024"/>
    <x v="4"/>
  </r>
  <r>
    <s v="ORD01140"/>
    <d v="2024-02-06T00:00:00"/>
    <s v="CUST0499"/>
    <s v="P063"/>
    <n v="2"/>
    <n v="2999"/>
    <n v="599.79999999999995"/>
    <s v="Credit Card"/>
    <s v="Delivered"/>
    <s v="Delayed"/>
    <s v="Email"/>
    <n v="60"/>
    <n v="1877"/>
    <n v="5398.2"/>
    <n v="3754"/>
    <n v="1644.1999999999998"/>
    <n v="0.30458300915119851"/>
    <n v="5398.2"/>
    <n v="1644.1999999999998"/>
    <s v="Feb"/>
    <s v="Feb-2024"/>
    <x v="12"/>
  </r>
  <r>
    <s v="ORD01141"/>
    <d v="2024-03-15T00:00:00"/>
    <s v="CUST0150"/>
    <s v="P046"/>
    <n v="4"/>
    <n v="1999"/>
    <n v="799.6"/>
    <s v="UPI"/>
    <s v="Delivered"/>
    <s v="Delivered"/>
    <s v="Organic"/>
    <n v="70"/>
    <n v="1398"/>
    <n v="7196.4"/>
    <n v="5592"/>
    <n v="1604.3999999999996"/>
    <n v="0.2229448057362014"/>
    <n v="7196.4"/>
    <n v="1604.3999999999996"/>
    <s v="Mar"/>
    <s v="Mar-2024"/>
    <x v="4"/>
  </r>
  <r>
    <s v="ORD01142"/>
    <d v="2024-08-06T00:00:00"/>
    <s v="CUST0257"/>
    <s v="P042"/>
    <n v="2"/>
    <n v="2499"/>
    <n v="499.8"/>
    <s v="Net Banking"/>
    <s v="Delivered"/>
    <s v="Delivered"/>
    <s v="Organic"/>
    <n v="40"/>
    <n v="1833"/>
    <n v="4498.2"/>
    <n v="3666"/>
    <n v="832.19999999999982"/>
    <n v="0.18500733626784044"/>
    <n v="4498.2"/>
    <n v="832.19999999999982"/>
    <s v="Aug"/>
    <s v="Aug-2024"/>
    <x v="9"/>
  </r>
  <r>
    <s v="ORD01143"/>
    <d v="2024-08-03T00:00:00"/>
    <s v="CUST0335"/>
    <s v="P040"/>
    <n v="1"/>
    <n v="799"/>
    <n v="79.900000000000006"/>
    <s v="UPI"/>
    <s v="Delivered"/>
    <s v="Delivered"/>
    <s v="Instagram"/>
    <n v="50"/>
    <n v="639"/>
    <n v="719.1"/>
    <n v="639"/>
    <n v="80.100000000000023"/>
    <n v="0.11138923654568213"/>
    <n v="719.1"/>
    <n v="80.100000000000023"/>
    <s v="Aug"/>
    <s v="Aug-2024"/>
    <x v="9"/>
  </r>
  <r>
    <s v="ORD01144"/>
    <d v="2025-04-16T00:00:00"/>
    <s v="CUST0262"/>
    <s v="P085"/>
    <n v="3"/>
    <n v="2999"/>
    <n v="449.85"/>
    <s v="Cash on Delivery"/>
    <s v="Delivered"/>
    <s v="Delivered"/>
    <s v="Organic"/>
    <n v="80"/>
    <n v="2394"/>
    <n v="8547.15"/>
    <n v="7182"/>
    <n v="1365.1499999999996"/>
    <n v="0.15971990663554514"/>
    <n v="8547.15"/>
    <n v="1365.1499999999996"/>
    <s v="Apr"/>
    <s v="Apr-2025"/>
    <x v="7"/>
  </r>
  <r>
    <s v="ORD01145"/>
    <d v="2024-02-16T00:00:00"/>
    <s v="CUST1013"/>
    <s v="P021"/>
    <n v="3"/>
    <n v="799"/>
    <n v="239.7"/>
    <s v="UPI"/>
    <s v="Delivered"/>
    <s v="Delivered"/>
    <s v="Email"/>
    <n v="70"/>
    <n v="613"/>
    <n v="2157.3000000000002"/>
    <n v="1839"/>
    <n v="318.30000000000018"/>
    <n v="0.14754554303991108"/>
    <n v="2157.3000000000002"/>
    <n v="318.30000000000018"/>
    <s v="Feb"/>
    <s v="Feb-2024"/>
    <x v="12"/>
  </r>
  <r>
    <s v="ORD01146"/>
    <d v="2025-07-09T00:00:00"/>
    <s v="CUST0249"/>
    <s v="P017"/>
    <n v="1"/>
    <n v="6999"/>
    <n v="1049.8499999999999"/>
    <s v="Debit Card"/>
    <s v="Delivered"/>
    <s v="Delivered"/>
    <s v="Email"/>
    <n v="70"/>
    <n v="4046"/>
    <n v="5949.15"/>
    <n v="4046"/>
    <n v="1903.1499999999996"/>
    <n v="0.3199028432633233"/>
    <n v="5949.15"/>
    <n v="1903.1499999999996"/>
    <s v="Jul"/>
    <s v="Jul-2025"/>
    <x v="2"/>
  </r>
  <r>
    <s v="ORD01147"/>
    <d v="2025-06-08T00:00:00"/>
    <s v="CUST0567"/>
    <s v="P085"/>
    <n v="1"/>
    <n v="2999"/>
    <n v="749.75"/>
    <s v="UPI"/>
    <s v="Delivered"/>
    <s v="Delivered"/>
    <s v="Organic"/>
    <n v="60"/>
    <n v="2394"/>
    <n v="2249.25"/>
    <n v="2394"/>
    <n v="-144.75"/>
    <n v="-6.4354784928309441E-2"/>
    <n v="2249.25"/>
    <n v="-144.75"/>
    <s v="Jun"/>
    <s v="Jun-2025"/>
    <x v="18"/>
  </r>
  <r>
    <s v="ORD01148"/>
    <d v="2024-01-12T00:00:00"/>
    <s v="CUST1132"/>
    <s v="P096"/>
    <n v="1"/>
    <n v="299"/>
    <n v="44.85"/>
    <s v="UPI"/>
    <s v="Delivered"/>
    <s v="Delivered"/>
    <s v="Affiliate"/>
    <n v="80"/>
    <n v="168"/>
    <n v="254.15"/>
    <n v="168"/>
    <n v="86.15"/>
    <n v="0.33897304741294515"/>
    <n v="254.15"/>
    <n v="86.15"/>
    <s v="Jan"/>
    <s v="Jan-2024"/>
    <x v="14"/>
  </r>
  <r>
    <s v="ORD01149"/>
    <d v="2025-04-27T00:00:00"/>
    <s v="CUST0997"/>
    <s v="P095"/>
    <n v="1"/>
    <n v="299"/>
    <n v="0"/>
    <s v="Debit Card"/>
    <s v="Delivered"/>
    <s v="Delivered"/>
    <s v="Instagram"/>
    <n v="70"/>
    <n v="221"/>
    <n v="299"/>
    <n v="221"/>
    <n v="78"/>
    <n v="0.2608695652173913"/>
    <n v="299"/>
    <n v="78"/>
    <s v="Apr"/>
    <s v="Apr-2025"/>
    <x v="7"/>
  </r>
  <r>
    <s v="ORD01150"/>
    <d v="2025-01-02T00:00:00"/>
    <s v="CUST0492"/>
    <s v="P081"/>
    <n v="4"/>
    <n v="499"/>
    <n v="0"/>
    <s v="Debit Card"/>
    <s v="Cancelled"/>
    <s v="Cancelled"/>
    <s v="Affiliate"/>
    <n v="70"/>
    <n v="280"/>
    <n v="1996"/>
    <n v="1120"/>
    <n v="876"/>
    <n v="0.43887775551102204"/>
    <n v="0"/>
    <n v="0"/>
    <s v="Jan"/>
    <s v="Jan-2025"/>
    <x v="19"/>
  </r>
  <r>
    <s v="ORD01151"/>
    <d v="2024-12-31T00:00:00"/>
    <s v="CUST0304"/>
    <s v="P097"/>
    <n v="1"/>
    <n v="499"/>
    <n v="49.9"/>
    <s v="UPI"/>
    <s v="Delivered"/>
    <s v="Delivered"/>
    <s v="Instagram"/>
    <n v="80"/>
    <n v="324"/>
    <n v="449.1"/>
    <n v="324"/>
    <n v="125.10000000000002"/>
    <n v="0.27855711422845697"/>
    <n v="449.1"/>
    <n v="125.10000000000002"/>
    <s v="Dec"/>
    <s v="Dec-2024"/>
    <x v="15"/>
  </r>
  <r>
    <s v="ORD01152"/>
    <d v="2024-02-12T00:00:00"/>
    <s v="CUST1058"/>
    <s v="P049"/>
    <n v="1"/>
    <n v="799"/>
    <n v="79.900000000000006"/>
    <s v="UPI"/>
    <s v="Delivered"/>
    <s v="Delivered"/>
    <s v="Organic"/>
    <n v="100"/>
    <n v="538"/>
    <n v="719.1"/>
    <n v="538"/>
    <n v="181.10000000000002"/>
    <n v="0.25184258100403284"/>
    <n v="719.1"/>
    <n v="181.10000000000002"/>
    <s v="Feb"/>
    <s v="Feb-2024"/>
    <x v="12"/>
  </r>
  <r>
    <s v="ORD01153"/>
    <d v="2024-04-08T00:00:00"/>
    <s v="CUST0419"/>
    <s v="P021"/>
    <n v="1"/>
    <n v="799"/>
    <n v="39.950000000000003"/>
    <s v="UPI"/>
    <s v="Delivered"/>
    <s v="Delivered"/>
    <s v="Email"/>
    <n v="40"/>
    <n v="613"/>
    <n v="759.05"/>
    <n v="613"/>
    <n v="146.04999999999995"/>
    <n v="0.19241156709044197"/>
    <n v="759.05"/>
    <n v="146.04999999999995"/>
    <s v="Apr"/>
    <s v="Apr-2024"/>
    <x v="3"/>
  </r>
  <r>
    <s v="ORD01154"/>
    <d v="2024-04-10T00:00:00"/>
    <s v="CUST0138"/>
    <s v="P069"/>
    <n v="4"/>
    <n v="2499"/>
    <n v="999.6"/>
    <s v="Net Banking"/>
    <s v="Delivered"/>
    <s v="Delivered"/>
    <s v="Organic"/>
    <n v="40"/>
    <n v="1430"/>
    <n v="8996.4"/>
    <n v="5720"/>
    <n v="3276.3999999999996"/>
    <n v="0.36419012049264149"/>
    <n v="8996.4"/>
    <n v="3276.3999999999996"/>
    <s v="Apr"/>
    <s v="Apr-2024"/>
    <x v="3"/>
  </r>
  <r>
    <s v="ORD01155"/>
    <d v="2024-09-04T00:00:00"/>
    <s v="CUST0521"/>
    <s v="P029"/>
    <n v="1"/>
    <n v="2499"/>
    <n v="0"/>
    <s v="Credit Card"/>
    <s v="Delivered"/>
    <s v="Delivered"/>
    <s v="Organic"/>
    <n v="70"/>
    <n v="1584"/>
    <n v="2499"/>
    <n v="1584"/>
    <n v="915"/>
    <n v="0.36614645858343337"/>
    <n v="2499"/>
    <n v="915"/>
    <s v="Sep"/>
    <s v="Sep-2024"/>
    <x v="13"/>
  </r>
  <r>
    <s v="ORD01156"/>
    <d v="2024-07-08T00:00:00"/>
    <s v="CUST1043"/>
    <s v="P066"/>
    <n v="2"/>
    <n v="299"/>
    <n v="29.9"/>
    <s v="Debit Card"/>
    <s v="Delivered"/>
    <s v="Delayed"/>
    <s v="Instagram"/>
    <n v="60"/>
    <n v="223"/>
    <n v="568.1"/>
    <n v="446"/>
    <n v="122.10000000000002"/>
    <n v="0.21492694948072524"/>
    <n v="568.1"/>
    <n v="122.10000000000002"/>
    <s v="Jul"/>
    <s v="Jul-2024"/>
    <x v="20"/>
  </r>
  <r>
    <s v="ORD01157"/>
    <d v="2024-12-31T00:00:00"/>
    <s v="CUST1020"/>
    <s v="P042"/>
    <n v="1"/>
    <n v="2499"/>
    <n v="0"/>
    <s v="UPI"/>
    <s v="Delivered"/>
    <s v="Delivered"/>
    <s v="Facebook"/>
    <n v="40"/>
    <n v="1833"/>
    <n v="2499"/>
    <n v="1833"/>
    <n v="666"/>
    <n v="0.26650660264105641"/>
    <n v="2499"/>
    <n v="666"/>
    <s v="Dec"/>
    <s v="Dec-2024"/>
    <x v="15"/>
  </r>
  <r>
    <s v="ORD01158"/>
    <d v="2025-06-04T00:00:00"/>
    <s v="CUST0790"/>
    <s v="P011"/>
    <n v="2"/>
    <n v="799"/>
    <n v="319.60000000000002"/>
    <s v="Credit Card"/>
    <s v="Delivered"/>
    <s v="Delivered"/>
    <s v="Affiliate"/>
    <n v="60"/>
    <n v="645"/>
    <n v="1278.4000000000001"/>
    <n v="1290"/>
    <n v="-11.599999999999909"/>
    <n v="-9.0738423028785264E-3"/>
    <n v="1278.4000000000001"/>
    <n v="-11.599999999999909"/>
    <s v="Jun"/>
    <s v="Jun-2025"/>
    <x v="18"/>
  </r>
  <r>
    <s v="ORD01159"/>
    <d v="2025-07-14T00:00:00"/>
    <s v="CUST0639"/>
    <s v="P007"/>
    <n v="3"/>
    <n v="599"/>
    <n v="89.85"/>
    <s v="UPI"/>
    <s v="Delivered"/>
    <s v="Delivered"/>
    <s v="Organic"/>
    <n v="70"/>
    <n v="470"/>
    <n v="1707.15"/>
    <n v="1410"/>
    <n v="297.15000000000009"/>
    <n v="0.1740620332132502"/>
    <n v="1707.15"/>
    <n v="297.15000000000009"/>
    <s v="Jul"/>
    <s v="Jul-2025"/>
    <x v="2"/>
  </r>
  <r>
    <s v="ORD01160"/>
    <d v="2024-08-11T00:00:00"/>
    <s v="CUST0131"/>
    <s v="P084"/>
    <n v="4"/>
    <n v="999"/>
    <n v="599.4"/>
    <s v="Credit Card"/>
    <s v="Delivered"/>
    <s v="Delivered"/>
    <s v="Organic"/>
    <n v="60"/>
    <n v="809"/>
    <n v="3396.6"/>
    <n v="3236"/>
    <n v="160.59999999999991"/>
    <n v="4.7282576694341376E-2"/>
    <n v="3396.6"/>
    <n v="160.59999999999991"/>
    <s v="Aug"/>
    <s v="Aug-2024"/>
    <x v="9"/>
  </r>
  <r>
    <s v="ORD01161"/>
    <d v="2024-02-26T00:00:00"/>
    <s v="CUST0649"/>
    <s v="P039"/>
    <n v="3"/>
    <n v="999"/>
    <n v="299.7"/>
    <s v="UPI"/>
    <s v="Delivered"/>
    <s v="Delivered"/>
    <s v="Affiliate"/>
    <n v="60"/>
    <n v="573"/>
    <n v="2697.3"/>
    <n v="1719"/>
    <n v="978.30000000000018"/>
    <n v="0.36269602936269607"/>
    <n v="2697.3"/>
    <n v="978.30000000000018"/>
    <s v="Feb"/>
    <s v="Feb-2024"/>
    <x v="12"/>
  </r>
  <r>
    <s v="ORD01162"/>
    <d v="2025-09-12T00:00:00"/>
    <s v="CUST1085"/>
    <s v="P007"/>
    <n v="1"/>
    <n v="599"/>
    <n v="0"/>
    <s v="Net Banking"/>
    <s v="Delivered"/>
    <s v="Delivered"/>
    <s v="Organic"/>
    <n v="100"/>
    <n v="470"/>
    <n v="599"/>
    <n v="470"/>
    <n v="129"/>
    <n v="0.21535893155258765"/>
    <n v="599"/>
    <n v="129"/>
    <s v="Sep"/>
    <s v="Sep-2025"/>
    <x v="10"/>
  </r>
  <r>
    <s v="ORD01163"/>
    <d v="2024-12-12T00:00:00"/>
    <s v="CUST0017"/>
    <s v="P041"/>
    <n v="1"/>
    <n v="399"/>
    <n v="0"/>
    <s v="Debit Card"/>
    <s v="Delivered"/>
    <s v="Delivered"/>
    <s v="Email"/>
    <n v="50"/>
    <n v="315"/>
    <n v="399"/>
    <n v="315"/>
    <n v="84"/>
    <n v="0.21052631578947367"/>
    <n v="399"/>
    <n v="84"/>
    <s v="Dec"/>
    <s v="Dec-2024"/>
    <x v="15"/>
  </r>
  <r>
    <s v="ORD01164"/>
    <d v="2025-02-09T00:00:00"/>
    <s v="CUST0606"/>
    <s v="P043"/>
    <n v="4"/>
    <n v="599"/>
    <n v="0"/>
    <s v="UPI"/>
    <s v="Delivered"/>
    <s v="Delivered"/>
    <s v="Email"/>
    <n v="40"/>
    <n v="358"/>
    <n v="2396"/>
    <n v="1432"/>
    <n v="964"/>
    <n v="0.40233722871452421"/>
    <n v="2396"/>
    <n v="964"/>
    <s v="Feb"/>
    <s v="Feb-2025"/>
    <x v="0"/>
  </r>
  <r>
    <s v="ORD01165"/>
    <d v="2024-03-18T00:00:00"/>
    <s v="CUST0383"/>
    <s v="P033"/>
    <n v="2"/>
    <n v="399"/>
    <n v="119.7"/>
    <s v="Debit Card"/>
    <s v="Delivered"/>
    <s v="Delivered"/>
    <s v="Organic"/>
    <n v="40"/>
    <n v="321"/>
    <n v="678.3"/>
    <n v="642"/>
    <n v="36.299999999999955"/>
    <n v="5.3516143299424973E-2"/>
    <n v="678.3"/>
    <n v="36.299999999999955"/>
    <s v="Mar"/>
    <s v="Mar-2024"/>
    <x v="4"/>
  </r>
  <r>
    <s v="ORD01166"/>
    <d v="2024-08-10T00:00:00"/>
    <s v="CUST0195"/>
    <s v="P042"/>
    <n v="1"/>
    <n v="2499"/>
    <n v="499.8"/>
    <s v="UPI"/>
    <s v="Delivered"/>
    <s v="Delivered"/>
    <s v="Instagram"/>
    <n v="60"/>
    <n v="1833"/>
    <n v="1999.2"/>
    <n v="1833"/>
    <n v="166.20000000000005"/>
    <n v="8.3133253301320542E-2"/>
    <n v="1999.2"/>
    <n v="166.20000000000005"/>
    <s v="Aug"/>
    <s v="Aug-2024"/>
    <x v="9"/>
  </r>
  <r>
    <s v="ORD01167"/>
    <d v="2025-08-24T00:00:00"/>
    <s v="CUST0623"/>
    <s v="P021"/>
    <n v="1"/>
    <n v="799"/>
    <n v="159.80000000000001"/>
    <s v="UPI"/>
    <s v="Delivered"/>
    <s v="Delivered"/>
    <s v="Email"/>
    <n v="100"/>
    <n v="613"/>
    <n v="639.20000000000005"/>
    <n v="613"/>
    <n v="26.200000000000045"/>
    <n v="4.0988735919899946E-2"/>
    <n v="639.20000000000005"/>
    <n v="26.200000000000045"/>
    <s v="Aug"/>
    <s v="Aug-2025"/>
    <x v="8"/>
  </r>
  <r>
    <s v="ORD01168"/>
    <d v="2024-02-06T00:00:00"/>
    <s v="CUST0373"/>
    <s v="P100"/>
    <n v="1"/>
    <n v="4999"/>
    <n v="0"/>
    <s v="Debit Card"/>
    <s v="Delivered"/>
    <s v="Delivered"/>
    <s v="Google Ads"/>
    <n v="100"/>
    <n v="3463"/>
    <n v="4999"/>
    <n v="3463"/>
    <n v="1536"/>
    <n v="0.30726145229045809"/>
    <n v="4999"/>
    <n v="1536"/>
    <s v="Feb"/>
    <s v="Feb-2024"/>
    <x v="12"/>
  </r>
  <r>
    <s v="ORD01169"/>
    <d v="2024-04-30T00:00:00"/>
    <s v="CUST0282"/>
    <s v="P051"/>
    <n v="1"/>
    <n v="2499"/>
    <n v="624.75"/>
    <s v="Cash on Delivery"/>
    <s v="Delivered"/>
    <s v="Delivered"/>
    <s v="Google Ads"/>
    <n v="40"/>
    <n v="1946"/>
    <n v="1874.25"/>
    <n v="1946"/>
    <n v="-71.75"/>
    <n v="-3.8281979458450049E-2"/>
    <n v="1874.25"/>
    <n v="-71.75"/>
    <s v="Apr"/>
    <s v="Apr-2024"/>
    <x v="3"/>
  </r>
  <r>
    <s v="ORD01170"/>
    <d v="2025-03-12T00:00:00"/>
    <s v="CUST1015"/>
    <s v="P075"/>
    <n v="1"/>
    <n v="1999"/>
    <n v="199.9"/>
    <s v="UPI"/>
    <s v="Delivered"/>
    <s v="Delivered"/>
    <s v="Affiliate"/>
    <n v="80"/>
    <n v="1338"/>
    <n v="1799.1"/>
    <n v="1338"/>
    <n v="461.09999999999991"/>
    <n v="0.25629481407370347"/>
    <n v="1799.1"/>
    <n v="461.09999999999991"/>
    <s v="Mar"/>
    <s v="Mar-2025"/>
    <x v="17"/>
  </r>
  <r>
    <s v="ORD01171"/>
    <d v="2024-06-30T00:00:00"/>
    <s v="CUST0172"/>
    <s v="P056"/>
    <n v="1"/>
    <n v="299"/>
    <n v="29.9"/>
    <s v="UPI"/>
    <s v="Delivered"/>
    <s v="Delivered"/>
    <s v="Affiliate"/>
    <n v="70"/>
    <n v="188"/>
    <n v="269.10000000000002"/>
    <n v="188"/>
    <n v="81.100000000000023"/>
    <n v="0.30137495354886668"/>
    <n v="269.10000000000002"/>
    <n v="81.100000000000023"/>
    <s v="Jun"/>
    <s v="Jun-2024"/>
    <x v="1"/>
  </r>
  <r>
    <s v="ORD01172"/>
    <d v="2025-02-27T00:00:00"/>
    <s v="CUST0243"/>
    <s v="P018"/>
    <n v="2"/>
    <n v="499"/>
    <n v="49.9"/>
    <s v="Net Banking"/>
    <s v="Delivered"/>
    <s v="Delayed"/>
    <s v="Organic"/>
    <n v="50"/>
    <n v="403"/>
    <n v="948.1"/>
    <n v="806"/>
    <n v="142.10000000000002"/>
    <n v="0.14987870477797702"/>
    <n v="948.1"/>
    <n v="142.10000000000002"/>
    <s v="Feb"/>
    <s v="Feb-2025"/>
    <x v="0"/>
  </r>
  <r>
    <s v="ORD01173"/>
    <d v="2025-03-04T00:00:00"/>
    <s v="CUST1068"/>
    <s v="P081"/>
    <n v="1"/>
    <n v="499"/>
    <n v="74.849999999999994"/>
    <s v="Cash on Delivery"/>
    <s v="Delivered"/>
    <s v="Delivered"/>
    <s v="Instagram"/>
    <n v="100"/>
    <n v="280"/>
    <n v="424.15"/>
    <n v="280"/>
    <n v="144.14999999999998"/>
    <n v="0.33985618295414355"/>
    <n v="424.15"/>
    <n v="144.14999999999998"/>
    <s v="Mar"/>
    <s v="Mar-2025"/>
    <x v="17"/>
  </r>
  <r>
    <s v="ORD01174"/>
    <d v="2025-03-14T00:00:00"/>
    <s v="CUST0934"/>
    <s v="P033"/>
    <n v="1"/>
    <n v="399"/>
    <n v="79.8"/>
    <s v="Cash on Delivery"/>
    <s v="Delivered"/>
    <s v="Delivered"/>
    <s v="Instagram"/>
    <n v="60"/>
    <n v="321"/>
    <n v="319.2"/>
    <n v="321"/>
    <n v="-1.8000000000000114"/>
    <n v="-5.6390977443609384E-3"/>
    <n v="319.2"/>
    <n v="-1.8000000000000114"/>
    <s v="Mar"/>
    <s v="Mar-2025"/>
    <x v="17"/>
  </r>
  <r>
    <s v="ORD01175"/>
    <d v="2025-05-17T00:00:00"/>
    <s v="CUST0364"/>
    <s v="P059"/>
    <n v="2"/>
    <n v="1999"/>
    <n v="399.8"/>
    <s v="UPI"/>
    <s v="Delivered"/>
    <s v="Delivered"/>
    <s v="Google Ads"/>
    <n v="80"/>
    <n v="1414"/>
    <n v="3598.2"/>
    <n v="2828"/>
    <n v="770.19999999999982"/>
    <n v="0.21405147017953416"/>
    <n v="3598.2"/>
    <n v="770.19999999999982"/>
    <s v="May"/>
    <s v="May-2025"/>
    <x v="11"/>
  </r>
  <r>
    <s v="ORD01176"/>
    <d v="2025-02-02T00:00:00"/>
    <s v="CUST0261"/>
    <s v="P062"/>
    <n v="2"/>
    <n v="1599"/>
    <n v="799.5"/>
    <s v="Debit Card"/>
    <s v="Delivered"/>
    <s v="Delivered"/>
    <s v="Google Ads"/>
    <n v="40"/>
    <n v="1023"/>
    <n v="2398.5"/>
    <n v="2046"/>
    <n v="352.5"/>
    <n v="0.14696685428392744"/>
    <n v="2398.5"/>
    <n v="352.5"/>
    <s v="Feb"/>
    <s v="Feb-2025"/>
    <x v="0"/>
  </r>
  <r>
    <s v="ORD01177"/>
    <d v="2025-01-25T00:00:00"/>
    <s v="CUST0020"/>
    <s v="P016"/>
    <n v="1"/>
    <n v="999"/>
    <n v="249.75"/>
    <s v="Debit Card"/>
    <s v="Delivered"/>
    <s v="Delivered"/>
    <s v="Affiliate"/>
    <n v="50"/>
    <n v="813"/>
    <n v="749.25"/>
    <n v="813"/>
    <n v="-63.75"/>
    <n v="-8.5085085085085083E-2"/>
    <n v="749.25"/>
    <n v="-63.75"/>
    <s v="Jan"/>
    <s v="Jan-2025"/>
    <x v="19"/>
  </r>
  <r>
    <s v="ORD01178"/>
    <d v="2024-03-01T00:00:00"/>
    <s v="CUST0116"/>
    <s v="P005"/>
    <n v="1"/>
    <n v="599"/>
    <n v="0"/>
    <s v="Cash on Delivery"/>
    <s v="Delivered"/>
    <s v="Delayed"/>
    <s v="Google Ads"/>
    <n v="80"/>
    <n v="426"/>
    <n v="599"/>
    <n v="426"/>
    <n v="173"/>
    <n v="0.28881469115191988"/>
    <n v="599"/>
    <n v="173"/>
    <s v="Mar"/>
    <s v="Mar-2024"/>
    <x v="4"/>
  </r>
  <r>
    <s v="ORD01179"/>
    <d v="2024-10-23T00:00:00"/>
    <s v="CUST0894"/>
    <s v="P068"/>
    <n v="2"/>
    <n v="2499"/>
    <n v="499.8"/>
    <s v="UPI"/>
    <s v="Delivered"/>
    <s v="Delivered"/>
    <s v="Google Ads"/>
    <n v="100"/>
    <n v="1632"/>
    <n v="4498.2"/>
    <n v="3264"/>
    <n v="1234.1999999999998"/>
    <n v="0.27437641723356004"/>
    <n v="4498.2"/>
    <n v="1234.1999999999998"/>
    <s v="Oct"/>
    <s v="Oct-2024"/>
    <x v="16"/>
  </r>
  <r>
    <s v="ORD01180"/>
    <d v="2024-03-31T00:00:00"/>
    <s v="CUST0481"/>
    <s v="P097"/>
    <n v="2"/>
    <n v="499"/>
    <n v="199.6"/>
    <s v="Debit Card"/>
    <s v="Delivered"/>
    <s v="Delivered"/>
    <s v="Organic"/>
    <n v="70"/>
    <n v="324"/>
    <n v="798.4"/>
    <n v="648"/>
    <n v="150.39999999999998"/>
    <n v="0.18837675350701399"/>
    <n v="798.4"/>
    <n v="150.39999999999998"/>
    <s v="Mar"/>
    <s v="Mar-2024"/>
    <x v="4"/>
  </r>
  <r>
    <s v="ORD01181"/>
    <d v="2024-07-14T00:00:00"/>
    <s v="CUST0998"/>
    <s v="P038"/>
    <n v="1"/>
    <n v="399"/>
    <n v="0"/>
    <s v="Net Banking"/>
    <s v="Cancelled"/>
    <s v="Cancelled"/>
    <s v="Google Ads"/>
    <n v="60"/>
    <n v="248"/>
    <n v="399"/>
    <n v="248"/>
    <n v="151"/>
    <n v="0.37844611528822053"/>
    <n v="0"/>
    <n v="0"/>
    <s v="Jul"/>
    <s v="Jul-2024"/>
    <x v="20"/>
  </r>
  <r>
    <s v="ORD01182"/>
    <d v="2025-06-28T00:00:00"/>
    <s v="CUST0021"/>
    <s v="P094"/>
    <n v="1"/>
    <n v="399"/>
    <n v="19.95"/>
    <s v="Credit Card"/>
    <s v="Delivered"/>
    <s v="Delayed"/>
    <s v="Instagram"/>
    <n v="50"/>
    <n v="244"/>
    <n v="379.05"/>
    <n v="244"/>
    <n v="135.05000000000001"/>
    <n v="0.35628545046827598"/>
    <n v="379.05"/>
    <n v="135.05000000000001"/>
    <s v="Jun"/>
    <s v="Jun-2025"/>
    <x v="18"/>
  </r>
  <r>
    <s v="ORD01183"/>
    <d v="2024-09-01T00:00:00"/>
    <s v="CUST0763"/>
    <s v="P005"/>
    <n v="4"/>
    <n v="599"/>
    <n v="0"/>
    <s v="Credit Card"/>
    <s v="Cancelled"/>
    <s v="Cancelled"/>
    <s v="Organic"/>
    <n v="80"/>
    <n v="426"/>
    <n v="2396"/>
    <n v="1704"/>
    <n v="692"/>
    <n v="0.28881469115191988"/>
    <n v="0"/>
    <n v="0"/>
    <s v="Sep"/>
    <s v="Sep-2024"/>
    <x v="13"/>
  </r>
  <r>
    <s v="ORD01184"/>
    <d v="2025-01-21T00:00:00"/>
    <s v="CUST0029"/>
    <s v="P040"/>
    <n v="1"/>
    <n v="799"/>
    <n v="39.950000000000003"/>
    <s v="UPI"/>
    <s v="Delivered"/>
    <s v="Delivered"/>
    <s v="Organic"/>
    <n v="40"/>
    <n v="639"/>
    <n v="759.05"/>
    <n v="639"/>
    <n v="120.04999999999995"/>
    <n v="0.15815822409590932"/>
    <n v="759.05"/>
    <n v="120.04999999999995"/>
    <s v="Jan"/>
    <s v="Jan-2025"/>
    <x v="19"/>
  </r>
  <r>
    <s v="ORD01185"/>
    <d v="2024-04-13T00:00:00"/>
    <s v="CUST0284"/>
    <s v="P073"/>
    <n v="4"/>
    <n v="499"/>
    <n v="299.39999999999998"/>
    <s v="Credit Card"/>
    <s v="Delivered"/>
    <s v="Delivered"/>
    <s v="Affiliate"/>
    <n v="60"/>
    <n v="334"/>
    <n v="1696.6"/>
    <n v="1336"/>
    <n v="360.59999999999991"/>
    <n v="0.21254273252387124"/>
    <n v="1696.6"/>
    <n v="360.59999999999991"/>
    <s v="Apr"/>
    <s v="Apr-2024"/>
    <x v="3"/>
  </r>
  <r>
    <s v="ORD01186"/>
    <d v="2025-06-08T00:00:00"/>
    <s v="CUST0290"/>
    <s v="P018"/>
    <n v="2"/>
    <n v="499"/>
    <n v="49.9"/>
    <s v="Net Banking"/>
    <s v="Delivered"/>
    <s v="Delayed"/>
    <s v="Organic"/>
    <n v="80"/>
    <n v="403"/>
    <n v="948.1"/>
    <n v="806"/>
    <n v="142.10000000000002"/>
    <n v="0.14987870477797702"/>
    <n v="948.1"/>
    <n v="142.10000000000002"/>
    <s v="Jun"/>
    <s v="Jun-2025"/>
    <x v="18"/>
  </r>
  <r>
    <s v="ORD01187"/>
    <d v="2024-01-05T00:00:00"/>
    <s v="CUST0082"/>
    <s v="P034"/>
    <n v="2"/>
    <n v="4999"/>
    <n v="0"/>
    <s v="Debit Card"/>
    <s v="Cancelled"/>
    <s v="Cancelled"/>
    <s v="Organic"/>
    <n v="80"/>
    <n v="3985"/>
    <n v="9998"/>
    <n v="7970"/>
    <n v="2028"/>
    <n v="0.20284056811362272"/>
    <n v="0"/>
    <n v="0"/>
    <s v="Jan"/>
    <s v="Jan-2024"/>
    <x v="14"/>
  </r>
  <r>
    <s v="ORD01188"/>
    <d v="2025-07-06T00:00:00"/>
    <s v="CUST0174"/>
    <s v="P025"/>
    <n v="2"/>
    <n v="4999"/>
    <n v="0"/>
    <s v="Credit Card"/>
    <s v="Cancelled"/>
    <s v="Cancelled"/>
    <s v="Google Ads"/>
    <n v="100"/>
    <n v="3572"/>
    <n v="9998"/>
    <n v="7144"/>
    <n v="2854"/>
    <n v="0.28545709141828368"/>
    <n v="0"/>
    <n v="0"/>
    <s v="Jul"/>
    <s v="Jul-2025"/>
    <x v="2"/>
  </r>
  <r>
    <s v="ORD01189"/>
    <d v="2025-07-06T00:00:00"/>
    <s v="CUST1006"/>
    <s v="P066"/>
    <n v="3"/>
    <n v="299"/>
    <n v="0"/>
    <s v="Credit Card"/>
    <s v="Cancelled"/>
    <s v="Cancelled"/>
    <s v="Organic"/>
    <n v="60"/>
    <n v="223"/>
    <n v="897"/>
    <n v="669"/>
    <n v="228"/>
    <n v="0.25418060200668896"/>
    <n v="0"/>
    <n v="0"/>
    <s v="Jul"/>
    <s v="Jul-2025"/>
    <x v="2"/>
  </r>
  <r>
    <s v="ORD01190"/>
    <d v="2025-08-27T00:00:00"/>
    <s v="CUST0207"/>
    <s v="P062"/>
    <n v="2"/>
    <n v="1599"/>
    <n v="0"/>
    <s v="UPI"/>
    <s v="Delivered"/>
    <s v="Delivered"/>
    <s v="Organic"/>
    <n v="60"/>
    <n v="1023"/>
    <n v="3198"/>
    <n v="2046"/>
    <n v="1152"/>
    <n v="0.36022514071294559"/>
    <n v="3198"/>
    <n v="1152"/>
    <s v="Aug"/>
    <s v="Aug-2025"/>
    <x v="8"/>
  </r>
  <r>
    <s v="ORD01191"/>
    <d v="2024-02-15T00:00:00"/>
    <s v="CUST0828"/>
    <s v="P035"/>
    <n v="4"/>
    <n v="1299"/>
    <n v="1039.2"/>
    <s v="Debit Card"/>
    <s v="Delivered"/>
    <s v="Delivered"/>
    <s v="Organic"/>
    <n v="70"/>
    <n v="863"/>
    <n v="4156.8"/>
    <n v="3452"/>
    <n v="704.80000000000018"/>
    <n v="0.16955350269438033"/>
    <n v="4156.8"/>
    <n v="704.80000000000018"/>
    <s v="Feb"/>
    <s v="Feb-2024"/>
    <x v="12"/>
  </r>
  <r>
    <s v="ORD01192"/>
    <d v="2024-03-30T00:00:00"/>
    <s v="CUST0280"/>
    <s v="P010"/>
    <n v="2"/>
    <n v="2499"/>
    <n v="0"/>
    <s v="Debit Card"/>
    <s v="Delivered"/>
    <s v="Delivered"/>
    <s v="Organic"/>
    <n v="100"/>
    <n v="2030"/>
    <n v="4998"/>
    <n v="4060"/>
    <n v="938"/>
    <n v="0.1876750700280112"/>
    <n v="4998"/>
    <n v="938"/>
    <s v="Mar"/>
    <s v="Mar-2024"/>
    <x v="4"/>
  </r>
  <r>
    <s v="ORD01193"/>
    <d v="2024-08-21T00:00:00"/>
    <s v="CUST0613"/>
    <s v="P028"/>
    <n v="1"/>
    <n v="799"/>
    <n v="199.75"/>
    <s v="UPI"/>
    <s v="Delivered"/>
    <s v="Delayed"/>
    <s v="Affiliate"/>
    <n v="100"/>
    <n v="526"/>
    <n v="599.25"/>
    <n v="526"/>
    <n v="73.25"/>
    <n v="0.12223612849395077"/>
    <n v="599.25"/>
    <n v="73.25"/>
    <s v="Aug"/>
    <s v="Aug-2024"/>
    <x v="9"/>
  </r>
  <r>
    <s v="ORD01194"/>
    <d v="2025-06-02T00:00:00"/>
    <s v="CUST1168"/>
    <s v="P073"/>
    <n v="4"/>
    <n v="499"/>
    <n v="0"/>
    <s v="UPI"/>
    <s v="Delivered"/>
    <s v="Delivered"/>
    <s v="Affiliate"/>
    <n v="40"/>
    <n v="334"/>
    <n v="1996"/>
    <n v="1336"/>
    <n v="660"/>
    <n v="0.33066132264529058"/>
    <n v="1996"/>
    <n v="660"/>
    <s v="Jun"/>
    <s v="Jun-2025"/>
    <x v="18"/>
  </r>
  <r>
    <s v="ORD01195"/>
    <d v="2024-04-07T00:00:00"/>
    <s v="CUST0513"/>
    <s v="P071"/>
    <n v="4"/>
    <n v="999"/>
    <n v="0"/>
    <s v="Debit Card"/>
    <s v="Delivered"/>
    <s v="Delivered"/>
    <s v="Google Ads"/>
    <n v="60"/>
    <n v="818"/>
    <n v="3996"/>
    <n v="3272"/>
    <n v="724"/>
    <n v="0.18118118118118118"/>
    <n v="3996"/>
    <n v="724"/>
    <s v="Apr"/>
    <s v="Apr-2024"/>
    <x v="3"/>
  </r>
  <r>
    <s v="ORD01196"/>
    <d v="2024-09-04T00:00:00"/>
    <s v="CUST0932"/>
    <s v="P053"/>
    <n v="4"/>
    <n v="599"/>
    <n v="119.8"/>
    <s v="Credit Card"/>
    <s v="Delivered"/>
    <s v="Delivered"/>
    <s v="Instagram"/>
    <n v="70"/>
    <n v="443"/>
    <n v="2276.1999999999998"/>
    <n v="1772"/>
    <n v="504.19999999999982"/>
    <n v="0.22150953343291443"/>
    <n v="2276.1999999999998"/>
    <n v="504.19999999999982"/>
    <s v="Sep"/>
    <s v="Sep-2024"/>
    <x v="13"/>
  </r>
  <r>
    <s v="ORD01197"/>
    <d v="2024-03-17T00:00:00"/>
    <s v="CUST0508"/>
    <s v="P094"/>
    <n v="2"/>
    <n v="399"/>
    <n v="0"/>
    <s v="Cash on Delivery"/>
    <s v="Delivered"/>
    <s v="Delivered"/>
    <s v="Affiliate"/>
    <n v="100"/>
    <n v="244"/>
    <n v="798"/>
    <n v="488"/>
    <n v="310"/>
    <n v="0.38847117794486213"/>
    <n v="798"/>
    <n v="310"/>
    <s v="Mar"/>
    <s v="Mar-2024"/>
    <x v="4"/>
  </r>
  <r>
    <s v="ORD01198"/>
    <d v="2025-01-01T00:00:00"/>
    <s v="CUST0722"/>
    <s v="P061"/>
    <n v="3"/>
    <n v="299"/>
    <n v="0"/>
    <s v="Credit Card"/>
    <s v="Delivered"/>
    <s v="Delayed"/>
    <s v="Organic"/>
    <n v="100"/>
    <n v="170"/>
    <n v="897"/>
    <n v="510"/>
    <n v="387"/>
    <n v="0.43143812709030099"/>
    <n v="897"/>
    <n v="387"/>
    <s v="Jan"/>
    <s v="Jan-2025"/>
    <x v="19"/>
  </r>
  <r>
    <s v="ORD01199"/>
    <d v="2025-06-10T00:00:00"/>
    <s v="CUST0830"/>
    <s v="P042"/>
    <n v="1"/>
    <n v="2499"/>
    <n v="249.9"/>
    <s v="Credit Card"/>
    <s v="Delivered"/>
    <s v="Delivered"/>
    <s v="Organic"/>
    <n v="70"/>
    <n v="1833"/>
    <n v="2249.1"/>
    <n v="1833"/>
    <n v="416.09999999999991"/>
    <n v="0.18500733626784044"/>
    <n v="2249.1"/>
    <n v="416.09999999999991"/>
    <s v="Jun"/>
    <s v="Jun-2025"/>
    <x v="18"/>
  </r>
  <r>
    <s v="ORD01200"/>
    <d v="2024-03-29T00:00:00"/>
    <s v="CUST0323"/>
    <s v="P096"/>
    <n v="1"/>
    <n v="299"/>
    <n v="44.85"/>
    <s v="Debit Card"/>
    <s v="Delivered"/>
    <s v="Delivered"/>
    <s v="Organic"/>
    <n v="60"/>
    <n v="168"/>
    <n v="254.15"/>
    <n v="168"/>
    <n v="86.15"/>
    <n v="0.33897304741294515"/>
    <n v="254.15"/>
    <n v="86.15"/>
    <s v="Mar"/>
    <s v="Mar-2024"/>
    <x v="4"/>
  </r>
  <r>
    <s v="ORD01201"/>
    <d v="2025-03-20T00:00:00"/>
    <s v="CUST0555"/>
    <s v="P029"/>
    <n v="4"/>
    <n v="2499"/>
    <n v="999.6"/>
    <s v="Debit Card"/>
    <s v="Delivered"/>
    <s v="Delivered"/>
    <s v="Affiliate"/>
    <n v="80"/>
    <n v="1584"/>
    <n v="8996.4"/>
    <n v="6336"/>
    <n v="2660.3999999999996"/>
    <n v="0.29571828731492594"/>
    <n v="8996.4"/>
    <n v="2660.3999999999996"/>
    <s v="Mar"/>
    <s v="Mar-2025"/>
    <x v="17"/>
  </r>
  <r>
    <s v="ORD01202"/>
    <d v="2024-05-28T00:00:00"/>
    <s v="CUST1176"/>
    <s v="P058"/>
    <n v="1"/>
    <n v="599"/>
    <n v="59.9"/>
    <s v="Credit Card"/>
    <s v="Delivered"/>
    <s v="Delivered"/>
    <s v="Google Ads"/>
    <n v="70"/>
    <n v="464"/>
    <n v="539.1"/>
    <n v="464"/>
    <n v="75.100000000000023"/>
    <n v="0.13930625115933967"/>
    <n v="539.1"/>
    <n v="75.100000000000023"/>
    <s v="May"/>
    <s v="May-2024"/>
    <x v="5"/>
  </r>
  <r>
    <s v="ORD01203"/>
    <d v="2024-03-01T00:00:00"/>
    <s v="CUST0175"/>
    <s v="P028"/>
    <n v="4"/>
    <n v="799"/>
    <n v="479.4"/>
    <s v="UPI"/>
    <s v="Delivered"/>
    <s v="Delivered"/>
    <s v="Instagram"/>
    <n v="80"/>
    <n v="526"/>
    <n v="2716.6"/>
    <n v="2104"/>
    <n v="612.59999999999991"/>
    <n v="0.22550246631819182"/>
    <n v="2716.6"/>
    <n v="612.59999999999991"/>
    <s v="Mar"/>
    <s v="Mar-2024"/>
    <x v="4"/>
  </r>
  <r>
    <s v="ORD01204"/>
    <d v="2024-01-23T00:00:00"/>
    <s v="CUST0146"/>
    <s v="P001"/>
    <n v="1"/>
    <n v="799"/>
    <n v="0"/>
    <s v="Credit Card"/>
    <s v="Delivered"/>
    <s v="Delayed"/>
    <s v="Instagram"/>
    <n v="80"/>
    <n v="547"/>
    <n v="799"/>
    <n v="547"/>
    <n v="252"/>
    <n v="0.31539424280350437"/>
    <n v="799"/>
    <n v="252"/>
    <s v="Jan"/>
    <s v="Jan-2024"/>
    <x v="14"/>
  </r>
  <r>
    <s v="ORD01205"/>
    <d v="2024-10-04T00:00:00"/>
    <s v="CUST0397"/>
    <s v="P016"/>
    <n v="1"/>
    <n v="999"/>
    <n v="149.85"/>
    <s v="Debit Card"/>
    <s v="Delivered"/>
    <s v="Delivered"/>
    <s v="Facebook"/>
    <n v="80"/>
    <n v="813"/>
    <n v="849.15"/>
    <n v="813"/>
    <n v="36.149999999999977"/>
    <n v="4.2571983748454313E-2"/>
    <n v="849.15"/>
    <n v="36.149999999999977"/>
    <s v="Oct"/>
    <s v="Oct-2024"/>
    <x v="16"/>
  </r>
  <r>
    <s v="ORD01206"/>
    <d v="2025-08-30T00:00:00"/>
    <s v="CUST0081"/>
    <s v="P093"/>
    <n v="1"/>
    <n v="999"/>
    <n v="49.95"/>
    <s v="UPI"/>
    <s v="Delivered"/>
    <s v="Delivered"/>
    <s v="Organic"/>
    <n v="70"/>
    <n v="629"/>
    <n v="949.05"/>
    <n v="629"/>
    <n v="320.04999999999995"/>
    <n v="0.33723196881091616"/>
    <n v="949.05"/>
    <n v="320.04999999999995"/>
    <s v="Aug"/>
    <s v="Aug-2025"/>
    <x v="8"/>
  </r>
  <r>
    <s v="ORD01207"/>
    <d v="2024-02-25T00:00:00"/>
    <s v="CUST0584"/>
    <s v="P068"/>
    <n v="3"/>
    <n v="2499"/>
    <n v="374.85"/>
    <s v="Credit Card"/>
    <s v="Delivered"/>
    <s v="Delivered"/>
    <s v="Instagram"/>
    <n v="50"/>
    <n v="1632"/>
    <n v="7122.15"/>
    <n v="4896"/>
    <n v="2226.1499999999996"/>
    <n v="0.31256713211600429"/>
    <n v="7122.15"/>
    <n v="2226.1499999999996"/>
    <s v="Feb"/>
    <s v="Feb-2024"/>
    <x v="12"/>
  </r>
  <r>
    <s v="ORD01208"/>
    <d v="2025-08-30T00:00:00"/>
    <s v="CUST0531"/>
    <s v="P017"/>
    <n v="2"/>
    <n v="6999"/>
    <n v="2099.6999999999998"/>
    <s v="Credit Card"/>
    <s v="Delivered"/>
    <s v="Delivered"/>
    <s v="Organic"/>
    <n v="50"/>
    <n v="4046"/>
    <n v="11898.3"/>
    <n v="8092"/>
    <n v="3806.2999999999993"/>
    <n v="0.3199028432633233"/>
    <n v="11898.3"/>
    <n v="3806.2999999999993"/>
    <s v="Aug"/>
    <s v="Aug-2025"/>
    <x v="8"/>
  </r>
  <r>
    <s v="ORD01209"/>
    <d v="2025-06-06T00:00:00"/>
    <s v="CUST1189"/>
    <s v="P085"/>
    <n v="2"/>
    <n v="2999"/>
    <n v="1499.5"/>
    <s v="Credit Card"/>
    <s v="Delivered"/>
    <s v="Delayed"/>
    <s v="Affiliate"/>
    <n v="80"/>
    <n v="2394"/>
    <n v="4498.5"/>
    <n v="4788"/>
    <n v="-289.5"/>
    <n v="-6.4354784928309441E-2"/>
    <n v="4498.5"/>
    <n v="-289.5"/>
    <s v="Jun"/>
    <s v="Jun-2025"/>
    <x v="18"/>
  </r>
  <r>
    <s v="ORD01210"/>
    <d v="2025-08-15T00:00:00"/>
    <s v="CUST0518"/>
    <s v="P054"/>
    <n v="3"/>
    <n v="4999"/>
    <n v="749.85"/>
    <s v="Debit Card"/>
    <s v="Delivered"/>
    <s v="Delivered"/>
    <s v="Organic"/>
    <n v="50"/>
    <n v="2912"/>
    <n v="14247.15"/>
    <n v="8736"/>
    <n v="5511.15"/>
    <n v="0.38682473336772616"/>
    <n v="14247.15"/>
    <n v="5511.15"/>
    <s v="Aug"/>
    <s v="Aug-2025"/>
    <x v="8"/>
  </r>
  <r>
    <s v="ORD01211"/>
    <d v="2025-01-24T00:00:00"/>
    <s v="CUST1033"/>
    <s v="P042"/>
    <n v="1"/>
    <n v="2499"/>
    <n v="0"/>
    <s v="Cash on Delivery"/>
    <s v="Delivered"/>
    <s v="Delivered"/>
    <s v="Affiliate"/>
    <n v="80"/>
    <n v="1833"/>
    <n v="2499"/>
    <n v="1833"/>
    <n v="666"/>
    <n v="0.26650660264105641"/>
    <n v="2499"/>
    <n v="666"/>
    <s v="Jan"/>
    <s v="Jan-2025"/>
    <x v="19"/>
  </r>
  <r>
    <s v="ORD01212"/>
    <d v="2024-11-19T00:00:00"/>
    <s v="CUST0612"/>
    <s v="P028"/>
    <n v="2"/>
    <n v="799"/>
    <n v="159.80000000000001"/>
    <s v="UPI"/>
    <s v="Delivered"/>
    <s v="Delivered"/>
    <s v="Organic"/>
    <n v="100"/>
    <n v="526"/>
    <n v="1438.2"/>
    <n v="1052"/>
    <n v="386.20000000000005"/>
    <n v="0.26853010707829233"/>
    <n v="1438.2"/>
    <n v="386.20000000000005"/>
    <s v="Nov"/>
    <s v="Nov-2024"/>
    <x v="6"/>
  </r>
  <r>
    <s v="ORD01213"/>
    <d v="2024-02-07T00:00:00"/>
    <s v="CUST1039"/>
    <s v="P007"/>
    <n v="4"/>
    <n v="599"/>
    <n v="119.8"/>
    <s v="UPI"/>
    <s v="Delivered"/>
    <s v="Delivered"/>
    <s v="Google Ads"/>
    <n v="60"/>
    <n v="470"/>
    <n v="2276.1999999999998"/>
    <n v="1880"/>
    <n v="396.19999999999982"/>
    <n v="0.17406203321325009"/>
    <n v="2276.1999999999998"/>
    <n v="396.19999999999982"/>
    <s v="Feb"/>
    <s v="Feb-2024"/>
    <x v="12"/>
  </r>
  <r>
    <s v="ORD01214"/>
    <d v="2025-01-10T00:00:00"/>
    <s v="CUST0400"/>
    <s v="P009"/>
    <n v="1"/>
    <n v="4999"/>
    <n v="499.9"/>
    <s v="Cash on Delivery"/>
    <s v="Delivered"/>
    <s v="Delivered"/>
    <s v="Organic"/>
    <n v="60"/>
    <n v="2853"/>
    <n v="4499.1000000000004"/>
    <n v="2853"/>
    <n v="1646.1000000000004"/>
    <n v="0.36587317463492702"/>
    <n v="4499.1000000000004"/>
    <n v="1646.1000000000004"/>
    <s v="Jan"/>
    <s v="Jan-2025"/>
    <x v="19"/>
  </r>
  <r>
    <s v="ORD01215"/>
    <d v="2025-07-02T00:00:00"/>
    <s v="CUST0602"/>
    <s v="P081"/>
    <n v="2"/>
    <n v="499"/>
    <n v="249.5"/>
    <s v="Credit Card"/>
    <s v="Delivered"/>
    <s v="Delivered"/>
    <s v="Organic"/>
    <n v="100"/>
    <n v="280"/>
    <n v="748.5"/>
    <n v="560"/>
    <n v="188.5"/>
    <n v="0.25183700734802938"/>
    <n v="748.5"/>
    <n v="188.5"/>
    <s v="Jul"/>
    <s v="Jul-2025"/>
    <x v="2"/>
  </r>
  <r>
    <s v="ORD01216"/>
    <d v="2025-10-21T00:00:00"/>
    <s v="CUST0856"/>
    <s v="P031"/>
    <n v="1"/>
    <n v="3999"/>
    <n v="0"/>
    <s v="Credit Card"/>
    <s v="Delivered"/>
    <s v="Delivered"/>
    <s v="Google Ads"/>
    <n v="40"/>
    <n v="3007"/>
    <n v="3999"/>
    <n v="3007"/>
    <n v="992"/>
    <n v="0.24806201550387597"/>
    <n v="3999"/>
    <n v="992"/>
    <s v="Oct"/>
    <s v="Oct-2025"/>
    <x v="21"/>
  </r>
  <r>
    <s v="ORD01217"/>
    <d v="2025-10-16T00:00:00"/>
    <s v="CUST0326"/>
    <s v="P001"/>
    <n v="1"/>
    <n v="799"/>
    <n v="119.85"/>
    <s v="Debit Card"/>
    <s v="Delivered"/>
    <s v="Delivered"/>
    <s v="Instagram"/>
    <n v="80"/>
    <n v="547"/>
    <n v="679.15"/>
    <n v="547"/>
    <n v="132.14999999999998"/>
    <n v="0.19458146212176983"/>
    <n v="679.15"/>
    <n v="132.14999999999998"/>
    <s v="Oct"/>
    <s v="Oct-2025"/>
    <x v="21"/>
  </r>
  <r>
    <s v="ORD01218"/>
    <d v="2024-10-03T00:00:00"/>
    <s v="CUST1097"/>
    <s v="P034"/>
    <n v="1"/>
    <n v="4999"/>
    <n v="499.9"/>
    <s v="Credit Card"/>
    <s v="Delivered"/>
    <s v="Delivered"/>
    <s v="Organic"/>
    <n v="60"/>
    <n v="3985"/>
    <n v="4499.1000000000004"/>
    <n v="3985"/>
    <n v="514.10000000000036"/>
    <n v="0.11426729790402532"/>
    <n v="4499.1000000000004"/>
    <n v="514.10000000000036"/>
    <s v="Oct"/>
    <s v="Oct-2024"/>
    <x v="16"/>
  </r>
  <r>
    <s v="ORD01219"/>
    <d v="2024-08-20T00:00:00"/>
    <s v="CUST0025"/>
    <s v="P041"/>
    <n v="2"/>
    <n v="399"/>
    <n v="119.7"/>
    <s v="UPI"/>
    <s v="Delivered"/>
    <s v="Delivered"/>
    <s v="Google Ads"/>
    <n v="60"/>
    <n v="315"/>
    <n v="678.3"/>
    <n v="630"/>
    <n v="48.299999999999955"/>
    <n v="7.120743034055721E-2"/>
    <n v="678.3"/>
    <n v="48.299999999999955"/>
    <s v="Aug"/>
    <s v="Aug-2024"/>
    <x v="9"/>
  </r>
  <r>
    <s v="ORD01220"/>
    <d v="2024-09-22T00:00:00"/>
    <s v="CUST0327"/>
    <s v="P024"/>
    <n v="1"/>
    <n v="1299"/>
    <n v="0"/>
    <s v="Credit Card"/>
    <s v="Cancelled"/>
    <s v="Cancelled"/>
    <s v="Email"/>
    <n v="60"/>
    <n v="969"/>
    <n v="1299"/>
    <n v="969"/>
    <n v="330"/>
    <n v="0.2540415704387991"/>
    <n v="0"/>
    <n v="0"/>
    <s v="Sep"/>
    <s v="Sep-2024"/>
    <x v="13"/>
  </r>
  <r>
    <s v="ORD01221"/>
    <d v="2024-07-20T00:00:00"/>
    <s v="CUST0766"/>
    <s v="P004"/>
    <n v="1"/>
    <n v="8999"/>
    <n v="0"/>
    <s v="Credit Card"/>
    <s v="Cancelled"/>
    <s v="Cancelled"/>
    <s v="Google Ads"/>
    <n v="70"/>
    <n v="5059"/>
    <n v="8999"/>
    <n v="5059"/>
    <n v="3940"/>
    <n v="0.43782642515835091"/>
    <n v="0"/>
    <n v="0"/>
    <s v="Jul"/>
    <s v="Jul-2024"/>
    <x v="20"/>
  </r>
  <r>
    <s v="ORD01222"/>
    <d v="2024-02-15T00:00:00"/>
    <s v="CUST0526"/>
    <s v="P081"/>
    <n v="3"/>
    <n v="499"/>
    <n v="224.55"/>
    <s v="Debit Card"/>
    <s v="Delivered"/>
    <s v="Delivered"/>
    <s v="Instagram"/>
    <n v="100"/>
    <n v="280"/>
    <n v="1272.45"/>
    <n v="840"/>
    <n v="432.45000000000005"/>
    <n v="0.3398561829541436"/>
    <n v="1272.45"/>
    <n v="432.45000000000005"/>
    <s v="Feb"/>
    <s v="Feb-2024"/>
    <x v="12"/>
  </r>
  <r>
    <s v="ORD01223"/>
    <d v="2025-07-03T00:00:00"/>
    <s v="CUST0725"/>
    <s v="P041"/>
    <n v="1"/>
    <n v="399"/>
    <n v="59.85"/>
    <s v="UPI"/>
    <s v="Delivered"/>
    <s v="Delivered"/>
    <s v="Organic"/>
    <n v="60"/>
    <n v="315"/>
    <n v="339.15"/>
    <n v="315"/>
    <n v="24.149999999999977"/>
    <n v="7.120743034055721E-2"/>
    <n v="339.15"/>
    <n v="24.149999999999977"/>
    <s v="Jul"/>
    <s v="Jul-2025"/>
    <x v="2"/>
  </r>
  <r>
    <s v="ORD01224"/>
    <d v="2024-06-07T00:00:00"/>
    <s v="CUST1170"/>
    <s v="P006"/>
    <n v="2"/>
    <n v="399"/>
    <n v="0"/>
    <s v="UPI"/>
    <s v="Cancelled"/>
    <s v="Cancelled"/>
    <s v="Google Ads"/>
    <n v="60"/>
    <n v="221"/>
    <n v="798"/>
    <n v="442"/>
    <n v="356"/>
    <n v="0.44611528822055135"/>
    <n v="0"/>
    <n v="0"/>
    <s v="Jun"/>
    <s v="Jun-2024"/>
    <x v="1"/>
  </r>
  <r>
    <s v="ORD01225"/>
    <d v="2024-05-05T00:00:00"/>
    <s v="CUST0293"/>
    <s v="P099"/>
    <n v="1"/>
    <n v="1299"/>
    <n v="129.9"/>
    <s v="Debit Card"/>
    <s v="Delivered"/>
    <s v="Delivered"/>
    <s v="Organic"/>
    <n v="60"/>
    <n v="1025"/>
    <n v="1169.0999999999999"/>
    <n v="1025"/>
    <n v="144.09999999999991"/>
    <n v="0.12325720639808393"/>
    <n v="1169.0999999999999"/>
    <n v="144.09999999999991"/>
    <s v="May"/>
    <s v="May-2024"/>
    <x v="5"/>
  </r>
  <r>
    <s v="ORD01226"/>
    <d v="2024-08-05T00:00:00"/>
    <s v="CUST1159"/>
    <s v="P025"/>
    <n v="1"/>
    <n v="4999"/>
    <n v="249.95"/>
    <s v="UPI"/>
    <s v="Delivered"/>
    <s v="Delayed"/>
    <s v="Organic"/>
    <n v="60"/>
    <n v="3572"/>
    <n v="4749.05"/>
    <n v="3572"/>
    <n v="1177.0500000000002"/>
    <n v="0.24784956991398283"/>
    <n v="4749.05"/>
    <n v="1177.0500000000002"/>
    <s v="Aug"/>
    <s v="Aug-2024"/>
    <x v="9"/>
  </r>
  <r>
    <s v="ORD01227"/>
    <d v="2024-02-17T00:00:00"/>
    <s v="CUST0572"/>
    <s v="P079"/>
    <n v="1"/>
    <n v="1999"/>
    <n v="99.95"/>
    <s v="Debit Card"/>
    <s v="Delivered"/>
    <s v="Delivered"/>
    <s v="Instagram"/>
    <n v="70"/>
    <n v="1506"/>
    <n v="1899.05"/>
    <n v="1506"/>
    <n v="393.04999999999995"/>
    <n v="0.20697190700613463"/>
    <n v="1899.05"/>
    <n v="393.04999999999995"/>
    <s v="Feb"/>
    <s v="Feb-2024"/>
    <x v="12"/>
  </r>
  <r>
    <s v="ORD01228"/>
    <d v="2025-09-20T00:00:00"/>
    <s v="CUST0726"/>
    <s v="P030"/>
    <n v="1"/>
    <n v="799"/>
    <n v="119.85"/>
    <s v="Debit Card"/>
    <s v="Delivered"/>
    <s v="Delivered"/>
    <s v="Facebook"/>
    <n v="40"/>
    <n v="566"/>
    <n v="679.15"/>
    <n v="566"/>
    <n v="113.14999999999998"/>
    <n v="0.16660531546786422"/>
    <n v="679.15"/>
    <n v="113.14999999999998"/>
    <s v="Sep"/>
    <s v="Sep-2025"/>
    <x v="10"/>
  </r>
  <r>
    <s v="ORD01229"/>
    <d v="2024-08-06T00:00:00"/>
    <s v="CUST0023"/>
    <s v="P005"/>
    <n v="3"/>
    <n v="599"/>
    <n v="89.85"/>
    <s v="UPI"/>
    <s v="Delivered"/>
    <s v="Delivered"/>
    <s v="Google Ads"/>
    <n v="50"/>
    <n v="426"/>
    <n v="1707.15"/>
    <n v="1278"/>
    <n v="429.15000000000009"/>
    <n v="0.25138388542307361"/>
    <n v="1707.15"/>
    <n v="429.15000000000009"/>
    <s v="Aug"/>
    <s v="Aug-2024"/>
    <x v="9"/>
  </r>
  <r>
    <s v="ORD01230"/>
    <d v="2025-04-05T00:00:00"/>
    <s v="CUST0333"/>
    <s v="P018"/>
    <n v="4"/>
    <n v="499"/>
    <n v="299.39999999999998"/>
    <s v="Credit Card"/>
    <s v="Delivered"/>
    <s v="Delayed"/>
    <s v="Organic"/>
    <n v="70"/>
    <n v="403"/>
    <n v="1696.6"/>
    <n v="1612"/>
    <n v="84.599999999999909"/>
    <n v="4.9864434751856604E-2"/>
    <n v="1696.6"/>
    <n v="84.599999999999909"/>
    <s v="Apr"/>
    <s v="Apr-2025"/>
    <x v="7"/>
  </r>
  <r>
    <s v="ORD01231"/>
    <d v="2025-06-21T00:00:00"/>
    <s v="CUST1100"/>
    <s v="P059"/>
    <n v="3"/>
    <n v="1999"/>
    <n v="0"/>
    <s v="UPI"/>
    <s v="Delivered"/>
    <s v="Delivered"/>
    <s v="Organic"/>
    <n v="60"/>
    <n v="1414"/>
    <n v="5997"/>
    <n v="4242"/>
    <n v="1755"/>
    <n v="0.29264632316158079"/>
    <n v="5997"/>
    <n v="1755"/>
    <s v="Jun"/>
    <s v="Jun-2025"/>
    <x v="18"/>
  </r>
  <r>
    <s v="ORD01232"/>
    <d v="2024-01-09T00:00:00"/>
    <s v="CUST0742"/>
    <s v="P038"/>
    <n v="1"/>
    <n v="399"/>
    <n v="59.85"/>
    <s v="Cash on Delivery"/>
    <s v="Delivered"/>
    <s v="Delivered"/>
    <s v="Instagram"/>
    <n v="80"/>
    <n v="248"/>
    <n v="339.15"/>
    <n v="248"/>
    <n v="91.149999999999977"/>
    <n v="0.26876013563320061"/>
    <n v="339.15"/>
    <n v="91.149999999999977"/>
    <s v="Jan"/>
    <s v="Jan-2024"/>
    <x v="14"/>
  </r>
  <r>
    <s v="ORD01233"/>
    <d v="2025-05-06T00:00:00"/>
    <s v="CUST0494"/>
    <s v="P003"/>
    <n v="1"/>
    <n v="399"/>
    <n v="59.85"/>
    <s v="Cash on Delivery"/>
    <s v="Delivered"/>
    <s v="Delivered"/>
    <s v="Organic"/>
    <n v="80"/>
    <n v="307"/>
    <n v="339.15"/>
    <n v="307"/>
    <n v="32.149999999999977"/>
    <n v="9.4795813062066872E-2"/>
    <n v="339.15"/>
    <n v="32.149999999999977"/>
    <s v="May"/>
    <s v="May-2025"/>
    <x v="11"/>
  </r>
  <r>
    <s v="ORD01234"/>
    <d v="2025-03-04T00:00:00"/>
    <s v="CUST0478"/>
    <s v="P029"/>
    <n v="4"/>
    <n v="2499"/>
    <n v="999.6"/>
    <s v="UPI"/>
    <s v="Delivered"/>
    <s v="Delivered"/>
    <s v="Organic"/>
    <n v="40"/>
    <n v="1584"/>
    <n v="8996.4"/>
    <n v="6336"/>
    <n v="2660.3999999999996"/>
    <n v="0.29571828731492594"/>
    <n v="8996.4"/>
    <n v="2660.3999999999996"/>
    <s v="Mar"/>
    <s v="Mar-2025"/>
    <x v="17"/>
  </r>
  <r>
    <s v="ORD01235"/>
    <d v="2024-06-07T00:00:00"/>
    <s v="CUST0911"/>
    <s v="P027"/>
    <n v="3"/>
    <n v="299"/>
    <n v="44.85"/>
    <s v="UPI"/>
    <s v="Delivered"/>
    <s v="Delivered"/>
    <s v="Facebook"/>
    <n v="50"/>
    <n v="206"/>
    <n v="852.15"/>
    <n v="618"/>
    <n v="234.14999999999998"/>
    <n v="0.27477556768174616"/>
    <n v="852.15"/>
    <n v="234.14999999999998"/>
    <s v="Jun"/>
    <s v="Jun-2024"/>
    <x v="1"/>
  </r>
  <r>
    <s v="ORD01236"/>
    <d v="2024-01-27T00:00:00"/>
    <s v="CUST0346"/>
    <s v="P059"/>
    <n v="3"/>
    <n v="1999"/>
    <n v="299.85000000000002"/>
    <s v="Credit Card"/>
    <s v="Delivered"/>
    <s v="Delivered"/>
    <s v="Facebook"/>
    <n v="50"/>
    <n v="1414"/>
    <n v="5697.15"/>
    <n v="4242"/>
    <n v="1455.1499999999996"/>
    <n v="0.25541718227534815"/>
    <n v="5697.15"/>
    <n v="1455.1499999999996"/>
    <s v="Jan"/>
    <s v="Jan-2024"/>
    <x v="14"/>
  </r>
  <r>
    <s v="ORD01237"/>
    <d v="2024-03-08T00:00:00"/>
    <s v="CUST0971"/>
    <s v="P094"/>
    <n v="4"/>
    <n v="399"/>
    <n v="0"/>
    <s v="Cash on Delivery"/>
    <s v="Delivered"/>
    <s v="Delivered"/>
    <s v="Organic"/>
    <n v="40"/>
    <n v="244"/>
    <n v="1596"/>
    <n v="976"/>
    <n v="620"/>
    <n v="0.38847117794486213"/>
    <n v="1596"/>
    <n v="620"/>
    <s v="Mar"/>
    <s v="Mar-2024"/>
    <x v="4"/>
  </r>
  <r>
    <s v="ORD01238"/>
    <d v="2024-05-15T00:00:00"/>
    <s v="CUST1058"/>
    <s v="P083"/>
    <n v="2"/>
    <n v="499"/>
    <n v="199.6"/>
    <s v="Debit Card"/>
    <s v="Delivered"/>
    <s v="Delivered"/>
    <s v="Organic"/>
    <n v="80"/>
    <n v="323"/>
    <n v="798.4"/>
    <n v="646"/>
    <n v="152.39999999999998"/>
    <n v="0.19088176352705408"/>
    <n v="798.4"/>
    <n v="152.39999999999998"/>
    <s v="May"/>
    <s v="May-2024"/>
    <x v="5"/>
  </r>
  <r>
    <s v="ORD01239"/>
    <d v="2025-07-23T00:00:00"/>
    <s v="CUST0294"/>
    <s v="P020"/>
    <n v="1"/>
    <n v="1999"/>
    <n v="99.95"/>
    <s v="Credit Card"/>
    <s v="Delivered"/>
    <s v="Delivered"/>
    <s v="Facebook"/>
    <n v="40"/>
    <n v="1597"/>
    <n v="1899.05"/>
    <n v="1597"/>
    <n v="302.04999999999995"/>
    <n v="0.15905321081593427"/>
    <n v="1899.05"/>
    <n v="302.04999999999995"/>
    <s v="Jul"/>
    <s v="Jul-2025"/>
    <x v="2"/>
  </r>
  <r>
    <s v="ORD01240"/>
    <d v="2025-09-07T00:00:00"/>
    <s v="CUST1171"/>
    <s v="P026"/>
    <n v="1"/>
    <n v="599"/>
    <n v="89.85"/>
    <s v="Debit Card"/>
    <s v="Delivered"/>
    <s v="Delivered"/>
    <s v="Google Ads"/>
    <n v="100"/>
    <n v="363"/>
    <n v="509.15"/>
    <n v="363"/>
    <n v="146.14999999999998"/>
    <n v="0.28704703918295194"/>
    <n v="509.15"/>
    <n v="146.14999999999998"/>
    <s v="Sep"/>
    <s v="Sep-2025"/>
    <x v="10"/>
  </r>
  <r>
    <s v="ORD01241"/>
    <d v="2024-08-21T00:00:00"/>
    <s v="CUST0658"/>
    <s v="P013"/>
    <n v="1"/>
    <n v="999"/>
    <n v="249.75"/>
    <s v="Credit Card"/>
    <s v="Delivered"/>
    <s v="Delivered"/>
    <s v="Instagram"/>
    <n v="40"/>
    <n v="603"/>
    <n v="749.25"/>
    <n v="603"/>
    <n v="146.25"/>
    <n v="0.19519519519519518"/>
    <n v="749.25"/>
    <n v="146.25"/>
    <s v="Aug"/>
    <s v="Aug-2024"/>
    <x v="9"/>
  </r>
  <r>
    <s v="ORD01242"/>
    <d v="2024-03-10T00:00:00"/>
    <s v="CUST0922"/>
    <s v="P097"/>
    <n v="2"/>
    <n v="499"/>
    <n v="49.9"/>
    <s v="Debit Card"/>
    <s v="Delivered"/>
    <s v="Delivered"/>
    <s v="Affiliate"/>
    <n v="100"/>
    <n v="324"/>
    <n v="948.1"/>
    <n v="648"/>
    <n v="300.10000000000002"/>
    <n v="0.31652779242695922"/>
    <n v="948.1"/>
    <n v="300.10000000000002"/>
    <s v="Mar"/>
    <s v="Mar-2024"/>
    <x v="4"/>
  </r>
  <r>
    <s v="ORD01243"/>
    <d v="2025-09-20T00:00:00"/>
    <s v="CUST0460"/>
    <s v="P070"/>
    <n v="4"/>
    <n v="499"/>
    <n v="0"/>
    <s v="Credit Card"/>
    <s v="Delivered"/>
    <s v="Delayed"/>
    <s v="Facebook"/>
    <n v="60"/>
    <n v="394"/>
    <n v="1996"/>
    <n v="1576"/>
    <n v="420"/>
    <n v="0.21042084168336672"/>
    <n v="1996"/>
    <n v="420"/>
    <s v="Sep"/>
    <s v="Sep-2025"/>
    <x v="10"/>
  </r>
  <r>
    <s v="ORD01244"/>
    <d v="2025-07-10T00:00:00"/>
    <s v="CUST1198"/>
    <s v="P067"/>
    <n v="3"/>
    <n v="999"/>
    <n v="299.7"/>
    <s v="UPI"/>
    <s v="Delivered"/>
    <s v="Delivered"/>
    <s v="Organic"/>
    <n v="40"/>
    <n v="611"/>
    <n v="2697.3"/>
    <n v="1833"/>
    <n v="864.30000000000018"/>
    <n v="0.32043154265376494"/>
    <n v="2697.3"/>
    <n v="864.30000000000018"/>
    <s v="Jul"/>
    <s v="Jul-2025"/>
    <x v="2"/>
  </r>
  <r>
    <s v="ORD01245"/>
    <d v="2025-04-05T00:00:00"/>
    <s v="CUST0214"/>
    <s v="P005"/>
    <n v="1"/>
    <n v="599"/>
    <n v="89.85"/>
    <s v="Credit Card"/>
    <s v="Delivered"/>
    <s v="Delivered"/>
    <s v="Organic"/>
    <n v="50"/>
    <n v="426"/>
    <n v="509.15"/>
    <n v="426"/>
    <n v="83.149999999999977"/>
    <n v="0.16331140135519981"/>
    <n v="509.15"/>
    <n v="83.149999999999977"/>
    <s v="Apr"/>
    <s v="Apr-2025"/>
    <x v="7"/>
  </r>
  <r>
    <s v="ORD01246"/>
    <d v="2024-11-10T00:00:00"/>
    <s v="CUST0439"/>
    <s v="P083"/>
    <n v="4"/>
    <n v="499"/>
    <n v="0"/>
    <s v="Credit Card"/>
    <s v="Cancelled"/>
    <s v="Cancelled"/>
    <s v="Organic"/>
    <n v="70"/>
    <n v="323"/>
    <n v="1996"/>
    <n v="1292"/>
    <n v="704"/>
    <n v="0.35270541082164331"/>
    <n v="0"/>
    <n v="0"/>
    <s v="Nov"/>
    <s v="Nov-2024"/>
    <x v="6"/>
  </r>
  <r>
    <s v="ORD01247"/>
    <d v="2024-12-21T00:00:00"/>
    <s v="CUST0596"/>
    <s v="P081"/>
    <n v="1"/>
    <n v="499"/>
    <n v="24.95"/>
    <s v="Net Banking"/>
    <s v="Delivered"/>
    <s v="Delivered"/>
    <s v="Instagram"/>
    <n v="40"/>
    <n v="280"/>
    <n v="474.05"/>
    <n v="280"/>
    <n v="194.05"/>
    <n v="0.40934500580107586"/>
    <n v="474.05"/>
    <n v="194.05"/>
    <s v="Dec"/>
    <s v="Dec-2024"/>
    <x v="15"/>
  </r>
  <r>
    <s v="ORD01248"/>
    <d v="2024-09-01T00:00:00"/>
    <s v="CUST1192"/>
    <s v="P093"/>
    <n v="3"/>
    <n v="999"/>
    <n v="149.85"/>
    <s v="UPI"/>
    <s v="Delivered"/>
    <s v="Delivered"/>
    <s v="Affiliate"/>
    <n v="80"/>
    <n v="629"/>
    <n v="2847.15"/>
    <n v="1887"/>
    <n v="960.15000000000009"/>
    <n v="0.33723196881091622"/>
    <n v="2847.15"/>
    <n v="960.15000000000009"/>
    <s v="Sep"/>
    <s v="Sep-2024"/>
    <x v="13"/>
  </r>
  <r>
    <s v="ORD01249"/>
    <d v="2025-01-31T00:00:00"/>
    <s v="CUST0471"/>
    <s v="P080"/>
    <n v="2"/>
    <n v="6999"/>
    <n v="699.9"/>
    <s v="Cash on Delivery"/>
    <s v="Delivered"/>
    <s v="Delivered"/>
    <s v="Affiliate"/>
    <n v="80"/>
    <n v="4949"/>
    <n v="13298.1"/>
    <n v="9898"/>
    <n v="3400.1000000000004"/>
    <n v="0.25568314270459691"/>
    <n v="13298.1"/>
    <n v="3400.1000000000004"/>
    <s v="Jan"/>
    <s v="Jan-2025"/>
    <x v="19"/>
  </r>
  <r>
    <s v="ORD01250"/>
    <d v="2025-01-18T00:00:00"/>
    <s v="CUST1005"/>
    <s v="P015"/>
    <n v="4"/>
    <n v="1299"/>
    <n v="519.6"/>
    <s v="UPI"/>
    <s v="Delivered"/>
    <s v="Delivered"/>
    <s v="Instagram"/>
    <n v="40"/>
    <n v="881"/>
    <n v="4676.3999999999996"/>
    <n v="3524"/>
    <n v="1152.3999999999996"/>
    <n v="0.24642887691386531"/>
    <n v="4676.3999999999996"/>
    <n v="1152.3999999999996"/>
    <s v="Jan"/>
    <s v="Jan-2025"/>
    <x v="19"/>
  </r>
  <r>
    <s v="ORD01251"/>
    <d v="2024-08-26T00:00:00"/>
    <s v="CUST0932"/>
    <s v="P011"/>
    <n v="1"/>
    <n v="799"/>
    <n v="119.85"/>
    <s v="UPI"/>
    <s v="Delivered"/>
    <s v="Delivered"/>
    <s v="Google Ads"/>
    <n v="40"/>
    <n v="645"/>
    <n v="679.15"/>
    <n v="645"/>
    <n v="34.149999999999977"/>
    <n v="5.0283442538467171E-2"/>
    <n v="679.15"/>
    <n v="34.149999999999977"/>
    <s v="Aug"/>
    <s v="Aug-2024"/>
    <x v="9"/>
  </r>
  <r>
    <s v="ORD01252"/>
    <d v="2025-01-02T00:00:00"/>
    <s v="CUST0356"/>
    <s v="P009"/>
    <n v="4"/>
    <n v="4999"/>
    <n v="3999.2"/>
    <s v="UPI"/>
    <s v="Delivered"/>
    <s v="Delivered"/>
    <s v="Organic"/>
    <n v="40"/>
    <n v="2853"/>
    <n v="15996.8"/>
    <n v="11412"/>
    <n v="4584.7999999999993"/>
    <n v="0.28660732146429285"/>
    <n v="15996.8"/>
    <n v="4584.7999999999993"/>
    <s v="Jan"/>
    <s v="Jan-2025"/>
    <x v="19"/>
  </r>
  <r>
    <s v="ORD01253"/>
    <d v="2024-11-29T00:00:00"/>
    <s v="CUST0689"/>
    <s v="P061"/>
    <n v="4"/>
    <n v="299"/>
    <n v="59.8"/>
    <s v="Cash on Delivery"/>
    <s v="Delivered"/>
    <s v="Delayed"/>
    <s v="Organic"/>
    <n v="60"/>
    <n v="170"/>
    <n v="1136.2"/>
    <n v="680"/>
    <n v="456.20000000000005"/>
    <n v="0.40151381798979058"/>
    <n v="1136.2"/>
    <n v="456.20000000000005"/>
    <s v="Nov"/>
    <s v="Nov-2024"/>
    <x v="6"/>
  </r>
  <r>
    <s v="ORD01254"/>
    <d v="2024-04-18T00:00:00"/>
    <s v="CUST0152"/>
    <s v="P002"/>
    <n v="1"/>
    <n v="999"/>
    <n v="199.8"/>
    <s v="Net Banking"/>
    <s v="Delivered"/>
    <s v="Delivered"/>
    <s v="Instagram"/>
    <n v="80"/>
    <n v="590"/>
    <n v="799.2"/>
    <n v="590"/>
    <n v="209.20000000000005"/>
    <n v="0.2617617617617618"/>
    <n v="799.2"/>
    <n v="209.20000000000005"/>
    <s v="Apr"/>
    <s v="Apr-2024"/>
    <x v="3"/>
  </r>
  <r>
    <s v="ORD01255"/>
    <d v="2024-02-12T00:00:00"/>
    <s v="CUST1016"/>
    <s v="P097"/>
    <n v="2"/>
    <n v="499"/>
    <n v="0"/>
    <s v="UPI"/>
    <s v="Delivered"/>
    <s v="Delivered"/>
    <s v="Organic"/>
    <n v="100"/>
    <n v="324"/>
    <n v="998"/>
    <n v="648"/>
    <n v="350"/>
    <n v="0.35070140280561124"/>
    <n v="998"/>
    <n v="350"/>
    <s v="Feb"/>
    <s v="Feb-2024"/>
    <x v="12"/>
  </r>
  <r>
    <s v="ORD01256"/>
    <d v="2024-04-18T00:00:00"/>
    <s v="CUST0358"/>
    <s v="P036"/>
    <n v="2"/>
    <n v="2999"/>
    <n v="899.7"/>
    <s v="Cash on Delivery"/>
    <s v="Delivered"/>
    <s v="Delivered"/>
    <s v="Google Ads"/>
    <n v="80"/>
    <n v="2406"/>
    <n v="5098.3"/>
    <n v="4812"/>
    <n v="286.30000000000018"/>
    <n v="5.6155973559814089E-2"/>
    <n v="5098.3"/>
    <n v="286.30000000000018"/>
    <s v="Apr"/>
    <s v="Apr-2024"/>
    <x v="3"/>
  </r>
  <r>
    <s v="ORD01257"/>
    <d v="2024-07-12T00:00:00"/>
    <s v="CUST0417"/>
    <s v="P025"/>
    <n v="1"/>
    <n v="4999"/>
    <n v="749.85"/>
    <s v="Cash on Delivery"/>
    <s v="Delivered"/>
    <s v="Delivered"/>
    <s v="Organic"/>
    <n v="50"/>
    <n v="3572"/>
    <n v="4249.1499999999996"/>
    <n v="3572"/>
    <n v="677.14999999999964"/>
    <n v="0.15936128402151012"/>
    <n v="4249.1499999999996"/>
    <n v="677.14999999999964"/>
    <s v="Jul"/>
    <s v="Jul-2024"/>
    <x v="20"/>
  </r>
  <r>
    <s v="ORD01258"/>
    <d v="2025-10-16T00:00:00"/>
    <s v="CUST0418"/>
    <s v="P014"/>
    <n v="3"/>
    <n v="2499"/>
    <n v="1124.55"/>
    <s v="UPI"/>
    <s v="Delivered"/>
    <s v="Delivered"/>
    <s v="Affiliate"/>
    <n v="60"/>
    <n v="1599"/>
    <n v="6372.45"/>
    <n v="4797"/>
    <n v="1575.4499999999998"/>
    <n v="0.24722830308594024"/>
    <n v="6372.45"/>
    <n v="1575.4499999999998"/>
    <s v="Oct"/>
    <s v="Oct-2025"/>
    <x v="21"/>
  </r>
  <r>
    <s v="ORD01259"/>
    <d v="2024-03-11T00:00:00"/>
    <s v="CUST1192"/>
    <s v="P047"/>
    <n v="4"/>
    <n v="1999"/>
    <n v="0"/>
    <s v="UPI"/>
    <s v="Cancelled"/>
    <s v="Cancelled"/>
    <s v="Organic"/>
    <n v="80"/>
    <n v="1547"/>
    <n v="7996"/>
    <n v="6188"/>
    <n v="1808"/>
    <n v="0.22611305652826413"/>
    <n v="0"/>
    <n v="0"/>
    <s v="Mar"/>
    <s v="Mar-2024"/>
    <x v="4"/>
  </r>
  <r>
    <s v="ORD01260"/>
    <d v="2025-04-21T00:00:00"/>
    <s v="CUST0837"/>
    <s v="P070"/>
    <n v="2"/>
    <n v="499"/>
    <n v="49.9"/>
    <s v="UPI"/>
    <s v="Delivered"/>
    <s v="Delayed"/>
    <s v="Google Ads"/>
    <n v="100"/>
    <n v="394"/>
    <n v="948.1"/>
    <n v="788"/>
    <n v="160.10000000000002"/>
    <n v="0.16886404387722817"/>
    <n v="948.1"/>
    <n v="160.10000000000002"/>
    <s v="Apr"/>
    <s v="Apr-2025"/>
    <x v="7"/>
  </r>
  <r>
    <s v="ORD01261"/>
    <d v="2025-08-02T00:00:00"/>
    <s v="CUST0406"/>
    <s v="P008"/>
    <n v="1"/>
    <n v="299"/>
    <n v="0"/>
    <s v="UPI"/>
    <s v="Delivered"/>
    <s v="Delivered"/>
    <s v="Instagram"/>
    <n v="70"/>
    <n v="197"/>
    <n v="299"/>
    <n v="197"/>
    <n v="102"/>
    <n v="0.34113712374581939"/>
    <n v="299"/>
    <n v="102"/>
    <s v="Aug"/>
    <s v="Aug-2025"/>
    <x v="8"/>
  </r>
  <r>
    <s v="ORD01262"/>
    <d v="2024-09-30T00:00:00"/>
    <s v="CUST0191"/>
    <s v="P044"/>
    <n v="1"/>
    <n v="4999"/>
    <n v="499.9"/>
    <s v="Cash on Delivery"/>
    <s v="Delivered"/>
    <s v="Delayed"/>
    <s v="Facebook"/>
    <n v="50"/>
    <n v="3765"/>
    <n v="4499.1000000000004"/>
    <n v="3765"/>
    <n v="734.10000000000036"/>
    <n v="0.16316596652663873"/>
    <n v="4499.1000000000004"/>
    <n v="734.10000000000036"/>
    <s v="Sep"/>
    <s v="Sep-2024"/>
    <x v="13"/>
  </r>
  <r>
    <s v="ORD01263"/>
    <d v="2024-10-15T00:00:00"/>
    <s v="CUST0542"/>
    <s v="P020"/>
    <n v="3"/>
    <n v="1999"/>
    <n v="299.85000000000002"/>
    <s v="UPI"/>
    <s v="Delivered"/>
    <s v="Delivered"/>
    <s v="Instagram"/>
    <n v="60"/>
    <n v="1597"/>
    <n v="5697.15"/>
    <n v="4791"/>
    <n v="906.14999999999964"/>
    <n v="0.15905321081593424"/>
    <n v="5697.15"/>
    <n v="906.14999999999964"/>
    <s v="Oct"/>
    <s v="Oct-2024"/>
    <x v="16"/>
  </r>
  <r>
    <s v="ORD01264"/>
    <d v="2024-02-06T00:00:00"/>
    <s v="CUST0474"/>
    <s v="P095"/>
    <n v="1"/>
    <n v="299"/>
    <n v="29.9"/>
    <s v="Credit Card"/>
    <s v="Delivered"/>
    <s v="Delivered"/>
    <s v="Organic"/>
    <n v="70"/>
    <n v="221"/>
    <n v="269.10000000000002"/>
    <n v="221"/>
    <n v="48.100000000000023"/>
    <n v="0.17874396135265708"/>
    <n v="269.10000000000002"/>
    <n v="48.100000000000023"/>
    <s v="Feb"/>
    <s v="Feb-2024"/>
    <x v="12"/>
  </r>
  <r>
    <s v="ORD01265"/>
    <d v="2024-12-18T00:00:00"/>
    <s v="CUST1037"/>
    <s v="P017"/>
    <n v="1"/>
    <n v="6999"/>
    <n v="349.95"/>
    <s v="Credit Card"/>
    <s v="Delivered"/>
    <s v="Delayed"/>
    <s v="Google Ads"/>
    <n v="50"/>
    <n v="4046"/>
    <n v="6649.05"/>
    <n v="4046"/>
    <n v="2603.0500000000002"/>
    <n v="0.39149201765665775"/>
    <n v="6649.05"/>
    <n v="2603.0500000000002"/>
    <s v="Dec"/>
    <s v="Dec-2024"/>
    <x v="15"/>
  </r>
  <r>
    <s v="ORD01266"/>
    <d v="2024-03-24T00:00:00"/>
    <s v="CUST1040"/>
    <s v="P052"/>
    <n v="2"/>
    <n v="499"/>
    <n v="49.9"/>
    <s v="Cash on Delivery"/>
    <s v="Delivered"/>
    <s v="Delivered"/>
    <s v="Email"/>
    <n v="50"/>
    <n v="320"/>
    <n v="948.1"/>
    <n v="640"/>
    <n v="308.10000000000002"/>
    <n v="0.32496572091551523"/>
    <n v="948.1"/>
    <n v="308.10000000000002"/>
    <s v="Mar"/>
    <s v="Mar-2024"/>
    <x v="4"/>
  </r>
  <r>
    <s v="ORD01267"/>
    <d v="2025-09-08T00:00:00"/>
    <s v="CUST0603"/>
    <s v="P004"/>
    <n v="2"/>
    <n v="8999"/>
    <n v="0"/>
    <s v="UPI"/>
    <s v="Cancelled"/>
    <s v="Cancelled"/>
    <s v="Instagram"/>
    <n v="60"/>
    <n v="5059"/>
    <n v="17998"/>
    <n v="10118"/>
    <n v="7880"/>
    <n v="0.43782642515835091"/>
    <n v="0"/>
    <n v="0"/>
    <s v="Sep"/>
    <s v="Sep-2025"/>
    <x v="10"/>
  </r>
  <r>
    <s v="ORD01268"/>
    <d v="2025-04-14T00:00:00"/>
    <s v="CUST0470"/>
    <s v="P043"/>
    <n v="3"/>
    <n v="599"/>
    <n v="0"/>
    <s v="Debit Card"/>
    <s v="Delivered"/>
    <s v="Delivered"/>
    <s v="Instagram"/>
    <n v="50"/>
    <n v="358"/>
    <n v="1797"/>
    <n v="1074"/>
    <n v="723"/>
    <n v="0.40233722871452421"/>
    <n v="1797"/>
    <n v="723"/>
    <s v="Apr"/>
    <s v="Apr-2025"/>
    <x v="7"/>
  </r>
  <r>
    <s v="ORD01269"/>
    <d v="2024-08-13T00:00:00"/>
    <s v="CUST0219"/>
    <s v="P018"/>
    <n v="1"/>
    <n v="499"/>
    <n v="49.9"/>
    <s v="Debit Card"/>
    <s v="Delivered"/>
    <s v="Delivered"/>
    <s v="Instagram"/>
    <n v="100"/>
    <n v="403"/>
    <n v="449.1"/>
    <n v="403"/>
    <n v="46.100000000000023"/>
    <n v="0.10264974393230911"/>
    <n v="449.1"/>
    <n v="46.100000000000023"/>
    <s v="Aug"/>
    <s v="Aug-2024"/>
    <x v="9"/>
  </r>
  <r>
    <s v="ORD01270"/>
    <d v="2025-08-06T00:00:00"/>
    <s v="CUST0221"/>
    <s v="P071"/>
    <n v="1"/>
    <n v="999"/>
    <n v="0"/>
    <s v="UPI"/>
    <s v="Cancelled"/>
    <s v="Cancelled"/>
    <s v="Google Ads"/>
    <n v="80"/>
    <n v="818"/>
    <n v="999"/>
    <n v="818"/>
    <n v="181"/>
    <n v="0.18118118118118118"/>
    <n v="0"/>
    <n v="0"/>
    <s v="Aug"/>
    <s v="Aug-2025"/>
    <x v="8"/>
  </r>
  <r>
    <s v="ORD01271"/>
    <d v="2024-05-14T00:00:00"/>
    <s v="CUST0089"/>
    <s v="P021"/>
    <n v="1"/>
    <n v="799"/>
    <n v="159.80000000000001"/>
    <s v="Credit Card"/>
    <s v="Delivered"/>
    <s v="Delayed"/>
    <s v="Instagram"/>
    <n v="60"/>
    <n v="613"/>
    <n v="639.20000000000005"/>
    <n v="613"/>
    <n v="26.200000000000045"/>
    <n v="4.0988735919899946E-2"/>
    <n v="639.20000000000005"/>
    <n v="26.200000000000045"/>
    <s v="May"/>
    <s v="May-2024"/>
    <x v="5"/>
  </r>
  <r>
    <s v="ORD01272"/>
    <d v="2025-04-30T00:00:00"/>
    <s v="CUST0629"/>
    <s v="P090"/>
    <n v="4"/>
    <n v="8999"/>
    <n v="0"/>
    <s v="UPI"/>
    <s v="Cancelled"/>
    <s v="Cancelled"/>
    <s v="Email"/>
    <n v="100"/>
    <n v="5811"/>
    <n v="35996"/>
    <n v="23244"/>
    <n v="12752"/>
    <n v="0.35426158462051338"/>
    <n v="0"/>
    <n v="0"/>
    <s v="Apr"/>
    <s v="Apr-2025"/>
    <x v="7"/>
  </r>
  <r>
    <s v="ORD01273"/>
    <d v="2025-08-03T00:00:00"/>
    <s v="CUST0169"/>
    <s v="P092"/>
    <n v="1"/>
    <n v="999"/>
    <n v="149.85"/>
    <s v="Net Banking"/>
    <s v="Delivered"/>
    <s v="Delivered"/>
    <s v="Instagram"/>
    <n v="60"/>
    <n v="727"/>
    <n v="849.15"/>
    <n v="727"/>
    <n v="122.14999999999998"/>
    <n v="0.14384973208502619"/>
    <n v="849.15"/>
    <n v="122.14999999999998"/>
    <s v="Aug"/>
    <s v="Aug-2025"/>
    <x v="8"/>
  </r>
  <r>
    <s v="ORD01274"/>
    <d v="2024-07-15T00:00:00"/>
    <s v="CUST0809"/>
    <s v="P037"/>
    <n v="2"/>
    <n v="399"/>
    <n v="119.7"/>
    <s v="Cash on Delivery"/>
    <s v="Delivered"/>
    <s v="Delivered"/>
    <s v="Organic"/>
    <n v="40"/>
    <n v="226"/>
    <n v="678.3"/>
    <n v="452"/>
    <n v="226.29999999999995"/>
    <n v="0.33362818811735218"/>
    <n v="678.3"/>
    <n v="226.29999999999995"/>
    <s v="Jul"/>
    <s v="Jul-2024"/>
    <x v="20"/>
  </r>
  <r>
    <s v="ORD01275"/>
    <d v="2024-02-01T00:00:00"/>
    <s v="CUST0315"/>
    <s v="P081"/>
    <n v="3"/>
    <n v="499"/>
    <n v="74.849999999999994"/>
    <s v="UPI"/>
    <s v="Delivered"/>
    <s v="Delivered"/>
    <s v="Facebook"/>
    <n v="70"/>
    <n v="280"/>
    <n v="1422.15"/>
    <n v="840"/>
    <n v="582.15000000000009"/>
    <n v="0.40934500580107586"/>
    <n v="1422.15"/>
    <n v="582.15000000000009"/>
    <s v="Feb"/>
    <s v="Feb-2024"/>
    <x v="12"/>
  </r>
  <r>
    <s v="ORD01276"/>
    <d v="2024-10-28T00:00:00"/>
    <s v="CUST0693"/>
    <s v="P021"/>
    <n v="4"/>
    <n v="799"/>
    <n v="319.60000000000002"/>
    <s v="UPI"/>
    <s v="Delivered"/>
    <s v="Delayed"/>
    <s v="Organic"/>
    <n v="50"/>
    <n v="613"/>
    <n v="2876.4"/>
    <n v="2452"/>
    <n v="424.40000000000009"/>
    <n v="0.14754554303991102"/>
    <n v="2876.4"/>
    <n v="424.40000000000009"/>
    <s v="Oct"/>
    <s v="Oct-2024"/>
    <x v="16"/>
  </r>
  <r>
    <s v="ORD01277"/>
    <d v="2024-05-25T00:00:00"/>
    <s v="CUST0922"/>
    <s v="P035"/>
    <n v="4"/>
    <n v="1299"/>
    <n v="0"/>
    <s v="UPI"/>
    <s v="Delivered"/>
    <s v="Delivered"/>
    <s v="Google Ads"/>
    <n v="70"/>
    <n v="863"/>
    <n v="5196"/>
    <n v="3452"/>
    <n v="1744"/>
    <n v="0.33564280215550424"/>
    <n v="5196"/>
    <n v="1744"/>
    <s v="May"/>
    <s v="May-2024"/>
    <x v="5"/>
  </r>
  <r>
    <s v="ORD01278"/>
    <d v="2025-09-16T00:00:00"/>
    <s v="CUST1001"/>
    <s v="P062"/>
    <n v="2"/>
    <n v="1599"/>
    <n v="479.7"/>
    <s v="Credit Card"/>
    <s v="Delivered"/>
    <s v="Delayed"/>
    <s v="Organic"/>
    <n v="40"/>
    <n v="1023"/>
    <n v="2718.3"/>
    <n v="2046"/>
    <n v="672.30000000000018"/>
    <n v="0.24732369495640663"/>
    <n v="2718.3"/>
    <n v="672.30000000000018"/>
    <s v="Sep"/>
    <s v="Sep-2025"/>
    <x v="10"/>
  </r>
  <r>
    <s v="ORD01279"/>
    <d v="2025-07-07T00:00:00"/>
    <s v="CUST0178"/>
    <s v="P057"/>
    <n v="1"/>
    <n v="299"/>
    <n v="0"/>
    <s v="Credit Card"/>
    <s v="Cancelled"/>
    <s v="Cancelled"/>
    <s v="Organic"/>
    <n v="60"/>
    <n v="188"/>
    <n v="299"/>
    <n v="188"/>
    <n v="111"/>
    <n v="0.37123745819397991"/>
    <n v="0"/>
    <n v="0"/>
    <s v="Jul"/>
    <s v="Jul-2025"/>
    <x v="2"/>
  </r>
  <r>
    <s v="ORD01280"/>
    <d v="2024-09-24T00:00:00"/>
    <s v="CUST0439"/>
    <s v="P014"/>
    <n v="1"/>
    <n v="2499"/>
    <n v="0"/>
    <s v="UPI"/>
    <s v="Cancelled"/>
    <s v="Cancelled"/>
    <s v="Email"/>
    <n v="40"/>
    <n v="1599"/>
    <n v="2499"/>
    <n v="1599"/>
    <n v="900"/>
    <n v="0.36014405762304924"/>
    <n v="0"/>
    <n v="0"/>
    <s v="Sep"/>
    <s v="Sep-2024"/>
    <x v="13"/>
  </r>
  <r>
    <s v="ORD01281"/>
    <d v="2025-08-02T00:00:00"/>
    <s v="CUST1100"/>
    <s v="P090"/>
    <n v="4"/>
    <n v="8999"/>
    <n v="0"/>
    <s v="UPI"/>
    <s v="Cancelled"/>
    <s v="Cancelled"/>
    <s v="Facebook"/>
    <n v="40"/>
    <n v="5811"/>
    <n v="35996"/>
    <n v="23244"/>
    <n v="12752"/>
    <n v="0.35426158462051338"/>
    <n v="0"/>
    <n v="0"/>
    <s v="Aug"/>
    <s v="Aug-2025"/>
    <x v="8"/>
  </r>
  <r>
    <s v="ORD01282"/>
    <d v="2024-06-08T00:00:00"/>
    <s v="CUST0554"/>
    <s v="P023"/>
    <n v="1"/>
    <n v="8999"/>
    <n v="0"/>
    <s v="Debit Card"/>
    <s v="Cancelled"/>
    <s v="Cancelled"/>
    <s v="Instagram"/>
    <n v="50"/>
    <n v="6419"/>
    <n v="8999"/>
    <n v="6419"/>
    <n v="2580"/>
    <n v="0.28669852205800644"/>
    <n v="0"/>
    <n v="0"/>
    <s v="Jun"/>
    <s v="Jun-2024"/>
    <x v="1"/>
  </r>
  <r>
    <s v="ORD01283"/>
    <d v="2025-05-23T00:00:00"/>
    <s v="CUST0277"/>
    <s v="P034"/>
    <n v="2"/>
    <n v="4999"/>
    <n v="999.8"/>
    <s v="Net Banking"/>
    <s v="Delivered"/>
    <s v="Delivered"/>
    <s v="Instagram"/>
    <n v="70"/>
    <n v="3985"/>
    <n v="8998.2000000000007"/>
    <n v="7970"/>
    <n v="1028.2000000000007"/>
    <n v="0.11426729790402532"/>
    <n v="8998.2000000000007"/>
    <n v="1028.2000000000007"/>
    <s v="May"/>
    <s v="May-2025"/>
    <x v="11"/>
  </r>
  <r>
    <s v="ORD01284"/>
    <d v="2024-10-12T00:00:00"/>
    <s v="CUST0285"/>
    <s v="P083"/>
    <n v="1"/>
    <n v="499"/>
    <n v="124.75"/>
    <s v="UPI"/>
    <s v="Delivered"/>
    <s v="Delayed"/>
    <s v="Email"/>
    <n v="100"/>
    <n v="323"/>
    <n v="374.25"/>
    <n v="323"/>
    <n v="51.25"/>
    <n v="0.13694054776219106"/>
    <n v="374.25"/>
    <n v="51.25"/>
    <s v="Oct"/>
    <s v="Oct-2024"/>
    <x v="16"/>
  </r>
  <r>
    <s v="ORD01285"/>
    <d v="2024-05-28T00:00:00"/>
    <s v="CUST1021"/>
    <s v="P067"/>
    <n v="2"/>
    <n v="999"/>
    <n v="199.8"/>
    <s v="Cash on Delivery"/>
    <s v="Delivered"/>
    <s v="Delivered"/>
    <s v="Organic"/>
    <n v="80"/>
    <n v="611"/>
    <n v="1798.2"/>
    <n v="1222"/>
    <n v="576.20000000000005"/>
    <n v="0.32043154265376489"/>
    <n v="1798.2"/>
    <n v="576.20000000000005"/>
    <s v="May"/>
    <s v="May-2024"/>
    <x v="5"/>
  </r>
  <r>
    <s v="ORD01286"/>
    <d v="2025-03-18T00:00:00"/>
    <s v="CUST0612"/>
    <s v="P015"/>
    <n v="1"/>
    <n v="1299"/>
    <n v="0"/>
    <s v="Credit Card"/>
    <s v="Cancelled"/>
    <s v="Cancelled"/>
    <s v="Facebook"/>
    <n v="40"/>
    <n v="881"/>
    <n v="1299"/>
    <n v="881"/>
    <n v="418"/>
    <n v="0.32178598922247881"/>
    <n v="0"/>
    <n v="0"/>
    <s v="Mar"/>
    <s v="Mar-2025"/>
    <x v="17"/>
  </r>
  <r>
    <s v="ORD01287"/>
    <d v="2024-03-24T00:00:00"/>
    <s v="CUST1032"/>
    <s v="P073"/>
    <n v="1"/>
    <n v="499"/>
    <n v="0"/>
    <s v="UPI"/>
    <s v="Cancelled"/>
    <s v="Cancelled"/>
    <s v="Organic"/>
    <n v="50"/>
    <n v="334"/>
    <n v="499"/>
    <n v="334"/>
    <n v="165"/>
    <n v="0.33066132264529058"/>
    <n v="0"/>
    <n v="0"/>
    <s v="Mar"/>
    <s v="Mar-2024"/>
    <x v="4"/>
  </r>
  <r>
    <s v="ORD01288"/>
    <d v="2025-02-04T00:00:00"/>
    <s v="CUST0176"/>
    <s v="P045"/>
    <n v="1"/>
    <n v="4999"/>
    <n v="749.85"/>
    <s v="Credit Card"/>
    <s v="Delivered"/>
    <s v="Delivered"/>
    <s v="Facebook"/>
    <n v="80"/>
    <n v="3040"/>
    <n v="4249.1499999999996"/>
    <n v="3040"/>
    <n v="1209.1499999999996"/>
    <n v="0.28456279491192349"/>
    <n v="4249.1499999999996"/>
    <n v="1209.1499999999996"/>
    <s v="Feb"/>
    <s v="Feb-2025"/>
    <x v="0"/>
  </r>
  <r>
    <s v="ORD01289"/>
    <d v="2024-08-21T00:00:00"/>
    <s v="CUST0889"/>
    <s v="P087"/>
    <n v="2"/>
    <n v="799"/>
    <n v="159.80000000000001"/>
    <s v="UPI"/>
    <s v="Delivered"/>
    <s v="Delivered"/>
    <s v="Organic"/>
    <n v="100"/>
    <n v="560"/>
    <n v="1438.2"/>
    <n v="1120"/>
    <n v="318.20000000000005"/>
    <n v="0.22124878320122376"/>
    <n v="1438.2"/>
    <n v="318.20000000000005"/>
    <s v="Aug"/>
    <s v="Aug-2024"/>
    <x v="9"/>
  </r>
  <r>
    <s v="ORD01290"/>
    <d v="2025-08-02T00:00:00"/>
    <s v="CUST1102"/>
    <s v="P022"/>
    <n v="4"/>
    <n v="999"/>
    <n v="599.4"/>
    <s v="UPI"/>
    <s v="Delivered"/>
    <s v="Delayed"/>
    <s v="Organic"/>
    <n v="60"/>
    <n v="693"/>
    <n v="3396.6"/>
    <n v="2772"/>
    <n v="624.59999999999991"/>
    <n v="0.18388977212506621"/>
    <n v="3396.6"/>
    <n v="624.59999999999991"/>
    <s v="Aug"/>
    <s v="Aug-2025"/>
    <x v="8"/>
  </r>
  <r>
    <s v="ORD01291"/>
    <d v="2024-04-10T00:00:00"/>
    <s v="CUST0297"/>
    <s v="P097"/>
    <n v="2"/>
    <n v="499"/>
    <n v="49.9"/>
    <s v="UPI"/>
    <s v="Delivered"/>
    <s v="Delivered"/>
    <s v="Organic"/>
    <n v="70"/>
    <n v="324"/>
    <n v="948.1"/>
    <n v="648"/>
    <n v="300.10000000000002"/>
    <n v="0.31652779242695922"/>
    <n v="948.1"/>
    <n v="300.10000000000002"/>
    <s v="Apr"/>
    <s v="Apr-2024"/>
    <x v="3"/>
  </r>
  <r>
    <s v="ORD01292"/>
    <d v="2025-06-13T00:00:00"/>
    <s v="CUST0213"/>
    <s v="P035"/>
    <n v="1"/>
    <n v="1299"/>
    <n v="0"/>
    <s v="Credit Card"/>
    <s v="Delivered"/>
    <s v="Delivered"/>
    <s v="Organic"/>
    <n v="60"/>
    <n v="863"/>
    <n v="1299"/>
    <n v="863"/>
    <n v="436"/>
    <n v="0.33564280215550424"/>
    <n v="1299"/>
    <n v="436"/>
    <s v="Jun"/>
    <s v="Jun-2025"/>
    <x v="18"/>
  </r>
  <r>
    <s v="ORD01293"/>
    <d v="2025-04-13T00:00:00"/>
    <s v="CUST0807"/>
    <s v="P084"/>
    <n v="2"/>
    <n v="999"/>
    <n v="199.8"/>
    <s v="Credit Card"/>
    <s v="Delivered"/>
    <s v="Delayed"/>
    <s v="Organic"/>
    <n v="50"/>
    <n v="809"/>
    <n v="1798.2"/>
    <n v="1618"/>
    <n v="180.20000000000005"/>
    <n v="0.10021132243354468"/>
    <n v="1798.2"/>
    <n v="180.20000000000005"/>
    <s v="Apr"/>
    <s v="Apr-2025"/>
    <x v="7"/>
  </r>
  <r>
    <s v="ORD01294"/>
    <d v="2025-05-01T00:00:00"/>
    <s v="CUST0380"/>
    <s v="P010"/>
    <n v="2"/>
    <n v="2499"/>
    <n v="749.7"/>
    <s v="Debit Card"/>
    <s v="Delivered"/>
    <s v="Delivered"/>
    <s v="Instagram"/>
    <n v="60"/>
    <n v="2030"/>
    <n v="4248.3"/>
    <n v="4060"/>
    <n v="188.30000000000018"/>
    <n v="4.4323611797660284E-2"/>
    <n v="4248.3"/>
    <n v="188.30000000000018"/>
    <s v="May"/>
    <s v="May-2025"/>
    <x v="11"/>
  </r>
  <r>
    <s v="ORD01295"/>
    <d v="2025-07-21T00:00:00"/>
    <s v="CUST1041"/>
    <s v="P057"/>
    <n v="4"/>
    <n v="299"/>
    <n v="0"/>
    <s v="Net Banking"/>
    <s v="Delivered"/>
    <s v="Delivered"/>
    <s v="Instagram"/>
    <n v="40"/>
    <n v="188"/>
    <n v="1196"/>
    <n v="752"/>
    <n v="444"/>
    <n v="0.37123745819397991"/>
    <n v="1196"/>
    <n v="444"/>
    <s v="Jul"/>
    <s v="Jul-2025"/>
    <x v="2"/>
  </r>
  <r>
    <s v="ORD01296"/>
    <d v="2025-03-10T00:00:00"/>
    <s v="CUST0228"/>
    <s v="P020"/>
    <n v="1"/>
    <n v="1999"/>
    <n v="399.8"/>
    <s v="Credit Card"/>
    <s v="Delivered"/>
    <s v="Delivered"/>
    <s v="Facebook"/>
    <n v="40"/>
    <n v="1597"/>
    <n v="1599.2"/>
    <n v="1597"/>
    <n v="2.2000000000000455"/>
    <n v="1.3756878439219894E-3"/>
    <n v="1599.2"/>
    <n v="2.2000000000000455"/>
    <s v="Mar"/>
    <s v="Mar-2025"/>
    <x v="17"/>
  </r>
  <r>
    <s v="ORD01297"/>
    <d v="2025-06-17T00:00:00"/>
    <s v="CUST0884"/>
    <s v="P089"/>
    <n v="1"/>
    <n v="2999"/>
    <n v="449.85"/>
    <s v="Credit Card"/>
    <s v="Delivered"/>
    <s v="Delivered"/>
    <s v="Organic"/>
    <n v="60"/>
    <n v="2453"/>
    <n v="2549.15"/>
    <n v="2453"/>
    <n v="96.150000000000091"/>
    <n v="3.7718455171331655E-2"/>
    <n v="2549.15"/>
    <n v="96.150000000000091"/>
    <s v="Jun"/>
    <s v="Jun-2025"/>
    <x v="18"/>
  </r>
  <r>
    <s v="ORD01298"/>
    <d v="2024-05-24T00:00:00"/>
    <s v="CUST0118"/>
    <s v="P095"/>
    <n v="3"/>
    <n v="299"/>
    <n v="179.4"/>
    <s v="Cash on Delivery"/>
    <s v="Delivered"/>
    <s v="Delivered"/>
    <s v="Email"/>
    <n v="70"/>
    <n v="221"/>
    <n v="717.6"/>
    <n v="663"/>
    <n v="54.600000000000023"/>
    <n v="7.6086956521739163E-2"/>
    <n v="717.6"/>
    <n v="54.600000000000023"/>
    <s v="May"/>
    <s v="May-2024"/>
    <x v="5"/>
  </r>
  <r>
    <s v="ORD01299"/>
    <d v="2024-08-16T00:00:00"/>
    <s v="CUST0643"/>
    <s v="P054"/>
    <n v="4"/>
    <n v="4999"/>
    <n v="3999.2"/>
    <s v="UPI"/>
    <s v="Delivered"/>
    <s v="Delivered"/>
    <s v="Google Ads"/>
    <n v="70"/>
    <n v="2912"/>
    <n v="15996.8"/>
    <n v="11648"/>
    <n v="4348.7999999999993"/>
    <n v="0.2718543708741748"/>
    <n v="15996.8"/>
    <n v="4348.7999999999993"/>
    <s v="Aug"/>
    <s v="Aug-2024"/>
    <x v="9"/>
  </r>
  <r>
    <s v="ORD01300"/>
    <d v="2025-05-13T00:00:00"/>
    <s v="CUST0750"/>
    <s v="P042"/>
    <n v="1"/>
    <n v="2499"/>
    <n v="249.9"/>
    <s v="Credit Card"/>
    <s v="Delivered"/>
    <s v="Delivered"/>
    <s v="Organic"/>
    <n v="40"/>
    <n v="1833"/>
    <n v="2249.1"/>
    <n v="1833"/>
    <n v="416.09999999999991"/>
    <n v="0.18500733626784044"/>
    <n v="2249.1"/>
    <n v="416.09999999999991"/>
    <s v="May"/>
    <s v="May-2025"/>
    <x v="11"/>
  </r>
  <r>
    <s v="ORD01301"/>
    <d v="2025-05-17T00:00:00"/>
    <s v="CUST1030"/>
    <s v="P038"/>
    <n v="3"/>
    <n v="399"/>
    <n v="119.7"/>
    <s v="Credit Card"/>
    <s v="Delivered"/>
    <s v="Delayed"/>
    <s v="Organic"/>
    <n v="60"/>
    <n v="248"/>
    <n v="1077.3"/>
    <n v="744"/>
    <n v="333.29999999999995"/>
    <n v="0.30938457254246726"/>
    <n v="1077.3"/>
    <n v="333.29999999999995"/>
    <s v="May"/>
    <s v="May-2025"/>
    <x v="11"/>
  </r>
  <r>
    <s v="ORD01302"/>
    <d v="2024-07-03T00:00:00"/>
    <s v="CUST1031"/>
    <s v="P079"/>
    <n v="1"/>
    <n v="1999"/>
    <n v="99.95"/>
    <s v="UPI"/>
    <s v="Delivered"/>
    <s v="Delivered"/>
    <s v="Organic"/>
    <n v="100"/>
    <n v="1506"/>
    <n v="1899.05"/>
    <n v="1506"/>
    <n v="393.04999999999995"/>
    <n v="0.20697190700613463"/>
    <n v="1899.05"/>
    <n v="393.04999999999995"/>
    <s v="Jul"/>
    <s v="Jul-2024"/>
    <x v="20"/>
  </r>
  <r>
    <s v="ORD01303"/>
    <d v="2024-06-20T00:00:00"/>
    <s v="CUST1097"/>
    <s v="P048"/>
    <n v="4"/>
    <n v="1599"/>
    <n v="0"/>
    <s v="Debit Card"/>
    <s v="Cancelled"/>
    <s v="Cancelled"/>
    <s v="Instagram"/>
    <n v="100"/>
    <n v="1138"/>
    <n v="6396"/>
    <n v="4552"/>
    <n v="1844"/>
    <n v="0.28830519074421512"/>
    <n v="0"/>
    <n v="0"/>
    <s v="Jun"/>
    <s v="Jun-2024"/>
    <x v="1"/>
  </r>
  <r>
    <s v="ORD01304"/>
    <d v="2025-07-24T00:00:00"/>
    <s v="CUST0210"/>
    <s v="P069"/>
    <n v="4"/>
    <n v="2499"/>
    <n v="0"/>
    <s v="Debit Card"/>
    <s v="Cancelled"/>
    <s v="Cancelled"/>
    <s v="Organic"/>
    <n v="50"/>
    <n v="1430"/>
    <n v="9996"/>
    <n v="5720"/>
    <n v="4276"/>
    <n v="0.42777110844337735"/>
    <n v="0"/>
    <n v="0"/>
    <s v="Jul"/>
    <s v="Jul-2025"/>
    <x v="2"/>
  </r>
  <r>
    <s v="ORD01305"/>
    <d v="2024-01-20T00:00:00"/>
    <s v="CUST0776"/>
    <s v="P008"/>
    <n v="4"/>
    <n v="299"/>
    <n v="179.4"/>
    <s v="Debit Card"/>
    <s v="Delivered"/>
    <s v="Delivered"/>
    <s v="Organic"/>
    <n v="70"/>
    <n v="197"/>
    <n v="1016.6"/>
    <n v="788"/>
    <n v="228.60000000000002"/>
    <n v="0.22486720440684638"/>
    <n v="1016.6"/>
    <n v="228.60000000000002"/>
    <s v="Jan"/>
    <s v="Jan-2024"/>
    <x v="14"/>
  </r>
  <r>
    <s v="ORD01306"/>
    <d v="2024-11-29T00:00:00"/>
    <s v="CUST0342"/>
    <s v="P062"/>
    <n v="3"/>
    <n v="1599"/>
    <n v="479.7"/>
    <s v="Cash on Delivery"/>
    <s v="Delivered"/>
    <s v="Delivered"/>
    <s v="Affiliate"/>
    <n v="50"/>
    <n v="1023"/>
    <n v="4317.3"/>
    <n v="3069"/>
    <n v="1248.3000000000002"/>
    <n v="0.28913904523660622"/>
    <n v="4317.3"/>
    <n v="1248.3000000000002"/>
    <s v="Nov"/>
    <s v="Nov-2024"/>
    <x v="6"/>
  </r>
  <r>
    <s v="ORD01307"/>
    <d v="2025-06-26T00:00:00"/>
    <s v="CUST0936"/>
    <s v="P011"/>
    <n v="4"/>
    <n v="799"/>
    <n v="799"/>
    <s v="Credit Card"/>
    <s v="Delivered"/>
    <s v="Delivered"/>
    <s v="Organic"/>
    <n v="100"/>
    <n v="645"/>
    <n v="2397"/>
    <n v="2580"/>
    <n v="-183"/>
    <n v="-7.634543178973717E-2"/>
    <n v="2397"/>
    <n v="-183"/>
    <s v="Jun"/>
    <s v="Jun-2025"/>
    <x v="18"/>
  </r>
  <r>
    <s v="ORD01308"/>
    <d v="2024-01-31T00:00:00"/>
    <s v="CUST0564"/>
    <s v="P025"/>
    <n v="1"/>
    <n v="4999"/>
    <n v="0"/>
    <s v="Debit Card"/>
    <s v="Cancelled"/>
    <s v="Cancelled"/>
    <s v="Google Ads"/>
    <n v="70"/>
    <n v="3572"/>
    <n v="4999"/>
    <n v="3572"/>
    <n v="1427"/>
    <n v="0.28545709141828368"/>
    <n v="0"/>
    <n v="0"/>
    <s v="Jan"/>
    <s v="Jan-2024"/>
    <x v="14"/>
  </r>
  <r>
    <s v="ORD01309"/>
    <d v="2025-05-12T00:00:00"/>
    <s v="CUST0253"/>
    <s v="P087"/>
    <n v="2"/>
    <n v="799"/>
    <n v="159.80000000000001"/>
    <s v="Cash on Delivery"/>
    <s v="Delivered"/>
    <s v="Delivered"/>
    <s v="Facebook"/>
    <n v="50"/>
    <n v="560"/>
    <n v="1438.2"/>
    <n v="1120"/>
    <n v="318.20000000000005"/>
    <n v="0.22124878320122376"/>
    <n v="1438.2"/>
    <n v="318.20000000000005"/>
    <s v="May"/>
    <s v="May-2025"/>
    <x v="11"/>
  </r>
  <r>
    <s v="ORD01310"/>
    <d v="2024-02-03T00:00:00"/>
    <s v="CUST1093"/>
    <s v="P070"/>
    <n v="2"/>
    <n v="499"/>
    <n v="99.8"/>
    <s v="UPI"/>
    <s v="Delivered"/>
    <s v="Delayed"/>
    <s v="Organic"/>
    <n v="50"/>
    <n v="394"/>
    <n v="898.2"/>
    <n v="788"/>
    <n v="110.20000000000005"/>
    <n v="0.12268982409262975"/>
    <n v="898.2"/>
    <n v="110.20000000000005"/>
    <s v="Feb"/>
    <s v="Feb-2024"/>
    <x v="12"/>
  </r>
  <r>
    <s v="ORD01311"/>
    <d v="2024-02-06T00:00:00"/>
    <s v="CUST0844"/>
    <s v="P044"/>
    <n v="1"/>
    <n v="4999"/>
    <n v="249.95"/>
    <s v="UPI"/>
    <s v="Delivered"/>
    <s v="Delivered"/>
    <s v="Google Ads"/>
    <n v="100"/>
    <n v="3765"/>
    <n v="4749.05"/>
    <n v="3765"/>
    <n v="984.05000000000018"/>
    <n v="0.20720986302523667"/>
    <n v="4749.05"/>
    <n v="984.05000000000018"/>
    <s v="Feb"/>
    <s v="Feb-2024"/>
    <x v="12"/>
  </r>
  <r>
    <s v="ORD01312"/>
    <d v="2024-12-22T00:00:00"/>
    <s v="CUST0899"/>
    <s v="P034"/>
    <n v="2"/>
    <n v="4999"/>
    <n v="0"/>
    <s v="UPI"/>
    <s v="Delivered"/>
    <s v="Delivered"/>
    <s v="Facebook"/>
    <n v="100"/>
    <n v="3985"/>
    <n v="9998"/>
    <n v="7970"/>
    <n v="2028"/>
    <n v="0.20284056811362272"/>
    <n v="9998"/>
    <n v="2028"/>
    <s v="Dec"/>
    <s v="Dec-2024"/>
    <x v="15"/>
  </r>
  <r>
    <s v="ORD01313"/>
    <d v="2024-03-06T00:00:00"/>
    <s v="CUST0087"/>
    <s v="P080"/>
    <n v="1"/>
    <n v="6999"/>
    <n v="699.9"/>
    <s v="Cash on Delivery"/>
    <s v="Delivered"/>
    <s v="Delivered"/>
    <s v="Google Ads"/>
    <n v="70"/>
    <n v="4949"/>
    <n v="6299.1"/>
    <n v="4949"/>
    <n v="1350.1000000000004"/>
    <n v="0.21433220618818566"/>
    <n v="6299.1"/>
    <n v="1350.1000000000004"/>
    <s v="Mar"/>
    <s v="Mar-2024"/>
    <x v="4"/>
  </r>
  <r>
    <s v="ORD01314"/>
    <d v="2025-03-12T00:00:00"/>
    <s v="CUST0237"/>
    <s v="P074"/>
    <n v="1"/>
    <n v="2999"/>
    <n v="149.94999999999999"/>
    <s v="Net Banking"/>
    <s v="Delivered"/>
    <s v="Delivered"/>
    <s v="Facebook"/>
    <n v="80"/>
    <n v="1870"/>
    <n v="2849.05"/>
    <n v="1870"/>
    <n v="979.05000000000018"/>
    <n v="0.34364086274372163"/>
    <n v="2849.05"/>
    <n v="979.05000000000018"/>
    <s v="Mar"/>
    <s v="Mar-2025"/>
    <x v="17"/>
  </r>
  <r>
    <s v="ORD01315"/>
    <d v="2025-04-24T00:00:00"/>
    <s v="CUST0830"/>
    <s v="P082"/>
    <n v="1"/>
    <n v="3999"/>
    <n v="799.8"/>
    <s v="Credit Card"/>
    <s v="Delivered"/>
    <s v="Delivered"/>
    <s v="Email"/>
    <n v="80"/>
    <n v="2514"/>
    <n v="3199.2"/>
    <n v="2514"/>
    <n v="685.19999999999982"/>
    <n v="0.21417854463615899"/>
    <n v="3199.2"/>
    <n v="685.19999999999982"/>
    <s v="Apr"/>
    <s v="Apr-2025"/>
    <x v="7"/>
  </r>
  <r>
    <s v="ORD01316"/>
    <d v="2024-06-26T00:00:00"/>
    <s v="CUST1115"/>
    <s v="P089"/>
    <n v="2"/>
    <n v="2999"/>
    <n v="0"/>
    <s v="UPI"/>
    <s v="Delivered"/>
    <s v="Delivered"/>
    <s v="Facebook"/>
    <n v="70"/>
    <n v="2453"/>
    <n v="5998"/>
    <n v="4906"/>
    <n v="1092"/>
    <n v="0.18206068689563187"/>
    <n v="5998"/>
    <n v="1092"/>
    <s v="Jun"/>
    <s v="Jun-2024"/>
    <x v="1"/>
  </r>
  <r>
    <s v="ORD01317"/>
    <d v="2024-03-12T00:00:00"/>
    <s v="CUST0283"/>
    <s v="P003"/>
    <n v="2"/>
    <n v="399"/>
    <n v="79.8"/>
    <s v="Cash on Delivery"/>
    <s v="Delivered"/>
    <s v="Delivered"/>
    <s v="Affiliate"/>
    <n v="40"/>
    <n v="307"/>
    <n v="718.2"/>
    <n v="614"/>
    <n v="104.20000000000005"/>
    <n v="0.14508493455861882"/>
    <n v="718.2"/>
    <n v="104.20000000000005"/>
    <s v="Mar"/>
    <s v="Mar-2024"/>
    <x v="4"/>
  </r>
  <r>
    <s v="ORD01318"/>
    <d v="2024-01-19T00:00:00"/>
    <s v="CUST0048"/>
    <s v="P034"/>
    <n v="2"/>
    <n v="4999"/>
    <n v="999.8"/>
    <s v="Credit Card"/>
    <s v="Delivered"/>
    <s v="Delivered"/>
    <s v="Google Ads"/>
    <n v="70"/>
    <n v="3985"/>
    <n v="8998.2000000000007"/>
    <n v="7970"/>
    <n v="1028.2000000000007"/>
    <n v="0.11426729790402532"/>
    <n v="8998.2000000000007"/>
    <n v="1028.2000000000007"/>
    <s v="Jan"/>
    <s v="Jan-2024"/>
    <x v="14"/>
  </r>
  <r>
    <s v="ORD01319"/>
    <d v="2024-07-02T00:00:00"/>
    <s v="CUST0042"/>
    <s v="P097"/>
    <n v="2"/>
    <n v="499"/>
    <n v="99.8"/>
    <s v="UPI"/>
    <s v="Delivered"/>
    <s v="Delivered"/>
    <s v="Organic"/>
    <n v="60"/>
    <n v="324"/>
    <n v="898.2"/>
    <n v="648"/>
    <n v="250.20000000000005"/>
    <n v="0.27855711422845697"/>
    <n v="898.2"/>
    <n v="250.20000000000005"/>
    <s v="Jul"/>
    <s v="Jul-2024"/>
    <x v="20"/>
  </r>
  <r>
    <s v="ORD01320"/>
    <d v="2024-12-06T00:00:00"/>
    <s v="CUST0001"/>
    <s v="P069"/>
    <n v="1"/>
    <n v="2499"/>
    <n v="0"/>
    <s v="Credit Card"/>
    <s v="Cancelled"/>
    <s v="Cancelled"/>
    <s v="Organic"/>
    <n v="70"/>
    <n v="1430"/>
    <n v="2499"/>
    <n v="1430"/>
    <n v="1069"/>
    <n v="0.42777110844337735"/>
    <n v="0"/>
    <n v="0"/>
    <s v="Dec"/>
    <s v="Dec-2024"/>
    <x v="15"/>
  </r>
  <r>
    <s v="ORD01321"/>
    <d v="2025-01-29T00:00:00"/>
    <s v="CUST0951"/>
    <s v="P098"/>
    <n v="1"/>
    <n v="399"/>
    <n v="39.9"/>
    <s v="Credit Card"/>
    <s v="Delivered"/>
    <s v="Delayed"/>
    <s v="Affiliate"/>
    <n v="40"/>
    <n v="278"/>
    <n v="359.1"/>
    <n v="278"/>
    <n v="81.100000000000023"/>
    <n v="0.22584238373712062"/>
    <n v="359.1"/>
    <n v="81.100000000000023"/>
    <s v="Jan"/>
    <s v="Jan-2025"/>
    <x v="19"/>
  </r>
  <r>
    <s v="ORD01322"/>
    <d v="2025-09-17T00:00:00"/>
    <s v="CUST0521"/>
    <s v="P050"/>
    <n v="3"/>
    <n v="3999"/>
    <n v="1199.7"/>
    <s v="UPI"/>
    <s v="Delivered"/>
    <s v="Delivered"/>
    <s v="Google Ads"/>
    <n v="40"/>
    <n v="2895"/>
    <n v="10797.3"/>
    <n v="8685"/>
    <n v="2112.2999999999993"/>
    <n v="0.19563224139368171"/>
    <n v="10797.3"/>
    <n v="2112.2999999999993"/>
    <s v="Sep"/>
    <s v="Sep-2025"/>
    <x v="10"/>
  </r>
  <r>
    <s v="ORD01323"/>
    <d v="2025-03-30T00:00:00"/>
    <s v="CUST0982"/>
    <s v="P048"/>
    <n v="1"/>
    <n v="1599"/>
    <n v="79.95"/>
    <s v="Cash on Delivery"/>
    <s v="Delivered"/>
    <s v="Delivered"/>
    <s v="Google Ads"/>
    <n v="80"/>
    <n v="1138"/>
    <n v="1519.05"/>
    <n v="1138"/>
    <n v="381.04999999999995"/>
    <n v="0.25084756920443696"/>
    <n v="1519.05"/>
    <n v="381.04999999999995"/>
    <s v="Mar"/>
    <s v="Mar-2025"/>
    <x v="17"/>
  </r>
  <r>
    <s v="ORD01324"/>
    <d v="2025-07-29T00:00:00"/>
    <s v="CUST0760"/>
    <s v="P013"/>
    <n v="1"/>
    <n v="999"/>
    <n v="49.95"/>
    <s v="UPI"/>
    <s v="Delivered"/>
    <s v="Delivered"/>
    <s v="Instagram"/>
    <n v="100"/>
    <n v="603"/>
    <n v="949.05"/>
    <n v="603"/>
    <n v="346.04999999999995"/>
    <n v="0.3646277856804172"/>
    <n v="949.05"/>
    <n v="346.04999999999995"/>
    <s v="Jul"/>
    <s v="Jul-2025"/>
    <x v="2"/>
  </r>
  <r>
    <s v="ORD01325"/>
    <d v="2025-09-19T00:00:00"/>
    <s v="CUST0781"/>
    <s v="P037"/>
    <n v="1"/>
    <n v="399"/>
    <n v="0"/>
    <s v="UPI"/>
    <s v="Cancelled"/>
    <s v="Cancelled"/>
    <s v="Google Ads"/>
    <n v="60"/>
    <n v="226"/>
    <n v="399"/>
    <n v="226"/>
    <n v="173"/>
    <n v="0.43358395989974935"/>
    <n v="0"/>
    <n v="0"/>
    <s v="Sep"/>
    <s v="Sep-2025"/>
    <x v="10"/>
  </r>
  <r>
    <s v="ORD01326"/>
    <d v="2025-04-12T00:00:00"/>
    <s v="CUST1031"/>
    <s v="P080"/>
    <n v="2"/>
    <n v="6999"/>
    <n v="2099.6999999999998"/>
    <s v="Cash on Delivery"/>
    <s v="Delivered"/>
    <s v="Delivered"/>
    <s v="Organic"/>
    <n v="100"/>
    <n v="4949"/>
    <n v="11898.3"/>
    <n v="9898"/>
    <n v="2000.2999999999993"/>
    <n v="0.16811645361102001"/>
    <n v="11898.3"/>
    <n v="2000.2999999999993"/>
    <s v="Apr"/>
    <s v="Apr-2025"/>
    <x v="7"/>
  </r>
  <r>
    <s v="ORD01327"/>
    <d v="2025-03-02T00:00:00"/>
    <s v="CUST1133"/>
    <s v="P014"/>
    <n v="3"/>
    <n v="2499"/>
    <n v="1874.25"/>
    <s v="Credit Card"/>
    <s v="Delivered"/>
    <s v="Delivered"/>
    <s v="Instagram"/>
    <n v="60"/>
    <n v="1599"/>
    <n v="5622.75"/>
    <n v="4797"/>
    <n v="825.75"/>
    <n v="0.14685874349739897"/>
    <n v="5622.75"/>
    <n v="825.75"/>
    <s v="Mar"/>
    <s v="Mar-2025"/>
    <x v="17"/>
  </r>
  <r>
    <s v="ORD01328"/>
    <d v="2024-04-30T00:00:00"/>
    <s v="CUST0034"/>
    <s v="P016"/>
    <n v="1"/>
    <n v="999"/>
    <n v="149.85"/>
    <s v="Debit Card"/>
    <s v="Delivered"/>
    <s v="Delivered"/>
    <s v="Affiliate"/>
    <n v="60"/>
    <n v="813"/>
    <n v="849.15"/>
    <n v="813"/>
    <n v="36.149999999999977"/>
    <n v="4.2571983748454313E-2"/>
    <n v="849.15"/>
    <n v="36.149999999999977"/>
    <s v="Apr"/>
    <s v="Apr-2024"/>
    <x v="3"/>
  </r>
  <r>
    <s v="ORD01329"/>
    <d v="2024-10-09T00:00:00"/>
    <s v="CUST0594"/>
    <s v="P062"/>
    <n v="2"/>
    <n v="1599"/>
    <n v="0"/>
    <s v="Credit Card"/>
    <s v="Cancelled"/>
    <s v="Cancelled"/>
    <s v="Organic"/>
    <n v="100"/>
    <n v="1023"/>
    <n v="3198"/>
    <n v="2046"/>
    <n v="1152"/>
    <n v="0.36022514071294559"/>
    <n v="0"/>
    <n v="0"/>
    <s v="Oct"/>
    <s v="Oct-2024"/>
    <x v="16"/>
  </r>
  <r>
    <s v="ORD01330"/>
    <d v="2025-01-09T00:00:00"/>
    <s v="CUST0480"/>
    <s v="P099"/>
    <n v="1"/>
    <n v="1299"/>
    <n v="129.9"/>
    <s v="Credit Card"/>
    <s v="Delivered"/>
    <s v="Delayed"/>
    <s v="Facebook"/>
    <n v="80"/>
    <n v="1025"/>
    <n v="1169.0999999999999"/>
    <n v="1025"/>
    <n v="144.09999999999991"/>
    <n v="0.12325720639808393"/>
    <n v="1169.0999999999999"/>
    <n v="144.09999999999991"/>
    <s v="Jan"/>
    <s v="Jan-2025"/>
    <x v="19"/>
  </r>
  <r>
    <s v="ORD01331"/>
    <d v="2024-01-04T00:00:00"/>
    <s v="CUST0866"/>
    <s v="P065"/>
    <n v="1"/>
    <n v="399"/>
    <n v="99.75"/>
    <s v="Credit Card"/>
    <s v="Delivered"/>
    <s v="Delivered"/>
    <s v="Instagram"/>
    <n v="50"/>
    <n v="252"/>
    <n v="299.25"/>
    <n v="252"/>
    <n v="47.25"/>
    <n v="0.15789473684210525"/>
    <n v="299.25"/>
    <n v="47.25"/>
    <s v="Jan"/>
    <s v="Jan-2024"/>
    <x v="14"/>
  </r>
  <r>
    <s v="ORD01332"/>
    <d v="2024-01-22T00:00:00"/>
    <s v="CUST0695"/>
    <s v="P003"/>
    <n v="2"/>
    <n v="399"/>
    <n v="39.9"/>
    <s v="Debit Card"/>
    <s v="Delivered"/>
    <s v="Delivered"/>
    <s v="Organic"/>
    <n v="80"/>
    <n v="307"/>
    <n v="758.1"/>
    <n v="614"/>
    <n v="144.10000000000002"/>
    <n v="0.19008046431869149"/>
    <n v="758.1"/>
    <n v="144.10000000000002"/>
    <s v="Jan"/>
    <s v="Jan-2024"/>
    <x v="14"/>
  </r>
  <r>
    <s v="ORD01333"/>
    <d v="2025-01-27T00:00:00"/>
    <s v="CUST0722"/>
    <s v="P086"/>
    <n v="3"/>
    <n v="6999"/>
    <n v="2099.6999999999998"/>
    <s v="Net Banking"/>
    <s v="Delivered"/>
    <s v="Delivered"/>
    <s v="Email"/>
    <n v="60"/>
    <n v="4782"/>
    <n v="18897.3"/>
    <n v="14346"/>
    <n v="4551.2999999999993"/>
    <n v="0.24084393008525024"/>
    <n v="18897.3"/>
    <n v="4551.2999999999993"/>
    <s v="Jan"/>
    <s v="Jan-2025"/>
    <x v="19"/>
  </r>
  <r>
    <s v="ORD01334"/>
    <d v="2025-06-19T00:00:00"/>
    <s v="CUST0041"/>
    <s v="P089"/>
    <n v="1"/>
    <n v="2999"/>
    <n v="449.85"/>
    <s v="UPI"/>
    <s v="Delivered"/>
    <s v="Delivered"/>
    <s v="Affiliate"/>
    <n v="80"/>
    <n v="2453"/>
    <n v="2549.15"/>
    <n v="2453"/>
    <n v="96.150000000000091"/>
    <n v="3.7718455171331655E-2"/>
    <n v="2549.15"/>
    <n v="96.150000000000091"/>
    <s v="Jun"/>
    <s v="Jun-2025"/>
    <x v="18"/>
  </r>
  <r>
    <s v="ORD01335"/>
    <d v="2024-02-22T00:00:00"/>
    <s v="CUST0051"/>
    <s v="P054"/>
    <n v="1"/>
    <n v="4999"/>
    <n v="0"/>
    <s v="Credit Card"/>
    <s v="Cancelled"/>
    <s v="Cancelled"/>
    <s v="Organic"/>
    <n v="100"/>
    <n v="2912"/>
    <n v="4999"/>
    <n v="2912"/>
    <n v="2087"/>
    <n v="0.41748349669933987"/>
    <n v="0"/>
    <n v="0"/>
    <s v="Feb"/>
    <s v="Feb-2024"/>
    <x v="12"/>
  </r>
  <r>
    <s v="ORD01336"/>
    <d v="2025-02-02T00:00:00"/>
    <s v="CUST1178"/>
    <s v="P085"/>
    <n v="4"/>
    <n v="2999"/>
    <n v="599.79999999999995"/>
    <s v="Cash on Delivery"/>
    <s v="Delivered"/>
    <s v="Delivered"/>
    <s v="Email"/>
    <n v="70"/>
    <n v="2394"/>
    <n v="11396.2"/>
    <n v="9576"/>
    <n v="1820.2000000000007"/>
    <n v="0.15971990663554522"/>
    <n v="11396.2"/>
    <n v="1820.2000000000007"/>
    <s v="Feb"/>
    <s v="Feb-2025"/>
    <x v="0"/>
  </r>
  <r>
    <s v="ORD01337"/>
    <d v="2025-08-22T00:00:00"/>
    <s v="CUST0813"/>
    <s v="P010"/>
    <n v="2"/>
    <n v="2499"/>
    <n v="749.7"/>
    <s v="UPI"/>
    <s v="Delivered"/>
    <s v="Delivered"/>
    <s v="Email"/>
    <n v="50"/>
    <n v="2030"/>
    <n v="4248.3"/>
    <n v="4060"/>
    <n v="188.30000000000018"/>
    <n v="4.4323611797660284E-2"/>
    <n v="4248.3"/>
    <n v="188.30000000000018"/>
    <s v="Aug"/>
    <s v="Aug-2025"/>
    <x v="8"/>
  </r>
  <r>
    <s v="ORD01338"/>
    <d v="2024-01-29T00:00:00"/>
    <s v="CUST0076"/>
    <s v="P049"/>
    <n v="1"/>
    <n v="799"/>
    <n v="119.85"/>
    <s v="Debit Card"/>
    <s v="Delivered"/>
    <s v="Delivered"/>
    <s v="Email"/>
    <n v="50"/>
    <n v="538"/>
    <n v="679.15"/>
    <n v="538"/>
    <n v="141.14999999999998"/>
    <n v="0.20783332106309355"/>
    <n v="679.15"/>
    <n v="141.14999999999998"/>
    <s v="Jan"/>
    <s v="Jan-2024"/>
    <x v="14"/>
  </r>
  <r>
    <s v="ORD01339"/>
    <d v="2024-11-09T00:00:00"/>
    <s v="CUST0361"/>
    <s v="P040"/>
    <n v="1"/>
    <n v="799"/>
    <n v="39.950000000000003"/>
    <s v="Debit Card"/>
    <s v="Delivered"/>
    <s v="Delivered"/>
    <s v="Organic"/>
    <n v="70"/>
    <n v="639"/>
    <n v="759.05"/>
    <n v="639"/>
    <n v="120.04999999999995"/>
    <n v="0.15815822409590932"/>
    <n v="759.05"/>
    <n v="120.04999999999995"/>
    <s v="Nov"/>
    <s v="Nov-2024"/>
    <x v="6"/>
  </r>
  <r>
    <s v="ORD01340"/>
    <d v="2025-10-04T00:00:00"/>
    <s v="CUST0085"/>
    <s v="P085"/>
    <n v="1"/>
    <n v="2999"/>
    <n v="149.94999999999999"/>
    <s v="UPI"/>
    <s v="Delivered"/>
    <s v="Delivered"/>
    <s v="Google Ads"/>
    <n v="70"/>
    <n v="2394"/>
    <n v="2849.05"/>
    <n v="2394"/>
    <n v="455.05000000000018"/>
    <n v="0.15971990663554522"/>
    <n v="2849.05"/>
    <n v="455.05000000000018"/>
    <s v="Oct"/>
    <s v="Oct-2025"/>
    <x v="21"/>
  </r>
  <r>
    <s v="ORD01341"/>
    <d v="2024-12-22T00:00:00"/>
    <s v="CUST1125"/>
    <s v="P059"/>
    <n v="2"/>
    <n v="1999"/>
    <n v="0"/>
    <s v="Debit Card"/>
    <s v="Delivered"/>
    <s v="Delivered"/>
    <s v="Facebook"/>
    <n v="40"/>
    <n v="1414"/>
    <n v="3998"/>
    <n v="2828"/>
    <n v="1170"/>
    <n v="0.29264632316158079"/>
    <n v="3998"/>
    <n v="1170"/>
    <s v="Dec"/>
    <s v="Dec-2024"/>
    <x v="15"/>
  </r>
  <r>
    <s v="ORD01342"/>
    <d v="2024-05-16T00:00:00"/>
    <s v="CUST0231"/>
    <s v="P091"/>
    <n v="2"/>
    <n v="3999"/>
    <n v="0"/>
    <s v="Cash on Delivery"/>
    <s v="Cancelled"/>
    <s v="Cancelled"/>
    <s v="Organic"/>
    <n v="80"/>
    <n v="3076"/>
    <n v="7998"/>
    <n v="6152"/>
    <n v="1846"/>
    <n v="0.23080770192548136"/>
    <n v="0"/>
    <n v="0"/>
    <s v="May"/>
    <s v="May-2024"/>
    <x v="5"/>
  </r>
  <r>
    <s v="ORD01343"/>
    <d v="2025-03-15T00:00:00"/>
    <s v="CUST0526"/>
    <s v="P066"/>
    <n v="2"/>
    <n v="299"/>
    <n v="29.9"/>
    <s v="Cash on Delivery"/>
    <s v="Delivered"/>
    <s v="Delayed"/>
    <s v="Organic"/>
    <n v="60"/>
    <n v="223"/>
    <n v="568.1"/>
    <n v="446"/>
    <n v="122.10000000000002"/>
    <n v="0.21492694948072524"/>
    <n v="568.1"/>
    <n v="122.10000000000002"/>
    <s v="Mar"/>
    <s v="Mar-2025"/>
    <x v="17"/>
  </r>
  <r>
    <s v="ORD01344"/>
    <d v="2025-05-25T00:00:00"/>
    <s v="CUST0287"/>
    <s v="P078"/>
    <n v="2"/>
    <n v="399"/>
    <n v="119.7"/>
    <s v="Net Banking"/>
    <s v="Delivered"/>
    <s v="Delivered"/>
    <s v="Google Ads"/>
    <n v="60"/>
    <n v="257"/>
    <n v="678.3"/>
    <n v="514"/>
    <n v="164.29999999999995"/>
    <n v="0.24222320507150225"/>
    <n v="678.3"/>
    <n v="164.29999999999995"/>
    <s v="May"/>
    <s v="May-2025"/>
    <x v="11"/>
  </r>
  <r>
    <s v="ORD01345"/>
    <d v="2024-06-20T00:00:00"/>
    <s v="CUST1032"/>
    <s v="P018"/>
    <n v="1"/>
    <n v="499"/>
    <n v="0"/>
    <s v="Debit Card"/>
    <s v="Cancelled"/>
    <s v="Cancelled"/>
    <s v="Organic"/>
    <n v="70"/>
    <n v="403"/>
    <n v="499"/>
    <n v="403"/>
    <n v="96"/>
    <n v="0.19238476953907815"/>
    <n v="0"/>
    <n v="0"/>
    <s v="Jun"/>
    <s v="Jun-2024"/>
    <x v="1"/>
  </r>
  <r>
    <s v="ORD01346"/>
    <d v="2025-05-18T00:00:00"/>
    <s v="CUST0936"/>
    <s v="P095"/>
    <n v="1"/>
    <n v="299"/>
    <n v="44.85"/>
    <s v="Net Banking"/>
    <s v="Delivered"/>
    <s v="Delivered"/>
    <s v="Organic"/>
    <n v="80"/>
    <n v="221"/>
    <n v="254.15"/>
    <n v="221"/>
    <n v="33.150000000000006"/>
    <n v="0.13043478260869568"/>
    <n v="254.15"/>
    <n v="33.150000000000006"/>
    <s v="May"/>
    <s v="May-2025"/>
    <x v="11"/>
  </r>
  <r>
    <s v="ORD01347"/>
    <d v="2024-05-20T00:00:00"/>
    <s v="CUST0070"/>
    <s v="P034"/>
    <n v="3"/>
    <n v="4999"/>
    <n v="2249.5500000000002"/>
    <s v="Debit Card"/>
    <s v="Delivered"/>
    <s v="Delivered"/>
    <s v="Organic"/>
    <n v="80"/>
    <n v="3985"/>
    <n v="12747.45"/>
    <n v="11955"/>
    <n v="792.45000000000073"/>
    <n v="6.2165374251320904E-2"/>
    <n v="12747.45"/>
    <n v="792.45000000000073"/>
    <s v="May"/>
    <s v="May-2024"/>
    <x v="5"/>
  </r>
  <r>
    <s v="ORD01348"/>
    <d v="2024-04-11T00:00:00"/>
    <s v="CUST0232"/>
    <s v="P079"/>
    <n v="2"/>
    <n v="1999"/>
    <n v="0"/>
    <s v="Cash on Delivery"/>
    <s v="Delivered"/>
    <s v="Delivered"/>
    <s v="Organic"/>
    <n v="60"/>
    <n v="1506"/>
    <n v="3998"/>
    <n v="3012"/>
    <n v="986"/>
    <n v="0.2466233116558279"/>
    <n v="3998"/>
    <n v="986"/>
    <s v="Apr"/>
    <s v="Apr-2024"/>
    <x v="3"/>
  </r>
  <r>
    <s v="ORD01349"/>
    <d v="2024-11-19T00:00:00"/>
    <s v="CUST0779"/>
    <s v="P041"/>
    <n v="2"/>
    <n v="399"/>
    <n v="0"/>
    <s v="Cash on Delivery"/>
    <s v="Cancelled"/>
    <s v="Cancelled"/>
    <s v="Google Ads"/>
    <n v="60"/>
    <n v="315"/>
    <n v="798"/>
    <n v="630"/>
    <n v="168"/>
    <n v="0.21052631578947367"/>
    <n v="0"/>
    <n v="0"/>
    <s v="Nov"/>
    <s v="Nov-2024"/>
    <x v="6"/>
  </r>
  <r>
    <s v="ORD01350"/>
    <d v="2024-05-16T00:00:00"/>
    <s v="CUST1058"/>
    <s v="P053"/>
    <n v="1"/>
    <n v="599"/>
    <n v="59.9"/>
    <s v="Cash on Delivery"/>
    <s v="Delivered"/>
    <s v="Delayed"/>
    <s v="Affiliate"/>
    <n v="60"/>
    <n v="443"/>
    <n v="539.1"/>
    <n v="443"/>
    <n v="96.100000000000023"/>
    <n v="0.17826006306807646"/>
    <n v="539.1"/>
    <n v="96.100000000000023"/>
    <s v="May"/>
    <s v="May-2024"/>
    <x v="5"/>
  </r>
  <r>
    <s v="ORD01351"/>
    <d v="2024-08-31T00:00:00"/>
    <s v="CUST0041"/>
    <s v="P100"/>
    <n v="1"/>
    <n v="4999"/>
    <n v="0"/>
    <s v="Cash on Delivery"/>
    <s v="Delivered"/>
    <s v="Delivered"/>
    <s v="Instagram"/>
    <n v="50"/>
    <n v="3463"/>
    <n v="4999"/>
    <n v="3463"/>
    <n v="1536"/>
    <n v="0.30726145229045809"/>
    <n v="4999"/>
    <n v="1536"/>
    <s v="Aug"/>
    <s v="Aug-2024"/>
    <x v="9"/>
  </r>
  <r>
    <s v="ORD01352"/>
    <d v="2025-05-27T00:00:00"/>
    <s v="CUST0573"/>
    <s v="P035"/>
    <n v="2"/>
    <n v="1299"/>
    <n v="519.6"/>
    <s v="UPI"/>
    <s v="Delivered"/>
    <s v="Delivered"/>
    <s v="Instagram"/>
    <n v="80"/>
    <n v="863"/>
    <n v="2078.4"/>
    <n v="1726"/>
    <n v="352.40000000000009"/>
    <n v="0.16955350269438033"/>
    <n v="2078.4"/>
    <n v="352.40000000000009"/>
    <s v="May"/>
    <s v="May-2025"/>
    <x v="11"/>
  </r>
  <r>
    <s v="ORD01353"/>
    <d v="2024-07-26T00:00:00"/>
    <s v="CUST0250"/>
    <s v="P084"/>
    <n v="4"/>
    <n v="999"/>
    <n v="0"/>
    <s v="Credit Card"/>
    <s v="Delivered"/>
    <s v="Delivered"/>
    <s v="Google Ads"/>
    <n v="50"/>
    <n v="809"/>
    <n v="3996"/>
    <n v="3236"/>
    <n v="760"/>
    <n v="0.19019019019019018"/>
    <n v="3996"/>
    <n v="760"/>
    <s v="Jul"/>
    <s v="Jul-2024"/>
    <x v="20"/>
  </r>
  <r>
    <s v="ORD01354"/>
    <d v="2024-06-24T00:00:00"/>
    <s v="CUST0567"/>
    <s v="P042"/>
    <n v="3"/>
    <n v="2499"/>
    <n v="0"/>
    <s v="Credit Card"/>
    <s v="Cancelled"/>
    <s v="Cancelled"/>
    <s v="Organic"/>
    <n v="40"/>
    <n v="1833"/>
    <n v="7497"/>
    <n v="5499"/>
    <n v="1998"/>
    <n v="0.26650660264105641"/>
    <n v="0"/>
    <n v="0"/>
    <s v="Jun"/>
    <s v="Jun-2024"/>
    <x v="1"/>
  </r>
  <r>
    <s v="ORD01355"/>
    <d v="2024-11-30T00:00:00"/>
    <s v="CUST0581"/>
    <s v="P029"/>
    <n v="2"/>
    <n v="2499"/>
    <n v="0"/>
    <s v="Credit Card"/>
    <s v="Cancelled"/>
    <s v="Cancelled"/>
    <s v="Organic"/>
    <n v="70"/>
    <n v="1584"/>
    <n v="4998"/>
    <n v="3168"/>
    <n v="1830"/>
    <n v="0.36614645858343337"/>
    <n v="0"/>
    <n v="0"/>
    <s v="Nov"/>
    <s v="Nov-2024"/>
    <x v="6"/>
  </r>
  <r>
    <s v="ORD01356"/>
    <d v="2024-02-07T00:00:00"/>
    <s v="CUST0466"/>
    <s v="P026"/>
    <n v="1"/>
    <n v="599"/>
    <n v="29.95"/>
    <s v="Net Banking"/>
    <s v="Delivered"/>
    <s v="Delivered"/>
    <s v="Organic"/>
    <n v="70"/>
    <n v="363"/>
    <n v="569.04999999999995"/>
    <n v="363"/>
    <n v="206.04999999999995"/>
    <n v="0.36209471926895698"/>
    <n v="569.04999999999995"/>
    <n v="206.04999999999995"/>
    <s v="Feb"/>
    <s v="Feb-2024"/>
    <x v="12"/>
  </r>
  <r>
    <s v="ORD01357"/>
    <d v="2024-09-29T00:00:00"/>
    <s v="CUST0460"/>
    <s v="P051"/>
    <n v="2"/>
    <n v="2499"/>
    <n v="249.9"/>
    <s v="Cash on Delivery"/>
    <s v="Delivered"/>
    <s v="Delivered"/>
    <s v="Email"/>
    <n v="40"/>
    <n v="1946"/>
    <n v="4748.1000000000004"/>
    <n v="3892"/>
    <n v="856.10000000000036"/>
    <n v="0.18030370042753949"/>
    <n v="4748.1000000000004"/>
    <n v="856.10000000000036"/>
    <s v="Sep"/>
    <s v="Sep-2024"/>
    <x v="13"/>
  </r>
  <r>
    <s v="ORD01358"/>
    <d v="2024-10-02T00:00:00"/>
    <s v="CUST1044"/>
    <s v="P010"/>
    <n v="1"/>
    <n v="2499"/>
    <n v="249.9"/>
    <s v="Credit Card"/>
    <s v="Delivered"/>
    <s v="Delivered"/>
    <s v="Organic"/>
    <n v="80"/>
    <n v="2030"/>
    <n v="2249.1"/>
    <n v="2030"/>
    <n v="219.09999999999991"/>
    <n v="9.7416744475567973E-2"/>
    <n v="2249.1"/>
    <n v="219.09999999999991"/>
    <s v="Oct"/>
    <s v="Oct-2024"/>
    <x v="16"/>
  </r>
  <r>
    <s v="ORD01359"/>
    <d v="2025-05-12T00:00:00"/>
    <s v="CUST1098"/>
    <s v="P023"/>
    <n v="3"/>
    <n v="8999"/>
    <n v="0"/>
    <s v="Cash on Delivery"/>
    <s v="Cancelled"/>
    <s v="Cancelled"/>
    <s v="Organic"/>
    <n v="60"/>
    <n v="6419"/>
    <n v="26997"/>
    <n v="19257"/>
    <n v="7740"/>
    <n v="0.28669852205800644"/>
    <n v="0"/>
    <n v="0"/>
    <s v="May"/>
    <s v="May-2025"/>
    <x v="11"/>
  </r>
  <r>
    <s v="ORD01360"/>
    <d v="2025-04-05T00:00:00"/>
    <s v="CUST0507"/>
    <s v="P055"/>
    <n v="3"/>
    <n v="799"/>
    <n v="239.7"/>
    <s v="UPI"/>
    <s v="Delivered"/>
    <s v="Delivered"/>
    <s v="Facebook"/>
    <n v="80"/>
    <n v="596"/>
    <n v="2157.3000000000002"/>
    <n v="1788"/>
    <n v="369.30000000000018"/>
    <n v="0.17118620497844536"/>
    <n v="2157.3000000000002"/>
    <n v="369.30000000000018"/>
    <s v="Apr"/>
    <s v="Apr-2025"/>
    <x v="7"/>
  </r>
  <r>
    <s v="ORD01361"/>
    <d v="2024-11-15T00:00:00"/>
    <s v="CUST0103"/>
    <s v="P018"/>
    <n v="3"/>
    <n v="499"/>
    <n v="149.69999999999999"/>
    <s v="Credit Card"/>
    <s v="Delivered"/>
    <s v="Delivered"/>
    <s v="Instagram"/>
    <n v="40"/>
    <n v="403"/>
    <n v="1347.3"/>
    <n v="1209"/>
    <n v="138.29999999999995"/>
    <n v="0.10264974393230904"/>
    <n v="1347.3"/>
    <n v="138.29999999999995"/>
    <s v="Nov"/>
    <s v="Nov-2024"/>
    <x v="6"/>
  </r>
  <r>
    <s v="ORD01362"/>
    <d v="2025-02-23T00:00:00"/>
    <s v="CUST0652"/>
    <s v="P023"/>
    <n v="1"/>
    <n v="8999"/>
    <n v="0"/>
    <s v="UPI"/>
    <s v="Cancelled"/>
    <s v="Cancelled"/>
    <s v="Affiliate"/>
    <n v="100"/>
    <n v="6419"/>
    <n v="8999"/>
    <n v="6419"/>
    <n v="2580"/>
    <n v="0.28669852205800644"/>
    <n v="0"/>
    <n v="0"/>
    <s v="Feb"/>
    <s v="Feb-2025"/>
    <x v="0"/>
  </r>
  <r>
    <s v="ORD01363"/>
    <d v="2024-02-06T00:00:00"/>
    <s v="CUST0495"/>
    <s v="P041"/>
    <n v="3"/>
    <n v="399"/>
    <n v="119.7"/>
    <s v="UPI"/>
    <s v="Delivered"/>
    <s v="Delivered"/>
    <s v="Organic"/>
    <n v="100"/>
    <n v="315"/>
    <n v="1077.3"/>
    <n v="945"/>
    <n v="132.29999999999995"/>
    <n v="0.12280701754385961"/>
    <n v="1077.3"/>
    <n v="132.29999999999995"/>
    <s v="Feb"/>
    <s v="Feb-2024"/>
    <x v="12"/>
  </r>
  <r>
    <s v="ORD01364"/>
    <d v="2024-10-31T00:00:00"/>
    <s v="CUST0843"/>
    <s v="P042"/>
    <n v="2"/>
    <n v="2499"/>
    <n v="249.9"/>
    <s v="Net Banking"/>
    <s v="Delivered"/>
    <s v="Delivered"/>
    <s v="Organic"/>
    <n v="40"/>
    <n v="1833"/>
    <n v="4748.1000000000004"/>
    <n v="3666"/>
    <n v="1082.1000000000004"/>
    <n v="0.22790168699058577"/>
    <n v="4748.1000000000004"/>
    <n v="1082.1000000000004"/>
    <s v="Oct"/>
    <s v="Oct-2024"/>
    <x v="16"/>
  </r>
  <r>
    <s v="ORD01365"/>
    <d v="2024-06-15T00:00:00"/>
    <s v="CUST0090"/>
    <s v="P052"/>
    <n v="2"/>
    <n v="499"/>
    <n v="199.6"/>
    <s v="Net Banking"/>
    <s v="Delivered"/>
    <s v="Delivered"/>
    <s v="Organic"/>
    <n v="50"/>
    <n v="320"/>
    <n v="798.4"/>
    <n v="640"/>
    <n v="158.39999999999998"/>
    <n v="0.19839679358717432"/>
    <n v="798.4"/>
    <n v="158.39999999999998"/>
    <s v="Jun"/>
    <s v="Jun-2024"/>
    <x v="1"/>
  </r>
  <r>
    <s v="ORD01366"/>
    <d v="2025-05-07T00:00:00"/>
    <s v="CUST0522"/>
    <s v="P067"/>
    <n v="2"/>
    <n v="999"/>
    <n v="0"/>
    <s v="Cash on Delivery"/>
    <s v="Delivered"/>
    <s v="Delivered"/>
    <s v="Organic"/>
    <n v="60"/>
    <n v="611"/>
    <n v="1998"/>
    <n v="1222"/>
    <n v="776"/>
    <n v="0.38838838838838841"/>
    <n v="1998"/>
    <n v="776"/>
    <s v="May"/>
    <s v="May-2025"/>
    <x v="11"/>
  </r>
  <r>
    <s v="ORD01367"/>
    <d v="2025-09-20T00:00:00"/>
    <s v="CUST0206"/>
    <s v="P016"/>
    <n v="1"/>
    <n v="999"/>
    <n v="99.9"/>
    <s v="UPI"/>
    <s v="Delivered"/>
    <s v="Delivered"/>
    <s v="Instagram"/>
    <n v="70"/>
    <n v="813"/>
    <n v="899.1"/>
    <n v="813"/>
    <n v="86.100000000000023"/>
    <n v="9.576242909576245E-2"/>
    <n v="899.1"/>
    <n v="86.100000000000023"/>
    <s v="Sep"/>
    <s v="Sep-2025"/>
    <x v="10"/>
  </r>
  <r>
    <s v="ORD01368"/>
    <d v="2025-07-29T00:00:00"/>
    <s v="CUST0707"/>
    <s v="P019"/>
    <n v="1"/>
    <n v="499"/>
    <n v="49.9"/>
    <s v="Debit Card"/>
    <s v="Delivered"/>
    <s v="Delivered"/>
    <s v="Google Ads"/>
    <n v="50"/>
    <n v="391"/>
    <n v="449.1"/>
    <n v="391"/>
    <n v="58.100000000000023"/>
    <n v="0.12936985081273664"/>
    <n v="449.1"/>
    <n v="58.100000000000023"/>
    <s v="Jul"/>
    <s v="Jul-2025"/>
    <x v="2"/>
  </r>
  <r>
    <s v="ORD01369"/>
    <d v="2024-01-23T00:00:00"/>
    <s v="CUST0473"/>
    <s v="P016"/>
    <n v="4"/>
    <n v="999"/>
    <n v="199.8"/>
    <s v="UPI"/>
    <s v="Delivered"/>
    <s v="Delivered"/>
    <s v="Affiliate"/>
    <n v="100"/>
    <n v="813"/>
    <n v="3796.2"/>
    <n v="3252"/>
    <n v="544.19999999999982"/>
    <n v="0.14335388019598541"/>
    <n v="3796.2"/>
    <n v="544.19999999999982"/>
    <s v="Jan"/>
    <s v="Jan-2024"/>
    <x v="14"/>
  </r>
  <r>
    <s v="ORD01370"/>
    <d v="2024-01-26T00:00:00"/>
    <s v="CUST0717"/>
    <s v="P010"/>
    <n v="2"/>
    <n v="2499"/>
    <n v="0"/>
    <s v="Credit Card"/>
    <s v="Cancelled"/>
    <s v="Cancelled"/>
    <s v="Facebook"/>
    <n v="80"/>
    <n v="2030"/>
    <n v="4998"/>
    <n v="4060"/>
    <n v="938"/>
    <n v="0.1876750700280112"/>
    <n v="0"/>
    <n v="0"/>
    <s v="Jan"/>
    <s v="Jan-2024"/>
    <x v="14"/>
  </r>
  <r>
    <s v="ORD01371"/>
    <d v="2025-05-25T00:00:00"/>
    <s v="CUST0106"/>
    <s v="P025"/>
    <n v="1"/>
    <n v="4999"/>
    <n v="499.9"/>
    <s v="Credit Card"/>
    <s v="Delivered"/>
    <s v="Delivered"/>
    <s v="Email"/>
    <n v="80"/>
    <n v="3572"/>
    <n v="4499.1000000000004"/>
    <n v="3572"/>
    <n v="927.10000000000036"/>
    <n v="0.20606343490920412"/>
    <n v="4499.1000000000004"/>
    <n v="927.10000000000036"/>
    <s v="May"/>
    <s v="May-2025"/>
    <x v="11"/>
  </r>
  <r>
    <s v="ORD01372"/>
    <d v="2024-07-13T00:00:00"/>
    <s v="CUST0774"/>
    <s v="P003"/>
    <n v="2"/>
    <n v="399"/>
    <n v="79.8"/>
    <s v="Credit Card"/>
    <s v="Delivered"/>
    <s v="Delivered"/>
    <s v="Facebook"/>
    <n v="40"/>
    <n v="307"/>
    <n v="718.2"/>
    <n v="614"/>
    <n v="104.20000000000005"/>
    <n v="0.14508493455861882"/>
    <n v="718.2"/>
    <n v="104.20000000000005"/>
    <s v="Jul"/>
    <s v="Jul-2024"/>
    <x v="20"/>
  </r>
  <r>
    <s v="ORD01373"/>
    <d v="2025-06-16T00:00:00"/>
    <s v="CUST0305"/>
    <s v="P072"/>
    <n v="1"/>
    <n v="999"/>
    <n v="99.9"/>
    <s v="Cash on Delivery"/>
    <s v="Delivered"/>
    <s v="Delivered"/>
    <s v="Organic"/>
    <n v="50"/>
    <n v="636"/>
    <n v="899.1"/>
    <n v="636"/>
    <n v="263.10000000000002"/>
    <n v="0.29262595929262597"/>
    <n v="899.1"/>
    <n v="263.10000000000002"/>
    <s v="Jun"/>
    <s v="Jun-2025"/>
    <x v="18"/>
  </r>
  <r>
    <s v="ORD01374"/>
    <d v="2024-04-03T00:00:00"/>
    <s v="CUST0076"/>
    <s v="P100"/>
    <n v="1"/>
    <n v="4999"/>
    <n v="0"/>
    <s v="UPI"/>
    <s v="Cancelled"/>
    <s v="Cancelled"/>
    <s v="Email"/>
    <n v="80"/>
    <n v="3463"/>
    <n v="4999"/>
    <n v="3463"/>
    <n v="1536"/>
    <n v="0.30726145229045809"/>
    <n v="0"/>
    <n v="0"/>
    <s v="Apr"/>
    <s v="Apr-2024"/>
    <x v="3"/>
  </r>
  <r>
    <s v="ORD01375"/>
    <d v="2025-08-06T00:00:00"/>
    <s v="CUST0320"/>
    <s v="P049"/>
    <n v="2"/>
    <n v="799"/>
    <n v="159.80000000000001"/>
    <s v="UPI"/>
    <s v="Delivered"/>
    <s v="Delivered"/>
    <s v="Organic"/>
    <n v="50"/>
    <n v="538"/>
    <n v="1438.2"/>
    <n v="1076"/>
    <n v="362.20000000000005"/>
    <n v="0.25184258100403284"/>
    <n v="1438.2"/>
    <n v="362.20000000000005"/>
    <s v="Aug"/>
    <s v="Aug-2025"/>
    <x v="8"/>
  </r>
  <r>
    <s v="ORD01376"/>
    <d v="2025-02-28T00:00:00"/>
    <s v="CUST0441"/>
    <s v="P077"/>
    <n v="2"/>
    <n v="3999"/>
    <n v="0"/>
    <s v="Credit Card"/>
    <s v="Cancelled"/>
    <s v="Cancelled"/>
    <s v="Google Ads"/>
    <n v="60"/>
    <n v="2547"/>
    <n v="7998"/>
    <n v="5094"/>
    <n v="2904"/>
    <n v="0.3630907726931733"/>
    <n v="0"/>
    <n v="0"/>
    <s v="Feb"/>
    <s v="Feb-2025"/>
    <x v="0"/>
  </r>
  <r>
    <s v="ORD01377"/>
    <d v="2024-02-27T00:00:00"/>
    <s v="CUST0543"/>
    <s v="P048"/>
    <n v="3"/>
    <n v="1599"/>
    <n v="0"/>
    <s v="Credit Card"/>
    <s v="Delivered"/>
    <s v="Delivered"/>
    <s v="Organic"/>
    <n v="70"/>
    <n v="1138"/>
    <n v="4797"/>
    <n v="3414"/>
    <n v="1383"/>
    <n v="0.28830519074421512"/>
    <n v="4797"/>
    <n v="1383"/>
    <s v="Feb"/>
    <s v="Feb-2024"/>
    <x v="12"/>
  </r>
  <r>
    <s v="ORD01378"/>
    <d v="2025-05-23T00:00:00"/>
    <s v="CUST0865"/>
    <s v="P074"/>
    <n v="1"/>
    <n v="2999"/>
    <n v="299.89999999999998"/>
    <s v="Cash on Delivery"/>
    <s v="Delivered"/>
    <s v="Delivered"/>
    <s v="Affiliate"/>
    <n v="60"/>
    <n v="1870"/>
    <n v="2699.1"/>
    <n v="1870"/>
    <n v="829.09999999999991"/>
    <n v="0.30717646622948386"/>
    <n v="2699.1"/>
    <n v="829.09999999999991"/>
    <s v="May"/>
    <s v="May-2025"/>
    <x v="11"/>
  </r>
  <r>
    <s v="ORD01379"/>
    <d v="2025-03-01T00:00:00"/>
    <s v="CUST0714"/>
    <s v="P058"/>
    <n v="3"/>
    <n v="599"/>
    <n v="89.85"/>
    <s v="Credit Card"/>
    <s v="Delivered"/>
    <s v="Delivered"/>
    <s v="Email"/>
    <n v="40"/>
    <n v="464"/>
    <n v="1707.15"/>
    <n v="1392"/>
    <n v="315.15000000000009"/>
    <n v="0.18460592215095339"/>
    <n v="1707.15"/>
    <n v="315.15000000000009"/>
    <s v="Mar"/>
    <s v="Mar-2025"/>
    <x v="17"/>
  </r>
  <r>
    <s v="ORD01380"/>
    <d v="2024-11-19T00:00:00"/>
    <s v="CUST0449"/>
    <s v="P053"/>
    <n v="1"/>
    <n v="599"/>
    <n v="0"/>
    <s v="Credit Card"/>
    <s v="Delivered"/>
    <s v="Delivered"/>
    <s v="Organic"/>
    <n v="60"/>
    <n v="443"/>
    <n v="599"/>
    <n v="443"/>
    <n v="156"/>
    <n v="0.2604340567612688"/>
    <n v="599"/>
    <n v="156"/>
    <s v="Nov"/>
    <s v="Nov-2024"/>
    <x v="6"/>
  </r>
  <r>
    <s v="ORD01381"/>
    <d v="2024-07-14T00:00:00"/>
    <s v="CUST1108"/>
    <s v="P076"/>
    <n v="2"/>
    <n v="399"/>
    <n v="119.7"/>
    <s v="Credit Card"/>
    <s v="Delivered"/>
    <s v="Delivered"/>
    <s v="Organic"/>
    <n v="80"/>
    <n v="322"/>
    <n v="678.3"/>
    <n v="644"/>
    <n v="34.299999999999955"/>
    <n v="5.056759545923626E-2"/>
    <n v="678.3"/>
    <n v="34.299999999999955"/>
    <s v="Jul"/>
    <s v="Jul-2024"/>
    <x v="20"/>
  </r>
  <r>
    <s v="ORD01382"/>
    <d v="2024-05-23T00:00:00"/>
    <s v="CUST0338"/>
    <s v="P004"/>
    <n v="3"/>
    <n v="8999"/>
    <n v="0"/>
    <s v="UPI"/>
    <s v="Delivered"/>
    <s v="Delivered"/>
    <s v="Organic"/>
    <n v="80"/>
    <n v="5059"/>
    <n v="26997"/>
    <n v="15177"/>
    <n v="11820"/>
    <n v="0.43782642515835091"/>
    <n v="26997"/>
    <n v="11820"/>
    <s v="May"/>
    <s v="May-2024"/>
    <x v="5"/>
  </r>
  <r>
    <s v="ORD01383"/>
    <d v="2025-04-09T00:00:00"/>
    <s v="CUST0583"/>
    <s v="P029"/>
    <n v="1"/>
    <n v="2499"/>
    <n v="0"/>
    <s v="Net Banking"/>
    <s v="Cancelled"/>
    <s v="Cancelled"/>
    <s v="Instagram"/>
    <n v="80"/>
    <n v="1584"/>
    <n v="2499"/>
    <n v="1584"/>
    <n v="915"/>
    <n v="0.36614645858343337"/>
    <n v="0"/>
    <n v="0"/>
    <s v="Apr"/>
    <s v="Apr-2025"/>
    <x v="7"/>
  </r>
  <r>
    <s v="ORD01384"/>
    <d v="2024-02-01T00:00:00"/>
    <s v="CUST0570"/>
    <s v="P025"/>
    <n v="2"/>
    <n v="4999"/>
    <n v="0"/>
    <s v="UPI"/>
    <s v="Cancelled"/>
    <s v="Cancelled"/>
    <s v="Organic"/>
    <n v="50"/>
    <n v="3572"/>
    <n v="9998"/>
    <n v="7144"/>
    <n v="2854"/>
    <n v="0.28545709141828368"/>
    <n v="0"/>
    <n v="0"/>
    <s v="Feb"/>
    <s v="Feb-2024"/>
    <x v="12"/>
  </r>
  <r>
    <s v="ORD01385"/>
    <d v="2024-03-02T00:00:00"/>
    <s v="CUST0433"/>
    <s v="P031"/>
    <n v="3"/>
    <n v="3999"/>
    <n v="0"/>
    <s v="Credit Card"/>
    <s v="Cancelled"/>
    <s v="Cancelled"/>
    <s v="Organic"/>
    <n v="60"/>
    <n v="3007"/>
    <n v="11997"/>
    <n v="9021"/>
    <n v="2976"/>
    <n v="0.24806201550387597"/>
    <n v="0"/>
    <n v="0"/>
    <s v="Mar"/>
    <s v="Mar-2024"/>
    <x v="4"/>
  </r>
  <r>
    <s v="ORD01386"/>
    <d v="2025-07-04T00:00:00"/>
    <s v="CUST0317"/>
    <s v="P046"/>
    <n v="2"/>
    <n v="1999"/>
    <n v="0"/>
    <s v="Credit Card"/>
    <s v="Delivered"/>
    <s v="Delivered"/>
    <s v="Instagram"/>
    <n v="100"/>
    <n v="1398"/>
    <n v="3998"/>
    <n v="2796"/>
    <n v="1202"/>
    <n v="0.30065032516258128"/>
    <n v="3998"/>
    <n v="1202"/>
    <s v="Jul"/>
    <s v="Jul-2025"/>
    <x v="2"/>
  </r>
  <r>
    <s v="ORD01387"/>
    <d v="2025-05-30T00:00:00"/>
    <s v="CUST0273"/>
    <s v="P067"/>
    <n v="2"/>
    <n v="999"/>
    <n v="399.6"/>
    <s v="Debit Card"/>
    <s v="Delivered"/>
    <s v="Delivered"/>
    <s v="Facebook"/>
    <n v="70"/>
    <n v="611"/>
    <n v="1598.4"/>
    <n v="1222"/>
    <n v="376.40000000000009"/>
    <n v="0.23548548548548554"/>
    <n v="1598.4"/>
    <n v="376.40000000000009"/>
    <s v="May"/>
    <s v="May-2025"/>
    <x v="11"/>
  </r>
  <r>
    <s v="ORD01388"/>
    <d v="2024-04-26T00:00:00"/>
    <s v="CUST0295"/>
    <s v="P085"/>
    <n v="1"/>
    <n v="2999"/>
    <n v="449.85"/>
    <s v="Net Banking"/>
    <s v="Delivered"/>
    <s v="Delivered"/>
    <s v="Instagram"/>
    <n v="70"/>
    <n v="2394"/>
    <n v="2549.15"/>
    <n v="2394"/>
    <n v="155.15000000000009"/>
    <n v="6.0863425063256413E-2"/>
    <n v="2549.15"/>
    <n v="155.15000000000009"/>
    <s v="Apr"/>
    <s v="Apr-2024"/>
    <x v="3"/>
  </r>
  <r>
    <s v="ORD01389"/>
    <d v="2024-06-04T00:00:00"/>
    <s v="CUST0652"/>
    <s v="P044"/>
    <n v="1"/>
    <n v="4999"/>
    <n v="249.95"/>
    <s v="Cash on Delivery"/>
    <s v="Delivered"/>
    <s v="Delivered"/>
    <s v="Affiliate"/>
    <n v="100"/>
    <n v="3765"/>
    <n v="4749.05"/>
    <n v="3765"/>
    <n v="984.05000000000018"/>
    <n v="0.20720986302523667"/>
    <n v="4749.05"/>
    <n v="984.05000000000018"/>
    <s v="Jun"/>
    <s v="Jun-2024"/>
    <x v="1"/>
  </r>
  <r>
    <s v="ORD01390"/>
    <d v="2024-09-23T00:00:00"/>
    <s v="CUST0804"/>
    <s v="P050"/>
    <n v="2"/>
    <n v="3999"/>
    <n v="0"/>
    <s v="Credit Card"/>
    <s v="Cancelled"/>
    <s v="Cancelled"/>
    <s v="Email"/>
    <n v="60"/>
    <n v="2895"/>
    <n v="7998"/>
    <n v="5790"/>
    <n v="2208"/>
    <n v="0.2760690172543136"/>
    <n v="0"/>
    <n v="0"/>
    <s v="Sep"/>
    <s v="Sep-2024"/>
    <x v="13"/>
  </r>
  <r>
    <s v="ORD01391"/>
    <d v="2024-01-12T00:00:00"/>
    <s v="CUST0500"/>
    <s v="P059"/>
    <n v="2"/>
    <n v="1999"/>
    <n v="999.5"/>
    <s v="Cash on Delivery"/>
    <s v="Delivered"/>
    <s v="Delivered"/>
    <s v="Google Ads"/>
    <n v="70"/>
    <n v="1414"/>
    <n v="2998.5"/>
    <n v="2828"/>
    <n v="170.5"/>
    <n v="5.6861764215441056E-2"/>
    <n v="2998.5"/>
    <n v="170.5"/>
    <s v="Jan"/>
    <s v="Jan-2024"/>
    <x v="14"/>
  </r>
  <r>
    <s v="ORD01392"/>
    <d v="2025-03-26T00:00:00"/>
    <s v="CUST1135"/>
    <s v="P005"/>
    <n v="2"/>
    <n v="599"/>
    <n v="119.8"/>
    <s v="Net Banking"/>
    <s v="Delivered"/>
    <s v="Delivered"/>
    <s v="Facebook"/>
    <n v="100"/>
    <n v="426"/>
    <n v="1078.2"/>
    <n v="852"/>
    <n v="226.20000000000005"/>
    <n v="0.20979410127991099"/>
    <n v="1078.2"/>
    <n v="226.20000000000005"/>
    <s v="Mar"/>
    <s v="Mar-2025"/>
    <x v="17"/>
  </r>
  <r>
    <s v="ORD01393"/>
    <d v="2024-10-07T00:00:00"/>
    <s v="CUST0141"/>
    <s v="P004"/>
    <n v="1"/>
    <n v="8999"/>
    <n v="1349.85"/>
    <s v="Net Banking"/>
    <s v="Delivered"/>
    <s v="Delivered"/>
    <s v="Organic"/>
    <n v="50"/>
    <n v="5059"/>
    <n v="7649.15"/>
    <n v="5059"/>
    <n v="2590.1499999999996"/>
    <n v="0.33861932371570697"/>
    <n v="7649.15"/>
    <n v="2590.1499999999996"/>
    <s v="Oct"/>
    <s v="Oct-2024"/>
    <x v="16"/>
  </r>
  <r>
    <s v="ORD01394"/>
    <d v="2025-08-11T00:00:00"/>
    <s v="CUST0191"/>
    <s v="P073"/>
    <n v="2"/>
    <n v="499"/>
    <n v="49.9"/>
    <s v="Debit Card"/>
    <s v="Delivered"/>
    <s v="Delivered"/>
    <s v="Email"/>
    <n v="50"/>
    <n v="334"/>
    <n v="948.1"/>
    <n v="668"/>
    <n v="280.10000000000002"/>
    <n v="0.29543297120556905"/>
    <n v="948.1"/>
    <n v="280.10000000000002"/>
    <s v="Aug"/>
    <s v="Aug-2025"/>
    <x v="8"/>
  </r>
  <r>
    <s v="ORD01395"/>
    <d v="2025-01-10T00:00:00"/>
    <s v="CUST0007"/>
    <s v="P051"/>
    <n v="1"/>
    <n v="2499"/>
    <n v="0"/>
    <s v="Cash on Delivery"/>
    <s v="Cancelled"/>
    <s v="Cancelled"/>
    <s v="Organic"/>
    <n v="50"/>
    <n v="1946"/>
    <n v="2499"/>
    <n v="1946"/>
    <n v="553"/>
    <n v="0.22128851540616246"/>
    <n v="0"/>
    <n v="0"/>
    <s v="Jan"/>
    <s v="Jan-2025"/>
    <x v="19"/>
  </r>
  <r>
    <s v="ORD01396"/>
    <d v="2024-04-18T00:00:00"/>
    <s v="CUST0901"/>
    <s v="P066"/>
    <n v="2"/>
    <n v="299"/>
    <n v="89.7"/>
    <s v="Credit Card"/>
    <s v="Delivered"/>
    <s v="Delivered"/>
    <s v="Instagram"/>
    <n v="40"/>
    <n v="223"/>
    <n v="508.3"/>
    <n v="446"/>
    <n v="62.300000000000011"/>
    <n v="0.12256541412551644"/>
    <n v="508.3"/>
    <n v="62.300000000000011"/>
    <s v="Apr"/>
    <s v="Apr-2024"/>
    <x v="3"/>
  </r>
  <r>
    <s v="ORD01397"/>
    <d v="2024-02-23T00:00:00"/>
    <s v="CUST0642"/>
    <s v="P011"/>
    <n v="3"/>
    <n v="799"/>
    <n v="359.55"/>
    <s v="Debit Card"/>
    <s v="Delivered"/>
    <s v="Delivered"/>
    <s v="Instagram"/>
    <n v="50"/>
    <n v="645"/>
    <n v="2037.45"/>
    <n v="1935"/>
    <n v="102.45000000000005"/>
    <n v="5.028344253846722E-2"/>
    <n v="2037.45"/>
    <n v="102.45000000000005"/>
    <s v="Feb"/>
    <s v="Feb-2024"/>
    <x v="12"/>
  </r>
  <r>
    <s v="ORD01398"/>
    <d v="2024-01-30T00:00:00"/>
    <s v="CUST0079"/>
    <s v="P022"/>
    <n v="4"/>
    <n v="999"/>
    <n v="599.4"/>
    <s v="UPI"/>
    <s v="Delivered"/>
    <s v="Delivered"/>
    <s v="Instagram"/>
    <n v="40"/>
    <n v="693"/>
    <n v="3396.6"/>
    <n v="2772"/>
    <n v="624.59999999999991"/>
    <n v="0.18388977212506621"/>
    <n v="3396.6"/>
    <n v="624.59999999999991"/>
    <s v="Jan"/>
    <s v="Jan-2024"/>
    <x v="14"/>
  </r>
  <r>
    <s v="ORD01399"/>
    <d v="2024-07-11T00:00:00"/>
    <s v="CUST0707"/>
    <s v="P081"/>
    <n v="4"/>
    <n v="499"/>
    <n v="99.8"/>
    <s v="Cash on Delivery"/>
    <s v="Delivered"/>
    <s v="Delivered"/>
    <s v="Instagram"/>
    <n v="100"/>
    <n v="280"/>
    <n v="1896.2"/>
    <n v="1120"/>
    <n v="776.2"/>
    <n v="0.40934500580107586"/>
    <n v="1896.2"/>
    <n v="776.2"/>
    <s v="Jul"/>
    <s v="Jul-2024"/>
    <x v="20"/>
  </r>
  <r>
    <s v="ORD01400"/>
    <d v="2024-06-18T00:00:00"/>
    <s v="CUST0420"/>
    <s v="P016"/>
    <n v="2"/>
    <n v="999"/>
    <n v="0"/>
    <s v="UPI"/>
    <s v="Cancelled"/>
    <s v="Cancelled"/>
    <s v="Organic"/>
    <n v="60"/>
    <n v="813"/>
    <n v="1998"/>
    <n v="1626"/>
    <n v="372"/>
    <n v="0.18618618618618618"/>
    <n v="0"/>
    <n v="0"/>
    <s v="Jun"/>
    <s v="Jun-2024"/>
    <x v="1"/>
  </r>
  <r>
    <s v="ORD01401"/>
    <d v="2025-07-23T00:00:00"/>
    <s v="CUST0633"/>
    <s v="P070"/>
    <n v="1"/>
    <n v="499"/>
    <n v="24.95"/>
    <s v="Net Banking"/>
    <s v="Delivered"/>
    <s v="Delayed"/>
    <s v="Organic"/>
    <n v="60"/>
    <n v="394"/>
    <n v="474.05"/>
    <n v="394"/>
    <n v="80.050000000000011"/>
    <n v="0.16886404387722817"/>
    <n v="474.05"/>
    <n v="80.050000000000011"/>
    <s v="Jul"/>
    <s v="Jul-2025"/>
    <x v="2"/>
  </r>
  <r>
    <s v="ORD01402"/>
    <d v="2024-09-07T00:00:00"/>
    <s v="CUST0010"/>
    <s v="P088"/>
    <n v="2"/>
    <n v="2999"/>
    <n v="0"/>
    <s v="Credit Card"/>
    <s v="Cancelled"/>
    <s v="Cancelled"/>
    <s v="Email"/>
    <n v="40"/>
    <n v="2377"/>
    <n v="5998"/>
    <n v="4754"/>
    <n v="1244"/>
    <n v="0.20740246748916305"/>
    <n v="0"/>
    <n v="0"/>
    <s v="Sep"/>
    <s v="Sep-2024"/>
    <x v="13"/>
  </r>
  <r>
    <s v="ORD01403"/>
    <d v="2025-09-17T00:00:00"/>
    <s v="CUST0574"/>
    <s v="P074"/>
    <n v="2"/>
    <n v="2999"/>
    <n v="899.7"/>
    <s v="Credit Card"/>
    <s v="Delivered"/>
    <s v="Delivered"/>
    <s v="Facebook"/>
    <n v="70"/>
    <n v="1870"/>
    <n v="5098.3"/>
    <n v="3740"/>
    <n v="1358.3000000000002"/>
    <n v="0.26642214071357123"/>
    <n v="5098.3"/>
    <n v="1358.3000000000002"/>
    <s v="Sep"/>
    <s v="Sep-2025"/>
    <x v="10"/>
  </r>
  <r>
    <s v="ORD01404"/>
    <d v="2024-10-27T00:00:00"/>
    <s v="CUST0865"/>
    <s v="P041"/>
    <n v="2"/>
    <n v="399"/>
    <n v="39.9"/>
    <s v="UPI"/>
    <s v="Delivered"/>
    <s v="Delivered"/>
    <s v="Affiliate"/>
    <n v="70"/>
    <n v="315"/>
    <n v="758.1"/>
    <n v="630"/>
    <n v="128.10000000000002"/>
    <n v="0.16897506925207759"/>
    <n v="758.1"/>
    <n v="128.10000000000002"/>
    <s v="Oct"/>
    <s v="Oct-2024"/>
    <x v="16"/>
  </r>
  <r>
    <s v="ORD01405"/>
    <d v="2024-03-13T00:00:00"/>
    <s v="CUST0192"/>
    <s v="P020"/>
    <n v="2"/>
    <n v="1999"/>
    <n v="0"/>
    <s v="UPI"/>
    <s v="Delivered"/>
    <s v="Delivered"/>
    <s v="Google Ads"/>
    <n v="100"/>
    <n v="1597"/>
    <n v="3998"/>
    <n v="3194"/>
    <n v="804"/>
    <n v="0.20110055027513757"/>
    <n v="3998"/>
    <n v="804"/>
    <s v="Mar"/>
    <s v="Mar-2024"/>
    <x v="4"/>
  </r>
  <r>
    <s v="ORD01406"/>
    <d v="2025-03-14T00:00:00"/>
    <s v="CUST0074"/>
    <s v="P096"/>
    <n v="2"/>
    <n v="299"/>
    <n v="0"/>
    <s v="Debit Card"/>
    <s v="Cancelled"/>
    <s v="Cancelled"/>
    <s v="Instagram"/>
    <n v="50"/>
    <n v="168"/>
    <n v="598"/>
    <n v="336"/>
    <n v="262"/>
    <n v="0.43812709030100333"/>
    <n v="0"/>
    <n v="0"/>
    <s v="Mar"/>
    <s v="Mar-2025"/>
    <x v="17"/>
  </r>
  <r>
    <s v="ORD01407"/>
    <d v="2024-11-06T00:00:00"/>
    <s v="CUST0996"/>
    <s v="P047"/>
    <n v="4"/>
    <n v="1999"/>
    <n v="799.6"/>
    <s v="Credit Card"/>
    <s v="Delivered"/>
    <s v="Delivered"/>
    <s v="Google Ads"/>
    <n v="100"/>
    <n v="1547"/>
    <n v="7196.4"/>
    <n v="6188"/>
    <n v="1008.3999999999996"/>
    <n v="0.14012561836473789"/>
    <n v="7196.4"/>
    <n v="1008.3999999999996"/>
    <s v="Nov"/>
    <s v="Nov-2024"/>
    <x v="6"/>
  </r>
  <r>
    <s v="ORD01408"/>
    <d v="2025-10-29T00:00:00"/>
    <s v="CUST0645"/>
    <s v="P044"/>
    <n v="1"/>
    <n v="4999"/>
    <n v="0"/>
    <s v="UPI"/>
    <s v="Delivered"/>
    <s v="Delivered"/>
    <s v="Organic"/>
    <n v="60"/>
    <n v="3765"/>
    <n v="4999"/>
    <n v="3765"/>
    <n v="1234"/>
    <n v="0.24684936987397479"/>
    <n v="4999"/>
    <n v="1234"/>
    <s v="Oct"/>
    <s v="Oct-2025"/>
    <x v="21"/>
  </r>
  <r>
    <s v="ORD01409"/>
    <d v="2025-01-07T00:00:00"/>
    <s v="CUST0774"/>
    <s v="P089"/>
    <n v="4"/>
    <n v="2999"/>
    <n v="1199.5999999999999"/>
    <s v="UPI"/>
    <s v="Delivered"/>
    <s v="Delayed"/>
    <s v="Organic"/>
    <n v="60"/>
    <n v="2453"/>
    <n v="10796.4"/>
    <n v="9812"/>
    <n v="984.39999999999964"/>
    <n v="9.1178540995146495E-2"/>
    <n v="10796.4"/>
    <n v="984.39999999999964"/>
    <s v="Jan"/>
    <s v="Jan-2025"/>
    <x v="19"/>
  </r>
  <r>
    <s v="ORD01410"/>
    <d v="2024-05-17T00:00:00"/>
    <s v="CUST0989"/>
    <s v="P024"/>
    <n v="1"/>
    <n v="1299"/>
    <n v="0"/>
    <s v="Debit Card"/>
    <s v="Cancelled"/>
    <s v="Cancelled"/>
    <s v="Facebook"/>
    <n v="80"/>
    <n v="969"/>
    <n v="1299"/>
    <n v="969"/>
    <n v="330"/>
    <n v="0.2540415704387991"/>
    <n v="0"/>
    <n v="0"/>
    <s v="May"/>
    <s v="May-2024"/>
    <x v="5"/>
  </r>
  <r>
    <s v="ORD01411"/>
    <d v="2024-09-30T00:00:00"/>
    <s v="CUST0743"/>
    <s v="P023"/>
    <n v="1"/>
    <n v="8999"/>
    <n v="899.9"/>
    <s v="UPI"/>
    <s v="Delivered"/>
    <s v="Delivered"/>
    <s v="Organic"/>
    <n v="40"/>
    <n v="6419"/>
    <n v="8099.1"/>
    <n v="6419"/>
    <n v="1680.1000000000004"/>
    <n v="0.20744280228667386"/>
    <n v="8099.1"/>
    <n v="1680.1000000000004"/>
    <s v="Sep"/>
    <s v="Sep-2024"/>
    <x v="13"/>
  </r>
  <r>
    <s v="ORD01412"/>
    <d v="2025-06-06T00:00:00"/>
    <s v="CUST0472"/>
    <s v="P047"/>
    <n v="2"/>
    <n v="1999"/>
    <n v="0"/>
    <s v="Credit Card"/>
    <s v="Cancelled"/>
    <s v="Cancelled"/>
    <s v="Facebook"/>
    <n v="40"/>
    <n v="1547"/>
    <n v="3998"/>
    <n v="3094"/>
    <n v="904"/>
    <n v="0.22611305652826413"/>
    <n v="0"/>
    <n v="0"/>
    <s v="Jun"/>
    <s v="Jun-2025"/>
    <x v="18"/>
  </r>
  <r>
    <s v="ORD01413"/>
    <d v="2024-11-15T00:00:00"/>
    <s v="CUST0040"/>
    <s v="P080"/>
    <n v="3"/>
    <n v="6999"/>
    <n v="0"/>
    <s v="UPI"/>
    <s v="Delivered"/>
    <s v="Delivered"/>
    <s v="Google Ads"/>
    <n v="50"/>
    <n v="4949"/>
    <n v="20997"/>
    <n v="14847"/>
    <n v="6150"/>
    <n v="0.29289898556936705"/>
    <n v="20997"/>
    <n v="6150"/>
    <s v="Nov"/>
    <s v="Nov-2024"/>
    <x v="6"/>
  </r>
  <r>
    <s v="ORD01414"/>
    <d v="2024-03-18T00:00:00"/>
    <s v="CUST0865"/>
    <s v="P042"/>
    <n v="3"/>
    <n v="2499"/>
    <n v="1499.4"/>
    <s v="Credit Card"/>
    <s v="Delivered"/>
    <s v="Delivered"/>
    <s v="Organic"/>
    <n v="60"/>
    <n v="1833"/>
    <n v="5997.6"/>
    <n v="5499"/>
    <n v="498.60000000000036"/>
    <n v="8.3133253301320584E-2"/>
    <n v="5997.6"/>
    <n v="498.60000000000036"/>
    <s v="Mar"/>
    <s v="Mar-2024"/>
    <x v="4"/>
  </r>
  <r>
    <s v="ORD01415"/>
    <d v="2025-08-29T00:00:00"/>
    <s v="CUST0342"/>
    <s v="P016"/>
    <n v="1"/>
    <n v="999"/>
    <n v="49.95"/>
    <s v="Debit Card"/>
    <s v="Delivered"/>
    <s v="Delivered"/>
    <s v="Facebook"/>
    <n v="40"/>
    <n v="813"/>
    <n v="949.05"/>
    <n v="813"/>
    <n v="136.04999999999995"/>
    <n v="0.14335388019598541"/>
    <n v="949.05"/>
    <n v="136.04999999999995"/>
    <s v="Aug"/>
    <s v="Aug-2025"/>
    <x v="8"/>
  </r>
  <r>
    <s v="ORD01416"/>
    <d v="2025-03-01T00:00:00"/>
    <s v="CUST0241"/>
    <s v="P011"/>
    <n v="3"/>
    <n v="799"/>
    <n v="479.4"/>
    <s v="UPI"/>
    <s v="Delivered"/>
    <s v="Delivered"/>
    <s v="Organic"/>
    <n v="80"/>
    <n v="645"/>
    <n v="1917.6"/>
    <n v="1935"/>
    <n v="-17.400000000000091"/>
    <n v="-9.0738423028786461E-3"/>
    <n v="1917.6"/>
    <n v="-17.400000000000091"/>
    <s v="Mar"/>
    <s v="Mar-2025"/>
    <x v="17"/>
  </r>
  <r>
    <s v="ORD01417"/>
    <d v="2024-05-06T00:00:00"/>
    <s v="CUST0004"/>
    <s v="P009"/>
    <n v="1"/>
    <n v="4999"/>
    <n v="499.9"/>
    <s v="Debit Card"/>
    <s v="Delivered"/>
    <s v="Delivered"/>
    <s v="Organic"/>
    <n v="40"/>
    <n v="2853"/>
    <n v="4499.1000000000004"/>
    <n v="2853"/>
    <n v="1646.1000000000004"/>
    <n v="0.36587317463492702"/>
    <n v="4499.1000000000004"/>
    <n v="1646.1000000000004"/>
    <s v="May"/>
    <s v="May-2024"/>
    <x v="5"/>
  </r>
  <r>
    <s v="ORD01418"/>
    <d v="2024-12-26T00:00:00"/>
    <s v="CUST0155"/>
    <s v="P072"/>
    <n v="1"/>
    <n v="999"/>
    <n v="0"/>
    <s v="Cash on Delivery"/>
    <s v="Cancelled"/>
    <s v="Cancelled"/>
    <s v="Organic"/>
    <n v="100"/>
    <n v="636"/>
    <n v="999"/>
    <n v="636"/>
    <n v="363"/>
    <n v="0.36336336336336339"/>
    <n v="0"/>
    <n v="0"/>
    <s v="Dec"/>
    <s v="Dec-2024"/>
    <x v="15"/>
  </r>
  <r>
    <s v="ORD01419"/>
    <d v="2025-02-11T00:00:00"/>
    <s v="CUST0098"/>
    <s v="P086"/>
    <n v="2"/>
    <n v="6999"/>
    <n v="3499.5"/>
    <s v="Credit Card"/>
    <s v="Delivered"/>
    <s v="Delayed"/>
    <s v="Organic"/>
    <n v="100"/>
    <n v="4782"/>
    <n v="10498.5"/>
    <n v="9564"/>
    <n v="934.5"/>
    <n v="8.9012716102300327E-2"/>
    <n v="10498.5"/>
    <n v="934.5"/>
    <s v="Feb"/>
    <s v="Feb-2025"/>
    <x v="0"/>
  </r>
  <r>
    <s v="ORD01420"/>
    <d v="2024-01-29T00:00:00"/>
    <s v="CUST0821"/>
    <s v="P061"/>
    <n v="2"/>
    <n v="299"/>
    <n v="29.9"/>
    <s v="Credit Card"/>
    <s v="Delivered"/>
    <s v="Delivered"/>
    <s v="Organic"/>
    <n v="100"/>
    <n v="170"/>
    <n v="568.1"/>
    <n v="340"/>
    <n v="228.10000000000002"/>
    <n v="0.40151381798979058"/>
    <n v="568.1"/>
    <n v="228.10000000000002"/>
    <s v="Jan"/>
    <s v="Jan-2024"/>
    <x v="14"/>
  </r>
  <r>
    <s v="ORD01421"/>
    <d v="2024-07-08T00:00:00"/>
    <s v="CUST0374"/>
    <s v="P030"/>
    <n v="4"/>
    <n v="799"/>
    <n v="0"/>
    <s v="UPI"/>
    <s v="Delivered"/>
    <s v="Delivered"/>
    <s v="Email"/>
    <n v="70"/>
    <n v="566"/>
    <n v="3196"/>
    <n v="2264"/>
    <n v="932"/>
    <n v="0.29161451814768463"/>
    <n v="3196"/>
    <n v="932"/>
    <s v="Jul"/>
    <s v="Jul-2024"/>
    <x v="20"/>
  </r>
  <r>
    <s v="ORD01422"/>
    <d v="2025-08-12T00:00:00"/>
    <s v="CUST1071"/>
    <s v="P057"/>
    <n v="2"/>
    <n v="299"/>
    <n v="59.8"/>
    <s v="Credit Card"/>
    <s v="Delivered"/>
    <s v="Delivered"/>
    <s v="Google Ads"/>
    <n v="80"/>
    <n v="188"/>
    <n v="538.20000000000005"/>
    <n v="376"/>
    <n v="162.20000000000005"/>
    <n v="0.30137495354886668"/>
    <n v="538.20000000000005"/>
    <n v="162.20000000000005"/>
    <s v="Aug"/>
    <s v="Aug-2025"/>
    <x v="8"/>
  </r>
  <r>
    <s v="ORD01423"/>
    <d v="2024-02-21T00:00:00"/>
    <s v="CUST0002"/>
    <s v="P025"/>
    <n v="1"/>
    <n v="4999"/>
    <n v="749.85"/>
    <s v="UPI"/>
    <s v="Delivered"/>
    <s v="Delivered"/>
    <s v="Organic"/>
    <n v="70"/>
    <n v="3572"/>
    <n v="4249.1499999999996"/>
    <n v="3572"/>
    <n v="677.14999999999964"/>
    <n v="0.15936128402151012"/>
    <n v="4249.1499999999996"/>
    <n v="677.14999999999964"/>
    <s v="Feb"/>
    <s v="Feb-2024"/>
    <x v="12"/>
  </r>
  <r>
    <s v="ORD01424"/>
    <d v="2025-08-18T00:00:00"/>
    <s v="CUST0744"/>
    <s v="P068"/>
    <n v="1"/>
    <n v="2499"/>
    <n v="0"/>
    <s v="UPI"/>
    <s v="Cancelled"/>
    <s v="Cancelled"/>
    <s v="Google Ads"/>
    <n v="70"/>
    <n v="1632"/>
    <n v="2499"/>
    <n v="1632"/>
    <n v="867"/>
    <n v="0.34693877551020408"/>
    <n v="0"/>
    <n v="0"/>
    <s v="Aug"/>
    <s v="Aug-2025"/>
    <x v="8"/>
  </r>
  <r>
    <s v="ORD01425"/>
    <d v="2025-08-29T00:00:00"/>
    <s v="CUST0942"/>
    <s v="P076"/>
    <n v="2"/>
    <n v="399"/>
    <n v="39.9"/>
    <s v="UPI"/>
    <s v="Delivered"/>
    <s v="Delivered"/>
    <s v="Google Ads"/>
    <n v="100"/>
    <n v="322"/>
    <n v="758.1"/>
    <n v="644"/>
    <n v="114.10000000000002"/>
    <n v="0.15050784856879043"/>
    <n v="758.1"/>
    <n v="114.10000000000002"/>
    <s v="Aug"/>
    <s v="Aug-2025"/>
    <x v="8"/>
  </r>
  <r>
    <s v="ORD01426"/>
    <d v="2024-01-16T00:00:00"/>
    <s v="CUST1068"/>
    <s v="P070"/>
    <n v="4"/>
    <n v="499"/>
    <n v="199.6"/>
    <s v="Credit Card"/>
    <s v="Delivered"/>
    <s v="Delivered"/>
    <s v="Google Ads"/>
    <n v="60"/>
    <n v="394"/>
    <n v="1796.4"/>
    <n v="1576"/>
    <n v="220.40000000000009"/>
    <n v="0.12268982409262975"/>
    <n v="1796.4"/>
    <n v="220.40000000000009"/>
    <s v="Jan"/>
    <s v="Jan-2024"/>
    <x v="14"/>
  </r>
  <r>
    <s v="ORD01427"/>
    <d v="2024-07-13T00:00:00"/>
    <s v="CUST0364"/>
    <s v="P060"/>
    <n v="2"/>
    <n v="999"/>
    <n v="99.9"/>
    <s v="Cash on Delivery"/>
    <s v="Delivered"/>
    <s v="Delivered"/>
    <s v="Organic"/>
    <n v="80"/>
    <n v="744"/>
    <n v="1898.1"/>
    <n v="1488"/>
    <n v="410.09999999999991"/>
    <n v="0.21605816342658443"/>
    <n v="1898.1"/>
    <n v="410.09999999999991"/>
    <s v="Jul"/>
    <s v="Jul-2024"/>
    <x v="20"/>
  </r>
  <r>
    <s v="ORD01428"/>
    <d v="2025-01-26T00:00:00"/>
    <s v="CUST0941"/>
    <s v="P009"/>
    <n v="2"/>
    <n v="4999"/>
    <n v="0"/>
    <s v="UPI"/>
    <s v="Delivered"/>
    <s v="Delivered"/>
    <s v="Organic"/>
    <n v="80"/>
    <n v="2853"/>
    <n v="9998"/>
    <n v="5706"/>
    <n v="4292"/>
    <n v="0.4292858571714343"/>
    <n v="9998"/>
    <n v="4292"/>
    <s v="Jan"/>
    <s v="Jan-2025"/>
    <x v="19"/>
  </r>
  <r>
    <s v="ORD01429"/>
    <d v="2024-06-20T00:00:00"/>
    <s v="CUST0833"/>
    <s v="P093"/>
    <n v="4"/>
    <n v="999"/>
    <n v="399.6"/>
    <s v="Debit Card"/>
    <s v="Delivered"/>
    <s v="Delayed"/>
    <s v="Affiliate"/>
    <n v="100"/>
    <n v="629"/>
    <n v="3596.4"/>
    <n v="2516"/>
    <n v="1080.4000000000001"/>
    <n v="0.30041152263374488"/>
    <n v="3596.4"/>
    <n v="1080.4000000000001"/>
    <s v="Jun"/>
    <s v="Jun-2024"/>
    <x v="1"/>
  </r>
  <r>
    <s v="ORD01430"/>
    <d v="2024-11-23T00:00:00"/>
    <s v="CUST1144"/>
    <s v="P041"/>
    <n v="1"/>
    <n v="399"/>
    <n v="59.85"/>
    <s v="UPI"/>
    <s v="Delivered"/>
    <s v="Delivered"/>
    <s v="Email"/>
    <n v="100"/>
    <n v="315"/>
    <n v="339.15"/>
    <n v="315"/>
    <n v="24.149999999999977"/>
    <n v="7.120743034055721E-2"/>
    <n v="339.15"/>
    <n v="24.149999999999977"/>
    <s v="Nov"/>
    <s v="Nov-2024"/>
    <x v="6"/>
  </r>
  <r>
    <s v="ORD01431"/>
    <d v="2024-03-27T00:00:00"/>
    <s v="CUST0374"/>
    <s v="P099"/>
    <n v="1"/>
    <n v="1299"/>
    <n v="0"/>
    <s v="Cash on Delivery"/>
    <s v="Delivered"/>
    <s v="Delivered"/>
    <s v="Organic"/>
    <n v="50"/>
    <n v="1025"/>
    <n v="1299"/>
    <n v="1025"/>
    <n v="274"/>
    <n v="0.21093148575827558"/>
    <n v="1299"/>
    <n v="274"/>
    <s v="Mar"/>
    <s v="Mar-2024"/>
    <x v="4"/>
  </r>
  <r>
    <s v="ORD01432"/>
    <d v="2024-03-01T00:00:00"/>
    <s v="CUST0682"/>
    <s v="P051"/>
    <n v="2"/>
    <n v="2499"/>
    <n v="749.7"/>
    <s v="Net Banking"/>
    <s v="Delivered"/>
    <s v="Delivered"/>
    <s v="Organic"/>
    <n v="100"/>
    <n v="1946"/>
    <n v="4248.3"/>
    <n v="3892"/>
    <n v="356.30000000000018"/>
    <n v="8.3868841654308815E-2"/>
    <n v="4248.3"/>
    <n v="356.30000000000018"/>
    <s v="Mar"/>
    <s v="Mar-2024"/>
    <x v="4"/>
  </r>
  <r>
    <s v="ORD01433"/>
    <d v="2024-05-04T00:00:00"/>
    <s v="CUST0740"/>
    <s v="P073"/>
    <n v="1"/>
    <n v="499"/>
    <n v="124.75"/>
    <s v="Debit Card"/>
    <s v="Delivered"/>
    <s v="Delivered"/>
    <s v="Google Ads"/>
    <n v="80"/>
    <n v="334"/>
    <n v="374.25"/>
    <n v="334"/>
    <n v="40.25"/>
    <n v="0.10754843019372078"/>
    <n v="374.25"/>
    <n v="40.25"/>
    <s v="May"/>
    <s v="May-2024"/>
    <x v="5"/>
  </r>
  <r>
    <s v="ORD01434"/>
    <d v="2024-09-25T00:00:00"/>
    <s v="CUST0223"/>
    <s v="P093"/>
    <n v="1"/>
    <n v="999"/>
    <n v="49.95"/>
    <s v="UPI"/>
    <s v="Delivered"/>
    <s v="Delivered"/>
    <s v="Organic"/>
    <n v="70"/>
    <n v="629"/>
    <n v="949.05"/>
    <n v="629"/>
    <n v="320.04999999999995"/>
    <n v="0.33723196881091616"/>
    <n v="949.05"/>
    <n v="320.04999999999995"/>
    <s v="Sep"/>
    <s v="Sep-2024"/>
    <x v="13"/>
  </r>
  <r>
    <s v="ORD01435"/>
    <d v="2024-05-07T00:00:00"/>
    <s v="CUST0536"/>
    <s v="P040"/>
    <n v="4"/>
    <n v="799"/>
    <n v="0"/>
    <s v="UPI"/>
    <s v="Cancelled"/>
    <s v="Cancelled"/>
    <s v="Email"/>
    <n v="70"/>
    <n v="639"/>
    <n v="3196"/>
    <n v="2556"/>
    <n v="640"/>
    <n v="0.20025031289111389"/>
    <n v="0"/>
    <n v="0"/>
    <s v="May"/>
    <s v="May-2024"/>
    <x v="5"/>
  </r>
  <r>
    <s v="ORD01436"/>
    <d v="2025-09-13T00:00:00"/>
    <s v="CUST0712"/>
    <s v="P058"/>
    <n v="2"/>
    <n v="599"/>
    <n v="0"/>
    <s v="Debit Card"/>
    <s v="Delivered"/>
    <s v="Delivered"/>
    <s v="Email"/>
    <n v="80"/>
    <n v="464"/>
    <n v="1198"/>
    <n v="928"/>
    <n v="270"/>
    <n v="0.22537562604340566"/>
    <n v="1198"/>
    <n v="270"/>
    <s v="Sep"/>
    <s v="Sep-2025"/>
    <x v="10"/>
  </r>
  <r>
    <s v="ORD01437"/>
    <d v="2025-09-15T00:00:00"/>
    <s v="CUST0646"/>
    <s v="P049"/>
    <n v="2"/>
    <n v="799"/>
    <n v="79.900000000000006"/>
    <s v="Credit Card"/>
    <s v="Delivered"/>
    <s v="Delayed"/>
    <s v="Organic"/>
    <n v="60"/>
    <n v="538"/>
    <n v="1518.1"/>
    <n v="1076"/>
    <n v="442.09999999999991"/>
    <n v="0.29121928726697843"/>
    <n v="1518.1"/>
    <n v="442.09999999999991"/>
    <s v="Sep"/>
    <s v="Sep-2025"/>
    <x v="10"/>
  </r>
  <r>
    <s v="ORD01438"/>
    <d v="2024-11-11T00:00:00"/>
    <s v="CUST0548"/>
    <s v="P031"/>
    <n v="4"/>
    <n v="3999"/>
    <n v="0"/>
    <s v="UPI"/>
    <s v="Delivered"/>
    <s v="Delivered"/>
    <s v="Affiliate"/>
    <n v="100"/>
    <n v="3007"/>
    <n v="15996"/>
    <n v="12028"/>
    <n v="3968"/>
    <n v="0.24806201550387597"/>
    <n v="15996"/>
    <n v="3968"/>
    <s v="Nov"/>
    <s v="Nov-2024"/>
    <x v="6"/>
  </r>
  <r>
    <s v="ORD01439"/>
    <d v="2024-08-26T00:00:00"/>
    <s v="CUST0446"/>
    <s v="P052"/>
    <n v="1"/>
    <n v="499"/>
    <n v="0"/>
    <s v="Debit Card"/>
    <s v="Delivered"/>
    <s v="Delivered"/>
    <s v="Organic"/>
    <n v="100"/>
    <n v="320"/>
    <n v="499"/>
    <n v="320"/>
    <n v="179"/>
    <n v="0.3587174348697395"/>
    <n v="499"/>
    <n v="179"/>
    <s v="Aug"/>
    <s v="Aug-2024"/>
    <x v="9"/>
  </r>
  <r>
    <s v="ORD01440"/>
    <d v="2025-08-13T00:00:00"/>
    <s v="CUST0570"/>
    <s v="P067"/>
    <n v="1"/>
    <n v="999"/>
    <n v="0"/>
    <s v="Credit Card"/>
    <s v="Delivered"/>
    <s v="Delayed"/>
    <s v="Facebook"/>
    <n v="40"/>
    <n v="611"/>
    <n v="999"/>
    <n v="611"/>
    <n v="388"/>
    <n v="0.38838838838838841"/>
    <n v="999"/>
    <n v="388"/>
    <s v="Aug"/>
    <s v="Aug-2025"/>
    <x v="8"/>
  </r>
  <r>
    <s v="ORD01441"/>
    <d v="2024-11-19T00:00:00"/>
    <s v="CUST0980"/>
    <s v="P067"/>
    <n v="1"/>
    <n v="999"/>
    <n v="0"/>
    <s v="UPI"/>
    <s v="Cancelled"/>
    <s v="Cancelled"/>
    <s v="Facebook"/>
    <n v="70"/>
    <n v="611"/>
    <n v="999"/>
    <n v="611"/>
    <n v="388"/>
    <n v="0.38838838838838841"/>
    <n v="0"/>
    <n v="0"/>
    <s v="Nov"/>
    <s v="Nov-2024"/>
    <x v="6"/>
  </r>
  <r>
    <s v="ORD01442"/>
    <d v="2024-09-09T00:00:00"/>
    <s v="CUST0677"/>
    <s v="P056"/>
    <n v="4"/>
    <n v="299"/>
    <n v="0"/>
    <s v="Credit Card"/>
    <s v="Cancelled"/>
    <s v="Cancelled"/>
    <s v="Email"/>
    <n v="70"/>
    <n v="188"/>
    <n v="1196"/>
    <n v="752"/>
    <n v="444"/>
    <n v="0.37123745819397991"/>
    <n v="0"/>
    <n v="0"/>
    <s v="Sep"/>
    <s v="Sep-2024"/>
    <x v="13"/>
  </r>
  <r>
    <s v="ORD01443"/>
    <d v="2025-06-29T00:00:00"/>
    <s v="CUST0310"/>
    <s v="P066"/>
    <n v="1"/>
    <n v="299"/>
    <n v="44.85"/>
    <s v="Credit Card"/>
    <s v="Delivered"/>
    <s v="Delivered"/>
    <s v="Instagram"/>
    <n v="40"/>
    <n v="223"/>
    <n v="254.15"/>
    <n v="223"/>
    <n v="31.150000000000006"/>
    <n v="0.12256541412551644"/>
    <n v="254.15"/>
    <n v="31.150000000000006"/>
    <s v="Jun"/>
    <s v="Jun-2025"/>
    <x v="18"/>
  </r>
  <r>
    <s v="ORD01444"/>
    <d v="2024-02-18T00:00:00"/>
    <s v="CUST0611"/>
    <s v="P058"/>
    <n v="3"/>
    <n v="599"/>
    <n v="89.85"/>
    <s v="UPI"/>
    <s v="Delivered"/>
    <s v="Delayed"/>
    <s v="Email"/>
    <n v="80"/>
    <n v="464"/>
    <n v="1707.15"/>
    <n v="1392"/>
    <n v="315.15000000000009"/>
    <n v="0.18460592215095339"/>
    <n v="1707.15"/>
    <n v="315.15000000000009"/>
    <s v="Feb"/>
    <s v="Feb-2024"/>
    <x v="12"/>
  </r>
  <r>
    <s v="ORD01445"/>
    <d v="2024-03-04T00:00:00"/>
    <s v="CUST0320"/>
    <s v="P005"/>
    <n v="3"/>
    <n v="599"/>
    <n v="0"/>
    <s v="Net Banking"/>
    <s v="Delivered"/>
    <s v="Delivered"/>
    <s v="Email"/>
    <n v="80"/>
    <n v="426"/>
    <n v="1797"/>
    <n v="1278"/>
    <n v="519"/>
    <n v="0.28881469115191988"/>
    <n v="1797"/>
    <n v="519"/>
    <s v="Mar"/>
    <s v="Mar-2024"/>
    <x v="4"/>
  </r>
  <r>
    <s v="ORD01446"/>
    <d v="2024-09-06T00:00:00"/>
    <s v="CUST0742"/>
    <s v="P048"/>
    <n v="2"/>
    <n v="1599"/>
    <n v="319.8"/>
    <s v="Debit Card"/>
    <s v="Delivered"/>
    <s v="Delivered"/>
    <s v="Email"/>
    <n v="80"/>
    <n v="1138"/>
    <n v="2878.2"/>
    <n v="2276"/>
    <n v="602.19999999999982"/>
    <n v="0.20922798971579454"/>
    <n v="2878.2"/>
    <n v="602.19999999999982"/>
    <s v="Sep"/>
    <s v="Sep-2024"/>
    <x v="13"/>
  </r>
  <r>
    <s v="ORD01447"/>
    <d v="2024-01-07T00:00:00"/>
    <s v="CUST0130"/>
    <s v="P051"/>
    <n v="1"/>
    <n v="2499"/>
    <n v="124.95"/>
    <s v="UPI"/>
    <s v="Delivered"/>
    <s v="Delivered"/>
    <s v="Email"/>
    <n v="50"/>
    <n v="1946"/>
    <n v="2374.0500000000002"/>
    <n v="1946"/>
    <n v="428.05000000000018"/>
    <n v="0.18030370042753949"/>
    <n v="2374.0500000000002"/>
    <n v="428.05000000000018"/>
    <s v="Jan"/>
    <s v="Jan-2024"/>
    <x v="14"/>
  </r>
  <r>
    <s v="ORD01448"/>
    <d v="2024-05-25T00:00:00"/>
    <s v="CUST0814"/>
    <s v="P058"/>
    <n v="1"/>
    <n v="599"/>
    <n v="0"/>
    <s v="Debit Card"/>
    <s v="Cancelled"/>
    <s v="Cancelled"/>
    <s v="Organic"/>
    <n v="60"/>
    <n v="464"/>
    <n v="599"/>
    <n v="464"/>
    <n v="135"/>
    <n v="0.22537562604340566"/>
    <n v="0"/>
    <n v="0"/>
    <s v="May"/>
    <s v="May-2024"/>
    <x v="5"/>
  </r>
  <r>
    <s v="ORD01449"/>
    <d v="2024-10-06T00:00:00"/>
    <s v="CUST0919"/>
    <s v="P088"/>
    <n v="1"/>
    <n v="2999"/>
    <n v="299.89999999999998"/>
    <s v="UPI"/>
    <s v="Delivered"/>
    <s v="Delivered"/>
    <s v="Affiliate"/>
    <n v="60"/>
    <n v="2377"/>
    <n v="2699.1"/>
    <n v="2377"/>
    <n v="322.09999999999991"/>
    <n v="0.11933607498795892"/>
    <n v="2699.1"/>
    <n v="322.09999999999991"/>
    <s v="Oct"/>
    <s v="Oct-2024"/>
    <x v="16"/>
  </r>
  <r>
    <s v="ORD01450"/>
    <d v="2024-05-20T00:00:00"/>
    <s v="CUST0618"/>
    <s v="P043"/>
    <n v="2"/>
    <n v="599"/>
    <n v="59.9"/>
    <s v="UPI"/>
    <s v="Delivered"/>
    <s v="Delivered"/>
    <s v="Organic"/>
    <n v="80"/>
    <n v="358"/>
    <n v="1138.0999999999999"/>
    <n v="716"/>
    <n v="422.09999999999991"/>
    <n v="0.37088129338370962"/>
    <n v="1138.0999999999999"/>
    <n v="422.09999999999991"/>
    <s v="May"/>
    <s v="May-2024"/>
    <x v="5"/>
  </r>
  <r>
    <s v="ORD01451"/>
    <d v="2024-11-28T00:00:00"/>
    <s v="CUST0766"/>
    <s v="P096"/>
    <n v="4"/>
    <n v="299"/>
    <n v="0"/>
    <s v="Credit Card"/>
    <s v="Delivered"/>
    <s v="Delayed"/>
    <s v="Instagram"/>
    <n v="80"/>
    <n v="168"/>
    <n v="1196"/>
    <n v="672"/>
    <n v="524"/>
    <n v="0.43812709030100333"/>
    <n v="1196"/>
    <n v="524"/>
    <s v="Nov"/>
    <s v="Nov-2024"/>
    <x v="6"/>
  </r>
  <r>
    <s v="ORD01452"/>
    <d v="2025-02-14T00:00:00"/>
    <s v="CUST0570"/>
    <s v="P062"/>
    <n v="4"/>
    <n v="1599"/>
    <n v="0"/>
    <s v="Net Banking"/>
    <s v="Cancelled"/>
    <s v="Cancelled"/>
    <s v="Organic"/>
    <n v="60"/>
    <n v="1023"/>
    <n v="6396"/>
    <n v="4092"/>
    <n v="2304"/>
    <n v="0.36022514071294559"/>
    <n v="0"/>
    <n v="0"/>
    <s v="Feb"/>
    <s v="Feb-2025"/>
    <x v="0"/>
  </r>
  <r>
    <s v="ORD01453"/>
    <d v="2024-07-18T00:00:00"/>
    <s v="CUST0942"/>
    <s v="P090"/>
    <n v="4"/>
    <n v="8999"/>
    <n v="1799.8"/>
    <s v="UPI"/>
    <s v="Delivered"/>
    <s v="Delivered"/>
    <s v="Organic"/>
    <n v="40"/>
    <n v="5811"/>
    <n v="34196.199999999997"/>
    <n v="23244"/>
    <n v="10952.199999999997"/>
    <n v="0.32027535223211928"/>
    <n v="34196.199999999997"/>
    <n v="10952.199999999997"/>
    <s v="Jul"/>
    <s v="Jul-2024"/>
    <x v="20"/>
  </r>
  <r>
    <s v="ORD01454"/>
    <d v="2024-04-19T00:00:00"/>
    <s v="CUST0343"/>
    <s v="P076"/>
    <n v="1"/>
    <n v="399"/>
    <n v="19.95"/>
    <s v="Credit Card"/>
    <s v="Delivered"/>
    <s v="Delivered"/>
    <s v="Affiliate"/>
    <n v="60"/>
    <n v="322"/>
    <n v="379.05"/>
    <n v="322"/>
    <n v="57.050000000000011"/>
    <n v="0.15050784856879043"/>
    <n v="379.05"/>
    <n v="57.050000000000011"/>
    <s v="Apr"/>
    <s v="Apr-2024"/>
    <x v="3"/>
  </r>
  <r>
    <s v="ORD01455"/>
    <d v="2024-09-06T00:00:00"/>
    <s v="CUST0437"/>
    <s v="P032"/>
    <n v="1"/>
    <n v="1599"/>
    <n v="319.8"/>
    <s v="Credit Card"/>
    <s v="Delivered"/>
    <s v="Delivered"/>
    <s v="Email"/>
    <n v="40"/>
    <n v="1180"/>
    <n v="1279.2"/>
    <n v="1180"/>
    <n v="99.200000000000045"/>
    <n v="7.7548467792370263E-2"/>
    <n v="1279.2"/>
    <n v="99.200000000000045"/>
    <s v="Sep"/>
    <s v="Sep-2024"/>
    <x v="13"/>
  </r>
  <r>
    <s v="ORD01456"/>
    <d v="2024-01-07T00:00:00"/>
    <s v="CUST0788"/>
    <s v="P027"/>
    <n v="1"/>
    <n v="299"/>
    <n v="44.85"/>
    <s v="Net Banking"/>
    <s v="Delivered"/>
    <s v="Delivered"/>
    <s v="Facebook"/>
    <n v="50"/>
    <n v="206"/>
    <n v="254.15"/>
    <n v="206"/>
    <n v="48.150000000000006"/>
    <n v="0.18945504623253986"/>
    <n v="254.15"/>
    <n v="48.150000000000006"/>
    <s v="Jan"/>
    <s v="Jan-2024"/>
    <x v="14"/>
  </r>
  <r>
    <s v="ORD01457"/>
    <d v="2024-05-23T00:00:00"/>
    <s v="CUST0045"/>
    <s v="P032"/>
    <n v="1"/>
    <n v="1599"/>
    <n v="79.95"/>
    <s v="Net Banking"/>
    <s v="Delivered"/>
    <s v="Delivered"/>
    <s v="Organic"/>
    <n v="70"/>
    <n v="1180"/>
    <n v="1519.05"/>
    <n v="1180"/>
    <n v="339.04999999999995"/>
    <n v="0.2231987097198907"/>
    <n v="1519.05"/>
    <n v="339.04999999999995"/>
    <s v="May"/>
    <s v="May-2024"/>
    <x v="5"/>
  </r>
  <r>
    <s v="ORD01458"/>
    <d v="2025-02-19T00:00:00"/>
    <s v="CUST1137"/>
    <s v="P029"/>
    <n v="1"/>
    <n v="2499"/>
    <n v="249.9"/>
    <s v="UPI"/>
    <s v="Delivered"/>
    <s v="Delivered"/>
    <s v="Organic"/>
    <n v="100"/>
    <n v="1584"/>
    <n v="2249.1"/>
    <n v="1584"/>
    <n v="665.09999999999991"/>
    <n v="0.29571828731492594"/>
    <n v="2249.1"/>
    <n v="665.09999999999991"/>
    <s v="Feb"/>
    <s v="Feb-2025"/>
    <x v="0"/>
  </r>
  <r>
    <s v="ORD01459"/>
    <d v="2025-03-06T00:00:00"/>
    <s v="CUST0595"/>
    <s v="P003"/>
    <n v="1"/>
    <n v="399"/>
    <n v="19.95"/>
    <s v="Debit Card"/>
    <s v="Delivered"/>
    <s v="Delivered"/>
    <s v="Affiliate"/>
    <n v="40"/>
    <n v="307"/>
    <n v="379.05"/>
    <n v="307"/>
    <n v="72.050000000000011"/>
    <n v="0.19008046431869149"/>
    <n v="379.05"/>
    <n v="72.050000000000011"/>
    <s v="Mar"/>
    <s v="Mar-2025"/>
    <x v="17"/>
  </r>
  <r>
    <s v="ORD01460"/>
    <d v="2024-07-28T00:00:00"/>
    <s v="CUST0403"/>
    <s v="P079"/>
    <n v="2"/>
    <n v="1999"/>
    <n v="0"/>
    <s v="UPI"/>
    <s v="Delivered"/>
    <s v="Delayed"/>
    <s v="Affiliate"/>
    <n v="80"/>
    <n v="1506"/>
    <n v="3998"/>
    <n v="3012"/>
    <n v="986"/>
    <n v="0.2466233116558279"/>
    <n v="3998"/>
    <n v="986"/>
    <s v="Jul"/>
    <s v="Jul-2024"/>
    <x v="20"/>
  </r>
  <r>
    <s v="ORD01461"/>
    <d v="2025-09-24T00:00:00"/>
    <s v="CUST0700"/>
    <s v="P086"/>
    <n v="1"/>
    <n v="6999"/>
    <n v="349.95"/>
    <s v="Debit Card"/>
    <s v="Delivered"/>
    <s v="Delivered"/>
    <s v="Facebook"/>
    <n v="60"/>
    <n v="4782"/>
    <n v="6649.05"/>
    <n v="4782"/>
    <n v="1867.0500000000002"/>
    <n v="0.28079951271234238"/>
    <n v="6649.05"/>
    <n v="1867.0500000000002"/>
    <s v="Sep"/>
    <s v="Sep-2025"/>
    <x v="10"/>
  </r>
  <r>
    <s v="ORD01462"/>
    <d v="2024-07-17T00:00:00"/>
    <s v="CUST0881"/>
    <s v="P060"/>
    <n v="1"/>
    <n v="999"/>
    <n v="49.95"/>
    <s v="UPI"/>
    <s v="Delivered"/>
    <s v="Delivered"/>
    <s v="Google Ads"/>
    <n v="70"/>
    <n v="744"/>
    <n v="949.05"/>
    <n v="744"/>
    <n v="205.04999999999995"/>
    <n v="0.21605816342658443"/>
    <n v="949.05"/>
    <n v="205.04999999999995"/>
    <s v="Jul"/>
    <s v="Jul-2024"/>
    <x v="20"/>
  </r>
  <r>
    <s v="ORD01463"/>
    <d v="2025-04-24T00:00:00"/>
    <s v="CUST0383"/>
    <s v="P059"/>
    <n v="2"/>
    <n v="1999"/>
    <n v="599.70000000000005"/>
    <s v="Credit Card"/>
    <s v="Delivered"/>
    <s v="Delivered"/>
    <s v="Facebook"/>
    <n v="70"/>
    <n v="1414"/>
    <n v="3398.3"/>
    <n v="2828"/>
    <n v="570.30000000000018"/>
    <n v="0.16781920371950684"/>
    <n v="3398.3"/>
    <n v="570.30000000000018"/>
    <s v="Apr"/>
    <s v="Apr-2025"/>
    <x v="7"/>
  </r>
  <r>
    <s v="ORD01464"/>
    <d v="2024-09-11T00:00:00"/>
    <s v="CUST0190"/>
    <s v="P096"/>
    <n v="2"/>
    <n v="299"/>
    <n v="59.8"/>
    <s v="Credit Card"/>
    <s v="Delivered"/>
    <s v="Delivered"/>
    <s v="Facebook"/>
    <n v="100"/>
    <n v="168"/>
    <n v="538.20000000000005"/>
    <n v="336"/>
    <n v="202.20000000000005"/>
    <n v="0.37569676700111487"/>
    <n v="538.20000000000005"/>
    <n v="202.20000000000005"/>
    <s v="Sep"/>
    <s v="Sep-2024"/>
    <x v="13"/>
  </r>
  <r>
    <s v="ORD01465"/>
    <d v="2024-03-02T00:00:00"/>
    <s v="CUST0726"/>
    <s v="P006"/>
    <n v="1"/>
    <n v="399"/>
    <n v="19.95"/>
    <s v="Cash on Delivery"/>
    <s v="Delivered"/>
    <s v="Delivered"/>
    <s v="Organic"/>
    <n v="80"/>
    <n v="221"/>
    <n v="379.05"/>
    <n v="221"/>
    <n v="158.05000000000001"/>
    <n v="0.41696346128479095"/>
    <n v="379.05"/>
    <n v="158.05000000000001"/>
    <s v="Mar"/>
    <s v="Mar-2024"/>
    <x v="4"/>
  </r>
  <r>
    <s v="ORD01466"/>
    <d v="2025-04-09T00:00:00"/>
    <s v="CUST0986"/>
    <s v="P040"/>
    <n v="1"/>
    <n v="799"/>
    <n v="0"/>
    <s v="Debit Card"/>
    <s v="Delivered"/>
    <s v="Delayed"/>
    <s v="Organic"/>
    <n v="40"/>
    <n v="639"/>
    <n v="799"/>
    <n v="639"/>
    <n v="160"/>
    <n v="0.20025031289111389"/>
    <n v="799"/>
    <n v="160"/>
    <s v="Apr"/>
    <s v="Apr-2025"/>
    <x v="7"/>
  </r>
  <r>
    <s v="ORD01467"/>
    <d v="2025-03-26T00:00:00"/>
    <s v="CUST0617"/>
    <s v="P019"/>
    <n v="4"/>
    <n v="499"/>
    <n v="299.39999999999998"/>
    <s v="Debit Card"/>
    <s v="Delivered"/>
    <s v="Delayed"/>
    <s v="Organic"/>
    <n v="80"/>
    <n v="391"/>
    <n v="1696.6"/>
    <n v="1564"/>
    <n v="132.59999999999991"/>
    <n v="7.8156312625250454E-2"/>
    <n v="1696.6"/>
    <n v="132.59999999999991"/>
    <s v="Mar"/>
    <s v="Mar-2025"/>
    <x v="17"/>
  </r>
  <r>
    <s v="ORD01468"/>
    <d v="2025-03-01T00:00:00"/>
    <s v="CUST0099"/>
    <s v="P017"/>
    <n v="1"/>
    <n v="6999"/>
    <n v="699.9"/>
    <s v="UPI"/>
    <s v="Delivered"/>
    <s v="Delayed"/>
    <s v="Facebook"/>
    <n v="60"/>
    <n v="4046"/>
    <n v="6299.1"/>
    <n v="4046"/>
    <n v="2253.1000000000004"/>
    <n v="0.3576860186375832"/>
    <n v="6299.1"/>
    <n v="2253.1000000000004"/>
    <s v="Mar"/>
    <s v="Mar-2025"/>
    <x v="17"/>
  </r>
  <r>
    <s v="ORD01469"/>
    <d v="2024-03-12T00:00:00"/>
    <s v="CUST0459"/>
    <s v="P023"/>
    <n v="2"/>
    <n v="8999"/>
    <n v="0"/>
    <s v="Credit Card"/>
    <s v="Cancelled"/>
    <s v="Cancelled"/>
    <s v="Google Ads"/>
    <n v="50"/>
    <n v="6419"/>
    <n v="17998"/>
    <n v="12838"/>
    <n v="5160"/>
    <n v="0.28669852205800644"/>
    <n v="0"/>
    <n v="0"/>
    <s v="Mar"/>
    <s v="Mar-2024"/>
    <x v="4"/>
  </r>
  <r>
    <s v="ORD01470"/>
    <d v="2024-08-12T00:00:00"/>
    <s v="CUST0755"/>
    <s v="P087"/>
    <n v="3"/>
    <n v="799"/>
    <n v="0"/>
    <s v="Net Banking"/>
    <s v="Cancelled"/>
    <s v="Cancelled"/>
    <s v="Organic"/>
    <n v="50"/>
    <n v="560"/>
    <n v="2397"/>
    <n v="1680"/>
    <n v="717"/>
    <n v="0.29912390488110135"/>
    <n v="0"/>
    <n v="0"/>
    <s v="Aug"/>
    <s v="Aug-2024"/>
    <x v="9"/>
  </r>
  <r>
    <s v="ORD01471"/>
    <d v="2024-08-02T00:00:00"/>
    <s v="CUST0023"/>
    <s v="P014"/>
    <n v="1"/>
    <n v="2499"/>
    <n v="0"/>
    <s v="UPI"/>
    <s v="Cancelled"/>
    <s v="Cancelled"/>
    <s v="Organic"/>
    <n v="40"/>
    <n v="1599"/>
    <n v="2499"/>
    <n v="1599"/>
    <n v="900"/>
    <n v="0.36014405762304924"/>
    <n v="0"/>
    <n v="0"/>
    <s v="Aug"/>
    <s v="Aug-2024"/>
    <x v="9"/>
  </r>
  <r>
    <s v="ORD01472"/>
    <d v="2025-06-04T00:00:00"/>
    <s v="CUST0218"/>
    <s v="P096"/>
    <n v="4"/>
    <n v="299"/>
    <n v="0"/>
    <s v="Net Banking"/>
    <s v="Cancelled"/>
    <s v="Cancelled"/>
    <s v="Email"/>
    <n v="70"/>
    <n v="168"/>
    <n v="1196"/>
    <n v="672"/>
    <n v="524"/>
    <n v="0.43812709030100333"/>
    <n v="0"/>
    <n v="0"/>
    <s v="Jun"/>
    <s v="Jun-2025"/>
    <x v="18"/>
  </r>
  <r>
    <s v="ORD01473"/>
    <d v="2025-07-11T00:00:00"/>
    <s v="CUST0479"/>
    <s v="P047"/>
    <n v="2"/>
    <n v="1999"/>
    <n v="599.70000000000005"/>
    <s v="UPI"/>
    <s v="Delivered"/>
    <s v="Delivered"/>
    <s v="Organic"/>
    <n v="80"/>
    <n v="1547"/>
    <n v="3398.3"/>
    <n v="3094"/>
    <n v="304.30000000000018"/>
    <n v="8.9544772386193142E-2"/>
    <n v="3398.3"/>
    <n v="304.30000000000018"/>
    <s v="Jul"/>
    <s v="Jul-2025"/>
    <x v="2"/>
  </r>
  <r>
    <s v="ORD01474"/>
    <d v="2025-10-31T00:00:00"/>
    <s v="CUST0312"/>
    <s v="P054"/>
    <n v="1"/>
    <n v="4999"/>
    <n v="749.85"/>
    <s v="UPI"/>
    <s v="Delivered"/>
    <s v="Delivered"/>
    <s v="Affiliate"/>
    <n v="40"/>
    <n v="2912"/>
    <n v="4249.1499999999996"/>
    <n v="2912"/>
    <n v="1337.1499999999996"/>
    <n v="0.31468646670510569"/>
    <n v="4249.1499999999996"/>
    <n v="1337.1499999999996"/>
    <s v="Oct"/>
    <s v="Oct-2025"/>
    <x v="21"/>
  </r>
  <r>
    <s v="ORD01475"/>
    <d v="2024-02-17T00:00:00"/>
    <s v="CUST0215"/>
    <s v="P089"/>
    <n v="2"/>
    <n v="2999"/>
    <n v="599.79999999999995"/>
    <s v="UPI"/>
    <s v="Delivered"/>
    <s v="Delivered"/>
    <s v="Instagram"/>
    <n v="100"/>
    <n v="2453"/>
    <n v="5398.2"/>
    <n v="4906"/>
    <n v="492.19999999999982"/>
    <n v="9.1178540995146495E-2"/>
    <n v="5398.2"/>
    <n v="492.19999999999982"/>
    <s v="Feb"/>
    <s v="Feb-2024"/>
    <x v="12"/>
  </r>
  <r>
    <s v="ORD01476"/>
    <d v="2024-05-12T00:00:00"/>
    <s v="CUST0786"/>
    <s v="P008"/>
    <n v="2"/>
    <n v="299"/>
    <n v="0"/>
    <s v="Debit Card"/>
    <s v="Cancelled"/>
    <s v="Cancelled"/>
    <s v="Instagram"/>
    <n v="40"/>
    <n v="197"/>
    <n v="598"/>
    <n v="394"/>
    <n v="204"/>
    <n v="0.34113712374581939"/>
    <n v="0"/>
    <n v="0"/>
    <s v="May"/>
    <s v="May-2024"/>
    <x v="5"/>
  </r>
  <r>
    <s v="ORD01477"/>
    <d v="2024-10-24T00:00:00"/>
    <s v="CUST0063"/>
    <s v="P015"/>
    <n v="3"/>
    <n v="1299"/>
    <n v="779.4"/>
    <s v="UPI"/>
    <s v="Delivered"/>
    <s v="Delivered"/>
    <s v="Email"/>
    <n v="50"/>
    <n v="881"/>
    <n v="3117.6"/>
    <n v="2643"/>
    <n v="474.59999999999991"/>
    <n v="0.15223248652809851"/>
    <n v="3117.6"/>
    <n v="474.59999999999991"/>
    <s v="Oct"/>
    <s v="Oct-2024"/>
    <x v="16"/>
  </r>
  <r>
    <s v="ORD01478"/>
    <d v="2024-10-20T00:00:00"/>
    <s v="CUST0739"/>
    <s v="P014"/>
    <n v="2"/>
    <n v="2499"/>
    <n v="0"/>
    <s v="Cash on Delivery"/>
    <s v="Delivered"/>
    <s v="Delivered"/>
    <s v="Email"/>
    <n v="80"/>
    <n v="1599"/>
    <n v="4998"/>
    <n v="3198"/>
    <n v="1800"/>
    <n v="0.36014405762304924"/>
    <n v="4998"/>
    <n v="1800"/>
    <s v="Oct"/>
    <s v="Oct-2024"/>
    <x v="16"/>
  </r>
  <r>
    <s v="ORD01479"/>
    <d v="2024-02-01T00:00:00"/>
    <s v="CUST0241"/>
    <s v="P065"/>
    <n v="2"/>
    <n v="399"/>
    <n v="119.7"/>
    <s v="Debit Card"/>
    <s v="Delivered"/>
    <s v="Delivered"/>
    <s v="Google Ads"/>
    <n v="40"/>
    <n v="252"/>
    <n v="678.3"/>
    <n v="504"/>
    <n v="174.29999999999995"/>
    <n v="0.25696594427244579"/>
    <n v="678.3"/>
    <n v="174.29999999999995"/>
    <s v="Feb"/>
    <s v="Feb-2024"/>
    <x v="12"/>
  </r>
  <r>
    <s v="ORD01480"/>
    <d v="2024-04-19T00:00:00"/>
    <s v="CUST0715"/>
    <s v="P084"/>
    <n v="2"/>
    <n v="999"/>
    <n v="99.9"/>
    <s v="UPI"/>
    <s v="Delivered"/>
    <s v="Delivered"/>
    <s v="Organic"/>
    <n v="60"/>
    <n v="809"/>
    <n v="1898.1"/>
    <n v="1618"/>
    <n v="280.09999999999991"/>
    <n v="0.14756862125283174"/>
    <n v="1898.1"/>
    <n v="280.09999999999991"/>
    <s v="Apr"/>
    <s v="Apr-2024"/>
    <x v="3"/>
  </r>
  <r>
    <s v="ORD01481"/>
    <d v="2024-06-01T00:00:00"/>
    <s v="CUST0690"/>
    <s v="P095"/>
    <n v="2"/>
    <n v="299"/>
    <n v="29.9"/>
    <s v="UPI"/>
    <s v="Delivered"/>
    <s v="Delivered"/>
    <s v="Google Ads"/>
    <n v="50"/>
    <n v="221"/>
    <n v="568.1"/>
    <n v="442"/>
    <n v="126.10000000000002"/>
    <n v="0.22196796338672772"/>
    <n v="568.1"/>
    <n v="126.10000000000002"/>
    <s v="Jun"/>
    <s v="Jun-2024"/>
    <x v="1"/>
  </r>
  <r>
    <s v="ORD01482"/>
    <d v="2025-09-12T00:00:00"/>
    <s v="CUST0071"/>
    <s v="P008"/>
    <n v="1"/>
    <n v="299"/>
    <n v="29.9"/>
    <s v="Cash on Delivery"/>
    <s v="Delivered"/>
    <s v="Delivered"/>
    <s v="Facebook"/>
    <n v="100"/>
    <n v="197"/>
    <n v="269.10000000000002"/>
    <n v="197"/>
    <n v="72.100000000000023"/>
    <n v="0.26793013749535494"/>
    <n v="269.10000000000002"/>
    <n v="72.100000000000023"/>
    <s v="Sep"/>
    <s v="Sep-2025"/>
    <x v="10"/>
  </r>
  <r>
    <s v="ORD01483"/>
    <d v="2025-07-23T00:00:00"/>
    <s v="CUST0704"/>
    <s v="P013"/>
    <n v="1"/>
    <n v="999"/>
    <n v="99.9"/>
    <s v="UPI"/>
    <s v="Delivered"/>
    <s v="Delivered"/>
    <s v="Organic"/>
    <n v="100"/>
    <n v="603"/>
    <n v="899.1"/>
    <n v="603"/>
    <n v="296.10000000000002"/>
    <n v="0.32932932932932935"/>
    <n v="899.1"/>
    <n v="296.10000000000002"/>
    <s v="Jul"/>
    <s v="Jul-2025"/>
    <x v="2"/>
  </r>
  <r>
    <s v="ORD01484"/>
    <d v="2024-07-26T00:00:00"/>
    <s v="CUST0238"/>
    <s v="P054"/>
    <n v="3"/>
    <n v="4999"/>
    <n v="749.85"/>
    <s v="UPI"/>
    <s v="Delivered"/>
    <s v="Delivered"/>
    <s v="Affiliate"/>
    <n v="40"/>
    <n v="2912"/>
    <n v="14247.15"/>
    <n v="8736"/>
    <n v="5511.15"/>
    <n v="0.38682473336772616"/>
    <n v="14247.15"/>
    <n v="5511.15"/>
    <s v="Jul"/>
    <s v="Jul-2024"/>
    <x v="20"/>
  </r>
  <r>
    <s v="ORD01485"/>
    <d v="2024-12-01T00:00:00"/>
    <s v="CUST0365"/>
    <s v="P072"/>
    <n v="3"/>
    <n v="999"/>
    <n v="0"/>
    <s v="Cash on Delivery"/>
    <s v="Delivered"/>
    <s v="Delayed"/>
    <s v="Email"/>
    <n v="80"/>
    <n v="636"/>
    <n v="2997"/>
    <n v="1908"/>
    <n v="1089"/>
    <n v="0.36336336336336339"/>
    <n v="2997"/>
    <n v="1089"/>
    <s v="Dec"/>
    <s v="Dec-2024"/>
    <x v="15"/>
  </r>
  <r>
    <s v="ORD01486"/>
    <d v="2024-02-18T00:00:00"/>
    <s v="CUST0928"/>
    <s v="P028"/>
    <n v="4"/>
    <n v="799"/>
    <n v="0"/>
    <s v="Debit Card"/>
    <s v="Cancelled"/>
    <s v="Cancelled"/>
    <s v="Google Ads"/>
    <n v="50"/>
    <n v="526"/>
    <n v="3196"/>
    <n v="2104"/>
    <n v="1092"/>
    <n v="0.34167709637046306"/>
    <n v="0"/>
    <n v="0"/>
    <s v="Feb"/>
    <s v="Feb-2024"/>
    <x v="12"/>
  </r>
  <r>
    <s v="ORD01487"/>
    <d v="2024-04-13T00:00:00"/>
    <s v="CUST1037"/>
    <s v="P059"/>
    <n v="4"/>
    <n v="1999"/>
    <n v="1199.4000000000001"/>
    <s v="Cash on Delivery"/>
    <s v="Delivered"/>
    <s v="Delayed"/>
    <s v="Facebook"/>
    <n v="40"/>
    <n v="1414"/>
    <n v="6796.6"/>
    <n v="5656"/>
    <n v="1140.6000000000004"/>
    <n v="0.16781920371950684"/>
    <n v="6796.6"/>
    <n v="1140.6000000000004"/>
    <s v="Apr"/>
    <s v="Apr-2024"/>
    <x v="3"/>
  </r>
  <r>
    <s v="ORD01488"/>
    <d v="2025-01-07T00:00:00"/>
    <s v="CUST0722"/>
    <s v="P017"/>
    <n v="1"/>
    <n v="6999"/>
    <n v="349.95"/>
    <s v="Debit Card"/>
    <s v="Delivered"/>
    <s v="Delivered"/>
    <s v="Email"/>
    <n v="80"/>
    <n v="4046"/>
    <n v="6649.05"/>
    <n v="4046"/>
    <n v="2603.0500000000002"/>
    <n v="0.39149201765665775"/>
    <n v="6649.05"/>
    <n v="2603.0500000000002"/>
    <s v="Jan"/>
    <s v="Jan-2025"/>
    <x v="19"/>
  </r>
  <r>
    <s v="ORD01489"/>
    <d v="2024-04-11T00:00:00"/>
    <s v="CUST0090"/>
    <s v="P067"/>
    <n v="2"/>
    <n v="999"/>
    <n v="0"/>
    <s v="Cash on Delivery"/>
    <s v="Cancelled"/>
    <s v="Cancelled"/>
    <s v="Instagram"/>
    <n v="100"/>
    <n v="611"/>
    <n v="1998"/>
    <n v="1222"/>
    <n v="776"/>
    <n v="0.38838838838838841"/>
    <n v="0"/>
    <n v="0"/>
    <s v="Apr"/>
    <s v="Apr-2024"/>
    <x v="3"/>
  </r>
  <r>
    <s v="ORD01490"/>
    <d v="2024-11-14T00:00:00"/>
    <s v="CUST0612"/>
    <s v="P033"/>
    <n v="4"/>
    <n v="399"/>
    <n v="399"/>
    <s v="UPI"/>
    <s v="Delivered"/>
    <s v="Delayed"/>
    <s v="Organic"/>
    <n v="100"/>
    <n v="321"/>
    <n v="1197"/>
    <n v="1284"/>
    <n v="-87"/>
    <n v="-7.2681704260651625E-2"/>
    <n v="1197"/>
    <n v="-87"/>
    <s v="Nov"/>
    <s v="Nov-2024"/>
    <x v="6"/>
  </r>
  <r>
    <s v="ORD01491"/>
    <d v="2025-08-12T00:00:00"/>
    <s v="CUST0117"/>
    <s v="P083"/>
    <n v="2"/>
    <n v="499"/>
    <n v="49.9"/>
    <s v="UPI"/>
    <s v="Delivered"/>
    <s v="Delivered"/>
    <s v="Organic"/>
    <n v="80"/>
    <n v="323"/>
    <n v="948.1"/>
    <n v="646"/>
    <n v="302.10000000000002"/>
    <n v="0.31863727454909824"/>
    <n v="948.1"/>
    <n v="302.10000000000002"/>
    <s v="Aug"/>
    <s v="Aug-2025"/>
    <x v="8"/>
  </r>
  <r>
    <s v="ORD01492"/>
    <d v="2024-08-26T00:00:00"/>
    <s v="CUST0325"/>
    <s v="P070"/>
    <n v="1"/>
    <n v="499"/>
    <n v="24.95"/>
    <s v="UPI"/>
    <s v="Delivered"/>
    <s v="Delayed"/>
    <s v="Instagram"/>
    <n v="50"/>
    <n v="394"/>
    <n v="474.05"/>
    <n v="394"/>
    <n v="80.050000000000011"/>
    <n v="0.16886404387722817"/>
    <n v="474.05"/>
    <n v="80.050000000000011"/>
    <s v="Aug"/>
    <s v="Aug-2024"/>
    <x v="9"/>
  </r>
  <r>
    <s v="ORD01493"/>
    <d v="2025-07-08T00:00:00"/>
    <s v="CUST0784"/>
    <s v="P052"/>
    <n v="1"/>
    <n v="499"/>
    <n v="74.849999999999994"/>
    <s v="Debit Card"/>
    <s v="Delivered"/>
    <s v="Delayed"/>
    <s v="Instagram"/>
    <n v="60"/>
    <n v="320"/>
    <n v="424.15"/>
    <n v="320"/>
    <n v="104.14999999999998"/>
    <n v="0.24554992337616405"/>
    <n v="424.15"/>
    <n v="104.14999999999998"/>
    <s v="Jul"/>
    <s v="Jul-2025"/>
    <x v="2"/>
  </r>
  <r>
    <s v="ORD01494"/>
    <d v="2025-06-02T00:00:00"/>
    <s v="CUST1097"/>
    <s v="P088"/>
    <n v="1"/>
    <n v="2999"/>
    <n v="149.94999999999999"/>
    <s v="Net Banking"/>
    <s v="Delivered"/>
    <s v="Delivered"/>
    <s v="Affiliate"/>
    <n v="70"/>
    <n v="2377"/>
    <n v="2849.05"/>
    <n v="2377"/>
    <n v="472.05000000000018"/>
    <n v="0.1656868078833296"/>
    <n v="2849.05"/>
    <n v="472.05000000000018"/>
    <s v="Jun"/>
    <s v="Jun-2025"/>
    <x v="18"/>
  </r>
  <r>
    <s v="ORD01495"/>
    <d v="2025-02-03T00:00:00"/>
    <s v="CUST0304"/>
    <s v="P010"/>
    <n v="1"/>
    <n v="2499"/>
    <n v="374.85"/>
    <s v="Debit Card"/>
    <s v="Delivered"/>
    <s v="Delivered"/>
    <s v="Organic"/>
    <n v="70"/>
    <n v="2030"/>
    <n v="2124.15"/>
    <n v="2030"/>
    <n v="94.150000000000091"/>
    <n v="4.4323611797660284E-2"/>
    <n v="2124.15"/>
    <n v="94.150000000000091"/>
    <s v="Feb"/>
    <s v="Feb-2025"/>
    <x v="0"/>
  </r>
  <r>
    <s v="ORD01496"/>
    <d v="2024-07-01T00:00:00"/>
    <s v="CUST0495"/>
    <s v="P045"/>
    <n v="1"/>
    <n v="4999"/>
    <n v="249.95"/>
    <s v="Cash on Delivery"/>
    <s v="Delivered"/>
    <s v="Delivered"/>
    <s v="Google Ads"/>
    <n v="100"/>
    <n v="3040"/>
    <n v="4749.05"/>
    <n v="3040"/>
    <n v="1709.0500000000002"/>
    <n v="0.359871974394879"/>
    <n v="4749.05"/>
    <n v="1709.0500000000002"/>
    <s v="Jul"/>
    <s v="Jul-2024"/>
    <x v="20"/>
  </r>
  <r>
    <s v="ORD01497"/>
    <d v="2024-07-22T00:00:00"/>
    <s v="CUST1190"/>
    <s v="P096"/>
    <n v="2"/>
    <n v="299"/>
    <n v="0"/>
    <s v="Net Banking"/>
    <s v="Cancelled"/>
    <s v="Cancelled"/>
    <s v="Organic"/>
    <n v="70"/>
    <n v="168"/>
    <n v="598"/>
    <n v="336"/>
    <n v="262"/>
    <n v="0.43812709030100333"/>
    <n v="0"/>
    <n v="0"/>
    <s v="Jul"/>
    <s v="Jul-2024"/>
    <x v="20"/>
  </r>
  <r>
    <s v="ORD01498"/>
    <d v="2025-07-04T00:00:00"/>
    <s v="CUST0748"/>
    <s v="P089"/>
    <n v="3"/>
    <n v="2999"/>
    <n v="899.7"/>
    <s v="Net Banking"/>
    <s v="Delivered"/>
    <s v="Delivered"/>
    <s v="Organic"/>
    <n v="50"/>
    <n v="2453"/>
    <n v="8097.3"/>
    <n v="7359"/>
    <n v="738.30000000000018"/>
    <n v="9.1178540995146551E-2"/>
    <n v="8097.3"/>
    <n v="738.30000000000018"/>
    <s v="Jul"/>
    <s v="Jul-2025"/>
    <x v="2"/>
  </r>
  <r>
    <s v="ORD01499"/>
    <d v="2024-01-07T00:00:00"/>
    <s v="CUST1054"/>
    <s v="P004"/>
    <n v="1"/>
    <n v="8999"/>
    <n v="0"/>
    <s v="Debit Card"/>
    <s v="Cancelled"/>
    <s v="Cancelled"/>
    <s v="Organic"/>
    <n v="40"/>
    <n v="5059"/>
    <n v="8999"/>
    <n v="5059"/>
    <n v="3940"/>
    <n v="0.43782642515835091"/>
    <n v="0"/>
    <n v="0"/>
    <s v="Jan"/>
    <s v="Jan-2024"/>
    <x v="14"/>
  </r>
  <r>
    <s v="ORD01500"/>
    <d v="2024-03-15T00:00:00"/>
    <s v="CUST1045"/>
    <s v="P096"/>
    <n v="1"/>
    <n v="299"/>
    <n v="29.9"/>
    <s v="Credit Card"/>
    <s v="Delivered"/>
    <s v="Delivered"/>
    <s v="Instagram"/>
    <n v="50"/>
    <n v="168"/>
    <n v="269.10000000000002"/>
    <n v="168"/>
    <n v="101.10000000000002"/>
    <n v="0.37569676700111487"/>
    <n v="269.10000000000002"/>
    <n v="101.10000000000002"/>
    <s v="Mar"/>
    <s v="Mar-2024"/>
    <x v="4"/>
  </r>
  <r>
    <s v="ORD01501"/>
    <d v="2024-03-17T00:00:00"/>
    <s v="CUST0725"/>
    <s v="P079"/>
    <n v="3"/>
    <n v="1999"/>
    <n v="899.55"/>
    <s v="Credit Card"/>
    <s v="Delivered"/>
    <s v="Delayed"/>
    <s v="Instagram"/>
    <n v="70"/>
    <n v="1506"/>
    <n v="5097.45"/>
    <n v="4518"/>
    <n v="579.44999999999982"/>
    <n v="0.11367448430097399"/>
    <n v="5097.45"/>
    <n v="579.44999999999982"/>
    <s v="Mar"/>
    <s v="Mar-2024"/>
    <x v="4"/>
  </r>
  <r>
    <s v="ORD01502"/>
    <d v="2025-02-07T00:00:00"/>
    <s v="CUST0183"/>
    <s v="P093"/>
    <n v="2"/>
    <n v="999"/>
    <n v="99.9"/>
    <s v="Net Banking"/>
    <s v="Delivered"/>
    <s v="Delivered"/>
    <s v="Organic"/>
    <n v="50"/>
    <n v="629"/>
    <n v="1898.1"/>
    <n v="1258"/>
    <n v="640.09999999999991"/>
    <n v="0.33723196881091616"/>
    <n v="1898.1"/>
    <n v="640.09999999999991"/>
    <s v="Feb"/>
    <s v="Feb-2025"/>
    <x v="0"/>
  </r>
  <r>
    <s v="ORD01503"/>
    <d v="2024-04-21T00:00:00"/>
    <s v="CUST1006"/>
    <s v="P061"/>
    <n v="2"/>
    <n v="299"/>
    <n v="59.8"/>
    <s v="UPI"/>
    <s v="Delivered"/>
    <s v="Delivered"/>
    <s v="Organic"/>
    <n v="50"/>
    <n v="170"/>
    <n v="538.20000000000005"/>
    <n v="340"/>
    <n v="198.20000000000005"/>
    <n v="0.36826458565589004"/>
    <n v="538.20000000000005"/>
    <n v="198.20000000000005"/>
    <s v="Apr"/>
    <s v="Apr-2024"/>
    <x v="3"/>
  </r>
  <r>
    <s v="ORD01504"/>
    <d v="2025-08-12T00:00:00"/>
    <s v="CUST0873"/>
    <s v="P055"/>
    <n v="3"/>
    <n v="799"/>
    <n v="239.7"/>
    <s v="Credit Card"/>
    <s v="Delivered"/>
    <s v="Delivered"/>
    <s v="Google Ads"/>
    <n v="50"/>
    <n v="596"/>
    <n v="2157.3000000000002"/>
    <n v="1788"/>
    <n v="369.30000000000018"/>
    <n v="0.17118620497844536"/>
    <n v="2157.3000000000002"/>
    <n v="369.30000000000018"/>
    <s v="Aug"/>
    <s v="Aug-2025"/>
    <x v="8"/>
  </r>
  <r>
    <s v="ORD01505"/>
    <d v="2025-05-29T00:00:00"/>
    <s v="CUST0105"/>
    <s v="P070"/>
    <n v="1"/>
    <n v="499"/>
    <n v="0"/>
    <s v="Credit Card"/>
    <s v="Cancelled"/>
    <s v="Cancelled"/>
    <s v="Instagram"/>
    <n v="60"/>
    <n v="394"/>
    <n v="499"/>
    <n v="394"/>
    <n v="105"/>
    <n v="0.21042084168336672"/>
    <n v="0"/>
    <n v="0"/>
    <s v="May"/>
    <s v="May-2025"/>
    <x v="11"/>
  </r>
  <r>
    <s v="ORD01506"/>
    <d v="2024-05-03T00:00:00"/>
    <s v="CUST0080"/>
    <s v="P006"/>
    <n v="3"/>
    <n v="399"/>
    <n v="0"/>
    <s v="Credit Card"/>
    <s v="Cancelled"/>
    <s v="Cancelled"/>
    <s v="Organic"/>
    <n v="60"/>
    <n v="221"/>
    <n v="1197"/>
    <n v="663"/>
    <n v="534"/>
    <n v="0.44611528822055135"/>
    <n v="0"/>
    <n v="0"/>
    <s v="May"/>
    <s v="May-2024"/>
    <x v="5"/>
  </r>
  <r>
    <s v="ORD01507"/>
    <d v="2024-01-03T00:00:00"/>
    <s v="CUST1056"/>
    <s v="P001"/>
    <n v="1"/>
    <n v="799"/>
    <n v="39.950000000000003"/>
    <s v="Net Banking"/>
    <s v="Delivered"/>
    <s v="Delivered"/>
    <s v="Email"/>
    <n v="80"/>
    <n v="547"/>
    <n v="759.05"/>
    <n v="547"/>
    <n v="212.04999999999995"/>
    <n v="0.27936236084579402"/>
    <n v="759.05"/>
    <n v="212.04999999999995"/>
    <s v="Jan"/>
    <s v="Jan-2024"/>
    <x v="14"/>
  </r>
  <r>
    <s v="ORD01508"/>
    <d v="2025-09-15T00:00:00"/>
    <s v="CUST0287"/>
    <s v="P027"/>
    <n v="1"/>
    <n v="299"/>
    <n v="44.85"/>
    <s v="UPI"/>
    <s v="Delivered"/>
    <s v="Delivered"/>
    <s v="Organic"/>
    <n v="60"/>
    <n v="206"/>
    <n v="254.15"/>
    <n v="206"/>
    <n v="48.150000000000006"/>
    <n v="0.18945504623253986"/>
    <n v="254.15"/>
    <n v="48.150000000000006"/>
    <s v="Sep"/>
    <s v="Sep-2025"/>
    <x v="10"/>
  </r>
  <r>
    <s v="ORD01509"/>
    <d v="2024-03-15T00:00:00"/>
    <s v="CUST0297"/>
    <s v="P047"/>
    <n v="2"/>
    <n v="1999"/>
    <n v="0"/>
    <s v="Cash on Delivery"/>
    <s v="Cancelled"/>
    <s v="Cancelled"/>
    <s v="Instagram"/>
    <n v="100"/>
    <n v="1547"/>
    <n v="3998"/>
    <n v="3094"/>
    <n v="904"/>
    <n v="0.22611305652826413"/>
    <n v="0"/>
    <n v="0"/>
    <s v="Mar"/>
    <s v="Mar-2024"/>
    <x v="4"/>
  </r>
  <r>
    <s v="ORD01510"/>
    <d v="2024-04-02T00:00:00"/>
    <s v="CUST0159"/>
    <s v="P040"/>
    <n v="2"/>
    <n v="799"/>
    <n v="239.7"/>
    <s v="Net Banking"/>
    <s v="Delivered"/>
    <s v="Delivered"/>
    <s v="Facebook"/>
    <n v="50"/>
    <n v="639"/>
    <n v="1358.3"/>
    <n v="1278"/>
    <n v="80.299999999999955"/>
    <n v="5.9118015166016315E-2"/>
    <n v="1358.3"/>
    <n v="80.299999999999955"/>
    <s v="Apr"/>
    <s v="Apr-2024"/>
    <x v="3"/>
  </r>
  <r>
    <s v="ORD01511"/>
    <d v="2025-05-02T00:00:00"/>
    <s v="CUST0554"/>
    <s v="P052"/>
    <n v="1"/>
    <n v="499"/>
    <n v="24.95"/>
    <s v="Credit Card"/>
    <s v="Delivered"/>
    <s v="Delivered"/>
    <s v="Organic"/>
    <n v="50"/>
    <n v="320"/>
    <n v="474.05"/>
    <n v="320"/>
    <n v="154.05000000000001"/>
    <n v="0.32496572091551523"/>
    <n v="474.05"/>
    <n v="154.05000000000001"/>
    <s v="May"/>
    <s v="May-2025"/>
    <x v="11"/>
  </r>
  <r>
    <s v="ORD01512"/>
    <d v="2025-08-17T00:00:00"/>
    <s v="CUST0207"/>
    <s v="P023"/>
    <n v="4"/>
    <n v="8999"/>
    <n v="1799.8"/>
    <s v="Debit Card"/>
    <s v="Delivered"/>
    <s v="Delivered"/>
    <s v="Instagram"/>
    <n v="80"/>
    <n v="6419"/>
    <n v="34196.199999999997"/>
    <n v="25676"/>
    <n v="8520.1999999999971"/>
    <n v="0.24915633900842776"/>
    <n v="34196.199999999997"/>
    <n v="8520.1999999999971"/>
    <s v="Aug"/>
    <s v="Aug-2025"/>
    <x v="8"/>
  </r>
  <r>
    <s v="ORD01513"/>
    <d v="2024-08-18T00:00:00"/>
    <s v="CUST1020"/>
    <s v="P092"/>
    <n v="2"/>
    <n v="999"/>
    <n v="0"/>
    <s v="Credit Card"/>
    <s v="Cancelled"/>
    <s v="Cancelled"/>
    <s v="Organic"/>
    <n v="60"/>
    <n v="727"/>
    <n v="1998"/>
    <n v="1454"/>
    <n v="544"/>
    <n v="0.2722722722722723"/>
    <n v="0"/>
    <n v="0"/>
    <s v="Aug"/>
    <s v="Aug-2024"/>
    <x v="9"/>
  </r>
  <r>
    <s v="ORD01514"/>
    <d v="2025-02-01T00:00:00"/>
    <s v="CUST0217"/>
    <s v="P097"/>
    <n v="4"/>
    <n v="499"/>
    <n v="199.6"/>
    <s v="Credit Card"/>
    <s v="Delivered"/>
    <s v="Delivered"/>
    <s v="Organic"/>
    <n v="60"/>
    <n v="324"/>
    <n v="1796.4"/>
    <n v="1296"/>
    <n v="500.40000000000009"/>
    <n v="0.27855711422845697"/>
    <n v="1796.4"/>
    <n v="500.40000000000009"/>
    <s v="Feb"/>
    <s v="Feb-2025"/>
    <x v="0"/>
  </r>
  <r>
    <s v="ORD01515"/>
    <d v="2025-06-24T00:00:00"/>
    <s v="CUST0936"/>
    <s v="P097"/>
    <n v="1"/>
    <n v="499"/>
    <n v="24.95"/>
    <s v="Debit Card"/>
    <s v="Delivered"/>
    <s v="Delivered"/>
    <s v="Google Ads"/>
    <n v="50"/>
    <n v="324"/>
    <n v="474.05"/>
    <n v="324"/>
    <n v="150.05000000000001"/>
    <n v="0.31652779242695922"/>
    <n v="474.05"/>
    <n v="150.05000000000001"/>
    <s v="Jun"/>
    <s v="Jun-2025"/>
    <x v="18"/>
  </r>
  <r>
    <s v="ORD01516"/>
    <d v="2025-04-09T00:00:00"/>
    <s v="CUST0702"/>
    <s v="P065"/>
    <n v="2"/>
    <n v="399"/>
    <n v="79.8"/>
    <s v="Credit Card"/>
    <s v="Delivered"/>
    <s v="Delivered"/>
    <s v="Instagram"/>
    <n v="70"/>
    <n v="252"/>
    <n v="718.2"/>
    <n v="504"/>
    <n v="214.20000000000005"/>
    <n v="0.29824561403508776"/>
    <n v="718.2"/>
    <n v="214.20000000000005"/>
    <s v="Apr"/>
    <s v="Apr-2025"/>
    <x v="7"/>
  </r>
  <r>
    <s v="ORD01517"/>
    <d v="2024-04-30T00:00:00"/>
    <s v="CUST1145"/>
    <s v="P036"/>
    <n v="2"/>
    <n v="2999"/>
    <n v="0"/>
    <s v="Credit Card"/>
    <s v="Cancelled"/>
    <s v="Cancelled"/>
    <s v="Google Ads"/>
    <n v="80"/>
    <n v="2406"/>
    <n v="5998"/>
    <n v="4812"/>
    <n v="1186"/>
    <n v="0.19773257752584195"/>
    <n v="0"/>
    <n v="0"/>
    <s v="Apr"/>
    <s v="Apr-2024"/>
    <x v="3"/>
  </r>
  <r>
    <s v="ORD01518"/>
    <d v="2025-02-25T00:00:00"/>
    <s v="CUST0642"/>
    <s v="P088"/>
    <n v="3"/>
    <n v="2999"/>
    <n v="0"/>
    <s v="UPI"/>
    <s v="Delivered"/>
    <s v="Delivered"/>
    <s v="Organic"/>
    <n v="40"/>
    <n v="2377"/>
    <n v="8997"/>
    <n v="7131"/>
    <n v="1866"/>
    <n v="0.20740246748916305"/>
    <n v="8997"/>
    <n v="1866"/>
    <s v="Feb"/>
    <s v="Feb-2025"/>
    <x v="0"/>
  </r>
  <r>
    <s v="ORD01519"/>
    <d v="2024-08-02T00:00:00"/>
    <s v="CUST1081"/>
    <s v="P077"/>
    <n v="3"/>
    <n v="3999"/>
    <n v="2399.4"/>
    <s v="Credit Card"/>
    <s v="Delivered"/>
    <s v="Delivered"/>
    <s v="Google Ads"/>
    <n v="60"/>
    <n v="2547"/>
    <n v="9597.6"/>
    <n v="7641"/>
    <n v="1956.6000000000004"/>
    <n v="0.20386346586646664"/>
    <n v="9597.6"/>
    <n v="1956.6000000000004"/>
    <s v="Aug"/>
    <s v="Aug-2024"/>
    <x v="9"/>
  </r>
  <r>
    <s v="ORD01520"/>
    <d v="2024-12-18T00:00:00"/>
    <s v="CUST0290"/>
    <s v="P085"/>
    <n v="1"/>
    <n v="2999"/>
    <n v="449.85"/>
    <s v="UPI"/>
    <s v="Delivered"/>
    <s v="Delivered"/>
    <s v="Email"/>
    <n v="70"/>
    <n v="2394"/>
    <n v="2549.15"/>
    <n v="2394"/>
    <n v="155.15000000000009"/>
    <n v="6.0863425063256413E-2"/>
    <n v="2549.15"/>
    <n v="155.15000000000009"/>
    <s v="Dec"/>
    <s v="Dec-2024"/>
    <x v="15"/>
  </r>
  <r>
    <s v="ORD01521"/>
    <d v="2024-09-12T00:00:00"/>
    <s v="CUST0204"/>
    <s v="P094"/>
    <n v="2"/>
    <n v="399"/>
    <n v="79.8"/>
    <s v="UPI"/>
    <s v="Delivered"/>
    <s v="Delivered"/>
    <s v="Organic"/>
    <n v="80"/>
    <n v="244"/>
    <n v="718.2"/>
    <n v="488"/>
    <n v="230.20000000000005"/>
    <n v="0.32052353104984688"/>
    <n v="718.2"/>
    <n v="230.20000000000005"/>
    <s v="Sep"/>
    <s v="Sep-2024"/>
    <x v="13"/>
  </r>
  <r>
    <s v="ORD01522"/>
    <d v="2025-04-18T00:00:00"/>
    <s v="CUST0675"/>
    <s v="P099"/>
    <n v="1"/>
    <n v="1299"/>
    <n v="64.95"/>
    <s v="Cash on Delivery"/>
    <s v="Delivered"/>
    <s v="Delivered"/>
    <s v="Organic"/>
    <n v="70"/>
    <n v="1025"/>
    <n v="1234.05"/>
    <n v="1025"/>
    <n v="209.04999999999995"/>
    <n v="0.16940156395607955"/>
    <n v="1234.05"/>
    <n v="209.04999999999995"/>
    <s v="Apr"/>
    <s v="Apr-2025"/>
    <x v="7"/>
  </r>
  <r>
    <s v="ORD01523"/>
    <d v="2024-11-29T00:00:00"/>
    <s v="CUST1134"/>
    <s v="P015"/>
    <n v="1"/>
    <n v="1299"/>
    <n v="194.85"/>
    <s v="Credit Card"/>
    <s v="Delivered"/>
    <s v="Delivered"/>
    <s v="Organic"/>
    <n v="60"/>
    <n v="881"/>
    <n v="1104.1500000000001"/>
    <n v="881"/>
    <n v="223.15000000000009"/>
    <n v="0.20210116379115162"/>
    <n v="1104.1500000000001"/>
    <n v="223.15000000000009"/>
    <s v="Nov"/>
    <s v="Nov-2024"/>
    <x v="6"/>
  </r>
  <r>
    <s v="ORD01524"/>
    <d v="2024-01-12T00:00:00"/>
    <s v="CUST0548"/>
    <s v="P020"/>
    <n v="1"/>
    <n v="1999"/>
    <n v="99.95"/>
    <s v="UPI"/>
    <s v="Delivered"/>
    <s v="Delivered"/>
    <s v="Email"/>
    <n v="100"/>
    <n v="1597"/>
    <n v="1899.05"/>
    <n v="1597"/>
    <n v="302.04999999999995"/>
    <n v="0.15905321081593427"/>
    <n v="1899.05"/>
    <n v="302.04999999999995"/>
    <s v="Jan"/>
    <s v="Jan-2024"/>
    <x v="14"/>
  </r>
  <r>
    <s v="ORD01525"/>
    <d v="2024-05-20T00:00:00"/>
    <s v="CUST0377"/>
    <s v="P004"/>
    <n v="1"/>
    <n v="8999"/>
    <n v="899.9"/>
    <s v="Cash on Delivery"/>
    <s v="Delivered"/>
    <s v="Delivered"/>
    <s v="Organic"/>
    <n v="50"/>
    <n v="5059"/>
    <n v="8099.1"/>
    <n v="5059"/>
    <n v="3040.1000000000004"/>
    <n v="0.37536269462038996"/>
    <n v="8099.1"/>
    <n v="3040.1000000000004"/>
    <s v="May"/>
    <s v="May-2024"/>
    <x v="5"/>
  </r>
  <r>
    <s v="ORD01526"/>
    <d v="2024-12-04T00:00:00"/>
    <s v="CUST0606"/>
    <s v="P072"/>
    <n v="4"/>
    <n v="999"/>
    <n v="199.8"/>
    <s v="Cash on Delivery"/>
    <s v="Delivered"/>
    <s v="Delivered"/>
    <s v="Affiliate"/>
    <n v="50"/>
    <n v="636"/>
    <n v="3796.2"/>
    <n v="2544"/>
    <n v="1252.1999999999998"/>
    <n v="0.32985617196143507"/>
    <n v="3796.2"/>
    <n v="1252.1999999999998"/>
    <s v="Dec"/>
    <s v="Dec-2024"/>
    <x v="15"/>
  </r>
  <r>
    <s v="ORD01527"/>
    <d v="2024-02-24T00:00:00"/>
    <s v="CUST0610"/>
    <s v="P055"/>
    <n v="2"/>
    <n v="799"/>
    <n v="239.7"/>
    <s v="UPI"/>
    <s v="Delivered"/>
    <s v="Delayed"/>
    <s v="Facebook"/>
    <n v="60"/>
    <n v="596"/>
    <n v="1358.3"/>
    <n v="1192"/>
    <n v="166.29999999999995"/>
    <n v="0.1224324523301185"/>
    <n v="1358.3"/>
    <n v="166.29999999999995"/>
    <s v="Feb"/>
    <s v="Feb-2024"/>
    <x v="12"/>
  </r>
  <r>
    <s v="ORD01528"/>
    <d v="2025-09-05T00:00:00"/>
    <s v="CUST0827"/>
    <s v="P038"/>
    <n v="2"/>
    <n v="399"/>
    <n v="159.6"/>
    <s v="Credit Card"/>
    <s v="Delivered"/>
    <s v="Delivered"/>
    <s v="Organic"/>
    <n v="50"/>
    <n v="248"/>
    <n v="638.4"/>
    <n v="496"/>
    <n v="142.39999999999998"/>
    <n v="0.22305764411027565"/>
    <n v="638.4"/>
    <n v="142.39999999999998"/>
    <s v="Sep"/>
    <s v="Sep-2025"/>
    <x v="10"/>
  </r>
  <r>
    <s v="ORD01529"/>
    <d v="2025-06-22T00:00:00"/>
    <s v="CUST0641"/>
    <s v="P022"/>
    <n v="4"/>
    <n v="999"/>
    <n v="599.4"/>
    <s v="Credit Card"/>
    <s v="Delivered"/>
    <s v="Delayed"/>
    <s v="Organic"/>
    <n v="50"/>
    <n v="693"/>
    <n v="3396.6"/>
    <n v="2772"/>
    <n v="624.59999999999991"/>
    <n v="0.18388977212506621"/>
    <n v="3396.6"/>
    <n v="624.59999999999991"/>
    <s v="Jun"/>
    <s v="Jun-2025"/>
    <x v="18"/>
  </r>
  <r>
    <s v="ORD01530"/>
    <d v="2025-06-08T00:00:00"/>
    <s v="CUST0080"/>
    <s v="P023"/>
    <n v="3"/>
    <n v="8999"/>
    <n v="4049.55"/>
    <s v="Net Banking"/>
    <s v="Delivered"/>
    <s v="Delivered"/>
    <s v="Organic"/>
    <n v="100"/>
    <n v="6419"/>
    <n v="22947.45"/>
    <n v="19257"/>
    <n v="3690.4500000000007"/>
    <n v="0.1608217906564782"/>
    <n v="22947.45"/>
    <n v="3690.4500000000007"/>
    <s v="Jun"/>
    <s v="Jun-2025"/>
    <x v="18"/>
  </r>
  <r>
    <s v="ORD01531"/>
    <d v="2024-06-01T00:00:00"/>
    <s v="CUST0264"/>
    <s v="P079"/>
    <n v="1"/>
    <n v="1999"/>
    <n v="299.85000000000002"/>
    <s v="Credit Card"/>
    <s v="Delivered"/>
    <s v="Delivered"/>
    <s v="Organic"/>
    <n v="50"/>
    <n v="1506"/>
    <n v="1699.15"/>
    <n v="1506"/>
    <n v="193.15000000000009"/>
    <n v="0.11367448430097406"/>
    <n v="1699.15"/>
    <n v="193.15000000000009"/>
    <s v="Jun"/>
    <s v="Jun-2024"/>
    <x v="1"/>
  </r>
  <r>
    <s v="ORD01532"/>
    <d v="2025-09-20T00:00:00"/>
    <s v="CUST0450"/>
    <s v="P017"/>
    <n v="2"/>
    <n v="6999"/>
    <n v="2099.6999999999998"/>
    <s v="Cash on Delivery"/>
    <s v="Delivered"/>
    <s v="Delivered"/>
    <s v="Affiliate"/>
    <n v="40"/>
    <n v="4046"/>
    <n v="11898.3"/>
    <n v="8092"/>
    <n v="3806.2999999999993"/>
    <n v="0.3199028432633233"/>
    <n v="11898.3"/>
    <n v="3806.2999999999993"/>
    <s v="Sep"/>
    <s v="Sep-2025"/>
    <x v="10"/>
  </r>
  <r>
    <s v="ORD01533"/>
    <d v="2024-07-28T00:00:00"/>
    <s v="CUST0651"/>
    <s v="P034"/>
    <n v="2"/>
    <n v="4999"/>
    <n v="0"/>
    <s v="UPI"/>
    <s v="Cancelled"/>
    <s v="Cancelled"/>
    <s v="Organic"/>
    <n v="100"/>
    <n v="3985"/>
    <n v="9998"/>
    <n v="7970"/>
    <n v="2028"/>
    <n v="0.20284056811362272"/>
    <n v="0"/>
    <n v="0"/>
    <s v="Jul"/>
    <s v="Jul-2024"/>
    <x v="20"/>
  </r>
  <r>
    <s v="ORD01534"/>
    <d v="2025-08-26T00:00:00"/>
    <s v="CUST0815"/>
    <s v="P026"/>
    <n v="1"/>
    <n v="599"/>
    <n v="119.8"/>
    <s v="UPI"/>
    <s v="Delivered"/>
    <s v="Delivered"/>
    <s v="Organic"/>
    <n v="40"/>
    <n v="363"/>
    <n v="479.2"/>
    <n v="363"/>
    <n v="116.19999999999999"/>
    <n v="0.24248747913188645"/>
    <n v="479.2"/>
    <n v="116.19999999999999"/>
    <s v="Aug"/>
    <s v="Aug-2025"/>
    <x v="8"/>
  </r>
  <r>
    <s v="ORD01535"/>
    <d v="2025-08-21T00:00:00"/>
    <s v="CUST0045"/>
    <s v="P038"/>
    <n v="1"/>
    <n v="399"/>
    <n v="99.75"/>
    <s v="Debit Card"/>
    <s v="Delivered"/>
    <s v="Delivered"/>
    <s v="Instagram"/>
    <n v="40"/>
    <n v="248"/>
    <n v="299.25"/>
    <n v="248"/>
    <n v="51.25"/>
    <n v="0.17126148705096073"/>
    <n v="299.25"/>
    <n v="51.25"/>
    <s v="Aug"/>
    <s v="Aug-2025"/>
    <x v="8"/>
  </r>
  <r>
    <s v="ORD01536"/>
    <d v="2024-06-12T00:00:00"/>
    <s v="CUST0732"/>
    <s v="P054"/>
    <n v="4"/>
    <n v="4999"/>
    <n v="3999.2"/>
    <s v="Debit Card"/>
    <s v="Delivered"/>
    <s v="Delivered"/>
    <s v="Affiliate"/>
    <n v="50"/>
    <n v="2912"/>
    <n v="15996.8"/>
    <n v="11648"/>
    <n v="4348.7999999999993"/>
    <n v="0.2718543708741748"/>
    <n v="15996.8"/>
    <n v="4348.7999999999993"/>
    <s v="Jun"/>
    <s v="Jun-2024"/>
    <x v="1"/>
  </r>
  <r>
    <s v="ORD01537"/>
    <d v="2025-03-21T00:00:00"/>
    <s v="CUST1028"/>
    <s v="P077"/>
    <n v="3"/>
    <n v="3999"/>
    <n v="599.85"/>
    <s v="Credit Card"/>
    <s v="Delivered"/>
    <s v="Delivered"/>
    <s v="Organic"/>
    <n v="80"/>
    <n v="2547"/>
    <n v="11397.15"/>
    <n v="7641"/>
    <n v="3756.1499999999996"/>
    <n v="0.3295692344138666"/>
    <n v="11397.15"/>
    <n v="3756.1499999999996"/>
    <s v="Mar"/>
    <s v="Mar-2025"/>
    <x v="17"/>
  </r>
  <r>
    <s v="ORD01538"/>
    <d v="2024-02-22T00:00:00"/>
    <s v="CUST0001"/>
    <s v="P053"/>
    <n v="4"/>
    <n v="599"/>
    <n v="119.8"/>
    <s v="Cash on Delivery"/>
    <s v="Delivered"/>
    <s v="Delivered"/>
    <s v="Google Ads"/>
    <n v="80"/>
    <n v="443"/>
    <n v="2276.1999999999998"/>
    <n v="1772"/>
    <n v="504.19999999999982"/>
    <n v="0.22150953343291443"/>
    <n v="2276.1999999999998"/>
    <n v="504.19999999999982"/>
    <s v="Feb"/>
    <s v="Feb-2024"/>
    <x v="12"/>
  </r>
  <r>
    <s v="ORD01539"/>
    <d v="2025-01-22T00:00:00"/>
    <s v="CUST0889"/>
    <s v="P078"/>
    <n v="4"/>
    <n v="399"/>
    <n v="0"/>
    <s v="UPI"/>
    <s v="Cancelled"/>
    <s v="Cancelled"/>
    <s v="Google Ads"/>
    <n v="60"/>
    <n v="257"/>
    <n v="1596"/>
    <n v="1028"/>
    <n v="568"/>
    <n v="0.35588972431077692"/>
    <n v="0"/>
    <n v="0"/>
    <s v="Jan"/>
    <s v="Jan-2025"/>
    <x v="19"/>
  </r>
  <r>
    <s v="ORD01540"/>
    <d v="2025-02-07T00:00:00"/>
    <s v="CUST0342"/>
    <s v="P036"/>
    <n v="3"/>
    <n v="2999"/>
    <n v="1349.55"/>
    <s v="Debit Card"/>
    <s v="Delivered"/>
    <s v="Delivered"/>
    <s v="Facebook"/>
    <n v="50"/>
    <n v="2406"/>
    <n v="7647.45"/>
    <n v="7218"/>
    <n v="429.44999999999982"/>
    <n v="5.6155973559814033E-2"/>
    <n v="7647.45"/>
    <n v="429.44999999999982"/>
    <s v="Feb"/>
    <s v="Feb-2025"/>
    <x v="0"/>
  </r>
  <r>
    <s v="ORD01541"/>
    <d v="2024-12-03T00:00:00"/>
    <s v="CUST0533"/>
    <s v="P073"/>
    <n v="1"/>
    <n v="499"/>
    <n v="0"/>
    <s v="Credit Card"/>
    <s v="Cancelled"/>
    <s v="Cancelled"/>
    <s v="Google Ads"/>
    <n v="60"/>
    <n v="334"/>
    <n v="499"/>
    <n v="334"/>
    <n v="165"/>
    <n v="0.33066132264529058"/>
    <n v="0"/>
    <n v="0"/>
    <s v="Dec"/>
    <s v="Dec-2024"/>
    <x v="15"/>
  </r>
  <r>
    <s v="ORD01542"/>
    <d v="2024-05-03T00:00:00"/>
    <s v="CUST0823"/>
    <s v="P090"/>
    <n v="4"/>
    <n v="8999"/>
    <n v="1799.8"/>
    <s v="Debit Card"/>
    <s v="Delivered"/>
    <s v="Delivered"/>
    <s v="Organic"/>
    <n v="70"/>
    <n v="5811"/>
    <n v="34196.199999999997"/>
    <n v="23244"/>
    <n v="10952.199999999997"/>
    <n v="0.32027535223211928"/>
    <n v="34196.199999999997"/>
    <n v="10952.199999999997"/>
    <s v="May"/>
    <s v="May-2024"/>
    <x v="5"/>
  </r>
  <r>
    <s v="ORD01543"/>
    <d v="2024-10-28T00:00:00"/>
    <s v="CUST0114"/>
    <s v="P056"/>
    <n v="1"/>
    <n v="299"/>
    <n v="0"/>
    <s v="Cash on Delivery"/>
    <s v="Cancelled"/>
    <s v="Cancelled"/>
    <s v="Organic"/>
    <n v="60"/>
    <n v="188"/>
    <n v="299"/>
    <n v="188"/>
    <n v="111"/>
    <n v="0.37123745819397991"/>
    <n v="0"/>
    <n v="0"/>
    <s v="Oct"/>
    <s v="Oct-2024"/>
    <x v="16"/>
  </r>
  <r>
    <s v="ORD01544"/>
    <d v="2024-07-11T00:00:00"/>
    <s v="CUST0320"/>
    <s v="P076"/>
    <n v="4"/>
    <n v="399"/>
    <n v="79.8"/>
    <s v="Net Banking"/>
    <s v="Delivered"/>
    <s v="Delivered"/>
    <s v="Instagram"/>
    <n v="70"/>
    <n v="322"/>
    <n v="1516.2"/>
    <n v="1288"/>
    <n v="228.20000000000005"/>
    <n v="0.15050784856879043"/>
    <n v="1516.2"/>
    <n v="228.20000000000005"/>
    <s v="Jul"/>
    <s v="Jul-2024"/>
    <x v="20"/>
  </r>
  <r>
    <s v="ORD01545"/>
    <d v="2025-05-17T00:00:00"/>
    <s v="CUST0530"/>
    <s v="P022"/>
    <n v="3"/>
    <n v="999"/>
    <n v="749.25"/>
    <s v="Credit Card"/>
    <s v="Delivered"/>
    <s v="Delayed"/>
    <s v="Organic"/>
    <n v="40"/>
    <n v="693"/>
    <n v="2247.75"/>
    <n v="2079"/>
    <n v="168.75"/>
    <n v="7.5075075075075076E-2"/>
    <n v="2247.75"/>
    <n v="168.75"/>
    <s v="May"/>
    <s v="May-2025"/>
    <x v="11"/>
  </r>
  <r>
    <s v="ORD01546"/>
    <d v="2025-07-27T00:00:00"/>
    <s v="CUST0925"/>
    <s v="P013"/>
    <n v="2"/>
    <n v="999"/>
    <n v="199.8"/>
    <s v="UPI"/>
    <s v="Delivered"/>
    <s v="Delayed"/>
    <s v="Organic"/>
    <n v="60"/>
    <n v="603"/>
    <n v="1798.2"/>
    <n v="1206"/>
    <n v="592.20000000000005"/>
    <n v="0.32932932932932935"/>
    <n v="1798.2"/>
    <n v="592.20000000000005"/>
    <s v="Jul"/>
    <s v="Jul-2025"/>
    <x v="2"/>
  </r>
  <r>
    <s v="ORD01547"/>
    <d v="2024-10-29T00:00:00"/>
    <s v="CUST0949"/>
    <s v="P070"/>
    <n v="4"/>
    <n v="499"/>
    <n v="0"/>
    <s v="Debit Card"/>
    <s v="Cancelled"/>
    <s v="Cancelled"/>
    <s v="Google Ads"/>
    <n v="60"/>
    <n v="394"/>
    <n v="1996"/>
    <n v="1576"/>
    <n v="420"/>
    <n v="0.21042084168336672"/>
    <n v="0"/>
    <n v="0"/>
    <s v="Oct"/>
    <s v="Oct-2024"/>
    <x v="16"/>
  </r>
  <r>
    <s v="ORD01548"/>
    <d v="2024-10-19T00:00:00"/>
    <s v="CUST0565"/>
    <s v="P057"/>
    <n v="4"/>
    <n v="299"/>
    <n v="59.8"/>
    <s v="Cash on Delivery"/>
    <s v="Delivered"/>
    <s v="Delivered"/>
    <s v="Instagram"/>
    <n v="100"/>
    <n v="188"/>
    <n v="1136.2"/>
    <n v="752"/>
    <n v="384.20000000000005"/>
    <n v="0.33814469283576837"/>
    <n v="1136.2"/>
    <n v="384.20000000000005"/>
    <s v="Oct"/>
    <s v="Oct-2024"/>
    <x v="16"/>
  </r>
  <r>
    <s v="ORD01549"/>
    <d v="2025-08-23T00:00:00"/>
    <s v="CUST0167"/>
    <s v="P080"/>
    <n v="1"/>
    <n v="6999"/>
    <n v="0"/>
    <s v="UPI"/>
    <s v="Delivered"/>
    <s v="Delivered"/>
    <s v="Facebook"/>
    <n v="50"/>
    <n v="4949"/>
    <n v="6999"/>
    <n v="4949"/>
    <n v="2050"/>
    <n v="0.29289898556936705"/>
    <n v="6999"/>
    <n v="2050"/>
    <s v="Aug"/>
    <s v="Aug-2025"/>
    <x v="8"/>
  </r>
  <r>
    <s v="ORD01550"/>
    <d v="2024-11-09T00:00:00"/>
    <s v="CUST0563"/>
    <s v="P023"/>
    <n v="2"/>
    <n v="8999"/>
    <n v="1799.8"/>
    <s v="Credit Card"/>
    <s v="Delivered"/>
    <s v="Delivered"/>
    <s v="Google Ads"/>
    <n v="70"/>
    <n v="6419"/>
    <n v="16198.2"/>
    <n v="12838"/>
    <n v="3360.2000000000007"/>
    <n v="0.20744280228667386"/>
    <n v="16198.2"/>
    <n v="3360.2000000000007"/>
    <s v="Nov"/>
    <s v="Nov-2024"/>
    <x v="6"/>
  </r>
  <r>
    <s v="ORD01551"/>
    <d v="2025-09-21T00:00:00"/>
    <s v="CUST0562"/>
    <s v="P008"/>
    <n v="4"/>
    <n v="299"/>
    <n v="0"/>
    <s v="Cash on Delivery"/>
    <s v="Cancelled"/>
    <s v="Cancelled"/>
    <s v="Instagram"/>
    <n v="40"/>
    <n v="197"/>
    <n v="1196"/>
    <n v="788"/>
    <n v="408"/>
    <n v="0.34113712374581939"/>
    <n v="0"/>
    <n v="0"/>
    <s v="Sep"/>
    <s v="Sep-2025"/>
    <x v="10"/>
  </r>
  <r>
    <s v="ORD01552"/>
    <d v="2025-02-28T00:00:00"/>
    <s v="CUST0800"/>
    <s v="P002"/>
    <n v="1"/>
    <n v="999"/>
    <n v="99.9"/>
    <s v="UPI"/>
    <s v="Delivered"/>
    <s v="Delivered"/>
    <s v="Affiliate"/>
    <n v="80"/>
    <n v="590"/>
    <n v="899.1"/>
    <n v="590"/>
    <n v="309.10000000000002"/>
    <n v="0.34378823267712161"/>
    <n v="899.1"/>
    <n v="309.10000000000002"/>
    <s v="Feb"/>
    <s v="Feb-2025"/>
    <x v="0"/>
  </r>
  <r>
    <s v="ORD01553"/>
    <d v="2024-06-24T00:00:00"/>
    <s v="CUST0972"/>
    <s v="P012"/>
    <n v="4"/>
    <n v="1599"/>
    <n v="959.4"/>
    <s v="Credit Card"/>
    <s v="Delivered"/>
    <s v="Delivered"/>
    <s v="Google Ads"/>
    <n v="100"/>
    <n v="1169"/>
    <n v="5436.6"/>
    <n v="4676"/>
    <n v="760.60000000000036"/>
    <n v="0.1399036162307325"/>
    <n v="5436.6"/>
    <n v="760.60000000000036"/>
    <s v="Jun"/>
    <s v="Jun-2024"/>
    <x v="1"/>
  </r>
  <r>
    <s v="ORD01554"/>
    <d v="2025-10-16T00:00:00"/>
    <s v="CUST0298"/>
    <s v="P093"/>
    <n v="2"/>
    <n v="999"/>
    <n v="299.7"/>
    <s v="Credit Card"/>
    <s v="Delivered"/>
    <s v="Delivered"/>
    <s v="Email"/>
    <n v="40"/>
    <n v="629"/>
    <n v="1698.3"/>
    <n v="1258"/>
    <n v="440.29999999999995"/>
    <n v="0.25925925925925924"/>
    <n v="1698.3"/>
    <n v="440.29999999999995"/>
    <s v="Oct"/>
    <s v="Oct-2025"/>
    <x v="21"/>
  </r>
  <r>
    <s v="ORD01555"/>
    <d v="2025-07-10T00:00:00"/>
    <s v="CUST0781"/>
    <s v="P017"/>
    <n v="1"/>
    <n v="6999"/>
    <n v="349.95"/>
    <s v="UPI"/>
    <s v="Delivered"/>
    <s v="Delivered"/>
    <s v="Organic"/>
    <n v="80"/>
    <n v="4046"/>
    <n v="6649.05"/>
    <n v="4046"/>
    <n v="2603.0500000000002"/>
    <n v="0.39149201765665775"/>
    <n v="6649.05"/>
    <n v="2603.0500000000002"/>
    <s v="Jul"/>
    <s v="Jul-2025"/>
    <x v="2"/>
  </r>
  <r>
    <s v="ORD01556"/>
    <d v="2024-04-14T00:00:00"/>
    <s v="CUST0411"/>
    <s v="P056"/>
    <n v="4"/>
    <n v="299"/>
    <n v="119.6"/>
    <s v="Net Banking"/>
    <s v="Delivered"/>
    <s v="Delivered"/>
    <s v="Google Ads"/>
    <n v="60"/>
    <n v="188"/>
    <n v="1076.4000000000001"/>
    <n v="752"/>
    <n v="324.40000000000009"/>
    <n v="0.30137495354886668"/>
    <n v="1076.4000000000001"/>
    <n v="324.40000000000009"/>
    <s v="Apr"/>
    <s v="Apr-2024"/>
    <x v="3"/>
  </r>
  <r>
    <s v="ORD01557"/>
    <d v="2024-04-30T00:00:00"/>
    <s v="CUST0202"/>
    <s v="P071"/>
    <n v="2"/>
    <n v="999"/>
    <n v="99.9"/>
    <s v="Credit Card"/>
    <s v="Delivered"/>
    <s v="Delayed"/>
    <s v="Facebook"/>
    <n v="50"/>
    <n v="818"/>
    <n v="1898.1"/>
    <n v="1636"/>
    <n v="262.09999999999991"/>
    <n v="0.13808545387492752"/>
    <n v="1898.1"/>
    <n v="262.09999999999991"/>
    <s v="Apr"/>
    <s v="Apr-2024"/>
    <x v="3"/>
  </r>
  <r>
    <s v="ORD01558"/>
    <d v="2024-01-20T00:00:00"/>
    <s v="CUST0416"/>
    <s v="P040"/>
    <n v="4"/>
    <n v="799"/>
    <n v="159.80000000000001"/>
    <s v="Credit Card"/>
    <s v="Delivered"/>
    <s v="Delivered"/>
    <s v="Instagram"/>
    <n v="100"/>
    <n v="639"/>
    <n v="3036.2"/>
    <n v="2556"/>
    <n v="480.19999999999982"/>
    <n v="0.15815822409590932"/>
    <n v="3036.2"/>
    <n v="480.19999999999982"/>
    <s v="Jan"/>
    <s v="Jan-2024"/>
    <x v="14"/>
  </r>
  <r>
    <s v="ORD01559"/>
    <d v="2024-06-29T00:00:00"/>
    <s v="CUST0441"/>
    <s v="P070"/>
    <n v="1"/>
    <n v="499"/>
    <n v="24.95"/>
    <s v="UPI"/>
    <s v="Delivered"/>
    <s v="Delivered"/>
    <s v="Google Ads"/>
    <n v="50"/>
    <n v="394"/>
    <n v="474.05"/>
    <n v="394"/>
    <n v="80.050000000000011"/>
    <n v="0.16886404387722817"/>
    <n v="474.05"/>
    <n v="80.050000000000011"/>
    <s v="Jun"/>
    <s v="Jun-2024"/>
    <x v="1"/>
  </r>
  <r>
    <s v="ORD01560"/>
    <d v="2024-09-02T00:00:00"/>
    <s v="CUST0574"/>
    <s v="P021"/>
    <n v="3"/>
    <n v="799"/>
    <n v="0"/>
    <s v="Cash on Delivery"/>
    <s v="Cancelled"/>
    <s v="Cancelled"/>
    <s v="Organic"/>
    <n v="70"/>
    <n v="613"/>
    <n v="2397"/>
    <n v="1839"/>
    <n v="558"/>
    <n v="0.23279098873591991"/>
    <n v="0"/>
    <n v="0"/>
    <s v="Sep"/>
    <s v="Sep-2024"/>
    <x v="13"/>
  </r>
  <r>
    <s v="ORD01561"/>
    <d v="2024-01-06T00:00:00"/>
    <s v="CUST0735"/>
    <s v="P073"/>
    <n v="1"/>
    <n v="499"/>
    <n v="49.9"/>
    <s v="UPI"/>
    <s v="Delivered"/>
    <s v="Delivered"/>
    <s v="Facebook"/>
    <n v="80"/>
    <n v="334"/>
    <n v="449.1"/>
    <n v="334"/>
    <n v="115.10000000000002"/>
    <n v="0.25629035849476733"/>
    <n v="449.1"/>
    <n v="115.10000000000002"/>
    <s v="Jan"/>
    <s v="Jan-2024"/>
    <x v="14"/>
  </r>
  <r>
    <s v="ORD01562"/>
    <d v="2024-11-22T00:00:00"/>
    <s v="CUST0377"/>
    <s v="P030"/>
    <n v="3"/>
    <n v="799"/>
    <n v="239.7"/>
    <s v="UPI"/>
    <s v="Delivered"/>
    <s v="Delivered"/>
    <s v="Google Ads"/>
    <n v="60"/>
    <n v="566"/>
    <n v="2157.3000000000002"/>
    <n v="1698"/>
    <n v="459.30000000000018"/>
    <n v="0.21290502016409407"/>
    <n v="2157.3000000000002"/>
    <n v="459.30000000000018"/>
    <s v="Nov"/>
    <s v="Nov-2024"/>
    <x v="6"/>
  </r>
  <r>
    <s v="ORD01563"/>
    <d v="2024-01-15T00:00:00"/>
    <s v="CUST0134"/>
    <s v="P064"/>
    <n v="3"/>
    <n v="799"/>
    <n v="239.7"/>
    <s v="UPI"/>
    <s v="Delivered"/>
    <s v="Delivered"/>
    <s v="Google Ads"/>
    <n v="80"/>
    <n v="445"/>
    <n v="2157.3000000000002"/>
    <n v="1335"/>
    <n v="822.30000000000018"/>
    <n v="0.3811709080795439"/>
    <n v="2157.3000000000002"/>
    <n v="822.30000000000018"/>
    <s v="Jan"/>
    <s v="Jan-2024"/>
    <x v="14"/>
  </r>
  <r>
    <s v="ORD01564"/>
    <d v="2024-02-03T00:00:00"/>
    <s v="CUST0103"/>
    <s v="P008"/>
    <n v="4"/>
    <n v="299"/>
    <n v="119.6"/>
    <s v="Debit Card"/>
    <s v="Delivered"/>
    <s v="Delivered"/>
    <s v="Instagram"/>
    <n v="100"/>
    <n v="197"/>
    <n v="1076.4000000000001"/>
    <n v="788"/>
    <n v="288.40000000000009"/>
    <n v="0.26793013749535494"/>
    <n v="1076.4000000000001"/>
    <n v="288.40000000000009"/>
    <s v="Feb"/>
    <s v="Feb-2024"/>
    <x v="12"/>
  </r>
  <r>
    <s v="ORD01565"/>
    <d v="2025-04-13T00:00:00"/>
    <s v="CUST1158"/>
    <s v="P098"/>
    <n v="1"/>
    <n v="399"/>
    <n v="39.9"/>
    <s v="UPI"/>
    <s v="Delivered"/>
    <s v="Delivered"/>
    <s v="Email"/>
    <n v="100"/>
    <n v="278"/>
    <n v="359.1"/>
    <n v="278"/>
    <n v="81.100000000000023"/>
    <n v="0.22584238373712062"/>
    <n v="359.1"/>
    <n v="81.100000000000023"/>
    <s v="Apr"/>
    <s v="Apr-2025"/>
    <x v="7"/>
  </r>
  <r>
    <s v="ORD01566"/>
    <d v="2024-09-21T00:00:00"/>
    <s v="CUST0204"/>
    <s v="P031"/>
    <n v="2"/>
    <n v="3999"/>
    <n v="0"/>
    <s v="Credit Card"/>
    <s v="Cancelled"/>
    <s v="Cancelled"/>
    <s v="Facebook"/>
    <n v="50"/>
    <n v="3007"/>
    <n v="7998"/>
    <n v="6014"/>
    <n v="1984"/>
    <n v="0.24806201550387597"/>
    <n v="0"/>
    <n v="0"/>
    <s v="Sep"/>
    <s v="Sep-2024"/>
    <x v="13"/>
  </r>
  <r>
    <s v="ORD01567"/>
    <d v="2025-09-09T00:00:00"/>
    <s v="CUST0206"/>
    <s v="P022"/>
    <n v="1"/>
    <n v="999"/>
    <n v="99.9"/>
    <s v="UPI"/>
    <s v="Delivered"/>
    <s v="Delivered"/>
    <s v="Email"/>
    <n v="70"/>
    <n v="693"/>
    <n v="899.1"/>
    <n v="693"/>
    <n v="206.10000000000002"/>
    <n v="0.22922922922922925"/>
    <n v="899.1"/>
    <n v="206.10000000000002"/>
    <s v="Sep"/>
    <s v="Sep-2025"/>
    <x v="10"/>
  </r>
  <r>
    <s v="ORD01568"/>
    <d v="2025-04-17T00:00:00"/>
    <s v="CUST0171"/>
    <s v="P051"/>
    <n v="1"/>
    <n v="2499"/>
    <n v="499.8"/>
    <s v="UPI"/>
    <s v="Delivered"/>
    <s v="Delivered"/>
    <s v="Email"/>
    <n v="80"/>
    <n v="1946"/>
    <n v="1999.2"/>
    <n v="1946"/>
    <n v="53.200000000000045"/>
    <n v="2.6610644257703105E-2"/>
    <n v="1999.2"/>
    <n v="53.200000000000045"/>
    <s v="Apr"/>
    <s v="Apr-2025"/>
    <x v="7"/>
  </r>
  <r>
    <s v="ORD01569"/>
    <d v="2024-01-04T00:00:00"/>
    <s v="CUST0519"/>
    <s v="P007"/>
    <n v="4"/>
    <n v="599"/>
    <n v="0"/>
    <s v="Credit Card"/>
    <s v="Delivered"/>
    <s v="Delivered"/>
    <s v="Facebook"/>
    <n v="70"/>
    <n v="470"/>
    <n v="2396"/>
    <n v="1880"/>
    <n v="516"/>
    <n v="0.21535893155258765"/>
    <n v="2396"/>
    <n v="516"/>
    <s v="Jan"/>
    <s v="Jan-2024"/>
    <x v="14"/>
  </r>
  <r>
    <s v="ORD01570"/>
    <d v="2025-03-30T00:00:00"/>
    <s v="CUST0497"/>
    <s v="P030"/>
    <n v="2"/>
    <n v="799"/>
    <n v="159.80000000000001"/>
    <s v="UPI"/>
    <s v="Delivered"/>
    <s v="Delivered"/>
    <s v="Google Ads"/>
    <n v="100"/>
    <n v="566"/>
    <n v="1438.2"/>
    <n v="1132"/>
    <n v="306.20000000000005"/>
    <n v="0.21290502016409404"/>
    <n v="1438.2"/>
    <n v="306.20000000000005"/>
    <s v="Mar"/>
    <s v="Mar-2025"/>
    <x v="17"/>
  </r>
  <r>
    <s v="ORD01571"/>
    <d v="2025-08-02T00:00:00"/>
    <s v="CUST0776"/>
    <s v="P047"/>
    <n v="1"/>
    <n v="1999"/>
    <n v="399.8"/>
    <s v="UPI"/>
    <s v="Delivered"/>
    <s v="Delivered"/>
    <s v="Email"/>
    <n v="40"/>
    <n v="1547"/>
    <n v="1599.2"/>
    <n v="1547"/>
    <n v="52.200000000000045"/>
    <n v="3.2641320660330195E-2"/>
    <n v="1599.2"/>
    <n v="52.200000000000045"/>
    <s v="Aug"/>
    <s v="Aug-2025"/>
    <x v="8"/>
  </r>
  <r>
    <s v="ORD01572"/>
    <d v="2025-05-11T00:00:00"/>
    <s v="CUST0088"/>
    <s v="P047"/>
    <n v="1"/>
    <n v="1999"/>
    <n v="0"/>
    <s v="Credit Card"/>
    <s v="Cancelled"/>
    <s v="Cancelled"/>
    <s v="Google Ads"/>
    <n v="40"/>
    <n v="1547"/>
    <n v="1999"/>
    <n v="1547"/>
    <n v="452"/>
    <n v="0.22611305652826413"/>
    <n v="0"/>
    <n v="0"/>
    <s v="May"/>
    <s v="May-2025"/>
    <x v="11"/>
  </r>
  <r>
    <s v="ORD01573"/>
    <d v="2025-01-22T00:00:00"/>
    <s v="CUST0279"/>
    <s v="P043"/>
    <n v="1"/>
    <n v="599"/>
    <n v="119.8"/>
    <s v="UPI"/>
    <s v="Delivered"/>
    <s v="Delayed"/>
    <s v="Organic"/>
    <n v="40"/>
    <n v="358"/>
    <n v="479.2"/>
    <n v="358"/>
    <n v="121.19999999999999"/>
    <n v="0.25292153589315525"/>
    <n v="479.2"/>
    <n v="121.19999999999999"/>
    <s v="Jan"/>
    <s v="Jan-2025"/>
    <x v="19"/>
  </r>
  <r>
    <s v="ORD01574"/>
    <d v="2024-07-13T00:00:00"/>
    <s v="CUST0858"/>
    <s v="P015"/>
    <n v="1"/>
    <n v="1299"/>
    <n v="129.9"/>
    <s v="UPI"/>
    <s v="Delivered"/>
    <s v="Delivered"/>
    <s v="Facebook"/>
    <n v="40"/>
    <n v="881"/>
    <n v="1169.0999999999999"/>
    <n v="881"/>
    <n v="288.09999999999991"/>
    <n v="0.24642887691386531"/>
    <n v="1169.0999999999999"/>
    <n v="288.09999999999991"/>
    <s v="Jul"/>
    <s v="Jul-2024"/>
    <x v="20"/>
  </r>
  <r>
    <s v="ORD01575"/>
    <d v="2025-02-26T00:00:00"/>
    <s v="CUST0336"/>
    <s v="P091"/>
    <n v="1"/>
    <n v="3999"/>
    <n v="399.9"/>
    <s v="Net Banking"/>
    <s v="Delivered"/>
    <s v="Delivered"/>
    <s v="Instagram"/>
    <n v="60"/>
    <n v="3076"/>
    <n v="3599.1"/>
    <n v="3076"/>
    <n v="523.09999999999991"/>
    <n v="0.1453418910283126"/>
    <n v="3599.1"/>
    <n v="523.09999999999991"/>
    <s v="Feb"/>
    <s v="Feb-2025"/>
    <x v="0"/>
  </r>
  <r>
    <s v="ORD01576"/>
    <d v="2024-05-04T00:00:00"/>
    <s v="CUST0788"/>
    <s v="P080"/>
    <n v="1"/>
    <n v="6999"/>
    <n v="349.95"/>
    <s v="UPI"/>
    <s v="Delivered"/>
    <s v="Delivered"/>
    <s v="Affiliate"/>
    <n v="40"/>
    <n v="4949"/>
    <n v="6649.05"/>
    <n v="4949"/>
    <n v="1700.0500000000002"/>
    <n v="0.25568314270459691"/>
    <n v="6649.05"/>
    <n v="1700.0500000000002"/>
    <s v="May"/>
    <s v="May-2024"/>
    <x v="5"/>
  </r>
  <r>
    <s v="ORD01577"/>
    <d v="2025-10-06T00:00:00"/>
    <s v="CUST0559"/>
    <s v="P062"/>
    <n v="1"/>
    <n v="1599"/>
    <n v="399.75"/>
    <s v="UPI"/>
    <s v="Delivered"/>
    <s v="Delivered"/>
    <s v="Google Ads"/>
    <n v="80"/>
    <n v="1023"/>
    <n v="1199.25"/>
    <n v="1023"/>
    <n v="176.25"/>
    <n v="0.14696685428392744"/>
    <n v="1199.25"/>
    <n v="176.25"/>
    <s v="Oct"/>
    <s v="Oct-2025"/>
    <x v="21"/>
  </r>
  <r>
    <s v="ORD01578"/>
    <d v="2025-09-16T00:00:00"/>
    <s v="CUST0896"/>
    <s v="P050"/>
    <n v="3"/>
    <n v="3999"/>
    <n v="0"/>
    <s v="Cash on Delivery"/>
    <s v="Cancelled"/>
    <s v="Cancelled"/>
    <s v="Instagram"/>
    <n v="60"/>
    <n v="2895"/>
    <n v="11997"/>
    <n v="8685"/>
    <n v="3312"/>
    <n v="0.2760690172543136"/>
    <n v="0"/>
    <n v="0"/>
    <s v="Sep"/>
    <s v="Sep-2025"/>
    <x v="10"/>
  </r>
  <r>
    <s v="ORD01579"/>
    <d v="2024-12-09T00:00:00"/>
    <s v="CUST1109"/>
    <s v="P087"/>
    <n v="1"/>
    <n v="799"/>
    <n v="79.900000000000006"/>
    <s v="Cash on Delivery"/>
    <s v="Delivered"/>
    <s v="Delivered"/>
    <s v="Google Ads"/>
    <n v="100"/>
    <n v="560"/>
    <n v="719.1"/>
    <n v="560"/>
    <n v="159.10000000000002"/>
    <n v="0.22124878320122376"/>
    <n v="719.1"/>
    <n v="159.10000000000002"/>
    <s v="Dec"/>
    <s v="Dec-2024"/>
    <x v="15"/>
  </r>
  <r>
    <s v="ORD01580"/>
    <d v="2025-06-04T00:00:00"/>
    <s v="CUST0849"/>
    <s v="P086"/>
    <n v="2"/>
    <n v="6999"/>
    <n v="0"/>
    <s v="UPI"/>
    <s v="Delivered"/>
    <s v="Delivered"/>
    <s v="Organic"/>
    <n v="100"/>
    <n v="4782"/>
    <n v="13998"/>
    <n v="9564"/>
    <n v="4434"/>
    <n v="0.31675953707672527"/>
    <n v="13998"/>
    <n v="4434"/>
    <s v="Jun"/>
    <s v="Jun-2025"/>
    <x v="18"/>
  </r>
  <r>
    <s v="ORD01581"/>
    <d v="2024-06-14T00:00:00"/>
    <s v="CUST0729"/>
    <s v="P019"/>
    <n v="3"/>
    <n v="499"/>
    <n v="149.69999999999999"/>
    <s v="UPI"/>
    <s v="Delivered"/>
    <s v="Delivered"/>
    <s v="Email"/>
    <n v="40"/>
    <n v="391"/>
    <n v="1347.3"/>
    <n v="1173"/>
    <n v="174.29999999999995"/>
    <n v="0.12936985081273655"/>
    <n v="1347.3"/>
    <n v="174.29999999999995"/>
    <s v="Jun"/>
    <s v="Jun-2024"/>
    <x v="1"/>
  </r>
  <r>
    <s v="ORD01582"/>
    <d v="2025-10-08T00:00:00"/>
    <s v="CUST0631"/>
    <s v="P001"/>
    <n v="1"/>
    <n v="799"/>
    <n v="79.900000000000006"/>
    <s v="Debit Card"/>
    <s v="Delivered"/>
    <s v="Delivered"/>
    <s v="Affiliate"/>
    <n v="70"/>
    <n v="547"/>
    <n v="719.1"/>
    <n v="547"/>
    <n v="172.10000000000002"/>
    <n v="0.23932693644833822"/>
    <n v="719.1"/>
    <n v="172.10000000000002"/>
    <s v="Oct"/>
    <s v="Oct-2025"/>
    <x v="21"/>
  </r>
  <r>
    <s v="ORD01583"/>
    <d v="2024-05-16T00:00:00"/>
    <s v="CUST0163"/>
    <s v="P017"/>
    <n v="1"/>
    <n v="6999"/>
    <n v="0"/>
    <s v="Cash on Delivery"/>
    <s v="Cancelled"/>
    <s v="Cancelled"/>
    <s v="Affiliate"/>
    <n v="40"/>
    <n v="4046"/>
    <n v="6999"/>
    <n v="4046"/>
    <n v="2953"/>
    <n v="0.42191741677382483"/>
    <n v="0"/>
    <n v="0"/>
    <s v="May"/>
    <s v="May-2024"/>
    <x v="5"/>
  </r>
  <r>
    <s v="ORD01584"/>
    <d v="2025-01-13T00:00:00"/>
    <s v="CUST0209"/>
    <s v="P015"/>
    <n v="1"/>
    <n v="1299"/>
    <n v="194.85"/>
    <s v="UPI"/>
    <s v="Delivered"/>
    <s v="Delayed"/>
    <s v="Affiliate"/>
    <n v="50"/>
    <n v="881"/>
    <n v="1104.1500000000001"/>
    <n v="881"/>
    <n v="223.15000000000009"/>
    <n v="0.20210116379115162"/>
    <n v="1104.1500000000001"/>
    <n v="223.15000000000009"/>
    <s v="Jan"/>
    <s v="Jan-2025"/>
    <x v="19"/>
  </r>
  <r>
    <s v="ORD01585"/>
    <d v="2025-05-28T00:00:00"/>
    <s v="CUST0210"/>
    <s v="P093"/>
    <n v="2"/>
    <n v="999"/>
    <n v="299.7"/>
    <s v="Net Banking"/>
    <s v="Delivered"/>
    <s v="Delivered"/>
    <s v="Organic"/>
    <n v="100"/>
    <n v="629"/>
    <n v="1698.3"/>
    <n v="1258"/>
    <n v="440.29999999999995"/>
    <n v="0.25925925925925924"/>
    <n v="1698.3"/>
    <n v="440.29999999999995"/>
    <s v="May"/>
    <s v="May-2025"/>
    <x v="11"/>
  </r>
  <r>
    <s v="ORD01586"/>
    <d v="2025-05-11T00:00:00"/>
    <s v="CUST0463"/>
    <s v="P079"/>
    <n v="2"/>
    <n v="1999"/>
    <n v="0"/>
    <s v="UPI"/>
    <s v="Cancelled"/>
    <s v="Cancelled"/>
    <s v="Facebook"/>
    <n v="60"/>
    <n v="1506"/>
    <n v="3998"/>
    <n v="3012"/>
    <n v="986"/>
    <n v="0.2466233116558279"/>
    <n v="0"/>
    <n v="0"/>
    <s v="May"/>
    <s v="May-2025"/>
    <x v="11"/>
  </r>
  <r>
    <s v="ORD01587"/>
    <d v="2025-09-05T00:00:00"/>
    <s v="CUST0424"/>
    <s v="P052"/>
    <n v="1"/>
    <n v="499"/>
    <n v="49.9"/>
    <s v="UPI"/>
    <s v="Delivered"/>
    <s v="Delivered"/>
    <s v="Facebook"/>
    <n v="40"/>
    <n v="320"/>
    <n v="449.1"/>
    <n v="320"/>
    <n v="129.10000000000002"/>
    <n v="0.28746381652193281"/>
    <n v="449.1"/>
    <n v="129.10000000000002"/>
    <s v="Sep"/>
    <s v="Sep-2025"/>
    <x v="10"/>
  </r>
  <r>
    <s v="ORD01588"/>
    <d v="2024-05-28T00:00:00"/>
    <s v="CUST0751"/>
    <s v="P092"/>
    <n v="1"/>
    <n v="999"/>
    <n v="0"/>
    <s v="Credit Card"/>
    <s v="Cancelled"/>
    <s v="Cancelled"/>
    <s v="Organic"/>
    <n v="80"/>
    <n v="727"/>
    <n v="999"/>
    <n v="727"/>
    <n v="272"/>
    <n v="0.2722722722722723"/>
    <n v="0"/>
    <n v="0"/>
    <s v="May"/>
    <s v="May-2024"/>
    <x v="5"/>
  </r>
  <r>
    <s v="ORD01589"/>
    <d v="2024-01-09T00:00:00"/>
    <s v="CUST0866"/>
    <s v="P090"/>
    <n v="2"/>
    <n v="8999"/>
    <n v="1799.8"/>
    <s v="Credit Card"/>
    <s v="Delivered"/>
    <s v="Delivered"/>
    <s v="Instagram"/>
    <n v="80"/>
    <n v="5811"/>
    <n v="16198.2"/>
    <n v="11622"/>
    <n v="4576.2000000000007"/>
    <n v="0.28251287180057044"/>
    <n v="16198.2"/>
    <n v="4576.2000000000007"/>
    <s v="Jan"/>
    <s v="Jan-2024"/>
    <x v="14"/>
  </r>
  <r>
    <s v="ORD01590"/>
    <d v="2024-04-27T00:00:00"/>
    <s v="CUST1048"/>
    <s v="P073"/>
    <n v="1"/>
    <n v="499"/>
    <n v="0"/>
    <s v="UPI"/>
    <s v="Cancelled"/>
    <s v="Cancelled"/>
    <s v="Instagram"/>
    <n v="80"/>
    <n v="334"/>
    <n v="499"/>
    <n v="334"/>
    <n v="165"/>
    <n v="0.33066132264529058"/>
    <n v="0"/>
    <n v="0"/>
    <s v="Apr"/>
    <s v="Apr-2024"/>
    <x v="3"/>
  </r>
  <r>
    <s v="ORD01591"/>
    <d v="2024-11-21T00:00:00"/>
    <s v="CUST0087"/>
    <s v="P071"/>
    <n v="3"/>
    <n v="999"/>
    <n v="599.4"/>
    <s v="Cash on Delivery"/>
    <s v="Delivered"/>
    <s v="Delivered"/>
    <s v="Affiliate"/>
    <n v="40"/>
    <n v="818"/>
    <n v="2397.6"/>
    <n v="2454"/>
    <n v="-56.400000000000091"/>
    <n v="-2.3523523523523562E-2"/>
    <n v="2397.6"/>
    <n v="-56.400000000000091"/>
    <s v="Nov"/>
    <s v="Nov-2024"/>
    <x v="6"/>
  </r>
  <r>
    <s v="ORD01592"/>
    <d v="2024-12-20T00:00:00"/>
    <s v="CUST0340"/>
    <s v="P063"/>
    <n v="1"/>
    <n v="2999"/>
    <n v="149.94999999999999"/>
    <s v="UPI"/>
    <s v="Delivered"/>
    <s v="Delivered"/>
    <s v="Email"/>
    <n v="50"/>
    <n v="1877"/>
    <n v="2849.05"/>
    <n v="1877"/>
    <n v="972.05000000000018"/>
    <n v="0.34118390340639865"/>
    <n v="2849.05"/>
    <n v="972.05000000000018"/>
    <s v="Dec"/>
    <s v="Dec-2024"/>
    <x v="15"/>
  </r>
  <r>
    <s v="ORD01593"/>
    <d v="2025-02-01T00:00:00"/>
    <s v="CUST1199"/>
    <s v="P090"/>
    <n v="2"/>
    <n v="8999"/>
    <n v="2699.7"/>
    <s v="Debit Card"/>
    <s v="Delivered"/>
    <s v="Delayed"/>
    <s v="Instagram"/>
    <n v="70"/>
    <n v="5811"/>
    <n v="15298.3"/>
    <n v="11622"/>
    <n v="3676.2999999999993"/>
    <n v="0.24030774661236867"/>
    <n v="15298.3"/>
    <n v="3676.2999999999993"/>
    <s v="Feb"/>
    <s v="Feb-2025"/>
    <x v="0"/>
  </r>
  <r>
    <s v="ORD01594"/>
    <d v="2025-05-31T00:00:00"/>
    <s v="CUST0599"/>
    <s v="P098"/>
    <n v="2"/>
    <n v="399"/>
    <n v="159.6"/>
    <s v="Cash on Delivery"/>
    <s v="Delivered"/>
    <s v="Delivered"/>
    <s v="Instagram"/>
    <n v="50"/>
    <n v="278"/>
    <n v="638.4"/>
    <n v="556"/>
    <n v="82.399999999999977"/>
    <n v="0.12907268170426062"/>
    <n v="638.4"/>
    <n v="82.399999999999977"/>
    <s v="May"/>
    <s v="May-2025"/>
    <x v="11"/>
  </r>
  <r>
    <s v="ORD01595"/>
    <d v="2025-10-07T00:00:00"/>
    <s v="CUST0291"/>
    <s v="P016"/>
    <n v="3"/>
    <n v="999"/>
    <n v="299.7"/>
    <s v="Debit Card"/>
    <s v="Delivered"/>
    <s v="Delivered"/>
    <s v="Instagram"/>
    <n v="80"/>
    <n v="813"/>
    <n v="2697.3"/>
    <n v="2439"/>
    <n v="258.30000000000018"/>
    <n v="9.5762429095762491E-2"/>
    <n v="2697.3"/>
    <n v="258.30000000000018"/>
    <s v="Oct"/>
    <s v="Oct-2025"/>
    <x v="21"/>
  </r>
  <r>
    <s v="ORD01596"/>
    <d v="2024-09-13T00:00:00"/>
    <s v="CUST0686"/>
    <s v="P069"/>
    <n v="1"/>
    <n v="2499"/>
    <n v="624.75"/>
    <s v="UPI"/>
    <s v="Delivered"/>
    <s v="Delivered"/>
    <s v="Organic"/>
    <n v="60"/>
    <n v="1430"/>
    <n v="1874.25"/>
    <n v="1430"/>
    <n v="444.25"/>
    <n v="0.2370281445911698"/>
    <n v="1874.25"/>
    <n v="444.25"/>
    <s v="Sep"/>
    <s v="Sep-2024"/>
    <x v="13"/>
  </r>
  <r>
    <s v="ORD01597"/>
    <d v="2025-01-26T00:00:00"/>
    <s v="CUST1165"/>
    <s v="P017"/>
    <n v="2"/>
    <n v="6999"/>
    <n v="699.9"/>
    <s v="Cash on Delivery"/>
    <s v="Delivered"/>
    <s v="Delivered"/>
    <s v="Instagram"/>
    <n v="60"/>
    <n v="4046"/>
    <n v="13298.1"/>
    <n v="8092"/>
    <n v="5206.1000000000004"/>
    <n v="0.39149201765665775"/>
    <n v="13298.1"/>
    <n v="5206.1000000000004"/>
    <s v="Jan"/>
    <s v="Jan-2025"/>
    <x v="19"/>
  </r>
  <r>
    <s v="ORD01598"/>
    <d v="2024-06-10T00:00:00"/>
    <s v="CUST0383"/>
    <s v="P005"/>
    <n v="1"/>
    <n v="599"/>
    <n v="0"/>
    <s v="UPI"/>
    <s v="Cancelled"/>
    <s v="Cancelled"/>
    <s v="Affiliate"/>
    <n v="40"/>
    <n v="426"/>
    <n v="599"/>
    <n v="426"/>
    <n v="173"/>
    <n v="0.28881469115191988"/>
    <n v="0"/>
    <n v="0"/>
    <s v="Jun"/>
    <s v="Jun-2024"/>
    <x v="1"/>
  </r>
  <r>
    <s v="ORD01599"/>
    <d v="2024-04-27T00:00:00"/>
    <s v="CUST0622"/>
    <s v="P034"/>
    <n v="2"/>
    <n v="4999"/>
    <n v="999.8"/>
    <s v="Debit Card"/>
    <s v="Delivered"/>
    <s v="Delivered"/>
    <s v="Affiliate"/>
    <n v="60"/>
    <n v="3985"/>
    <n v="8998.2000000000007"/>
    <n v="7970"/>
    <n v="1028.2000000000007"/>
    <n v="0.11426729790402532"/>
    <n v="8998.2000000000007"/>
    <n v="1028.2000000000007"/>
    <s v="Apr"/>
    <s v="Apr-2024"/>
    <x v="3"/>
  </r>
  <r>
    <s v="ORD01600"/>
    <d v="2025-06-20T00:00:00"/>
    <s v="CUST0715"/>
    <s v="P056"/>
    <n v="1"/>
    <n v="299"/>
    <n v="29.9"/>
    <s v="Debit Card"/>
    <s v="Delivered"/>
    <s v="Delivered"/>
    <s v="Instagram"/>
    <n v="70"/>
    <n v="188"/>
    <n v="269.10000000000002"/>
    <n v="188"/>
    <n v="81.100000000000023"/>
    <n v="0.30137495354886668"/>
    <n v="269.10000000000002"/>
    <n v="81.100000000000023"/>
    <s v="Jun"/>
    <s v="Jun-2025"/>
    <x v="18"/>
  </r>
  <r>
    <s v="ORD01601"/>
    <d v="2024-01-24T00:00:00"/>
    <s v="CUST0077"/>
    <s v="P078"/>
    <n v="4"/>
    <n v="399"/>
    <n v="0"/>
    <s v="Cash on Delivery"/>
    <s v="Delivered"/>
    <s v="Delivered"/>
    <s v="Email"/>
    <n v="80"/>
    <n v="257"/>
    <n v="1596"/>
    <n v="1028"/>
    <n v="568"/>
    <n v="0.35588972431077692"/>
    <n v="1596"/>
    <n v="568"/>
    <s v="Jan"/>
    <s v="Jan-2024"/>
    <x v="14"/>
  </r>
  <r>
    <s v="ORD01602"/>
    <d v="2025-02-17T00:00:00"/>
    <s v="CUST1076"/>
    <s v="P029"/>
    <n v="2"/>
    <n v="2499"/>
    <n v="499.8"/>
    <s v="UPI"/>
    <s v="Delivered"/>
    <s v="Delivered"/>
    <s v="Google Ads"/>
    <n v="100"/>
    <n v="1584"/>
    <n v="4498.2"/>
    <n v="3168"/>
    <n v="1330.1999999999998"/>
    <n v="0.29571828731492594"/>
    <n v="4498.2"/>
    <n v="1330.1999999999998"/>
    <s v="Feb"/>
    <s v="Feb-2025"/>
    <x v="0"/>
  </r>
  <r>
    <s v="ORD01603"/>
    <d v="2025-07-30T00:00:00"/>
    <s v="CUST0160"/>
    <s v="P073"/>
    <n v="1"/>
    <n v="499"/>
    <n v="49.9"/>
    <s v="Credit Card"/>
    <s v="Delivered"/>
    <s v="Delivered"/>
    <s v="Instagram"/>
    <n v="70"/>
    <n v="334"/>
    <n v="449.1"/>
    <n v="334"/>
    <n v="115.10000000000002"/>
    <n v="0.25629035849476733"/>
    <n v="449.1"/>
    <n v="115.10000000000002"/>
    <s v="Jul"/>
    <s v="Jul-2025"/>
    <x v="2"/>
  </r>
  <r>
    <s v="ORD01604"/>
    <d v="2025-02-13T00:00:00"/>
    <s v="CUST0346"/>
    <s v="P088"/>
    <n v="2"/>
    <n v="2999"/>
    <n v="1499.5"/>
    <s v="Net Banking"/>
    <s v="Delivered"/>
    <s v="Delivered"/>
    <s v="Organic"/>
    <n v="50"/>
    <n v="2377"/>
    <n v="4498.5"/>
    <n v="4754"/>
    <n v="-255.5"/>
    <n v="-5.6796710014449261E-2"/>
    <n v="4498.5"/>
    <n v="-255.5"/>
    <s v="Feb"/>
    <s v="Feb-2025"/>
    <x v="0"/>
  </r>
  <r>
    <s v="ORD01605"/>
    <d v="2024-05-15T00:00:00"/>
    <s v="CUST0901"/>
    <s v="P040"/>
    <n v="1"/>
    <n v="799"/>
    <n v="39.950000000000003"/>
    <s v="Credit Card"/>
    <s v="Delivered"/>
    <s v="Delayed"/>
    <s v="Organic"/>
    <n v="60"/>
    <n v="639"/>
    <n v="759.05"/>
    <n v="639"/>
    <n v="120.04999999999995"/>
    <n v="0.15815822409590932"/>
    <n v="759.05"/>
    <n v="120.04999999999995"/>
    <s v="May"/>
    <s v="May-2024"/>
    <x v="5"/>
  </r>
  <r>
    <s v="ORD01606"/>
    <d v="2024-12-25T00:00:00"/>
    <s v="CUST0950"/>
    <s v="P092"/>
    <n v="4"/>
    <n v="999"/>
    <n v="399.6"/>
    <s v="UPI"/>
    <s v="Delivered"/>
    <s v="Delivered"/>
    <s v="Google Ads"/>
    <n v="50"/>
    <n v="727"/>
    <n v="3596.4"/>
    <n v="2908"/>
    <n v="688.40000000000009"/>
    <n v="0.19141363585808033"/>
    <n v="3596.4"/>
    <n v="688.40000000000009"/>
    <s v="Dec"/>
    <s v="Dec-2024"/>
    <x v="15"/>
  </r>
  <r>
    <s v="ORD01607"/>
    <d v="2024-11-01T00:00:00"/>
    <s v="CUST0535"/>
    <s v="P069"/>
    <n v="1"/>
    <n v="2499"/>
    <n v="0"/>
    <s v="Debit Card"/>
    <s v="Delivered"/>
    <s v="Delivered"/>
    <s v="Facebook"/>
    <n v="40"/>
    <n v="1430"/>
    <n v="2499"/>
    <n v="1430"/>
    <n v="1069"/>
    <n v="0.42777110844337735"/>
    <n v="2499"/>
    <n v="1069"/>
    <s v="Nov"/>
    <s v="Nov-2024"/>
    <x v="6"/>
  </r>
  <r>
    <s v="ORD01608"/>
    <d v="2024-10-24T00:00:00"/>
    <s v="CUST0037"/>
    <s v="P056"/>
    <n v="1"/>
    <n v="299"/>
    <n v="14.95"/>
    <s v="Net Banking"/>
    <s v="Delivered"/>
    <s v="Delivered"/>
    <s v="Email"/>
    <n v="60"/>
    <n v="188"/>
    <n v="284.05"/>
    <n v="188"/>
    <n v="96.050000000000011"/>
    <n v="0.33814469283576837"/>
    <n v="284.05"/>
    <n v="96.050000000000011"/>
    <s v="Oct"/>
    <s v="Oct-2024"/>
    <x v="16"/>
  </r>
  <r>
    <s v="ORD01609"/>
    <d v="2024-05-18T00:00:00"/>
    <s v="CUST1040"/>
    <s v="P030"/>
    <n v="1"/>
    <n v="799"/>
    <n v="79.900000000000006"/>
    <s v="Cash on Delivery"/>
    <s v="Delivered"/>
    <s v="Delivered"/>
    <s v="Instagram"/>
    <n v="50"/>
    <n v="566"/>
    <n v="719.1"/>
    <n v="566"/>
    <n v="153.10000000000002"/>
    <n v="0.21290502016409404"/>
    <n v="719.1"/>
    <n v="153.10000000000002"/>
    <s v="May"/>
    <s v="May-2024"/>
    <x v="5"/>
  </r>
  <r>
    <s v="ORD01610"/>
    <d v="2024-12-10T00:00:00"/>
    <s v="CUST1091"/>
    <s v="P021"/>
    <n v="1"/>
    <n v="799"/>
    <n v="39.950000000000003"/>
    <s v="Debit Card"/>
    <s v="Delivered"/>
    <s v="Delayed"/>
    <s v="Affiliate"/>
    <n v="40"/>
    <n v="613"/>
    <n v="759.05"/>
    <n v="613"/>
    <n v="146.04999999999995"/>
    <n v="0.19241156709044197"/>
    <n v="759.05"/>
    <n v="146.04999999999995"/>
    <s v="Dec"/>
    <s v="Dec-2024"/>
    <x v="15"/>
  </r>
  <r>
    <s v="ORD01611"/>
    <d v="2024-07-03T00:00:00"/>
    <s v="CUST0634"/>
    <s v="P088"/>
    <n v="4"/>
    <n v="2999"/>
    <n v="2999"/>
    <s v="Cash on Delivery"/>
    <s v="Delivered"/>
    <s v="Delivered"/>
    <s v="Instagram"/>
    <n v="70"/>
    <n v="2377"/>
    <n v="8997"/>
    <n v="9508"/>
    <n v="-511"/>
    <n v="-5.6796710014449261E-2"/>
    <n v="8997"/>
    <n v="-511"/>
    <s v="Jul"/>
    <s v="Jul-2024"/>
    <x v="20"/>
  </r>
  <r>
    <s v="ORD01612"/>
    <d v="2024-04-22T00:00:00"/>
    <s v="CUST0307"/>
    <s v="P028"/>
    <n v="2"/>
    <n v="799"/>
    <n v="0"/>
    <s v="Cash on Delivery"/>
    <s v="Cancelled"/>
    <s v="Cancelled"/>
    <s v="Organic"/>
    <n v="50"/>
    <n v="526"/>
    <n v="1598"/>
    <n v="1052"/>
    <n v="546"/>
    <n v="0.34167709637046306"/>
    <n v="0"/>
    <n v="0"/>
    <s v="Apr"/>
    <s v="Apr-2024"/>
    <x v="3"/>
  </r>
  <r>
    <s v="ORD01613"/>
    <d v="2025-08-29T00:00:00"/>
    <s v="CUST1071"/>
    <s v="P003"/>
    <n v="3"/>
    <n v="399"/>
    <n v="239.4"/>
    <s v="Debit Card"/>
    <s v="Delivered"/>
    <s v="Delivered"/>
    <s v="Facebook"/>
    <n v="70"/>
    <n v="307"/>
    <n v="957.6"/>
    <n v="921"/>
    <n v="36.600000000000023"/>
    <n v="3.8220551378446141E-2"/>
    <n v="957.6"/>
    <n v="36.600000000000023"/>
    <s v="Aug"/>
    <s v="Aug-2025"/>
    <x v="8"/>
  </r>
  <r>
    <s v="ORD01614"/>
    <d v="2024-11-15T00:00:00"/>
    <s v="CUST0137"/>
    <s v="P073"/>
    <n v="2"/>
    <n v="499"/>
    <n v="0"/>
    <s v="Debit Card"/>
    <s v="Cancelled"/>
    <s v="Cancelled"/>
    <s v="Organic"/>
    <n v="60"/>
    <n v="334"/>
    <n v="998"/>
    <n v="668"/>
    <n v="330"/>
    <n v="0.33066132264529058"/>
    <n v="0"/>
    <n v="0"/>
    <s v="Nov"/>
    <s v="Nov-2024"/>
    <x v="6"/>
  </r>
  <r>
    <s v="ORD01615"/>
    <d v="2024-05-19T00:00:00"/>
    <s v="CUST0372"/>
    <s v="P075"/>
    <n v="2"/>
    <n v="1999"/>
    <n v="799.6"/>
    <s v="Credit Card"/>
    <s v="Delivered"/>
    <s v="Delivered"/>
    <s v="Google Ads"/>
    <n v="70"/>
    <n v="1338"/>
    <n v="3198.4"/>
    <n v="2676"/>
    <n v="522.40000000000009"/>
    <n v="0.16333166583291647"/>
    <n v="3198.4"/>
    <n v="522.40000000000009"/>
    <s v="May"/>
    <s v="May-2024"/>
    <x v="5"/>
  </r>
  <r>
    <s v="ORD01616"/>
    <d v="2025-01-02T00:00:00"/>
    <s v="CUST0871"/>
    <s v="P087"/>
    <n v="1"/>
    <n v="799"/>
    <n v="0"/>
    <s v="UPI"/>
    <s v="Cancelled"/>
    <s v="Cancelled"/>
    <s v="Facebook"/>
    <n v="50"/>
    <n v="560"/>
    <n v="799"/>
    <n v="560"/>
    <n v="239"/>
    <n v="0.29912390488110135"/>
    <n v="0"/>
    <n v="0"/>
    <s v="Jan"/>
    <s v="Jan-2025"/>
    <x v="19"/>
  </r>
  <r>
    <s v="ORD01617"/>
    <d v="2024-10-19T00:00:00"/>
    <s v="CUST0413"/>
    <s v="P016"/>
    <n v="1"/>
    <n v="999"/>
    <n v="99.9"/>
    <s v="Cash on Delivery"/>
    <s v="Delivered"/>
    <s v="Delivered"/>
    <s v="Google Ads"/>
    <n v="80"/>
    <n v="813"/>
    <n v="899.1"/>
    <n v="813"/>
    <n v="86.100000000000023"/>
    <n v="9.576242909576245E-2"/>
    <n v="899.1"/>
    <n v="86.100000000000023"/>
    <s v="Oct"/>
    <s v="Oct-2024"/>
    <x v="16"/>
  </r>
  <r>
    <s v="ORD01618"/>
    <d v="2024-02-12T00:00:00"/>
    <s v="CUST0059"/>
    <s v="P030"/>
    <n v="1"/>
    <n v="799"/>
    <n v="79.900000000000006"/>
    <s v="UPI"/>
    <s v="Delivered"/>
    <s v="Delivered"/>
    <s v="Affiliate"/>
    <n v="50"/>
    <n v="566"/>
    <n v="719.1"/>
    <n v="566"/>
    <n v="153.10000000000002"/>
    <n v="0.21290502016409404"/>
    <n v="719.1"/>
    <n v="153.10000000000002"/>
    <s v="Feb"/>
    <s v="Feb-2024"/>
    <x v="12"/>
  </r>
  <r>
    <s v="ORD01619"/>
    <d v="2025-04-25T00:00:00"/>
    <s v="CUST0769"/>
    <s v="P059"/>
    <n v="2"/>
    <n v="1999"/>
    <n v="0"/>
    <s v="Credit Card"/>
    <s v="Delivered"/>
    <s v="Delayed"/>
    <s v="Instagram"/>
    <n v="60"/>
    <n v="1414"/>
    <n v="3998"/>
    <n v="2828"/>
    <n v="1170"/>
    <n v="0.29264632316158079"/>
    <n v="3998"/>
    <n v="1170"/>
    <s v="Apr"/>
    <s v="Apr-2025"/>
    <x v="7"/>
  </r>
  <r>
    <s v="ORD01620"/>
    <d v="2024-08-13T00:00:00"/>
    <s v="CUST0194"/>
    <s v="P055"/>
    <n v="1"/>
    <n v="799"/>
    <n v="0"/>
    <s v="UPI"/>
    <s v="Delivered"/>
    <s v="Delivered"/>
    <s v="Organic"/>
    <n v="70"/>
    <n v="596"/>
    <n v="799"/>
    <n v="596"/>
    <n v="203"/>
    <n v="0.25406758448060074"/>
    <n v="799"/>
    <n v="203"/>
    <s v="Aug"/>
    <s v="Aug-2024"/>
    <x v="9"/>
  </r>
  <r>
    <s v="ORD01621"/>
    <d v="2024-11-25T00:00:00"/>
    <s v="CUST0288"/>
    <s v="P048"/>
    <n v="1"/>
    <n v="1599"/>
    <n v="79.95"/>
    <s v="Debit Card"/>
    <s v="Delivered"/>
    <s v="Delivered"/>
    <s v="Affiliate"/>
    <n v="80"/>
    <n v="1138"/>
    <n v="1519.05"/>
    <n v="1138"/>
    <n v="381.04999999999995"/>
    <n v="0.25084756920443696"/>
    <n v="1519.05"/>
    <n v="381.04999999999995"/>
    <s v="Nov"/>
    <s v="Nov-2024"/>
    <x v="6"/>
  </r>
  <r>
    <s v="ORD01622"/>
    <d v="2024-09-25T00:00:00"/>
    <s v="CUST0291"/>
    <s v="P081"/>
    <n v="2"/>
    <n v="499"/>
    <n v="99.8"/>
    <s v="Cash on Delivery"/>
    <s v="Delivered"/>
    <s v="Delivered"/>
    <s v="Organic"/>
    <n v="80"/>
    <n v="280"/>
    <n v="898.2"/>
    <n v="560"/>
    <n v="338.20000000000005"/>
    <n v="0.37653083945669119"/>
    <n v="898.2"/>
    <n v="338.20000000000005"/>
    <s v="Sep"/>
    <s v="Sep-2024"/>
    <x v="13"/>
  </r>
  <r>
    <s v="ORD01623"/>
    <d v="2024-11-01T00:00:00"/>
    <s v="CUST0115"/>
    <s v="P024"/>
    <n v="2"/>
    <n v="1299"/>
    <n v="129.9"/>
    <s v="Net Banking"/>
    <s v="Delivered"/>
    <s v="Delivered"/>
    <s v="Facebook"/>
    <n v="40"/>
    <n v="969"/>
    <n v="2468.1"/>
    <n v="1938"/>
    <n v="530.09999999999991"/>
    <n v="0.21478060046189373"/>
    <n v="2468.1"/>
    <n v="530.09999999999991"/>
    <s v="Nov"/>
    <s v="Nov-2024"/>
    <x v="6"/>
  </r>
  <r>
    <s v="ORD01624"/>
    <d v="2025-04-28T00:00:00"/>
    <s v="CUST0735"/>
    <s v="P054"/>
    <n v="1"/>
    <n v="4999"/>
    <n v="749.85"/>
    <s v="Debit Card"/>
    <s v="Delivered"/>
    <s v="Delivered"/>
    <s v="Google Ads"/>
    <n v="70"/>
    <n v="2912"/>
    <n v="4249.1499999999996"/>
    <n v="2912"/>
    <n v="1337.1499999999996"/>
    <n v="0.31468646670510569"/>
    <n v="4249.1499999999996"/>
    <n v="1337.1499999999996"/>
    <s v="Apr"/>
    <s v="Apr-2025"/>
    <x v="7"/>
  </r>
  <r>
    <s v="ORD01625"/>
    <d v="2024-04-04T00:00:00"/>
    <s v="CUST0498"/>
    <s v="P053"/>
    <n v="4"/>
    <n v="599"/>
    <n v="599"/>
    <s v="Net Banking"/>
    <s v="Delivered"/>
    <s v="Delivered"/>
    <s v="Affiliate"/>
    <n v="100"/>
    <n v="443"/>
    <n v="1797"/>
    <n v="1772"/>
    <n v="25"/>
    <n v="1.3912075681691708E-2"/>
    <n v="1797"/>
    <n v="25"/>
    <s v="Apr"/>
    <s v="Apr-2024"/>
    <x v="3"/>
  </r>
  <r>
    <s v="ORD01626"/>
    <d v="2024-06-09T00:00:00"/>
    <s v="CUST0787"/>
    <s v="P050"/>
    <n v="1"/>
    <n v="3999"/>
    <n v="599.85"/>
    <s v="UPI"/>
    <s v="Delivered"/>
    <s v="Delivered"/>
    <s v="Google Ads"/>
    <n v="60"/>
    <n v="2895"/>
    <n v="3399.15"/>
    <n v="2895"/>
    <n v="504.15000000000009"/>
    <n v="0.14831649088742777"/>
    <n v="3399.15"/>
    <n v="504.15000000000009"/>
    <s v="Jun"/>
    <s v="Jun-2024"/>
    <x v="1"/>
  </r>
  <r>
    <s v="ORD01627"/>
    <d v="2025-03-28T00:00:00"/>
    <s v="CUST1030"/>
    <s v="P095"/>
    <n v="3"/>
    <n v="299"/>
    <n v="44.85"/>
    <s v="UPI"/>
    <s v="Delivered"/>
    <s v="Delivered"/>
    <s v="Organic"/>
    <n v="80"/>
    <n v="221"/>
    <n v="852.15"/>
    <n v="663"/>
    <n v="189.14999999999998"/>
    <n v="0.22196796338672767"/>
    <n v="852.15"/>
    <n v="189.14999999999998"/>
    <s v="Mar"/>
    <s v="Mar-2025"/>
    <x v="17"/>
  </r>
  <r>
    <s v="ORD01628"/>
    <d v="2025-03-16T00:00:00"/>
    <s v="CUST1109"/>
    <s v="P081"/>
    <n v="4"/>
    <n v="499"/>
    <n v="99.8"/>
    <s v="Debit Card"/>
    <s v="Delivered"/>
    <s v="Delivered"/>
    <s v="Affiliate"/>
    <n v="50"/>
    <n v="280"/>
    <n v="1896.2"/>
    <n v="1120"/>
    <n v="776.2"/>
    <n v="0.40934500580107586"/>
    <n v="1896.2"/>
    <n v="776.2"/>
    <s v="Mar"/>
    <s v="Mar-2025"/>
    <x v="17"/>
  </r>
  <r>
    <s v="ORD01629"/>
    <d v="2024-09-29T00:00:00"/>
    <s v="CUST1128"/>
    <s v="P015"/>
    <n v="4"/>
    <n v="1299"/>
    <n v="0"/>
    <s v="Credit Card"/>
    <s v="Cancelled"/>
    <s v="Cancelled"/>
    <s v="Email"/>
    <n v="50"/>
    <n v="881"/>
    <n v="5196"/>
    <n v="3524"/>
    <n v="1672"/>
    <n v="0.32178598922247881"/>
    <n v="0"/>
    <n v="0"/>
    <s v="Sep"/>
    <s v="Sep-2024"/>
    <x v="13"/>
  </r>
  <r>
    <s v="ORD01630"/>
    <d v="2024-08-24T00:00:00"/>
    <s v="CUST0801"/>
    <s v="P038"/>
    <n v="2"/>
    <n v="399"/>
    <n v="119.7"/>
    <s v="UPI"/>
    <s v="Delivered"/>
    <s v="Delivered"/>
    <s v="Instagram"/>
    <n v="80"/>
    <n v="248"/>
    <n v="678.3"/>
    <n v="496"/>
    <n v="182.29999999999995"/>
    <n v="0.26876013563320061"/>
    <n v="678.3"/>
    <n v="182.29999999999995"/>
    <s v="Aug"/>
    <s v="Aug-2024"/>
    <x v="9"/>
  </r>
  <r>
    <s v="ORD01631"/>
    <d v="2025-03-11T00:00:00"/>
    <s v="CUST0996"/>
    <s v="P087"/>
    <n v="2"/>
    <n v="799"/>
    <n v="79.900000000000006"/>
    <s v="Debit Card"/>
    <s v="Delivered"/>
    <s v="Delivered"/>
    <s v="Email"/>
    <n v="60"/>
    <n v="560"/>
    <n v="1518.1"/>
    <n v="1120"/>
    <n v="398.09999999999991"/>
    <n v="0.2622356893485277"/>
    <n v="1518.1"/>
    <n v="398.09999999999991"/>
    <s v="Mar"/>
    <s v="Mar-2025"/>
    <x v="17"/>
  </r>
  <r>
    <s v="ORD01632"/>
    <d v="2024-01-23T00:00:00"/>
    <s v="CUST0914"/>
    <s v="P039"/>
    <n v="2"/>
    <n v="999"/>
    <n v="0"/>
    <s v="Credit Card"/>
    <s v="Cancelled"/>
    <s v="Cancelled"/>
    <s v="Google Ads"/>
    <n v="60"/>
    <n v="573"/>
    <n v="1998"/>
    <n v="1146"/>
    <n v="852"/>
    <n v="0.42642642642642642"/>
    <n v="0"/>
    <n v="0"/>
    <s v="Jan"/>
    <s v="Jan-2024"/>
    <x v="14"/>
  </r>
  <r>
    <s v="ORD01633"/>
    <d v="2025-07-18T00:00:00"/>
    <s v="CUST1120"/>
    <s v="P001"/>
    <n v="2"/>
    <n v="799"/>
    <n v="319.60000000000002"/>
    <s v="Net Banking"/>
    <s v="Delivered"/>
    <s v="Delivered"/>
    <s v="Organic"/>
    <n v="40"/>
    <n v="547"/>
    <n v="1278.4000000000001"/>
    <n v="1094"/>
    <n v="184.40000000000009"/>
    <n v="0.14424280350438054"/>
    <n v="1278.4000000000001"/>
    <n v="184.40000000000009"/>
    <s v="Jul"/>
    <s v="Jul-2025"/>
    <x v="2"/>
  </r>
  <r>
    <s v="ORD01634"/>
    <d v="2024-02-12T00:00:00"/>
    <s v="CUST0821"/>
    <s v="P016"/>
    <n v="1"/>
    <n v="999"/>
    <n v="0"/>
    <s v="UPI"/>
    <s v="Cancelled"/>
    <s v="Cancelled"/>
    <s v="Google Ads"/>
    <n v="50"/>
    <n v="813"/>
    <n v="999"/>
    <n v="813"/>
    <n v="186"/>
    <n v="0.18618618618618618"/>
    <n v="0"/>
    <n v="0"/>
    <s v="Feb"/>
    <s v="Feb-2024"/>
    <x v="12"/>
  </r>
  <r>
    <s v="ORD01635"/>
    <d v="2024-03-26T00:00:00"/>
    <s v="CUST0198"/>
    <s v="P082"/>
    <n v="1"/>
    <n v="3999"/>
    <n v="599.85"/>
    <s v="Net Banking"/>
    <s v="Delivered"/>
    <s v="Delivered"/>
    <s v="Organic"/>
    <n v="50"/>
    <n v="2514"/>
    <n v="3399.15"/>
    <n v="2514"/>
    <n v="885.15000000000009"/>
    <n v="0.2604033361281497"/>
    <n v="3399.15"/>
    <n v="885.15000000000009"/>
    <s v="Mar"/>
    <s v="Mar-2024"/>
    <x v="4"/>
  </r>
  <r>
    <s v="ORD01636"/>
    <d v="2025-02-08T00:00:00"/>
    <s v="CUST0557"/>
    <s v="P031"/>
    <n v="1"/>
    <n v="3999"/>
    <n v="199.95"/>
    <s v="Debit Card"/>
    <s v="Delivered"/>
    <s v="Delivered"/>
    <s v="Organic"/>
    <n v="100"/>
    <n v="3007"/>
    <n v="3799.05"/>
    <n v="3007"/>
    <n v="792.05000000000018"/>
    <n v="0.20848633210934317"/>
    <n v="3799.05"/>
    <n v="792.05000000000018"/>
    <s v="Feb"/>
    <s v="Feb-2025"/>
    <x v="0"/>
  </r>
  <r>
    <s v="ORD01637"/>
    <d v="2024-01-05T00:00:00"/>
    <s v="CUST0017"/>
    <s v="P028"/>
    <n v="1"/>
    <n v="799"/>
    <n v="79.900000000000006"/>
    <s v="UPI"/>
    <s v="Delivered"/>
    <s v="Delivered"/>
    <s v="Google Ads"/>
    <n v="50"/>
    <n v="526"/>
    <n v="719.1"/>
    <n v="526"/>
    <n v="193.10000000000002"/>
    <n v="0.26853010707829233"/>
    <n v="719.1"/>
    <n v="193.10000000000002"/>
    <s v="Jan"/>
    <s v="Jan-2024"/>
    <x v="14"/>
  </r>
  <r>
    <s v="ORD01638"/>
    <d v="2024-11-27T00:00:00"/>
    <s v="CUST0926"/>
    <s v="P057"/>
    <n v="1"/>
    <n v="299"/>
    <n v="44.85"/>
    <s v="Credit Card"/>
    <s v="Delivered"/>
    <s v="Delivered"/>
    <s v="Google Ads"/>
    <n v="70"/>
    <n v="188"/>
    <n v="254.15"/>
    <n v="188"/>
    <n v="66.150000000000006"/>
    <n v="0.26027936258115286"/>
    <n v="254.15"/>
    <n v="66.150000000000006"/>
    <s v="Nov"/>
    <s v="Nov-2024"/>
    <x v="6"/>
  </r>
  <r>
    <s v="ORD01639"/>
    <d v="2024-08-19T00:00:00"/>
    <s v="CUST0961"/>
    <s v="P060"/>
    <n v="2"/>
    <n v="999"/>
    <n v="299.7"/>
    <s v="Cash on Delivery"/>
    <s v="Delivered"/>
    <s v="Delivered"/>
    <s v="Affiliate"/>
    <n v="40"/>
    <n v="744"/>
    <n v="1698.3"/>
    <n v="1488"/>
    <n v="210.29999999999995"/>
    <n v="0.12382971206500616"/>
    <n v="1698.3"/>
    <n v="210.29999999999995"/>
    <s v="Aug"/>
    <s v="Aug-2024"/>
    <x v="9"/>
  </r>
  <r>
    <s v="ORD01640"/>
    <d v="2024-07-10T00:00:00"/>
    <s v="CUST1133"/>
    <s v="P004"/>
    <n v="4"/>
    <n v="8999"/>
    <n v="0"/>
    <s v="Net Banking"/>
    <s v="Cancelled"/>
    <s v="Cancelled"/>
    <s v="Google Ads"/>
    <n v="100"/>
    <n v="5059"/>
    <n v="35996"/>
    <n v="20236"/>
    <n v="15760"/>
    <n v="0.43782642515835091"/>
    <n v="0"/>
    <n v="0"/>
    <s v="Jul"/>
    <s v="Jul-2024"/>
    <x v="20"/>
  </r>
  <r>
    <s v="ORD01641"/>
    <d v="2025-07-04T00:00:00"/>
    <s v="CUST0276"/>
    <s v="P071"/>
    <n v="1"/>
    <n v="999"/>
    <n v="149.85"/>
    <s v="Credit Card"/>
    <s v="Delivered"/>
    <s v="Delayed"/>
    <s v="Affiliate"/>
    <n v="50"/>
    <n v="818"/>
    <n v="849.15"/>
    <n v="818"/>
    <n v="31.149999999999977"/>
    <n v="3.6683742566095481E-2"/>
    <n v="849.15"/>
    <n v="31.149999999999977"/>
    <s v="Jul"/>
    <s v="Jul-2025"/>
    <x v="2"/>
  </r>
  <r>
    <s v="ORD01642"/>
    <d v="2025-06-16T00:00:00"/>
    <s v="CUST0526"/>
    <s v="P045"/>
    <n v="1"/>
    <n v="4999"/>
    <n v="0"/>
    <s v="Cash on Delivery"/>
    <s v="Delivered"/>
    <s v="Delivered"/>
    <s v="Organic"/>
    <n v="80"/>
    <n v="3040"/>
    <n v="4999"/>
    <n v="3040"/>
    <n v="1959"/>
    <n v="0.391878375675135"/>
    <n v="4999"/>
    <n v="1959"/>
    <s v="Jun"/>
    <s v="Jun-2025"/>
    <x v="18"/>
  </r>
  <r>
    <s v="ORD01643"/>
    <d v="2025-02-14T00:00:00"/>
    <s v="CUST0152"/>
    <s v="P094"/>
    <n v="2"/>
    <n v="399"/>
    <n v="0"/>
    <s v="UPI"/>
    <s v="Delivered"/>
    <s v="Delivered"/>
    <s v="Email"/>
    <n v="50"/>
    <n v="244"/>
    <n v="798"/>
    <n v="488"/>
    <n v="310"/>
    <n v="0.38847117794486213"/>
    <n v="798"/>
    <n v="310"/>
    <s v="Feb"/>
    <s v="Feb-2025"/>
    <x v="0"/>
  </r>
  <r>
    <s v="ORD01644"/>
    <d v="2024-11-06T00:00:00"/>
    <s v="CUST1032"/>
    <s v="P024"/>
    <n v="1"/>
    <n v="1299"/>
    <n v="0"/>
    <s v="UPI"/>
    <s v="Delivered"/>
    <s v="Delivered"/>
    <s v="Affiliate"/>
    <n v="70"/>
    <n v="969"/>
    <n v="1299"/>
    <n v="969"/>
    <n v="330"/>
    <n v="0.2540415704387991"/>
    <n v="1299"/>
    <n v="330"/>
    <s v="Nov"/>
    <s v="Nov-2024"/>
    <x v="6"/>
  </r>
  <r>
    <s v="ORD01645"/>
    <d v="2024-11-16T00:00:00"/>
    <s v="CUST0100"/>
    <s v="P017"/>
    <n v="3"/>
    <n v="6999"/>
    <n v="1049.8499999999999"/>
    <s v="Credit Card"/>
    <s v="Delivered"/>
    <s v="Delivered"/>
    <s v="Instagram"/>
    <n v="50"/>
    <n v="4046"/>
    <n v="19947.150000000001"/>
    <n v="12138"/>
    <n v="7809.1500000000015"/>
    <n v="0.39149201765665775"/>
    <n v="19947.150000000001"/>
    <n v="7809.1500000000015"/>
    <s v="Nov"/>
    <s v="Nov-2024"/>
    <x v="6"/>
  </r>
  <r>
    <s v="ORD01646"/>
    <d v="2025-07-29T00:00:00"/>
    <s v="CUST1030"/>
    <s v="P027"/>
    <n v="2"/>
    <n v="299"/>
    <n v="89.7"/>
    <s v="Cash on Delivery"/>
    <s v="Delivered"/>
    <s v="Delivered"/>
    <s v="Email"/>
    <n v="50"/>
    <n v="206"/>
    <n v="508.3"/>
    <n v="412"/>
    <n v="96.300000000000011"/>
    <n v="0.18945504623253986"/>
    <n v="508.3"/>
    <n v="96.300000000000011"/>
    <s v="Jul"/>
    <s v="Jul-2025"/>
    <x v="2"/>
  </r>
  <r>
    <s v="ORD01647"/>
    <d v="2025-02-28T00:00:00"/>
    <s v="CUST0386"/>
    <s v="P063"/>
    <n v="1"/>
    <n v="2999"/>
    <n v="299.89999999999998"/>
    <s v="Credit Card"/>
    <s v="Delivered"/>
    <s v="Delivered"/>
    <s v="Affiliate"/>
    <n v="100"/>
    <n v="1877"/>
    <n v="2699.1"/>
    <n v="1877"/>
    <n v="822.09999999999991"/>
    <n v="0.30458300915119851"/>
    <n v="2699.1"/>
    <n v="822.09999999999991"/>
    <s v="Feb"/>
    <s v="Feb-2025"/>
    <x v="0"/>
  </r>
  <r>
    <s v="ORD01648"/>
    <d v="2024-07-14T00:00:00"/>
    <s v="CUST0550"/>
    <s v="P076"/>
    <n v="2"/>
    <n v="399"/>
    <n v="119.7"/>
    <s v="Debit Card"/>
    <s v="Delivered"/>
    <s v="Delivered"/>
    <s v="Organic"/>
    <n v="60"/>
    <n v="322"/>
    <n v="678.3"/>
    <n v="644"/>
    <n v="34.299999999999955"/>
    <n v="5.056759545923626E-2"/>
    <n v="678.3"/>
    <n v="34.299999999999955"/>
    <s v="Jul"/>
    <s v="Jul-2024"/>
    <x v="20"/>
  </r>
  <r>
    <s v="ORD01649"/>
    <d v="2025-07-21T00:00:00"/>
    <s v="CUST0503"/>
    <s v="P062"/>
    <n v="2"/>
    <n v="1599"/>
    <n v="159.9"/>
    <s v="Cash on Delivery"/>
    <s v="Delivered"/>
    <s v="Delivered"/>
    <s v="Facebook"/>
    <n v="50"/>
    <n v="1023"/>
    <n v="3038.1"/>
    <n v="2046"/>
    <n v="992.09999999999991"/>
    <n v="0.32655277969783747"/>
    <n v="3038.1"/>
    <n v="992.09999999999991"/>
    <s v="Jul"/>
    <s v="Jul-2025"/>
    <x v="2"/>
  </r>
  <r>
    <s v="ORD01650"/>
    <d v="2024-09-03T00:00:00"/>
    <s v="CUST1034"/>
    <s v="P078"/>
    <n v="1"/>
    <n v="399"/>
    <n v="0"/>
    <s v="Net Banking"/>
    <s v="Cancelled"/>
    <s v="Cancelled"/>
    <s v="Google Ads"/>
    <n v="60"/>
    <n v="257"/>
    <n v="399"/>
    <n v="257"/>
    <n v="142"/>
    <n v="0.35588972431077692"/>
    <n v="0"/>
    <n v="0"/>
    <s v="Sep"/>
    <s v="Sep-2024"/>
    <x v="13"/>
  </r>
  <r>
    <s v="ORD01651"/>
    <d v="2025-03-30T00:00:00"/>
    <s v="CUST0936"/>
    <s v="P011"/>
    <n v="2"/>
    <n v="799"/>
    <n v="79.900000000000006"/>
    <s v="Credit Card"/>
    <s v="Delivered"/>
    <s v="Delivered"/>
    <s v="Facebook"/>
    <n v="40"/>
    <n v="645"/>
    <n v="1518.1"/>
    <n v="1290"/>
    <n v="228.09999999999991"/>
    <n v="0.1502536064817864"/>
    <n v="1518.1"/>
    <n v="228.09999999999991"/>
    <s v="Mar"/>
    <s v="Mar-2025"/>
    <x v="17"/>
  </r>
  <r>
    <s v="ORD01652"/>
    <d v="2024-05-17T00:00:00"/>
    <s v="CUST0137"/>
    <s v="P064"/>
    <n v="1"/>
    <n v="799"/>
    <n v="159.80000000000001"/>
    <s v="Credit Card"/>
    <s v="Delivered"/>
    <s v="Delivered"/>
    <s v="Instagram"/>
    <n v="50"/>
    <n v="445"/>
    <n v="639.20000000000005"/>
    <n v="445"/>
    <n v="194.20000000000005"/>
    <n v="0.3038172715894869"/>
    <n v="639.20000000000005"/>
    <n v="194.20000000000005"/>
    <s v="May"/>
    <s v="May-2024"/>
    <x v="5"/>
  </r>
  <r>
    <s v="ORD01653"/>
    <d v="2024-06-16T00:00:00"/>
    <s v="CUST0986"/>
    <s v="P057"/>
    <n v="4"/>
    <n v="299"/>
    <n v="119.6"/>
    <s v="UPI"/>
    <s v="Delivered"/>
    <s v="Delivered"/>
    <s v="Instagram"/>
    <n v="60"/>
    <n v="188"/>
    <n v="1076.4000000000001"/>
    <n v="752"/>
    <n v="324.40000000000009"/>
    <n v="0.30137495354886668"/>
    <n v="1076.4000000000001"/>
    <n v="324.40000000000009"/>
    <s v="Jun"/>
    <s v="Jun-2024"/>
    <x v="1"/>
  </r>
  <r>
    <s v="ORD01654"/>
    <d v="2025-07-24T00:00:00"/>
    <s v="CUST0115"/>
    <s v="P033"/>
    <n v="4"/>
    <n v="399"/>
    <n v="79.8"/>
    <s v="Debit Card"/>
    <s v="Delivered"/>
    <s v="Delivered"/>
    <s v="Instagram"/>
    <n v="100"/>
    <n v="321"/>
    <n v="1516.2"/>
    <n v="1284"/>
    <n v="232.20000000000005"/>
    <n v="0.15314602295211716"/>
    <n v="1516.2"/>
    <n v="232.20000000000005"/>
    <s v="Jul"/>
    <s v="Jul-2025"/>
    <x v="2"/>
  </r>
  <r>
    <s v="ORD01655"/>
    <d v="2024-04-10T00:00:00"/>
    <s v="CUST1063"/>
    <s v="P061"/>
    <n v="1"/>
    <n v="299"/>
    <n v="44.85"/>
    <s v="Net Banking"/>
    <s v="Delivered"/>
    <s v="Delivered"/>
    <s v="Affiliate"/>
    <n v="100"/>
    <n v="170"/>
    <n v="254.15"/>
    <n v="170"/>
    <n v="84.15"/>
    <n v="0.33110367892976589"/>
    <n v="254.15"/>
    <n v="84.15"/>
    <s v="Apr"/>
    <s v="Apr-2024"/>
    <x v="3"/>
  </r>
  <r>
    <s v="ORD01656"/>
    <d v="2024-12-29T00:00:00"/>
    <s v="CUST0756"/>
    <s v="P085"/>
    <n v="2"/>
    <n v="2999"/>
    <n v="0"/>
    <s v="Cash on Delivery"/>
    <s v="Delivered"/>
    <s v="Delivered"/>
    <s v="Affiliate"/>
    <n v="100"/>
    <n v="2394"/>
    <n v="5998"/>
    <n v="4788"/>
    <n v="1210"/>
    <n v="0.20173391130376792"/>
    <n v="5998"/>
    <n v="1210"/>
    <s v="Dec"/>
    <s v="Dec-2024"/>
    <x v="15"/>
  </r>
  <r>
    <s v="ORD01657"/>
    <d v="2024-11-13T00:00:00"/>
    <s v="CUST0905"/>
    <s v="P052"/>
    <n v="1"/>
    <n v="499"/>
    <n v="0"/>
    <s v="UPI"/>
    <s v="Cancelled"/>
    <s v="Cancelled"/>
    <s v="Email"/>
    <n v="100"/>
    <n v="320"/>
    <n v="499"/>
    <n v="320"/>
    <n v="179"/>
    <n v="0.3587174348697395"/>
    <n v="0"/>
    <n v="0"/>
    <s v="Nov"/>
    <s v="Nov-2024"/>
    <x v="6"/>
  </r>
  <r>
    <s v="ORD01658"/>
    <d v="2025-10-22T00:00:00"/>
    <s v="CUST0766"/>
    <s v="P050"/>
    <n v="2"/>
    <n v="3999"/>
    <n v="1199.7"/>
    <s v="Credit Card"/>
    <s v="Delivered"/>
    <s v="Delivered"/>
    <s v="Organic"/>
    <n v="40"/>
    <n v="2895"/>
    <n v="6798.3"/>
    <n v="5790"/>
    <n v="1008.3000000000002"/>
    <n v="0.14831649088742777"/>
    <n v="6798.3"/>
    <n v="1008.3000000000002"/>
    <s v="Oct"/>
    <s v="Oct-2025"/>
    <x v="21"/>
  </r>
  <r>
    <s v="ORD01659"/>
    <d v="2025-06-28T00:00:00"/>
    <s v="CUST0907"/>
    <s v="P084"/>
    <n v="1"/>
    <n v="999"/>
    <n v="0"/>
    <s v="Credit Card"/>
    <s v="Delivered"/>
    <s v="Delivered"/>
    <s v="Affiliate"/>
    <n v="70"/>
    <n v="809"/>
    <n v="999"/>
    <n v="809"/>
    <n v="190"/>
    <n v="0.19019019019019018"/>
    <n v="999"/>
    <n v="190"/>
    <s v="Jun"/>
    <s v="Jun-2025"/>
    <x v="18"/>
  </r>
  <r>
    <s v="ORD01660"/>
    <d v="2024-01-10T00:00:00"/>
    <s v="CUST0880"/>
    <s v="P029"/>
    <n v="2"/>
    <n v="2499"/>
    <n v="749.7"/>
    <s v="Cash on Delivery"/>
    <s v="Delivered"/>
    <s v="Delivered"/>
    <s v="Affiliate"/>
    <n v="100"/>
    <n v="1584"/>
    <n v="4248.3"/>
    <n v="3168"/>
    <n v="1080.3000000000002"/>
    <n v="0.25428995127462756"/>
    <n v="4248.3"/>
    <n v="1080.3000000000002"/>
    <s v="Jan"/>
    <s v="Jan-2024"/>
    <x v="14"/>
  </r>
  <r>
    <s v="ORD01661"/>
    <d v="2024-04-05T00:00:00"/>
    <s v="CUST0310"/>
    <s v="P041"/>
    <n v="2"/>
    <n v="399"/>
    <n v="79.8"/>
    <s v="Credit Card"/>
    <s v="Delivered"/>
    <s v="Delivered"/>
    <s v="Facebook"/>
    <n v="60"/>
    <n v="315"/>
    <n v="718.2"/>
    <n v="630"/>
    <n v="88.200000000000045"/>
    <n v="0.1228070175438597"/>
    <n v="718.2"/>
    <n v="88.200000000000045"/>
    <s v="Apr"/>
    <s v="Apr-2024"/>
    <x v="3"/>
  </r>
  <r>
    <s v="ORD01662"/>
    <d v="2024-09-10T00:00:00"/>
    <s v="CUST0816"/>
    <s v="P011"/>
    <n v="1"/>
    <n v="799"/>
    <n v="199.75"/>
    <s v="Debit Card"/>
    <s v="Delivered"/>
    <s v="Delayed"/>
    <s v="Google Ads"/>
    <n v="70"/>
    <n v="645"/>
    <n v="599.25"/>
    <n v="645"/>
    <n v="-45.75"/>
    <n v="-7.634543178973717E-2"/>
    <n v="599.25"/>
    <n v="-45.75"/>
    <s v="Sep"/>
    <s v="Sep-2024"/>
    <x v="13"/>
  </r>
  <r>
    <s v="ORD01663"/>
    <d v="2024-09-25T00:00:00"/>
    <s v="CUST0901"/>
    <s v="P049"/>
    <n v="3"/>
    <n v="799"/>
    <n v="119.85"/>
    <s v="Credit Card"/>
    <s v="Delivered"/>
    <s v="Delivered"/>
    <s v="Google Ads"/>
    <n v="60"/>
    <n v="538"/>
    <n v="2277.15"/>
    <n v="1614"/>
    <n v="663.15000000000009"/>
    <n v="0.29121928726697849"/>
    <n v="2277.15"/>
    <n v="663.15000000000009"/>
    <s v="Sep"/>
    <s v="Sep-2024"/>
    <x v="13"/>
  </r>
  <r>
    <s v="ORD01664"/>
    <d v="2024-12-10T00:00:00"/>
    <s v="CUST0544"/>
    <s v="P022"/>
    <n v="2"/>
    <n v="999"/>
    <n v="99.9"/>
    <s v="UPI"/>
    <s v="Delivered"/>
    <s v="Delivered"/>
    <s v="Google Ads"/>
    <n v="80"/>
    <n v="693"/>
    <n v="1898.1"/>
    <n v="1386"/>
    <n v="512.09999999999991"/>
    <n v="0.26979611190137504"/>
    <n v="1898.1"/>
    <n v="512.09999999999991"/>
    <s v="Dec"/>
    <s v="Dec-2024"/>
    <x v="15"/>
  </r>
  <r>
    <s v="ORD01665"/>
    <d v="2024-10-23T00:00:00"/>
    <s v="CUST0504"/>
    <s v="P021"/>
    <n v="2"/>
    <n v="799"/>
    <n v="0"/>
    <s v="Cash on Delivery"/>
    <s v="Cancelled"/>
    <s v="Cancelled"/>
    <s v="Organic"/>
    <n v="70"/>
    <n v="613"/>
    <n v="1598"/>
    <n v="1226"/>
    <n v="372"/>
    <n v="0.23279098873591991"/>
    <n v="0"/>
    <n v="0"/>
    <s v="Oct"/>
    <s v="Oct-2024"/>
    <x v="16"/>
  </r>
  <r>
    <s v="ORD01666"/>
    <d v="2025-04-03T00:00:00"/>
    <s v="CUST0835"/>
    <s v="P008"/>
    <n v="3"/>
    <n v="299"/>
    <n v="134.55000000000001"/>
    <s v="UPI"/>
    <s v="Delivered"/>
    <s v="Delivered"/>
    <s v="Organic"/>
    <n v="100"/>
    <n v="197"/>
    <n v="762.45"/>
    <n v="591"/>
    <n v="171.45000000000005"/>
    <n v="0.2248672044068464"/>
    <n v="762.45"/>
    <n v="171.45000000000005"/>
    <s v="Apr"/>
    <s v="Apr-2025"/>
    <x v="7"/>
  </r>
  <r>
    <s v="ORD01667"/>
    <d v="2024-06-06T00:00:00"/>
    <s v="CUST0547"/>
    <s v="P044"/>
    <n v="1"/>
    <n v="4999"/>
    <n v="499.9"/>
    <s v="Credit Card"/>
    <s v="Delivered"/>
    <s v="Delivered"/>
    <s v="Google Ads"/>
    <n v="100"/>
    <n v="3765"/>
    <n v="4499.1000000000004"/>
    <n v="3765"/>
    <n v="734.10000000000036"/>
    <n v="0.16316596652663873"/>
    <n v="4499.1000000000004"/>
    <n v="734.10000000000036"/>
    <s v="Jun"/>
    <s v="Jun-2024"/>
    <x v="1"/>
  </r>
  <r>
    <s v="ORD01668"/>
    <d v="2025-04-22T00:00:00"/>
    <s v="CUST0549"/>
    <s v="P043"/>
    <n v="2"/>
    <n v="599"/>
    <n v="59.9"/>
    <s v="UPI"/>
    <s v="Delivered"/>
    <s v="Delivered"/>
    <s v="Organic"/>
    <n v="70"/>
    <n v="358"/>
    <n v="1138.0999999999999"/>
    <n v="716"/>
    <n v="422.09999999999991"/>
    <n v="0.37088129338370962"/>
    <n v="1138.0999999999999"/>
    <n v="422.09999999999991"/>
    <s v="Apr"/>
    <s v="Apr-2025"/>
    <x v="7"/>
  </r>
  <r>
    <s v="ORD01669"/>
    <d v="2025-05-24T00:00:00"/>
    <s v="CUST0430"/>
    <s v="P056"/>
    <n v="3"/>
    <n v="299"/>
    <n v="224.25"/>
    <s v="Credit Card"/>
    <s v="Delivered"/>
    <s v="Delivered"/>
    <s v="Organic"/>
    <n v="80"/>
    <n v="188"/>
    <n v="672.75"/>
    <n v="564"/>
    <n v="108.75"/>
    <n v="0.1616499442586399"/>
    <n v="672.75"/>
    <n v="108.75"/>
    <s v="May"/>
    <s v="May-2025"/>
    <x v="11"/>
  </r>
  <r>
    <s v="ORD01670"/>
    <d v="2024-11-25T00:00:00"/>
    <s v="CUST0606"/>
    <s v="P077"/>
    <n v="2"/>
    <n v="3999"/>
    <n v="0"/>
    <s v="UPI"/>
    <s v="Cancelled"/>
    <s v="Cancelled"/>
    <s v="Affiliate"/>
    <n v="70"/>
    <n v="2547"/>
    <n v="7998"/>
    <n v="5094"/>
    <n v="2904"/>
    <n v="0.3630907726931733"/>
    <n v="0"/>
    <n v="0"/>
    <s v="Nov"/>
    <s v="Nov-2024"/>
    <x v="6"/>
  </r>
  <r>
    <s v="ORD01671"/>
    <d v="2025-02-12T00:00:00"/>
    <s v="CUST0721"/>
    <s v="P030"/>
    <n v="3"/>
    <n v="799"/>
    <n v="239.7"/>
    <s v="Credit Card"/>
    <s v="Delivered"/>
    <s v="Delivered"/>
    <s v="Affiliate"/>
    <n v="60"/>
    <n v="566"/>
    <n v="2157.3000000000002"/>
    <n v="1698"/>
    <n v="459.30000000000018"/>
    <n v="0.21290502016409407"/>
    <n v="2157.3000000000002"/>
    <n v="459.30000000000018"/>
    <s v="Feb"/>
    <s v="Feb-2025"/>
    <x v="0"/>
  </r>
  <r>
    <s v="ORD01672"/>
    <d v="2025-01-15T00:00:00"/>
    <s v="CUST0957"/>
    <s v="P045"/>
    <n v="1"/>
    <n v="4999"/>
    <n v="0"/>
    <s v="UPI"/>
    <s v="Cancelled"/>
    <s v="Cancelled"/>
    <s v="Affiliate"/>
    <n v="80"/>
    <n v="3040"/>
    <n v="4999"/>
    <n v="3040"/>
    <n v="1959"/>
    <n v="0.391878375675135"/>
    <n v="0"/>
    <n v="0"/>
    <s v="Jan"/>
    <s v="Jan-2025"/>
    <x v="19"/>
  </r>
  <r>
    <s v="ORD01673"/>
    <d v="2025-09-13T00:00:00"/>
    <s v="CUST0924"/>
    <s v="P059"/>
    <n v="3"/>
    <n v="1999"/>
    <n v="0"/>
    <s v="Cash on Delivery"/>
    <s v="Delivered"/>
    <s v="Delivered"/>
    <s v="Google Ads"/>
    <n v="40"/>
    <n v="1414"/>
    <n v="5997"/>
    <n v="4242"/>
    <n v="1755"/>
    <n v="0.29264632316158079"/>
    <n v="5997"/>
    <n v="1755"/>
    <s v="Sep"/>
    <s v="Sep-2025"/>
    <x v="10"/>
  </r>
  <r>
    <s v="ORD01674"/>
    <d v="2025-10-24T00:00:00"/>
    <s v="CUST0764"/>
    <s v="P089"/>
    <n v="3"/>
    <n v="2999"/>
    <n v="0"/>
    <s v="Cash on Delivery"/>
    <s v="Delivered"/>
    <s v="Delivered"/>
    <s v="Google Ads"/>
    <n v="50"/>
    <n v="2453"/>
    <n v="8997"/>
    <n v="7359"/>
    <n v="1638"/>
    <n v="0.18206068689563187"/>
    <n v="8997"/>
    <n v="1638"/>
    <s v="Oct"/>
    <s v="Oct-2025"/>
    <x v="21"/>
  </r>
  <r>
    <s v="ORD01675"/>
    <d v="2024-05-17T00:00:00"/>
    <s v="CUST0862"/>
    <s v="P018"/>
    <n v="2"/>
    <n v="499"/>
    <n v="49.9"/>
    <s v="UPI"/>
    <s v="Delivered"/>
    <s v="Delivered"/>
    <s v="Organic"/>
    <n v="80"/>
    <n v="403"/>
    <n v="948.1"/>
    <n v="806"/>
    <n v="142.10000000000002"/>
    <n v="0.14987870477797702"/>
    <n v="948.1"/>
    <n v="142.10000000000002"/>
    <s v="May"/>
    <s v="May-2024"/>
    <x v="5"/>
  </r>
  <r>
    <s v="ORD01676"/>
    <d v="2024-01-22T00:00:00"/>
    <s v="CUST0597"/>
    <s v="P093"/>
    <n v="3"/>
    <n v="999"/>
    <n v="299.7"/>
    <s v="UPI"/>
    <s v="Delivered"/>
    <s v="Delivered"/>
    <s v="Email"/>
    <n v="70"/>
    <n v="629"/>
    <n v="2697.3"/>
    <n v="1887"/>
    <n v="810.30000000000018"/>
    <n v="0.30041152263374488"/>
    <n v="2697.3"/>
    <n v="810.30000000000018"/>
    <s v="Jan"/>
    <s v="Jan-2024"/>
    <x v="14"/>
  </r>
  <r>
    <s v="ORD01677"/>
    <d v="2025-09-04T00:00:00"/>
    <s v="CUST0491"/>
    <s v="P062"/>
    <n v="2"/>
    <n v="1599"/>
    <n v="0"/>
    <s v="Cash on Delivery"/>
    <s v="Cancelled"/>
    <s v="Cancelled"/>
    <s v="Organic"/>
    <n v="50"/>
    <n v="1023"/>
    <n v="3198"/>
    <n v="2046"/>
    <n v="1152"/>
    <n v="0.36022514071294559"/>
    <n v="0"/>
    <n v="0"/>
    <s v="Sep"/>
    <s v="Sep-2025"/>
    <x v="10"/>
  </r>
  <r>
    <s v="ORD01678"/>
    <d v="2025-06-27T00:00:00"/>
    <s v="CUST0793"/>
    <s v="P006"/>
    <n v="1"/>
    <n v="399"/>
    <n v="0"/>
    <s v="UPI"/>
    <s v="Cancelled"/>
    <s v="Cancelled"/>
    <s v="Facebook"/>
    <n v="60"/>
    <n v="221"/>
    <n v="399"/>
    <n v="221"/>
    <n v="178"/>
    <n v="0.44611528822055135"/>
    <n v="0"/>
    <n v="0"/>
    <s v="Jun"/>
    <s v="Jun-2025"/>
    <x v="18"/>
  </r>
  <r>
    <s v="ORD01679"/>
    <d v="2025-04-21T00:00:00"/>
    <s v="CUST0803"/>
    <s v="P074"/>
    <n v="1"/>
    <n v="2999"/>
    <n v="749.75"/>
    <s v="Cash on Delivery"/>
    <s v="Delivered"/>
    <s v="Delayed"/>
    <s v="Email"/>
    <n v="80"/>
    <n v="1870"/>
    <n v="2249.25"/>
    <n v="1870"/>
    <n v="379.25"/>
    <n v="0.16861175947538068"/>
    <n v="2249.25"/>
    <n v="379.25"/>
    <s v="Apr"/>
    <s v="Apr-2025"/>
    <x v="7"/>
  </r>
  <r>
    <s v="ORD01680"/>
    <d v="2024-01-18T00:00:00"/>
    <s v="CUST0911"/>
    <s v="P004"/>
    <n v="1"/>
    <n v="8999"/>
    <n v="1799.8"/>
    <s v="Credit Card"/>
    <s v="Delivered"/>
    <s v="Delayed"/>
    <s v="Organic"/>
    <n v="50"/>
    <n v="5059"/>
    <n v="7199.2"/>
    <n v="5059"/>
    <n v="2140.1999999999998"/>
    <n v="0.29728303144793866"/>
    <n v="7199.2"/>
    <n v="2140.1999999999998"/>
    <s v="Jan"/>
    <s v="Jan-2024"/>
    <x v="14"/>
  </r>
  <r>
    <s v="ORD01681"/>
    <d v="2024-11-04T00:00:00"/>
    <s v="CUST0110"/>
    <s v="P037"/>
    <n v="2"/>
    <n v="399"/>
    <n v="119.7"/>
    <s v="Credit Card"/>
    <s v="Delivered"/>
    <s v="Delayed"/>
    <s v="Facebook"/>
    <n v="70"/>
    <n v="226"/>
    <n v="678.3"/>
    <n v="452"/>
    <n v="226.29999999999995"/>
    <n v="0.33362818811735218"/>
    <n v="678.3"/>
    <n v="226.29999999999995"/>
    <s v="Nov"/>
    <s v="Nov-2024"/>
    <x v="6"/>
  </r>
  <r>
    <s v="ORD01682"/>
    <d v="2025-01-12T00:00:00"/>
    <s v="CUST0897"/>
    <s v="P044"/>
    <n v="1"/>
    <n v="4999"/>
    <n v="1249.75"/>
    <s v="Credit Card"/>
    <s v="Delivered"/>
    <s v="Delivered"/>
    <s v="Affiliate"/>
    <n v="40"/>
    <n v="3765"/>
    <n v="3749.25"/>
    <n v="3765"/>
    <n v="-15.75"/>
    <n v="-4.200840168033607E-3"/>
    <n v="3749.25"/>
    <n v="-15.75"/>
    <s v="Jan"/>
    <s v="Jan-2025"/>
    <x v="19"/>
  </r>
  <r>
    <s v="ORD01683"/>
    <d v="2025-10-27T00:00:00"/>
    <s v="CUST1071"/>
    <s v="P018"/>
    <n v="3"/>
    <n v="499"/>
    <n v="374.25"/>
    <s v="Net Banking"/>
    <s v="Delivered"/>
    <s v="Delivered"/>
    <s v="Facebook"/>
    <n v="100"/>
    <n v="403"/>
    <n v="1122.75"/>
    <n v="1209"/>
    <n v="-86.25"/>
    <n v="-7.6820307281229128E-2"/>
    <n v="1122.75"/>
    <n v="-86.25"/>
    <s v="Oct"/>
    <s v="Oct-2025"/>
    <x v="21"/>
  </r>
  <r>
    <s v="ORD01684"/>
    <d v="2025-04-13T00:00:00"/>
    <s v="CUST1178"/>
    <s v="P081"/>
    <n v="1"/>
    <n v="499"/>
    <n v="49.9"/>
    <s v="Credit Card"/>
    <s v="Delivered"/>
    <s v="Delivered"/>
    <s v="Facebook"/>
    <n v="70"/>
    <n v="280"/>
    <n v="449.1"/>
    <n v="280"/>
    <n v="169.10000000000002"/>
    <n v="0.37653083945669119"/>
    <n v="449.1"/>
    <n v="169.10000000000002"/>
    <s v="Apr"/>
    <s v="Apr-2025"/>
    <x v="7"/>
  </r>
  <r>
    <s v="ORD01685"/>
    <d v="2025-09-25T00:00:00"/>
    <s v="CUST1152"/>
    <s v="P026"/>
    <n v="4"/>
    <n v="599"/>
    <n v="359.4"/>
    <s v="UPI"/>
    <s v="Delivered"/>
    <s v="Delivered"/>
    <s v="Organic"/>
    <n v="100"/>
    <n v="363"/>
    <n v="2036.6"/>
    <n v="1452"/>
    <n v="584.59999999999991"/>
    <n v="0.28704703918295194"/>
    <n v="2036.6"/>
    <n v="584.59999999999991"/>
    <s v="Sep"/>
    <s v="Sep-2025"/>
    <x v="10"/>
  </r>
  <r>
    <s v="ORD01686"/>
    <d v="2024-01-10T00:00:00"/>
    <s v="CUST0768"/>
    <s v="P056"/>
    <n v="1"/>
    <n v="299"/>
    <n v="14.95"/>
    <s v="UPI"/>
    <s v="Delivered"/>
    <s v="Delayed"/>
    <s v="Instagram"/>
    <n v="60"/>
    <n v="188"/>
    <n v="284.05"/>
    <n v="188"/>
    <n v="96.050000000000011"/>
    <n v="0.33814469283576837"/>
    <n v="284.05"/>
    <n v="96.050000000000011"/>
    <s v="Jan"/>
    <s v="Jan-2024"/>
    <x v="14"/>
  </r>
  <r>
    <s v="ORD01687"/>
    <d v="2024-12-08T00:00:00"/>
    <s v="CUST0665"/>
    <s v="P064"/>
    <n v="1"/>
    <n v="799"/>
    <n v="39.950000000000003"/>
    <s v="Debit Card"/>
    <s v="Delivered"/>
    <s v="Delivered"/>
    <s v="Organic"/>
    <n v="50"/>
    <n v="445"/>
    <n v="759.05"/>
    <n v="445"/>
    <n v="314.04999999999995"/>
    <n v="0.41374086028588364"/>
    <n v="759.05"/>
    <n v="314.04999999999995"/>
    <s v="Dec"/>
    <s v="Dec-2024"/>
    <x v="15"/>
  </r>
  <r>
    <s v="ORD01688"/>
    <d v="2025-07-31T00:00:00"/>
    <s v="CUST0693"/>
    <s v="P020"/>
    <n v="1"/>
    <n v="1999"/>
    <n v="199.9"/>
    <s v="UPI"/>
    <s v="Delivered"/>
    <s v="Delivered"/>
    <s v="Organic"/>
    <n v="40"/>
    <n v="1597"/>
    <n v="1799.1"/>
    <n v="1597"/>
    <n v="202.09999999999991"/>
    <n v="0.11233394475015281"/>
    <n v="1799.1"/>
    <n v="202.09999999999991"/>
    <s v="Jul"/>
    <s v="Jul-2025"/>
    <x v="2"/>
  </r>
  <r>
    <s v="ORD01689"/>
    <d v="2024-03-25T00:00:00"/>
    <s v="CUST0678"/>
    <s v="P060"/>
    <n v="1"/>
    <n v="999"/>
    <n v="49.95"/>
    <s v="Credit Card"/>
    <s v="Delivered"/>
    <s v="Delivered"/>
    <s v="Instagram"/>
    <n v="40"/>
    <n v="744"/>
    <n v="949.05"/>
    <n v="744"/>
    <n v="205.04999999999995"/>
    <n v="0.21605816342658443"/>
    <n v="949.05"/>
    <n v="205.04999999999995"/>
    <s v="Mar"/>
    <s v="Mar-2024"/>
    <x v="4"/>
  </r>
  <r>
    <s v="ORD01690"/>
    <d v="2025-01-31T00:00:00"/>
    <s v="CUST1041"/>
    <s v="P010"/>
    <n v="4"/>
    <n v="2499"/>
    <n v="499.8"/>
    <s v="Credit Card"/>
    <s v="Delivered"/>
    <s v="Delivered"/>
    <s v="Facebook"/>
    <n v="50"/>
    <n v="2030"/>
    <n v="9496.2000000000007"/>
    <n v="8120"/>
    <n v="1376.2000000000007"/>
    <n v="0.14492112634527501"/>
    <n v="9496.2000000000007"/>
    <n v="1376.2000000000007"/>
    <s v="Jan"/>
    <s v="Jan-2025"/>
    <x v="19"/>
  </r>
  <r>
    <s v="ORD01691"/>
    <d v="2025-01-12T00:00:00"/>
    <s v="CUST0587"/>
    <s v="P037"/>
    <n v="1"/>
    <n v="399"/>
    <n v="0"/>
    <s v="Credit Card"/>
    <s v="Cancelled"/>
    <s v="Cancelled"/>
    <s v="Affiliate"/>
    <n v="80"/>
    <n v="226"/>
    <n v="399"/>
    <n v="226"/>
    <n v="173"/>
    <n v="0.43358395989974935"/>
    <n v="0"/>
    <n v="0"/>
    <s v="Jan"/>
    <s v="Jan-2025"/>
    <x v="19"/>
  </r>
  <r>
    <s v="ORD01692"/>
    <d v="2024-06-26T00:00:00"/>
    <s v="CUST0960"/>
    <s v="P089"/>
    <n v="1"/>
    <n v="2999"/>
    <n v="299.89999999999998"/>
    <s v="Credit Card"/>
    <s v="Delivered"/>
    <s v="Delivered"/>
    <s v="Affiliate"/>
    <n v="50"/>
    <n v="2453"/>
    <n v="2699.1"/>
    <n v="2453"/>
    <n v="246.09999999999991"/>
    <n v="9.1178540995146495E-2"/>
    <n v="2699.1"/>
    <n v="246.09999999999991"/>
    <s v="Jun"/>
    <s v="Jun-2024"/>
    <x v="1"/>
  </r>
  <r>
    <s v="ORD01693"/>
    <d v="2025-10-30T00:00:00"/>
    <s v="CUST0941"/>
    <s v="P031"/>
    <n v="2"/>
    <n v="3999"/>
    <n v="1199.7"/>
    <s v="UPI"/>
    <s v="Delivered"/>
    <s v="Delivered"/>
    <s v="Facebook"/>
    <n v="70"/>
    <n v="3007"/>
    <n v="6798.3"/>
    <n v="6014"/>
    <n v="784.30000000000018"/>
    <n v="0.11536707706338352"/>
    <n v="6798.3"/>
    <n v="784.30000000000018"/>
    <s v="Oct"/>
    <s v="Oct-2025"/>
    <x v="21"/>
  </r>
  <r>
    <s v="ORD01694"/>
    <d v="2025-04-21T00:00:00"/>
    <s v="CUST1174"/>
    <s v="P099"/>
    <n v="2"/>
    <n v="1299"/>
    <n v="0"/>
    <s v="UPI"/>
    <s v="Cancelled"/>
    <s v="Cancelled"/>
    <s v="Instagram"/>
    <n v="70"/>
    <n v="1025"/>
    <n v="2598"/>
    <n v="2050"/>
    <n v="548"/>
    <n v="0.21093148575827558"/>
    <n v="0"/>
    <n v="0"/>
    <s v="Apr"/>
    <s v="Apr-2025"/>
    <x v="7"/>
  </r>
  <r>
    <s v="ORD01695"/>
    <d v="2024-08-18T00:00:00"/>
    <s v="CUST0444"/>
    <s v="P060"/>
    <n v="1"/>
    <n v="999"/>
    <n v="0"/>
    <s v="Debit Card"/>
    <s v="Cancelled"/>
    <s v="Cancelled"/>
    <s v="Organic"/>
    <n v="50"/>
    <n v="744"/>
    <n v="999"/>
    <n v="744"/>
    <n v="255"/>
    <n v="0.25525525525525528"/>
    <n v="0"/>
    <n v="0"/>
    <s v="Aug"/>
    <s v="Aug-2024"/>
    <x v="9"/>
  </r>
  <r>
    <s v="ORD01696"/>
    <d v="2024-08-10T00:00:00"/>
    <s v="CUST0323"/>
    <s v="P069"/>
    <n v="1"/>
    <n v="2499"/>
    <n v="124.95"/>
    <s v="UPI"/>
    <s v="Delivered"/>
    <s v="Delivered"/>
    <s v="Affiliate"/>
    <n v="70"/>
    <n v="1430"/>
    <n v="2374.0500000000002"/>
    <n v="1430"/>
    <n v="944.05000000000018"/>
    <n v="0.39765379836144987"/>
    <n v="2374.0500000000002"/>
    <n v="944.05000000000018"/>
    <s v="Aug"/>
    <s v="Aug-2024"/>
    <x v="9"/>
  </r>
  <r>
    <s v="ORD01697"/>
    <d v="2024-03-28T00:00:00"/>
    <s v="CUST0392"/>
    <s v="P078"/>
    <n v="2"/>
    <n v="399"/>
    <n v="0"/>
    <s v="UPI"/>
    <s v="Cancelled"/>
    <s v="Cancelled"/>
    <s v="Organic"/>
    <n v="60"/>
    <n v="257"/>
    <n v="798"/>
    <n v="514"/>
    <n v="284"/>
    <n v="0.35588972431077692"/>
    <n v="0"/>
    <n v="0"/>
    <s v="Mar"/>
    <s v="Mar-2024"/>
    <x v="4"/>
  </r>
  <r>
    <s v="ORD01698"/>
    <d v="2024-04-21T00:00:00"/>
    <s v="CUST0750"/>
    <s v="P058"/>
    <n v="4"/>
    <n v="599"/>
    <n v="0"/>
    <s v="Cash on Delivery"/>
    <s v="Cancelled"/>
    <s v="Cancelled"/>
    <s v="Instagram"/>
    <n v="60"/>
    <n v="464"/>
    <n v="2396"/>
    <n v="1856"/>
    <n v="540"/>
    <n v="0.22537562604340566"/>
    <n v="0"/>
    <n v="0"/>
    <s v="Apr"/>
    <s v="Apr-2024"/>
    <x v="3"/>
  </r>
  <r>
    <s v="ORD01699"/>
    <d v="2025-06-09T00:00:00"/>
    <s v="CUST1158"/>
    <s v="P053"/>
    <n v="1"/>
    <n v="599"/>
    <n v="29.95"/>
    <s v="Credit Card"/>
    <s v="Delivered"/>
    <s v="Delayed"/>
    <s v="Google Ads"/>
    <n v="80"/>
    <n v="443"/>
    <n v="569.04999999999995"/>
    <n v="443"/>
    <n v="126.04999999999995"/>
    <n v="0.22150953343291443"/>
    <n v="569.04999999999995"/>
    <n v="126.04999999999995"/>
    <s v="Jun"/>
    <s v="Jun-2025"/>
    <x v="18"/>
  </r>
  <r>
    <s v="ORD01700"/>
    <d v="2024-12-06T00:00:00"/>
    <s v="CUST0297"/>
    <s v="P029"/>
    <n v="2"/>
    <n v="2499"/>
    <n v="249.9"/>
    <s v="Credit Card"/>
    <s v="Delivered"/>
    <s v="Delivered"/>
    <s v="Affiliate"/>
    <n v="50"/>
    <n v="1584"/>
    <n v="4748.1000000000004"/>
    <n v="3168"/>
    <n v="1580.1000000000004"/>
    <n v="0.33278574587729831"/>
    <n v="4748.1000000000004"/>
    <n v="1580.1000000000004"/>
    <s v="Dec"/>
    <s v="Dec-2024"/>
    <x v="15"/>
  </r>
  <r>
    <s v="ORD01701"/>
    <d v="2025-02-24T00:00:00"/>
    <s v="CUST1143"/>
    <s v="P066"/>
    <n v="1"/>
    <n v="299"/>
    <n v="0"/>
    <s v="UPI"/>
    <s v="Delivered"/>
    <s v="Delivered"/>
    <s v="Facebook"/>
    <n v="40"/>
    <n v="223"/>
    <n v="299"/>
    <n v="223"/>
    <n v="76"/>
    <n v="0.25418060200668896"/>
    <n v="299"/>
    <n v="76"/>
    <s v="Feb"/>
    <s v="Feb-2025"/>
    <x v="0"/>
  </r>
  <r>
    <s v="ORD01702"/>
    <d v="2024-05-25T00:00:00"/>
    <s v="CUST0587"/>
    <s v="P080"/>
    <n v="2"/>
    <n v="6999"/>
    <n v="699.9"/>
    <s v="Debit Card"/>
    <s v="Delivered"/>
    <s v="Delivered"/>
    <s v="Instagram"/>
    <n v="60"/>
    <n v="4949"/>
    <n v="13298.1"/>
    <n v="9898"/>
    <n v="3400.1000000000004"/>
    <n v="0.25568314270459691"/>
    <n v="13298.1"/>
    <n v="3400.1000000000004"/>
    <s v="May"/>
    <s v="May-2024"/>
    <x v="5"/>
  </r>
  <r>
    <s v="ORD01703"/>
    <d v="2025-03-16T00:00:00"/>
    <s v="CUST0943"/>
    <s v="P078"/>
    <n v="2"/>
    <n v="399"/>
    <n v="79.8"/>
    <s v="Credit Card"/>
    <s v="Delivered"/>
    <s v="Delivered"/>
    <s v="Instagram"/>
    <n v="70"/>
    <n v="257"/>
    <n v="718.2"/>
    <n v="514"/>
    <n v="204.20000000000005"/>
    <n v="0.28432191590086331"/>
    <n v="718.2"/>
    <n v="204.20000000000005"/>
    <s v="Mar"/>
    <s v="Mar-2025"/>
    <x v="17"/>
  </r>
  <r>
    <s v="ORD01704"/>
    <d v="2025-04-01T00:00:00"/>
    <s v="CUST0646"/>
    <s v="P042"/>
    <n v="4"/>
    <n v="2499"/>
    <n v="0"/>
    <s v="UPI"/>
    <s v="Delivered"/>
    <s v="Delivered"/>
    <s v="Instagram"/>
    <n v="100"/>
    <n v="1833"/>
    <n v="9996"/>
    <n v="7332"/>
    <n v="2664"/>
    <n v="0.26650660264105641"/>
    <n v="9996"/>
    <n v="2664"/>
    <s v="Apr"/>
    <s v="Apr-2025"/>
    <x v="7"/>
  </r>
  <r>
    <s v="ORD01705"/>
    <d v="2025-06-20T00:00:00"/>
    <s v="CUST0670"/>
    <s v="P075"/>
    <n v="4"/>
    <n v="1999"/>
    <n v="1199.4000000000001"/>
    <s v="Debit Card"/>
    <s v="Delivered"/>
    <s v="Delivered"/>
    <s v="Google Ads"/>
    <n v="80"/>
    <n v="1338"/>
    <n v="6796.6"/>
    <n v="5352"/>
    <n v="1444.6000000000004"/>
    <n v="0.21254745019568613"/>
    <n v="6796.6"/>
    <n v="1444.6000000000004"/>
    <s v="Jun"/>
    <s v="Jun-2025"/>
    <x v="18"/>
  </r>
  <r>
    <s v="ORD01706"/>
    <d v="2025-10-05T00:00:00"/>
    <s v="CUST1186"/>
    <s v="P042"/>
    <n v="3"/>
    <n v="2499"/>
    <n v="1124.55"/>
    <s v="Debit Card"/>
    <s v="Delivered"/>
    <s v="Delivered"/>
    <s v="Instagram"/>
    <n v="50"/>
    <n v="1833"/>
    <n v="6372.45"/>
    <n v="5499"/>
    <n v="873.44999999999982"/>
    <n v="0.1370665913424193"/>
    <n v="6372.45"/>
    <n v="873.44999999999982"/>
    <s v="Oct"/>
    <s v="Oct-2025"/>
    <x v="21"/>
  </r>
  <r>
    <s v="ORD01707"/>
    <d v="2025-01-20T00:00:00"/>
    <s v="CUST0659"/>
    <s v="P061"/>
    <n v="2"/>
    <n v="299"/>
    <n v="0"/>
    <s v="Credit Card"/>
    <s v="Delivered"/>
    <s v="Delivered"/>
    <s v="Google Ads"/>
    <n v="40"/>
    <n v="170"/>
    <n v="598"/>
    <n v="340"/>
    <n v="258"/>
    <n v="0.43143812709030099"/>
    <n v="598"/>
    <n v="258"/>
    <s v="Jan"/>
    <s v="Jan-2025"/>
    <x v="19"/>
  </r>
  <r>
    <s v="ORD01708"/>
    <d v="2025-02-15T00:00:00"/>
    <s v="CUST0145"/>
    <s v="P036"/>
    <n v="1"/>
    <n v="2999"/>
    <n v="449.85"/>
    <s v="Credit Card"/>
    <s v="Delivered"/>
    <s v="Delivered"/>
    <s v="Instagram"/>
    <n v="40"/>
    <n v="2406"/>
    <n v="2549.15"/>
    <n v="2406"/>
    <n v="143.15000000000009"/>
    <n v="5.6155973559814089E-2"/>
    <n v="2549.15"/>
    <n v="143.15000000000009"/>
    <s v="Feb"/>
    <s v="Feb-2025"/>
    <x v="0"/>
  </r>
  <r>
    <s v="ORD01709"/>
    <d v="2024-05-31T00:00:00"/>
    <s v="CUST0838"/>
    <s v="P002"/>
    <n v="1"/>
    <n v="999"/>
    <n v="0"/>
    <s v="Debit Card"/>
    <s v="Delivered"/>
    <s v="Delivered"/>
    <s v="Email"/>
    <n v="70"/>
    <n v="590"/>
    <n v="999"/>
    <n v="590"/>
    <n v="409"/>
    <n v="0.4094094094094094"/>
    <n v="999"/>
    <n v="409"/>
    <s v="May"/>
    <s v="May-2024"/>
    <x v="5"/>
  </r>
  <r>
    <s v="ORD01710"/>
    <d v="2025-03-05T00:00:00"/>
    <s v="CUST0788"/>
    <s v="P044"/>
    <n v="1"/>
    <n v="4999"/>
    <n v="249.95"/>
    <s v="Credit Card"/>
    <s v="Delivered"/>
    <s v="Delivered"/>
    <s v="Facebook"/>
    <n v="80"/>
    <n v="3765"/>
    <n v="4749.05"/>
    <n v="3765"/>
    <n v="984.05000000000018"/>
    <n v="0.20720986302523667"/>
    <n v="4749.05"/>
    <n v="984.05000000000018"/>
    <s v="Mar"/>
    <s v="Mar-2025"/>
    <x v="17"/>
  </r>
  <r>
    <s v="ORD01711"/>
    <d v="2025-06-05T00:00:00"/>
    <s v="CUST0039"/>
    <s v="P026"/>
    <n v="1"/>
    <n v="599"/>
    <n v="29.95"/>
    <s v="Debit Card"/>
    <s v="Delivered"/>
    <s v="Delivered"/>
    <s v="Facebook"/>
    <n v="70"/>
    <n v="363"/>
    <n v="569.04999999999995"/>
    <n v="363"/>
    <n v="206.04999999999995"/>
    <n v="0.36209471926895698"/>
    <n v="569.04999999999995"/>
    <n v="206.04999999999995"/>
    <s v="Jun"/>
    <s v="Jun-2025"/>
    <x v="18"/>
  </r>
  <r>
    <s v="ORD01712"/>
    <d v="2024-01-23T00:00:00"/>
    <s v="CUST0571"/>
    <s v="P013"/>
    <n v="1"/>
    <n v="999"/>
    <n v="0"/>
    <s v="Cash on Delivery"/>
    <s v="Delivered"/>
    <s v="Delivered"/>
    <s v="Google Ads"/>
    <n v="80"/>
    <n v="603"/>
    <n v="999"/>
    <n v="603"/>
    <n v="396"/>
    <n v="0.3963963963963964"/>
    <n v="999"/>
    <n v="396"/>
    <s v="Jan"/>
    <s v="Jan-2024"/>
    <x v="14"/>
  </r>
  <r>
    <s v="ORD01713"/>
    <d v="2025-02-14T00:00:00"/>
    <s v="CUST0224"/>
    <s v="P086"/>
    <n v="1"/>
    <n v="6999"/>
    <n v="1049.8499999999999"/>
    <s v="Debit Card"/>
    <s v="Delivered"/>
    <s v="Delivered"/>
    <s v="Google Ads"/>
    <n v="40"/>
    <n v="4782"/>
    <n v="5949.15"/>
    <n v="4782"/>
    <n v="1167.1499999999996"/>
    <n v="0.19618769067850025"/>
    <n v="5949.15"/>
    <n v="1167.1499999999996"/>
    <s v="Feb"/>
    <s v="Feb-2025"/>
    <x v="0"/>
  </r>
  <r>
    <s v="ORD01714"/>
    <d v="2025-09-07T00:00:00"/>
    <s v="CUST0054"/>
    <s v="P048"/>
    <n v="3"/>
    <n v="1599"/>
    <n v="0"/>
    <s v="Credit Card"/>
    <s v="Cancelled"/>
    <s v="Cancelled"/>
    <s v="Affiliate"/>
    <n v="80"/>
    <n v="1138"/>
    <n v="4797"/>
    <n v="3414"/>
    <n v="1383"/>
    <n v="0.28830519074421512"/>
    <n v="0"/>
    <n v="0"/>
    <s v="Sep"/>
    <s v="Sep-2025"/>
    <x v="10"/>
  </r>
  <r>
    <s v="ORD01715"/>
    <d v="2025-06-28T00:00:00"/>
    <s v="CUST0965"/>
    <s v="P090"/>
    <n v="1"/>
    <n v="8999"/>
    <n v="1799.8"/>
    <s v="Credit Card"/>
    <s v="Delivered"/>
    <s v="Delivered"/>
    <s v="Facebook"/>
    <n v="70"/>
    <n v="5811"/>
    <n v="7199.2"/>
    <n v="5811"/>
    <n v="1388.1999999999998"/>
    <n v="0.19282698077564173"/>
    <n v="7199.2"/>
    <n v="1388.1999999999998"/>
    <s v="Jun"/>
    <s v="Jun-2025"/>
    <x v="18"/>
  </r>
  <r>
    <s v="ORD01716"/>
    <d v="2024-10-20T00:00:00"/>
    <s v="CUST0270"/>
    <s v="P068"/>
    <n v="2"/>
    <n v="2499"/>
    <n v="0"/>
    <s v="Credit Card"/>
    <s v="Delivered"/>
    <s v="Delivered"/>
    <s v="Organic"/>
    <n v="80"/>
    <n v="1632"/>
    <n v="4998"/>
    <n v="3264"/>
    <n v="1734"/>
    <n v="0.34693877551020408"/>
    <n v="4998"/>
    <n v="1734"/>
    <s v="Oct"/>
    <s v="Oct-2024"/>
    <x v="16"/>
  </r>
  <r>
    <s v="ORD01717"/>
    <d v="2024-05-18T00:00:00"/>
    <s v="CUST0095"/>
    <s v="P034"/>
    <n v="1"/>
    <n v="4999"/>
    <n v="0"/>
    <s v="UPI"/>
    <s v="Delivered"/>
    <s v="Delivered"/>
    <s v="Instagram"/>
    <n v="70"/>
    <n v="3985"/>
    <n v="4999"/>
    <n v="3985"/>
    <n v="1014"/>
    <n v="0.20284056811362272"/>
    <n v="4999"/>
    <n v="1014"/>
    <s v="May"/>
    <s v="May-2024"/>
    <x v="5"/>
  </r>
  <r>
    <s v="ORD01718"/>
    <d v="2025-08-06T00:00:00"/>
    <s v="CUST1120"/>
    <s v="P033"/>
    <n v="3"/>
    <n v="399"/>
    <n v="239.4"/>
    <s v="Debit Card"/>
    <s v="Delivered"/>
    <s v="Delivered"/>
    <s v="Affiliate"/>
    <n v="60"/>
    <n v="321"/>
    <n v="957.6"/>
    <n v="963"/>
    <n v="-5.3999999999999773"/>
    <n v="-5.6390977443608785E-3"/>
    <n v="957.6"/>
    <n v="-5.3999999999999773"/>
    <s v="Aug"/>
    <s v="Aug-2025"/>
    <x v="8"/>
  </r>
  <r>
    <s v="ORD01719"/>
    <d v="2024-04-14T00:00:00"/>
    <s v="CUST0403"/>
    <s v="P031"/>
    <n v="4"/>
    <n v="3999"/>
    <n v="3199.2"/>
    <s v="Debit Card"/>
    <s v="Delivered"/>
    <s v="Delivered"/>
    <s v="Google Ads"/>
    <n v="100"/>
    <n v="3007"/>
    <n v="12796.8"/>
    <n v="12028"/>
    <n v="768.79999999999927"/>
    <n v="6.0077519379844908E-2"/>
    <n v="12796.8"/>
    <n v="768.79999999999927"/>
    <s v="Apr"/>
    <s v="Apr-2024"/>
    <x v="3"/>
  </r>
  <r>
    <s v="ORD01720"/>
    <d v="2025-05-21T00:00:00"/>
    <s v="CUST1048"/>
    <s v="P054"/>
    <n v="1"/>
    <n v="4999"/>
    <n v="749.85"/>
    <s v="Debit Card"/>
    <s v="Delivered"/>
    <s v="Delivered"/>
    <s v="Google Ads"/>
    <n v="50"/>
    <n v="2912"/>
    <n v="4249.1499999999996"/>
    <n v="2912"/>
    <n v="1337.1499999999996"/>
    <n v="0.31468646670510569"/>
    <n v="4249.1499999999996"/>
    <n v="1337.1499999999996"/>
    <s v="May"/>
    <s v="May-2025"/>
    <x v="11"/>
  </r>
  <r>
    <s v="ORD01721"/>
    <d v="2024-07-20T00:00:00"/>
    <s v="CUST0313"/>
    <s v="P062"/>
    <n v="1"/>
    <n v="1599"/>
    <n v="239.85"/>
    <s v="UPI"/>
    <s v="Delivered"/>
    <s v="Delivered"/>
    <s v="Organic"/>
    <n v="50"/>
    <n v="1023"/>
    <n v="1359.15"/>
    <n v="1023"/>
    <n v="336.15000000000009"/>
    <n v="0.24732369495640663"/>
    <n v="1359.15"/>
    <n v="336.15000000000009"/>
    <s v="Jul"/>
    <s v="Jul-2024"/>
    <x v="20"/>
  </r>
  <r>
    <s v="ORD01722"/>
    <d v="2025-06-14T00:00:00"/>
    <s v="CUST0316"/>
    <s v="P024"/>
    <n v="1"/>
    <n v="1299"/>
    <n v="0"/>
    <s v="Net Banking"/>
    <s v="Cancelled"/>
    <s v="Cancelled"/>
    <s v="Email"/>
    <n v="70"/>
    <n v="969"/>
    <n v="1299"/>
    <n v="969"/>
    <n v="330"/>
    <n v="0.2540415704387991"/>
    <n v="0"/>
    <n v="0"/>
    <s v="Jun"/>
    <s v="Jun-2025"/>
    <x v="18"/>
  </r>
  <r>
    <s v="ORD01723"/>
    <d v="2024-09-27T00:00:00"/>
    <s v="CUST0712"/>
    <s v="P099"/>
    <n v="2"/>
    <n v="1299"/>
    <n v="0"/>
    <s v="Credit Card"/>
    <s v="Cancelled"/>
    <s v="Cancelled"/>
    <s v="Organic"/>
    <n v="100"/>
    <n v="1025"/>
    <n v="2598"/>
    <n v="2050"/>
    <n v="548"/>
    <n v="0.21093148575827558"/>
    <n v="0"/>
    <n v="0"/>
    <s v="Sep"/>
    <s v="Sep-2024"/>
    <x v="13"/>
  </r>
  <r>
    <s v="ORD01724"/>
    <d v="2025-08-09T00:00:00"/>
    <s v="CUST0414"/>
    <s v="P073"/>
    <n v="3"/>
    <n v="499"/>
    <n v="74.849999999999994"/>
    <s v="Credit Card"/>
    <s v="Delivered"/>
    <s v="Delivered"/>
    <s v="Facebook"/>
    <n v="50"/>
    <n v="334"/>
    <n v="1422.15"/>
    <n v="1002"/>
    <n v="420.15000000000009"/>
    <n v="0.29543297120556905"/>
    <n v="1422.15"/>
    <n v="420.15000000000009"/>
    <s v="Aug"/>
    <s v="Aug-2025"/>
    <x v="8"/>
  </r>
  <r>
    <s v="ORD01725"/>
    <d v="2024-04-24T00:00:00"/>
    <s v="CUST1145"/>
    <s v="P078"/>
    <n v="2"/>
    <n v="399"/>
    <n v="119.7"/>
    <s v="UPI"/>
    <s v="Delivered"/>
    <s v="Delivered"/>
    <s v="Email"/>
    <n v="60"/>
    <n v="257"/>
    <n v="678.3"/>
    <n v="514"/>
    <n v="164.29999999999995"/>
    <n v="0.24222320507150225"/>
    <n v="678.3"/>
    <n v="164.29999999999995"/>
    <s v="Apr"/>
    <s v="Apr-2024"/>
    <x v="3"/>
  </r>
  <r>
    <s v="ORD01726"/>
    <d v="2024-02-19T00:00:00"/>
    <s v="CUST0528"/>
    <s v="P057"/>
    <n v="1"/>
    <n v="299"/>
    <n v="29.9"/>
    <s v="Net Banking"/>
    <s v="Delivered"/>
    <s v="Delivered"/>
    <s v="Organic"/>
    <n v="100"/>
    <n v="188"/>
    <n v="269.10000000000002"/>
    <n v="188"/>
    <n v="81.100000000000023"/>
    <n v="0.30137495354886668"/>
    <n v="269.10000000000002"/>
    <n v="81.100000000000023"/>
    <s v="Feb"/>
    <s v="Feb-2024"/>
    <x v="12"/>
  </r>
  <r>
    <s v="ORD01727"/>
    <d v="2024-10-25T00:00:00"/>
    <s v="CUST0422"/>
    <s v="P074"/>
    <n v="1"/>
    <n v="2999"/>
    <n v="149.94999999999999"/>
    <s v="UPI"/>
    <s v="Delivered"/>
    <s v="Delivered"/>
    <s v="Instagram"/>
    <n v="70"/>
    <n v="1870"/>
    <n v="2849.05"/>
    <n v="1870"/>
    <n v="979.05000000000018"/>
    <n v="0.34364086274372163"/>
    <n v="2849.05"/>
    <n v="979.05000000000018"/>
    <s v="Oct"/>
    <s v="Oct-2024"/>
    <x v="16"/>
  </r>
  <r>
    <s v="ORD01728"/>
    <d v="2025-03-31T00:00:00"/>
    <s v="CUST0500"/>
    <s v="P063"/>
    <n v="4"/>
    <n v="2999"/>
    <n v="1199.5999999999999"/>
    <s v="Credit Card"/>
    <s v="Delivered"/>
    <s v="Delivered"/>
    <s v="Instagram"/>
    <n v="80"/>
    <n v="1877"/>
    <n v="10796.4"/>
    <n v="7508"/>
    <n v="3288.3999999999996"/>
    <n v="0.30458300915119851"/>
    <n v="10796.4"/>
    <n v="3288.3999999999996"/>
    <s v="Mar"/>
    <s v="Mar-2025"/>
    <x v="17"/>
  </r>
  <r>
    <s v="ORD01729"/>
    <d v="2025-03-08T00:00:00"/>
    <s v="CUST0642"/>
    <s v="P061"/>
    <n v="1"/>
    <n v="299"/>
    <n v="0"/>
    <s v="UPI"/>
    <s v="Delivered"/>
    <s v="Delivered"/>
    <s v="Organic"/>
    <n v="80"/>
    <n v="170"/>
    <n v="299"/>
    <n v="170"/>
    <n v="129"/>
    <n v="0.43143812709030099"/>
    <n v="299"/>
    <n v="129"/>
    <s v="Mar"/>
    <s v="Mar-2025"/>
    <x v="17"/>
  </r>
  <r>
    <s v="ORD01730"/>
    <d v="2024-04-18T00:00:00"/>
    <s v="CUST0547"/>
    <s v="P056"/>
    <n v="1"/>
    <n v="299"/>
    <n v="44.85"/>
    <s v="Debit Card"/>
    <s v="Delivered"/>
    <s v="Delivered"/>
    <s v="Instagram"/>
    <n v="50"/>
    <n v="188"/>
    <n v="254.15"/>
    <n v="188"/>
    <n v="66.150000000000006"/>
    <n v="0.26027936258115286"/>
    <n v="254.15"/>
    <n v="66.150000000000006"/>
    <s v="Apr"/>
    <s v="Apr-2024"/>
    <x v="3"/>
  </r>
  <r>
    <s v="ORD01731"/>
    <d v="2025-09-25T00:00:00"/>
    <s v="CUST1051"/>
    <s v="P045"/>
    <n v="1"/>
    <n v="4999"/>
    <n v="999.8"/>
    <s v="Debit Card"/>
    <s v="Delivered"/>
    <s v="Delivered"/>
    <s v="Google Ads"/>
    <n v="60"/>
    <n v="3040"/>
    <n v="3999.2"/>
    <n v="3040"/>
    <n v="959.19999999999982"/>
    <n v="0.23984796959391874"/>
    <n v="3999.2"/>
    <n v="959.19999999999982"/>
    <s v="Sep"/>
    <s v="Sep-2025"/>
    <x v="10"/>
  </r>
  <r>
    <s v="ORD01732"/>
    <d v="2025-10-23T00:00:00"/>
    <s v="CUST0937"/>
    <s v="P016"/>
    <n v="4"/>
    <n v="999"/>
    <n v="0"/>
    <s v="UPI"/>
    <s v="Cancelled"/>
    <s v="Cancelled"/>
    <s v="Instagram"/>
    <n v="80"/>
    <n v="813"/>
    <n v="3996"/>
    <n v="3252"/>
    <n v="744"/>
    <n v="0.18618618618618618"/>
    <n v="0"/>
    <n v="0"/>
    <s v="Oct"/>
    <s v="Oct-2025"/>
    <x v="21"/>
  </r>
  <r>
    <s v="ORD01733"/>
    <d v="2024-09-01T00:00:00"/>
    <s v="CUST0913"/>
    <s v="P045"/>
    <n v="1"/>
    <n v="4999"/>
    <n v="249.95"/>
    <s v="Net Banking"/>
    <s v="Delivered"/>
    <s v="Delayed"/>
    <s v="Google Ads"/>
    <n v="40"/>
    <n v="3040"/>
    <n v="4749.05"/>
    <n v="3040"/>
    <n v="1709.0500000000002"/>
    <n v="0.359871974394879"/>
    <n v="4749.05"/>
    <n v="1709.0500000000002"/>
    <s v="Sep"/>
    <s v="Sep-2024"/>
    <x v="13"/>
  </r>
  <r>
    <s v="ORD01734"/>
    <d v="2024-10-15T00:00:00"/>
    <s v="CUST1079"/>
    <s v="P077"/>
    <n v="2"/>
    <n v="3999"/>
    <n v="799.8"/>
    <s v="UPI"/>
    <s v="Delivered"/>
    <s v="Delivered"/>
    <s v="Organic"/>
    <n v="70"/>
    <n v="2547"/>
    <n v="7198.2"/>
    <n v="5094"/>
    <n v="2104.1999999999998"/>
    <n v="0.29232308077019253"/>
    <n v="7198.2"/>
    <n v="2104.1999999999998"/>
    <s v="Oct"/>
    <s v="Oct-2024"/>
    <x v="16"/>
  </r>
  <r>
    <s v="ORD01735"/>
    <d v="2024-06-24T00:00:00"/>
    <s v="CUST0485"/>
    <s v="P018"/>
    <n v="3"/>
    <n v="499"/>
    <n v="0"/>
    <s v="Cash on Delivery"/>
    <s v="Delivered"/>
    <s v="Delivered"/>
    <s v="Affiliate"/>
    <n v="80"/>
    <n v="403"/>
    <n v="1497"/>
    <n v="1209"/>
    <n v="288"/>
    <n v="0.19238476953907815"/>
    <n v="1497"/>
    <n v="288"/>
    <s v="Jun"/>
    <s v="Jun-2024"/>
    <x v="1"/>
  </r>
  <r>
    <s v="ORD01736"/>
    <d v="2025-01-20T00:00:00"/>
    <s v="CUST0236"/>
    <s v="P041"/>
    <n v="3"/>
    <n v="399"/>
    <n v="0"/>
    <s v="Net Banking"/>
    <s v="Delivered"/>
    <s v="Delivered"/>
    <s v="Organic"/>
    <n v="40"/>
    <n v="315"/>
    <n v="1197"/>
    <n v="945"/>
    <n v="252"/>
    <n v="0.21052631578947367"/>
    <n v="1197"/>
    <n v="252"/>
    <s v="Jan"/>
    <s v="Jan-2025"/>
    <x v="19"/>
  </r>
  <r>
    <s v="ORD01737"/>
    <d v="2025-05-12T00:00:00"/>
    <s v="CUST0295"/>
    <s v="P031"/>
    <n v="2"/>
    <n v="3999"/>
    <n v="0"/>
    <s v="Credit Card"/>
    <s v="Cancelled"/>
    <s v="Cancelled"/>
    <s v="Organic"/>
    <n v="40"/>
    <n v="3007"/>
    <n v="7998"/>
    <n v="6014"/>
    <n v="1984"/>
    <n v="0.24806201550387597"/>
    <n v="0"/>
    <n v="0"/>
    <s v="May"/>
    <s v="May-2025"/>
    <x v="11"/>
  </r>
  <r>
    <s v="ORD01738"/>
    <d v="2024-05-24T00:00:00"/>
    <s v="CUST0077"/>
    <s v="P016"/>
    <n v="1"/>
    <n v="999"/>
    <n v="249.75"/>
    <s v="Net Banking"/>
    <s v="Delivered"/>
    <s v="Delivered"/>
    <s v="Affiliate"/>
    <n v="100"/>
    <n v="813"/>
    <n v="749.25"/>
    <n v="813"/>
    <n v="-63.75"/>
    <n v="-8.5085085085085083E-2"/>
    <n v="749.25"/>
    <n v="-63.75"/>
    <s v="May"/>
    <s v="May-2024"/>
    <x v="5"/>
  </r>
  <r>
    <s v="ORD01739"/>
    <d v="2025-01-28T00:00:00"/>
    <s v="CUST0932"/>
    <s v="P029"/>
    <n v="4"/>
    <n v="2499"/>
    <n v="1499.4"/>
    <s v="Credit Card"/>
    <s v="Delivered"/>
    <s v="Delayed"/>
    <s v="Organic"/>
    <n v="70"/>
    <n v="1584"/>
    <n v="8496.6"/>
    <n v="6336"/>
    <n v="2160.6000000000004"/>
    <n v="0.25428995127462756"/>
    <n v="8496.6"/>
    <n v="2160.6000000000004"/>
    <s v="Jan"/>
    <s v="Jan-2025"/>
    <x v="19"/>
  </r>
  <r>
    <s v="ORD01740"/>
    <d v="2025-08-19T00:00:00"/>
    <s v="CUST0771"/>
    <s v="P042"/>
    <n v="3"/>
    <n v="2499"/>
    <n v="0"/>
    <s v="UPI"/>
    <s v="Cancelled"/>
    <s v="Cancelled"/>
    <s v="Organic"/>
    <n v="60"/>
    <n v="1833"/>
    <n v="7497"/>
    <n v="5499"/>
    <n v="1998"/>
    <n v="0.26650660264105641"/>
    <n v="0"/>
    <n v="0"/>
    <s v="Aug"/>
    <s v="Aug-2025"/>
    <x v="8"/>
  </r>
  <r>
    <s v="ORD01741"/>
    <d v="2025-07-01T00:00:00"/>
    <s v="CUST1044"/>
    <s v="P018"/>
    <n v="3"/>
    <n v="499"/>
    <n v="0"/>
    <s v="UPI"/>
    <s v="Delivered"/>
    <s v="Delivered"/>
    <s v="Organic"/>
    <n v="60"/>
    <n v="403"/>
    <n v="1497"/>
    <n v="1209"/>
    <n v="288"/>
    <n v="0.19238476953907815"/>
    <n v="1497"/>
    <n v="288"/>
    <s v="Jul"/>
    <s v="Jul-2025"/>
    <x v="2"/>
  </r>
  <r>
    <s v="ORD01742"/>
    <d v="2024-12-17T00:00:00"/>
    <s v="CUST0263"/>
    <s v="P079"/>
    <n v="1"/>
    <n v="1999"/>
    <n v="0"/>
    <s v="Debit Card"/>
    <s v="Delivered"/>
    <s v="Delivered"/>
    <s v="Google Ads"/>
    <n v="50"/>
    <n v="1506"/>
    <n v="1999"/>
    <n v="1506"/>
    <n v="493"/>
    <n v="0.2466233116558279"/>
    <n v="1999"/>
    <n v="493"/>
    <s v="Dec"/>
    <s v="Dec-2024"/>
    <x v="15"/>
  </r>
  <r>
    <s v="ORD01743"/>
    <d v="2024-04-05T00:00:00"/>
    <s v="CUST1017"/>
    <s v="P015"/>
    <n v="2"/>
    <n v="1299"/>
    <n v="389.7"/>
    <s v="Net Banking"/>
    <s v="Delivered"/>
    <s v="Delivered"/>
    <s v="Organic"/>
    <n v="80"/>
    <n v="881"/>
    <n v="2208.3000000000002"/>
    <n v="1762"/>
    <n v="446.30000000000018"/>
    <n v="0.20210116379115162"/>
    <n v="2208.3000000000002"/>
    <n v="446.30000000000018"/>
    <s v="Apr"/>
    <s v="Apr-2024"/>
    <x v="3"/>
  </r>
  <r>
    <s v="ORD01744"/>
    <d v="2025-06-05T00:00:00"/>
    <s v="CUST0900"/>
    <s v="P091"/>
    <n v="1"/>
    <n v="3999"/>
    <n v="399.9"/>
    <s v="Net Banking"/>
    <s v="Delivered"/>
    <s v="Delayed"/>
    <s v="Email"/>
    <n v="80"/>
    <n v="3076"/>
    <n v="3599.1"/>
    <n v="3076"/>
    <n v="523.09999999999991"/>
    <n v="0.1453418910283126"/>
    <n v="3599.1"/>
    <n v="523.09999999999991"/>
    <s v="Jun"/>
    <s v="Jun-2025"/>
    <x v="18"/>
  </r>
  <r>
    <s v="ORD01745"/>
    <d v="2024-05-19T00:00:00"/>
    <s v="CUST1095"/>
    <s v="P061"/>
    <n v="2"/>
    <n v="299"/>
    <n v="29.9"/>
    <s v="UPI"/>
    <s v="Delivered"/>
    <s v="Delivered"/>
    <s v="Organic"/>
    <n v="50"/>
    <n v="170"/>
    <n v="568.1"/>
    <n v="340"/>
    <n v="228.10000000000002"/>
    <n v="0.40151381798979058"/>
    <n v="568.1"/>
    <n v="228.10000000000002"/>
    <s v="May"/>
    <s v="May-2024"/>
    <x v="5"/>
  </r>
  <r>
    <s v="ORD01746"/>
    <d v="2025-02-24T00:00:00"/>
    <s v="CUST0318"/>
    <s v="P048"/>
    <n v="3"/>
    <n v="1599"/>
    <n v="0"/>
    <s v="Debit Card"/>
    <s v="Delivered"/>
    <s v="Delivered"/>
    <s v="Organic"/>
    <n v="80"/>
    <n v="1138"/>
    <n v="4797"/>
    <n v="3414"/>
    <n v="1383"/>
    <n v="0.28830519074421512"/>
    <n v="4797"/>
    <n v="1383"/>
    <s v="Feb"/>
    <s v="Feb-2025"/>
    <x v="0"/>
  </r>
  <r>
    <s v="ORD01747"/>
    <d v="2025-08-27T00:00:00"/>
    <s v="CUST0182"/>
    <s v="P026"/>
    <n v="3"/>
    <n v="599"/>
    <n v="0"/>
    <s v="UPI"/>
    <s v="Delivered"/>
    <s v="Delayed"/>
    <s v="Email"/>
    <n v="60"/>
    <n v="363"/>
    <n v="1797"/>
    <n v="1089"/>
    <n v="708"/>
    <n v="0.39398998330550916"/>
    <n v="1797"/>
    <n v="708"/>
    <s v="Aug"/>
    <s v="Aug-2025"/>
    <x v="8"/>
  </r>
  <r>
    <s v="ORD01748"/>
    <d v="2024-04-17T00:00:00"/>
    <s v="CUST0241"/>
    <s v="P100"/>
    <n v="2"/>
    <n v="4999"/>
    <n v="0"/>
    <s v="Cash on Delivery"/>
    <s v="Delivered"/>
    <s v="Delivered"/>
    <s v="Facebook"/>
    <n v="50"/>
    <n v="3463"/>
    <n v="9998"/>
    <n v="6926"/>
    <n v="3072"/>
    <n v="0.30726145229045809"/>
    <n v="9998"/>
    <n v="3072"/>
    <s v="Apr"/>
    <s v="Apr-2024"/>
    <x v="3"/>
  </r>
  <r>
    <s v="ORD01749"/>
    <d v="2024-09-25T00:00:00"/>
    <s v="CUST0158"/>
    <s v="P057"/>
    <n v="1"/>
    <n v="299"/>
    <n v="14.95"/>
    <s v="UPI"/>
    <s v="Delivered"/>
    <s v="Delivered"/>
    <s v="Google Ads"/>
    <n v="80"/>
    <n v="188"/>
    <n v="284.05"/>
    <n v="188"/>
    <n v="96.050000000000011"/>
    <n v="0.33814469283576837"/>
    <n v="284.05"/>
    <n v="96.050000000000011"/>
    <s v="Sep"/>
    <s v="Sep-2024"/>
    <x v="13"/>
  </r>
  <r>
    <s v="ORD01750"/>
    <d v="2024-03-13T00:00:00"/>
    <s v="CUST0160"/>
    <s v="P037"/>
    <n v="2"/>
    <n v="399"/>
    <n v="39.9"/>
    <s v="UPI"/>
    <s v="Delivered"/>
    <s v="Delivered"/>
    <s v="Google Ads"/>
    <n v="80"/>
    <n v="226"/>
    <n v="758.1"/>
    <n v="452"/>
    <n v="306.10000000000002"/>
    <n v="0.40377258936815724"/>
    <n v="758.1"/>
    <n v="306.10000000000002"/>
    <s v="Mar"/>
    <s v="Mar-2024"/>
    <x v="4"/>
  </r>
  <r>
    <s v="ORD01751"/>
    <d v="2025-02-27T00:00:00"/>
    <s v="CUST0600"/>
    <s v="P087"/>
    <n v="1"/>
    <n v="799"/>
    <n v="0"/>
    <s v="Debit Card"/>
    <s v="Delivered"/>
    <s v="Delivered"/>
    <s v="Affiliate"/>
    <n v="70"/>
    <n v="560"/>
    <n v="799"/>
    <n v="560"/>
    <n v="239"/>
    <n v="0.29912390488110135"/>
    <n v="799"/>
    <n v="239"/>
    <s v="Feb"/>
    <s v="Feb-2025"/>
    <x v="0"/>
  </r>
  <r>
    <s v="ORD01752"/>
    <d v="2025-08-28T00:00:00"/>
    <s v="CUST0057"/>
    <s v="P080"/>
    <n v="2"/>
    <n v="6999"/>
    <n v="0"/>
    <s v="Cash on Delivery"/>
    <s v="Delivered"/>
    <s v="Delivered"/>
    <s v="Organic"/>
    <n v="100"/>
    <n v="4949"/>
    <n v="13998"/>
    <n v="9898"/>
    <n v="4100"/>
    <n v="0.29289898556936705"/>
    <n v="13998"/>
    <n v="4100"/>
    <s v="Aug"/>
    <s v="Aug-2025"/>
    <x v="8"/>
  </r>
  <r>
    <s v="ORD01753"/>
    <d v="2025-07-26T00:00:00"/>
    <s v="CUST1188"/>
    <s v="P019"/>
    <n v="3"/>
    <n v="499"/>
    <n v="0"/>
    <s v="UPI"/>
    <s v="Delivered"/>
    <s v="Delivered"/>
    <s v="Google Ads"/>
    <n v="70"/>
    <n v="391"/>
    <n v="1497"/>
    <n v="1173"/>
    <n v="324"/>
    <n v="0.21643286573146292"/>
    <n v="1497"/>
    <n v="324"/>
    <s v="Jul"/>
    <s v="Jul-2025"/>
    <x v="2"/>
  </r>
  <r>
    <s v="ORD01754"/>
    <d v="2024-11-13T00:00:00"/>
    <s v="CUST0410"/>
    <s v="P057"/>
    <n v="1"/>
    <n v="299"/>
    <n v="29.9"/>
    <s v="Net Banking"/>
    <s v="Delivered"/>
    <s v="Delivered"/>
    <s v="Affiliate"/>
    <n v="40"/>
    <n v="188"/>
    <n v="269.10000000000002"/>
    <n v="188"/>
    <n v="81.100000000000023"/>
    <n v="0.30137495354886668"/>
    <n v="269.10000000000002"/>
    <n v="81.100000000000023"/>
    <s v="Nov"/>
    <s v="Nov-2024"/>
    <x v="6"/>
  </r>
  <r>
    <s v="ORD01755"/>
    <d v="2024-12-08T00:00:00"/>
    <s v="CUST1026"/>
    <s v="P097"/>
    <n v="1"/>
    <n v="499"/>
    <n v="49.9"/>
    <s v="Cash on Delivery"/>
    <s v="Delivered"/>
    <s v="Delivered"/>
    <s v="Affiliate"/>
    <n v="80"/>
    <n v="324"/>
    <n v="449.1"/>
    <n v="324"/>
    <n v="125.10000000000002"/>
    <n v="0.27855711422845697"/>
    <n v="449.1"/>
    <n v="125.10000000000002"/>
    <s v="Dec"/>
    <s v="Dec-2024"/>
    <x v="15"/>
  </r>
  <r>
    <s v="ORD01756"/>
    <d v="2024-05-10T00:00:00"/>
    <s v="CUST0240"/>
    <s v="P012"/>
    <n v="1"/>
    <n v="1599"/>
    <n v="239.85"/>
    <s v="UPI"/>
    <s v="Delivered"/>
    <s v="Delivered"/>
    <s v="Email"/>
    <n v="80"/>
    <n v="1169"/>
    <n v="1359.15"/>
    <n v="1169"/>
    <n v="190.15000000000009"/>
    <n v="0.1399036162307325"/>
    <n v="1359.15"/>
    <n v="190.15000000000009"/>
    <s v="May"/>
    <s v="May-2024"/>
    <x v="5"/>
  </r>
  <r>
    <s v="ORD01757"/>
    <d v="2024-02-25T00:00:00"/>
    <s v="CUST0019"/>
    <s v="P005"/>
    <n v="2"/>
    <n v="599"/>
    <n v="0"/>
    <s v="Debit Card"/>
    <s v="Delivered"/>
    <s v="Delivered"/>
    <s v="Google Ads"/>
    <n v="80"/>
    <n v="426"/>
    <n v="1198"/>
    <n v="852"/>
    <n v="346"/>
    <n v="0.28881469115191988"/>
    <n v="1198"/>
    <n v="346"/>
    <s v="Feb"/>
    <s v="Feb-2024"/>
    <x v="12"/>
  </r>
  <r>
    <s v="ORD01758"/>
    <d v="2025-08-04T00:00:00"/>
    <s v="CUST1140"/>
    <s v="P041"/>
    <n v="1"/>
    <n v="399"/>
    <n v="39.9"/>
    <s v="UPI"/>
    <s v="Delivered"/>
    <s v="Delivered"/>
    <s v="Organic"/>
    <n v="60"/>
    <n v="315"/>
    <n v="359.1"/>
    <n v="315"/>
    <n v="44.100000000000023"/>
    <n v="0.1228070175438597"/>
    <n v="359.1"/>
    <n v="44.100000000000023"/>
    <s v="Aug"/>
    <s v="Aug-2025"/>
    <x v="8"/>
  </r>
  <r>
    <s v="ORD01759"/>
    <d v="2025-02-18T00:00:00"/>
    <s v="CUST0667"/>
    <s v="P039"/>
    <n v="1"/>
    <n v="999"/>
    <n v="99.9"/>
    <s v="Cash on Delivery"/>
    <s v="Delivered"/>
    <s v="Delayed"/>
    <s v="Facebook"/>
    <n v="80"/>
    <n v="573"/>
    <n v="899.1"/>
    <n v="573"/>
    <n v="326.10000000000002"/>
    <n v="0.36269602936269607"/>
    <n v="899.1"/>
    <n v="326.10000000000002"/>
    <s v="Feb"/>
    <s v="Feb-2025"/>
    <x v="0"/>
  </r>
  <r>
    <s v="ORD01760"/>
    <d v="2024-10-10T00:00:00"/>
    <s v="CUST0436"/>
    <s v="P052"/>
    <n v="3"/>
    <n v="499"/>
    <n v="0"/>
    <s v="UPI"/>
    <s v="Delivered"/>
    <s v="Delivered"/>
    <s v="Organic"/>
    <n v="40"/>
    <n v="320"/>
    <n v="1497"/>
    <n v="960"/>
    <n v="537"/>
    <n v="0.3587174348697395"/>
    <n v="1497"/>
    <n v="537"/>
    <s v="Oct"/>
    <s v="Oct-2024"/>
    <x v="16"/>
  </r>
  <r>
    <s v="ORD01761"/>
    <d v="2025-02-17T00:00:00"/>
    <s v="CUST1088"/>
    <s v="P072"/>
    <n v="2"/>
    <n v="999"/>
    <n v="99.9"/>
    <s v="Credit Card"/>
    <s v="Delivered"/>
    <s v="Delayed"/>
    <s v="Instagram"/>
    <n v="70"/>
    <n v="636"/>
    <n v="1898.1"/>
    <n v="1272"/>
    <n v="626.09999999999991"/>
    <n v="0.32985617196143507"/>
    <n v="1898.1"/>
    <n v="626.09999999999991"/>
    <s v="Feb"/>
    <s v="Feb-2025"/>
    <x v="0"/>
  </r>
  <r>
    <s v="ORD01762"/>
    <d v="2025-04-21T00:00:00"/>
    <s v="CUST0416"/>
    <s v="P038"/>
    <n v="1"/>
    <n v="399"/>
    <n v="39.9"/>
    <s v="Debit Card"/>
    <s v="Delivered"/>
    <s v="Delivered"/>
    <s v="Affiliate"/>
    <n v="70"/>
    <n v="248"/>
    <n v="359.1"/>
    <n v="248"/>
    <n v="111.10000000000002"/>
    <n v="0.30938457254246732"/>
    <n v="359.1"/>
    <n v="111.10000000000002"/>
    <s v="Apr"/>
    <s v="Apr-2025"/>
    <x v="7"/>
  </r>
  <r>
    <s v="ORD01763"/>
    <d v="2025-09-05T00:00:00"/>
    <s v="CUST1180"/>
    <s v="P031"/>
    <n v="4"/>
    <n v="3999"/>
    <n v="3199.2"/>
    <s v="Credit Card"/>
    <s v="Delivered"/>
    <s v="Delivered"/>
    <s v="Instagram"/>
    <n v="100"/>
    <n v="3007"/>
    <n v="12796.8"/>
    <n v="12028"/>
    <n v="768.79999999999927"/>
    <n v="6.0077519379844908E-2"/>
    <n v="12796.8"/>
    <n v="768.79999999999927"/>
    <s v="Sep"/>
    <s v="Sep-2025"/>
    <x v="10"/>
  </r>
  <r>
    <s v="ORD01764"/>
    <d v="2025-04-06T00:00:00"/>
    <s v="CUST0097"/>
    <s v="P076"/>
    <n v="2"/>
    <n v="399"/>
    <n v="119.7"/>
    <s v="Debit Card"/>
    <s v="Delivered"/>
    <s v="Delivered"/>
    <s v="Email"/>
    <n v="60"/>
    <n v="322"/>
    <n v="678.3"/>
    <n v="644"/>
    <n v="34.299999999999955"/>
    <n v="5.056759545923626E-2"/>
    <n v="678.3"/>
    <n v="34.299999999999955"/>
    <s v="Apr"/>
    <s v="Apr-2025"/>
    <x v="7"/>
  </r>
  <r>
    <s v="ORD01765"/>
    <d v="2024-02-23T00:00:00"/>
    <s v="CUST0379"/>
    <s v="P074"/>
    <n v="3"/>
    <n v="2999"/>
    <n v="0"/>
    <s v="UPI"/>
    <s v="Cancelled"/>
    <s v="Cancelled"/>
    <s v="Google Ads"/>
    <n v="100"/>
    <n v="1870"/>
    <n v="8997"/>
    <n v="5610"/>
    <n v="3387"/>
    <n v="0.37645881960653549"/>
    <n v="0"/>
    <n v="0"/>
    <s v="Feb"/>
    <s v="Feb-2024"/>
    <x v="12"/>
  </r>
  <r>
    <s v="ORD01766"/>
    <d v="2025-03-17T00:00:00"/>
    <s v="CUST0551"/>
    <s v="P027"/>
    <n v="1"/>
    <n v="299"/>
    <n v="59.8"/>
    <s v="UPI"/>
    <s v="Delivered"/>
    <s v="Delivered"/>
    <s v="Google Ads"/>
    <n v="80"/>
    <n v="206"/>
    <n v="239.2"/>
    <n v="206"/>
    <n v="33.199999999999989"/>
    <n v="0.13879598662207354"/>
    <n v="239.2"/>
    <n v="33.199999999999989"/>
    <s v="Mar"/>
    <s v="Mar-2025"/>
    <x v="17"/>
  </r>
  <r>
    <s v="ORD01767"/>
    <d v="2024-07-18T00:00:00"/>
    <s v="CUST0504"/>
    <s v="P034"/>
    <n v="3"/>
    <n v="4999"/>
    <n v="0"/>
    <s v="Credit Card"/>
    <s v="Delivered"/>
    <s v="Delivered"/>
    <s v="Instagram"/>
    <n v="100"/>
    <n v="3985"/>
    <n v="14997"/>
    <n v="11955"/>
    <n v="3042"/>
    <n v="0.20284056811362272"/>
    <n v="14997"/>
    <n v="3042"/>
    <s v="Jul"/>
    <s v="Jul-2024"/>
    <x v="20"/>
  </r>
  <r>
    <s v="ORD01768"/>
    <d v="2025-08-15T00:00:00"/>
    <s v="CUST0796"/>
    <s v="P014"/>
    <n v="1"/>
    <n v="2499"/>
    <n v="249.9"/>
    <s v="Cash on Delivery"/>
    <s v="Delivered"/>
    <s v="Delivered"/>
    <s v="Instagram"/>
    <n v="60"/>
    <n v="1599"/>
    <n v="2249.1"/>
    <n v="1599"/>
    <n v="650.09999999999991"/>
    <n v="0.28904895291449911"/>
    <n v="2249.1"/>
    <n v="650.09999999999991"/>
    <s v="Aug"/>
    <s v="Aug-2025"/>
    <x v="8"/>
  </r>
  <r>
    <s v="ORD01769"/>
    <d v="2024-07-12T00:00:00"/>
    <s v="CUST0467"/>
    <s v="P045"/>
    <n v="1"/>
    <n v="4999"/>
    <n v="749.85"/>
    <s v="Credit Card"/>
    <s v="Delivered"/>
    <s v="Delivered"/>
    <s v="Organic"/>
    <n v="40"/>
    <n v="3040"/>
    <n v="4249.1499999999996"/>
    <n v="3040"/>
    <n v="1209.1499999999996"/>
    <n v="0.28456279491192349"/>
    <n v="4249.1499999999996"/>
    <n v="1209.1499999999996"/>
    <s v="Jul"/>
    <s v="Jul-2024"/>
    <x v="20"/>
  </r>
  <r>
    <s v="ORD01770"/>
    <d v="2025-01-28T00:00:00"/>
    <s v="CUST0333"/>
    <s v="P065"/>
    <n v="1"/>
    <n v="399"/>
    <n v="59.85"/>
    <s v="Credit Card"/>
    <s v="Delivered"/>
    <s v="Delayed"/>
    <s v="Instagram"/>
    <n v="60"/>
    <n v="252"/>
    <n v="339.15"/>
    <n v="252"/>
    <n v="87.149999999999977"/>
    <n v="0.25696594427244579"/>
    <n v="339.15"/>
    <n v="87.149999999999977"/>
    <s v="Jan"/>
    <s v="Jan-2025"/>
    <x v="19"/>
  </r>
  <r>
    <s v="ORD01771"/>
    <d v="2024-04-14T00:00:00"/>
    <s v="CUST0619"/>
    <s v="P062"/>
    <n v="4"/>
    <n v="1599"/>
    <n v="1279.2"/>
    <s v="UPI"/>
    <s v="Delivered"/>
    <s v="Delivered"/>
    <s v="Organic"/>
    <n v="80"/>
    <n v="1023"/>
    <n v="5116.8"/>
    <n v="4092"/>
    <n v="1024.8000000000002"/>
    <n v="0.20028142589118203"/>
    <n v="5116.8"/>
    <n v="1024.8000000000002"/>
    <s v="Apr"/>
    <s v="Apr-2024"/>
    <x v="3"/>
  </r>
  <r>
    <s v="ORD01772"/>
    <d v="2025-09-07T00:00:00"/>
    <s v="CUST1121"/>
    <s v="P057"/>
    <n v="1"/>
    <n v="299"/>
    <n v="44.85"/>
    <s v="UPI"/>
    <s v="Delivered"/>
    <s v="Delivered"/>
    <s v="Google Ads"/>
    <n v="40"/>
    <n v="188"/>
    <n v="254.15"/>
    <n v="188"/>
    <n v="66.150000000000006"/>
    <n v="0.26027936258115286"/>
    <n v="254.15"/>
    <n v="66.150000000000006"/>
    <s v="Sep"/>
    <s v="Sep-2025"/>
    <x v="10"/>
  </r>
  <r>
    <s v="ORD01773"/>
    <d v="2024-08-15T00:00:00"/>
    <s v="CUST0154"/>
    <s v="P046"/>
    <n v="3"/>
    <n v="1999"/>
    <n v="1199.4000000000001"/>
    <s v="Debit Card"/>
    <s v="Delivered"/>
    <s v="Delivered"/>
    <s v="Google Ads"/>
    <n v="60"/>
    <n v="1398"/>
    <n v="4797.6000000000004"/>
    <n v="4194"/>
    <n v="603.60000000000036"/>
    <n v="0.12581290645322668"/>
    <n v="4797.6000000000004"/>
    <n v="603.60000000000036"/>
    <s v="Aug"/>
    <s v="Aug-2024"/>
    <x v="9"/>
  </r>
  <r>
    <s v="ORD01774"/>
    <d v="2024-03-12T00:00:00"/>
    <s v="CUST0663"/>
    <s v="P024"/>
    <n v="1"/>
    <n v="1299"/>
    <n v="64.95"/>
    <s v="Credit Card"/>
    <s v="Delivered"/>
    <s v="Delivered"/>
    <s v="Email"/>
    <n v="60"/>
    <n v="969"/>
    <n v="1234.05"/>
    <n v="969"/>
    <n v="265.04999999999995"/>
    <n v="0.21478060046189373"/>
    <n v="1234.05"/>
    <n v="265.04999999999995"/>
    <s v="Mar"/>
    <s v="Mar-2024"/>
    <x v="4"/>
  </r>
  <r>
    <s v="ORD01775"/>
    <d v="2025-01-25T00:00:00"/>
    <s v="CUST0848"/>
    <s v="P028"/>
    <n v="1"/>
    <n v="799"/>
    <n v="0"/>
    <s v="UPI"/>
    <s v="Cancelled"/>
    <s v="Cancelled"/>
    <s v="Google Ads"/>
    <n v="40"/>
    <n v="526"/>
    <n v="799"/>
    <n v="526"/>
    <n v="273"/>
    <n v="0.34167709637046306"/>
    <n v="0"/>
    <n v="0"/>
    <s v="Jan"/>
    <s v="Jan-2025"/>
    <x v="19"/>
  </r>
  <r>
    <s v="ORD01776"/>
    <d v="2024-12-10T00:00:00"/>
    <s v="CUST0476"/>
    <s v="P018"/>
    <n v="1"/>
    <n v="499"/>
    <n v="124.75"/>
    <s v="UPI"/>
    <s v="Delivered"/>
    <s v="Delivered"/>
    <s v="Instagram"/>
    <n v="100"/>
    <n v="403"/>
    <n v="374.25"/>
    <n v="403"/>
    <n v="-28.75"/>
    <n v="-7.6820307281229128E-2"/>
    <n v="374.25"/>
    <n v="-28.75"/>
    <s v="Dec"/>
    <s v="Dec-2024"/>
    <x v="15"/>
  </r>
  <r>
    <s v="ORD01777"/>
    <d v="2024-01-26T00:00:00"/>
    <s v="CUST0549"/>
    <s v="P078"/>
    <n v="1"/>
    <n v="399"/>
    <n v="19.95"/>
    <s v="UPI"/>
    <s v="Delivered"/>
    <s v="Delivered"/>
    <s v="Organic"/>
    <n v="60"/>
    <n v="257"/>
    <n v="379.05"/>
    <n v="257"/>
    <n v="122.05000000000001"/>
    <n v="0.32198918348502836"/>
    <n v="379.05"/>
    <n v="122.05000000000001"/>
    <s v="Jan"/>
    <s v="Jan-2024"/>
    <x v="14"/>
  </r>
  <r>
    <s v="ORD01778"/>
    <d v="2025-07-30T00:00:00"/>
    <s v="CUST0423"/>
    <s v="P029"/>
    <n v="2"/>
    <n v="2499"/>
    <n v="0"/>
    <s v="UPI"/>
    <s v="Cancelled"/>
    <s v="Cancelled"/>
    <s v="Google Ads"/>
    <n v="60"/>
    <n v="1584"/>
    <n v="4998"/>
    <n v="3168"/>
    <n v="1830"/>
    <n v="0.36614645858343337"/>
    <n v="0"/>
    <n v="0"/>
    <s v="Jul"/>
    <s v="Jul-2025"/>
    <x v="2"/>
  </r>
  <r>
    <s v="ORD01779"/>
    <d v="2025-06-10T00:00:00"/>
    <s v="CUST1137"/>
    <s v="P100"/>
    <n v="1"/>
    <n v="4999"/>
    <n v="0"/>
    <s v="Debit Card"/>
    <s v="Delivered"/>
    <s v="Delivered"/>
    <s v="Facebook"/>
    <n v="40"/>
    <n v="3463"/>
    <n v="4999"/>
    <n v="3463"/>
    <n v="1536"/>
    <n v="0.30726145229045809"/>
    <n v="4999"/>
    <n v="1536"/>
    <s v="Jun"/>
    <s v="Jun-2025"/>
    <x v="18"/>
  </r>
  <r>
    <s v="ORD01780"/>
    <d v="2024-05-27T00:00:00"/>
    <s v="CUST1090"/>
    <s v="P035"/>
    <n v="1"/>
    <n v="1299"/>
    <n v="129.9"/>
    <s v="Credit Card"/>
    <s v="Delivered"/>
    <s v="Delayed"/>
    <s v="Google Ads"/>
    <n v="40"/>
    <n v="863"/>
    <n v="1169.0999999999999"/>
    <n v="863"/>
    <n v="306.09999999999991"/>
    <n v="0.26182533572833799"/>
    <n v="1169.0999999999999"/>
    <n v="306.09999999999991"/>
    <s v="May"/>
    <s v="May-2024"/>
    <x v="5"/>
  </r>
  <r>
    <s v="ORD01781"/>
    <d v="2024-12-19T00:00:00"/>
    <s v="CUST0318"/>
    <s v="P007"/>
    <n v="3"/>
    <n v="599"/>
    <n v="89.85"/>
    <s v="Debit Card"/>
    <s v="Delivered"/>
    <s v="Delivered"/>
    <s v="Organic"/>
    <n v="80"/>
    <n v="470"/>
    <n v="1707.15"/>
    <n v="1410"/>
    <n v="297.15000000000009"/>
    <n v="0.1740620332132502"/>
    <n v="1707.15"/>
    <n v="297.15000000000009"/>
    <s v="Dec"/>
    <s v="Dec-2024"/>
    <x v="15"/>
  </r>
  <r>
    <s v="ORD01782"/>
    <d v="2025-04-26T00:00:00"/>
    <s v="CUST1153"/>
    <s v="P078"/>
    <n v="1"/>
    <n v="399"/>
    <n v="39.9"/>
    <s v="Debit Card"/>
    <s v="Delivered"/>
    <s v="Delivered"/>
    <s v="Facebook"/>
    <n v="50"/>
    <n v="257"/>
    <n v="359.1"/>
    <n v="257"/>
    <n v="102.10000000000002"/>
    <n v="0.28432191590086331"/>
    <n v="359.1"/>
    <n v="102.10000000000002"/>
    <s v="Apr"/>
    <s v="Apr-2025"/>
    <x v="7"/>
  </r>
  <r>
    <s v="ORD01783"/>
    <d v="2025-05-16T00:00:00"/>
    <s v="CUST0586"/>
    <s v="P041"/>
    <n v="3"/>
    <n v="399"/>
    <n v="119.7"/>
    <s v="Debit Card"/>
    <s v="Delivered"/>
    <s v="Delivered"/>
    <s v="Organic"/>
    <n v="50"/>
    <n v="315"/>
    <n v="1077.3"/>
    <n v="945"/>
    <n v="132.29999999999995"/>
    <n v="0.12280701754385961"/>
    <n v="1077.3"/>
    <n v="132.29999999999995"/>
    <s v="May"/>
    <s v="May-2025"/>
    <x v="11"/>
  </r>
  <r>
    <s v="ORD01784"/>
    <d v="2024-09-09T00:00:00"/>
    <s v="CUST0941"/>
    <s v="P005"/>
    <n v="3"/>
    <n v="599"/>
    <n v="0"/>
    <s v="Credit Card"/>
    <s v="Cancelled"/>
    <s v="Cancelled"/>
    <s v="Email"/>
    <n v="70"/>
    <n v="426"/>
    <n v="1797"/>
    <n v="1278"/>
    <n v="519"/>
    <n v="0.28881469115191988"/>
    <n v="0"/>
    <n v="0"/>
    <s v="Sep"/>
    <s v="Sep-2024"/>
    <x v="13"/>
  </r>
  <r>
    <s v="ORD01785"/>
    <d v="2024-02-04T00:00:00"/>
    <s v="CUST0536"/>
    <s v="P081"/>
    <n v="1"/>
    <n v="499"/>
    <n v="49.9"/>
    <s v="Credit Card"/>
    <s v="Delivered"/>
    <s v="Delivered"/>
    <s v="Facebook"/>
    <n v="60"/>
    <n v="280"/>
    <n v="449.1"/>
    <n v="280"/>
    <n v="169.10000000000002"/>
    <n v="0.37653083945669119"/>
    <n v="449.1"/>
    <n v="169.10000000000002"/>
    <s v="Feb"/>
    <s v="Feb-2024"/>
    <x v="12"/>
  </r>
  <r>
    <s v="ORD01786"/>
    <d v="2024-07-29T00:00:00"/>
    <s v="CUST0295"/>
    <s v="P023"/>
    <n v="1"/>
    <n v="8999"/>
    <n v="1349.85"/>
    <s v="UPI"/>
    <s v="Delivered"/>
    <s v="Delivered"/>
    <s v="Email"/>
    <n v="80"/>
    <n v="6419"/>
    <n v="7649.15"/>
    <n v="6419"/>
    <n v="1230.1499999999996"/>
    <n v="0.16082179065647814"/>
    <n v="7649.15"/>
    <n v="1230.1499999999996"/>
    <s v="Jul"/>
    <s v="Jul-2024"/>
    <x v="20"/>
  </r>
  <r>
    <s v="ORD01787"/>
    <d v="2025-03-10T00:00:00"/>
    <s v="CUST0323"/>
    <s v="P005"/>
    <n v="4"/>
    <n v="599"/>
    <n v="119.8"/>
    <s v="UPI"/>
    <s v="Delivered"/>
    <s v="Delayed"/>
    <s v="Facebook"/>
    <n v="40"/>
    <n v="426"/>
    <n v="2276.1999999999998"/>
    <n v="1704"/>
    <n v="572.19999999999982"/>
    <n v="0.25138388542307349"/>
    <n v="2276.1999999999998"/>
    <n v="572.19999999999982"/>
    <s v="Mar"/>
    <s v="Mar-2025"/>
    <x v="17"/>
  </r>
  <r>
    <s v="ORD01788"/>
    <d v="2024-01-20T00:00:00"/>
    <s v="CUST1180"/>
    <s v="P021"/>
    <n v="2"/>
    <n v="799"/>
    <n v="159.80000000000001"/>
    <s v="Credit Card"/>
    <s v="Delivered"/>
    <s v="Delivered"/>
    <s v="Facebook"/>
    <n v="100"/>
    <n v="613"/>
    <n v="1438.2"/>
    <n v="1226"/>
    <n v="212.20000000000005"/>
    <n v="0.14754554303991102"/>
    <n v="1438.2"/>
    <n v="212.20000000000005"/>
    <s v="Jan"/>
    <s v="Jan-2024"/>
    <x v="14"/>
  </r>
  <r>
    <s v="ORD01789"/>
    <d v="2024-03-14T00:00:00"/>
    <s v="CUST0823"/>
    <s v="P025"/>
    <n v="2"/>
    <n v="4999"/>
    <n v="499.9"/>
    <s v="Credit Card"/>
    <s v="Delivered"/>
    <s v="Delivered"/>
    <s v="Facebook"/>
    <n v="70"/>
    <n v="3572"/>
    <n v="9498.1"/>
    <n v="7144"/>
    <n v="2354.1000000000004"/>
    <n v="0.24784956991398283"/>
    <n v="9498.1"/>
    <n v="2354.1000000000004"/>
    <s v="Mar"/>
    <s v="Mar-2024"/>
    <x v="4"/>
  </r>
  <r>
    <s v="ORD01790"/>
    <d v="2024-01-24T00:00:00"/>
    <s v="CUST0207"/>
    <s v="P096"/>
    <n v="4"/>
    <n v="299"/>
    <n v="0"/>
    <s v="Debit Card"/>
    <s v="Cancelled"/>
    <s v="Cancelled"/>
    <s v="Google Ads"/>
    <n v="100"/>
    <n v="168"/>
    <n v="1196"/>
    <n v="672"/>
    <n v="524"/>
    <n v="0.43812709030100333"/>
    <n v="0"/>
    <n v="0"/>
    <s v="Jan"/>
    <s v="Jan-2024"/>
    <x v="14"/>
  </r>
  <r>
    <s v="ORD01791"/>
    <d v="2025-08-22T00:00:00"/>
    <s v="CUST1048"/>
    <s v="P051"/>
    <n v="3"/>
    <n v="2499"/>
    <n v="0"/>
    <s v="UPI"/>
    <s v="Cancelled"/>
    <s v="Cancelled"/>
    <s v="Affiliate"/>
    <n v="40"/>
    <n v="1946"/>
    <n v="7497"/>
    <n v="5838"/>
    <n v="1659"/>
    <n v="0.22128851540616246"/>
    <n v="0"/>
    <n v="0"/>
    <s v="Aug"/>
    <s v="Aug-2025"/>
    <x v="8"/>
  </r>
  <r>
    <s v="ORD01792"/>
    <d v="2024-01-21T00:00:00"/>
    <s v="CUST1006"/>
    <s v="P003"/>
    <n v="2"/>
    <n v="399"/>
    <n v="0"/>
    <s v="Cash on Delivery"/>
    <s v="Delivered"/>
    <s v="Delayed"/>
    <s v="Google Ads"/>
    <n v="100"/>
    <n v="307"/>
    <n v="798"/>
    <n v="614"/>
    <n v="184"/>
    <n v="0.23057644110275688"/>
    <n v="798"/>
    <n v="184"/>
    <s v="Jan"/>
    <s v="Jan-2024"/>
    <x v="14"/>
  </r>
  <r>
    <s v="ORD01793"/>
    <d v="2024-05-16T00:00:00"/>
    <s v="CUST0152"/>
    <s v="P078"/>
    <n v="2"/>
    <n v="399"/>
    <n v="119.7"/>
    <s v="Debit Card"/>
    <s v="Delivered"/>
    <s v="Delivered"/>
    <s v="Instagram"/>
    <n v="100"/>
    <n v="257"/>
    <n v="678.3"/>
    <n v="514"/>
    <n v="164.29999999999995"/>
    <n v="0.24222320507150225"/>
    <n v="678.3"/>
    <n v="164.29999999999995"/>
    <s v="May"/>
    <s v="May-2024"/>
    <x v="5"/>
  </r>
  <r>
    <s v="ORD01794"/>
    <d v="2024-11-15T00:00:00"/>
    <s v="CUST0728"/>
    <s v="P008"/>
    <n v="2"/>
    <n v="299"/>
    <n v="89.7"/>
    <s v="Credit Card"/>
    <s v="Delivered"/>
    <s v="Delivered"/>
    <s v="Instagram"/>
    <n v="70"/>
    <n v="197"/>
    <n v="508.3"/>
    <n v="394"/>
    <n v="114.30000000000001"/>
    <n v="0.22486720440684638"/>
    <n v="508.3"/>
    <n v="114.30000000000001"/>
    <s v="Nov"/>
    <s v="Nov-2024"/>
    <x v="6"/>
  </r>
  <r>
    <s v="ORD01795"/>
    <d v="2024-04-17T00:00:00"/>
    <s v="CUST1085"/>
    <s v="P022"/>
    <n v="1"/>
    <n v="999"/>
    <n v="99.9"/>
    <s v="UPI"/>
    <s v="Delivered"/>
    <s v="Delayed"/>
    <s v="Instagram"/>
    <n v="50"/>
    <n v="693"/>
    <n v="899.1"/>
    <n v="693"/>
    <n v="206.10000000000002"/>
    <n v="0.22922922922922925"/>
    <n v="899.1"/>
    <n v="206.10000000000002"/>
    <s v="Apr"/>
    <s v="Apr-2024"/>
    <x v="3"/>
  </r>
  <r>
    <s v="ORD01796"/>
    <d v="2024-03-29T00:00:00"/>
    <s v="CUST0168"/>
    <s v="P082"/>
    <n v="3"/>
    <n v="3999"/>
    <n v="1799.55"/>
    <s v="Net Banking"/>
    <s v="Delivered"/>
    <s v="Delayed"/>
    <s v="Instagram"/>
    <n v="40"/>
    <n v="2514"/>
    <n v="10197.450000000001"/>
    <n v="7542"/>
    <n v="2655.4500000000007"/>
    <n v="0.26040333612814975"/>
    <n v="10197.450000000001"/>
    <n v="2655.4500000000007"/>
    <s v="Mar"/>
    <s v="Mar-2024"/>
    <x v="4"/>
  </r>
  <r>
    <s v="ORD01797"/>
    <d v="2024-09-28T00:00:00"/>
    <s v="CUST0037"/>
    <s v="P070"/>
    <n v="1"/>
    <n v="499"/>
    <n v="0"/>
    <s v="Credit Card"/>
    <s v="Cancelled"/>
    <s v="Cancelled"/>
    <s v="Email"/>
    <n v="70"/>
    <n v="394"/>
    <n v="499"/>
    <n v="394"/>
    <n v="105"/>
    <n v="0.21042084168336672"/>
    <n v="0"/>
    <n v="0"/>
    <s v="Sep"/>
    <s v="Sep-2024"/>
    <x v="13"/>
  </r>
  <r>
    <s v="ORD01798"/>
    <d v="2025-07-23T00:00:00"/>
    <s v="CUST1029"/>
    <s v="P083"/>
    <n v="2"/>
    <n v="499"/>
    <n v="199.6"/>
    <s v="Debit Card"/>
    <s v="Delivered"/>
    <s v="Delayed"/>
    <s v="Instagram"/>
    <n v="100"/>
    <n v="323"/>
    <n v="798.4"/>
    <n v="646"/>
    <n v="152.39999999999998"/>
    <n v="0.19088176352705408"/>
    <n v="798.4"/>
    <n v="152.39999999999998"/>
    <s v="Jul"/>
    <s v="Jul-2025"/>
    <x v="2"/>
  </r>
  <r>
    <s v="ORD01799"/>
    <d v="2024-02-15T00:00:00"/>
    <s v="CUST0789"/>
    <s v="P005"/>
    <n v="2"/>
    <n v="599"/>
    <n v="119.8"/>
    <s v="UPI"/>
    <s v="Delivered"/>
    <s v="Delivered"/>
    <s v="Google Ads"/>
    <n v="50"/>
    <n v="426"/>
    <n v="1078.2"/>
    <n v="852"/>
    <n v="226.20000000000005"/>
    <n v="0.20979410127991099"/>
    <n v="1078.2"/>
    <n v="226.20000000000005"/>
    <s v="Feb"/>
    <s v="Feb-2024"/>
    <x v="12"/>
  </r>
  <r>
    <s v="ORD01800"/>
    <d v="2024-03-13T00:00:00"/>
    <s v="CUST1178"/>
    <s v="P012"/>
    <n v="1"/>
    <n v="1599"/>
    <n v="239.85"/>
    <s v="Credit Card"/>
    <s v="Delivered"/>
    <s v="Delivered"/>
    <s v="Email"/>
    <n v="40"/>
    <n v="1169"/>
    <n v="1359.15"/>
    <n v="1169"/>
    <n v="190.15000000000009"/>
    <n v="0.1399036162307325"/>
    <n v="1359.15"/>
    <n v="190.15000000000009"/>
    <s v="Mar"/>
    <s v="Mar-2024"/>
    <x v="4"/>
  </r>
  <r>
    <s v="ORD01801"/>
    <d v="2025-01-21T00:00:00"/>
    <s v="CUST0197"/>
    <s v="P098"/>
    <n v="2"/>
    <n v="399"/>
    <n v="79.8"/>
    <s v="Credit Card"/>
    <s v="Delivered"/>
    <s v="Delivered"/>
    <s v="Organic"/>
    <n v="100"/>
    <n v="278"/>
    <n v="718.2"/>
    <n v="556"/>
    <n v="162.20000000000005"/>
    <n v="0.22584238373712062"/>
    <n v="718.2"/>
    <n v="162.20000000000005"/>
    <s v="Jan"/>
    <s v="Jan-2025"/>
    <x v="19"/>
  </r>
  <r>
    <s v="ORD01802"/>
    <d v="2024-01-01T00:00:00"/>
    <s v="CUST0615"/>
    <s v="P076"/>
    <n v="4"/>
    <n v="399"/>
    <n v="0"/>
    <s v="Net Banking"/>
    <s v="Cancelled"/>
    <s v="Cancelled"/>
    <s v="Google Ads"/>
    <n v="60"/>
    <n v="322"/>
    <n v="1596"/>
    <n v="1288"/>
    <n v="308"/>
    <n v="0.19298245614035087"/>
    <n v="0"/>
    <n v="0"/>
    <s v="Jan"/>
    <s v="Jan-2024"/>
    <x v="14"/>
  </r>
  <r>
    <s v="ORD01803"/>
    <d v="2024-09-12T00:00:00"/>
    <s v="CUST1036"/>
    <s v="P059"/>
    <n v="1"/>
    <n v="1999"/>
    <n v="199.9"/>
    <s v="Debit Card"/>
    <s v="Delivered"/>
    <s v="Delivered"/>
    <s v="Facebook"/>
    <n v="100"/>
    <n v="1414"/>
    <n v="1799.1"/>
    <n v="1414"/>
    <n v="385.09999999999991"/>
    <n v="0.21405147017953416"/>
    <n v="1799.1"/>
    <n v="385.09999999999991"/>
    <s v="Sep"/>
    <s v="Sep-2024"/>
    <x v="13"/>
  </r>
  <r>
    <s v="ORD01804"/>
    <d v="2024-11-24T00:00:00"/>
    <s v="CUST0808"/>
    <s v="P011"/>
    <n v="2"/>
    <n v="799"/>
    <n v="79.900000000000006"/>
    <s v="Credit Card"/>
    <s v="Delivered"/>
    <s v="Delivered"/>
    <s v="Facebook"/>
    <n v="50"/>
    <n v="645"/>
    <n v="1518.1"/>
    <n v="1290"/>
    <n v="228.09999999999991"/>
    <n v="0.1502536064817864"/>
    <n v="1518.1"/>
    <n v="228.09999999999991"/>
    <s v="Nov"/>
    <s v="Nov-2024"/>
    <x v="6"/>
  </r>
  <r>
    <s v="ORD01805"/>
    <d v="2024-05-16T00:00:00"/>
    <s v="CUST0143"/>
    <s v="P055"/>
    <n v="4"/>
    <n v="799"/>
    <n v="479.4"/>
    <s v="Debit Card"/>
    <s v="Delivered"/>
    <s v="Delivered"/>
    <s v="Facebook"/>
    <n v="50"/>
    <n v="596"/>
    <n v="2716.6"/>
    <n v="2384"/>
    <n v="332.59999999999991"/>
    <n v="0.1224324523301185"/>
    <n v="2716.6"/>
    <n v="332.59999999999991"/>
    <s v="May"/>
    <s v="May-2024"/>
    <x v="5"/>
  </r>
  <r>
    <s v="ORD01806"/>
    <d v="2024-06-16T00:00:00"/>
    <s v="CUST0408"/>
    <s v="P082"/>
    <n v="4"/>
    <n v="3999"/>
    <n v="2399.4"/>
    <s v="Cash on Delivery"/>
    <s v="Delivered"/>
    <s v="Delivered"/>
    <s v="Email"/>
    <n v="70"/>
    <n v="2514"/>
    <n v="13596.6"/>
    <n v="10056"/>
    <n v="3540.6000000000004"/>
    <n v="0.2604033361281497"/>
    <n v="13596.6"/>
    <n v="3540.6000000000004"/>
    <s v="Jun"/>
    <s v="Jun-2024"/>
    <x v="1"/>
  </r>
  <r>
    <s v="ORD01807"/>
    <d v="2025-02-17T00:00:00"/>
    <s v="CUST0839"/>
    <s v="P086"/>
    <n v="1"/>
    <n v="6999"/>
    <n v="349.95"/>
    <s v="Cash on Delivery"/>
    <s v="Delivered"/>
    <s v="Delivered"/>
    <s v="Email"/>
    <n v="70"/>
    <n v="4782"/>
    <n v="6649.05"/>
    <n v="4782"/>
    <n v="1867.0500000000002"/>
    <n v="0.28079951271234238"/>
    <n v="6649.05"/>
    <n v="1867.0500000000002"/>
    <s v="Feb"/>
    <s v="Feb-2025"/>
    <x v="0"/>
  </r>
  <r>
    <s v="ORD01808"/>
    <d v="2025-10-12T00:00:00"/>
    <s v="CUST1164"/>
    <s v="P041"/>
    <n v="1"/>
    <n v="399"/>
    <n v="0"/>
    <s v="Credit Card"/>
    <s v="Delivered"/>
    <s v="Delivered"/>
    <s v="Google Ads"/>
    <n v="60"/>
    <n v="315"/>
    <n v="399"/>
    <n v="315"/>
    <n v="84"/>
    <n v="0.21052631578947367"/>
    <n v="399"/>
    <n v="84"/>
    <s v="Oct"/>
    <s v="Oct-2025"/>
    <x v="21"/>
  </r>
  <r>
    <s v="ORD01809"/>
    <d v="2024-03-31T00:00:00"/>
    <s v="CUST1103"/>
    <s v="P044"/>
    <n v="2"/>
    <n v="4999"/>
    <n v="499.9"/>
    <s v="Credit Card"/>
    <s v="Delivered"/>
    <s v="Delivered"/>
    <s v="Organic"/>
    <n v="60"/>
    <n v="3765"/>
    <n v="9498.1"/>
    <n v="7530"/>
    <n v="1968.1000000000004"/>
    <n v="0.20720986302523667"/>
    <n v="9498.1"/>
    <n v="1968.1000000000004"/>
    <s v="Mar"/>
    <s v="Mar-2024"/>
    <x v="4"/>
  </r>
  <r>
    <s v="ORD01810"/>
    <d v="2025-06-05T00:00:00"/>
    <s v="CUST0029"/>
    <s v="P069"/>
    <n v="1"/>
    <n v="2499"/>
    <n v="124.95"/>
    <s v="UPI"/>
    <s v="Delivered"/>
    <s v="Delivered"/>
    <s v="Affiliate"/>
    <n v="40"/>
    <n v="1430"/>
    <n v="2374.0500000000002"/>
    <n v="1430"/>
    <n v="944.05000000000018"/>
    <n v="0.39765379836144987"/>
    <n v="2374.0500000000002"/>
    <n v="944.05000000000018"/>
    <s v="Jun"/>
    <s v="Jun-2025"/>
    <x v="18"/>
  </r>
  <r>
    <s v="ORD01811"/>
    <d v="2024-03-17T00:00:00"/>
    <s v="CUST0707"/>
    <s v="P038"/>
    <n v="3"/>
    <n v="399"/>
    <n v="179.55"/>
    <s v="UPI"/>
    <s v="Delivered"/>
    <s v="Delivered"/>
    <s v="Facebook"/>
    <n v="70"/>
    <n v="248"/>
    <n v="1017.45"/>
    <n v="744"/>
    <n v="273.45000000000005"/>
    <n v="0.26876013563320067"/>
    <n v="1017.45"/>
    <n v="273.45000000000005"/>
    <s v="Mar"/>
    <s v="Mar-2024"/>
    <x v="4"/>
  </r>
  <r>
    <s v="ORD01812"/>
    <d v="2025-06-12T00:00:00"/>
    <s v="CUST0591"/>
    <s v="P092"/>
    <n v="3"/>
    <n v="999"/>
    <n v="149.85"/>
    <s v="UPI"/>
    <s v="Delivered"/>
    <s v="Delivered"/>
    <s v="Organic"/>
    <n v="40"/>
    <n v="727"/>
    <n v="2847.15"/>
    <n v="2181"/>
    <n v="666.15000000000009"/>
    <n v="0.23397081291818136"/>
    <n v="2847.15"/>
    <n v="666.15000000000009"/>
    <s v="Jun"/>
    <s v="Jun-2025"/>
    <x v="18"/>
  </r>
  <r>
    <s v="ORD01813"/>
    <d v="2024-11-06T00:00:00"/>
    <s v="CUST1177"/>
    <s v="P015"/>
    <n v="1"/>
    <n v="1299"/>
    <n v="194.85"/>
    <s v="Credit Card"/>
    <s v="Delivered"/>
    <s v="Delivered"/>
    <s v="Organic"/>
    <n v="80"/>
    <n v="881"/>
    <n v="1104.1500000000001"/>
    <n v="881"/>
    <n v="223.15000000000009"/>
    <n v="0.20210116379115162"/>
    <n v="1104.1500000000001"/>
    <n v="223.15000000000009"/>
    <s v="Nov"/>
    <s v="Nov-2024"/>
    <x v="6"/>
  </r>
  <r>
    <s v="ORD01814"/>
    <d v="2024-02-16T00:00:00"/>
    <s v="CUST0243"/>
    <s v="P050"/>
    <n v="2"/>
    <n v="3999"/>
    <n v="0"/>
    <s v="UPI"/>
    <s v="Delivered"/>
    <s v="Delivered"/>
    <s v="Instagram"/>
    <n v="100"/>
    <n v="2895"/>
    <n v="7998"/>
    <n v="5790"/>
    <n v="2208"/>
    <n v="0.2760690172543136"/>
    <n v="7998"/>
    <n v="2208"/>
    <s v="Feb"/>
    <s v="Feb-2024"/>
    <x v="12"/>
  </r>
  <r>
    <s v="ORD01815"/>
    <d v="2025-01-04T00:00:00"/>
    <s v="CUST0546"/>
    <s v="P072"/>
    <n v="3"/>
    <n v="999"/>
    <n v="0"/>
    <s v="Credit Card"/>
    <s v="Delivered"/>
    <s v="Delivered"/>
    <s v="Instagram"/>
    <n v="50"/>
    <n v="636"/>
    <n v="2997"/>
    <n v="1908"/>
    <n v="1089"/>
    <n v="0.36336336336336339"/>
    <n v="2997"/>
    <n v="1089"/>
    <s v="Jan"/>
    <s v="Jan-2025"/>
    <x v="19"/>
  </r>
  <r>
    <s v="ORD01816"/>
    <d v="2024-03-04T00:00:00"/>
    <s v="CUST0483"/>
    <s v="P098"/>
    <n v="1"/>
    <n v="399"/>
    <n v="0"/>
    <s v="Cash on Delivery"/>
    <s v="Cancelled"/>
    <s v="Cancelled"/>
    <s v="Email"/>
    <n v="80"/>
    <n v="278"/>
    <n v="399"/>
    <n v="278"/>
    <n v="121"/>
    <n v="0.3032581453634085"/>
    <n v="0"/>
    <n v="0"/>
    <s v="Mar"/>
    <s v="Mar-2024"/>
    <x v="4"/>
  </r>
  <r>
    <s v="ORD01817"/>
    <d v="2024-11-06T00:00:00"/>
    <s v="CUST0279"/>
    <s v="P048"/>
    <n v="4"/>
    <n v="1599"/>
    <n v="1279.2"/>
    <s v="Debit Card"/>
    <s v="Delivered"/>
    <s v="Delivered"/>
    <s v="Google Ads"/>
    <n v="60"/>
    <n v="1138"/>
    <n v="5116.8"/>
    <n v="4552"/>
    <n v="564.80000000000018"/>
    <n v="0.11038148843026895"/>
    <n v="5116.8"/>
    <n v="564.80000000000018"/>
    <s v="Nov"/>
    <s v="Nov-2024"/>
    <x v="6"/>
  </r>
  <r>
    <s v="ORD01818"/>
    <d v="2024-05-24T00:00:00"/>
    <s v="CUST1031"/>
    <s v="P028"/>
    <n v="1"/>
    <n v="799"/>
    <n v="0"/>
    <s v="Cash on Delivery"/>
    <s v="Delivered"/>
    <s v="Delivered"/>
    <s v="Email"/>
    <n v="50"/>
    <n v="526"/>
    <n v="799"/>
    <n v="526"/>
    <n v="273"/>
    <n v="0.34167709637046306"/>
    <n v="799"/>
    <n v="273"/>
    <s v="May"/>
    <s v="May-2024"/>
    <x v="5"/>
  </r>
  <r>
    <s v="ORD01819"/>
    <d v="2025-02-10T00:00:00"/>
    <s v="CUST0358"/>
    <s v="P056"/>
    <n v="2"/>
    <n v="299"/>
    <n v="89.7"/>
    <s v="Debit Card"/>
    <s v="Delivered"/>
    <s v="Delivered"/>
    <s v="Google Ads"/>
    <n v="80"/>
    <n v="188"/>
    <n v="508.3"/>
    <n v="376"/>
    <n v="132.30000000000001"/>
    <n v="0.26027936258115286"/>
    <n v="508.3"/>
    <n v="132.30000000000001"/>
    <s v="Feb"/>
    <s v="Feb-2025"/>
    <x v="0"/>
  </r>
  <r>
    <s v="ORD01820"/>
    <d v="2025-05-19T00:00:00"/>
    <s v="CUST0207"/>
    <s v="P022"/>
    <n v="1"/>
    <n v="999"/>
    <n v="99.9"/>
    <s v="UPI"/>
    <s v="Delivered"/>
    <s v="Delivered"/>
    <s v="Organic"/>
    <n v="100"/>
    <n v="693"/>
    <n v="899.1"/>
    <n v="693"/>
    <n v="206.10000000000002"/>
    <n v="0.22922922922922925"/>
    <n v="899.1"/>
    <n v="206.10000000000002"/>
    <s v="May"/>
    <s v="May-2025"/>
    <x v="11"/>
  </r>
  <r>
    <s v="ORD01821"/>
    <d v="2025-04-17T00:00:00"/>
    <s v="CUST0387"/>
    <s v="P055"/>
    <n v="3"/>
    <n v="799"/>
    <n v="119.85"/>
    <s v="Cash on Delivery"/>
    <s v="Delivered"/>
    <s v="Delayed"/>
    <s v="Instagram"/>
    <n v="70"/>
    <n v="596"/>
    <n v="2277.15"/>
    <n v="1788"/>
    <n v="489.15000000000009"/>
    <n v="0.21480798366379031"/>
    <n v="2277.15"/>
    <n v="489.15000000000009"/>
    <s v="Apr"/>
    <s v="Apr-2025"/>
    <x v="7"/>
  </r>
  <r>
    <s v="ORD01822"/>
    <d v="2025-05-07T00:00:00"/>
    <s v="CUST0391"/>
    <s v="P006"/>
    <n v="3"/>
    <n v="399"/>
    <n v="179.55"/>
    <s v="Cash on Delivery"/>
    <s v="Delivered"/>
    <s v="Delivered"/>
    <s v="Organic"/>
    <n v="100"/>
    <n v="221"/>
    <n v="1017.45"/>
    <n v="663"/>
    <n v="354.45000000000005"/>
    <n v="0.34837092731829578"/>
    <n v="1017.45"/>
    <n v="354.45000000000005"/>
    <s v="May"/>
    <s v="May-2025"/>
    <x v="11"/>
  </r>
  <r>
    <s v="ORD01823"/>
    <d v="2025-06-23T00:00:00"/>
    <s v="CUST0960"/>
    <s v="P080"/>
    <n v="1"/>
    <n v="6999"/>
    <n v="349.95"/>
    <s v="UPI"/>
    <s v="Delivered"/>
    <s v="Delayed"/>
    <s v="Organic"/>
    <n v="60"/>
    <n v="4949"/>
    <n v="6649.05"/>
    <n v="4949"/>
    <n v="1700.0500000000002"/>
    <n v="0.25568314270459691"/>
    <n v="6649.05"/>
    <n v="1700.0500000000002"/>
    <s v="Jun"/>
    <s v="Jun-2025"/>
    <x v="18"/>
  </r>
  <r>
    <s v="ORD01824"/>
    <d v="2025-10-25T00:00:00"/>
    <s v="CUST0800"/>
    <s v="P056"/>
    <n v="2"/>
    <n v="299"/>
    <n v="0"/>
    <s v="Debit Card"/>
    <s v="Cancelled"/>
    <s v="Cancelled"/>
    <s v="Facebook"/>
    <n v="40"/>
    <n v="188"/>
    <n v="598"/>
    <n v="376"/>
    <n v="222"/>
    <n v="0.37123745819397991"/>
    <n v="0"/>
    <n v="0"/>
    <s v="Oct"/>
    <s v="Oct-2025"/>
    <x v="21"/>
  </r>
  <r>
    <s v="ORD01825"/>
    <d v="2025-08-30T00:00:00"/>
    <s v="CUST0714"/>
    <s v="P069"/>
    <n v="2"/>
    <n v="2499"/>
    <n v="0"/>
    <s v="Credit Card"/>
    <s v="Cancelled"/>
    <s v="Cancelled"/>
    <s v="Instagram"/>
    <n v="60"/>
    <n v="1430"/>
    <n v="4998"/>
    <n v="2860"/>
    <n v="2138"/>
    <n v="0.42777110844337735"/>
    <n v="0"/>
    <n v="0"/>
    <s v="Aug"/>
    <s v="Aug-2025"/>
    <x v="8"/>
  </r>
  <r>
    <s v="ORD01826"/>
    <d v="2025-08-30T00:00:00"/>
    <s v="CUST0525"/>
    <s v="P096"/>
    <n v="2"/>
    <n v="299"/>
    <n v="0"/>
    <s v="Net Banking"/>
    <s v="Delivered"/>
    <s v="Delivered"/>
    <s v="Organic"/>
    <n v="100"/>
    <n v="168"/>
    <n v="598"/>
    <n v="336"/>
    <n v="262"/>
    <n v="0.43812709030100333"/>
    <n v="598"/>
    <n v="262"/>
    <s v="Aug"/>
    <s v="Aug-2025"/>
    <x v="8"/>
  </r>
  <r>
    <s v="ORD01827"/>
    <d v="2024-12-25T00:00:00"/>
    <s v="CUST0528"/>
    <s v="P027"/>
    <n v="2"/>
    <n v="299"/>
    <n v="29.9"/>
    <s v="Credit Card"/>
    <s v="Delivered"/>
    <s v="Delivered"/>
    <s v="Instagram"/>
    <n v="100"/>
    <n v="206"/>
    <n v="568.1"/>
    <n v="412"/>
    <n v="156.10000000000002"/>
    <n v="0.27477556768174621"/>
    <n v="568.1"/>
    <n v="156.10000000000002"/>
    <s v="Dec"/>
    <s v="Dec-2024"/>
    <x v="15"/>
  </r>
  <r>
    <s v="ORD01828"/>
    <d v="2025-10-06T00:00:00"/>
    <s v="CUST1064"/>
    <s v="P074"/>
    <n v="3"/>
    <n v="2999"/>
    <n v="0"/>
    <s v="Debit Card"/>
    <s v="Cancelled"/>
    <s v="Cancelled"/>
    <s v="Facebook"/>
    <n v="100"/>
    <n v="1870"/>
    <n v="8997"/>
    <n v="5610"/>
    <n v="3387"/>
    <n v="0.37645881960653549"/>
    <n v="0"/>
    <n v="0"/>
    <s v="Oct"/>
    <s v="Oct-2025"/>
    <x v="21"/>
  </r>
  <r>
    <s v="ORD01829"/>
    <d v="2024-04-16T00:00:00"/>
    <s v="CUST0693"/>
    <s v="P075"/>
    <n v="1"/>
    <n v="1999"/>
    <n v="299.85000000000002"/>
    <s v="Credit Card"/>
    <s v="Delivered"/>
    <s v="Delayed"/>
    <s v="Instagram"/>
    <n v="100"/>
    <n v="1338"/>
    <n v="1699.15"/>
    <n v="1338"/>
    <n v="361.15000000000009"/>
    <n v="0.21254745019568613"/>
    <n v="1699.15"/>
    <n v="361.15000000000009"/>
    <s v="Apr"/>
    <s v="Apr-2024"/>
    <x v="3"/>
  </r>
  <r>
    <s v="ORD01830"/>
    <d v="2024-01-18T00:00:00"/>
    <s v="CUST0105"/>
    <s v="P023"/>
    <n v="1"/>
    <n v="8999"/>
    <n v="0"/>
    <s v="Net Banking"/>
    <s v="Cancelled"/>
    <s v="Cancelled"/>
    <s v="Organic"/>
    <n v="60"/>
    <n v="6419"/>
    <n v="8999"/>
    <n v="6419"/>
    <n v="2580"/>
    <n v="0.28669852205800644"/>
    <n v="0"/>
    <n v="0"/>
    <s v="Jan"/>
    <s v="Jan-2024"/>
    <x v="14"/>
  </r>
  <r>
    <s v="ORD01831"/>
    <d v="2024-12-05T00:00:00"/>
    <s v="CUST0156"/>
    <s v="P059"/>
    <n v="1"/>
    <n v="1999"/>
    <n v="199.9"/>
    <s v="Debit Card"/>
    <s v="Delivered"/>
    <s v="Delivered"/>
    <s v="Google Ads"/>
    <n v="50"/>
    <n v="1414"/>
    <n v="1799.1"/>
    <n v="1414"/>
    <n v="385.09999999999991"/>
    <n v="0.21405147017953416"/>
    <n v="1799.1"/>
    <n v="385.09999999999991"/>
    <s v="Dec"/>
    <s v="Dec-2024"/>
    <x v="15"/>
  </r>
  <r>
    <s v="ORD01832"/>
    <d v="2025-05-31T00:00:00"/>
    <s v="CUST0808"/>
    <s v="P010"/>
    <n v="3"/>
    <n v="2499"/>
    <n v="1874.25"/>
    <s v="Credit Card"/>
    <s v="Delivered"/>
    <s v="Delayed"/>
    <s v="Email"/>
    <n v="80"/>
    <n v="2030"/>
    <n v="5622.75"/>
    <n v="6090"/>
    <n v="-467.25"/>
    <n v="-8.309990662931839E-2"/>
    <n v="5622.75"/>
    <n v="-467.25"/>
    <s v="May"/>
    <s v="May-2025"/>
    <x v="11"/>
  </r>
  <r>
    <s v="ORD01833"/>
    <d v="2024-06-13T00:00:00"/>
    <s v="CUST1111"/>
    <s v="P058"/>
    <n v="2"/>
    <n v="599"/>
    <n v="179.7"/>
    <s v="Debit Card"/>
    <s v="Delivered"/>
    <s v="Delivered"/>
    <s v="Google Ads"/>
    <n v="70"/>
    <n v="464"/>
    <n v="1018.3"/>
    <n v="928"/>
    <n v="90.299999999999955"/>
    <n v="8.8677207109888995E-2"/>
    <n v="1018.3"/>
    <n v="90.299999999999955"/>
    <s v="Jun"/>
    <s v="Jun-2024"/>
    <x v="1"/>
  </r>
  <r>
    <s v="ORD01834"/>
    <d v="2025-09-23T00:00:00"/>
    <s v="CUST0214"/>
    <s v="P045"/>
    <n v="1"/>
    <n v="4999"/>
    <n v="0"/>
    <s v="Debit Card"/>
    <s v="Cancelled"/>
    <s v="Cancelled"/>
    <s v="Organic"/>
    <n v="100"/>
    <n v="3040"/>
    <n v="4999"/>
    <n v="3040"/>
    <n v="1959"/>
    <n v="0.391878375675135"/>
    <n v="0"/>
    <n v="0"/>
    <s v="Sep"/>
    <s v="Sep-2025"/>
    <x v="10"/>
  </r>
  <r>
    <s v="ORD01835"/>
    <d v="2024-01-18T00:00:00"/>
    <s v="CUST1145"/>
    <s v="P083"/>
    <n v="2"/>
    <n v="499"/>
    <n v="0"/>
    <s v="Credit Card"/>
    <s v="Cancelled"/>
    <s v="Cancelled"/>
    <s v="Organic"/>
    <n v="40"/>
    <n v="323"/>
    <n v="998"/>
    <n v="646"/>
    <n v="352"/>
    <n v="0.35270541082164331"/>
    <n v="0"/>
    <n v="0"/>
    <s v="Jan"/>
    <s v="Jan-2024"/>
    <x v="14"/>
  </r>
  <r>
    <s v="ORD01836"/>
    <d v="2024-05-07T00:00:00"/>
    <s v="CUST0682"/>
    <s v="P094"/>
    <n v="2"/>
    <n v="399"/>
    <n v="159.6"/>
    <s v="Cash on Delivery"/>
    <s v="Delivered"/>
    <s v="Delivered"/>
    <s v="Facebook"/>
    <n v="50"/>
    <n v="244"/>
    <n v="638.4"/>
    <n v="488"/>
    <n v="150.39999999999998"/>
    <n v="0.23558897243107765"/>
    <n v="638.4"/>
    <n v="150.39999999999998"/>
    <s v="May"/>
    <s v="May-2024"/>
    <x v="5"/>
  </r>
  <r>
    <s v="ORD01837"/>
    <d v="2025-03-07T00:00:00"/>
    <s v="CUST0834"/>
    <s v="P021"/>
    <n v="3"/>
    <n v="799"/>
    <n v="479.4"/>
    <s v="Credit Card"/>
    <s v="Delivered"/>
    <s v="Delivered"/>
    <s v="Affiliate"/>
    <n v="80"/>
    <n v="613"/>
    <n v="1917.6"/>
    <n v="1839"/>
    <n v="78.599999999999909"/>
    <n v="4.0988735919899828E-2"/>
    <n v="1917.6"/>
    <n v="78.599999999999909"/>
    <s v="Mar"/>
    <s v="Mar-2025"/>
    <x v="17"/>
  </r>
  <r>
    <s v="ORD01838"/>
    <d v="2025-06-29T00:00:00"/>
    <s v="CUST1183"/>
    <s v="P086"/>
    <n v="3"/>
    <n v="6999"/>
    <n v="3149.55"/>
    <s v="UPI"/>
    <s v="Delivered"/>
    <s v="Delivered"/>
    <s v="Facebook"/>
    <n v="70"/>
    <n v="4782"/>
    <n v="17847.45"/>
    <n v="14346"/>
    <n v="3501.4500000000007"/>
    <n v="0.19618769067850031"/>
    <n v="17847.45"/>
    <n v="3501.4500000000007"/>
    <s v="Jun"/>
    <s v="Jun-2025"/>
    <x v="18"/>
  </r>
  <r>
    <s v="ORD01839"/>
    <d v="2024-03-31T00:00:00"/>
    <s v="CUST0320"/>
    <s v="P061"/>
    <n v="3"/>
    <n v="299"/>
    <n v="0"/>
    <s v="Net Banking"/>
    <s v="Delivered"/>
    <s v="Delivered"/>
    <s v="Organic"/>
    <n v="80"/>
    <n v="170"/>
    <n v="897"/>
    <n v="510"/>
    <n v="387"/>
    <n v="0.43143812709030099"/>
    <n v="897"/>
    <n v="387"/>
    <s v="Mar"/>
    <s v="Mar-2024"/>
    <x v="4"/>
  </r>
  <r>
    <s v="ORD01840"/>
    <d v="2024-02-05T00:00:00"/>
    <s v="CUST0362"/>
    <s v="P048"/>
    <n v="1"/>
    <n v="1599"/>
    <n v="79.95"/>
    <s v="UPI"/>
    <s v="Delivered"/>
    <s v="Delivered"/>
    <s v="Google Ads"/>
    <n v="60"/>
    <n v="1138"/>
    <n v="1519.05"/>
    <n v="1138"/>
    <n v="381.04999999999995"/>
    <n v="0.25084756920443696"/>
    <n v="1519.05"/>
    <n v="381.04999999999995"/>
    <s v="Feb"/>
    <s v="Feb-2024"/>
    <x v="12"/>
  </r>
  <r>
    <s v="ORD01841"/>
    <d v="2024-03-20T00:00:00"/>
    <s v="CUST0545"/>
    <s v="P091"/>
    <n v="1"/>
    <n v="3999"/>
    <n v="0"/>
    <s v="Credit Card"/>
    <s v="Cancelled"/>
    <s v="Cancelled"/>
    <s v="Instagram"/>
    <n v="60"/>
    <n v="3076"/>
    <n v="3999"/>
    <n v="3076"/>
    <n v="923"/>
    <n v="0.23080770192548136"/>
    <n v="0"/>
    <n v="0"/>
    <s v="Mar"/>
    <s v="Mar-2024"/>
    <x v="4"/>
  </r>
  <r>
    <s v="ORD01842"/>
    <d v="2024-05-18T00:00:00"/>
    <s v="CUST1052"/>
    <s v="P027"/>
    <n v="4"/>
    <n v="299"/>
    <n v="0"/>
    <s v="Credit Card"/>
    <s v="Delivered"/>
    <s v="Delivered"/>
    <s v="Google Ads"/>
    <n v="70"/>
    <n v="206"/>
    <n v="1196"/>
    <n v="824"/>
    <n v="372"/>
    <n v="0.31103678929765888"/>
    <n v="1196"/>
    <n v="372"/>
    <s v="May"/>
    <s v="May-2024"/>
    <x v="5"/>
  </r>
  <r>
    <s v="ORD01843"/>
    <d v="2024-11-10T00:00:00"/>
    <s v="CUST0925"/>
    <s v="P019"/>
    <n v="1"/>
    <n v="499"/>
    <n v="74.849999999999994"/>
    <s v="Credit Card"/>
    <s v="Delivered"/>
    <s v="Delivered"/>
    <s v="Organic"/>
    <n v="70"/>
    <n v="391"/>
    <n v="424.15"/>
    <n v="391"/>
    <n v="33.149999999999977"/>
    <n v="7.8156312625250454E-2"/>
    <n v="424.15"/>
    <n v="33.149999999999977"/>
    <s v="Nov"/>
    <s v="Nov-2024"/>
    <x v="6"/>
  </r>
  <r>
    <s v="ORD01844"/>
    <d v="2025-10-20T00:00:00"/>
    <s v="CUST1194"/>
    <s v="P014"/>
    <n v="1"/>
    <n v="2499"/>
    <n v="124.95"/>
    <s v="UPI"/>
    <s v="Delivered"/>
    <s v="Delivered"/>
    <s v="Facebook"/>
    <n v="40"/>
    <n v="1599"/>
    <n v="2374.0500000000002"/>
    <n v="1599"/>
    <n v="775.05000000000018"/>
    <n v="0.32646742907689397"/>
    <n v="2374.0500000000002"/>
    <n v="775.05000000000018"/>
    <s v="Oct"/>
    <s v="Oct-2025"/>
    <x v="21"/>
  </r>
  <r>
    <s v="ORD01845"/>
    <d v="2024-03-08T00:00:00"/>
    <s v="CUST1171"/>
    <s v="P004"/>
    <n v="4"/>
    <n v="8999"/>
    <n v="1799.8"/>
    <s v="UPI"/>
    <s v="Delivered"/>
    <s v="Delivered"/>
    <s v="Facebook"/>
    <n v="40"/>
    <n v="5059"/>
    <n v="34196.199999999997"/>
    <n v="20236"/>
    <n v="13960.199999999997"/>
    <n v="0.40823834227194827"/>
    <n v="34196.199999999997"/>
    <n v="13960.199999999997"/>
    <s v="Mar"/>
    <s v="Mar-2024"/>
    <x v="4"/>
  </r>
  <r>
    <s v="ORD01846"/>
    <d v="2024-11-20T00:00:00"/>
    <s v="CUST0502"/>
    <s v="P073"/>
    <n v="2"/>
    <n v="499"/>
    <n v="0"/>
    <s v="UPI"/>
    <s v="Cancelled"/>
    <s v="Cancelled"/>
    <s v="Google Ads"/>
    <n v="40"/>
    <n v="334"/>
    <n v="998"/>
    <n v="668"/>
    <n v="330"/>
    <n v="0.33066132264529058"/>
    <n v="0"/>
    <n v="0"/>
    <s v="Nov"/>
    <s v="Nov-2024"/>
    <x v="6"/>
  </r>
  <r>
    <s v="ORD01847"/>
    <d v="2024-04-26T00:00:00"/>
    <s v="CUST0151"/>
    <s v="P098"/>
    <n v="1"/>
    <n v="399"/>
    <n v="0"/>
    <s v="Credit Card"/>
    <s v="Cancelled"/>
    <s v="Cancelled"/>
    <s v="Organic"/>
    <n v="100"/>
    <n v="278"/>
    <n v="399"/>
    <n v="278"/>
    <n v="121"/>
    <n v="0.3032581453634085"/>
    <n v="0"/>
    <n v="0"/>
    <s v="Apr"/>
    <s v="Apr-2024"/>
    <x v="3"/>
  </r>
  <r>
    <s v="ORD01848"/>
    <d v="2024-07-15T00:00:00"/>
    <s v="CUST0857"/>
    <s v="P019"/>
    <n v="1"/>
    <n v="499"/>
    <n v="74.849999999999994"/>
    <s v="UPI"/>
    <s v="Delivered"/>
    <s v="Delivered"/>
    <s v="Email"/>
    <n v="50"/>
    <n v="391"/>
    <n v="424.15"/>
    <n v="391"/>
    <n v="33.149999999999977"/>
    <n v="7.8156312625250454E-2"/>
    <n v="424.15"/>
    <n v="33.149999999999977"/>
    <s v="Jul"/>
    <s v="Jul-2024"/>
    <x v="20"/>
  </r>
  <r>
    <s v="ORD01849"/>
    <d v="2025-10-11T00:00:00"/>
    <s v="CUST0793"/>
    <s v="P096"/>
    <n v="3"/>
    <n v="299"/>
    <n v="44.85"/>
    <s v="Credit Card"/>
    <s v="Delivered"/>
    <s v="Delivered"/>
    <s v="Organic"/>
    <n v="100"/>
    <n v="168"/>
    <n v="852.15"/>
    <n v="504"/>
    <n v="348.15"/>
    <n v="0.408554831895793"/>
    <n v="852.15"/>
    <n v="348.15"/>
    <s v="Oct"/>
    <s v="Oct-2025"/>
    <x v="21"/>
  </r>
  <r>
    <s v="ORD01850"/>
    <d v="2024-01-21T00:00:00"/>
    <s v="CUST0590"/>
    <s v="P076"/>
    <n v="1"/>
    <n v="399"/>
    <n v="19.95"/>
    <s v="Cash on Delivery"/>
    <s v="Delivered"/>
    <s v="Delivered"/>
    <s v="Google Ads"/>
    <n v="70"/>
    <n v="322"/>
    <n v="379.05"/>
    <n v="322"/>
    <n v="57.050000000000011"/>
    <n v="0.15050784856879043"/>
    <n v="379.05"/>
    <n v="57.050000000000011"/>
    <s v="Jan"/>
    <s v="Jan-2024"/>
    <x v="14"/>
  </r>
  <r>
    <s v="ORD01851"/>
    <d v="2024-06-21T00:00:00"/>
    <s v="CUST0808"/>
    <s v="P005"/>
    <n v="2"/>
    <n v="599"/>
    <n v="0"/>
    <s v="Credit Card"/>
    <s v="Cancelled"/>
    <s v="Cancelled"/>
    <s v="Google Ads"/>
    <n v="70"/>
    <n v="426"/>
    <n v="1198"/>
    <n v="852"/>
    <n v="346"/>
    <n v="0.28881469115191988"/>
    <n v="0"/>
    <n v="0"/>
    <s v="Jun"/>
    <s v="Jun-2024"/>
    <x v="1"/>
  </r>
  <r>
    <s v="ORD01852"/>
    <d v="2024-01-27T00:00:00"/>
    <s v="CUST0576"/>
    <s v="P093"/>
    <n v="1"/>
    <n v="999"/>
    <n v="99.9"/>
    <s v="Cash on Delivery"/>
    <s v="Delivered"/>
    <s v="Delivered"/>
    <s v="Google Ads"/>
    <n v="60"/>
    <n v="629"/>
    <n v="899.1"/>
    <n v="629"/>
    <n v="270.10000000000002"/>
    <n v="0.30041152263374488"/>
    <n v="899.1"/>
    <n v="270.10000000000002"/>
    <s v="Jan"/>
    <s v="Jan-2024"/>
    <x v="14"/>
  </r>
  <r>
    <s v="ORD01853"/>
    <d v="2024-03-10T00:00:00"/>
    <s v="CUST0620"/>
    <s v="P025"/>
    <n v="1"/>
    <n v="4999"/>
    <n v="499.9"/>
    <s v="Debit Card"/>
    <s v="Delivered"/>
    <s v="Delivered"/>
    <s v="Instagram"/>
    <n v="60"/>
    <n v="3572"/>
    <n v="4499.1000000000004"/>
    <n v="3572"/>
    <n v="927.10000000000036"/>
    <n v="0.20606343490920412"/>
    <n v="4499.1000000000004"/>
    <n v="927.10000000000036"/>
    <s v="Mar"/>
    <s v="Mar-2024"/>
    <x v="4"/>
  </r>
  <r>
    <s v="ORD01854"/>
    <d v="2024-06-08T00:00:00"/>
    <s v="CUST1083"/>
    <s v="P005"/>
    <n v="4"/>
    <n v="599"/>
    <n v="359.4"/>
    <s v="UPI"/>
    <s v="Delivered"/>
    <s v="Delivered"/>
    <s v="Facebook"/>
    <n v="70"/>
    <n v="426"/>
    <n v="2036.6"/>
    <n v="1704"/>
    <n v="332.59999999999991"/>
    <n v="0.16331140135519981"/>
    <n v="2036.6"/>
    <n v="332.59999999999991"/>
    <s v="Jun"/>
    <s v="Jun-2024"/>
    <x v="1"/>
  </r>
  <r>
    <s v="ORD01855"/>
    <d v="2024-01-26T00:00:00"/>
    <s v="CUST0160"/>
    <s v="P093"/>
    <n v="2"/>
    <n v="999"/>
    <n v="199.8"/>
    <s v="Credit Card"/>
    <s v="Delivered"/>
    <s v="Delivered"/>
    <s v="Organic"/>
    <n v="80"/>
    <n v="629"/>
    <n v="1798.2"/>
    <n v="1258"/>
    <n v="540.20000000000005"/>
    <n v="0.30041152263374488"/>
    <n v="1798.2"/>
    <n v="540.20000000000005"/>
    <s v="Jan"/>
    <s v="Jan-2024"/>
    <x v="14"/>
  </r>
  <r>
    <s v="ORD01856"/>
    <d v="2025-04-16T00:00:00"/>
    <s v="CUST0926"/>
    <s v="P031"/>
    <n v="1"/>
    <n v="3999"/>
    <n v="0"/>
    <s v="Cash on Delivery"/>
    <s v="Delivered"/>
    <s v="Delayed"/>
    <s v="Email"/>
    <n v="60"/>
    <n v="3007"/>
    <n v="3999"/>
    <n v="3007"/>
    <n v="992"/>
    <n v="0.24806201550387597"/>
    <n v="3999"/>
    <n v="992"/>
    <s v="Apr"/>
    <s v="Apr-2025"/>
    <x v="7"/>
  </r>
  <r>
    <s v="ORD01857"/>
    <d v="2024-07-05T00:00:00"/>
    <s v="CUST0703"/>
    <s v="P070"/>
    <n v="1"/>
    <n v="499"/>
    <n v="99.8"/>
    <s v="Debit Card"/>
    <s v="Delivered"/>
    <s v="Delivered"/>
    <s v="Google Ads"/>
    <n v="50"/>
    <n v="394"/>
    <n v="399.2"/>
    <n v="394"/>
    <n v="5.1999999999999886"/>
    <n v="1.3026052104208388E-2"/>
    <n v="399.2"/>
    <n v="5.1999999999999886"/>
    <s v="Jul"/>
    <s v="Jul-2024"/>
    <x v="20"/>
  </r>
  <r>
    <s v="ORD01858"/>
    <d v="2025-09-06T00:00:00"/>
    <s v="CUST0844"/>
    <s v="P078"/>
    <n v="3"/>
    <n v="399"/>
    <n v="239.4"/>
    <s v="Cash on Delivery"/>
    <s v="Delivered"/>
    <s v="Delivered"/>
    <s v="Organic"/>
    <n v="60"/>
    <n v="257"/>
    <n v="957.6"/>
    <n v="771"/>
    <n v="186.60000000000002"/>
    <n v="0.19486215538847121"/>
    <n v="957.6"/>
    <n v="186.60000000000002"/>
    <s v="Sep"/>
    <s v="Sep-2025"/>
    <x v="10"/>
  </r>
  <r>
    <s v="ORD01859"/>
    <d v="2024-01-25T00:00:00"/>
    <s v="CUST0100"/>
    <s v="P046"/>
    <n v="3"/>
    <n v="1999"/>
    <n v="0"/>
    <s v="Cash on Delivery"/>
    <s v="Cancelled"/>
    <s v="Cancelled"/>
    <s v="Instagram"/>
    <n v="60"/>
    <n v="1398"/>
    <n v="5997"/>
    <n v="4194"/>
    <n v="1803"/>
    <n v="0.30065032516258128"/>
    <n v="0"/>
    <n v="0"/>
    <s v="Jan"/>
    <s v="Jan-2024"/>
    <x v="14"/>
  </r>
  <r>
    <s v="ORD01860"/>
    <d v="2025-07-25T00:00:00"/>
    <s v="CUST0117"/>
    <s v="P086"/>
    <n v="2"/>
    <n v="6999"/>
    <n v="1399.8"/>
    <s v="Cash on Delivery"/>
    <s v="Delivered"/>
    <s v="Delivered"/>
    <s v="Organic"/>
    <n v="40"/>
    <n v="4782"/>
    <n v="12598.2"/>
    <n v="9564"/>
    <n v="3034.2000000000007"/>
    <n v="0.24084393008525032"/>
    <n v="12598.2"/>
    <n v="3034.2000000000007"/>
    <s v="Jul"/>
    <s v="Jul-2025"/>
    <x v="2"/>
  </r>
  <r>
    <s v="ORD01861"/>
    <d v="2024-04-26T00:00:00"/>
    <s v="CUST0246"/>
    <s v="P073"/>
    <n v="1"/>
    <n v="499"/>
    <n v="124.75"/>
    <s v="UPI"/>
    <s v="Delivered"/>
    <s v="Delivered"/>
    <s v="Affiliate"/>
    <n v="100"/>
    <n v="334"/>
    <n v="374.25"/>
    <n v="334"/>
    <n v="40.25"/>
    <n v="0.10754843019372078"/>
    <n v="374.25"/>
    <n v="40.25"/>
    <s v="Apr"/>
    <s v="Apr-2024"/>
    <x v="3"/>
  </r>
  <r>
    <s v="ORD01862"/>
    <d v="2024-08-08T00:00:00"/>
    <s v="CUST0145"/>
    <s v="P033"/>
    <n v="1"/>
    <n v="399"/>
    <n v="0"/>
    <s v="Debit Card"/>
    <s v="Delivered"/>
    <s v="Delivered"/>
    <s v="Facebook"/>
    <n v="40"/>
    <n v="321"/>
    <n v="399"/>
    <n v="321"/>
    <n v="78"/>
    <n v="0.19548872180451127"/>
    <n v="399"/>
    <n v="78"/>
    <s v="Aug"/>
    <s v="Aug-2024"/>
    <x v="9"/>
  </r>
  <r>
    <s v="ORD01863"/>
    <d v="2024-03-15T00:00:00"/>
    <s v="CUST0737"/>
    <s v="P091"/>
    <n v="2"/>
    <n v="3999"/>
    <n v="799.8"/>
    <s v="UPI"/>
    <s v="Delivered"/>
    <s v="Delivered"/>
    <s v="Organic"/>
    <n v="80"/>
    <n v="3076"/>
    <n v="7198.2"/>
    <n v="6152"/>
    <n v="1046.1999999999998"/>
    <n v="0.1453418910283126"/>
    <n v="7198.2"/>
    <n v="1046.1999999999998"/>
    <s v="Mar"/>
    <s v="Mar-2024"/>
    <x v="4"/>
  </r>
  <r>
    <s v="ORD01864"/>
    <d v="2025-06-05T00:00:00"/>
    <s v="CUST0191"/>
    <s v="P002"/>
    <n v="2"/>
    <n v="999"/>
    <n v="99.9"/>
    <s v="Credit Card"/>
    <s v="Delivered"/>
    <s v="Delivered"/>
    <s v="Email"/>
    <n v="80"/>
    <n v="590"/>
    <n v="1898.1"/>
    <n v="1180"/>
    <n v="718.09999999999991"/>
    <n v="0.37832569411516775"/>
    <n v="1898.1"/>
    <n v="718.09999999999991"/>
    <s v="Jun"/>
    <s v="Jun-2025"/>
    <x v="18"/>
  </r>
  <r>
    <s v="ORD01865"/>
    <d v="2024-10-18T00:00:00"/>
    <s v="CUST0673"/>
    <s v="P097"/>
    <n v="2"/>
    <n v="499"/>
    <n v="99.8"/>
    <s v="Cash on Delivery"/>
    <s v="Delivered"/>
    <s v="Delivered"/>
    <s v="Google Ads"/>
    <n v="50"/>
    <n v="324"/>
    <n v="898.2"/>
    <n v="648"/>
    <n v="250.20000000000005"/>
    <n v="0.27855711422845697"/>
    <n v="898.2"/>
    <n v="250.20000000000005"/>
    <s v="Oct"/>
    <s v="Oct-2024"/>
    <x v="16"/>
  </r>
  <r>
    <s v="ORD01866"/>
    <d v="2024-05-04T00:00:00"/>
    <s v="CUST0696"/>
    <s v="P014"/>
    <n v="4"/>
    <n v="2499"/>
    <n v="999.6"/>
    <s v="UPI"/>
    <s v="Delivered"/>
    <s v="Delivered"/>
    <s v="Google Ads"/>
    <n v="70"/>
    <n v="1599"/>
    <n v="8996.4"/>
    <n v="6396"/>
    <n v="2600.3999999999996"/>
    <n v="0.28904895291449911"/>
    <n v="8996.4"/>
    <n v="2600.3999999999996"/>
    <s v="May"/>
    <s v="May-2024"/>
    <x v="5"/>
  </r>
  <r>
    <s v="ORD01867"/>
    <d v="2025-01-21T00:00:00"/>
    <s v="CUST0132"/>
    <s v="P052"/>
    <n v="1"/>
    <n v="499"/>
    <n v="49.9"/>
    <s v="Debit Card"/>
    <s v="Delivered"/>
    <s v="Delivered"/>
    <s v="Email"/>
    <n v="50"/>
    <n v="320"/>
    <n v="449.1"/>
    <n v="320"/>
    <n v="129.10000000000002"/>
    <n v="0.28746381652193281"/>
    <n v="449.1"/>
    <n v="129.10000000000002"/>
    <s v="Jan"/>
    <s v="Jan-2025"/>
    <x v="19"/>
  </r>
  <r>
    <s v="ORD01868"/>
    <d v="2025-08-30T00:00:00"/>
    <s v="CUST1022"/>
    <s v="P007"/>
    <n v="1"/>
    <n v="599"/>
    <n v="0"/>
    <s v="UPI"/>
    <s v="Cancelled"/>
    <s v="Cancelled"/>
    <s v="Instagram"/>
    <n v="50"/>
    <n v="470"/>
    <n v="599"/>
    <n v="470"/>
    <n v="129"/>
    <n v="0.21535893155258765"/>
    <n v="0"/>
    <n v="0"/>
    <s v="Aug"/>
    <s v="Aug-2025"/>
    <x v="8"/>
  </r>
  <r>
    <s v="ORD01869"/>
    <d v="2025-10-19T00:00:00"/>
    <s v="CUST1199"/>
    <s v="P036"/>
    <n v="1"/>
    <n v="2999"/>
    <n v="149.94999999999999"/>
    <s v="Debit Card"/>
    <s v="Delivered"/>
    <s v="Delivered"/>
    <s v="Affiliate"/>
    <n v="100"/>
    <n v="2406"/>
    <n v="2849.05"/>
    <n v="2406"/>
    <n v="443.05000000000018"/>
    <n v="0.15550797634299157"/>
    <n v="2849.05"/>
    <n v="443.05000000000018"/>
    <s v="Oct"/>
    <s v="Oct-2025"/>
    <x v="21"/>
  </r>
  <r>
    <s v="ORD01870"/>
    <d v="2024-12-01T00:00:00"/>
    <s v="CUST0758"/>
    <s v="P015"/>
    <n v="1"/>
    <n v="1299"/>
    <n v="324.75"/>
    <s v="Debit Card"/>
    <s v="Delivered"/>
    <s v="Delivered"/>
    <s v="Facebook"/>
    <n v="100"/>
    <n v="881"/>
    <n v="974.25"/>
    <n v="881"/>
    <n v="93.25"/>
    <n v="9.5714652296638433E-2"/>
    <n v="974.25"/>
    <n v="93.25"/>
    <s v="Dec"/>
    <s v="Dec-2024"/>
    <x v="15"/>
  </r>
  <r>
    <s v="ORD01871"/>
    <d v="2024-07-21T00:00:00"/>
    <s v="CUST0086"/>
    <s v="P001"/>
    <n v="1"/>
    <n v="799"/>
    <n v="0"/>
    <s v="Net Banking"/>
    <s v="Delivered"/>
    <s v="Delayed"/>
    <s v="Instagram"/>
    <n v="40"/>
    <n v="547"/>
    <n v="799"/>
    <n v="547"/>
    <n v="252"/>
    <n v="0.31539424280350437"/>
    <n v="799"/>
    <n v="252"/>
    <s v="Jul"/>
    <s v="Jul-2024"/>
    <x v="20"/>
  </r>
  <r>
    <s v="ORD01872"/>
    <d v="2025-01-22T00:00:00"/>
    <s v="CUST0880"/>
    <s v="P084"/>
    <n v="4"/>
    <n v="999"/>
    <n v="599.4"/>
    <s v="UPI"/>
    <s v="Delivered"/>
    <s v="Delivered"/>
    <s v="Email"/>
    <n v="80"/>
    <n v="809"/>
    <n v="3396.6"/>
    <n v="3236"/>
    <n v="160.59999999999991"/>
    <n v="4.7282576694341376E-2"/>
    <n v="3396.6"/>
    <n v="160.59999999999991"/>
    <s v="Jan"/>
    <s v="Jan-2025"/>
    <x v="19"/>
  </r>
  <r>
    <s v="ORD01873"/>
    <d v="2025-10-03T00:00:00"/>
    <s v="CUST0854"/>
    <s v="P053"/>
    <n v="1"/>
    <n v="599"/>
    <n v="29.95"/>
    <s v="UPI"/>
    <s v="Delivered"/>
    <s v="Delivered"/>
    <s v="Organic"/>
    <n v="50"/>
    <n v="443"/>
    <n v="569.04999999999995"/>
    <n v="443"/>
    <n v="126.04999999999995"/>
    <n v="0.22150953343291443"/>
    <n v="569.04999999999995"/>
    <n v="126.04999999999995"/>
    <s v="Oct"/>
    <s v="Oct-2025"/>
    <x v="21"/>
  </r>
  <r>
    <s v="ORD01874"/>
    <d v="2025-10-24T00:00:00"/>
    <s v="CUST0230"/>
    <s v="P045"/>
    <n v="1"/>
    <n v="4999"/>
    <n v="249.95"/>
    <s v="Cash on Delivery"/>
    <s v="Delivered"/>
    <s v="Delivered"/>
    <s v="Organic"/>
    <n v="70"/>
    <n v="3040"/>
    <n v="4749.05"/>
    <n v="3040"/>
    <n v="1709.0500000000002"/>
    <n v="0.359871974394879"/>
    <n v="4749.05"/>
    <n v="1709.0500000000002"/>
    <s v="Oct"/>
    <s v="Oct-2025"/>
    <x v="21"/>
  </r>
  <r>
    <s v="ORD01875"/>
    <d v="2024-09-13T00:00:00"/>
    <s v="CUST0467"/>
    <s v="P003"/>
    <n v="1"/>
    <n v="399"/>
    <n v="0"/>
    <s v="Cash on Delivery"/>
    <s v="Delivered"/>
    <s v="Delivered"/>
    <s v="Organic"/>
    <n v="50"/>
    <n v="307"/>
    <n v="399"/>
    <n v="307"/>
    <n v="92"/>
    <n v="0.23057644110275688"/>
    <n v="399"/>
    <n v="92"/>
    <s v="Sep"/>
    <s v="Sep-2024"/>
    <x v="13"/>
  </r>
  <r>
    <s v="ORD01876"/>
    <d v="2024-09-02T00:00:00"/>
    <s v="CUST0487"/>
    <s v="P012"/>
    <n v="1"/>
    <n v="1599"/>
    <n v="239.85"/>
    <s v="UPI"/>
    <s v="Delivered"/>
    <s v="Delayed"/>
    <s v="Organic"/>
    <n v="50"/>
    <n v="1169"/>
    <n v="1359.15"/>
    <n v="1169"/>
    <n v="190.15000000000009"/>
    <n v="0.1399036162307325"/>
    <n v="1359.15"/>
    <n v="190.15000000000009"/>
    <s v="Sep"/>
    <s v="Sep-2024"/>
    <x v="13"/>
  </r>
  <r>
    <s v="ORD01877"/>
    <d v="2024-03-15T00:00:00"/>
    <s v="CUST1057"/>
    <s v="P071"/>
    <n v="4"/>
    <n v="999"/>
    <n v="599.4"/>
    <s v="Credit Card"/>
    <s v="Delivered"/>
    <s v="Delivered"/>
    <s v="Facebook"/>
    <n v="70"/>
    <n v="818"/>
    <n v="3396.6"/>
    <n v="3272"/>
    <n v="124.59999999999991"/>
    <n v="3.6683742566095481E-2"/>
    <n v="3396.6"/>
    <n v="124.59999999999991"/>
    <s v="Mar"/>
    <s v="Mar-2024"/>
    <x v="4"/>
  </r>
  <r>
    <s v="ORD01878"/>
    <d v="2024-11-10T00:00:00"/>
    <s v="CUST1056"/>
    <s v="P097"/>
    <n v="4"/>
    <n v="499"/>
    <n v="399.2"/>
    <s v="Debit Card"/>
    <s v="Delivered"/>
    <s v="Delivered"/>
    <s v="Instagram"/>
    <n v="80"/>
    <n v="324"/>
    <n v="1596.8"/>
    <n v="1296"/>
    <n v="300.79999999999995"/>
    <n v="0.18837675350701399"/>
    <n v="1596.8"/>
    <n v="300.79999999999995"/>
    <s v="Nov"/>
    <s v="Nov-2024"/>
    <x v="6"/>
  </r>
  <r>
    <s v="ORD01879"/>
    <d v="2024-10-17T00:00:00"/>
    <s v="CUST0894"/>
    <s v="P027"/>
    <n v="4"/>
    <n v="299"/>
    <n v="0"/>
    <s v="Cash on Delivery"/>
    <s v="Delivered"/>
    <s v="Delivered"/>
    <s v="Organic"/>
    <n v="70"/>
    <n v="206"/>
    <n v="1196"/>
    <n v="824"/>
    <n v="372"/>
    <n v="0.31103678929765888"/>
    <n v="1196"/>
    <n v="372"/>
    <s v="Oct"/>
    <s v="Oct-2024"/>
    <x v="16"/>
  </r>
  <r>
    <s v="ORD01880"/>
    <d v="2024-06-30T00:00:00"/>
    <s v="CUST0174"/>
    <s v="P046"/>
    <n v="1"/>
    <n v="1999"/>
    <n v="99.95"/>
    <s v="Credit Card"/>
    <s v="Delivered"/>
    <s v="Delivered"/>
    <s v="Affiliate"/>
    <n v="50"/>
    <n v="1398"/>
    <n v="1899.05"/>
    <n v="1398"/>
    <n v="501.04999999999995"/>
    <n v="0.26384244753955921"/>
    <n v="1899.05"/>
    <n v="501.04999999999995"/>
    <s v="Jun"/>
    <s v="Jun-2024"/>
    <x v="1"/>
  </r>
  <r>
    <s v="ORD01881"/>
    <d v="2024-12-25T00:00:00"/>
    <s v="CUST0937"/>
    <s v="P065"/>
    <n v="4"/>
    <n v="399"/>
    <n v="0"/>
    <s v="Credit Card"/>
    <s v="Cancelled"/>
    <s v="Cancelled"/>
    <s v="Facebook"/>
    <n v="60"/>
    <n v="252"/>
    <n v="1596"/>
    <n v="1008"/>
    <n v="588"/>
    <n v="0.36842105263157893"/>
    <n v="0"/>
    <n v="0"/>
    <s v="Dec"/>
    <s v="Dec-2024"/>
    <x v="15"/>
  </r>
  <r>
    <s v="ORD01882"/>
    <d v="2025-05-04T00:00:00"/>
    <s v="CUST0270"/>
    <s v="P061"/>
    <n v="2"/>
    <n v="299"/>
    <n v="59.8"/>
    <s v="Net Banking"/>
    <s v="Delivered"/>
    <s v="Delivered"/>
    <s v="Affiliate"/>
    <n v="70"/>
    <n v="170"/>
    <n v="538.20000000000005"/>
    <n v="340"/>
    <n v="198.20000000000005"/>
    <n v="0.36826458565589004"/>
    <n v="538.20000000000005"/>
    <n v="198.20000000000005"/>
    <s v="May"/>
    <s v="May-2025"/>
    <x v="11"/>
  </r>
  <r>
    <s v="ORD01883"/>
    <d v="2025-06-18T00:00:00"/>
    <s v="CUST0114"/>
    <s v="P060"/>
    <n v="2"/>
    <n v="999"/>
    <n v="199.8"/>
    <s v="Cash on Delivery"/>
    <s v="Delivered"/>
    <s v="Delayed"/>
    <s v="Email"/>
    <n v="100"/>
    <n v="744"/>
    <n v="1798.2"/>
    <n v="1488"/>
    <n v="310.20000000000005"/>
    <n v="0.17250583917250586"/>
    <n v="1798.2"/>
    <n v="310.20000000000005"/>
    <s v="Jun"/>
    <s v="Jun-2025"/>
    <x v="18"/>
  </r>
  <r>
    <s v="ORD01884"/>
    <d v="2025-04-16T00:00:00"/>
    <s v="CUST0346"/>
    <s v="P076"/>
    <n v="3"/>
    <n v="399"/>
    <n v="59.85"/>
    <s v="UPI"/>
    <s v="Delivered"/>
    <s v="Delayed"/>
    <s v="Affiliate"/>
    <n v="100"/>
    <n v="322"/>
    <n v="1137.1500000000001"/>
    <n v="966"/>
    <n v="171.15000000000009"/>
    <n v="0.15050784856879046"/>
    <n v="1137.1500000000001"/>
    <n v="171.15000000000009"/>
    <s v="Apr"/>
    <s v="Apr-2025"/>
    <x v="7"/>
  </r>
  <r>
    <s v="ORD01885"/>
    <d v="2025-09-02T00:00:00"/>
    <s v="CUST0582"/>
    <s v="P004"/>
    <n v="1"/>
    <n v="8999"/>
    <n v="899.9"/>
    <s v="Net Banking"/>
    <s v="Delivered"/>
    <s v="Delivered"/>
    <s v="Google Ads"/>
    <n v="70"/>
    <n v="5059"/>
    <n v="8099.1"/>
    <n v="5059"/>
    <n v="3040.1000000000004"/>
    <n v="0.37536269462038996"/>
    <n v="8099.1"/>
    <n v="3040.1000000000004"/>
    <s v="Sep"/>
    <s v="Sep-2025"/>
    <x v="10"/>
  </r>
  <r>
    <s v="ORD01886"/>
    <d v="2025-07-28T00:00:00"/>
    <s v="CUST1114"/>
    <s v="P062"/>
    <n v="3"/>
    <n v="1599"/>
    <n v="0"/>
    <s v="UPI"/>
    <s v="Cancelled"/>
    <s v="Cancelled"/>
    <s v="Email"/>
    <n v="70"/>
    <n v="1023"/>
    <n v="4797"/>
    <n v="3069"/>
    <n v="1728"/>
    <n v="0.36022514071294559"/>
    <n v="0"/>
    <n v="0"/>
    <s v="Jul"/>
    <s v="Jul-2025"/>
    <x v="2"/>
  </r>
  <r>
    <s v="ORD01887"/>
    <d v="2024-09-08T00:00:00"/>
    <s v="CUST0489"/>
    <s v="P094"/>
    <n v="1"/>
    <n v="399"/>
    <n v="59.85"/>
    <s v="Credit Card"/>
    <s v="Delivered"/>
    <s v="Delivered"/>
    <s v="Facebook"/>
    <n v="40"/>
    <n v="244"/>
    <n v="339.15"/>
    <n v="244"/>
    <n v="95.149999999999977"/>
    <n v="0.28055432699395544"/>
    <n v="339.15"/>
    <n v="95.149999999999977"/>
    <s v="Sep"/>
    <s v="Sep-2024"/>
    <x v="13"/>
  </r>
  <r>
    <s v="ORD01888"/>
    <d v="2025-03-07T00:00:00"/>
    <s v="CUST0449"/>
    <s v="P052"/>
    <n v="3"/>
    <n v="499"/>
    <n v="299.39999999999998"/>
    <s v="Net Banking"/>
    <s v="Delivered"/>
    <s v="Delivered"/>
    <s v="Affiliate"/>
    <n v="50"/>
    <n v="320"/>
    <n v="1197.5999999999999"/>
    <n v="960"/>
    <n v="237.59999999999991"/>
    <n v="0.1983967935871743"/>
    <n v="1197.5999999999999"/>
    <n v="237.59999999999991"/>
    <s v="Mar"/>
    <s v="Mar-2025"/>
    <x v="17"/>
  </r>
  <r>
    <s v="ORD01889"/>
    <d v="2024-03-26T00:00:00"/>
    <s v="CUST0551"/>
    <s v="P002"/>
    <n v="1"/>
    <n v="999"/>
    <n v="0"/>
    <s v="UPI"/>
    <s v="Cancelled"/>
    <s v="Cancelled"/>
    <s v="Facebook"/>
    <n v="60"/>
    <n v="590"/>
    <n v="999"/>
    <n v="590"/>
    <n v="409"/>
    <n v="0.4094094094094094"/>
    <n v="0"/>
    <n v="0"/>
    <s v="Mar"/>
    <s v="Mar-2024"/>
    <x v="4"/>
  </r>
  <r>
    <s v="ORD01890"/>
    <d v="2024-08-15T00:00:00"/>
    <s v="CUST0613"/>
    <s v="P070"/>
    <n v="2"/>
    <n v="499"/>
    <n v="49.9"/>
    <s v="UPI"/>
    <s v="Delivered"/>
    <s v="Delivered"/>
    <s v="Affiliate"/>
    <n v="80"/>
    <n v="394"/>
    <n v="948.1"/>
    <n v="788"/>
    <n v="160.10000000000002"/>
    <n v="0.16886404387722817"/>
    <n v="948.1"/>
    <n v="160.10000000000002"/>
    <s v="Aug"/>
    <s v="Aug-2024"/>
    <x v="9"/>
  </r>
  <r>
    <s v="ORD01891"/>
    <d v="2025-10-18T00:00:00"/>
    <s v="CUST1019"/>
    <s v="P084"/>
    <n v="2"/>
    <n v="999"/>
    <n v="99.9"/>
    <s v="Debit Card"/>
    <s v="Delivered"/>
    <s v="Delivered"/>
    <s v="Google Ads"/>
    <n v="100"/>
    <n v="809"/>
    <n v="1898.1"/>
    <n v="1618"/>
    <n v="280.09999999999991"/>
    <n v="0.14756862125283174"/>
    <n v="1898.1"/>
    <n v="280.09999999999991"/>
    <s v="Oct"/>
    <s v="Oct-2025"/>
    <x v="21"/>
  </r>
  <r>
    <s v="ORD01892"/>
    <d v="2024-11-05T00:00:00"/>
    <s v="CUST1050"/>
    <s v="P073"/>
    <n v="2"/>
    <n v="499"/>
    <n v="99.8"/>
    <s v="UPI"/>
    <s v="Delivered"/>
    <s v="Delivered"/>
    <s v="Affiliate"/>
    <n v="50"/>
    <n v="334"/>
    <n v="898.2"/>
    <n v="668"/>
    <n v="230.20000000000005"/>
    <n v="0.25629035849476733"/>
    <n v="898.2"/>
    <n v="230.20000000000005"/>
    <s v="Nov"/>
    <s v="Nov-2024"/>
    <x v="6"/>
  </r>
  <r>
    <s v="ORD01893"/>
    <d v="2025-02-17T00:00:00"/>
    <s v="CUST0682"/>
    <s v="P023"/>
    <n v="2"/>
    <n v="8999"/>
    <n v="0"/>
    <s v="Cash on Delivery"/>
    <s v="Delivered"/>
    <s v="Delayed"/>
    <s v="Instagram"/>
    <n v="70"/>
    <n v="6419"/>
    <n v="17998"/>
    <n v="12838"/>
    <n v="5160"/>
    <n v="0.28669852205800644"/>
    <n v="17998"/>
    <n v="5160"/>
    <s v="Feb"/>
    <s v="Feb-2025"/>
    <x v="0"/>
  </r>
  <r>
    <s v="ORD01894"/>
    <d v="2024-01-10T00:00:00"/>
    <s v="CUST1029"/>
    <s v="P004"/>
    <n v="1"/>
    <n v="8999"/>
    <n v="0"/>
    <s v="Credit Card"/>
    <s v="Delivered"/>
    <s v="Delivered"/>
    <s v="Facebook"/>
    <n v="100"/>
    <n v="5059"/>
    <n v="8999"/>
    <n v="5059"/>
    <n v="3940"/>
    <n v="0.43782642515835091"/>
    <n v="8999"/>
    <n v="3940"/>
    <s v="Jan"/>
    <s v="Jan-2024"/>
    <x v="14"/>
  </r>
  <r>
    <s v="ORD01895"/>
    <d v="2025-05-26T00:00:00"/>
    <s v="CUST1117"/>
    <s v="P085"/>
    <n v="2"/>
    <n v="2999"/>
    <n v="599.79999999999995"/>
    <s v="Credit Card"/>
    <s v="Delivered"/>
    <s v="Delivered"/>
    <s v="Organic"/>
    <n v="100"/>
    <n v="2394"/>
    <n v="5398.2"/>
    <n v="4788"/>
    <n v="610.19999999999982"/>
    <n v="0.11303767922640877"/>
    <n v="5398.2"/>
    <n v="610.19999999999982"/>
    <s v="May"/>
    <s v="May-2025"/>
    <x v="11"/>
  </r>
  <r>
    <s v="ORD01896"/>
    <d v="2024-11-19T00:00:00"/>
    <s v="CUST0586"/>
    <s v="P024"/>
    <n v="3"/>
    <n v="1299"/>
    <n v="584.54999999999995"/>
    <s v="Cash on Delivery"/>
    <s v="Delivered"/>
    <s v="Delivered"/>
    <s v="Affiliate"/>
    <n v="50"/>
    <n v="969"/>
    <n v="3312.45"/>
    <n v="2907"/>
    <n v="405.44999999999982"/>
    <n v="0.12240184757505769"/>
    <n v="3312.45"/>
    <n v="405.44999999999982"/>
    <s v="Nov"/>
    <s v="Nov-2024"/>
    <x v="6"/>
  </r>
  <r>
    <s v="ORD01897"/>
    <d v="2025-09-12T00:00:00"/>
    <s v="CUST0355"/>
    <s v="P085"/>
    <n v="2"/>
    <n v="2999"/>
    <n v="899.7"/>
    <s v="Credit Card"/>
    <s v="Delivered"/>
    <s v="Delivered"/>
    <s v="Email"/>
    <n v="70"/>
    <n v="2394"/>
    <n v="5098.3"/>
    <n v="4788"/>
    <n v="310.30000000000018"/>
    <n v="6.0863425063256413E-2"/>
    <n v="5098.3"/>
    <n v="310.30000000000018"/>
    <s v="Sep"/>
    <s v="Sep-2025"/>
    <x v="10"/>
  </r>
  <r>
    <s v="ORD01898"/>
    <d v="2025-06-13T00:00:00"/>
    <s v="CUST0849"/>
    <s v="P069"/>
    <n v="2"/>
    <n v="2499"/>
    <n v="749.7"/>
    <s v="Credit Card"/>
    <s v="Delivered"/>
    <s v="Delivered"/>
    <s v="Instagram"/>
    <n v="40"/>
    <n v="1430"/>
    <n v="4248.3"/>
    <n v="2860"/>
    <n v="1388.3000000000002"/>
    <n v="0.32678953934514987"/>
    <n v="4248.3"/>
    <n v="1388.3000000000002"/>
    <s v="Jun"/>
    <s v="Jun-2025"/>
    <x v="18"/>
  </r>
  <r>
    <s v="ORD01899"/>
    <d v="2024-11-02T00:00:00"/>
    <s v="CUST0025"/>
    <s v="P096"/>
    <n v="1"/>
    <n v="299"/>
    <n v="29.9"/>
    <s v="UPI"/>
    <s v="Delivered"/>
    <s v="Delivered"/>
    <s v="Email"/>
    <n v="40"/>
    <n v="168"/>
    <n v="269.10000000000002"/>
    <n v="168"/>
    <n v="101.10000000000002"/>
    <n v="0.37569676700111487"/>
    <n v="269.10000000000002"/>
    <n v="101.10000000000002"/>
    <s v="Nov"/>
    <s v="Nov-2024"/>
    <x v="6"/>
  </r>
  <r>
    <s v="ORD01900"/>
    <d v="2025-10-29T00:00:00"/>
    <s v="CUST0786"/>
    <s v="P015"/>
    <n v="2"/>
    <n v="1299"/>
    <n v="649.5"/>
    <s v="Credit Card"/>
    <s v="Delivered"/>
    <s v="Delivered"/>
    <s v="Google Ads"/>
    <n v="40"/>
    <n v="881"/>
    <n v="1948.5"/>
    <n v="1762"/>
    <n v="186.5"/>
    <n v="9.5714652296638433E-2"/>
    <n v="1948.5"/>
    <n v="186.5"/>
    <s v="Oct"/>
    <s v="Oct-2025"/>
    <x v="21"/>
  </r>
  <r>
    <s v="ORD01901"/>
    <d v="2025-02-03T00:00:00"/>
    <s v="CUST0130"/>
    <s v="P005"/>
    <n v="2"/>
    <n v="599"/>
    <n v="59.9"/>
    <s v="Credit Card"/>
    <s v="Delivered"/>
    <s v="Delayed"/>
    <s v="Instagram"/>
    <n v="100"/>
    <n v="426"/>
    <n v="1138.0999999999999"/>
    <n v="852"/>
    <n v="286.09999999999991"/>
    <n v="0.25138388542307349"/>
    <n v="1138.0999999999999"/>
    <n v="286.09999999999991"/>
    <s v="Feb"/>
    <s v="Feb-2025"/>
    <x v="0"/>
  </r>
  <r>
    <s v="ORD01902"/>
    <d v="2024-11-22T00:00:00"/>
    <s v="CUST0524"/>
    <s v="P100"/>
    <n v="3"/>
    <n v="4999"/>
    <n v="0"/>
    <s v="Debit Card"/>
    <s v="Cancelled"/>
    <s v="Cancelled"/>
    <s v="Organic"/>
    <n v="60"/>
    <n v="3463"/>
    <n v="14997"/>
    <n v="10389"/>
    <n v="4608"/>
    <n v="0.30726145229045809"/>
    <n v="0"/>
    <n v="0"/>
    <s v="Nov"/>
    <s v="Nov-2024"/>
    <x v="6"/>
  </r>
  <r>
    <s v="ORD01903"/>
    <d v="2025-02-19T00:00:00"/>
    <s v="CUST0655"/>
    <s v="P039"/>
    <n v="2"/>
    <n v="999"/>
    <n v="0"/>
    <s v="Debit Card"/>
    <s v="Cancelled"/>
    <s v="Cancelled"/>
    <s v="Instagram"/>
    <n v="70"/>
    <n v="573"/>
    <n v="1998"/>
    <n v="1146"/>
    <n v="852"/>
    <n v="0.42642642642642642"/>
    <n v="0"/>
    <n v="0"/>
    <s v="Feb"/>
    <s v="Feb-2025"/>
    <x v="0"/>
  </r>
  <r>
    <s v="ORD01904"/>
    <d v="2024-03-19T00:00:00"/>
    <s v="CUST0462"/>
    <s v="P017"/>
    <n v="1"/>
    <n v="6999"/>
    <n v="699.9"/>
    <s v="UPI"/>
    <s v="Delivered"/>
    <s v="Delivered"/>
    <s v="Affiliate"/>
    <n v="40"/>
    <n v="4046"/>
    <n v="6299.1"/>
    <n v="4046"/>
    <n v="2253.1000000000004"/>
    <n v="0.3576860186375832"/>
    <n v="6299.1"/>
    <n v="2253.1000000000004"/>
    <s v="Mar"/>
    <s v="Mar-2024"/>
    <x v="4"/>
  </r>
  <r>
    <s v="ORD01905"/>
    <d v="2025-04-18T00:00:00"/>
    <s v="CUST0973"/>
    <s v="P053"/>
    <n v="2"/>
    <n v="599"/>
    <n v="119.8"/>
    <s v="Cash on Delivery"/>
    <s v="Delivered"/>
    <s v="Delivered"/>
    <s v="Organic"/>
    <n v="100"/>
    <n v="443"/>
    <n v="1078.2"/>
    <n v="886"/>
    <n v="192.20000000000005"/>
    <n v="0.17826006306807646"/>
    <n v="1078.2"/>
    <n v="192.20000000000005"/>
    <s v="Apr"/>
    <s v="Apr-2025"/>
    <x v="7"/>
  </r>
  <r>
    <s v="ORD01906"/>
    <d v="2024-01-04T00:00:00"/>
    <s v="CUST0847"/>
    <s v="P078"/>
    <n v="1"/>
    <n v="399"/>
    <n v="0"/>
    <s v="Credit Card"/>
    <s v="Cancelled"/>
    <s v="Cancelled"/>
    <s v="Google Ads"/>
    <n v="80"/>
    <n v="257"/>
    <n v="399"/>
    <n v="257"/>
    <n v="142"/>
    <n v="0.35588972431077692"/>
    <n v="0"/>
    <n v="0"/>
    <s v="Jan"/>
    <s v="Jan-2024"/>
    <x v="14"/>
  </r>
  <r>
    <s v="ORD01907"/>
    <d v="2024-11-20T00:00:00"/>
    <s v="CUST0339"/>
    <s v="P092"/>
    <n v="4"/>
    <n v="999"/>
    <n v="599.4"/>
    <s v="Debit Card"/>
    <s v="Delivered"/>
    <s v="Delivered"/>
    <s v="Instagram"/>
    <n v="100"/>
    <n v="727"/>
    <n v="3396.6"/>
    <n v="2908"/>
    <n v="488.59999999999991"/>
    <n v="0.14384973208502619"/>
    <n v="3396.6"/>
    <n v="488.59999999999991"/>
    <s v="Nov"/>
    <s v="Nov-2024"/>
    <x v="6"/>
  </r>
  <r>
    <s v="ORD01908"/>
    <d v="2025-02-05T00:00:00"/>
    <s v="CUST0235"/>
    <s v="P064"/>
    <n v="2"/>
    <n v="799"/>
    <n v="0"/>
    <s v="Credit Card"/>
    <s v="Cancelled"/>
    <s v="Cancelled"/>
    <s v="Email"/>
    <n v="80"/>
    <n v="445"/>
    <n v="1598"/>
    <n v="890"/>
    <n v="708"/>
    <n v="0.44305381727158949"/>
    <n v="0"/>
    <n v="0"/>
    <s v="Feb"/>
    <s v="Feb-2025"/>
    <x v="0"/>
  </r>
  <r>
    <s v="ORD01909"/>
    <d v="2024-05-10T00:00:00"/>
    <s v="CUST0295"/>
    <s v="P099"/>
    <n v="2"/>
    <n v="1299"/>
    <n v="389.7"/>
    <s v="UPI"/>
    <s v="Delivered"/>
    <s v="Delivered"/>
    <s v="Facebook"/>
    <n v="50"/>
    <n v="1025"/>
    <n v="2208.3000000000002"/>
    <n v="2050"/>
    <n v="158.30000000000018"/>
    <n v="7.1684100892089014E-2"/>
    <n v="2208.3000000000002"/>
    <n v="158.30000000000018"/>
    <s v="May"/>
    <s v="May-2024"/>
    <x v="5"/>
  </r>
  <r>
    <s v="ORD01910"/>
    <d v="2024-09-28T00:00:00"/>
    <s v="CUST0883"/>
    <s v="P063"/>
    <n v="1"/>
    <n v="2999"/>
    <n v="0"/>
    <s v="Cash on Delivery"/>
    <s v="Cancelled"/>
    <s v="Cancelled"/>
    <s v="Google Ads"/>
    <n v="40"/>
    <n v="1877"/>
    <n v="2999"/>
    <n v="1877"/>
    <n v="1122"/>
    <n v="0.37412470823607868"/>
    <n v="0"/>
    <n v="0"/>
    <s v="Sep"/>
    <s v="Sep-2024"/>
    <x v="13"/>
  </r>
  <r>
    <s v="ORD01911"/>
    <d v="2024-07-12T00:00:00"/>
    <s v="CUST1194"/>
    <s v="P063"/>
    <n v="2"/>
    <n v="2999"/>
    <n v="899.7"/>
    <s v="Debit Card"/>
    <s v="Delivered"/>
    <s v="Delivered"/>
    <s v="Facebook"/>
    <n v="80"/>
    <n v="1877"/>
    <n v="5098.3"/>
    <n v="3754"/>
    <n v="1344.3000000000002"/>
    <n v="0.2636761273365632"/>
    <n v="5098.3"/>
    <n v="1344.3000000000002"/>
    <s v="Jul"/>
    <s v="Jul-2024"/>
    <x v="20"/>
  </r>
  <r>
    <s v="ORD01912"/>
    <d v="2025-05-29T00:00:00"/>
    <s v="CUST0175"/>
    <s v="P083"/>
    <n v="2"/>
    <n v="499"/>
    <n v="149.69999999999999"/>
    <s v="Cash on Delivery"/>
    <s v="Delivered"/>
    <s v="Delayed"/>
    <s v="Instagram"/>
    <n v="50"/>
    <n v="323"/>
    <n v="848.3"/>
    <n v="646"/>
    <n v="202.29999999999995"/>
    <n v="0.23847695390781559"/>
    <n v="848.3"/>
    <n v="202.29999999999995"/>
    <s v="May"/>
    <s v="May-2025"/>
    <x v="11"/>
  </r>
  <r>
    <s v="ORD01913"/>
    <d v="2025-06-03T00:00:00"/>
    <s v="CUST0413"/>
    <s v="P019"/>
    <n v="1"/>
    <n v="499"/>
    <n v="24.95"/>
    <s v="Cash on Delivery"/>
    <s v="Delivered"/>
    <s v="Delivered"/>
    <s v="Google Ads"/>
    <n v="40"/>
    <n v="391"/>
    <n v="474.05"/>
    <n v="391"/>
    <n v="83.050000000000011"/>
    <n v="0.17519249024364519"/>
    <n v="474.05"/>
    <n v="83.050000000000011"/>
    <s v="Jun"/>
    <s v="Jun-2025"/>
    <x v="18"/>
  </r>
  <r>
    <s v="ORD01914"/>
    <d v="2024-03-17T00:00:00"/>
    <s v="CUST0146"/>
    <s v="P033"/>
    <n v="1"/>
    <n v="399"/>
    <n v="0"/>
    <s v="UPI"/>
    <s v="Delivered"/>
    <s v="Delayed"/>
    <s v="Email"/>
    <n v="80"/>
    <n v="321"/>
    <n v="399"/>
    <n v="321"/>
    <n v="78"/>
    <n v="0.19548872180451127"/>
    <n v="399"/>
    <n v="78"/>
    <s v="Mar"/>
    <s v="Mar-2024"/>
    <x v="4"/>
  </r>
  <r>
    <s v="ORD01915"/>
    <d v="2024-11-05T00:00:00"/>
    <s v="CUST0453"/>
    <s v="P080"/>
    <n v="3"/>
    <n v="6999"/>
    <n v="0"/>
    <s v="Debit Card"/>
    <s v="Cancelled"/>
    <s v="Cancelled"/>
    <s v="Email"/>
    <n v="80"/>
    <n v="4949"/>
    <n v="20997"/>
    <n v="14847"/>
    <n v="6150"/>
    <n v="0.29289898556936705"/>
    <n v="0"/>
    <n v="0"/>
    <s v="Nov"/>
    <s v="Nov-2024"/>
    <x v="6"/>
  </r>
  <r>
    <s v="ORD01916"/>
    <d v="2025-07-30T00:00:00"/>
    <s v="CUST0386"/>
    <s v="P012"/>
    <n v="4"/>
    <n v="1599"/>
    <n v="639.6"/>
    <s v="Cash on Delivery"/>
    <s v="Delivered"/>
    <s v="Delayed"/>
    <s v="Google Ads"/>
    <n v="40"/>
    <n v="1169"/>
    <n v="5756.4"/>
    <n v="4676"/>
    <n v="1080.3999999999996"/>
    <n v="0.18768674866235838"/>
    <n v="5756.4"/>
    <n v="1080.3999999999996"/>
    <s v="Jul"/>
    <s v="Jul-2025"/>
    <x v="2"/>
  </r>
  <r>
    <s v="ORD01917"/>
    <d v="2025-03-09T00:00:00"/>
    <s v="CUST0339"/>
    <s v="P016"/>
    <n v="4"/>
    <n v="999"/>
    <n v="599.4"/>
    <s v="Credit Card"/>
    <s v="Delivered"/>
    <s v="Delivered"/>
    <s v="Organic"/>
    <n v="100"/>
    <n v="813"/>
    <n v="3396.6"/>
    <n v="3252"/>
    <n v="144.59999999999991"/>
    <n v="4.2571983748454313E-2"/>
    <n v="3396.6"/>
    <n v="144.59999999999991"/>
    <s v="Mar"/>
    <s v="Mar-2025"/>
    <x v="17"/>
  </r>
  <r>
    <s v="ORD01918"/>
    <d v="2025-07-10T00:00:00"/>
    <s v="CUST0016"/>
    <s v="P041"/>
    <n v="1"/>
    <n v="399"/>
    <n v="39.9"/>
    <s v="Debit Card"/>
    <s v="Delivered"/>
    <s v="Delivered"/>
    <s v="Organic"/>
    <n v="60"/>
    <n v="315"/>
    <n v="359.1"/>
    <n v="315"/>
    <n v="44.100000000000023"/>
    <n v="0.1228070175438597"/>
    <n v="359.1"/>
    <n v="44.100000000000023"/>
    <s v="Jul"/>
    <s v="Jul-2025"/>
    <x v="2"/>
  </r>
  <r>
    <s v="ORD01919"/>
    <d v="2025-03-02T00:00:00"/>
    <s v="CUST0719"/>
    <s v="P092"/>
    <n v="1"/>
    <n v="999"/>
    <n v="49.95"/>
    <s v="Credit Card"/>
    <s v="Delivered"/>
    <s v="Delivered"/>
    <s v="Facebook"/>
    <n v="50"/>
    <n v="727"/>
    <n v="949.05"/>
    <n v="727"/>
    <n v="222.04999999999995"/>
    <n v="0.23397081291818131"/>
    <n v="949.05"/>
    <n v="222.04999999999995"/>
    <s v="Mar"/>
    <s v="Mar-2025"/>
    <x v="17"/>
  </r>
  <r>
    <s v="ORD01920"/>
    <d v="2024-11-17T00:00:00"/>
    <s v="CUST1167"/>
    <s v="P012"/>
    <n v="4"/>
    <n v="1599"/>
    <n v="959.4"/>
    <s v="Credit Card"/>
    <s v="Delivered"/>
    <s v="Delivered"/>
    <s v="Google Ads"/>
    <n v="100"/>
    <n v="1169"/>
    <n v="5436.6"/>
    <n v="4676"/>
    <n v="760.60000000000036"/>
    <n v="0.1399036162307325"/>
    <n v="5436.6"/>
    <n v="760.60000000000036"/>
    <s v="Nov"/>
    <s v="Nov-2024"/>
    <x v="6"/>
  </r>
  <r>
    <s v="ORD01921"/>
    <d v="2024-10-05T00:00:00"/>
    <s v="CUST0866"/>
    <s v="P092"/>
    <n v="4"/>
    <n v="999"/>
    <n v="199.8"/>
    <s v="Debit Card"/>
    <s v="Delivered"/>
    <s v="Delayed"/>
    <s v="Organic"/>
    <n v="70"/>
    <n v="727"/>
    <n v="3796.2"/>
    <n v="2908"/>
    <n v="888.19999999999982"/>
    <n v="0.23397081291818131"/>
    <n v="3796.2"/>
    <n v="888.19999999999982"/>
    <s v="Oct"/>
    <s v="Oct-2024"/>
    <x v="16"/>
  </r>
  <r>
    <s v="ORD01922"/>
    <d v="2025-04-16T00:00:00"/>
    <s v="CUST0203"/>
    <s v="P058"/>
    <n v="1"/>
    <n v="599"/>
    <n v="89.85"/>
    <s v="Debit Card"/>
    <s v="Delivered"/>
    <s v="Delivered"/>
    <s v="Email"/>
    <n v="80"/>
    <n v="464"/>
    <n v="509.15"/>
    <n v="464"/>
    <n v="45.149999999999977"/>
    <n v="8.8677207109888995E-2"/>
    <n v="509.15"/>
    <n v="45.149999999999977"/>
    <s v="Apr"/>
    <s v="Apr-2025"/>
    <x v="7"/>
  </r>
  <r>
    <s v="ORD01923"/>
    <d v="2025-04-12T00:00:00"/>
    <s v="CUST0954"/>
    <s v="P083"/>
    <n v="3"/>
    <n v="499"/>
    <n v="0"/>
    <s v="UPI"/>
    <s v="Cancelled"/>
    <s v="Cancelled"/>
    <s v="Google Ads"/>
    <n v="80"/>
    <n v="323"/>
    <n v="1497"/>
    <n v="969"/>
    <n v="528"/>
    <n v="0.35270541082164331"/>
    <n v="0"/>
    <n v="0"/>
    <s v="Apr"/>
    <s v="Apr-2025"/>
    <x v="7"/>
  </r>
  <r>
    <s v="ORD01924"/>
    <d v="2024-05-14T00:00:00"/>
    <s v="CUST0130"/>
    <s v="P014"/>
    <n v="1"/>
    <n v="2499"/>
    <n v="124.95"/>
    <s v="Net Banking"/>
    <s v="Delivered"/>
    <s v="Delivered"/>
    <s v="Google Ads"/>
    <n v="60"/>
    <n v="1599"/>
    <n v="2374.0500000000002"/>
    <n v="1599"/>
    <n v="775.05000000000018"/>
    <n v="0.32646742907689397"/>
    <n v="2374.0500000000002"/>
    <n v="775.05000000000018"/>
    <s v="May"/>
    <s v="May-2024"/>
    <x v="5"/>
  </r>
  <r>
    <s v="ORD01925"/>
    <d v="2025-02-06T00:00:00"/>
    <s v="CUST0291"/>
    <s v="P033"/>
    <n v="1"/>
    <n v="399"/>
    <n v="59.85"/>
    <s v="Debit Card"/>
    <s v="Delivered"/>
    <s v="Delivered"/>
    <s v="Organic"/>
    <n v="50"/>
    <n v="321"/>
    <n v="339.15"/>
    <n v="321"/>
    <n v="18.149999999999977"/>
    <n v="5.3516143299424973E-2"/>
    <n v="339.15"/>
    <n v="18.149999999999977"/>
    <s v="Feb"/>
    <s v="Feb-2025"/>
    <x v="0"/>
  </r>
  <r>
    <s v="ORD01926"/>
    <d v="2025-02-14T00:00:00"/>
    <s v="CUST0731"/>
    <s v="P008"/>
    <n v="3"/>
    <n v="299"/>
    <n v="44.85"/>
    <s v="Debit Card"/>
    <s v="Delivered"/>
    <s v="Delivered"/>
    <s v="Organic"/>
    <n v="40"/>
    <n v="197"/>
    <n v="852.15"/>
    <n v="591"/>
    <n v="261.14999999999998"/>
    <n v="0.30646013025875724"/>
    <n v="852.15"/>
    <n v="261.14999999999998"/>
    <s v="Feb"/>
    <s v="Feb-2025"/>
    <x v="0"/>
  </r>
  <r>
    <s v="ORD01927"/>
    <d v="2025-05-30T00:00:00"/>
    <s v="CUST0123"/>
    <s v="P017"/>
    <n v="4"/>
    <n v="6999"/>
    <n v="5599.2"/>
    <s v="UPI"/>
    <s v="Delivered"/>
    <s v="Delivered"/>
    <s v="Google Ads"/>
    <n v="80"/>
    <n v="4046"/>
    <n v="22396.799999999999"/>
    <n v="16184"/>
    <n v="6212.7999999999993"/>
    <n v="0.27739677096728099"/>
    <n v="22396.799999999999"/>
    <n v="6212.7999999999993"/>
    <s v="May"/>
    <s v="May-2025"/>
    <x v="11"/>
  </r>
  <r>
    <s v="ORD01928"/>
    <d v="2024-05-27T00:00:00"/>
    <s v="CUST0174"/>
    <s v="P095"/>
    <n v="3"/>
    <n v="299"/>
    <n v="44.85"/>
    <s v="Cash on Delivery"/>
    <s v="Delivered"/>
    <s v="Delivered"/>
    <s v="Google Ads"/>
    <n v="40"/>
    <n v="221"/>
    <n v="852.15"/>
    <n v="663"/>
    <n v="189.14999999999998"/>
    <n v="0.22196796338672767"/>
    <n v="852.15"/>
    <n v="189.14999999999998"/>
    <s v="May"/>
    <s v="May-2024"/>
    <x v="5"/>
  </r>
  <r>
    <s v="ORD01929"/>
    <d v="2024-08-15T00:00:00"/>
    <s v="CUST0495"/>
    <s v="P099"/>
    <n v="1"/>
    <n v="1299"/>
    <n v="129.9"/>
    <s v="Credit Card"/>
    <s v="Delivered"/>
    <s v="Delayed"/>
    <s v="Instagram"/>
    <n v="60"/>
    <n v="1025"/>
    <n v="1169.0999999999999"/>
    <n v="1025"/>
    <n v="144.09999999999991"/>
    <n v="0.12325720639808393"/>
    <n v="1169.0999999999999"/>
    <n v="144.09999999999991"/>
    <s v="Aug"/>
    <s v="Aug-2024"/>
    <x v="9"/>
  </r>
  <r>
    <s v="ORD01930"/>
    <d v="2024-05-07T00:00:00"/>
    <s v="CUST0631"/>
    <s v="P016"/>
    <n v="4"/>
    <n v="999"/>
    <n v="799.2"/>
    <s v="Credit Card"/>
    <s v="Delivered"/>
    <s v="Delivered"/>
    <s v="Organic"/>
    <n v="50"/>
    <n v="813"/>
    <n v="3196.8"/>
    <n v="3252"/>
    <n v="-55.199999999999818"/>
    <n v="-1.7267267267267208E-2"/>
    <n v="3196.8"/>
    <n v="-55.199999999999818"/>
    <s v="May"/>
    <s v="May-2024"/>
    <x v="5"/>
  </r>
  <r>
    <s v="ORD01931"/>
    <d v="2025-06-04T00:00:00"/>
    <s v="CUST0768"/>
    <s v="P097"/>
    <n v="1"/>
    <n v="499"/>
    <n v="0"/>
    <s v="Credit Card"/>
    <s v="Cancelled"/>
    <s v="Cancelled"/>
    <s v="Organic"/>
    <n v="50"/>
    <n v="324"/>
    <n v="499"/>
    <n v="324"/>
    <n v="175"/>
    <n v="0.35070140280561124"/>
    <n v="0"/>
    <n v="0"/>
    <s v="Jun"/>
    <s v="Jun-2025"/>
    <x v="18"/>
  </r>
  <r>
    <s v="ORD01932"/>
    <d v="2024-07-24T00:00:00"/>
    <s v="CUST1152"/>
    <s v="P012"/>
    <n v="1"/>
    <n v="1599"/>
    <n v="79.95"/>
    <s v="Debit Card"/>
    <s v="Delivered"/>
    <s v="Delayed"/>
    <s v="Instagram"/>
    <n v="60"/>
    <n v="1169"/>
    <n v="1519.05"/>
    <n v="1169"/>
    <n v="350.04999999999995"/>
    <n v="0.230440077680129"/>
    <n v="1519.05"/>
    <n v="350.04999999999995"/>
    <s v="Jul"/>
    <s v="Jul-2024"/>
    <x v="20"/>
  </r>
  <r>
    <s v="ORD01933"/>
    <d v="2024-01-14T00:00:00"/>
    <s v="CUST0268"/>
    <s v="P093"/>
    <n v="1"/>
    <n v="999"/>
    <n v="0"/>
    <s v="UPI"/>
    <s v="Cancelled"/>
    <s v="Cancelled"/>
    <s v="Organic"/>
    <n v="80"/>
    <n v="629"/>
    <n v="999"/>
    <n v="629"/>
    <n v="370"/>
    <n v="0.37037037037037035"/>
    <n v="0"/>
    <n v="0"/>
    <s v="Jan"/>
    <s v="Jan-2024"/>
    <x v="14"/>
  </r>
  <r>
    <s v="ORD01934"/>
    <d v="2025-10-19T00:00:00"/>
    <s v="CUST0417"/>
    <s v="P055"/>
    <n v="2"/>
    <n v="799"/>
    <n v="159.80000000000001"/>
    <s v="UPI"/>
    <s v="Delivered"/>
    <s v="Delivered"/>
    <s v="Facebook"/>
    <n v="100"/>
    <n v="596"/>
    <n v="1438.2"/>
    <n v="1192"/>
    <n v="246.20000000000005"/>
    <n v="0.17118620497844531"/>
    <n v="1438.2"/>
    <n v="246.20000000000005"/>
    <s v="Oct"/>
    <s v="Oct-2025"/>
    <x v="21"/>
  </r>
  <r>
    <s v="ORD01935"/>
    <d v="2025-09-30T00:00:00"/>
    <s v="CUST0510"/>
    <s v="P078"/>
    <n v="4"/>
    <n v="399"/>
    <n v="159.6"/>
    <s v="UPI"/>
    <s v="Delivered"/>
    <s v="Delivered"/>
    <s v="Instagram"/>
    <n v="50"/>
    <n v="257"/>
    <n v="1436.4"/>
    <n v="1028"/>
    <n v="408.40000000000009"/>
    <n v="0.28432191590086331"/>
    <n v="1436.4"/>
    <n v="408.40000000000009"/>
    <s v="Sep"/>
    <s v="Sep-2025"/>
    <x v="10"/>
  </r>
  <r>
    <s v="ORD01936"/>
    <d v="2024-08-10T00:00:00"/>
    <s v="CUST0884"/>
    <s v="P028"/>
    <n v="1"/>
    <n v="799"/>
    <n v="159.80000000000001"/>
    <s v="UPI"/>
    <s v="Delivered"/>
    <s v="Delivered"/>
    <s v="Instagram"/>
    <n v="60"/>
    <n v="526"/>
    <n v="639.20000000000005"/>
    <n v="526"/>
    <n v="113.20000000000005"/>
    <n v="0.17709637046307891"/>
    <n v="639.20000000000005"/>
    <n v="113.20000000000005"/>
    <s v="Aug"/>
    <s v="Aug-2024"/>
    <x v="9"/>
  </r>
  <r>
    <s v="ORD01937"/>
    <d v="2025-07-20T00:00:00"/>
    <s v="CUST0448"/>
    <s v="P014"/>
    <n v="1"/>
    <n v="2499"/>
    <n v="374.85"/>
    <s v="Cash on Delivery"/>
    <s v="Delivered"/>
    <s v="Delivered"/>
    <s v="Google Ads"/>
    <n v="80"/>
    <n v="1599"/>
    <n v="2124.15"/>
    <n v="1599"/>
    <n v="525.15000000000009"/>
    <n v="0.24722830308594029"/>
    <n v="2124.15"/>
    <n v="525.15000000000009"/>
    <s v="Jul"/>
    <s v="Jul-2025"/>
    <x v="2"/>
  </r>
  <r>
    <s v="ORD01938"/>
    <d v="2025-10-04T00:00:00"/>
    <s v="CUST0491"/>
    <s v="P028"/>
    <n v="1"/>
    <n v="799"/>
    <n v="119.85"/>
    <s v="UPI"/>
    <s v="Delivered"/>
    <s v="Delayed"/>
    <s v="Google Ads"/>
    <n v="100"/>
    <n v="526"/>
    <n v="679.15"/>
    <n v="526"/>
    <n v="153.14999999999998"/>
    <n v="0.22550246631819182"/>
    <n v="679.15"/>
    <n v="153.14999999999998"/>
    <s v="Oct"/>
    <s v="Oct-2025"/>
    <x v="21"/>
  </r>
  <r>
    <s v="ORD01939"/>
    <d v="2025-04-09T00:00:00"/>
    <s v="CUST0226"/>
    <s v="P058"/>
    <n v="2"/>
    <n v="599"/>
    <n v="239.6"/>
    <s v="Debit Card"/>
    <s v="Delivered"/>
    <s v="Delivered"/>
    <s v="Affiliate"/>
    <n v="70"/>
    <n v="464"/>
    <n v="958.4"/>
    <n v="928"/>
    <n v="30.399999999999977"/>
    <n v="3.1719532554257072E-2"/>
    <n v="958.4"/>
    <n v="30.399999999999977"/>
    <s v="Apr"/>
    <s v="Apr-2025"/>
    <x v="7"/>
  </r>
  <r>
    <s v="ORD01940"/>
    <d v="2024-01-18T00:00:00"/>
    <s v="CUST0625"/>
    <s v="P082"/>
    <n v="3"/>
    <n v="3999"/>
    <n v="2999.25"/>
    <s v="UPI"/>
    <s v="Delivered"/>
    <s v="Delivered"/>
    <s v="Google Ads"/>
    <n v="80"/>
    <n v="2514"/>
    <n v="8997.75"/>
    <n v="7542"/>
    <n v="1455.75"/>
    <n v="0.16179044761190298"/>
    <n v="8997.75"/>
    <n v="1455.75"/>
    <s v="Jan"/>
    <s v="Jan-2024"/>
    <x v="14"/>
  </r>
  <r>
    <s v="ORD01941"/>
    <d v="2024-03-12T00:00:00"/>
    <s v="CUST0728"/>
    <s v="P074"/>
    <n v="2"/>
    <n v="2999"/>
    <n v="0"/>
    <s v="Debit Card"/>
    <s v="Cancelled"/>
    <s v="Cancelled"/>
    <s v="Instagram"/>
    <n v="60"/>
    <n v="1870"/>
    <n v="5998"/>
    <n v="3740"/>
    <n v="2258"/>
    <n v="0.37645881960653549"/>
    <n v="0"/>
    <n v="0"/>
    <s v="Mar"/>
    <s v="Mar-2024"/>
    <x v="4"/>
  </r>
  <r>
    <s v="ORD01942"/>
    <d v="2024-08-19T00:00:00"/>
    <s v="CUST0044"/>
    <s v="P092"/>
    <n v="2"/>
    <n v="999"/>
    <n v="199.8"/>
    <s v="UPI"/>
    <s v="Delivered"/>
    <s v="Delivered"/>
    <s v="Affiliate"/>
    <n v="60"/>
    <n v="727"/>
    <n v="1798.2"/>
    <n v="1454"/>
    <n v="344.20000000000005"/>
    <n v="0.19141363585808033"/>
    <n v="1798.2"/>
    <n v="344.20000000000005"/>
    <s v="Aug"/>
    <s v="Aug-2024"/>
    <x v="9"/>
  </r>
  <r>
    <s v="ORD01943"/>
    <d v="2025-02-25T00:00:00"/>
    <s v="CUST0568"/>
    <s v="P082"/>
    <n v="1"/>
    <n v="3999"/>
    <n v="199.95"/>
    <s v="UPI"/>
    <s v="Delivered"/>
    <s v="Delivered"/>
    <s v="Google Ads"/>
    <n v="40"/>
    <n v="2514"/>
    <n v="3799.05"/>
    <n v="2514"/>
    <n v="1285.0500000000002"/>
    <n v="0.3382556165357129"/>
    <n v="3799.05"/>
    <n v="1285.0500000000002"/>
    <s v="Feb"/>
    <s v="Feb-2025"/>
    <x v="0"/>
  </r>
  <r>
    <s v="ORD01944"/>
    <d v="2024-10-10T00:00:00"/>
    <s v="CUST0311"/>
    <s v="P096"/>
    <n v="1"/>
    <n v="299"/>
    <n v="29.9"/>
    <s v="Cash on Delivery"/>
    <s v="Delivered"/>
    <s v="Delivered"/>
    <s v="Google Ads"/>
    <n v="40"/>
    <n v="168"/>
    <n v="269.10000000000002"/>
    <n v="168"/>
    <n v="101.10000000000002"/>
    <n v="0.37569676700111487"/>
    <n v="269.10000000000002"/>
    <n v="101.10000000000002"/>
    <s v="Oct"/>
    <s v="Oct-2024"/>
    <x v="16"/>
  </r>
  <r>
    <s v="ORD01945"/>
    <d v="2024-08-10T00:00:00"/>
    <s v="CUST1084"/>
    <s v="P084"/>
    <n v="1"/>
    <n v="999"/>
    <n v="99.9"/>
    <s v="UPI"/>
    <s v="Delivered"/>
    <s v="Delivered"/>
    <s v="Organic"/>
    <n v="70"/>
    <n v="809"/>
    <n v="899.1"/>
    <n v="809"/>
    <n v="90.100000000000023"/>
    <n v="0.10021132243354468"/>
    <n v="899.1"/>
    <n v="90.100000000000023"/>
    <s v="Aug"/>
    <s v="Aug-2024"/>
    <x v="9"/>
  </r>
  <r>
    <s v="ORD01946"/>
    <d v="2025-01-08T00:00:00"/>
    <s v="CUST0541"/>
    <s v="P093"/>
    <n v="1"/>
    <n v="999"/>
    <n v="99.9"/>
    <s v="Debit Card"/>
    <s v="Delivered"/>
    <s v="Delivered"/>
    <s v="Instagram"/>
    <n v="60"/>
    <n v="629"/>
    <n v="899.1"/>
    <n v="629"/>
    <n v="270.10000000000002"/>
    <n v="0.30041152263374488"/>
    <n v="899.1"/>
    <n v="270.10000000000002"/>
    <s v="Jan"/>
    <s v="Jan-2025"/>
    <x v="19"/>
  </r>
  <r>
    <s v="ORD01947"/>
    <d v="2025-08-08T00:00:00"/>
    <s v="CUST1162"/>
    <s v="P052"/>
    <n v="2"/>
    <n v="499"/>
    <n v="149.69999999999999"/>
    <s v="UPI"/>
    <s v="Delivered"/>
    <s v="Delivered"/>
    <s v="Affiliate"/>
    <n v="80"/>
    <n v="320"/>
    <n v="848.3"/>
    <n v="640"/>
    <n v="208.29999999999995"/>
    <n v="0.24554992337616405"/>
    <n v="848.3"/>
    <n v="208.29999999999995"/>
    <s v="Aug"/>
    <s v="Aug-2025"/>
    <x v="8"/>
  </r>
  <r>
    <s v="ORD01948"/>
    <d v="2025-03-13T00:00:00"/>
    <s v="CUST0982"/>
    <s v="P093"/>
    <n v="4"/>
    <n v="999"/>
    <n v="199.8"/>
    <s v="Debit Card"/>
    <s v="Delivered"/>
    <s v="Delivered"/>
    <s v="Organic"/>
    <n v="100"/>
    <n v="629"/>
    <n v="3796.2"/>
    <n v="2516"/>
    <n v="1280.1999999999998"/>
    <n v="0.33723196881091616"/>
    <n v="3796.2"/>
    <n v="1280.1999999999998"/>
    <s v="Mar"/>
    <s v="Mar-2025"/>
    <x v="17"/>
  </r>
  <r>
    <s v="ORD01949"/>
    <d v="2025-03-01T00:00:00"/>
    <s v="CUST0954"/>
    <s v="P064"/>
    <n v="2"/>
    <n v="799"/>
    <n v="159.80000000000001"/>
    <s v="Credit Card"/>
    <s v="Delivered"/>
    <s v="Delayed"/>
    <s v="Email"/>
    <n v="70"/>
    <n v="445"/>
    <n v="1438.2"/>
    <n v="890"/>
    <n v="548.20000000000005"/>
    <n v="0.3811709080795439"/>
    <n v="1438.2"/>
    <n v="548.20000000000005"/>
    <s v="Mar"/>
    <s v="Mar-2025"/>
    <x v="17"/>
  </r>
  <r>
    <s v="ORD01950"/>
    <d v="2025-04-30T00:00:00"/>
    <s v="CUST0350"/>
    <s v="P012"/>
    <n v="1"/>
    <n v="1599"/>
    <n v="239.85"/>
    <s v="Credit Card"/>
    <s v="Delivered"/>
    <s v="Delivered"/>
    <s v="Google Ads"/>
    <n v="40"/>
    <n v="1169"/>
    <n v="1359.15"/>
    <n v="1169"/>
    <n v="190.15000000000009"/>
    <n v="0.1399036162307325"/>
    <n v="1359.15"/>
    <n v="190.15000000000009"/>
    <s v="Apr"/>
    <s v="Apr-2025"/>
    <x v="7"/>
  </r>
  <r>
    <s v="ORD01951"/>
    <d v="2024-05-15T00:00:00"/>
    <s v="CUST0731"/>
    <s v="P023"/>
    <n v="3"/>
    <n v="8999"/>
    <n v="1349.85"/>
    <s v="Cash on Delivery"/>
    <s v="Delivered"/>
    <s v="Delivered"/>
    <s v="Facebook"/>
    <n v="100"/>
    <n v="6419"/>
    <n v="25647.15"/>
    <n v="19257"/>
    <n v="6390.1500000000015"/>
    <n v="0.24915633900842787"/>
    <n v="25647.15"/>
    <n v="6390.1500000000015"/>
    <s v="May"/>
    <s v="May-2024"/>
    <x v="5"/>
  </r>
  <r>
    <s v="ORD01952"/>
    <d v="2024-02-27T00:00:00"/>
    <s v="CUST1083"/>
    <s v="P038"/>
    <n v="4"/>
    <n v="399"/>
    <n v="319.2"/>
    <s v="Debit Card"/>
    <s v="Delivered"/>
    <s v="Delivered"/>
    <s v="Facebook"/>
    <n v="70"/>
    <n v="248"/>
    <n v="1276.8"/>
    <n v="992"/>
    <n v="284.79999999999995"/>
    <n v="0.22305764411027565"/>
    <n v="1276.8"/>
    <n v="284.79999999999995"/>
    <s v="Feb"/>
    <s v="Feb-2024"/>
    <x v="12"/>
  </r>
  <r>
    <s v="ORD01953"/>
    <d v="2025-05-25T00:00:00"/>
    <s v="CUST0987"/>
    <s v="P024"/>
    <n v="1"/>
    <n v="1299"/>
    <n v="129.9"/>
    <s v="Cash on Delivery"/>
    <s v="Delivered"/>
    <s v="Delivered"/>
    <s v="Google Ads"/>
    <n v="60"/>
    <n v="969"/>
    <n v="1169.0999999999999"/>
    <n v="969"/>
    <n v="200.09999999999991"/>
    <n v="0.17115730048755445"/>
    <n v="1169.0999999999999"/>
    <n v="200.09999999999991"/>
    <s v="May"/>
    <s v="May-2025"/>
    <x v="11"/>
  </r>
  <r>
    <s v="ORD01954"/>
    <d v="2025-06-24T00:00:00"/>
    <s v="CUST0292"/>
    <s v="P095"/>
    <n v="2"/>
    <n v="299"/>
    <n v="89.7"/>
    <s v="Credit Card"/>
    <s v="Delivered"/>
    <s v="Delivered"/>
    <s v="Instagram"/>
    <n v="60"/>
    <n v="221"/>
    <n v="508.3"/>
    <n v="442"/>
    <n v="66.300000000000011"/>
    <n v="0.13043478260869568"/>
    <n v="508.3"/>
    <n v="66.300000000000011"/>
    <s v="Jun"/>
    <s v="Jun-2025"/>
    <x v="18"/>
  </r>
  <r>
    <s v="ORD01955"/>
    <d v="2025-07-02T00:00:00"/>
    <s v="CUST0674"/>
    <s v="P036"/>
    <n v="2"/>
    <n v="2999"/>
    <n v="0"/>
    <s v="UPI"/>
    <s v="Delivered"/>
    <s v="Delayed"/>
    <s v="Affiliate"/>
    <n v="40"/>
    <n v="2406"/>
    <n v="5998"/>
    <n v="4812"/>
    <n v="1186"/>
    <n v="0.19773257752584195"/>
    <n v="5998"/>
    <n v="1186"/>
    <s v="Jul"/>
    <s v="Jul-2025"/>
    <x v="2"/>
  </r>
  <r>
    <s v="ORD01956"/>
    <d v="2025-08-21T00:00:00"/>
    <s v="CUST0077"/>
    <s v="P028"/>
    <n v="1"/>
    <n v="799"/>
    <n v="79.900000000000006"/>
    <s v="Credit Card"/>
    <s v="Delivered"/>
    <s v="Delivered"/>
    <s v="Google Ads"/>
    <n v="70"/>
    <n v="526"/>
    <n v="719.1"/>
    <n v="526"/>
    <n v="193.10000000000002"/>
    <n v="0.26853010707829233"/>
    <n v="719.1"/>
    <n v="193.10000000000002"/>
    <s v="Aug"/>
    <s v="Aug-2025"/>
    <x v="8"/>
  </r>
  <r>
    <s v="ORD01957"/>
    <d v="2024-12-06T00:00:00"/>
    <s v="CUST0605"/>
    <s v="P043"/>
    <n v="4"/>
    <n v="599"/>
    <n v="239.6"/>
    <s v="UPI"/>
    <s v="Delivered"/>
    <s v="Delayed"/>
    <s v="Google Ads"/>
    <n v="40"/>
    <n v="358"/>
    <n v="2156.4"/>
    <n v="1432"/>
    <n v="724.40000000000009"/>
    <n v="0.33593025412724914"/>
    <n v="2156.4"/>
    <n v="724.40000000000009"/>
    <s v="Dec"/>
    <s v="Dec-2024"/>
    <x v="15"/>
  </r>
  <r>
    <s v="ORD01958"/>
    <d v="2025-04-21T00:00:00"/>
    <s v="CUST0944"/>
    <s v="P053"/>
    <n v="1"/>
    <n v="599"/>
    <n v="0"/>
    <s v="Credit Card"/>
    <s v="Cancelled"/>
    <s v="Cancelled"/>
    <s v="Instagram"/>
    <n v="50"/>
    <n v="443"/>
    <n v="599"/>
    <n v="443"/>
    <n v="156"/>
    <n v="0.2604340567612688"/>
    <n v="0"/>
    <n v="0"/>
    <s v="Apr"/>
    <s v="Apr-2025"/>
    <x v="7"/>
  </r>
  <r>
    <s v="ORD01959"/>
    <d v="2025-06-27T00:00:00"/>
    <s v="CUST0329"/>
    <s v="P012"/>
    <n v="1"/>
    <n v="1599"/>
    <n v="0"/>
    <s v="Cash on Delivery"/>
    <s v="Cancelled"/>
    <s v="Cancelled"/>
    <s v="Organic"/>
    <n v="40"/>
    <n v="1169"/>
    <n v="1599"/>
    <n v="1169"/>
    <n v="430"/>
    <n v="0.26891807379612259"/>
    <n v="0"/>
    <n v="0"/>
    <s v="Jun"/>
    <s v="Jun-2025"/>
    <x v="18"/>
  </r>
  <r>
    <s v="ORD01960"/>
    <d v="2024-01-02T00:00:00"/>
    <s v="CUST0660"/>
    <s v="P083"/>
    <n v="3"/>
    <n v="499"/>
    <n v="0"/>
    <s v="Debit Card"/>
    <s v="Cancelled"/>
    <s v="Cancelled"/>
    <s v="Affiliate"/>
    <n v="80"/>
    <n v="323"/>
    <n v="1497"/>
    <n v="969"/>
    <n v="528"/>
    <n v="0.35270541082164331"/>
    <n v="0"/>
    <n v="0"/>
    <s v="Jan"/>
    <s v="Jan-2024"/>
    <x v="14"/>
  </r>
  <r>
    <s v="ORD01961"/>
    <d v="2024-05-10T00:00:00"/>
    <s v="CUST0843"/>
    <s v="P032"/>
    <n v="2"/>
    <n v="1599"/>
    <n v="0"/>
    <s v="Credit Card"/>
    <s v="Cancelled"/>
    <s v="Cancelled"/>
    <s v="Organic"/>
    <n v="80"/>
    <n v="1180"/>
    <n v="3198"/>
    <n v="2360"/>
    <n v="838"/>
    <n v="0.26203877423389621"/>
    <n v="0"/>
    <n v="0"/>
    <s v="May"/>
    <s v="May-2024"/>
    <x v="5"/>
  </r>
  <r>
    <s v="ORD01962"/>
    <d v="2025-02-08T00:00:00"/>
    <s v="CUST1148"/>
    <s v="P026"/>
    <n v="3"/>
    <n v="599"/>
    <n v="0"/>
    <s v="Net Banking"/>
    <s v="Cancelled"/>
    <s v="Cancelled"/>
    <s v="Instagram"/>
    <n v="60"/>
    <n v="363"/>
    <n v="1797"/>
    <n v="1089"/>
    <n v="708"/>
    <n v="0.39398998330550916"/>
    <n v="0"/>
    <n v="0"/>
    <s v="Feb"/>
    <s v="Feb-2025"/>
    <x v="0"/>
  </r>
  <r>
    <s v="ORD01963"/>
    <d v="2025-08-30T00:00:00"/>
    <s v="CUST0597"/>
    <s v="P096"/>
    <n v="1"/>
    <n v="299"/>
    <n v="14.95"/>
    <s v="Debit Card"/>
    <s v="Delivered"/>
    <s v="Delivered"/>
    <s v="Google Ads"/>
    <n v="70"/>
    <n v="168"/>
    <n v="284.05"/>
    <n v="168"/>
    <n v="116.05000000000001"/>
    <n v="0.408554831895793"/>
    <n v="284.05"/>
    <n v="116.05000000000001"/>
    <s v="Aug"/>
    <s v="Aug-2025"/>
    <x v="8"/>
  </r>
  <r>
    <s v="ORD01964"/>
    <d v="2025-03-29T00:00:00"/>
    <s v="CUST0721"/>
    <s v="P099"/>
    <n v="2"/>
    <n v="1299"/>
    <n v="519.6"/>
    <s v="Credit Card"/>
    <s v="Delivered"/>
    <s v="Delivered"/>
    <s v="Google Ads"/>
    <n v="70"/>
    <n v="1025"/>
    <n v="2078.4"/>
    <n v="2050"/>
    <n v="28.400000000000091"/>
    <n v="1.366435719784454E-2"/>
    <n v="2078.4"/>
    <n v="28.400000000000091"/>
    <s v="Mar"/>
    <s v="Mar-2025"/>
    <x v="17"/>
  </r>
  <r>
    <s v="ORD01965"/>
    <d v="2025-08-12T00:00:00"/>
    <s v="CUST0666"/>
    <s v="P023"/>
    <n v="1"/>
    <n v="8999"/>
    <n v="899.9"/>
    <s v="Credit Card"/>
    <s v="Delivered"/>
    <s v="Delayed"/>
    <s v="Email"/>
    <n v="80"/>
    <n v="6419"/>
    <n v="8099.1"/>
    <n v="6419"/>
    <n v="1680.1000000000004"/>
    <n v="0.20744280228667386"/>
    <n v="8099.1"/>
    <n v="1680.1000000000004"/>
    <s v="Aug"/>
    <s v="Aug-2025"/>
    <x v="8"/>
  </r>
  <r>
    <s v="ORD01966"/>
    <d v="2025-10-22T00:00:00"/>
    <s v="CUST0657"/>
    <s v="P069"/>
    <n v="2"/>
    <n v="2499"/>
    <n v="0"/>
    <s v="Cash on Delivery"/>
    <s v="Delivered"/>
    <s v="Delivered"/>
    <s v="Affiliate"/>
    <n v="100"/>
    <n v="1430"/>
    <n v="4998"/>
    <n v="2860"/>
    <n v="2138"/>
    <n v="0.42777110844337735"/>
    <n v="4998"/>
    <n v="2138"/>
    <s v="Oct"/>
    <s v="Oct-2025"/>
    <x v="21"/>
  </r>
  <r>
    <s v="ORD01967"/>
    <d v="2024-12-24T00:00:00"/>
    <s v="CUST0984"/>
    <s v="P059"/>
    <n v="1"/>
    <n v="1999"/>
    <n v="0"/>
    <s v="Cash on Delivery"/>
    <s v="Delivered"/>
    <s v="Delivered"/>
    <s v="Google Ads"/>
    <n v="50"/>
    <n v="1414"/>
    <n v="1999"/>
    <n v="1414"/>
    <n v="585"/>
    <n v="0.29264632316158079"/>
    <n v="1999"/>
    <n v="585"/>
    <s v="Dec"/>
    <s v="Dec-2024"/>
    <x v="15"/>
  </r>
  <r>
    <s v="ORD01968"/>
    <d v="2025-05-09T00:00:00"/>
    <s v="CUST0446"/>
    <s v="P035"/>
    <n v="2"/>
    <n v="1299"/>
    <n v="0"/>
    <s v="Debit Card"/>
    <s v="Cancelled"/>
    <s v="Cancelled"/>
    <s v="Affiliate"/>
    <n v="50"/>
    <n v="863"/>
    <n v="2598"/>
    <n v="1726"/>
    <n v="872"/>
    <n v="0.33564280215550424"/>
    <n v="0"/>
    <n v="0"/>
    <s v="May"/>
    <s v="May-2025"/>
    <x v="11"/>
  </r>
  <r>
    <s v="ORD01969"/>
    <d v="2024-06-29T00:00:00"/>
    <s v="CUST1033"/>
    <s v="P063"/>
    <n v="2"/>
    <n v="2999"/>
    <n v="899.7"/>
    <s v="Credit Card"/>
    <s v="Delivered"/>
    <s v="Delayed"/>
    <s v="Organic"/>
    <n v="100"/>
    <n v="1877"/>
    <n v="5098.3"/>
    <n v="3754"/>
    <n v="1344.3000000000002"/>
    <n v="0.2636761273365632"/>
    <n v="5098.3"/>
    <n v="1344.3000000000002"/>
    <s v="Jun"/>
    <s v="Jun-2024"/>
    <x v="1"/>
  </r>
  <r>
    <s v="ORD01970"/>
    <d v="2024-06-05T00:00:00"/>
    <s v="CUST0838"/>
    <s v="P044"/>
    <n v="1"/>
    <n v="4999"/>
    <n v="0"/>
    <s v="Cash on Delivery"/>
    <s v="Delivered"/>
    <s v="Delivered"/>
    <s v="Organic"/>
    <n v="60"/>
    <n v="3765"/>
    <n v="4999"/>
    <n v="3765"/>
    <n v="1234"/>
    <n v="0.24684936987397479"/>
    <n v="4999"/>
    <n v="1234"/>
    <s v="Jun"/>
    <s v="Jun-2024"/>
    <x v="1"/>
  </r>
  <r>
    <s v="ORD01971"/>
    <d v="2025-06-23T00:00:00"/>
    <s v="CUST0714"/>
    <s v="P081"/>
    <n v="3"/>
    <n v="499"/>
    <n v="0"/>
    <s v="Debit Card"/>
    <s v="Delivered"/>
    <s v="Delivered"/>
    <s v="Organic"/>
    <n v="70"/>
    <n v="280"/>
    <n v="1497"/>
    <n v="840"/>
    <n v="657"/>
    <n v="0.43887775551102204"/>
    <n v="1497"/>
    <n v="657"/>
    <s v="Jun"/>
    <s v="Jun-2025"/>
    <x v="18"/>
  </r>
  <r>
    <s v="ORD01972"/>
    <d v="2024-11-13T00:00:00"/>
    <s v="CUST0371"/>
    <s v="P010"/>
    <n v="2"/>
    <n v="2499"/>
    <n v="499.8"/>
    <s v="Credit Card"/>
    <s v="Delivered"/>
    <s v="Delivered"/>
    <s v="Google Ads"/>
    <n v="60"/>
    <n v="2030"/>
    <n v="4498.2"/>
    <n v="4060"/>
    <n v="438.19999999999982"/>
    <n v="9.7416744475567973E-2"/>
    <n v="4498.2"/>
    <n v="438.19999999999982"/>
    <s v="Nov"/>
    <s v="Nov-2024"/>
    <x v="6"/>
  </r>
  <r>
    <s v="ORD01973"/>
    <d v="2025-04-25T00:00:00"/>
    <s v="CUST0136"/>
    <s v="P013"/>
    <n v="1"/>
    <n v="999"/>
    <n v="0"/>
    <s v="UPI"/>
    <s v="Delivered"/>
    <s v="Delivered"/>
    <s v="Affiliate"/>
    <n v="100"/>
    <n v="603"/>
    <n v="999"/>
    <n v="603"/>
    <n v="396"/>
    <n v="0.3963963963963964"/>
    <n v="999"/>
    <n v="396"/>
    <s v="Apr"/>
    <s v="Apr-2025"/>
    <x v="7"/>
  </r>
  <r>
    <s v="ORD01974"/>
    <d v="2025-09-04T00:00:00"/>
    <s v="CUST1006"/>
    <s v="P070"/>
    <n v="1"/>
    <n v="499"/>
    <n v="24.95"/>
    <s v="UPI"/>
    <s v="Delivered"/>
    <s v="Delivered"/>
    <s v="Organic"/>
    <n v="80"/>
    <n v="394"/>
    <n v="474.05"/>
    <n v="394"/>
    <n v="80.050000000000011"/>
    <n v="0.16886404387722817"/>
    <n v="474.05"/>
    <n v="80.050000000000011"/>
    <s v="Sep"/>
    <s v="Sep-2025"/>
    <x v="10"/>
  </r>
  <r>
    <s v="ORD01975"/>
    <d v="2025-08-21T00:00:00"/>
    <s v="CUST1123"/>
    <s v="P010"/>
    <n v="1"/>
    <n v="2499"/>
    <n v="374.85"/>
    <s v="Cash on Delivery"/>
    <s v="Delivered"/>
    <s v="Delayed"/>
    <s v="Organic"/>
    <n v="70"/>
    <n v="2030"/>
    <n v="2124.15"/>
    <n v="2030"/>
    <n v="94.150000000000091"/>
    <n v="4.4323611797660284E-2"/>
    <n v="2124.15"/>
    <n v="94.150000000000091"/>
    <s v="Aug"/>
    <s v="Aug-2025"/>
    <x v="8"/>
  </r>
  <r>
    <s v="ORD01976"/>
    <d v="2024-04-07T00:00:00"/>
    <s v="CUST0108"/>
    <s v="P034"/>
    <n v="4"/>
    <n v="4999"/>
    <n v="3999.2"/>
    <s v="UPI"/>
    <s v="Delivered"/>
    <s v="Delivered"/>
    <s v="Instagram"/>
    <n v="60"/>
    <n v="3985"/>
    <n v="15996.8"/>
    <n v="15940"/>
    <n v="56.799999999999272"/>
    <n v="3.5507101420283603E-3"/>
    <n v="15996.8"/>
    <n v="56.799999999999272"/>
    <s v="Apr"/>
    <s v="Apr-2024"/>
    <x v="3"/>
  </r>
  <r>
    <s v="ORD01977"/>
    <d v="2024-10-20T00:00:00"/>
    <s v="CUST0586"/>
    <s v="P067"/>
    <n v="3"/>
    <n v="999"/>
    <n v="449.55"/>
    <s v="UPI"/>
    <s v="Delivered"/>
    <s v="Delivered"/>
    <s v="Facebook"/>
    <n v="50"/>
    <n v="611"/>
    <n v="2547.4499999999998"/>
    <n v="1833"/>
    <n v="714.44999999999982"/>
    <n v="0.28045692751575102"/>
    <n v="2547.4499999999998"/>
    <n v="714.44999999999982"/>
    <s v="Oct"/>
    <s v="Oct-2024"/>
    <x v="16"/>
  </r>
  <r>
    <s v="ORD01978"/>
    <d v="2025-10-05T00:00:00"/>
    <s v="CUST0799"/>
    <s v="P043"/>
    <n v="4"/>
    <n v="599"/>
    <n v="239.6"/>
    <s v="Debit Card"/>
    <s v="Delivered"/>
    <s v="Delivered"/>
    <s v="Instagram"/>
    <n v="60"/>
    <n v="358"/>
    <n v="2156.4"/>
    <n v="1432"/>
    <n v="724.40000000000009"/>
    <n v="0.33593025412724914"/>
    <n v="2156.4"/>
    <n v="724.40000000000009"/>
    <s v="Oct"/>
    <s v="Oct-2025"/>
    <x v="21"/>
  </r>
  <r>
    <s v="ORD01979"/>
    <d v="2025-05-06T00:00:00"/>
    <s v="CUST1099"/>
    <s v="P100"/>
    <n v="1"/>
    <n v="4999"/>
    <n v="0"/>
    <s v="UPI"/>
    <s v="Delivered"/>
    <s v="Delivered"/>
    <s v="Google Ads"/>
    <n v="60"/>
    <n v="3463"/>
    <n v="4999"/>
    <n v="3463"/>
    <n v="1536"/>
    <n v="0.30726145229045809"/>
    <n v="4999"/>
    <n v="1536"/>
    <s v="May"/>
    <s v="May-2025"/>
    <x v="11"/>
  </r>
  <r>
    <s v="ORD01980"/>
    <d v="2025-01-28T00:00:00"/>
    <s v="CUST0521"/>
    <s v="P003"/>
    <n v="4"/>
    <n v="399"/>
    <n v="0"/>
    <s v="Cash on Delivery"/>
    <s v="Cancelled"/>
    <s v="Cancelled"/>
    <s v="Instagram"/>
    <n v="100"/>
    <n v="307"/>
    <n v="1596"/>
    <n v="1228"/>
    <n v="368"/>
    <n v="0.23057644110275688"/>
    <n v="0"/>
    <n v="0"/>
    <s v="Jan"/>
    <s v="Jan-2025"/>
    <x v="19"/>
  </r>
  <r>
    <s v="ORD01981"/>
    <d v="2025-08-16T00:00:00"/>
    <s v="CUST0361"/>
    <s v="P006"/>
    <n v="3"/>
    <n v="399"/>
    <n v="0"/>
    <s v="UPI"/>
    <s v="Cancelled"/>
    <s v="Cancelled"/>
    <s v="Instagram"/>
    <n v="40"/>
    <n v="221"/>
    <n v="1197"/>
    <n v="663"/>
    <n v="534"/>
    <n v="0.44611528822055135"/>
    <n v="0"/>
    <n v="0"/>
    <s v="Aug"/>
    <s v="Aug-2025"/>
    <x v="8"/>
  </r>
  <r>
    <s v="ORD01982"/>
    <d v="2025-09-10T00:00:00"/>
    <s v="CUST0991"/>
    <s v="P043"/>
    <n v="1"/>
    <n v="599"/>
    <n v="59.9"/>
    <s v="Debit Card"/>
    <s v="Delivered"/>
    <s v="Delivered"/>
    <s v="Affiliate"/>
    <n v="40"/>
    <n v="358"/>
    <n v="539.1"/>
    <n v="358"/>
    <n v="181.10000000000002"/>
    <n v="0.33593025412724914"/>
    <n v="539.1"/>
    <n v="181.10000000000002"/>
    <s v="Sep"/>
    <s v="Sep-2025"/>
    <x v="10"/>
  </r>
  <r>
    <s v="ORD01983"/>
    <d v="2024-01-25T00:00:00"/>
    <s v="CUST0710"/>
    <s v="P072"/>
    <n v="1"/>
    <n v="999"/>
    <n v="0"/>
    <s v="Cash on Delivery"/>
    <s v="Cancelled"/>
    <s v="Cancelled"/>
    <s v="Organic"/>
    <n v="40"/>
    <n v="636"/>
    <n v="999"/>
    <n v="636"/>
    <n v="363"/>
    <n v="0.36336336336336339"/>
    <n v="0"/>
    <n v="0"/>
    <s v="Jan"/>
    <s v="Jan-2024"/>
    <x v="14"/>
  </r>
  <r>
    <s v="ORD01984"/>
    <d v="2025-02-09T00:00:00"/>
    <s v="CUST0941"/>
    <s v="P047"/>
    <n v="1"/>
    <n v="1999"/>
    <n v="0"/>
    <s v="Credit Card"/>
    <s v="Delivered"/>
    <s v="Delayed"/>
    <s v="Instagram"/>
    <n v="80"/>
    <n v="1547"/>
    <n v="1999"/>
    <n v="1547"/>
    <n v="452"/>
    <n v="0.22611305652826413"/>
    <n v="1999"/>
    <n v="452"/>
    <s v="Feb"/>
    <s v="Feb-2025"/>
    <x v="0"/>
  </r>
  <r>
    <s v="ORD01985"/>
    <d v="2025-08-23T00:00:00"/>
    <s v="CUST0850"/>
    <s v="P029"/>
    <n v="1"/>
    <n v="2499"/>
    <n v="0"/>
    <s v="UPI"/>
    <s v="Cancelled"/>
    <s v="Cancelled"/>
    <s v="Affiliate"/>
    <n v="60"/>
    <n v="1584"/>
    <n v="2499"/>
    <n v="1584"/>
    <n v="915"/>
    <n v="0.36614645858343337"/>
    <n v="0"/>
    <n v="0"/>
    <s v="Aug"/>
    <s v="Aug-2025"/>
    <x v="8"/>
  </r>
  <r>
    <s v="ORD01986"/>
    <d v="2025-07-10T00:00:00"/>
    <s v="CUST0660"/>
    <s v="P016"/>
    <n v="4"/>
    <n v="999"/>
    <n v="199.8"/>
    <s v="Debit Card"/>
    <s v="Delivered"/>
    <s v="Delivered"/>
    <s v="Email"/>
    <n v="70"/>
    <n v="813"/>
    <n v="3796.2"/>
    <n v="3252"/>
    <n v="544.19999999999982"/>
    <n v="0.14335388019598541"/>
    <n v="3796.2"/>
    <n v="544.19999999999982"/>
    <s v="Jul"/>
    <s v="Jul-2025"/>
    <x v="2"/>
  </r>
  <r>
    <s v="ORD01987"/>
    <d v="2024-09-12T00:00:00"/>
    <s v="CUST0169"/>
    <s v="P027"/>
    <n v="3"/>
    <n v="299"/>
    <n v="0"/>
    <s v="Credit Card"/>
    <s v="Cancelled"/>
    <s v="Cancelled"/>
    <s v="Organic"/>
    <n v="70"/>
    <n v="206"/>
    <n v="897"/>
    <n v="618"/>
    <n v="279"/>
    <n v="0.31103678929765888"/>
    <n v="0"/>
    <n v="0"/>
    <s v="Sep"/>
    <s v="Sep-2024"/>
    <x v="13"/>
  </r>
  <r>
    <s v="ORD01988"/>
    <d v="2025-03-15T00:00:00"/>
    <s v="CUST0368"/>
    <s v="P083"/>
    <n v="1"/>
    <n v="499"/>
    <n v="0"/>
    <s v="Debit Card"/>
    <s v="Delivered"/>
    <s v="Delayed"/>
    <s v="Google Ads"/>
    <n v="40"/>
    <n v="323"/>
    <n v="499"/>
    <n v="323"/>
    <n v="176"/>
    <n v="0.35270541082164331"/>
    <n v="499"/>
    <n v="176"/>
    <s v="Mar"/>
    <s v="Mar-2025"/>
    <x v="17"/>
  </r>
  <r>
    <s v="ORD01989"/>
    <d v="2024-02-08T00:00:00"/>
    <s v="CUST0633"/>
    <s v="P031"/>
    <n v="1"/>
    <n v="3999"/>
    <n v="599.85"/>
    <s v="Cash on Delivery"/>
    <s v="Delivered"/>
    <s v="Delivered"/>
    <s v="Organic"/>
    <n v="50"/>
    <n v="3007"/>
    <n v="3399.15"/>
    <n v="3007"/>
    <n v="392.15000000000009"/>
    <n v="0.11536707706338352"/>
    <n v="3399.15"/>
    <n v="392.15000000000009"/>
    <s v="Feb"/>
    <s v="Feb-2024"/>
    <x v="12"/>
  </r>
  <r>
    <s v="ORD01990"/>
    <d v="2025-07-24T00:00:00"/>
    <s v="CUST0882"/>
    <s v="P030"/>
    <n v="3"/>
    <n v="799"/>
    <n v="239.7"/>
    <s v="Credit Card"/>
    <s v="Delivered"/>
    <s v="Delivered"/>
    <s v="Google Ads"/>
    <n v="50"/>
    <n v="566"/>
    <n v="2157.3000000000002"/>
    <n v="1698"/>
    <n v="459.30000000000018"/>
    <n v="0.21290502016409407"/>
    <n v="2157.3000000000002"/>
    <n v="459.30000000000018"/>
    <s v="Jul"/>
    <s v="Jul-2025"/>
    <x v="2"/>
  </r>
  <r>
    <s v="ORD01991"/>
    <d v="2025-02-08T00:00:00"/>
    <s v="CUST0379"/>
    <s v="P051"/>
    <n v="3"/>
    <n v="2499"/>
    <n v="0"/>
    <s v="UPI"/>
    <s v="Cancelled"/>
    <s v="Cancelled"/>
    <s v="Instagram"/>
    <n v="100"/>
    <n v="1946"/>
    <n v="7497"/>
    <n v="5838"/>
    <n v="1659"/>
    <n v="0.22128851540616246"/>
    <n v="0"/>
    <n v="0"/>
    <s v="Feb"/>
    <s v="Feb-2025"/>
    <x v="0"/>
  </r>
  <r>
    <s v="ORD01992"/>
    <d v="2024-03-06T00:00:00"/>
    <s v="CUST0517"/>
    <s v="P095"/>
    <n v="2"/>
    <n v="299"/>
    <n v="59.8"/>
    <s v="UPI"/>
    <s v="Delivered"/>
    <s v="Delayed"/>
    <s v="Instagram"/>
    <n v="80"/>
    <n v="221"/>
    <n v="538.20000000000005"/>
    <n v="442"/>
    <n v="96.200000000000045"/>
    <n v="0.17874396135265708"/>
    <n v="538.20000000000005"/>
    <n v="96.200000000000045"/>
    <s v="Mar"/>
    <s v="Mar-2024"/>
    <x v="4"/>
  </r>
  <r>
    <s v="ORD01993"/>
    <d v="2025-01-24T00:00:00"/>
    <s v="CUST0366"/>
    <s v="P037"/>
    <n v="4"/>
    <n v="399"/>
    <n v="79.8"/>
    <s v="UPI"/>
    <s v="Delivered"/>
    <s v="Delivered"/>
    <s v="Google Ads"/>
    <n v="40"/>
    <n v="226"/>
    <n v="1516.2"/>
    <n v="904"/>
    <n v="612.20000000000005"/>
    <n v="0.40377258936815724"/>
    <n v="1516.2"/>
    <n v="612.20000000000005"/>
    <s v="Jan"/>
    <s v="Jan-2025"/>
    <x v="19"/>
  </r>
  <r>
    <s v="ORD01994"/>
    <d v="2025-02-04T00:00:00"/>
    <s v="CUST0967"/>
    <s v="P085"/>
    <n v="4"/>
    <n v="2999"/>
    <n v="599.79999999999995"/>
    <s v="UPI"/>
    <s v="Delivered"/>
    <s v="Delayed"/>
    <s v="Instagram"/>
    <n v="70"/>
    <n v="2394"/>
    <n v="11396.2"/>
    <n v="9576"/>
    <n v="1820.2000000000007"/>
    <n v="0.15971990663554522"/>
    <n v="11396.2"/>
    <n v="1820.2000000000007"/>
    <s v="Feb"/>
    <s v="Feb-2025"/>
    <x v="0"/>
  </r>
  <r>
    <s v="ORD01995"/>
    <d v="2025-04-22T00:00:00"/>
    <s v="CUST0936"/>
    <s v="P014"/>
    <n v="3"/>
    <n v="2499"/>
    <n v="749.7"/>
    <s v="Cash on Delivery"/>
    <s v="Delivered"/>
    <s v="Delivered"/>
    <s v="Google Ads"/>
    <n v="50"/>
    <n v="1599"/>
    <n v="6747.3"/>
    <n v="4797"/>
    <n v="1950.3000000000002"/>
    <n v="0.28904895291449917"/>
    <n v="6747.3"/>
    <n v="1950.3000000000002"/>
    <s v="Apr"/>
    <s v="Apr-2025"/>
    <x v="7"/>
  </r>
  <r>
    <s v="ORD01996"/>
    <d v="2024-11-22T00:00:00"/>
    <s v="CUST0849"/>
    <s v="P001"/>
    <n v="1"/>
    <n v="799"/>
    <n v="0"/>
    <s v="Cash on Delivery"/>
    <s v="Delivered"/>
    <s v="Delivered"/>
    <s v="Instagram"/>
    <n v="100"/>
    <n v="547"/>
    <n v="799"/>
    <n v="547"/>
    <n v="252"/>
    <n v="0.31539424280350437"/>
    <n v="799"/>
    <n v="252"/>
    <s v="Nov"/>
    <s v="Nov-2024"/>
    <x v="6"/>
  </r>
  <r>
    <s v="ORD01997"/>
    <d v="2025-02-26T00:00:00"/>
    <s v="CUST1184"/>
    <s v="P027"/>
    <n v="1"/>
    <n v="299"/>
    <n v="59.8"/>
    <s v="Credit Card"/>
    <s v="Delivered"/>
    <s v="Delayed"/>
    <s v="Affiliate"/>
    <n v="60"/>
    <n v="206"/>
    <n v="239.2"/>
    <n v="206"/>
    <n v="33.199999999999989"/>
    <n v="0.13879598662207354"/>
    <n v="239.2"/>
    <n v="33.199999999999989"/>
    <s v="Feb"/>
    <s v="Feb-2025"/>
    <x v="0"/>
  </r>
  <r>
    <s v="ORD01998"/>
    <d v="2025-10-09T00:00:00"/>
    <s v="CUST0583"/>
    <s v="P020"/>
    <n v="4"/>
    <n v="1999"/>
    <n v="0"/>
    <s v="Cash on Delivery"/>
    <s v="Cancelled"/>
    <s v="Cancelled"/>
    <s v="Affiliate"/>
    <n v="80"/>
    <n v="1597"/>
    <n v="7996"/>
    <n v="6388"/>
    <n v="1608"/>
    <n v="0.20110055027513757"/>
    <n v="0"/>
    <n v="0"/>
    <s v="Oct"/>
    <s v="Oct-2025"/>
    <x v="21"/>
  </r>
  <r>
    <s v="ORD01999"/>
    <d v="2024-07-14T00:00:00"/>
    <s v="CUST0580"/>
    <s v="P001"/>
    <n v="3"/>
    <n v="799"/>
    <n v="239.7"/>
    <s v="UPI"/>
    <s v="Delivered"/>
    <s v="Delivered"/>
    <s v="Facebook"/>
    <n v="100"/>
    <n v="547"/>
    <n v="2157.3000000000002"/>
    <n v="1641"/>
    <n v="516.30000000000018"/>
    <n v="0.23932693644833827"/>
    <n v="2157.3000000000002"/>
    <n v="516.30000000000018"/>
    <s v="Jul"/>
    <s v="Jul-2024"/>
    <x v="20"/>
  </r>
  <r>
    <s v="ORD02000"/>
    <d v="2025-06-07T00:00:00"/>
    <s v="CUST0856"/>
    <s v="P043"/>
    <n v="1"/>
    <n v="599"/>
    <n v="29.95"/>
    <s v="UPI"/>
    <s v="Delivered"/>
    <s v="Delayed"/>
    <s v="Affiliate"/>
    <n v="70"/>
    <n v="358"/>
    <n v="569.04999999999995"/>
    <n v="358"/>
    <n v="211.04999999999995"/>
    <n v="0.37088129338370962"/>
    <n v="569.04999999999995"/>
    <n v="211.04999999999995"/>
    <s v="Jun"/>
    <s v="Jun-2025"/>
    <x v="18"/>
  </r>
  <r>
    <s v="ORD02001"/>
    <d v="2025-07-01T00:00:00"/>
    <s v="CUST0805"/>
    <s v="P080"/>
    <n v="2"/>
    <n v="6999"/>
    <n v="0"/>
    <s v="Debit Card"/>
    <s v="Cancelled"/>
    <s v="Cancelled"/>
    <s v="Instagram"/>
    <n v="40"/>
    <n v="4949"/>
    <n v="13998"/>
    <n v="9898"/>
    <n v="4100"/>
    <n v="0.29289898556936705"/>
    <n v="0"/>
    <n v="0"/>
    <s v="Jul"/>
    <s v="Jul-2025"/>
    <x v="2"/>
  </r>
  <r>
    <s v="ORD02002"/>
    <d v="2025-08-15T00:00:00"/>
    <s v="CUST0964"/>
    <s v="P095"/>
    <n v="2"/>
    <n v="299"/>
    <n v="59.8"/>
    <s v="Net Banking"/>
    <s v="Delivered"/>
    <s v="Delivered"/>
    <s v="Facebook"/>
    <n v="70"/>
    <n v="221"/>
    <n v="538.20000000000005"/>
    <n v="442"/>
    <n v="96.200000000000045"/>
    <n v="0.17874396135265708"/>
    <n v="538.20000000000005"/>
    <n v="96.200000000000045"/>
    <s v="Aug"/>
    <s v="Aug-2025"/>
    <x v="8"/>
  </r>
  <r>
    <s v="ORD02003"/>
    <d v="2024-04-04T00:00:00"/>
    <s v="CUST0567"/>
    <s v="P089"/>
    <n v="1"/>
    <n v="2999"/>
    <n v="0"/>
    <s v="UPI"/>
    <s v="Delivered"/>
    <s v="Delivered"/>
    <s v="Instagram"/>
    <n v="70"/>
    <n v="2453"/>
    <n v="2999"/>
    <n v="2453"/>
    <n v="546"/>
    <n v="0.18206068689563187"/>
    <n v="2999"/>
    <n v="546"/>
    <s v="Apr"/>
    <s v="Apr-2024"/>
    <x v="3"/>
  </r>
  <r>
    <s v="ORD02004"/>
    <d v="2024-04-27T00:00:00"/>
    <s v="CUST0402"/>
    <s v="P095"/>
    <n v="2"/>
    <n v="299"/>
    <n v="89.7"/>
    <s v="Cash on Delivery"/>
    <s v="Delivered"/>
    <s v="Delayed"/>
    <s v="Email"/>
    <n v="100"/>
    <n v="221"/>
    <n v="508.3"/>
    <n v="442"/>
    <n v="66.300000000000011"/>
    <n v="0.13043478260869568"/>
    <n v="508.3"/>
    <n v="66.300000000000011"/>
    <s v="Apr"/>
    <s v="Apr-2024"/>
    <x v="3"/>
  </r>
  <r>
    <s v="ORD02005"/>
    <d v="2024-09-22T00:00:00"/>
    <s v="CUST0369"/>
    <s v="P043"/>
    <n v="4"/>
    <n v="599"/>
    <n v="599"/>
    <s v="Credit Card"/>
    <s v="Delivered"/>
    <s v="Delivered"/>
    <s v="Organic"/>
    <n v="50"/>
    <n v="358"/>
    <n v="1797"/>
    <n v="1432"/>
    <n v="365"/>
    <n v="0.20311630495269895"/>
    <n v="1797"/>
    <n v="365"/>
    <s v="Sep"/>
    <s v="Sep-2024"/>
    <x v="13"/>
  </r>
  <r>
    <s v="ORD02006"/>
    <d v="2024-05-13T00:00:00"/>
    <s v="CUST0558"/>
    <s v="P035"/>
    <n v="3"/>
    <n v="1299"/>
    <n v="0"/>
    <s v="UPI"/>
    <s v="Delivered"/>
    <s v="Delivered"/>
    <s v="Google Ads"/>
    <n v="70"/>
    <n v="863"/>
    <n v="3897"/>
    <n v="2589"/>
    <n v="1308"/>
    <n v="0.33564280215550424"/>
    <n v="3897"/>
    <n v="1308"/>
    <s v="May"/>
    <s v="May-2024"/>
    <x v="5"/>
  </r>
  <r>
    <s v="ORD02007"/>
    <d v="2025-08-05T00:00:00"/>
    <s v="CUST0376"/>
    <s v="P065"/>
    <n v="1"/>
    <n v="399"/>
    <n v="59.85"/>
    <s v="Credit Card"/>
    <s v="Delivered"/>
    <s v="Delivered"/>
    <s v="Instagram"/>
    <n v="50"/>
    <n v="252"/>
    <n v="339.15"/>
    <n v="252"/>
    <n v="87.149999999999977"/>
    <n v="0.25696594427244579"/>
    <n v="339.15"/>
    <n v="87.149999999999977"/>
    <s v="Aug"/>
    <s v="Aug-2025"/>
    <x v="8"/>
  </r>
  <r>
    <s v="ORD02008"/>
    <d v="2024-07-03T00:00:00"/>
    <s v="CUST0920"/>
    <s v="P021"/>
    <n v="4"/>
    <n v="799"/>
    <n v="319.60000000000002"/>
    <s v="Debit Card"/>
    <s v="Delivered"/>
    <s v="Delivered"/>
    <s v="Facebook"/>
    <n v="60"/>
    <n v="613"/>
    <n v="2876.4"/>
    <n v="2452"/>
    <n v="424.40000000000009"/>
    <n v="0.14754554303991102"/>
    <n v="2876.4"/>
    <n v="424.40000000000009"/>
    <s v="Jul"/>
    <s v="Jul-2024"/>
    <x v="20"/>
  </r>
  <r>
    <s v="ORD02009"/>
    <d v="2024-10-01T00:00:00"/>
    <s v="CUST0017"/>
    <s v="P014"/>
    <n v="4"/>
    <n v="2499"/>
    <n v="0"/>
    <s v="Debit Card"/>
    <s v="Cancelled"/>
    <s v="Cancelled"/>
    <s v="Google Ads"/>
    <n v="50"/>
    <n v="1599"/>
    <n v="9996"/>
    <n v="6396"/>
    <n v="3600"/>
    <n v="0.36014405762304924"/>
    <n v="0"/>
    <n v="0"/>
    <s v="Oct"/>
    <s v="Oct-2024"/>
    <x v="16"/>
  </r>
  <r>
    <s v="ORD02010"/>
    <d v="2025-02-15T00:00:00"/>
    <s v="CUST0244"/>
    <s v="P001"/>
    <n v="1"/>
    <n v="799"/>
    <n v="0"/>
    <s v="Debit Card"/>
    <s v="Cancelled"/>
    <s v="Cancelled"/>
    <s v="Affiliate"/>
    <n v="100"/>
    <n v="547"/>
    <n v="799"/>
    <n v="547"/>
    <n v="252"/>
    <n v="0.31539424280350437"/>
    <n v="0"/>
    <n v="0"/>
    <s v="Feb"/>
    <s v="Feb-2025"/>
    <x v="0"/>
  </r>
  <r>
    <s v="ORD02011"/>
    <d v="2025-03-03T00:00:00"/>
    <s v="CUST0147"/>
    <s v="P010"/>
    <n v="1"/>
    <n v="2499"/>
    <n v="374.85"/>
    <s v="Debit Card"/>
    <s v="Delivered"/>
    <s v="Delivered"/>
    <s v="Affiliate"/>
    <n v="100"/>
    <n v="2030"/>
    <n v="2124.15"/>
    <n v="2030"/>
    <n v="94.150000000000091"/>
    <n v="4.4323611797660284E-2"/>
    <n v="2124.15"/>
    <n v="94.150000000000091"/>
    <s v="Mar"/>
    <s v="Mar-2025"/>
    <x v="17"/>
  </r>
  <r>
    <s v="ORD02012"/>
    <d v="2025-05-31T00:00:00"/>
    <s v="CUST0167"/>
    <s v="P028"/>
    <n v="3"/>
    <n v="799"/>
    <n v="0"/>
    <s v="Cash on Delivery"/>
    <s v="Cancelled"/>
    <s v="Cancelled"/>
    <s v="Facebook"/>
    <n v="40"/>
    <n v="526"/>
    <n v="2397"/>
    <n v="1578"/>
    <n v="819"/>
    <n v="0.34167709637046306"/>
    <n v="0"/>
    <n v="0"/>
    <s v="May"/>
    <s v="May-2025"/>
    <x v="11"/>
  </r>
  <r>
    <s v="ORD02013"/>
    <d v="2025-07-19T00:00:00"/>
    <s v="CUST0788"/>
    <s v="P027"/>
    <n v="1"/>
    <n v="299"/>
    <n v="14.95"/>
    <s v="Net Banking"/>
    <s v="Delivered"/>
    <s v="Delivered"/>
    <s v="Instagram"/>
    <n v="80"/>
    <n v="206"/>
    <n v="284.05"/>
    <n v="206"/>
    <n v="78.050000000000011"/>
    <n v="0.27477556768174621"/>
    <n v="284.05"/>
    <n v="78.050000000000011"/>
    <s v="Jul"/>
    <s v="Jul-2025"/>
    <x v="2"/>
  </r>
  <r>
    <s v="ORD02014"/>
    <d v="2025-10-12T00:00:00"/>
    <s v="CUST0509"/>
    <s v="P021"/>
    <n v="4"/>
    <n v="799"/>
    <n v="319.60000000000002"/>
    <s v="Credit Card"/>
    <s v="Delivered"/>
    <s v="Delivered"/>
    <s v="Google Ads"/>
    <n v="70"/>
    <n v="613"/>
    <n v="2876.4"/>
    <n v="2452"/>
    <n v="424.40000000000009"/>
    <n v="0.14754554303991102"/>
    <n v="2876.4"/>
    <n v="424.40000000000009"/>
    <s v="Oct"/>
    <s v="Oct-2025"/>
    <x v="21"/>
  </r>
  <r>
    <s v="ORD02015"/>
    <d v="2024-10-02T00:00:00"/>
    <s v="CUST0402"/>
    <s v="P026"/>
    <n v="1"/>
    <n v="599"/>
    <n v="0"/>
    <s v="UPI"/>
    <s v="Cancelled"/>
    <s v="Cancelled"/>
    <s v="Organic"/>
    <n v="100"/>
    <n v="363"/>
    <n v="599"/>
    <n v="363"/>
    <n v="236"/>
    <n v="0.39398998330550916"/>
    <n v="0"/>
    <n v="0"/>
    <s v="Oct"/>
    <s v="Oct-2024"/>
    <x v="16"/>
  </r>
  <r>
    <s v="ORD02016"/>
    <d v="2025-10-24T00:00:00"/>
    <s v="CUST0916"/>
    <s v="P095"/>
    <n v="2"/>
    <n v="299"/>
    <n v="89.7"/>
    <s v="Net Banking"/>
    <s v="Delivered"/>
    <s v="Delivered"/>
    <s v="Email"/>
    <n v="100"/>
    <n v="221"/>
    <n v="508.3"/>
    <n v="442"/>
    <n v="66.300000000000011"/>
    <n v="0.13043478260869568"/>
    <n v="508.3"/>
    <n v="66.300000000000011"/>
    <s v="Oct"/>
    <s v="Oct-2025"/>
    <x v="21"/>
  </r>
  <r>
    <s v="ORD02017"/>
    <d v="2025-06-29T00:00:00"/>
    <s v="CUST1137"/>
    <s v="P018"/>
    <n v="1"/>
    <n v="499"/>
    <n v="74.849999999999994"/>
    <s v="Debit Card"/>
    <s v="Delivered"/>
    <s v="Delivered"/>
    <s v="Facebook"/>
    <n v="60"/>
    <n v="403"/>
    <n v="424.15"/>
    <n v="403"/>
    <n v="21.149999999999977"/>
    <n v="4.9864434751856604E-2"/>
    <n v="424.15"/>
    <n v="21.149999999999977"/>
    <s v="Jun"/>
    <s v="Jun-2025"/>
    <x v="18"/>
  </r>
  <r>
    <s v="ORD02018"/>
    <d v="2024-10-25T00:00:00"/>
    <s v="CUST0475"/>
    <s v="P085"/>
    <n v="2"/>
    <n v="2999"/>
    <n v="899.7"/>
    <s v="Credit Card"/>
    <s v="Delivered"/>
    <s v="Delivered"/>
    <s v="Organic"/>
    <n v="100"/>
    <n v="2394"/>
    <n v="5098.3"/>
    <n v="4788"/>
    <n v="310.30000000000018"/>
    <n v="6.0863425063256413E-2"/>
    <n v="5098.3"/>
    <n v="310.30000000000018"/>
    <s v="Oct"/>
    <s v="Oct-2024"/>
    <x v="16"/>
  </r>
  <r>
    <s v="ORD02019"/>
    <d v="2024-05-30T00:00:00"/>
    <s v="CUST0693"/>
    <s v="P066"/>
    <n v="2"/>
    <n v="299"/>
    <n v="0"/>
    <s v="Credit Card"/>
    <s v="Cancelled"/>
    <s v="Cancelled"/>
    <s v="Google Ads"/>
    <n v="80"/>
    <n v="223"/>
    <n v="598"/>
    <n v="446"/>
    <n v="152"/>
    <n v="0.25418060200668896"/>
    <n v="0"/>
    <n v="0"/>
    <s v="May"/>
    <s v="May-2024"/>
    <x v="5"/>
  </r>
  <r>
    <s v="ORD02020"/>
    <d v="2025-02-04T00:00:00"/>
    <s v="CUST0337"/>
    <s v="P029"/>
    <n v="4"/>
    <n v="2499"/>
    <n v="499.8"/>
    <s v="Credit Card"/>
    <s v="Delivered"/>
    <s v="Delayed"/>
    <s v="Google Ads"/>
    <n v="60"/>
    <n v="1584"/>
    <n v="9496.2000000000007"/>
    <n v="6336"/>
    <n v="3160.2000000000007"/>
    <n v="0.33278574587729831"/>
    <n v="9496.2000000000007"/>
    <n v="3160.2000000000007"/>
    <s v="Feb"/>
    <s v="Feb-2025"/>
    <x v="0"/>
  </r>
  <r>
    <s v="ORD02021"/>
    <d v="2024-02-12T00:00:00"/>
    <s v="CUST0291"/>
    <s v="P004"/>
    <n v="2"/>
    <n v="8999"/>
    <n v="899.9"/>
    <s v="UPI"/>
    <s v="Delivered"/>
    <s v="Delivered"/>
    <s v="Facebook"/>
    <n v="100"/>
    <n v="5059"/>
    <n v="17098.099999999999"/>
    <n v="10118"/>
    <n v="6980.0999999999985"/>
    <n v="0.40823834227194827"/>
    <n v="17098.099999999999"/>
    <n v="6980.0999999999985"/>
    <s v="Feb"/>
    <s v="Feb-2024"/>
    <x v="12"/>
  </r>
  <r>
    <s v="ORD02022"/>
    <d v="2025-10-19T00:00:00"/>
    <s v="CUST1016"/>
    <s v="P032"/>
    <n v="2"/>
    <n v="1599"/>
    <n v="159.9"/>
    <s v="Cash on Delivery"/>
    <s v="Delivered"/>
    <s v="Delayed"/>
    <s v="Organic"/>
    <n v="60"/>
    <n v="1180"/>
    <n v="3038.1"/>
    <n v="2360"/>
    <n v="678.09999999999991"/>
    <n v="0.2231987097198907"/>
    <n v="3038.1"/>
    <n v="678.09999999999991"/>
    <s v="Oct"/>
    <s v="Oct-2025"/>
    <x v="21"/>
  </r>
  <r>
    <s v="ORD02023"/>
    <d v="2024-10-19T00:00:00"/>
    <s v="CUST0446"/>
    <s v="P076"/>
    <n v="1"/>
    <n v="399"/>
    <n v="59.85"/>
    <s v="Credit Card"/>
    <s v="Delivered"/>
    <s v="Delivered"/>
    <s v="Instagram"/>
    <n v="50"/>
    <n v="322"/>
    <n v="339.15"/>
    <n v="322"/>
    <n v="17.149999999999977"/>
    <n v="5.056759545923626E-2"/>
    <n v="339.15"/>
    <n v="17.149999999999977"/>
    <s v="Oct"/>
    <s v="Oct-2024"/>
    <x v="16"/>
  </r>
  <r>
    <s v="ORD02024"/>
    <d v="2024-01-19T00:00:00"/>
    <s v="CUST0676"/>
    <s v="P041"/>
    <n v="4"/>
    <n v="399"/>
    <n v="399"/>
    <s v="Credit Card"/>
    <s v="Delivered"/>
    <s v="Delivered"/>
    <s v="Instagram"/>
    <n v="60"/>
    <n v="315"/>
    <n v="1197"/>
    <n v="1260"/>
    <n v="-63"/>
    <n v="-5.2631578947368418E-2"/>
    <n v="1197"/>
    <n v="-63"/>
    <s v="Jan"/>
    <s v="Jan-2024"/>
    <x v="14"/>
  </r>
  <r>
    <s v="ORD02025"/>
    <d v="2025-03-08T00:00:00"/>
    <s v="CUST1111"/>
    <s v="P079"/>
    <n v="2"/>
    <n v="1999"/>
    <n v="199.9"/>
    <s v="Net Banking"/>
    <s v="Delivered"/>
    <s v="Delivered"/>
    <s v="Facebook"/>
    <n v="80"/>
    <n v="1506"/>
    <n v="3798.1"/>
    <n v="3012"/>
    <n v="786.09999999999991"/>
    <n v="0.20697190700613463"/>
    <n v="3798.1"/>
    <n v="786.09999999999991"/>
    <s v="Mar"/>
    <s v="Mar-2025"/>
    <x v="17"/>
  </r>
  <r>
    <s v="ORD02026"/>
    <d v="2025-05-17T00:00:00"/>
    <s v="CUST0645"/>
    <s v="P019"/>
    <n v="1"/>
    <n v="499"/>
    <n v="99.8"/>
    <s v="Cash on Delivery"/>
    <s v="Delivered"/>
    <s v="Delivered"/>
    <s v="Organic"/>
    <n v="100"/>
    <n v="391"/>
    <n v="399.2"/>
    <n v="391"/>
    <n v="8.1999999999999886"/>
    <n v="2.0541082164328629E-2"/>
    <n v="399.2"/>
    <n v="8.1999999999999886"/>
    <s v="May"/>
    <s v="May-2025"/>
    <x v="11"/>
  </r>
  <r>
    <s v="ORD02027"/>
    <d v="2025-05-09T00:00:00"/>
    <s v="CUST0012"/>
    <s v="P023"/>
    <n v="1"/>
    <n v="8999"/>
    <n v="0"/>
    <s v="UPI"/>
    <s v="Delivered"/>
    <s v="Delivered"/>
    <s v="Instagram"/>
    <n v="100"/>
    <n v="6419"/>
    <n v="8999"/>
    <n v="6419"/>
    <n v="2580"/>
    <n v="0.28669852205800644"/>
    <n v="8999"/>
    <n v="2580"/>
    <s v="May"/>
    <s v="May-2025"/>
    <x v="11"/>
  </r>
  <r>
    <s v="ORD02028"/>
    <d v="2024-03-01T00:00:00"/>
    <s v="CUST0371"/>
    <s v="P042"/>
    <n v="4"/>
    <n v="2499"/>
    <n v="0"/>
    <s v="Credit Card"/>
    <s v="Delivered"/>
    <s v="Delivered"/>
    <s v="Email"/>
    <n v="100"/>
    <n v="1833"/>
    <n v="9996"/>
    <n v="7332"/>
    <n v="2664"/>
    <n v="0.26650660264105641"/>
    <n v="9996"/>
    <n v="2664"/>
    <s v="Mar"/>
    <s v="Mar-2024"/>
    <x v="4"/>
  </r>
  <r>
    <s v="ORD02029"/>
    <d v="2024-11-23T00:00:00"/>
    <s v="CUST0895"/>
    <s v="P002"/>
    <n v="2"/>
    <n v="999"/>
    <n v="99.9"/>
    <s v="Debit Card"/>
    <s v="Delivered"/>
    <s v="Delivered"/>
    <s v="Google Ads"/>
    <n v="40"/>
    <n v="590"/>
    <n v="1898.1"/>
    <n v="1180"/>
    <n v="718.09999999999991"/>
    <n v="0.37832569411516775"/>
    <n v="1898.1"/>
    <n v="718.09999999999991"/>
    <s v="Nov"/>
    <s v="Nov-2024"/>
    <x v="6"/>
  </r>
  <r>
    <s v="ORD02030"/>
    <d v="2024-06-06T00:00:00"/>
    <s v="CUST0829"/>
    <s v="P063"/>
    <n v="4"/>
    <n v="2999"/>
    <n v="1799.4"/>
    <s v="Credit Card"/>
    <s v="Delivered"/>
    <s v="Delivered"/>
    <s v="Affiliate"/>
    <n v="60"/>
    <n v="1877"/>
    <n v="10196.6"/>
    <n v="7508"/>
    <n v="2688.6000000000004"/>
    <n v="0.2636761273365632"/>
    <n v="10196.6"/>
    <n v="2688.6000000000004"/>
    <s v="Jun"/>
    <s v="Jun-2024"/>
    <x v="1"/>
  </r>
  <r>
    <s v="ORD02031"/>
    <d v="2024-02-05T00:00:00"/>
    <s v="CUST1193"/>
    <s v="P009"/>
    <n v="1"/>
    <n v="4999"/>
    <n v="749.85"/>
    <s v="UPI"/>
    <s v="Delivered"/>
    <s v="Delivered"/>
    <s v="Google Ads"/>
    <n v="80"/>
    <n v="2853"/>
    <n v="4249.1499999999996"/>
    <n v="2853"/>
    <n v="1396.1499999999996"/>
    <n v="0.32857159667227559"/>
    <n v="4249.1499999999996"/>
    <n v="1396.1499999999996"/>
    <s v="Feb"/>
    <s v="Feb-2024"/>
    <x v="12"/>
  </r>
  <r>
    <s v="ORD02032"/>
    <d v="2024-04-02T00:00:00"/>
    <s v="CUST0745"/>
    <s v="P091"/>
    <n v="4"/>
    <n v="3999"/>
    <n v="3999"/>
    <s v="Cash on Delivery"/>
    <s v="Delivered"/>
    <s v="Delivered"/>
    <s v="Affiliate"/>
    <n v="80"/>
    <n v="3076"/>
    <n v="11997"/>
    <n v="12304"/>
    <n v="-307"/>
    <n v="-2.5589730766024839E-2"/>
    <n v="11997"/>
    <n v="-307"/>
    <s v="Apr"/>
    <s v="Apr-2024"/>
    <x v="3"/>
  </r>
  <r>
    <s v="ORD02033"/>
    <d v="2024-08-26T00:00:00"/>
    <s v="CUST0903"/>
    <s v="P086"/>
    <n v="2"/>
    <n v="6999"/>
    <n v="1399.8"/>
    <s v="Debit Card"/>
    <s v="Delivered"/>
    <s v="Delivered"/>
    <s v="Google Ads"/>
    <n v="100"/>
    <n v="4782"/>
    <n v="12598.2"/>
    <n v="9564"/>
    <n v="3034.2000000000007"/>
    <n v="0.24084393008525032"/>
    <n v="12598.2"/>
    <n v="3034.2000000000007"/>
    <s v="Aug"/>
    <s v="Aug-2024"/>
    <x v="9"/>
  </r>
  <r>
    <s v="ORD02034"/>
    <d v="2025-04-22T00:00:00"/>
    <s v="CUST0705"/>
    <s v="P072"/>
    <n v="2"/>
    <n v="999"/>
    <n v="299.7"/>
    <s v="Cash on Delivery"/>
    <s v="Delivered"/>
    <s v="Delivered"/>
    <s v="Organic"/>
    <n v="40"/>
    <n v="636"/>
    <n v="1698.3"/>
    <n v="1272"/>
    <n v="426.29999999999995"/>
    <n v="0.25101572160395685"/>
    <n v="1698.3"/>
    <n v="426.29999999999995"/>
    <s v="Apr"/>
    <s v="Apr-2025"/>
    <x v="7"/>
  </r>
  <r>
    <s v="ORD02035"/>
    <d v="2024-10-05T00:00:00"/>
    <s v="CUST0056"/>
    <s v="P037"/>
    <n v="2"/>
    <n v="399"/>
    <n v="0"/>
    <s v="Cash on Delivery"/>
    <s v="Cancelled"/>
    <s v="Cancelled"/>
    <s v="Email"/>
    <n v="100"/>
    <n v="226"/>
    <n v="798"/>
    <n v="452"/>
    <n v="346"/>
    <n v="0.43358395989974935"/>
    <n v="0"/>
    <n v="0"/>
    <s v="Oct"/>
    <s v="Oct-2024"/>
    <x v="16"/>
  </r>
  <r>
    <s v="ORD02036"/>
    <d v="2024-01-19T00:00:00"/>
    <s v="CUST0534"/>
    <s v="P036"/>
    <n v="1"/>
    <n v="2999"/>
    <n v="0"/>
    <s v="Cash on Delivery"/>
    <s v="Cancelled"/>
    <s v="Cancelled"/>
    <s v="Google Ads"/>
    <n v="50"/>
    <n v="2406"/>
    <n v="2999"/>
    <n v="2406"/>
    <n v="593"/>
    <n v="0.19773257752584195"/>
    <n v="0"/>
    <n v="0"/>
    <s v="Jan"/>
    <s v="Jan-2024"/>
    <x v="14"/>
  </r>
  <r>
    <s v="ORD02037"/>
    <d v="2024-06-20T00:00:00"/>
    <s v="CUST0132"/>
    <s v="P075"/>
    <n v="4"/>
    <n v="1999"/>
    <n v="0"/>
    <s v="UPI"/>
    <s v="Cancelled"/>
    <s v="Cancelled"/>
    <s v="Instagram"/>
    <n v="100"/>
    <n v="1338"/>
    <n v="7996"/>
    <n v="5352"/>
    <n v="2644"/>
    <n v="0.33066533266633319"/>
    <n v="0"/>
    <n v="0"/>
    <s v="Jun"/>
    <s v="Jun-2024"/>
    <x v="1"/>
  </r>
  <r>
    <s v="ORD02038"/>
    <d v="2025-03-08T00:00:00"/>
    <s v="CUST0619"/>
    <s v="P034"/>
    <n v="2"/>
    <n v="4999"/>
    <n v="499.9"/>
    <s v="UPI"/>
    <s v="Delivered"/>
    <s v="Delivered"/>
    <s v="Organic"/>
    <n v="40"/>
    <n v="3985"/>
    <n v="9498.1"/>
    <n v="7970"/>
    <n v="1528.1000000000004"/>
    <n v="0.16088480854065554"/>
    <n v="9498.1"/>
    <n v="1528.1000000000004"/>
    <s v="Mar"/>
    <s v="Mar-2025"/>
    <x v="17"/>
  </r>
  <r>
    <s v="ORD02039"/>
    <d v="2024-06-15T00:00:00"/>
    <s v="CUST0052"/>
    <s v="P047"/>
    <n v="3"/>
    <n v="1999"/>
    <n v="599.70000000000005"/>
    <s v="Credit Card"/>
    <s v="Delivered"/>
    <s v="Delivered"/>
    <s v="Google Ads"/>
    <n v="100"/>
    <n v="1547"/>
    <n v="5397.3"/>
    <n v="4641"/>
    <n v="756.30000000000018"/>
    <n v="0.14012561836473794"/>
    <n v="5397.3"/>
    <n v="756.30000000000018"/>
    <s v="Jun"/>
    <s v="Jun-2024"/>
    <x v="1"/>
  </r>
  <r>
    <s v="ORD02040"/>
    <d v="2025-03-13T00:00:00"/>
    <s v="CUST0615"/>
    <s v="P029"/>
    <n v="1"/>
    <n v="2499"/>
    <n v="249.9"/>
    <s v="UPI"/>
    <s v="Delivered"/>
    <s v="Delivered"/>
    <s v="Google Ads"/>
    <n v="70"/>
    <n v="1584"/>
    <n v="2249.1"/>
    <n v="1584"/>
    <n v="665.09999999999991"/>
    <n v="0.29571828731492594"/>
    <n v="2249.1"/>
    <n v="665.09999999999991"/>
    <s v="Mar"/>
    <s v="Mar-2025"/>
    <x v="17"/>
  </r>
  <r>
    <s v="ORD02041"/>
    <d v="2025-01-27T00:00:00"/>
    <s v="CUST0885"/>
    <s v="P007"/>
    <n v="1"/>
    <n v="599"/>
    <n v="0"/>
    <s v="Credit Card"/>
    <s v="Delivered"/>
    <s v="Delivered"/>
    <s v="Instagram"/>
    <n v="100"/>
    <n v="470"/>
    <n v="599"/>
    <n v="470"/>
    <n v="129"/>
    <n v="0.21535893155258765"/>
    <n v="599"/>
    <n v="129"/>
    <s v="Jan"/>
    <s v="Jan-2025"/>
    <x v="19"/>
  </r>
  <r>
    <s v="ORD02042"/>
    <d v="2025-10-30T00:00:00"/>
    <s v="CUST0032"/>
    <s v="P036"/>
    <n v="2"/>
    <n v="2999"/>
    <n v="0"/>
    <s v="UPI"/>
    <s v="Delivered"/>
    <s v="Delivered"/>
    <s v="Affiliate"/>
    <n v="40"/>
    <n v="2406"/>
    <n v="5998"/>
    <n v="4812"/>
    <n v="1186"/>
    <n v="0.19773257752584195"/>
    <n v="5998"/>
    <n v="1186"/>
    <s v="Oct"/>
    <s v="Oct-2025"/>
    <x v="21"/>
  </r>
  <r>
    <s v="ORD02043"/>
    <d v="2024-07-12T00:00:00"/>
    <s v="CUST0845"/>
    <s v="P078"/>
    <n v="4"/>
    <n v="399"/>
    <n v="0"/>
    <s v="Credit Card"/>
    <s v="Cancelled"/>
    <s v="Cancelled"/>
    <s v="Organic"/>
    <n v="60"/>
    <n v="257"/>
    <n v="1596"/>
    <n v="1028"/>
    <n v="568"/>
    <n v="0.35588972431077692"/>
    <n v="0"/>
    <n v="0"/>
    <s v="Jul"/>
    <s v="Jul-2024"/>
    <x v="20"/>
  </r>
  <r>
    <s v="ORD02044"/>
    <d v="2025-10-23T00:00:00"/>
    <s v="CUST0950"/>
    <s v="P089"/>
    <n v="1"/>
    <n v="2999"/>
    <n v="299.89999999999998"/>
    <s v="Debit Card"/>
    <s v="Delivered"/>
    <s v="Delivered"/>
    <s v="Email"/>
    <n v="70"/>
    <n v="2453"/>
    <n v="2699.1"/>
    <n v="2453"/>
    <n v="246.09999999999991"/>
    <n v="9.1178540995146495E-2"/>
    <n v="2699.1"/>
    <n v="246.09999999999991"/>
    <s v="Oct"/>
    <s v="Oct-2025"/>
    <x v="21"/>
  </r>
  <r>
    <s v="ORD02045"/>
    <d v="2024-11-14T00:00:00"/>
    <s v="CUST1157"/>
    <s v="P081"/>
    <n v="1"/>
    <n v="499"/>
    <n v="49.9"/>
    <s v="Net Banking"/>
    <s v="Delivered"/>
    <s v="Delivered"/>
    <s v="Organic"/>
    <n v="40"/>
    <n v="280"/>
    <n v="449.1"/>
    <n v="280"/>
    <n v="169.10000000000002"/>
    <n v="0.37653083945669119"/>
    <n v="449.1"/>
    <n v="169.10000000000002"/>
    <s v="Nov"/>
    <s v="Nov-2024"/>
    <x v="6"/>
  </r>
  <r>
    <s v="ORD02046"/>
    <d v="2025-05-03T00:00:00"/>
    <s v="CUST0428"/>
    <s v="P018"/>
    <n v="1"/>
    <n v="499"/>
    <n v="49.9"/>
    <s v="UPI"/>
    <s v="Delivered"/>
    <s v="Delivered"/>
    <s v="Instagram"/>
    <n v="50"/>
    <n v="403"/>
    <n v="449.1"/>
    <n v="403"/>
    <n v="46.100000000000023"/>
    <n v="0.10264974393230911"/>
    <n v="449.1"/>
    <n v="46.100000000000023"/>
    <s v="May"/>
    <s v="May-2025"/>
    <x v="11"/>
  </r>
  <r>
    <s v="ORD02047"/>
    <d v="2024-09-18T00:00:00"/>
    <s v="CUST0559"/>
    <s v="P064"/>
    <n v="3"/>
    <n v="799"/>
    <n v="359.55"/>
    <s v="Debit Card"/>
    <s v="Delivered"/>
    <s v="Delivered"/>
    <s v="Affiliate"/>
    <n v="100"/>
    <n v="445"/>
    <n v="2037.45"/>
    <n v="1335"/>
    <n v="702.45"/>
    <n v="0.34476919679010531"/>
    <n v="2037.45"/>
    <n v="702.45"/>
    <s v="Sep"/>
    <s v="Sep-2024"/>
    <x v="13"/>
  </r>
  <r>
    <s v="ORD02048"/>
    <d v="2024-11-28T00:00:00"/>
    <s v="CUST0397"/>
    <s v="P090"/>
    <n v="2"/>
    <n v="8999"/>
    <n v="899.9"/>
    <s v="Debit Card"/>
    <s v="Delivered"/>
    <s v="Delivered"/>
    <s v="Organic"/>
    <n v="100"/>
    <n v="5811"/>
    <n v="17098.099999999999"/>
    <n v="11622"/>
    <n v="5476.0999999999985"/>
    <n v="0.32027535223211928"/>
    <n v="17098.099999999999"/>
    <n v="5476.0999999999985"/>
    <s v="Nov"/>
    <s v="Nov-2024"/>
    <x v="6"/>
  </r>
  <r>
    <s v="ORD02049"/>
    <d v="2024-03-13T00:00:00"/>
    <s v="CUST0525"/>
    <s v="P054"/>
    <n v="1"/>
    <n v="4999"/>
    <n v="249.95"/>
    <s v="UPI"/>
    <s v="Delivered"/>
    <s v="Delivered"/>
    <s v="Organic"/>
    <n v="50"/>
    <n v="2912"/>
    <n v="4749.05"/>
    <n v="2912"/>
    <n v="1837.0500000000002"/>
    <n v="0.38682473336772621"/>
    <n v="4749.05"/>
    <n v="1837.0500000000002"/>
    <s v="Mar"/>
    <s v="Mar-2024"/>
    <x v="4"/>
  </r>
  <r>
    <s v="ORD02050"/>
    <d v="2024-05-04T00:00:00"/>
    <s v="CUST0394"/>
    <s v="P083"/>
    <n v="2"/>
    <n v="499"/>
    <n v="0"/>
    <s v="UPI"/>
    <s v="Cancelled"/>
    <s v="Cancelled"/>
    <s v="Facebook"/>
    <n v="40"/>
    <n v="323"/>
    <n v="998"/>
    <n v="646"/>
    <n v="352"/>
    <n v="0.35270541082164331"/>
    <n v="0"/>
    <n v="0"/>
    <s v="May"/>
    <s v="May-2024"/>
    <x v="5"/>
  </r>
  <r>
    <s v="ORD02051"/>
    <d v="2024-02-19T00:00:00"/>
    <s v="CUST0681"/>
    <s v="P056"/>
    <n v="3"/>
    <n v="299"/>
    <n v="44.85"/>
    <s v="Net Banking"/>
    <s v="Delivered"/>
    <s v="Delivered"/>
    <s v="Email"/>
    <n v="40"/>
    <n v="188"/>
    <n v="852.15"/>
    <n v="564"/>
    <n v="288.14999999999998"/>
    <n v="0.33814469283576831"/>
    <n v="852.15"/>
    <n v="288.14999999999998"/>
    <s v="Feb"/>
    <s v="Feb-2024"/>
    <x v="12"/>
  </r>
  <r>
    <s v="ORD02052"/>
    <d v="2024-04-20T00:00:00"/>
    <s v="CUST1105"/>
    <s v="P030"/>
    <n v="1"/>
    <n v="799"/>
    <n v="0"/>
    <s v="Net Banking"/>
    <s v="Cancelled"/>
    <s v="Cancelled"/>
    <s v="Email"/>
    <n v="50"/>
    <n v="566"/>
    <n v="799"/>
    <n v="566"/>
    <n v="233"/>
    <n v="0.29161451814768463"/>
    <n v="0"/>
    <n v="0"/>
    <s v="Apr"/>
    <s v="Apr-2024"/>
    <x v="3"/>
  </r>
  <r>
    <s v="ORD02053"/>
    <d v="2025-10-15T00:00:00"/>
    <s v="CUST0184"/>
    <s v="P089"/>
    <n v="1"/>
    <n v="2999"/>
    <n v="149.94999999999999"/>
    <s v="Cash on Delivery"/>
    <s v="Delivered"/>
    <s v="Delivered"/>
    <s v="Instagram"/>
    <n v="40"/>
    <n v="2453"/>
    <n v="2849.05"/>
    <n v="2453"/>
    <n v="396.05000000000018"/>
    <n v="0.13901124936382309"/>
    <n v="2849.05"/>
    <n v="396.05000000000018"/>
    <s v="Oct"/>
    <s v="Oct-2025"/>
    <x v="21"/>
  </r>
  <r>
    <s v="ORD02054"/>
    <d v="2024-12-25T00:00:00"/>
    <s v="CUST0465"/>
    <s v="P015"/>
    <n v="4"/>
    <n v="1299"/>
    <n v="519.6"/>
    <s v="Debit Card"/>
    <s v="Delivered"/>
    <s v="Delivered"/>
    <s v="Google Ads"/>
    <n v="50"/>
    <n v="881"/>
    <n v="4676.3999999999996"/>
    <n v="3524"/>
    <n v="1152.3999999999996"/>
    <n v="0.24642887691386531"/>
    <n v="4676.3999999999996"/>
    <n v="1152.3999999999996"/>
    <s v="Dec"/>
    <s v="Dec-2024"/>
    <x v="15"/>
  </r>
  <r>
    <s v="ORD02055"/>
    <d v="2024-12-02T00:00:00"/>
    <s v="CUST0102"/>
    <s v="P025"/>
    <n v="2"/>
    <n v="4999"/>
    <n v="1999.6"/>
    <s v="Net Banking"/>
    <s v="Delivered"/>
    <s v="Delivered"/>
    <s v="Google Ads"/>
    <n v="70"/>
    <n v="3572"/>
    <n v="7998.4"/>
    <n v="7144"/>
    <n v="854.39999999999964"/>
    <n v="0.10682136427285453"/>
    <n v="7998.4"/>
    <n v="854.39999999999964"/>
    <s v="Dec"/>
    <s v="Dec-2024"/>
    <x v="15"/>
  </r>
  <r>
    <s v="ORD02056"/>
    <d v="2024-09-19T00:00:00"/>
    <s v="CUST0840"/>
    <s v="P007"/>
    <n v="2"/>
    <n v="599"/>
    <n v="0"/>
    <s v="Credit Card"/>
    <s v="Cancelled"/>
    <s v="Cancelled"/>
    <s v="Instagram"/>
    <n v="80"/>
    <n v="470"/>
    <n v="1198"/>
    <n v="940"/>
    <n v="258"/>
    <n v="0.21535893155258765"/>
    <n v="0"/>
    <n v="0"/>
    <s v="Sep"/>
    <s v="Sep-2024"/>
    <x v="13"/>
  </r>
  <r>
    <s v="ORD02057"/>
    <d v="2025-02-08T00:00:00"/>
    <s v="CUST0257"/>
    <s v="P084"/>
    <n v="2"/>
    <n v="999"/>
    <n v="299.7"/>
    <s v="Credit Card"/>
    <s v="Delivered"/>
    <s v="Delayed"/>
    <s v="Organic"/>
    <n v="40"/>
    <n v="809"/>
    <n v="1698.3"/>
    <n v="1618"/>
    <n v="80.299999999999955"/>
    <n v="4.7282576694341376E-2"/>
    <n v="1698.3"/>
    <n v="80.299999999999955"/>
    <s v="Feb"/>
    <s v="Feb-2025"/>
    <x v="0"/>
  </r>
  <r>
    <s v="ORD02058"/>
    <d v="2025-04-23T00:00:00"/>
    <s v="CUST0598"/>
    <s v="P038"/>
    <n v="4"/>
    <n v="399"/>
    <n v="239.4"/>
    <s v="Cash on Delivery"/>
    <s v="Delivered"/>
    <s v="Delivered"/>
    <s v="Organic"/>
    <n v="100"/>
    <n v="248"/>
    <n v="1356.6"/>
    <n v="992"/>
    <n v="364.59999999999991"/>
    <n v="0.26876013563320061"/>
    <n v="1356.6"/>
    <n v="364.59999999999991"/>
    <s v="Apr"/>
    <s v="Apr-2025"/>
    <x v="7"/>
  </r>
  <r>
    <s v="ORD02059"/>
    <d v="2025-01-05T00:00:00"/>
    <s v="CUST1057"/>
    <s v="P090"/>
    <n v="1"/>
    <n v="8999"/>
    <n v="1349.85"/>
    <s v="Cash on Delivery"/>
    <s v="Delivered"/>
    <s v="Delayed"/>
    <s v="Google Ads"/>
    <n v="70"/>
    <n v="5811"/>
    <n v="7649.15"/>
    <n v="5811"/>
    <n v="1838.1499999999996"/>
    <n v="0.24030774661236867"/>
    <n v="7649.15"/>
    <n v="1838.1499999999996"/>
    <s v="Jan"/>
    <s v="Jan-2025"/>
    <x v="19"/>
  </r>
  <r>
    <s v="ORD02060"/>
    <d v="2025-07-31T00:00:00"/>
    <s v="CUST0610"/>
    <s v="P047"/>
    <n v="1"/>
    <n v="1999"/>
    <n v="99.95"/>
    <s v="Credit Card"/>
    <s v="Delivered"/>
    <s v="Delivered"/>
    <s v="Facebook"/>
    <n v="50"/>
    <n v="1547"/>
    <n v="1899.05"/>
    <n v="1547"/>
    <n v="352.04999999999995"/>
    <n v="0.1853821647665938"/>
    <n v="1899.05"/>
    <n v="352.04999999999995"/>
    <s v="Jul"/>
    <s v="Jul-2025"/>
    <x v="2"/>
  </r>
  <r>
    <s v="ORD02061"/>
    <d v="2024-07-04T00:00:00"/>
    <s v="CUST0861"/>
    <s v="P067"/>
    <n v="3"/>
    <n v="999"/>
    <n v="149.85"/>
    <s v="Net Banking"/>
    <s v="Delivered"/>
    <s v="Delayed"/>
    <s v="Facebook"/>
    <n v="100"/>
    <n v="611"/>
    <n v="2847.15"/>
    <n v="1833"/>
    <n v="1014.1500000000001"/>
    <n v="0.35619830356672466"/>
    <n v="2847.15"/>
    <n v="1014.1500000000001"/>
    <s v="Jul"/>
    <s v="Jul-2024"/>
    <x v="20"/>
  </r>
  <r>
    <s v="ORD02062"/>
    <d v="2024-05-19T00:00:00"/>
    <s v="CUST0318"/>
    <s v="P046"/>
    <n v="1"/>
    <n v="1999"/>
    <n v="99.95"/>
    <s v="Debit Card"/>
    <s v="Delivered"/>
    <s v="Delivered"/>
    <s v="Google Ads"/>
    <n v="100"/>
    <n v="1398"/>
    <n v="1899.05"/>
    <n v="1398"/>
    <n v="501.04999999999995"/>
    <n v="0.26384244753955921"/>
    <n v="1899.05"/>
    <n v="501.04999999999995"/>
    <s v="May"/>
    <s v="May-2024"/>
    <x v="5"/>
  </r>
  <r>
    <s v="ORD02063"/>
    <d v="2025-01-25T00:00:00"/>
    <s v="CUST0065"/>
    <s v="P012"/>
    <n v="1"/>
    <n v="1599"/>
    <n v="0"/>
    <s v="UPI"/>
    <s v="Delivered"/>
    <s v="Delivered"/>
    <s v="Instagram"/>
    <n v="70"/>
    <n v="1169"/>
    <n v="1599"/>
    <n v="1169"/>
    <n v="430"/>
    <n v="0.26891807379612259"/>
    <n v="1599"/>
    <n v="430"/>
    <s v="Jan"/>
    <s v="Jan-2025"/>
    <x v="19"/>
  </r>
  <r>
    <s v="ORD02064"/>
    <d v="2025-08-02T00:00:00"/>
    <s v="CUST0099"/>
    <s v="P080"/>
    <n v="1"/>
    <n v="6999"/>
    <n v="0"/>
    <s v="UPI"/>
    <s v="Delivered"/>
    <s v="Delivered"/>
    <s v="Google Ads"/>
    <n v="60"/>
    <n v="4949"/>
    <n v="6999"/>
    <n v="4949"/>
    <n v="2050"/>
    <n v="0.29289898556936705"/>
    <n v="6999"/>
    <n v="2050"/>
    <s v="Aug"/>
    <s v="Aug-2025"/>
    <x v="8"/>
  </r>
  <r>
    <s v="ORD02065"/>
    <d v="2024-06-06T00:00:00"/>
    <s v="CUST0545"/>
    <s v="P079"/>
    <n v="2"/>
    <n v="1999"/>
    <n v="399.8"/>
    <s v="UPI"/>
    <s v="Delivered"/>
    <s v="Delivered"/>
    <s v="Affiliate"/>
    <n v="50"/>
    <n v="1506"/>
    <n v="3598.2"/>
    <n v="3012"/>
    <n v="586.19999999999982"/>
    <n v="0.16291479072869763"/>
    <n v="3598.2"/>
    <n v="586.19999999999982"/>
    <s v="Jun"/>
    <s v="Jun-2024"/>
    <x v="1"/>
  </r>
  <r>
    <s v="ORD02066"/>
    <d v="2024-09-28T00:00:00"/>
    <s v="CUST0139"/>
    <s v="P076"/>
    <n v="2"/>
    <n v="399"/>
    <n v="199.5"/>
    <s v="Credit Card"/>
    <s v="Delivered"/>
    <s v="Delivered"/>
    <s v="Instagram"/>
    <n v="50"/>
    <n v="322"/>
    <n v="598.5"/>
    <n v="644"/>
    <n v="-45.5"/>
    <n v="-7.6023391812865493E-2"/>
    <n v="598.5"/>
    <n v="-45.5"/>
    <s v="Sep"/>
    <s v="Sep-2024"/>
    <x v="13"/>
  </r>
  <r>
    <s v="ORD02067"/>
    <d v="2025-04-27T00:00:00"/>
    <s v="CUST1075"/>
    <s v="P062"/>
    <n v="2"/>
    <n v="1599"/>
    <n v="799.5"/>
    <s v="Debit Card"/>
    <s v="Delivered"/>
    <s v="Delivered"/>
    <s v="Google Ads"/>
    <n v="60"/>
    <n v="1023"/>
    <n v="2398.5"/>
    <n v="2046"/>
    <n v="352.5"/>
    <n v="0.14696685428392744"/>
    <n v="2398.5"/>
    <n v="352.5"/>
    <s v="Apr"/>
    <s v="Apr-2025"/>
    <x v="7"/>
  </r>
  <r>
    <s v="ORD02068"/>
    <d v="2024-12-06T00:00:00"/>
    <s v="CUST0937"/>
    <s v="P069"/>
    <n v="3"/>
    <n v="2499"/>
    <n v="0"/>
    <s v="UPI"/>
    <s v="Delivered"/>
    <s v="Delivered"/>
    <s v="Instagram"/>
    <n v="80"/>
    <n v="1430"/>
    <n v="7497"/>
    <n v="4290"/>
    <n v="3207"/>
    <n v="0.42777110844337735"/>
    <n v="7497"/>
    <n v="3207"/>
    <s v="Dec"/>
    <s v="Dec-2024"/>
    <x v="15"/>
  </r>
  <r>
    <s v="ORD02069"/>
    <d v="2024-01-18T00:00:00"/>
    <s v="CUST0956"/>
    <s v="P049"/>
    <n v="3"/>
    <n v="799"/>
    <n v="0"/>
    <s v="Cash on Delivery"/>
    <s v="Cancelled"/>
    <s v="Cancelled"/>
    <s v="Organic"/>
    <n v="50"/>
    <n v="538"/>
    <n v="2397"/>
    <n v="1614"/>
    <n v="783"/>
    <n v="0.32665832290362956"/>
    <n v="0"/>
    <n v="0"/>
    <s v="Jan"/>
    <s v="Jan-2024"/>
    <x v="14"/>
  </r>
  <r>
    <s v="ORD02070"/>
    <d v="2025-06-23T00:00:00"/>
    <s v="CUST0681"/>
    <s v="P074"/>
    <n v="2"/>
    <n v="2999"/>
    <n v="299.89999999999998"/>
    <s v="Credit Card"/>
    <s v="Delivered"/>
    <s v="Delivered"/>
    <s v="Affiliate"/>
    <n v="70"/>
    <n v="1870"/>
    <n v="5698.1"/>
    <n v="3740"/>
    <n v="1958.1000000000004"/>
    <n v="0.34364086274372163"/>
    <n v="5698.1"/>
    <n v="1958.1000000000004"/>
    <s v="Jun"/>
    <s v="Jun-2025"/>
    <x v="18"/>
  </r>
  <r>
    <s v="ORD02071"/>
    <d v="2025-03-26T00:00:00"/>
    <s v="CUST0787"/>
    <s v="P007"/>
    <n v="1"/>
    <n v="599"/>
    <n v="59.9"/>
    <s v="Debit Card"/>
    <s v="Delivered"/>
    <s v="Delayed"/>
    <s v="Facebook"/>
    <n v="70"/>
    <n v="470"/>
    <n v="539.1"/>
    <n v="470"/>
    <n v="69.100000000000023"/>
    <n v="0.12817659061398631"/>
    <n v="539.1"/>
    <n v="69.100000000000023"/>
    <s v="Mar"/>
    <s v="Mar-2025"/>
    <x v="17"/>
  </r>
  <r>
    <s v="ORD02072"/>
    <d v="2024-03-11T00:00:00"/>
    <s v="CUST0877"/>
    <s v="P095"/>
    <n v="1"/>
    <n v="299"/>
    <n v="74.75"/>
    <s v="UPI"/>
    <s v="Delivered"/>
    <s v="Delivered"/>
    <s v="Organic"/>
    <n v="50"/>
    <n v="221"/>
    <n v="224.25"/>
    <n v="221"/>
    <n v="3.25"/>
    <n v="1.4492753623188406E-2"/>
    <n v="224.25"/>
    <n v="3.25"/>
    <s v="Mar"/>
    <s v="Mar-2024"/>
    <x v="4"/>
  </r>
  <r>
    <s v="ORD02073"/>
    <d v="2024-07-15T00:00:00"/>
    <s v="CUST0560"/>
    <s v="P063"/>
    <n v="2"/>
    <n v="2999"/>
    <n v="0"/>
    <s v="UPI"/>
    <s v="Cancelled"/>
    <s v="Cancelled"/>
    <s v="Organic"/>
    <n v="100"/>
    <n v="1877"/>
    <n v="5998"/>
    <n v="3754"/>
    <n v="2244"/>
    <n v="0.37412470823607868"/>
    <n v="0"/>
    <n v="0"/>
    <s v="Jul"/>
    <s v="Jul-2024"/>
    <x v="20"/>
  </r>
  <r>
    <s v="ORD02074"/>
    <d v="2024-01-01T00:00:00"/>
    <s v="CUST0066"/>
    <s v="P034"/>
    <n v="1"/>
    <n v="4999"/>
    <n v="0"/>
    <s v="Debit Card"/>
    <s v="Delivered"/>
    <s v="Delivered"/>
    <s v="Email"/>
    <n v="50"/>
    <n v="3985"/>
    <n v="4999"/>
    <n v="3985"/>
    <n v="1014"/>
    <n v="0.20284056811362272"/>
    <n v="4999"/>
    <n v="1014"/>
    <s v="Jan"/>
    <s v="Jan-2024"/>
    <x v="14"/>
  </r>
  <r>
    <s v="ORD02075"/>
    <d v="2025-08-31T00:00:00"/>
    <s v="CUST0185"/>
    <s v="P016"/>
    <n v="1"/>
    <n v="999"/>
    <n v="99.9"/>
    <s v="Debit Card"/>
    <s v="Delivered"/>
    <s v="Delivered"/>
    <s v="Google Ads"/>
    <n v="40"/>
    <n v="813"/>
    <n v="899.1"/>
    <n v="813"/>
    <n v="86.100000000000023"/>
    <n v="9.576242909576245E-2"/>
    <n v="899.1"/>
    <n v="86.100000000000023"/>
    <s v="Aug"/>
    <s v="Aug-2025"/>
    <x v="8"/>
  </r>
  <r>
    <s v="ORD02076"/>
    <d v="2024-08-29T00:00:00"/>
    <s v="CUST0356"/>
    <s v="P032"/>
    <n v="2"/>
    <n v="1599"/>
    <n v="319.8"/>
    <s v="Credit Card"/>
    <s v="Delivered"/>
    <s v="Delivered"/>
    <s v="Organic"/>
    <n v="50"/>
    <n v="1180"/>
    <n v="2878.2"/>
    <n v="2360"/>
    <n v="518.19999999999982"/>
    <n v="0.18004308248210682"/>
    <n v="2878.2"/>
    <n v="518.19999999999982"/>
    <s v="Aug"/>
    <s v="Aug-2024"/>
    <x v="9"/>
  </r>
  <r>
    <s v="ORD02077"/>
    <d v="2025-08-09T00:00:00"/>
    <s v="CUST1043"/>
    <s v="P098"/>
    <n v="3"/>
    <n v="399"/>
    <n v="179.55"/>
    <s v="Cash on Delivery"/>
    <s v="Delivered"/>
    <s v="Delivered"/>
    <s v="Organic"/>
    <n v="70"/>
    <n v="278"/>
    <n v="1017.45"/>
    <n v="834"/>
    <n v="183.45000000000005"/>
    <n v="0.18030370042753949"/>
    <n v="1017.45"/>
    <n v="183.45000000000005"/>
    <s v="Aug"/>
    <s v="Aug-2025"/>
    <x v="8"/>
  </r>
  <r>
    <s v="ORD02078"/>
    <d v="2024-09-22T00:00:00"/>
    <s v="CUST0475"/>
    <s v="P042"/>
    <n v="2"/>
    <n v="2499"/>
    <n v="499.8"/>
    <s v="Cash on Delivery"/>
    <s v="Delivered"/>
    <s v="Delivered"/>
    <s v="Google Ads"/>
    <n v="50"/>
    <n v="1833"/>
    <n v="4498.2"/>
    <n v="3666"/>
    <n v="832.19999999999982"/>
    <n v="0.18500733626784044"/>
    <n v="4498.2"/>
    <n v="832.19999999999982"/>
    <s v="Sep"/>
    <s v="Sep-2024"/>
    <x v="13"/>
  </r>
  <r>
    <s v="ORD02079"/>
    <d v="2024-11-19T00:00:00"/>
    <s v="CUST1085"/>
    <s v="P011"/>
    <n v="3"/>
    <n v="799"/>
    <n v="0"/>
    <s v="Credit Card"/>
    <s v="Delivered"/>
    <s v="Delivered"/>
    <s v="Organic"/>
    <n v="80"/>
    <n v="645"/>
    <n v="2397"/>
    <n v="1935"/>
    <n v="462"/>
    <n v="0.19274092615769711"/>
    <n v="2397"/>
    <n v="462"/>
    <s v="Nov"/>
    <s v="Nov-2024"/>
    <x v="6"/>
  </r>
  <r>
    <s v="ORD02080"/>
    <d v="2025-03-20T00:00:00"/>
    <s v="CUST1197"/>
    <s v="P045"/>
    <n v="2"/>
    <n v="4999"/>
    <n v="499.9"/>
    <s v="Cash on Delivery"/>
    <s v="Delivered"/>
    <s v="Delayed"/>
    <s v="Instagram"/>
    <n v="80"/>
    <n v="3040"/>
    <n v="9498.1"/>
    <n v="6080"/>
    <n v="3418.1000000000004"/>
    <n v="0.359871974394879"/>
    <n v="9498.1"/>
    <n v="3418.1000000000004"/>
    <s v="Mar"/>
    <s v="Mar-2025"/>
    <x v="17"/>
  </r>
  <r>
    <s v="ORD02081"/>
    <d v="2024-04-26T00:00:00"/>
    <s v="CUST0713"/>
    <s v="P020"/>
    <n v="1"/>
    <n v="1999"/>
    <n v="199.9"/>
    <s v="UPI"/>
    <s v="Delivered"/>
    <s v="Delivered"/>
    <s v="Organic"/>
    <n v="60"/>
    <n v="1597"/>
    <n v="1799.1"/>
    <n v="1597"/>
    <n v="202.09999999999991"/>
    <n v="0.11233394475015281"/>
    <n v="1799.1"/>
    <n v="202.09999999999991"/>
    <s v="Apr"/>
    <s v="Apr-2024"/>
    <x v="3"/>
  </r>
  <r>
    <s v="ORD02082"/>
    <d v="2025-04-19T00:00:00"/>
    <s v="CUST0157"/>
    <s v="P065"/>
    <n v="1"/>
    <n v="399"/>
    <n v="19.95"/>
    <s v="Net Banking"/>
    <s v="Delivered"/>
    <s v="Delivered"/>
    <s v="Organic"/>
    <n v="50"/>
    <n v="252"/>
    <n v="379.05"/>
    <n v="252"/>
    <n v="127.05000000000001"/>
    <n v="0.33518005540166207"/>
    <n v="379.05"/>
    <n v="127.05000000000001"/>
    <s v="Apr"/>
    <s v="Apr-2025"/>
    <x v="7"/>
  </r>
  <r>
    <s v="ORD02083"/>
    <d v="2025-02-28T00:00:00"/>
    <s v="CUST0230"/>
    <s v="P007"/>
    <n v="2"/>
    <n v="599"/>
    <n v="0"/>
    <s v="Debit Card"/>
    <s v="Delivered"/>
    <s v="Delivered"/>
    <s v="Email"/>
    <n v="60"/>
    <n v="470"/>
    <n v="1198"/>
    <n v="940"/>
    <n v="258"/>
    <n v="0.21535893155258765"/>
    <n v="1198"/>
    <n v="258"/>
    <s v="Feb"/>
    <s v="Feb-2025"/>
    <x v="0"/>
  </r>
  <r>
    <s v="ORD02084"/>
    <d v="2025-07-03T00:00:00"/>
    <s v="CUST0627"/>
    <s v="P066"/>
    <n v="1"/>
    <n v="299"/>
    <n v="0"/>
    <s v="Debit Card"/>
    <s v="Delivered"/>
    <s v="Delivered"/>
    <s v="Instagram"/>
    <n v="70"/>
    <n v="223"/>
    <n v="299"/>
    <n v="223"/>
    <n v="76"/>
    <n v="0.25418060200668896"/>
    <n v="299"/>
    <n v="76"/>
    <s v="Jul"/>
    <s v="Jul-2025"/>
    <x v="2"/>
  </r>
  <r>
    <s v="ORD02085"/>
    <d v="2024-08-26T00:00:00"/>
    <s v="CUST0220"/>
    <s v="P085"/>
    <n v="2"/>
    <n v="2999"/>
    <n v="0"/>
    <s v="Debit Card"/>
    <s v="Cancelled"/>
    <s v="Cancelled"/>
    <s v="Organic"/>
    <n v="80"/>
    <n v="2394"/>
    <n v="5998"/>
    <n v="4788"/>
    <n v="1210"/>
    <n v="0.20173391130376792"/>
    <n v="0"/>
    <n v="0"/>
    <s v="Aug"/>
    <s v="Aug-2024"/>
    <x v="9"/>
  </r>
  <r>
    <s v="ORD02086"/>
    <d v="2025-04-16T00:00:00"/>
    <s v="CUST0126"/>
    <s v="P017"/>
    <n v="2"/>
    <n v="6999"/>
    <n v="0"/>
    <s v="Debit Card"/>
    <s v="Cancelled"/>
    <s v="Cancelled"/>
    <s v="Instagram"/>
    <n v="60"/>
    <n v="4046"/>
    <n v="13998"/>
    <n v="8092"/>
    <n v="5906"/>
    <n v="0.42191741677382483"/>
    <n v="0"/>
    <n v="0"/>
    <s v="Apr"/>
    <s v="Apr-2025"/>
    <x v="7"/>
  </r>
  <r>
    <s v="ORD02087"/>
    <d v="2024-05-19T00:00:00"/>
    <s v="CUST0566"/>
    <s v="P051"/>
    <n v="2"/>
    <n v="2499"/>
    <n v="0"/>
    <s v="Debit Card"/>
    <s v="Delivered"/>
    <s v="Delivered"/>
    <s v="Facebook"/>
    <n v="60"/>
    <n v="1946"/>
    <n v="4998"/>
    <n v="3892"/>
    <n v="1106"/>
    <n v="0.22128851540616246"/>
    <n v="4998"/>
    <n v="1106"/>
    <s v="May"/>
    <s v="May-2024"/>
    <x v="5"/>
  </r>
  <r>
    <s v="ORD02088"/>
    <d v="2025-05-25T00:00:00"/>
    <s v="CUST0875"/>
    <s v="P051"/>
    <n v="3"/>
    <n v="2499"/>
    <n v="374.85"/>
    <s v="UPI"/>
    <s v="Delivered"/>
    <s v="Delivered"/>
    <s v="Organic"/>
    <n v="40"/>
    <n v="1946"/>
    <n v="7122.15"/>
    <n v="5838"/>
    <n v="1284.1499999999996"/>
    <n v="0.1803037004275394"/>
    <n v="7122.15"/>
    <n v="1284.1499999999996"/>
    <s v="May"/>
    <s v="May-2025"/>
    <x v="11"/>
  </r>
  <r>
    <s v="ORD02089"/>
    <d v="2024-04-14T00:00:00"/>
    <s v="CUST0521"/>
    <s v="P080"/>
    <n v="2"/>
    <n v="6999"/>
    <n v="0"/>
    <s v="Credit Card"/>
    <s v="Delivered"/>
    <s v="Delivered"/>
    <s v="Organic"/>
    <n v="80"/>
    <n v="4949"/>
    <n v="13998"/>
    <n v="9898"/>
    <n v="4100"/>
    <n v="0.29289898556936705"/>
    <n v="13998"/>
    <n v="4100"/>
    <s v="Apr"/>
    <s v="Apr-2024"/>
    <x v="3"/>
  </r>
  <r>
    <s v="ORD02090"/>
    <d v="2025-05-05T00:00:00"/>
    <s v="CUST1041"/>
    <s v="P011"/>
    <n v="4"/>
    <n v="799"/>
    <n v="319.60000000000002"/>
    <s v="Debit Card"/>
    <s v="Delivered"/>
    <s v="Delivered"/>
    <s v="Affiliate"/>
    <n v="60"/>
    <n v="645"/>
    <n v="2876.4"/>
    <n v="2580"/>
    <n v="296.40000000000009"/>
    <n v="0.10304547350855238"/>
    <n v="2876.4"/>
    <n v="296.40000000000009"/>
    <s v="May"/>
    <s v="May-2025"/>
    <x v="11"/>
  </r>
  <r>
    <s v="ORD02091"/>
    <d v="2025-07-28T00:00:00"/>
    <s v="CUST0877"/>
    <s v="P017"/>
    <n v="1"/>
    <n v="6999"/>
    <n v="0"/>
    <s v="UPI"/>
    <s v="Cancelled"/>
    <s v="Cancelled"/>
    <s v="Google Ads"/>
    <n v="40"/>
    <n v="4046"/>
    <n v="6999"/>
    <n v="4046"/>
    <n v="2953"/>
    <n v="0.42191741677382483"/>
    <n v="0"/>
    <n v="0"/>
    <s v="Jul"/>
    <s v="Jul-2025"/>
    <x v="2"/>
  </r>
  <r>
    <s v="ORD02092"/>
    <d v="2025-08-21T00:00:00"/>
    <s v="CUST1061"/>
    <s v="P072"/>
    <n v="2"/>
    <n v="999"/>
    <n v="0"/>
    <s v="Credit Card"/>
    <s v="Delivered"/>
    <s v="Delivered"/>
    <s v="Organic"/>
    <n v="100"/>
    <n v="636"/>
    <n v="1998"/>
    <n v="1272"/>
    <n v="726"/>
    <n v="0.36336336336336339"/>
    <n v="1998"/>
    <n v="726"/>
    <s v="Aug"/>
    <s v="Aug-2025"/>
    <x v="8"/>
  </r>
  <r>
    <s v="ORD02093"/>
    <d v="2024-05-25T00:00:00"/>
    <s v="CUST0594"/>
    <s v="P077"/>
    <n v="1"/>
    <n v="3999"/>
    <n v="199.95"/>
    <s v="UPI"/>
    <s v="Delivered"/>
    <s v="Delayed"/>
    <s v="Organic"/>
    <n v="50"/>
    <n v="2547"/>
    <n v="3799.05"/>
    <n v="2547"/>
    <n v="1252.0500000000002"/>
    <n v="0.32956923441386665"/>
    <n v="3799.05"/>
    <n v="1252.0500000000002"/>
    <s v="May"/>
    <s v="May-2024"/>
    <x v="5"/>
  </r>
  <r>
    <s v="ORD02094"/>
    <d v="2025-02-01T00:00:00"/>
    <s v="CUST0446"/>
    <s v="P072"/>
    <n v="4"/>
    <n v="999"/>
    <n v="999"/>
    <s v="Cash on Delivery"/>
    <s v="Delivered"/>
    <s v="Delayed"/>
    <s v="Affiliate"/>
    <n v="50"/>
    <n v="636"/>
    <n v="2997"/>
    <n v="2544"/>
    <n v="453"/>
    <n v="0.15115115115115116"/>
    <n v="2997"/>
    <n v="453"/>
    <s v="Feb"/>
    <s v="Feb-2025"/>
    <x v="0"/>
  </r>
  <r>
    <s v="ORD02095"/>
    <d v="2024-06-24T00:00:00"/>
    <s v="CUST0198"/>
    <s v="P078"/>
    <n v="1"/>
    <n v="399"/>
    <n v="59.85"/>
    <s v="UPI"/>
    <s v="Delivered"/>
    <s v="Delivered"/>
    <s v="Email"/>
    <n v="100"/>
    <n v="257"/>
    <n v="339.15"/>
    <n v="257"/>
    <n v="82.149999999999977"/>
    <n v="0.24222320507150225"/>
    <n v="339.15"/>
    <n v="82.149999999999977"/>
    <s v="Jun"/>
    <s v="Jun-2024"/>
    <x v="1"/>
  </r>
  <r>
    <s v="ORD02096"/>
    <d v="2024-04-18T00:00:00"/>
    <s v="CUST1151"/>
    <s v="P078"/>
    <n v="2"/>
    <n v="399"/>
    <n v="119.7"/>
    <s v="Credit Card"/>
    <s v="Delivered"/>
    <s v="Delivered"/>
    <s v="Affiliate"/>
    <n v="70"/>
    <n v="257"/>
    <n v="678.3"/>
    <n v="514"/>
    <n v="164.29999999999995"/>
    <n v="0.24222320507150225"/>
    <n v="678.3"/>
    <n v="164.29999999999995"/>
    <s v="Apr"/>
    <s v="Apr-2024"/>
    <x v="3"/>
  </r>
  <r>
    <s v="ORD02097"/>
    <d v="2025-07-21T00:00:00"/>
    <s v="CUST0269"/>
    <s v="P057"/>
    <n v="4"/>
    <n v="299"/>
    <n v="299"/>
    <s v="Cash on Delivery"/>
    <s v="Delivered"/>
    <s v="Delivered"/>
    <s v="Organic"/>
    <n v="100"/>
    <n v="188"/>
    <n v="897"/>
    <n v="752"/>
    <n v="145"/>
    <n v="0.1616499442586399"/>
    <n v="897"/>
    <n v="145"/>
    <s v="Jul"/>
    <s v="Jul-2025"/>
    <x v="2"/>
  </r>
  <r>
    <s v="ORD02098"/>
    <d v="2025-04-07T00:00:00"/>
    <s v="CUST0830"/>
    <s v="P054"/>
    <n v="2"/>
    <n v="4999"/>
    <n v="0"/>
    <s v="Cash on Delivery"/>
    <s v="Cancelled"/>
    <s v="Cancelled"/>
    <s v="Email"/>
    <n v="40"/>
    <n v="2912"/>
    <n v="9998"/>
    <n v="5824"/>
    <n v="4174"/>
    <n v="0.41748349669933987"/>
    <n v="0"/>
    <n v="0"/>
    <s v="Apr"/>
    <s v="Apr-2025"/>
    <x v="7"/>
  </r>
  <r>
    <s v="ORD02099"/>
    <d v="2024-05-30T00:00:00"/>
    <s v="CUST0578"/>
    <s v="P087"/>
    <n v="3"/>
    <n v="799"/>
    <n v="239.7"/>
    <s v="Credit Card"/>
    <s v="Delivered"/>
    <s v="Delivered"/>
    <s v="Google Ads"/>
    <n v="70"/>
    <n v="560"/>
    <n v="2157.3000000000002"/>
    <n v="1680"/>
    <n v="477.30000000000018"/>
    <n v="0.22124878320122382"/>
    <n v="2157.3000000000002"/>
    <n v="477.30000000000018"/>
    <s v="May"/>
    <s v="May-2024"/>
    <x v="5"/>
  </r>
  <r>
    <s v="ORD02100"/>
    <d v="2025-02-04T00:00:00"/>
    <s v="CUST0385"/>
    <s v="P027"/>
    <n v="1"/>
    <n v="299"/>
    <n v="44.85"/>
    <s v="UPI"/>
    <s v="Delivered"/>
    <s v="Delivered"/>
    <s v="Google Ads"/>
    <n v="60"/>
    <n v="206"/>
    <n v="254.15"/>
    <n v="206"/>
    <n v="48.150000000000006"/>
    <n v="0.18945504623253986"/>
    <n v="254.15"/>
    <n v="48.150000000000006"/>
    <s v="Feb"/>
    <s v="Feb-2025"/>
    <x v="0"/>
  </r>
  <r>
    <s v="ORD02101"/>
    <d v="2025-06-25T00:00:00"/>
    <s v="CUST0392"/>
    <s v="P052"/>
    <n v="2"/>
    <n v="499"/>
    <n v="0"/>
    <s v="UPI"/>
    <s v="Delivered"/>
    <s v="Delivered"/>
    <s v="Instagram"/>
    <n v="100"/>
    <n v="320"/>
    <n v="998"/>
    <n v="640"/>
    <n v="358"/>
    <n v="0.3587174348697395"/>
    <n v="998"/>
    <n v="358"/>
    <s v="Jun"/>
    <s v="Jun-2025"/>
    <x v="18"/>
  </r>
  <r>
    <s v="ORD02102"/>
    <d v="2024-03-19T00:00:00"/>
    <s v="CUST0711"/>
    <s v="P001"/>
    <n v="4"/>
    <n v="799"/>
    <n v="479.4"/>
    <s v="UPI"/>
    <s v="Delivered"/>
    <s v="Delivered"/>
    <s v="Instagram"/>
    <n v="100"/>
    <n v="547"/>
    <n v="2716.6"/>
    <n v="2188"/>
    <n v="528.59999999999991"/>
    <n v="0.19458146212176983"/>
    <n v="2716.6"/>
    <n v="528.59999999999991"/>
    <s v="Mar"/>
    <s v="Mar-2024"/>
    <x v="4"/>
  </r>
  <r>
    <s v="ORD02103"/>
    <d v="2024-06-05T00:00:00"/>
    <s v="CUST0080"/>
    <s v="P013"/>
    <n v="2"/>
    <n v="999"/>
    <n v="499.5"/>
    <s v="Cash on Delivery"/>
    <s v="Delivered"/>
    <s v="Delivered"/>
    <s v="Organic"/>
    <n v="70"/>
    <n v="603"/>
    <n v="1498.5"/>
    <n v="1206"/>
    <n v="292.5"/>
    <n v="0.19519519519519518"/>
    <n v="1498.5"/>
    <n v="292.5"/>
    <s v="Jun"/>
    <s v="Jun-2024"/>
    <x v="1"/>
  </r>
  <r>
    <s v="ORD02104"/>
    <d v="2024-10-28T00:00:00"/>
    <s v="CUST1099"/>
    <s v="P090"/>
    <n v="1"/>
    <n v="8999"/>
    <n v="449.95"/>
    <s v="UPI"/>
    <s v="Delivered"/>
    <s v="Delivered"/>
    <s v="Facebook"/>
    <n v="80"/>
    <n v="5811"/>
    <n v="8549.0499999999993"/>
    <n v="5811"/>
    <n v="2738.0499999999993"/>
    <n v="0.32027535223211928"/>
    <n v="8549.0499999999993"/>
    <n v="2738.0499999999993"/>
    <s v="Oct"/>
    <s v="Oct-2024"/>
    <x v="16"/>
  </r>
  <r>
    <s v="ORD02105"/>
    <d v="2025-04-30T00:00:00"/>
    <s v="CUST0790"/>
    <s v="P041"/>
    <n v="1"/>
    <n v="399"/>
    <n v="0"/>
    <s v="Debit Card"/>
    <s v="Delivered"/>
    <s v="Delivered"/>
    <s v="Organic"/>
    <n v="80"/>
    <n v="315"/>
    <n v="399"/>
    <n v="315"/>
    <n v="84"/>
    <n v="0.21052631578947367"/>
    <n v="399"/>
    <n v="84"/>
    <s v="Apr"/>
    <s v="Apr-2025"/>
    <x v="7"/>
  </r>
  <r>
    <s v="ORD02106"/>
    <d v="2025-03-07T00:00:00"/>
    <s v="CUST0524"/>
    <s v="P081"/>
    <n v="1"/>
    <n v="499"/>
    <n v="0"/>
    <s v="Debit Card"/>
    <s v="Cancelled"/>
    <s v="Cancelled"/>
    <s v="Email"/>
    <n v="60"/>
    <n v="280"/>
    <n v="499"/>
    <n v="280"/>
    <n v="219"/>
    <n v="0.43887775551102204"/>
    <n v="0"/>
    <n v="0"/>
    <s v="Mar"/>
    <s v="Mar-2025"/>
    <x v="17"/>
  </r>
  <r>
    <s v="ORD02107"/>
    <d v="2024-05-13T00:00:00"/>
    <s v="CUST0571"/>
    <s v="P098"/>
    <n v="2"/>
    <n v="399"/>
    <n v="79.8"/>
    <s v="UPI"/>
    <s v="Delivered"/>
    <s v="Delivered"/>
    <s v="Affiliate"/>
    <n v="50"/>
    <n v="278"/>
    <n v="718.2"/>
    <n v="556"/>
    <n v="162.20000000000005"/>
    <n v="0.22584238373712062"/>
    <n v="718.2"/>
    <n v="162.20000000000005"/>
    <s v="May"/>
    <s v="May-2024"/>
    <x v="5"/>
  </r>
  <r>
    <s v="ORD02108"/>
    <d v="2025-03-09T00:00:00"/>
    <s v="CUST0748"/>
    <s v="P046"/>
    <n v="3"/>
    <n v="1999"/>
    <n v="0"/>
    <s v="Credit Card"/>
    <s v="Cancelled"/>
    <s v="Cancelled"/>
    <s v="Facebook"/>
    <n v="100"/>
    <n v="1398"/>
    <n v="5997"/>
    <n v="4194"/>
    <n v="1803"/>
    <n v="0.30065032516258128"/>
    <n v="0"/>
    <n v="0"/>
    <s v="Mar"/>
    <s v="Mar-2025"/>
    <x v="17"/>
  </r>
  <r>
    <s v="ORD02109"/>
    <d v="2024-05-21T00:00:00"/>
    <s v="CUST1036"/>
    <s v="P052"/>
    <n v="2"/>
    <n v="499"/>
    <n v="0"/>
    <s v="Cash on Delivery"/>
    <s v="Delivered"/>
    <s v="Delivered"/>
    <s v="Instagram"/>
    <n v="50"/>
    <n v="320"/>
    <n v="998"/>
    <n v="640"/>
    <n v="358"/>
    <n v="0.3587174348697395"/>
    <n v="998"/>
    <n v="358"/>
    <s v="May"/>
    <s v="May-2024"/>
    <x v="5"/>
  </r>
  <r>
    <s v="ORD02110"/>
    <d v="2025-09-16T00:00:00"/>
    <s v="CUST0988"/>
    <s v="P036"/>
    <n v="2"/>
    <n v="2999"/>
    <n v="0"/>
    <s v="Credit Card"/>
    <s v="Delivered"/>
    <s v="Delivered"/>
    <s v="Email"/>
    <n v="80"/>
    <n v="2406"/>
    <n v="5998"/>
    <n v="4812"/>
    <n v="1186"/>
    <n v="0.19773257752584195"/>
    <n v="5998"/>
    <n v="1186"/>
    <s v="Sep"/>
    <s v="Sep-2025"/>
    <x v="10"/>
  </r>
  <r>
    <s v="ORD02111"/>
    <d v="2024-04-09T00:00:00"/>
    <s v="CUST0751"/>
    <s v="P068"/>
    <n v="1"/>
    <n v="2499"/>
    <n v="124.95"/>
    <s v="Credit Card"/>
    <s v="Delivered"/>
    <s v="Delivered"/>
    <s v="Organic"/>
    <n v="70"/>
    <n v="1632"/>
    <n v="2374.0500000000002"/>
    <n v="1632"/>
    <n v="742.05000000000018"/>
    <n v="0.31256713211600434"/>
    <n v="2374.0500000000002"/>
    <n v="742.05000000000018"/>
    <s v="Apr"/>
    <s v="Apr-2024"/>
    <x v="3"/>
  </r>
  <r>
    <s v="ORD02112"/>
    <d v="2024-02-01T00:00:00"/>
    <s v="CUST1053"/>
    <s v="P018"/>
    <n v="2"/>
    <n v="499"/>
    <n v="99.8"/>
    <s v="Debit Card"/>
    <s v="Delivered"/>
    <s v="Delivered"/>
    <s v="Facebook"/>
    <n v="50"/>
    <n v="403"/>
    <n v="898.2"/>
    <n v="806"/>
    <n v="92.200000000000045"/>
    <n v="0.10264974393230911"/>
    <n v="898.2"/>
    <n v="92.200000000000045"/>
    <s v="Feb"/>
    <s v="Feb-2024"/>
    <x v="12"/>
  </r>
  <r>
    <s v="ORD02113"/>
    <d v="2025-03-20T00:00:00"/>
    <s v="CUST0421"/>
    <s v="P003"/>
    <n v="2"/>
    <n v="399"/>
    <n v="199.5"/>
    <s v="Cash on Delivery"/>
    <s v="Delivered"/>
    <s v="Delivered"/>
    <s v="Affiliate"/>
    <n v="70"/>
    <n v="307"/>
    <n v="598.5"/>
    <n v="614"/>
    <n v="-15.5"/>
    <n v="-2.5898078529657476E-2"/>
    <n v="598.5"/>
    <n v="-15.5"/>
    <s v="Mar"/>
    <s v="Mar-2025"/>
    <x v="17"/>
  </r>
  <r>
    <s v="ORD02114"/>
    <d v="2025-06-21T00:00:00"/>
    <s v="CUST1050"/>
    <s v="P065"/>
    <n v="1"/>
    <n v="399"/>
    <n v="39.9"/>
    <s v="UPI"/>
    <s v="Delivered"/>
    <s v="Delivered"/>
    <s v="Facebook"/>
    <n v="50"/>
    <n v="252"/>
    <n v="359.1"/>
    <n v="252"/>
    <n v="107.10000000000002"/>
    <n v="0.29824561403508776"/>
    <n v="359.1"/>
    <n v="107.10000000000002"/>
    <s v="Jun"/>
    <s v="Jun-2025"/>
    <x v="18"/>
  </r>
  <r>
    <s v="ORD02115"/>
    <d v="2025-06-20T00:00:00"/>
    <s v="CUST0102"/>
    <s v="P066"/>
    <n v="1"/>
    <n v="299"/>
    <n v="14.95"/>
    <s v="Credit Card"/>
    <s v="Delivered"/>
    <s v="Delivered"/>
    <s v="Organic"/>
    <n v="100"/>
    <n v="223"/>
    <n v="284.05"/>
    <n v="223"/>
    <n v="61.050000000000011"/>
    <n v="0.21492694948072524"/>
    <n v="284.05"/>
    <n v="61.050000000000011"/>
    <s v="Jun"/>
    <s v="Jun-2025"/>
    <x v="18"/>
  </r>
  <r>
    <s v="ORD02116"/>
    <d v="2025-02-24T00:00:00"/>
    <s v="CUST0665"/>
    <s v="P025"/>
    <n v="2"/>
    <n v="4999"/>
    <n v="1499.7"/>
    <s v="Net Banking"/>
    <s v="Delivered"/>
    <s v="Delivered"/>
    <s v="Affiliate"/>
    <n v="50"/>
    <n v="3572"/>
    <n v="8498.2999999999993"/>
    <n v="7144"/>
    <n v="1354.2999999999993"/>
    <n v="0.15936128402151012"/>
    <n v="8498.2999999999993"/>
    <n v="1354.2999999999993"/>
    <s v="Feb"/>
    <s v="Feb-2025"/>
    <x v="0"/>
  </r>
  <r>
    <s v="ORD02117"/>
    <d v="2025-05-30T00:00:00"/>
    <s v="CUST0656"/>
    <s v="P079"/>
    <n v="4"/>
    <n v="1999"/>
    <n v="1599.2"/>
    <s v="UPI"/>
    <s v="Delivered"/>
    <s v="Delivered"/>
    <s v="Facebook"/>
    <n v="80"/>
    <n v="1506"/>
    <n v="6396.8"/>
    <n v="6024"/>
    <n v="372.80000000000018"/>
    <n v="5.8279139569784921E-2"/>
    <n v="6396.8"/>
    <n v="372.80000000000018"/>
    <s v="May"/>
    <s v="May-2025"/>
    <x v="11"/>
  </r>
  <r>
    <s v="ORD02118"/>
    <d v="2024-08-18T00:00:00"/>
    <s v="CUST0742"/>
    <s v="P024"/>
    <n v="1"/>
    <n v="1299"/>
    <n v="64.95"/>
    <s v="Debit Card"/>
    <s v="Delivered"/>
    <s v="Delivered"/>
    <s v="Organic"/>
    <n v="80"/>
    <n v="969"/>
    <n v="1234.05"/>
    <n v="969"/>
    <n v="265.04999999999995"/>
    <n v="0.21478060046189373"/>
    <n v="1234.05"/>
    <n v="265.04999999999995"/>
    <s v="Aug"/>
    <s v="Aug-2024"/>
    <x v="9"/>
  </r>
  <r>
    <s v="ORD02119"/>
    <d v="2024-07-21T00:00:00"/>
    <s v="CUST0911"/>
    <s v="P064"/>
    <n v="3"/>
    <n v="799"/>
    <n v="359.55"/>
    <s v="Credit Card"/>
    <s v="Delivered"/>
    <s v="Delivered"/>
    <s v="Facebook"/>
    <n v="50"/>
    <n v="445"/>
    <n v="2037.45"/>
    <n v="1335"/>
    <n v="702.45"/>
    <n v="0.34476919679010531"/>
    <n v="2037.45"/>
    <n v="702.45"/>
    <s v="Jul"/>
    <s v="Jul-2024"/>
    <x v="20"/>
  </r>
  <r>
    <s v="ORD02120"/>
    <d v="2024-01-25T00:00:00"/>
    <s v="CUST0668"/>
    <s v="P071"/>
    <n v="1"/>
    <n v="999"/>
    <n v="49.95"/>
    <s v="UPI"/>
    <s v="Delivered"/>
    <s v="Delivered"/>
    <s v="Organic"/>
    <n v="40"/>
    <n v="818"/>
    <n v="949.05"/>
    <n v="818"/>
    <n v="131.04999999999995"/>
    <n v="0.13808545387492752"/>
    <n v="949.05"/>
    <n v="131.04999999999995"/>
    <s v="Jan"/>
    <s v="Jan-2024"/>
    <x v="14"/>
  </r>
  <r>
    <s v="ORD02121"/>
    <d v="2024-11-04T00:00:00"/>
    <s v="CUST0200"/>
    <s v="P056"/>
    <n v="1"/>
    <n v="299"/>
    <n v="0"/>
    <s v="Credit Card"/>
    <s v="Delivered"/>
    <s v="Delivered"/>
    <s v="Affiliate"/>
    <n v="100"/>
    <n v="188"/>
    <n v="299"/>
    <n v="188"/>
    <n v="111"/>
    <n v="0.37123745819397991"/>
    <n v="299"/>
    <n v="111"/>
    <s v="Nov"/>
    <s v="Nov-2024"/>
    <x v="6"/>
  </r>
  <r>
    <s v="ORD02122"/>
    <d v="2024-08-10T00:00:00"/>
    <s v="CUST0198"/>
    <s v="P098"/>
    <n v="2"/>
    <n v="399"/>
    <n v="79.8"/>
    <s v="UPI"/>
    <s v="Delivered"/>
    <s v="Delivered"/>
    <s v="Organic"/>
    <n v="40"/>
    <n v="278"/>
    <n v="718.2"/>
    <n v="556"/>
    <n v="162.20000000000005"/>
    <n v="0.22584238373712062"/>
    <n v="718.2"/>
    <n v="162.20000000000005"/>
    <s v="Aug"/>
    <s v="Aug-2024"/>
    <x v="9"/>
  </r>
  <r>
    <s v="ORD02123"/>
    <d v="2024-09-06T00:00:00"/>
    <s v="CUST0260"/>
    <s v="P033"/>
    <n v="1"/>
    <n v="399"/>
    <n v="39.9"/>
    <s v="UPI"/>
    <s v="Delivered"/>
    <s v="Delivered"/>
    <s v="Google Ads"/>
    <n v="60"/>
    <n v="321"/>
    <n v="359.1"/>
    <n v="321"/>
    <n v="38.100000000000023"/>
    <n v="0.10609857978279037"/>
    <n v="359.1"/>
    <n v="38.100000000000023"/>
    <s v="Sep"/>
    <s v="Sep-2024"/>
    <x v="13"/>
  </r>
  <r>
    <s v="ORD02124"/>
    <d v="2024-04-01T00:00:00"/>
    <s v="CUST0620"/>
    <s v="P043"/>
    <n v="3"/>
    <n v="599"/>
    <n v="269.55"/>
    <s v="Debit Card"/>
    <s v="Delivered"/>
    <s v="Delivered"/>
    <s v="Email"/>
    <n v="100"/>
    <n v="358"/>
    <n v="1527.45"/>
    <n v="1074"/>
    <n v="453.45000000000005"/>
    <n v="0.29686732789944026"/>
    <n v="1527.45"/>
    <n v="453.45000000000005"/>
    <s v="Apr"/>
    <s v="Apr-2024"/>
    <x v="3"/>
  </r>
  <r>
    <s v="ORD02125"/>
    <d v="2025-09-23T00:00:00"/>
    <s v="CUST0120"/>
    <s v="P090"/>
    <n v="1"/>
    <n v="8999"/>
    <n v="899.9"/>
    <s v="Credit Card"/>
    <s v="Delivered"/>
    <s v="Delivered"/>
    <s v="Email"/>
    <n v="50"/>
    <n v="5811"/>
    <n v="8099.1"/>
    <n v="5811"/>
    <n v="2288.1000000000004"/>
    <n v="0.28251287180057044"/>
    <n v="8099.1"/>
    <n v="2288.1000000000004"/>
    <s v="Sep"/>
    <s v="Sep-2025"/>
    <x v="10"/>
  </r>
  <r>
    <s v="ORD02126"/>
    <d v="2024-04-14T00:00:00"/>
    <s v="CUST0699"/>
    <s v="P040"/>
    <n v="3"/>
    <n v="799"/>
    <n v="479.4"/>
    <s v="UPI"/>
    <s v="Delivered"/>
    <s v="Delivered"/>
    <s v="Instagram"/>
    <n v="50"/>
    <n v="639"/>
    <n v="1917.6"/>
    <n v="1917"/>
    <n v="0.59999999999990905"/>
    <n v="3.1289111389231803E-4"/>
    <n v="1917.6"/>
    <n v="0.59999999999990905"/>
    <s v="Apr"/>
    <s v="Apr-2024"/>
    <x v="3"/>
  </r>
  <r>
    <s v="ORD02127"/>
    <d v="2025-10-13T00:00:00"/>
    <s v="CUST0538"/>
    <s v="P002"/>
    <n v="2"/>
    <n v="999"/>
    <n v="0"/>
    <s v="Debit Card"/>
    <s v="Delivered"/>
    <s v="Delivered"/>
    <s v="Organic"/>
    <n v="60"/>
    <n v="590"/>
    <n v="1998"/>
    <n v="1180"/>
    <n v="818"/>
    <n v="0.4094094094094094"/>
    <n v="1998"/>
    <n v="818"/>
    <s v="Oct"/>
    <s v="Oct-2025"/>
    <x v="21"/>
  </r>
  <r>
    <s v="ORD02128"/>
    <d v="2025-06-17T00:00:00"/>
    <s v="CUST0768"/>
    <s v="P064"/>
    <n v="4"/>
    <n v="799"/>
    <n v="159.80000000000001"/>
    <s v="UPI"/>
    <s v="Delivered"/>
    <s v="Delivered"/>
    <s v="Instagram"/>
    <n v="70"/>
    <n v="445"/>
    <n v="3036.2"/>
    <n v="1780"/>
    <n v="1256.1999999999998"/>
    <n v="0.41374086028588364"/>
    <n v="3036.2"/>
    <n v="1256.1999999999998"/>
    <s v="Jun"/>
    <s v="Jun-2025"/>
    <x v="18"/>
  </r>
  <r>
    <s v="ORD02129"/>
    <d v="2024-05-16T00:00:00"/>
    <s v="CUST0594"/>
    <s v="P050"/>
    <n v="1"/>
    <n v="3999"/>
    <n v="799.8"/>
    <s v="Credit Card"/>
    <s v="Delivered"/>
    <s v="Delivered"/>
    <s v="Google Ads"/>
    <n v="50"/>
    <n v="2895"/>
    <n v="3199.2"/>
    <n v="2895"/>
    <n v="304.19999999999982"/>
    <n v="9.5086271567891928E-2"/>
    <n v="3199.2"/>
    <n v="304.19999999999982"/>
    <s v="May"/>
    <s v="May-2024"/>
    <x v="5"/>
  </r>
  <r>
    <s v="ORD02130"/>
    <d v="2024-05-31T00:00:00"/>
    <s v="CUST0767"/>
    <s v="P031"/>
    <n v="4"/>
    <n v="3999"/>
    <n v="0"/>
    <s v="UPI"/>
    <s v="Cancelled"/>
    <s v="Cancelled"/>
    <s v="Google Ads"/>
    <n v="60"/>
    <n v="3007"/>
    <n v="15996"/>
    <n v="12028"/>
    <n v="3968"/>
    <n v="0.24806201550387597"/>
    <n v="0"/>
    <n v="0"/>
    <s v="May"/>
    <s v="May-2024"/>
    <x v="5"/>
  </r>
  <r>
    <s v="ORD02131"/>
    <d v="2025-05-22T00:00:00"/>
    <s v="CUST0696"/>
    <s v="P015"/>
    <n v="2"/>
    <n v="1299"/>
    <n v="259.8"/>
    <s v="UPI"/>
    <s v="Delivered"/>
    <s v="Delivered"/>
    <s v="Google Ads"/>
    <n v="80"/>
    <n v="881"/>
    <n v="2338.1999999999998"/>
    <n v="1762"/>
    <n v="576.19999999999982"/>
    <n v="0.24642887691386531"/>
    <n v="2338.1999999999998"/>
    <n v="576.19999999999982"/>
    <s v="May"/>
    <s v="May-2025"/>
    <x v="11"/>
  </r>
  <r>
    <s v="ORD02132"/>
    <d v="2025-09-26T00:00:00"/>
    <s v="CUST0574"/>
    <s v="P057"/>
    <n v="1"/>
    <n v="299"/>
    <n v="14.95"/>
    <s v="Cash on Delivery"/>
    <s v="Delivered"/>
    <s v="Delivered"/>
    <s v="Instagram"/>
    <n v="40"/>
    <n v="188"/>
    <n v="284.05"/>
    <n v="188"/>
    <n v="96.050000000000011"/>
    <n v="0.33814469283576837"/>
    <n v="284.05"/>
    <n v="96.050000000000011"/>
    <s v="Sep"/>
    <s v="Sep-2025"/>
    <x v="10"/>
  </r>
  <r>
    <s v="ORD02133"/>
    <d v="2025-09-13T00:00:00"/>
    <s v="CUST0590"/>
    <s v="P099"/>
    <n v="1"/>
    <n v="1299"/>
    <n v="129.9"/>
    <s v="Cash on Delivery"/>
    <s v="Delivered"/>
    <s v="Delivered"/>
    <s v="Instagram"/>
    <n v="60"/>
    <n v="1025"/>
    <n v="1169.0999999999999"/>
    <n v="1025"/>
    <n v="144.09999999999991"/>
    <n v="0.12325720639808393"/>
    <n v="1169.0999999999999"/>
    <n v="144.09999999999991"/>
    <s v="Sep"/>
    <s v="Sep-2025"/>
    <x v="10"/>
  </r>
  <r>
    <s v="ORD02134"/>
    <d v="2025-08-14T00:00:00"/>
    <s v="CUST0460"/>
    <s v="P061"/>
    <n v="1"/>
    <n v="299"/>
    <n v="59.8"/>
    <s v="Net Banking"/>
    <s v="Delivered"/>
    <s v="Delivered"/>
    <s v="Organic"/>
    <n v="100"/>
    <n v="170"/>
    <n v="239.2"/>
    <n v="170"/>
    <n v="69.199999999999989"/>
    <n v="0.28929765886287623"/>
    <n v="239.2"/>
    <n v="69.199999999999989"/>
    <s v="Aug"/>
    <s v="Aug-2025"/>
    <x v="8"/>
  </r>
  <r>
    <s v="ORD02135"/>
    <d v="2024-12-11T00:00:00"/>
    <s v="CUST1179"/>
    <s v="P095"/>
    <n v="2"/>
    <n v="299"/>
    <n v="59.8"/>
    <s v="Credit Card"/>
    <s v="Delivered"/>
    <s v="Delayed"/>
    <s v="Organic"/>
    <n v="40"/>
    <n v="221"/>
    <n v="538.20000000000005"/>
    <n v="442"/>
    <n v="96.200000000000045"/>
    <n v="0.17874396135265708"/>
    <n v="538.20000000000005"/>
    <n v="96.200000000000045"/>
    <s v="Dec"/>
    <s v="Dec-2024"/>
    <x v="15"/>
  </r>
  <r>
    <s v="ORD02136"/>
    <d v="2024-10-28T00:00:00"/>
    <s v="CUST0659"/>
    <s v="P087"/>
    <n v="2"/>
    <n v="799"/>
    <n v="239.7"/>
    <s v="UPI"/>
    <s v="Delivered"/>
    <s v="Delivered"/>
    <s v="Google Ads"/>
    <n v="80"/>
    <n v="560"/>
    <n v="1358.3"/>
    <n v="1120"/>
    <n v="238.29999999999995"/>
    <n v="0.17543988809541336"/>
    <n v="1358.3"/>
    <n v="238.29999999999995"/>
    <s v="Oct"/>
    <s v="Oct-2024"/>
    <x v="16"/>
  </r>
  <r>
    <s v="ORD02137"/>
    <d v="2024-01-30T00:00:00"/>
    <s v="CUST0937"/>
    <s v="P023"/>
    <n v="3"/>
    <n v="8999"/>
    <n v="0"/>
    <s v="Net Banking"/>
    <s v="Cancelled"/>
    <s v="Cancelled"/>
    <s v="Organic"/>
    <n v="40"/>
    <n v="6419"/>
    <n v="26997"/>
    <n v="19257"/>
    <n v="7740"/>
    <n v="0.28669852205800644"/>
    <n v="0"/>
    <n v="0"/>
    <s v="Jan"/>
    <s v="Jan-2024"/>
    <x v="14"/>
  </r>
  <r>
    <s v="ORD02138"/>
    <d v="2024-07-10T00:00:00"/>
    <s v="CUST1169"/>
    <s v="P002"/>
    <n v="2"/>
    <n v="999"/>
    <n v="399.6"/>
    <s v="UPI"/>
    <s v="Delivered"/>
    <s v="Delivered"/>
    <s v="Facebook"/>
    <n v="80"/>
    <n v="590"/>
    <n v="1598.4"/>
    <n v="1180"/>
    <n v="418.40000000000009"/>
    <n v="0.2617617617617618"/>
    <n v="1598.4"/>
    <n v="418.40000000000009"/>
    <s v="Jul"/>
    <s v="Jul-2024"/>
    <x v="20"/>
  </r>
  <r>
    <s v="ORD02139"/>
    <d v="2025-08-15T00:00:00"/>
    <s v="CUST0519"/>
    <s v="P033"/>
    <n v="3"/>
    <n v="399"/>
    <n v="0"/>
    <s v="UPI"/>
    <s v="Delivered"/>
    <s v="Delayed"/>
    <s v="Instagram"/>
    <n v="100"/>
    <n v="321"/>
    <n v="1197"/>
    <n v="963"/>
    <n v="234"/>
    <n v="0.19548872180451127"/>
    <n v="1197"/>
    <n v="234"/>
    <s v="Aug"/>
    <s v="Aug-2025"/>
    <x v="8"/>
  </r>
  <r>
    <s v="ORD02140"/>
    <d v="2025-03-07T00:00:00"/>
    <s v="CUST0196"/>
    <s v="P054"/>
    <n v="4"/>
    <n v="4999"/>
    <n v="0"/>
    <s v="UPI"/>
    <s v="Cancelled"/>
    <s v="Cancelled"/>
    <s v="Organic"/>
    <n v="50"/>
    <n v="2912"/>
    <n v="19996"/>
    <n v="11648"/>
    <n v="8348"/>
    <n v="0.41748349669933987"/>
    <n v="0"/>
    <n v="0"/>
    <s v="Mar"/>
    <s v="Mar-2025"/>
    <x v="17"/>
  </r>
  <r>
    <s v="ORD02141"/>
    <d v="2025-10-29T00:00:00"/>
    <s v="CUST0438"/>
    <s v="P022"/>
    <n v="1"/>
    <n v="999"/>
    <n v="0"/>
    <s v="UPI"/>
    <s v="Cancelled"/>
    <s v="Cancelled"/>
    <s v="Affiliate"/>
    <n v="50"/>
    <n v="693"/>
    <n v="999"/>
    <n v="693"/>
    <n v="306"/>
    <n v="0.30630630630630629"/>
    <n v="0"/>
    <n v="0"/>
    <s v="Oct"/>
    <s v="Oct-2025"/>
    <x v="21"/>
  </r>
  <r>
    <s v="ORD02142"/>
    <d v="2025-06-30T00:00:00"/>
    <s v="CUST0317"/>
    <s v="P052"/>
    <n v="1"/>
    <n v="499"/>
    <n v="49.9"/>
    <s v="Credit Card"/>
    <s v="Delivered"/>
    <s v="Delivered"/>
    <s v="Facebook"/>
    <n v="40"/>
    <n v="320"/>
    <n v="449.1"/>
    <n v="320"/>
    <n v="129.10000000000002"/>
    <n v="0.28746381652193281"/>
    <n v="449.1"/>
    <n v="129.10000000000002"/>
    <s v="Jun"/>
    <s v="Jun-2025"/>
    <x v="18"/>
  </r>
  <r>
    <s v="ORD02143"/>
    <d v="2024-06-29T00:00:00"/>
    <s v="CUST1097"/>
    <s v="P078"/>
    <n v="1"/>
    <n v="399"/>
    <n v="0"/>
    <s v="Credit Card"/>
    <s v="Cancelled"/>
    <s v="Cancelled"/>
    <s v="Email"/>
    <n v="50"/>
    <n v="257"/>
    <n v="399"/>
    <n v="257"/>
    <n v="142"/>
    <n v="0.35588972431077692"/>
    <n v="0"/>
    <n v="0"/>
    <s v="Jun"/>
    <s v="Jun-2024"/>
    <x v="1"/>
  </r>
  <r>
    <s v="ORD02144"/>
    <d v="2024-08-19T00:00:00"/>
    <s v="CUST0452"/>
    <s v="P043"/>
    <n v="3"/>
    <n v="599"/>
    <n v="89.85"/>
    <s v="Credit Card"/>
    <s v="Delivered"/>
    <s v="Delayed"/>
    <s v="Google Ads"/>
    <n v="40"/>
    <n v="358"/>
    <n v="1707.15"/>
    <n v="1074"/>
    <n v="633.15000000000009"/>
    <n v="0.37088129338370973"/>
    <n v="1707.15"/>
    <n v="633.15000000000009"/>
    <s v="Aug"/>
    <s v="Aug-2024"/>
    <x v="9"/>
  </r>
  <r>
    <s v="ORD02145"/>
    <d v="2024-04-27T00:00:00"/>
    <s v="CUST0792"/>
    <s v="P083"/>
    <n v="1"/>
    <n v="499"/>
    <n v="0"/>
    <s v="UPI"/>
    <s v="Cancelled"/>
    <s v="Cancelled"/>
    <s v="Organic"/>
    <n v="100"/>
    <n v="323"/>
    <n v="499"/>
    <n v="323"/>
    <n v="176"/>
    <n v="0.35270541082164331"/>
    <n v="0"/>
    <n v="0"/>
    <s v="Apr"/>
    <s v="Apr-2024"/>
    <x v="3"/>
  </r>
  <r>
    <s v="ORD02146"/>
    <d v="2025-10-14T00:00:00"/>
    <s v="CUST0523"/>
    <s v="P041"/>
    <n v="3"/>
    <n v="399"/>
    <n v="0"/>
    <s v="Credit Card"/>
    <s v="Cancelled"/>
    <s v="Cancelled"/>
    <s v="Google Ads"/>
    <n v="60"/>
    <n v="315"/>
    <n v="1197"/>
    <n v="945"/>
    <n v="252"/>
    <n v="0.21052631578947367"/>
    <n v="0"/>
    <n v="0"/>
    <s v="Oct"/>
    <s v="Oct-2025"/>
    <x v="21"/>
  </r>
  <r>
    <s v="ORD02147"/>
    <d v="2025-01-26T00:00:00"/>
    <s v="CUST0850"/>
    <s v="P046"/>
    <n v="2"/>
    <n v="1999"/>
    <n v="199.9"/>
    <s v="Credit Card"/>
    <s v="Delivered"/>
    <s v="Delivered"/>
    <s v="Organic"/>
    <n v="100"/>
    <n v="1398"/>
    <n v="3798.1"/>
    <n v="2796"/>
    <n v="1002.0999999999999"/>
    <n v="0.26384244753955921"/>
    <n v="3798.1"/>
    <n v="1002.0999999999999"/>
    <s v="Jan"/>
    <s v="Jan-2025"/>
    <x v="19"/>
  </r>
  <r>
    <s v="ORD02148"/>
    <d v="2024-12-04T00:00:00"/>
    <s v="CUST0552"/>
    <s v="P041"/>
    <n v="1"/>
    <n v="399"/>
    <n v="19.95"/>
    <s v="UPI"/>
    <s v="Delivered"/>
    <s v="Delivered"/>
    <s v="Organic"/>
    <n v="60"/>
    <n v="315"/>
    <n v="379.05"/>
    <n v="315"/>
    <n v="64.050000000000011"/>
    <n v="0.16897506925207759"/>
    <n v="379.05"/>
    <n v="64.050000000000011"/>
    <s v="Dec"/>
    <s v="Dec-2024"/>
    <x v="15"/>
  </r>
  <r>
    <s v="ORD02149"/>
    <d v="2025-01-01T00:00:00"/>
    <s v="CUST0343"/>
    <s v="P015"/>
    <n v="2"/>
    <n v="1299"/>
    <n v="389.7"/>
    <s v="Credit Card"/>
    <s v="Delivered"/>
    <s v="Delivered"/>
    <s v="Google Ads"/>
    <n v="70"/>
    <n v="881"/>
    <n v="2208.3000000000002"/>
    <n v="1762"/>
    <n v="446.30000000000018"/>
    <n v="0.20210116379115162"/>
    <n v="2208.3000000000002"/>
    <n v="446.30000000000018"/>
    <s v="Jan"/>
    <s v="Jan-2025"/>
    <x v="19"/>
  </r>
  <r>
    <s v="ORD02150"/>
    <d v="2024-03-26T00:00:00"/>
    <s v="CUST0369"/>
    <s v="P077"/>
    <n v="1"/>
    <n v="3999"/>
    <n v="0"/>
    <s v="Cash on Delivery"/>
    <s v="Cancelled"/>
    <s v="Cancelled"/>
    <s v="Instagram"/>
    <n v="70"/>
    <n v="2547"/>
    <n v="3999"/>
    <n v="2547"/>
    <n v="1452"/>
    <n v="0.3630907726931733"/>
    <n v="0"/>
    <n v="0"/>
    <s v="Mar"/>
    <s v="Mar-2024"/>
    <x v="4"/>
  </r>
  <r>
    <s v="ORD02151"/>
    <d v="2024-09-29T00:00:00"/>
    <s v="CUST0346"/>
    <s v="P014"/>
    <n v="2"/>
    <n v="2499"/>
    <n v="0"/>
    <s v="Credit Card"/>
    <s v="Cancelled"/>
    <s v="Cancelled"/>
    <s v="Organic"/>
    <n v="80"/>
    <n v="1599"/>
    <n v="4998"/>
    <n v="3198"/>
    <n v="1800"/>
    <n v="0.36014405762304924"/>
    <n v="0"/>
    <n v="0"/>
    <s v="Sep"/>
    <s v="Sep-2024"/>
    <x v="13"/>
  </r>
  <r>
    <s v="ORD02152"/>
    <d v="2025-08-23T00:00:00"/>
    <s v="CUST0553"/>
    <s v="P080"/>
    <n v="3"/>
    <n v="6999"/>
    <n v="2099.6999999999998"/>
    <s v="Credit Card"/>
    <s v="Delivered"/>
    <s v="Delivered"/>
    <s v="Organic"/>
    <n v="50"/>
    <n v="4949"/>
    <n v="18897.3"/>
    <n v="14847"/>
    <n v="4050.2999999999993"/>
    <n v="0.21433220618818558"/>
    <n v="18897.3"/>
    <n v="4050.2999999999993"/>
    <s v="Aug"/>
    <s v="Aug-2025"/>
    <x v="8"/>
  </r>
  <r>
    <s v="ORD02153"/>
    <d v="2024-05-29T00:00:00"/>
    <s v="CUST1068"/>
    <s v="P099"/>
    <n v="1"/>
    <n v="1299"/>
    <n v="194.85"/>
    <s v="Credit Card"/>
    <s v="Delivered"/>
    <s v="Delivered"/>
    <s v="Affiliate"/>
    <n v="80"/>
    <n v="1025"/>
    <n v="1104.1500000000001"/>
    <n v="1025"/>
    <n v="79.150000000000091"/>
    <n v="7.1684100892089014E-2"/>
    <n v="1104.1500000000001"/>
    <n v="79.150000000000091"/>
    <s v="May"/>
    <s v="May-2024"/>
    <x v="5"/>
  </r>
  <r>
    <s v="ORD02154"/>
    <d v="2025-08-24T00:00:00"/>
    <s v="CUST0107"/>
    <s v="P005"/>
    <n v="4"/>
    <n v="599"/>
    <n v="479.2"/>
    <s v="Cash on Delivery"/>
    <s v="Delivered"/>
    <s v="Delivered"/>
    <s v="Organic"/>
    <n v="40"/>
    <n v="426"/>
    <n v="1916.8"/>
    <n v="1704"/>
    <n v="212.79999999999995"/>
    <n v="0.11101836393989981"/>
    <n v="1916.8"/>
    <n v="212.79999999999995"/>
    <s v="Aug"/>
    <s v="Aug-2025"/>
    <x v="8"/>
  </r>
  <r>
    <s v="ORD02155"/>
    <d v="2025-08-23T00:00:00"/>
    <s v="CUST0439"/>
    <s v="P048"/>
    <n v="3"/>
    <n v="1599"/>
    <n v="239.85"/>
    <s v="Net Banking"/>
    <s v="Delivered"/>
    <s v="Delivered"/>
    <s v="Affiliate"/>
    <n v="80"/>
    <n v="1138"/>
    <n v="4557.1499999999996"/>
    <n v="3414"/>
    <n v="1143.1499999999996"/>
    <n v="0.2508475692044369"/>
    <n v="4557.1499999999996"/>
    <n v="1143.1499999999996"/>
    <s v="Aug"/>
    <s v="Aug-2025"/>
    <x v="8"/>
  </r>
  <r>
    <s v="ORD02156"/>
    <d v="2024-12-20T00:00:00"/>
    <s v="CUST0687"/>
    <s v="P003"/>
    <n v="3"/>
    <n v="399"/>
    <n v="0"/>
    <s v="Debit Card"/>
    <s v="Delivered"/>
    <s v="Delivered"/>
    <s v="Affiliate"/>
    <n v="100"/>
    <n v="307"/>
    <n v="1197"/>
    <n v="921"/>
    <n v="276"/>
    <n v="0.23057644110275688"/>
    <n v="1197"/>
    <n v="276"/>
    <s v="Dec"/>
    <s v="Dec-2024"/>
    <x v="15"/>
  </r>
  <r>
    <s v="ORD02157"/>
    <d v="2024-05-11T00:00:00"/>
    <s v="CUST0264"/>
    <s v="P001"/>
    <n v="1"/>
    <n v="799"/>
    <n v="79.900000000000006"/>
    <s v="UPI"/>
    <s v="Delivered"/>
    <s v="Delivered"/>
    <s v="Instagram"/>
    <n v="70"/>
    <n v="547"/>
    <n v="719.1"/>
    <n v="547"/>
    <n v="172.10000000000002"/>
    <n v="0.23932693644833822"/>
    <n v="719.1"/>
    <n v="172.10000000000002"/>
    <s v="May"/>
    <s v="May-2024"/>
    <x v="5"/>
  </r>
  <r>
    <s v="ORD02158"/>
    <d v="2025-09-30T00:00:00"/>
    <s v="CUST0947"/>
    <s v="P083"/>
    <n v="4"/>
    <n v="499"/>
    <n v="0"/>
    <s v="UPI"/>
    <s v="Delivered"/>
    <s v="Delivered"/>
    <s v="Facebook"/>
    <n v="40"/>
    <n v="323"/>
    <n v="1996"/>
    <n v="1292"/>
    <n v="704"/>
    <n v="0.35270541082164331"/>
    <n v="1996"/>
    <n v="704"/>
    <s v="Sep"/>
    <s v="Sep-2025"/>
    <x v="10"/>
  </r>
  <r>
    <s v="ORD02159"/>
    <d v="2025-01-26T00:00:00"/>
    <s v="CUST0223"/>
    <s v="P059"/>
    <n v="1"/>
    <n v="1999"/>
    <n v="299.85000000000002"/>
    <s v="UPI"/>
    <s v="Delivered"/>
    <s v="Delivered"/>
    <s v="Instagram"/>
    <n v="40"/>
    <n v="1414"/>
    <n v="1699.15"/>
    <n v="1414"/>
    <n v="285.15000000000009"/>
    <n v="0.16781920371950684"/>
    <n v="1699.15"/>
    <n v="285.15000000000009"/>
    <s v="Jan"/>
    <s v="Jan-2025"/>
    <x v="19"/>
  </r>
  <r>
    <s v="ORD02160"/>
    <d v="2025-08-28T00:00:00"/>
    <s v="CUST0287"/>
    <s v="P052"/>
    <n v="1"/>
    <n v="499"/>
    <n v="0"/>
    <s v="Debit Card"/>
    <s v="Cancelled"/>
    <s v="Cancelled"/>
    <s v="Email"/>
    <n v="50"/>
    <n v="320"/>
    <n v="499"/>
    <n v="320"/>
    <n v="179"/>
    <n v="0.3587174348697395"/>
    <n v="0"/>
    <n v="0"/>
    <s v="Aug"/>
    <s v="Aug-2025"/>
    <x v="8"/>
  </r>
  <r>
    <s v="ORD02161"/>
    <d v="2024-12-01T00:00:00"/>
    <s v="CUST0418"/>
    <s v="P057"/>
    <n v="1"/>
    <n v="299"/>
    <n v="14.95"/>
    <s v="Credit Card"/>
    <s v="Delivered"/>
    <s v="Delayed"/>
    <s v="Google Ads"/>
    <n v="70"/>
    <n v="188"/>
    <n v="284.05"/>
    <n v="188"/>
    <n v="96.050000000000011"/>
    <n v="0.33814469283576837"/>
    <n v="284.05"/>
    <n v="96.050000000000011"/>
    <s v="Dec"/>
    <s v="Dec-2024"/>
    <x v="15"/>
  </r>
  <r>
    <s v="ORD02162"/>
    <d v="2024-08-04T00:00:00"/>
    <s v="CUST0811"/>
    <s v="P009"/>
    <n v="3"/>
    <n v="4999"/>
    <n v="2999.4"/>
    <s v="Cash on Delivery"/>
    <s v="Delivered"/>
    <s v="Delivered"/>
    <s v="Organic"/>
    <n v="80"/>
    <n v="2853"/>
    <n v="11997.6"/>
    <n v="8559"/>
    <n v="3438.6000000000004"/>
    <n v="0.28660732146429291"/>
    <n v="11997.6"/>
    <n v="3438.6000000000004"/>
    <s v="Aug"/>
    <s v="Aug-2024"/>
    <x v="9"/>
  </r>
  <r>
    <s v="ORD02163"/>
    <d v="2024-03-24T00:00:00"/>
    <s v="CUST0781"/>
    <s v="P048"/>
    <n v="1"/>
    <n v="1599"/>
    <n v="79.95"/>
    <s v="UPI"/>
    <s v="Delivered"/>
    <s v="Delivered"/>
    <s v="Google Ads"/>
    <n v="40"/>
    <n v="1138"/>
    <n v="1519.05"/>
    <n v="1138"/>
    <n v="381.04999999999995"/>
    <n v="0.25084756920443696"/>
    <n v="1519.05"/>
    <n v="381.04999999999995"/>
    <s v="Mar"/>
    <s v="Mar-2024"/>
    <x v="4"/>
  </r>
  <r>
    <s v="ORD02164"/>
    <d v="2025-09-14T00:00:00"/>
    <s v="CUST0889"/>
    <s v="P068"/>
    <n v="2"/>
    <n v="2499"/>
    <n v="499.8"/>
    <s v="UPI"/>
    <s v="Delivered"/>
    <s v="Delivered"/>
    <s v="Email"/>
    <n v="80"/>
    <n v="1632"/>
    <n v="4498.2"/>
    <n v="3264"/>
    <n v="1234.1999999999998"/>
    <n v="0.27437641723356004"/>
    <n v="4498.2"/>
    <n v="1234.1999999999998"/>
    <s v="Sep"/>
    <s v="Sep-2025"/>
    <x v="10"/>
  </r>
  <r>
    <s v="ORD02165"/>
    <d v="2025-01-25T00:00:00"/>
    <s v="CUST0238"/>
    <s v="P072"/>
    <n v="1"/>
    <n v="999"/>
    <n v="99.9"/>
    <s v="Net Banking"/>
    <s v="Delivered"/>
    <s v="Delivered"/>
    <s v="Google Ads"/>
    <n v="60"/>
    <n v="636"/>
    <n v="899.1"/>
    <n v="636"/>
    <n v="263.10000000000002"/>
    <n v="0.29262595929262597"/>
    <n v="899.1"/>
    <n v="263.10000000000002"/>
    <s v="Jan"/>
    <s v="Jan-2025"/>
    <x v="19"/>
  </r>
  <r>
    <s v="ORD02166"/>
    <d v="2025-10-12T00:00:00"/>
    <s v="CUST0729"/>
    <s v="P005"/>
    <n v="1"/>
    <n v="599"/>
    <n v="29.95"/>
    <s v="Net Banking"/>
    <s v="Delivered"/>
    <s v="Delayed"/>
    <s v="Organic"/>
    <n v="40"/>
    <n v="426"/>
    <n v="569.04999999999995"/>
    <n v="426"/>
    <n v="143.04999999999995"/>
    <n v="0.25138388542307349"/>
    <n v="569.04999999999995"/>
    <n v="143.04999999999995"/>
    <s v="Oct"/>
    <s v="Oct-2025"/>
    <x v="21"/>
  </r>
  <r>
    <s v="ORD02167"/>
    <d v="2025-01-29T00:00:00"/>
    <s v="CUST0521"/>
    <s v="P006"/>
    <n v="1"/>
    <n v="399"/>
    <n v="19.95"/>
    <s v="Credit Card"/>
    <s v="Delivered"/>
    <s v="Delivered"/>
    <s v="Instagram"/>
    <n v="50"/>
    <n v="221"/>
    <n v="379.05"/>
    <n v="221"/>
    <n v="158.05000000000001"/>
    <n v="0.41696346128479095"/>
    <n v="379.05"/>
    <n v="158.05000000000001"/>
    <s v="Jan"/>
    <s v="Jan-2025"/>
    <x v="19"/>
  </r>
  <r>
    <s v="ORD02168"/>
    <d v="2025-09-25T00:00:00"/>
    <s v="CUST0257"/>
    <s v="P072"/>
    <n v="2"/>
    <n v="999"/>
    <n v="499.5"/>
    <s v="Debit Card"/>
    <s v="Delivered"/>
    <s v="Delivered"/>
    <s v="Organic"/>
    <n v="70"/>
    <n v="636"/>
    <n v="1498.5"/>
    <n v="1272"/>
    <n v="226.5"/>
    <n v="0.15115115115115116"/>
    <n v="1498.5"/>
    <n v="226.5"/>
    <s v="Sep"/>
    <s v="Sep-2025"/>
    <x v="10"/>
  </r>
  <r>
    <s v="ORD02169"/>
    <d v="2024-05-12T00:00:00"/>
    <s v="CUST0125"/>
    <s v="P086"/>
    <n v="4"/>
    <n v="6999"/>
    <n v="6999"/>
    <s v="Debit Card"/>
    <s v="Delivered"/>
    <s v="Delivered"/>
    <s v="Google Ads"/>
    <n v="40"/>
    <n v="4782"/>
    <n v="20997"/>
    <n v="19128"/>
    <n v="1869"/>
    <n v="8.9012716102300327E-2"/>
    <n v="20997"/>
    <n v="1869"/>
    <s v="May"/>
    <s v="May-2024"/>
    <x v="5"/>
  </r>
  <r>
    <s v="ORD02170"/>
    <d v="2024-11-29T00:00:00"/>
    <s v="CUST0044"/>
    <s v="P093"/>
    <n v="1"/>
    <n v="999"/>
    <n v="49.95"/>
    <s v="Debit Card"/>
    <s v="Delivered"/>
    <s v="Delivered"/>
    <s v="Google Ads"/>
    <n v="70"/>
    <n v="629"/>
    <n v="949.05"/>
    <n v="629"/>
    <n v="320.04999999999995"/>
    <n v="0.33723196881091616"/>
    <n v="949.05"/>
    <n v="320.04999999999995"/>
    <s v="Nov"/>
    <s v="Nov-2024"/>
    <x v="6"/>
  </r>
  <r>
    <s v="ORD02171"/>
    <d v="2025-08-21T00:00:00"/>
    <s v="CUST0925"/>
    <s v="P088"/>
    <n v="4"/>
    <n v="2999"/>
    <n v="599.79999999999995"/>
    <s v="UPI"/>
    <s v="Delivered"/>
    <s v="Delayed"/>
    <s v="Facebook"/>
    <n v="70"/>
    <n v="2377"/>
    <n v="11396.2"/>
    <n v="9508"/>
    <n v="1888.2000000000007"/>
    <n v="0.1656868078833296"/>
    <n v="11396.2"/>
    <n v="1888.2000000000007"/>
    <s v="Aug"/>
    <s v="Aug-2025"/>
    <x v="8"/>
  </r>
  <r>
    <s v="ORD02172"/>
    <d v="2024-01-28T00:00:00"/>
    <s v="CUST0996"/>
    <s v="P070"/>
    <n v="4"/>
    <n v="499"/>
    <n v="299.39999999999998"/>
    <s v="UPI"/>
    <s v="Delivered"/>
    <s v="Delivered"/>
    <s v="Google Ads"/>
    <n v="100"/>
    <n v="394"/>
    <n v="1696.6"/>
    <n v="1576"/>
    <n v="120.59999999999991"/>
    <n v="7.1083343156901985E-2"/>
    <n v="1696.6"/>
    <n v="120.59999999999991"/>
    <s v="Jan"/>
    <s v="Jan-2024"/>
    <x v="14"/>
  </r>
  <r>
    <s v="ORD02173"/>
    <d v="2025-01-15T00:00:00"/>
    <s v="CUST0475"/>
    <s v="P001"/>
    <n v="2"/>
    <n v="799"/>
    <n v="159.80000000000001"/>
    <s v="Net Banking"/>
    <s v="Delivered"/>
    <s v="Delivered"/>
    <s v="Affiliate"/>
    <n v="100"/>
    <n v="547"/>
    <n v="1438.2"/>
    <n v="1094"/>
    <n v="344.20000000000005"/>
    <n v="0.23932693644833822"/>
    <n v="1438.2"/>
    <n v="344.20000000000005"/>
    <s v="Jan"/>
    <s v="Jan-2025"/>
    <x v="19"/>
  </r>
  <r>
    <s v="ORD02174"/>
    <d v="2025-08-31T00:00:00"/>
    <s v="CUST0491"/>
    <s v="P030"/>
    <n v="4"/>
    <n v="799"/>
    <n v="0"/>
    <s v="Cash on Delivery"/>
    <s v="Delivered"/>
    <s v="Delivered"/>
    <s v="Affiliate"/>
    <n v="80"/>
    <n v="566"/>
    <n v="3196"/>
    <n v="2264"/>
    <n v="932"/>
    <n v="0.29161451814768463"/>
    <n v="3196"/>
    <n v="932"/>
    <s v="Aug"/>
    <s v="Aug-2025"/>
    <x v="8"/>
  </r>
  <r>
    <s v="ORD02175"/>
    <d v="2024-02-10T00:00:00"/>
    <s v="CUST1120"/>
    <s v="P042"/>
    <n v="4"/>
    <n v="2499"/>
    <n v="1499.4"/>
    <s v="Debit Card"/>
    <s v="Delivered"/>
    <s v="Delivered"/>
    <s v="Affiliate"/>
    <n v="50"/>
    <n v="1833"/>
    <n v="8496.6"/>
    <n v="7332"/>
    <n v="1164.6000000000004"/>
    <n v="0.13706659134241936"/>
    <n v="8496.6"/>
    <n v="1164.6000000000004"/>
    <s v="Feb"/>
    <s v="Feb-2024"/>
    <x v="12"/>
  </r>
  <r>
    <s v="ORD02176"/>
    <d v="2024-06-23T00:00:00"/>
    <s v="CUST0995"/>
    <s v="P067"/>
    <n v="2"/>
    <n v="999"/>
    <n v="199.8"/>
    <s v="Cash on Delivery"/>
    <s v="Delivered"/>
    <s v="Delivered"/>
    <s v="Google Ads"/>
    <n v="70"/>
    <n v="611"/>
    <n v="1798.2"/>
    <n v="1222"/>
    <n v="576.20000000000005"/>
    <n v="0.32043154265376489"/>
    <n v="1798.2"/>
    <n v="576.20000000000005"/>
    <s v="Jun"/>
    <s v="Jun-2024"/>
    <x v="1"/>
  </r>
  <r>
    <s v="ORD02177"/>
    <d v="2024-08-04T00:00:00"/>
    <s v="CUST0241"/>
    <s v="P074"/>
    <n v="4"/>
    <n v="2999"/>
    <n v="1199.5999999999999"/>
    <s v="UPI"/>
    <s v="Delivered"/>
    <s v="Delivered"/>
    <s v="Google Ads"/>
    <n v="70"/>
    <n v="1870"/>
    <n v="10796.4"/>
    <n v="7480"/>
    <n v="3316.3999999999996"/>
    <n v="0.30717646622948386"/>
    <n v="10796.4"/>
    <n v="3316.3999999999996"/>
    <s v="Aug"/>
    <s v="Aug-2024"/>
    <x v="9"/>
  </r>
  <r>
    <s v="ORD02178"/>
    <d v="2025-09-18T00:00:00"/>
    <s v="CUST0052"/>
    <s v="P052"/>
    <n v="4"/>
    <n v="499"/>
    <n v="0"/>
    <s v="Credit Card"/>
    <s v="Delivered"/>
    <s v="Delivered"/>
    <s v="Organic"/>
    <n v="60"/>
    <n v="320"/>
    <n v="1996"/>
    <n v="1280"/>
    <n v="716"/>
    <n v="0.3587174348697395"/>
    <n v="1996"/>
    <n v="716"/>
    <s v="Sep"/>
    <s v="Sep-2025"/>
    <x v="10"/>
  </r>
  <r>
    <s v="ORD02179"/>
    <d v="2024-12-03T00:00:00"/>
    <s v="CUST0963"/>
    <s v="P068"/>
    <n v="1"/>
    <n v="2499"/>
    <n v="124.95"/>
    <s v="UPI"/>
    <s v="Delivered"/>
    <s v="Delivered"/>
    <s v="Affiliate"/>
    <n v="40"/>
    <n v="1632"/>
    <n v="2374.0500000000002"/>
    <n v="1632"/>
    <n v="742.05000000000018"/>
    <n v="0.31256713211600434"/>
    <n v="2374.0500000000002"/>
    <n v="742.05000000000018"/>
    <s v="Dec"/>
    <s v="Dec-2024"/>
    <x v="15"/>
  </r>
  <r>
    <s v="ORD02180"/>
    <d v="2024-10-25T00:00:00"/>
    <s v="CUST0085"/>
    <s v="P021"/>
    <n v="1"/>
    <n v="799"/>
    <n v="119.85"/>
    <s v="UPI"/>
    <s v="Delivered"/>
    <s v="Delivered"/>
    <s v="Google Ads"/>
    <n v="60"/>
    <n v="613"/>
    <n v="679.15"/>
    <n v="613"/>
    <n v="66.149999999999977"/>
    <n v="9.740116321872927E-2"/>
    <n v="679.15"/>
    <n v="66.149999999999977"/>
    <s v="Oct"/>
    <s v="Oct-2024"/>
    <x v="16"/>
  </r>
  <r>
    <s v="ORD02181"/>
    <d v="2025-02-01T00:00:00"/>
    <s v="CUST0428"/>
    <s v="P070"/>
    <n v="1"/>
    <n v="499"/>
    <n v="24.95"/>
    <s v="Debit Card"/>
    <s v="Delivered"/>
    <s v="Delayed"/>
    <s v="Facebook"/>
    <n v="60"/>
    <n v="394"/>
    <n v="474.05"/>
    <n v="394"/>
    <n v="80.050000000000011"/>
    <n v="0.16886404387722817"/>
    <n v="474.05"/>
    <n v="80.050000000000011"/>
    <s v="Feb"/>
    <s v="Feb-2025"/>
    <x v="0"/>
  </r>
  <r>
    <s v="ORD02182"/>
    <d v="2024-11-24T00:00:00"/>
    <s v="CUST0247"/>
    <s v="P019"/>
    <n v="4"/>
    <n v="499"/>
    <n v="0"/>
    <s v="UPI"/>
    <s v="Cancelled"/>
    <s v="Cancelled"/>
    <s v="Organic"/>
    <n v="50"/>
    <n v="391"/>
    <n v="1996"/>
    <n v="1564"/>
    <n v="432"/>
    <n v="0.21643286573146292"/>
    <n v="0"/>
    <n v="0"/>
    <s v="Nov"/>
    <s v="Nov-2024"/>
    <x v="6"/>
  </r>
  <r>
    <s v="ORD02183"/>
    <d v="2025-09-03T00:00:00"/>
    <s v="CUST0736"/>
    <s v="P009"/>
    <n v="1"/>
    <n v="4999"/>
    <n v="0"/>
    <s v="Cash on Delivery"/>
    <s v="Delivered"/>
    <s v="Delivered"/>
    <s v="Organic"/>
    <n v="80"/>
    <n v="2853"/>
    <n v="4999"/>
    <n v="2853"/>
    <n v="2146"/>
    <n v="0.4292858571714343"/>
    <n v="4999"/>
    <n v="2146"/>
    <s v="Sep"/>
    <s v="Sep-2025"/>
    <x v="10"/>
  </r>
  <r>
    <s v="ORD02184"/>
    <d v="2024-07-06T00:00:00"/>
    <s v="CUST0715"/>
    <s v="P097"/>
    <n v="1"/>
    <n v="499"/>
    <n v="24.95"/>
    <s v="Debit Card"/>
    <s v="Delivered"/>
    <s v="Delayed"/>
    <s v="Google Ads"/>
    <n v="60"/>
    <n v="324"/>
    <n v="474.05"/>
    <n v="324"/>
    <n v="150.05000000000001"/>
    <n v="0.31652779242695922"/>
    <n v="474.05"/>
    <n v="150.05000000000001"/>
    <s v="Jul"/>
    <s v="Jul-2024"/>
    <x v="20"/>
  </r>
  <r>
    <s v="ORD02185"/>
    <d v="2024-02-02T00:00:00"/>
    <s v="CUST1048"/>
    <s v="P065"/>
    <n v="2"/>
    <n v="399"/>
    <n v="39.9"/>
    <s v="Cash on Delivery"/>
    <s v="Delivered"/>
    <s v="Delayed"/>
    <s v="Facebook"/>
    <n v="70"/>
    <n v="252"/>
    <n v="758.1"/>
    <n v="504"/>
    <n v="254.10000000000002"/>
    <n v="0.33518005540166207"/>
    <n v="758.1"/>
    <n v="254.10000000000002"/>
    <s v="Feb"/>
    <s v="Feb-2024"/>
    <x v="12"/>
  </r>
  <r>
    <s v="ORD02186"/>
    <d v="2025-06-03T00:00:00"/>
    <s v="CUST0018"/>
    <s v="P073"/>
    <n v="1"/>
    <n v="499"/>
    <n v="99.8"/>
    <s v="Cash on Delivery"/>
    <s v="Delivered"/>
    <s v="Delayed"/>
    <s v="Instagram"/>
    <n v="70"/>
    <n v="334"/>
    <n v="399.2"/>
    <n v="334"/>
    <n v="65.199999999999989"/>
    <n v="0.1633266533066132"/>
    <n v="399.2"/>
    <n v="65.199999999999989"/>
    <s v="Jun"/>
    <s v="Jun-2025"/>
    <x v="18"/>
  </r>
  <r>
    <s v="ORD02187"/>
    <d v="2024-02-17T00:00:00"/>
    <s v="CUST0100"/>
    <s v="P003"/>
    <n v="3"/>
    <n v="399"/>
    <n v="59.85"/>
    <s v="Debit Card"/>
    <s v="Delivered"/>
    <s v="Delivered"/>
    <s v="Facebook"/>
    <n v="60"/>
    <n v="307"/>
    <n v="1137.1500000000001"/>
    <n v="921"/>
    <n v="216.15000000000009"/>
    <n v="0.19008046431869152"/>
    <n v="1137.1500000000001"/>
    <n v="216.15000000000009"/>
    <s v="Feb"/>
    <s v="Feb-2024"/>
    <x v="12"/>
  </r>
  <r>
    <s v="ORD02188"/>
    <d v="2024-06-18T00:00:00"/>
    <s v="CUST0887"/>
    <s v="P079"/>
    <n v="1"/>
    <n v="1999"/>
    <n v="399.8"/>
    <s v="Debit Card"/>
    <s v="Delivered"/>
    <s v="Delivered"/>
    <s v="Instagram"/>
    <n v="60"/>
    <n v="1506"/>
    <n v="1599.2"/>
    <n v="1506"/>
    <n v="93.200000000000045"/>
    <n v="5.8279139569784921E-2"/>
    <n v="1599.2"/>
    <n v="93.200000000000045"/>
    <s v="Jun"/>
    <s v="Jun-2024"/>
    <x v="1"/>
  </r>
  <r>
    <s v="ORD02189"/>
    <d v="2024-06-14T00:00:00"/>
    <s v="CUST0254"/>
    <s v="P067"/>
    <n v="1"/>
    <n v="999"/>
    <n v="99.9"/>
    <s v="Debit Card"/>
    <s v="Delivered"/>
    <s v="Delivered"/>
    <s v="Facebook"/>
    <n v="40"/>
    <n v="611"/>
    <n v="899.1"/>
    <n v="611"/>
    <n v="288.10000000000002"/>
    <n v="0.32043154265376489"/>
    <n v="899.1"/>
    <n v="288.10000000000002"/>
    <s v="Jun"/>
    <s v="Jun-2024"/>
    <x v="1"/>
  </r>
  <r>
    <s v="ORD02190"/>
    <d v="2024-08-27T00:00:00"/>
    <s v="CUST0225"/>
    <s v="P003"/>
    <n v="1"/>
    <n v="399"/>
    <n v="0"/>
    <s v="UPI"/>
    <s v="Cancelled"/>
    <s v="Cancelled"/>
    <s v="Google Ads"/>
    <n v="80"/>
    <n v="307"/>
    <n v="399"/>
    <n v="307"/>
    <n v="92"/>
    <n v="0.23057644110275688"/>
    <n v="0"/>
    <n v="0"/>
    <s v="Aug"/>
    <s v="Aug-2024"/>
    <x v="9"/>
  </r>
  <r>
    <s v="ORD02191"/>
    <d v="2024-11-30T00:00:00"/>
    <s v="CUST0074"/>
    <s v="P008"/>
    <n v="3"/>
    <n v="299"/>
    <n v="44.85"/>
    <s v="Net Banking"/>
    <s v="Delivered"/>
    <s v="Delivered"/>
    <s v="Organic"/>
    <n v="80"/>
    <n v="197"/>
    <n v="852.15"/>
    <n v="591"/>
    <n v="261.14999999999998"/>
    <n v="0.30646013025875724"/>
    <n v="852.15"/>
    <n v="261.14999999999998"/>
    <s v="Nov"/>
    <s v="Nov-2024"/>
    <x v="6"/>
  </r>
  <r>
    <s v="ORD02192"/>
    <d v="2025-10-04T00:00:00"/>
    <s v="CUST1040"/>
    <s v="P095"/>
    <n v="2"/>
    <n v="299"/>
    <n v="59.8"/>
    <s v="Debit Card"/>
    <s v="Delivered"/>
    <s v="Delivered"/>
    <s v="Google Ads"/>
    <n v="40"/>
    <n v="221"/>
    <n v="538.20000000000005"/>
    <n v="442"/>
    <n v="96.200000000000045"/>
    <n v="0.17874396135265708"/>
    <n v="538.20000000000005"/>
    <n v="96.200000000000045"/>
    <s v="Oct"/>
    <s v="Oct-2025"/>
    <x v="21"/>
  </r>
  <r>
    <s v="ORD02193"/>
    <d v="2024-03-23T00:00:00"/>
    <s v="CUST0216"/>
    <s v="P025"/>
    <n v="4"/>
    <n v="4999"/>
    <n v="999.8"/>
    <s v="Cash on Delivery"/>
    <s v="Delivered"/>
    <s v="Delivered"/>
    <s v="Organic"/>
    <n v="80"/>
    <n v="3572"/>
    <n v="18996.2"/>
    <n v="14288"/>
    <n v="4708.2000000000007"/>
    <n v="0.24784956991398283"/>
    <n v="18996.2"/>
    <n v="4708.2000000000007"/>
    <s v="Mar"/>
    <s v="Mar-2024"/>
    <x v="4"/>
  </r>
  <r>
    <s v="ORD02194"/>
    <d v="2025-01-26T00:00:00"/>
    <s v="CUST0615"/>
    <s v="P043"/>
    <n v="3"/>
    <n v="599"/>
    <n v="0"/>
    <s v="Credit Card"/>
    <s v="Cancelled"/>
    <s v="Cancelled"/>
    <s v="Instagram"/>
    <n v="70"/>
    <n v="358"/>
    <n v="1797"/>
    <n v="1074"/>
    <n v="723"/>
    <n v="0.40233722871452421"/>
    <n v="0"/>
    <n v="0"/>
    <s v="Jan"/>
    <s v="Jan-2025"/>
    <x v="19"/>
  </r>
  <r>
    <s v="ORD02195"/>
    <d v="2024-09-15T00:00:00"/>
    <s v="CUST0346"/>
    <s v="P061"/>
    <n v="2"/>
    <n v="299"/>
    <n v="29.9"/>
    <s v="UPI"/>
    <s v="Delivered"/>
    <s v="Delivered"/>
    <s v="Instagram"/>
    <n v="40"/>
    <n v="170"/>
    <n v="568.1"/>
    <n v="340"/>
    <n v="228.10000000000002"/>
    <n v="0.40151381798979058"/>
    <n v="568.1"/>
    <n v="228.10000000000002"/>
    <s v="Sep"/>
    <s v="Sep-2024"/>
    <x v="13"/>
  </r>
  <r>
    <s v="ORD02196"/>
    <d v="2025-07-04T00:00:00"/>
    <s v="CUST0541"/>
    <s v="P014"/>
    <n v="2"/>
    <n v="2499"/>
    <n v="0"/>
    <s v="Credit Card"/>
    <s v="Delivered"/>
    <s v="Delayed"/>
    <s v="Instagram"/>
    <n v="40"/>
    <n v="1599"/>
    <n v="4998"/>
    <n v="3198"/>
    <n v="1800"/>
    <n v="0.36014405762304924"/>
    <n v="4998"/>
    <n v="1800"/>
    <s v="Jul"/>
    <s v="Jul-2025"/>
    <x v="2"/>
  </r>
  <r>
    <s v="ORD02197"/>
    <d v="2024-04-13T00:00:00"/>
    <s v="CUST0904"/>
    <s v="P025"/>
    <n v="1"/>
    <n v="4999"/>
    <n v="0"/>
    <s v="Credit Card"/>
    <s v="Cancelled"/>
    <s v="Cancelled"/>
    <s v="Google Ads"/>
    <n v="40"/>
    <n v="3572"/>
    <n v="4999"/>
    <n v="3572"/>
    <n v="1427"/>
    <n v="0.28545709141828368"/>
    <n v="0"/>
    <n v="0"/>
    <s v="Apr"/>
    <s v="Apr-2024"/>
    <x v="3"/>
  </r>
  <r>
    <s v="ORD02198"/>
    <d v="2024-05-16T00:00:00"/>
    <s v="CUST0613"/>
    <s v="P094"/>
    <n v="1"/>
    <n v="399"/>
    <n v="79.8"/>
    <s v="Cash on Delivery"/>
    <s v="Delivered"/>
    <s v="Delivered"/>
    <s v="Email"/>
    <n v="50"/>
    <n v="244"/>
    <n v="319.2"/>
    <n v="244"/>
    <n v="75.199999999999989"/>
    <n v="0.23558897243107765"/>
    <n v="319.2"/>
    <n v="75.199999999999989"/>
    <s v="May"/>
    <s v="May-2024"/>
    <x v="5"/>
  </r>
  <r>
    <s v="ORD02199"/>
    <d v="2025-03-17T00:00:00"/>
    <s v="CUST0051"/>
    <s v="P043"/>
    <n v="3"/>
    <n v="599"/>
    <n v="269.55"/>
    <s v="UPI"/>
    <s v="Delivered"/>
    <s v="Delivered"/>
    <s v="Google Ads"/>
    <n v="50"/>
    <n v="358"/>
    <n v="1527.45"/>
    <n v="1074"/>
    <n v="453.45000000000005"/>
    <n v="0.29686732789944026"/>
    <n v="1527.45"/>
    <n v="453.45000000000005"/>
    <s v="Mar"/>
    <s v="Mar-2025"/>
    <x v="17"/>
  </r>
  <r>
    <s v="ORD02200"/>
    <d v="2025-06-20T00:00:00"/>
    <s v="CUST1178"/>
    <s v="P047"/>
    <n v="1"/>
    <n v="1999"/>
    <n v="0"/>
    <s v="UPI"/>
    <s v="Delivered"/>
    <s v="Delivered"/>
    <s v="Google Ads"/>
    <n v="40"/>
    <n v="1547"/>
    <n v="1999"/>
    <n v="1547"/>
    <n v="452"/>
    <n v="0.22611305652826413"/>
    <n v="1999"/>
    <n v="452"/>
    <s v="Jun"/>
    <s v="Jun-2025"/>
    <x v="18"/>
  </r>
  <r>
    <s v="ORD02201"/>
    <d v="2025-04-30T00:00:00"/>
    <s v="CUST0284"/>
    <s v="P059"/>
    <n v="1"/>
    <n v="1999"/>
    <n v="299.85000000000002"/>
    <s v="Debit Card"/>
    <s v="Delivered"/>
    <s v="Delivered"/>
    <s v="Organic"/>
    <n v="40"/>
    <n v="1414"/>
    <n v="1699.15"/>
    <n v="1414"/>
    <n v="285.15000000000009"/>
    <n v="0.16781920371950684"/>
    <n v="1699.15"/>
    <n v="285.15000000000009"/>
    <s v="Apr"/>
    <s v="Apr-2025"/>
    <x v="7"/>
  </r>
  <r>
    <s v="ORD02202"/>
    <d v="2024-10-23T00:00:00"/>
    <s v="CUST0966"/>
    <s v="P030"/>
    <n v="2"/>
    <n v="799"/>
    <n v="79.900000000000006"/>
    <s v="Cash on Delivery"/>
    <s v="Delivered"/>
    <s v="Delivered"/>
    <s v="Facebook"/>
    <n v="40"/>
    <n v="566"/>
    <n v="1518.1"/>
    <n v="1132"/>
    <n v="386.09999999999991"/>
    <n v="0.25433107173440478"/>
    <n v="1518.1"/>
    <n v="386.09999999999991"/>
    <s v="Oct"/>
    <s v="Oct-2024"/>
    <x v="16"/>
  </r>
  <r>
    <s v="ORD02203"/>
    <d v="2024-11-29T00:00:00"/>
    <s v="CUST1080"/>
    <s v="P020"/>
    <n v="2"/>
    <n v="1999"/>
    <n v="0"/>
    <s v="UPI"/>
    <s v="Cancelled"/>
    <s v="Cancelled"/>
    <s v="Instagram"/>
    <n v="60"/>
    <n v="1597"/>
    <n v="3998"/>
    <n v="3194"/>
    <n v="804"/>
    <n v="0.20110055027513757"/>
    <n v="0"/>
    <n v="0"/>
    <s v="Nov"/>
    <s v="Nov-2024"/>
    <x v="6"/>
  </r>
  <r>
    <s v="ORD02204"/>
    <d v="2025-06-04T00:00:00"/>
    <s v="CUST1177"/>
    <s v="P020"/>
    <n v="1"/>
    <n v="1999"/>
    <n v="299.85000000000002"/>
    <s v="UPI"/>
    <s v="Delivered"/>
    <s v="Delivered"/>
    <s v="Organic"/>
    <n v="80"/>
    <n v="1597"/>
    <n v="1699.15"/>
    <n v="1597"/>
    <n v="102.15000000000009"/>
    <n v="6.0118294441338364E-2"/>
    <n v="1699.15"/>
    <n v="102.15000000000009"/>
    <s v="Jun"/>
    <s v="Jun-2025"/>
    <x v="18"/>
  </r>
  <r>
    <s v="ORD02205"/>
    <d v="2024-10-14T00:00:00"/>
    <s v="CUST1139"/>
    <s v="P036"/>
    <n v="2"/>
    <n v="2999"/>
    <n v="1499.5"/>
    <s v="Cash on Delivery"/>
    <s v="Delivered"/>
    <s v="Delivered"/>
    <s v="Facebook"/>
    <n v="50"/>
    <n v="2406"/>
    <n v="4498.5"/>
    <n v="4812"/>
    <n v="-313.5"/>
    <n v="-6.9689896632210743E-2"/>
    <n v="4498.5"/>
    <n v="-313.5"/>
    <s v="Oct"/>
    <s v="Oct-2024"/>
    <x v="16"/>
  </r>
  <r>
    <s v="ORD02206"/>
    <d v="2025-03-18T00:00:00"/>
    <s v="CUST0784"/>
    <s v="P064"/>
    <n v="2"/>
    <n v="799"/>
    <n v="319.60000000000002"/>
    <s v="Net Banking"/>
    <s v="Delivered"/>
    <s v="Delivered"/>
    <s v="Organic"/>
    <n v="40"/>
    <n v="445"/>
    <n v="1278.4000000000001"/>
    <n v="890"/>
    <n v="388.40000000000009"/>
    <n v="0.3038172715894869"/>
    <n v="1278.4000000000001"/>
    <n v="388.40000000000009"/>
    <s v="Mar"/>
    <s v="Mar-2025"/>
    <x v="17"/>
  </r>
  <r>
    <s v="ORD02207"/>
    <d v="2024-08-16T00:00:00"/>
    <s v="CUST0819"/>
    <s v="P020"/>
    <n v="1"/>
    <n v="1999"/>
    <n v="0"/>
    <s v="UPI"/>
    <s v="Delivered"/>
    <s v="Delivered"/>
    <s v="Instagram"/>
    <n v="50"/>
    <n v="1597"/>
    <n v="1999"/>
    <n v="1597"/>
    <n v="402"/>
    <n v="0.20110055027513757"/>
    <n v="1999"/>
    <n v="402"/>
    <s v="Aug"/>
    <s v="Aug-2024"/>
    <x v="9"/>
  </r>
  <r>
    <s v="ORD02208"/>
    <d v="2024-12-21T00:00:00"/>
    <s v="CUST0064"/>
    <s v="P021"/>
    <n v="2"/>
    <n v="799"/>
    <n v="0"/>
    <s v="Credit Card"/>
    <s v="Cancelled"/>
    <s v="Cancelled"/>
    <s v="Email"/>
    <n v="50"/>
    <n v="613"/>
    <n v="1598"/>
    <n v="1226"/>
    <n v="372"/>
    <n v="0.23279098873591991"/>
    <n v="0"/>
    <n v="0"/>
    <s v="Dec"/>
    <s v="Dec-2024"/>
    <x v="15"/>
  </r>
  <r>
    <s v="ORD02209"/>
    <d v="2024-12-29T00:00:00"/>
    <s v="CUST0285"/>
    <s v="P079"/>
    <n v="2"/>
    <n v="1999"/>
    <n v="0"/>
    <s v="Net Banking"/>
    <s v="Cancelled"/>
    <s v="Cancelled"/>
    <s v="Instagram"/>
    <n v="50"/>
    <n v="1506"/>
    <n v="3998"/>
    <n v="3012"/>
    <n v="986"/>
    <n v="0.2466233116558279"/>
    <n v="0"/>
    <n v="0"/>
    <s v="Dec"/>
    <s v="Dec-2024"/>
    <x v="15"/>
  </r>
  <r>
    <s v="ORD02210"/>
    <d v="2025-10-13T00:00:00"/>
    <s v="CUST0425"/>
    <s v="P021"/>
    <n v="1"/>
    <n v="799"/>
    <n v="119.85"/>
    <s v="Credit Card"/>
    <s v="Delivered"/>
    <s v="Delivered"/>
    <s v="Google Ads"/>
    <n v="70"/>
    <n v="613"/>
    <n v="679.15"/>
    <n v="613"/>
    <n v="66.149999999999977"/>
    <n v="9.740116321872927E-2"/>
    <n v="679.15"/>
    <n v="66.149999999999977"/>
    <s v="Oct"/>
    <s v="Oct-2025"/>
    <x v="21"/>
  </r>
  <r>
    <s v="ORD02211"/>
    <d v="2025-02-19T00:00:00"/>
    <s v="CUST0490"/>
    <s v="P032"/>
    <n v="4"/>
    <n v="1599"/>
    <n v="959.4"/>
    <s v="Credit Card"/>
    <s v="Delivered"/>
    <s v="Delayed"/>
    <s v="Facebook"/>
    <n v="50"/>
    <n v="1180"/>
    <n v="5436.6"/>
    <n v="4720"/>
    <n v="716.60000000000036"/>
    <n v="0.13181032262811321"/>
    <n v="5436.6"/>
    <n v="716.60000000000036"/>
    <s v="Feb"/>
    <s v="Feb-2025"/>
    <x v="0"/>
  </r>
  <r>
    <s v="ORD02212"/>
    <d v="2024-09-12T00:00:00"/>
    <s v="CUST0758"/>
    <s v="P020"/>
    <n v="1"/>
    <n v="1999"/>
    <n v="399.8"/>
    <s v="Credit Card"/>
    <s v="Delivered"/>
    <s v="Delayed"/>
    <s v="Organic"/>
    <n v="50"/>
    <n v="1597"/>
    <n v="1599.2"/>
    <n v="1597"/>
    <n v="2.2000000000000455"/>
    <n v="1.3756878439219894E-3"/>
    <n v="1599.2"/>
    <n v="2.2000000000000455"/>
    <s v="Sep"/>
    <s v="Sep-2024"/>
    <x v="13"/>
  </r>
  <r>
    <s v="ORD02213"/>
    <d v="2025-10-25T00:00:00"/>
    <s v="CUST1127"/>
    <s v="P085"/>
    <n v="1"/>
    <n v="2999"/>
    <n v="599.79999999999995"/>
    <s v="Debit Card"/>
    <s v="Delivered"/>
    <s v="Delayed"/>
    <s v="Google Ads"/>
    <n v="40"/>
    <n v="2394"/>
    <n v="2399.1999999999998"/>
    <n v="2394"/>
    <n v="5.1999999999998181"/>
    <n v="2.1673891297098275E-3"/>
    <n v="2399.1999999999998"/>
    <n v="5.1999999999998181"/>
    <s v="Oct"/>
    <s v="Oct-2025"/>
    <x v="21"/>
  </r>
  <r>
    <s v="ORD02214"/>
    <d v="2025-06-26T00:00:00"/>
    <s v="CUST0646"/>
    <s v="P039"/>
    <n v="2"/>
    <n v="999"/>
    <n v="399.6"/>
    <s v="UPI"/>
    <s v="Delivered"/>
    <s v="Delivered"/>
    <s v="Email"/>
    <n v="60"/>
    <n v="573"/>
    <n v="1598.4"/>
    <n v="1146"/>
    <n v="452.40000000000009"/>
    <n v="0.28303303303303307"/>
    <n v="1598.4"/>
    <n v="452.40000000000009"/>
    <s v="Jun"/>
    <s v="Jun-2025"/>
    <x v="18"/>
  </r>
  <r>
    <s v="ORD02215"/>
    <d v="2024-02-08T00:00:00"/>
    <s v="CUST0279"/>
    <s v="P047"/>
    <n v="1"/>
    <n v="1999"/>
    <n v="0"/>
    <s v="UPI"/>
    <s v="Cancelled"/>
    <s v="Cancelled"/>
    <s v="Organic"/>
    <n v="70"/>
    <n v="1547"/>
    <n v="1999"/>
    <n v="1547"/>
    <n v="452"/>
    <n v="0.22611305652826413"/>
    <n v="0"/>
    <n v="0"/>
    <s v="Feb"/>
    <s v="Feb-2024"/>
    <x v="12"/>
  </r>
  <r>
    <s v="ORD02216"/>
    <d v="2024-04-20T00:00:00"/>
    <s v="CUST0593"/>
    <s v="P040"/>
    <n v="1"/>
    <n v="799"/>
    <n v="119.85"/>
    <s v="UPI"/>
    <s v="Delivered"/>
    <s v="Delivered"/>
    <s v="Facebook"/>
    <n v="40"/>
    <n v="639"/>
    <n v="679.15"/>
    <n v="639"/>
    <n v="40.149999999999977"/>
    <n v="5.9118015166016315E-2"/>
    <n v="679.15"/>
    <n v="40.149999999999977"/>
    <s v="Apr"/>
    <s v="Apr-2024"/>
    <x v="3"/>
  </r>
  <r>
    <s v="ORD02217"/>
    <d v="2025-06-06T00:00:00"/>
    <s v="CUST0429"/>
    <s v="P096"/>
    <n v="1"/>
    <n v="299"/>
    <n v="0"/>
    <s v="Cash on Delivery"/>
    <s v="Cancelled"/>
    <s v="Cancelled"/>
    <s v="Google Ads"/>
    <n v="100"/>
    <n v="168"/>
    <n v="299"/>
    <n v="168"/>
    <n v="131"/>
    <n v="0.43812709030100333"/>
    <n v="0"/>
    <n v="0"/>
    <s v="Jun"/>
    <s v="Jun-2025"/>
    <x v="18"/>
  </r>
  <r>
    <s v="ORD02218"/>
    <d v="2024-05-10T00:00:00"/>
    <s v="CUST0082"/>
    <s v="P035"/>
    <n v="1"/>
    <n v="1299"/>
    <n v="64.95"/>
    <s v="Net Banking"/>
    <s v="Delivered"/>
    <s v="Delivered"/>
    <s v="Organic"/>
    <n v="80"/>
    <n v="863"/>
    <n v="1234.05"/>
    <n v="863"/>
    <n v="371.04999999999995"/>
    <n v="0.30067663384789917"/>
    <n v="1234.05"/>
    <n v="371.04999999999995"/>
    <s v="May"/>
    <s v="May-2024"/>
    <x v="5"/>
  </r>
  <r>
    <s v="ORD02219"/>
    <d v="2024-02-09T00:00:00"/>
    <s v="CUST0807"/>
    <s v="P002"/>
    <n v="1"/>
    <n v="999"/>
    <n v="149.85"/>
    <s v="Net Banking"/>
    <s v="Delivered"/>
    <s v="Delivered"/>
    <s v="Organic"/>
    <n v="40"/>
    <n v="590"/>
    <n v="849.15"/>
    <n v="590"/>
    <n v="259.14999999999998"/>
    <n v="0.30518754048165814"/>
    <n v="849.15"/>
    <n v="259.14999999999998"/>
    <s v="Feb"/>
    <s v="Feb-2024"/>
    <x v="12"/>
  </r>
  <r>
    <s v="ORD02220"/>
    <d v="2024-10-12T00:00:00"/>
    <s v="CUST1080"/>
    <s v="P017"/>
    <n v="3"/>
    <n v="6999"/>
    <n v="3149.55"/>
    <s v="Net Banking"/>
    <s v="Delivered"/>
    <s v="Delivered"/>
    <s v="Affiliate"/>
    <n v="40"/>
    <n v="4046"/>
    <n v="17847.45"/>
    <n v="12138"/>
    <n v="5709.4500000000007"/>
    <n v="0.31990284326332336"/>
    <n v="17847.45"/>
    <n v="5709.4500000000007"/>
    <s v="Oct"/>
    <s v="Oct-2024"/>
    <x v="16"/>
  </r>
  <r>
    <s v="ORD02221"/>
    <d v="2025-02-24T00:00:00"/>
    <s v="CUST0582"/>
    <s v="P071"/>
    <n v="4"/>
    <n v="999"/>
    <n v="599.4"/>
    <s v="UPI"/>
    <s v="Delivered"/>
    <s v="Delivered"/>
    <s v="Affiliate"/>
    <n v="100"/>
    <n v="818"/>
    <n v="3396.6"/>
    <n v="3272"/>
    <n v="124.59999999999991"/>
    <n v="3.6683742566095481E-2"/>
    <n v="3396.6"/>
    <n v="124.59999999999991"/>
    <s v="Feb"/>
    <s v="Feb-2025"/>
    <x v="0"/>
  </r>
  <r>
    <s v="ORD02222"/>
    <d v="2024-07-16T00:00:00"/>
    <s v="CUST0100"/>
    <s v="P074"/>
    <n v="1"/>
    <n v="2999"/>
    <n v="0"/>
    <s v="Debit Card"/>
    <s v="Delivered"/>
    <s v="Delayed"/>
    <s v="Organic"/>
    <n v="40"/>
    <n v="1870"/>
    <n v="2999"/>
    <n v="1870"/>
    <n v="1129"/>
    <n v="0.37645881960653549"/>
    <n v="2999"/>
    <n v="1129"/>
    <s v="Jul"/>
    <s v="Jul-2024"/>
    <x v="20"/>
  </r>
  <r>
    <s v="ORD02223"/>
    <d v="2025-09-28T00:00:00"/>
    <s v="CUST0909"/>
    <s v="P082"/>
    <n v="4"/>
    <n v="3999"/>
    <n v="3199.2"/>
    <s v="Credit Card"/>
    <s v="Delivered"/>
    <s v="Delivered"/>
    <s v="Email"/>
    <n v="40"/>
    <n v="2514"/>
    <n v="12796.8"/>
    <n v="10056"/>
    <n v="2740.7999999999993"/>
    <n v="0.21417854463615899"/>
    <n v="12796.8"/>
    <n v="2740.7999999999993"/>
    <s v="Sep"/>
    <s v="Sep-2025"/>
    <x v="10"/>
  </r>
  <r>
    <s v="ORD02224"/>
    <d v="2025-02-08T00:00:00"/>
    <s v="CUST0987"/>
    <s v="P064"/>
    <n v="1"/>
    <n v="799"/>
    <n v="119.85"/>
    <s v="UPI"/>
    <s v="Delivered"/>
    <s v="Delivered"/>
    <s v="Google Ads"/>
    <n v="100"/>
    <n v="445"/>
    <n v="679.15"/>
    <n v="445"/>
    <n v="234.14999999999998"/>
    <n v="0.34476919679010526"/>
    <n v="679.15"/>
    <n v="234.14999999999998"/>
    <s v="Feb"/>
    <s v="Feb-2025"/>
    <x v="0"/>
  </r>
  <r>
    <s v="ORD02225"/>
    <d v="2024-03-26T00:00:00"/>
    <s v="CUST0379"/>
    <s v="P092"/>
    <n v="1"/>
    <n v="999"/>
    <n v="0"/>
    <s v="Cash on Delivery"/>
    <s v="Delivered"/>
    <s v="Delayed"/>
    <s v="Facebook"/>
    <n v="40"/>
    <n v="727"/>
    <n v="999"/>
    <n v="727"/>
    <n v="272"/>
    <n v="0.2722722722722723"/>
    <n v="999"/>
    <n v="272"/>
    <s v="Mar"/>
    <s v="Mar-2024"/>
    <x v="4"/>
  </r>
  <r>
    <s v="ORD02226"/>
    <d v="2024-04-22T00:00:00"/>
    <s v="CUST0507"/>
    <s v="P043"/>
    <n v="2"/>
    <n v="599"/>
    <n v="299.5"/>
    <s v="Debit Card"/>
    <s v="Delivered"/>
    <s v="Delivered"/>
    <s v="Facebook"/>
    <n v="70"/>
    <n v="358"/>
    <n v="898.5"/>
    <n v="716"/>
    <n v="182.5"/>
    <n v="0.20311630495269895"/>
    <n v="898.5"/>
    <n v="182.5"/>
    <s v="Apr"/>
    <s v="Apr-2024"/>
    <x v="3"/>
  </r>
  <r>
    <s v="ORD02227"/>
    <d v="2025-07-07T00:00:00"/>
    <s v="CUST1013"/>
    <s v="P045"/>
    <n v="2"/>
    <n v="4999"/>
    <n v="499.9"/>
    <s v="Credit Card"/>
    <s v="Delivered"/>
    <s v="Delivered"/>
    <s v="Google Ads"/>
    <n v="40"/>
    <n v="3040"/>
    <n v="9498.1"/>
    <n v="6080"/>
    <n v="3418.1000000000004"/>
    <n v="0.359871974394879"/>
    <n v="9498.1"/>
    <n v="3418.1000000000004"/>
    <s v="Jul"/>
    <s v="Jul-2025"/>
    <x v="2"/>
  </r>
  <r>
    <s v="ORD02228"/>
    <d v="2024-12-25T00:00:00"/>
    <s v="CUST0359"/>
    <s v="P025"/>
    <n v="1"/>
    <n v="4999"/>
    <n v="499.9"/>
    <s v="UPI"/>
    <s v="Delivered"/>
    <s v="Delivered"/>
    <s v="Affiliate"/>
    <n v="70"/>
    <n v="3572"/>
    <n v="4499.1000000000004"/>
    <n v="3572"/>
    <n v="927.10000000000036"/>
    <n v="0.20606343490920412"/>
    <n v="4499.1000000000004"/>
    <n v="927.10000000000036"/>
    <s v="Dec"/>
    <s v="Dec-2024"/>
    <x v="15"/>
  </r>
  <r>
    <s v="ORD02229"/>
    <d v="2025-03-30T00:00:00"/>
    <s v="CUST0305"/>
    <s v="P054"/>
    <n v="1"/>
    <n v="4999"/>
    <n v="749.85"/>
    <s v="UPI"/>
    <s v="Delivered"/>
    <s v="Delayed"/>
    <s v="Instagram"/>
    <n v="40"/>
    <n v="2912"/>
    <n v="4249.1499999999996"/>
    <n v="2912"/>
    <n v="1337.1499999999996"/>
    <n v="0.31468646670510569"/>
    <n v="4249.1499999999996"/>
    <n v="1337.1499999999996"/>
    <s v="Mar"/>
    <s v="Mar-2025"/>
    <x v="17"/>
  </r>
  <r>
    <s v="ORD02230"/>
    <d v="2024-09-07T00:00:00"/>
    <s v="CUST0030"/>
    <s v="P033"/>
    <n v="4"/>
    <n v="399"/>
    <n v="159.6"/>
    <s v="Net Banking"/>
    <s v="Delivered"/>
    <s v="Delivered"/>
    <s v="Instagram"/>
    <n v="100"/>
    <n v="321"/>
    <n v="1436.4"/>
    <n v="1284"/>
    <n v="152.40000000000009"/>
    <n v="0.10609857978279037"/>
    <n v="1436.4"/>
    <n v="152.40000000000009"/>
    <s v="Sep"/>
    <s v="Sep-2024"/>
    <x v="13"/>
  </r>
  <r>
    <s v="ORD02231"/>
    <d v="2025-09-19T00:00:00"/>
    <s v="CUST0936"/>
    <s v="P082"/>
    <n v="1"/>
    <n v="3999"/>
    <n v="0"/>
    <s v="UPI"/>
    <s v="Cancelled"/>
    <s v="Cancelled"/>
    <s v="Instagram"/>
    <n v="80"/>
    <n v="2514"/>
    <n v="3999"/>
    <n v="2514"/>
    <n v="1485"/>
    <n v="0.37134283570892723"/>
    <n v="0"/>
    <n v="0"/>
    <s v="Sep"/>
    <s v="Sep-2025"/>
    <x v="10"/>
  </r>
  <r>
    <s v="ORD02232"/>
    <d v="2024-01-09T00:00:00"/>
    <s v="CUST0542"/>
    <s v="P004"/>
    <n v="1"/>
    <n v="8999"/>
    <n v="899.9"/>
    <s v="Credit Card"/>
    <s v="Delivered"/>
    <s v="Delivered"/>
    <s v="Affiliate"/>
    <n v="100"/>
    <n v="5059"/>
    <n v="8099.1"/>
    <n v="5059"/>
    <n v="3040.1000000000004"/>
    <n v="0.37536269462038996"/>
    <n v="8099.1"/>
    <n v="3040.1000000000004"/>
    <s v="Jan"/>
    <s v="Jan-2024"/>
    <x v="14"/>
  </r>
  <r>
    <s v="ORD02233"/>
    <d v="2024-03-03T00:00:00"/>
    <s v="CUST0320"/>
    <s v="P094"/>
    <n v="1"/>
    <n v="399"/>
    <n v="59.85"/>
    <s v="Debit Card"/>
    <s v="Delivered"/>
    <s v="Delivered"/>
    <s v="Organic"/>
    <n v="70"/>
    <n v="244"/>
    <n v="339.15"/>
    <n v="244"/>
    <n v="95.149999999999977"/>
    <n v="0.28055432699395544"/>
    <n v="339.15"/>
    <n v="95.149999999999977"/>
    <s v="Mar"/>
    <s v="Mar-2024"/>
    <x v="4"/>
  </r>
  <r>
    <s v="ORD02234"/>
    <d v="2024-12-05T00:00:00"/>
    <s v="CUST0701"/>
    <s v="P045"/>
    <n v="1"/>
    <n v="4999"/>
    <n v="749.85"/>
    <s v="Cash on Delivery"/>
    <s v="Delivered"/>
    <s v="Delayed"/>
    <s v="Instagram"/>
    <n v="60"/>
    <n v="3040"/>
    <n v="4249.1499999999996"/>
    <n v="3040"/>
    <n v="1209.1499999999996"/>
    <n v="0.28456279491192349"/>
    <n v="4249.1499999999996"/>
    <n v="1209.1499999999996"/>
    <s v="Dec"/>
    <s v="Dec-2024"/>
    <x v="15"/>
  </r>
  <r>
    <s v="ORD02235"/>
    <d v="2025-03-28T00:00:00"/>
    <s v="CUST1095"/>
    <s v="P086"/>
    <n v="1"/>
    <n v="6999"/>
    <n v="699.9"/>
    <s v="Cash on Delivery"/>
    <s v="Delivered"/>
    <s v="Delivered"/>
    <s v="Facebook"/>
    <n v="60"/>
    <n v="4782"/>
    <n v="6299.1"/>
    <n v="4782"/>
    <n v="1517.1000000000004"/>
    <n v="0.24084393008525032"/>
    <n v="6299.1"/>
    <n v="1517.1000000000004"/>
    <s v="Mar"/>
    <s v="Mar-2025"/>
    <x v="17"/>
  </r>
  <r>
    <s v="ORD02236"/>
    <d v="2025-09-18T00:00:00"/>
    <s v="CUST0284"/>
    <s v="P089"/>
    <n v="3"/>
    <n v="2999"/>
    <n v="899.7"/>
    <s v="UPI"/>
    <s v="Delivered"/>
    <s v="Delivered"/>
    <s v="Email"/>
    <n v="50"/>
    <n v="2453"/>
    <n v="8097.3"/>
    <n v="7359"/>
    <n v="738.30000000000018"/>
    <n v="9.1178540995146551E-2"/>
    <n v="8097.3"/>
    <n v="738.30000000000018"/>
    <s v="Sep"/>
    <s v="Sep-2025"/>
    <x v="10"/>
  </r>
  <r>
    <s v="ORD02237"/>
    <d v="2024-08-26T00:00:00"/>
    <s v="CUST0058"/>
    <s v="P037"/>
    <n v="2"/>
    <n v="399"/>
    <n v="79.8"/>
    <s v="Credit Card"/>
    <s v="Delivered"/>
    <s v="Delivered"/>
    <s v="Organic"/>
    <n v="100"/>
    <n v="226"/>
    <n v="718.2"/>
    <n v="452"/>
    <n v="266.20000000000005"/>
    <n v="0.37064884433305489"/>
    <n v="718.2"/>
    <n v="266.20000000000005"/>
    <s v="Aug"/>
    <s v="Aug-2024"/>
    <x v="9"/>
  </r>
  <r>
    <s v="ORD02238"/>
    <d v="2024-12-25T00:00:00"/>
    <s v="CUST0776"/>
    <s v="P015"/>
    <n v="2"/>
    <n v="1299"/>
    <n v="259.8"/>
    <s v="UPI"/>
    <s v="Delivered"/>
    <s v="Delivered"/>
    <s v="Instagram"/>
    <n v="70"/>
    <n v="881"/>
    <n v="2338.1999999999998"/>
    <n v="1762"/>
    <n v="576.19999999999982"/>
    <n v="0.24642887691386531"/>
    <n v="2338.1999999999998"/>
    <n v="576.19999999999982"/>
    <s v="Dec"/>
    <s v="Dec-2024"/>
    <x v="15"/>
  </r>
  <r>
    <s v="ORD02239"/>
    <d v="2024-12-15T00:00:00"/>
    <s v="CUST0963"/>
    <s v="P089"/>
    <n v="2"/>
    <n v="2999"/>
    <n v="0"/>
    <s v="UPI"/>
    <s v="Delivered"/>
    <s v="Delivered"/>
    <s v="Organic"/>
    <n v="80"/>
    <n v="2453"/>
    <n v="5998"/>
    <n v="4906"/>
    <n v="1092"/>
    <n v="0.18206068689563187"/>
    <n v="5998"/>
    <n v="1092"/>
    <s v="Dec"/>
    <s v="Dec-2024"/>
    <x v="15"/>
  </r>
  <r>
    <s v="ORD02240"/>
    <d v="2025-03-16T00:00:00"/>
    <s v="CUST0166"/>
    <s v="P093"/>
    <n v="2"/>
    <n v="999"/>
    <n v="0"/>
    <s v="Credit Card"/>
    <s v="Delivered"/>
    <s v="Delayed"/>
    <s v="Instagram"/>
    <n v="60"/>
    <n v="629"/>
    <n v="1998"/>
    <n v="1258"/>
    <n v="740"/>
    <n v="0.37037037037037035"/>
    <n v="1998"/>
    <n v="740"/>
    <s v="Mar"/>
    <s v="Mar-2025"/>
    <x v="17"/>
  </r>
  <r>
    <s v="ORD02241"/>
    <d v="2024-02-28T00:00:00"/>
    <s v="CUST0853"/>
    <s v="P077"/>
    <n v="1"/>
    <n v="3999"/>
    <n v="199.95"/>
    <s v="Credit Card"/>
    <s v="Delivered"/>
    <s v="Delivered"/>
    <s v="Facebook"/>
    <n v="60"/>
    <n v="2547"/>
    <n v="3799.05"/>
    <n v="2547"/>
    <n v="1252.0500000000002"/>
    <n v="0.32956923441386665"/>
    <n v="3799.05"/>
    <n v="1252.0500000000002"/>
    <s v="Feb"/>
    <s v="Feb-2024"/>
    <x v="12"/>
  </r>
  <r>
    <s v="ORD02242"/>
    <d v="2025-04-23T00:00:00"/>
    <s v="CUST0577"/>
    <s v="P020"/>
    <n v="3"/>
    <n v="1999"/>
    <n v="0"/>
    <s v="Credit Card"/>
    <s v="Cancelled"/>
    <s v="Cancelled"/>
    <s v="Organic"/>
    <n v="100"/>
    <n v="1597"/>
    <n v="5997"/>
    <n v="4791"/>
    <n v="1206"/>
    <n v="0.20110055027513757"/>
    <n v="0"/>
    <n v="0"/>
    <s v="Apr"/>
    <s v="Apr-2025"/>
    <x v="7"/>
  </r>
  <r>
    <s v="ORD02243"/>
    <d v="2025-07-26T00:00:00"/>
    <s v="CUST0110"/>
    <s v="P010"/>
    <n v="2"/>
    <n v="2499"/>
    <n v="249.9"/>
    <s v="Cash on Delivery"/>
    <s v="Delivered"/>
    <s v="Delivered"/>
    <s v="Facebook"/>
    <n v="60"/>
    <n v="2030"/>
    <n v="4748.1000000000004"/>
    <n v="4060"/>
    <n v="688.10000000000036"/>
    <n v="0.14492112634527501"/>
    <n v="4748.1000000000004"/>
    <n v="688.10000000000036"/>
    <s v="Jul"/>
    <s v="Jul-2025"/>
    <x v="2"/>
  </r>
  <r>
    <s v="ORD02244"/>
    <d v="2025-02-23T00:00:00"/>
    <s v="CUST0987"/>
    <s v="P050"/>
    <n v="2"/>
    <n v="3999"/>
    <n v="799.8"/>
    <s v="Net Banking"/>
    <s v="Delivered"/>
    <s v="Delivered"/>
    <s v="Instagram"/>
    <n v="100"/>
    <n v="2895"/>
    <n v="7198.2"/>
    <n v="5790"/>
    <n v="1408.1999999999998"/>
    <n v="0.19563224139368174"/>
    <n v="7198.2"/>
    <n v="1408.1999999999998"/>
    <s v="Feb"/>
    <s v="Feb-2025"/>
    <x v="0"/>
  </r>
  <r>
    <s v="ORD02245"/>
    <d v="2024-06-28T00:00:00"/>
    <s v="CUST0200"/>
    <s v="P051"/>
    <n v="1"/>
    <n v="2499"/>
    <n v="249.9"/>
    <s v="Net Banking"/>
    <s v="Delivered"/>
    <s v="Delivered"/>
    <s v="Instagram"/>
    <n v="40"/>
    <n v="1946"/>
    <n v="2249.1"/>
    <n v="1946"/>
    <n v="303.09999999999991"/>
    <n v="0.13476501711795827"/>
    <n v="2249.1"/>
    <n v="303.09999999999991"/>
    <s v="Jun"/>
    <s v="Jun-2024"/>
    <x v="1"/>
  </r>
  <r>
    <s v="ORD02246"/>
    <d v="2024-05-05T00:00:00"/>
    <s v="CUST0343"/>
    <s v="P064"/>
    <n v="2"/>
    <n v="799"/>
    <n v="319.60000000000002"/>
    <s v="UPI"/>
    <s v="Delivered"/>
    <s v="Delivered"/>
    <s v="Instagram"/>
    <n v="60"/>
    <n v="445"/>
    <n v="1278.4000000000001"/>
    <n v="890"/>
    <n v="388.40000000000009"/>
    <n v="0.3038172715894869"/>
    <n v="1278.4000000000001"/>
    <n v="388.40000000000009"/>
    <s v="May"/>
    <s v="May-2024"/>
    <x v="5"/>
  </r>
  <r>
    <s v="ORD02247"/>
    <d v="2024-12-21T00:00:00"/>
    <s v="CUST0901"/>
    <s v="P015"/>
    <n v="1"/>
    <n v="1299"/>
    <n v="64.95"/>
    <s v="UPI"/>
    <s v="Delivered"/>
    <s v="Delivered"/>
    <s v="Facebook"/>
    <n v="100"/>
    <n v="881"/>
    <n v="1234.05"/>
    <n v="881"/>
    <n v="353.04999999999995"/>
    <n v="0.28609051497103033"/>
    <n v="1234.05"/>
    <n v="353.04999999999995"/>
    <s v="Dec"/>
    <s v="Dec-2024"/>
    <x v="15"/>
  </r>
  <r>
    <s v="ORD02248"/>
    <d v="2024-04-05T00:00:00"/>
    <s v="CUST0540"/>
    <s v="P036"/>
    <n v="1"/>
    <n v="2999"/>
    <n v="749.75"/>
    <s v="UPI"/>
    <s v="Delivered"/>
    <s v="Delivered"/>
    <s v="Organic"/>
    <n v="40"/>
    <n v="2406"/>
    <n v="2249.25"/>
    <n v="2406"/>
    <n v="-156.75"/>
    <n v="-6.9689896632210743E-2"/>
    <n v="2249.25"/>
    <n v="-156.75"/>
    <s v="Apr"/>
    <s v="Apr-2024"/>
    <x v="3"/>
  </r>
  <r>
    <s v="ORD02249"/>
    <d v="2024-06-23T00:00:00"/>
    <s v="CUST1127"/>
    <s v="P040"/>
    <n v="1"/>
    <n v="799"/>
    <n v="0"/>
    <s v="Credit Card"/>
    <s v="Cancelled"/>
    <s v="Cancelled"/>
    <s v="Email"/>
    <n v="50"/>
    <n v="639"/>
    <n v="799"/>
    <n v="639"/>
    <n v="160"/>
    <n v="0.20025031289111389"/>
    <n v="0"/>
    <n v="0"/>
    <s v="Jun"/>
    <s v="Jun-2024"/>
    <x v="1"/>
  </r>
  <r>
    <s v="ORD02250"/>
    <d v="2024-06-28T00:00:00"/>
    <s v="CUST0861"/>
    <s v="P097"/>
    <n v="1"/>
    <n v="499"/>
    <n v="0"/>
    <s v="Credit Card"/>
    <s v="Delivered"/>
    <s v="Delivered"/>
    <s v="Affiliate"/>
    <n v="40"/>
    <n v="324"/>
    <n v="499"/>
    <n v="324"/>
    <n v="175"/>
    <n v="0.35070140280561124"/>
    <n v="499"/>
    <n v="175"/>
    <s v="Jun"/>
    <s v="Jun-2024"/>
    <x v="1"/>
  </r>
  <r>
    <s v="ORD02251"/>
    <d v="2024-11-30T00:00:00"/>
    <s v="CUST0019"/>
    <s v="P076"/>
    <n v="4"/>
    <n v="399"/>
    <n v="0"/>
    <s v="Debit Card"/>
    <s v="Delivered"/>
    <s v="Delivered"/>
    <s v="Facebook"/>
    <n v="100"/>
    <n v="322"/>
    <n v="1596"/>
    <n v="1288"/>
    <n v="308"/>
    <n v="0.19298245614035087"/>
    <n v="1596"/>
    <n v="308"/>
    <s v="Nov"/>
    <s v="Nov-2024"/>
    <x v="6"/>
  </r>
  <r>
    <s v="ORD02252"/>
    <d v="2024-11-29T00:00:00"/>
    <s v="CUST0147"/>
    <s v="P093"/>
    <n v="2"/>
    <n v="999"/>
    <n v="99.9"/>
    <s v="UPI"/>
    <s v="Delivered"/>
    <s v="Delivered"/>
    <s v="Email"/>
    <n v="100"/>
    <n v="629"/>
    <n v="1898.1"/>
    <n v="1258"/>
    <n v="640.09999999999991"/>
    <n v="0.33723196881091616"/>
    <n v="1898.1"/>
    <n v="640.09999999999991"/>
    <s v="Nov"/>
    <s v="Nov-2024"/>
    <x v="6"/>
  </r>
  <r>
    <s v="ORD02253"/>
    <d v="2025-07-13T00:00:00"/>
    <s v="CUST0355"/>
    <s v="P022"/>
    <n v="1"/>
    <n v="999"/>
    <n v="49.95"/>
    <s v="Debit Card"/>
    <s v="Delivered"/>
    <s v="Delivered"/>
    <s v="Facebook"/>
    <n v="70"/>
    <n v="693"/>
    <n v="949.05"/>
    <n v="693"/>
    <n v="256.04999999999995"/>
    <n v="0.26979611190137504"/>
    <n v="949.05"/>
    <n v="256.04999999999995"/>
    <s v="Jul"/>
    <s v="Jul-2025"/>
    <x v="2"/>
  </r>
  <r>
    <s v="ORD02254"/>
    <d v="2024-08-14T00:00:00"/>
    <s v="CUST0779"/>
    <s v="P012"/>
    <n v="2"/>
    <n v="1599"/>
    <n v="159.9"/>
    <s v="UPI"/>
    <s v="Delivered"/>
    <s v="Delivered"/>
    <s v="Google Ads"/>
    <n v="70"/>
    <n v="1169"/>
    <n v="3038.1"/>
    <n v="2338"/>
    <n v="700.09999999999991"/>
    <n v="0.230440077680129"/>
    <n v="3038.1"/>
    <n v="700.09999999999991"/>
    <s v="Aug"/>
    <s v="Aug-2024"/>
    <x v="9"/>
  </r>
  <r>
    <s v="ORD02255"/>
    <d v="2024-06-20T00:00:00"/>
    <s v="CUST0631"/>
    <s v="P025"/>
    <n v="3"/>
    <n v="4999"/>
    <n v="2249.5500000000002"/>
    <s v="Debit Card"/>
    <s v="Delivered"/>
    <s v="Delivered"/>
    <s v="Email"/>
    <n v="80"/>
    <n v="3572"/>
    <n v="12747.45"/>
    <n v="10716"/>
    <n v="2031.4500000000007"/>
    <n v="0.15936128402151023"/>
    <n v="12747.45"/>
    <n v="2031.4500000000007"/>
    <s v="Jun"/>
    <s v="Jun-2024"/>
    <x v="1"/>
  </r>
  <r>
    <s v="ORD02256"/>
    <d v="2025-02-24T00:00:00"/>
    <s v="CUST0531"/>
    <s v="P031"/>
    <n v="1"/>
    <n v="3999"/>
    <n v="0"/>
    <s v="Credit Card"/>
    <s v="Delivered"/>
    <s v="Delivered"/>
    <s v="Facebook"/>
    <n v="60"/>
    <n v="3007"/>
    <n v="3999"/>
    <n v="3007"/>
    <n v="992"/>
    <n v="0.24806201550387597"/>
    <n v="3999"/>
    <n v="992"/>
    <s v="Feb"/>
    <s v="Feb-2025"/>
    <x v="0"/>
  </r>
  <r>
    <s v="ORD02257"/>
    <d v="2025-07-02T00:00:00"/>
    <s v="CUST0355"/>
    <s v="P045"/>
    <n v="2"/>
    <n v="4999"/>
    <n v="0"/>
    <s v="UPI"/>
    <s v="Cancelled"/>
    <s v="Cancelled"/>
    <s v="Google Ads"/>
    <n v="50"/>
    <n v="3040"/>
    <n v="9998"/>
    <n v="6080"/>
    <n v="3918"/>
    <n v="0.391878375675135"/>
    <n v="0"/>
    <n v="0"/>
    <s v="Jul"/>
    <s v="Jul-2025"/>
    <x v="2"/>
  </r>
  <r>
    <s v="ORD02258"/>
    <d v="2024-09-02T00:00:00"/>
    <s v="CUST0459"/>
    <s v="P076"/>
    <n v="1"/>
    <n v="399"/>
    <n v="79.8"/>
    <s v="UPI"/>
    <s v="Delivered"/>
    <s v="Delayed"/>
    <s v="Affiliate"/>
    <n v="70"/>
    <n v="322"/>
    <n v="319.2"/>
    <n v="322"/>
    <n v="-2.8000000000000114"/>
    <n v="-8.7719298245614395E-3"/>
    <n v="319.2"/>
    <n v="-2.8000000000000114"/>
    <s v="Sep"/>
    <s v="Sep-2024"/>
    <x v="13"/>
  </r>
  <r>
    <s v="ORD02259"/>
    <d v="2024-12-14T00:00:00"/>
    <s v="CUST0984"/>
    <s v="P045"/>
    <n v="1"/>
    <n v="4999"/>
    <n v="749.85"/>
    <s v="Cash on Delivery"/>
    <s v="Delivered"/>
    <s v="Delivered"/>
    <s v="Google Ads"/>
    <n v="70"/>
    <n v="3040"/>
    <n v="4249.1499999999996"/>
    <n v="3040"/>
    <n v="1209.1499999999996"/>
    <n v="0.28456279491192349"/>
    <n v="4249.1499999999996"/>
    <n v="1209.1499999999996"/>
    <s v="Dec"/>
    <s v="Dec-2024"/>
    <x v="15"/>
  </r>
  <r>
    <s v="ORD02260"/>
    <d v="2025-04-20T00:00:00"/>
    <s v="CUST0695"/>
    <s v="P023"/>
    <n v="3"/>
    <n v="8999"/>
    <n v="6749.25"/>
    <s v="Credit Card"/>
    <s v="Delivered"/>
    <s v="Delayed"/>
    <s v="Instagram"/>
    <n v="100"/>
    <n v="6419"/>
    <n v="20247.75"/>
    <n v="19257"/>
    <n v="990.75"/>
    <n v="4.8931362744008597E-2"/>
    <n v="20247.75"/>
    <n v="990.75"/>
    <s v="Apr"/>
    <s v="Apr-2025"/>
    <x v="7"/>
  </r>
  <r>
    <s v="ORD02261"/>
    <d v="2024-08-02T00:00:00"/>
    <s v="CUST1140"/>
    <s v="P013"/>
    <n v="2"/>
    <n v="999"/>
    <n v="0"/>
    <s v="Debit Card"/>
    <s v="Delivered"/>
    <s v="Delivered"/>
    <s v="Affiliate"/>
    <n v="40"/>
    <n v="603"/>
    <n v="1998"/>
    <n v="1206"/>
    <n v="792"/>
    <n v="0.3963963963963964"/>
    <n v="1998"/>
    <n v="792"/>
    <s v="Aug"/>
    <s v="Aug-2024"/>
    <x v="9"/>
  </r>
  <r>
    <s v="ORD02262"/>
    <d v="2025-04-01T00:00:00"/>
    <s v="CUST0433"/>
    <s v="P037"/>
    <n v="2"/>
    <n v="399"/>
    <n v="159.6"/>
    <s v="Cash on Delivery"/>
    <s v="Delivered"/>
    <s v="Delivered"/>
    <s v="Organic"/>
    <n v="50"/>
    <n v="226"/>
    <n v="638.4"/>
    <n v="452"/>
    <n v="186.39999999999998"/>
    <n v="0.29197994987468667"/>
    <n v="638.4"/>
    <n v="186.39999999999998"/>
    <s v="Apr"/>
    <s v="Apr-2025"/>
    <x v="7"/>
  </r>
  <r>
    <s v="ORD02263"/>
    <d v="2024-10-16T00:00:00"/>
    <s v="CUST0647"/>
    <s v="P066"/>
    <n v="1"/>
    <n v="299"/>
    <n v="0"/>
    <s v="UPI"/>
    <s v="Delivered"/>
    <s v="Delivered"/>
    <s v="Google Ads"/>
    <n v="40"/>
    <n v="223"/>
    <n v="299"/>
    <n v="223"/>
    <n v="76"/>
    <n v="0.25418060200668896"/>
    <n v="299"/>
    <n v="76"/>
    <s v="Oct"/>
    <s v="Oct-2024"/>
    <x v="16"/>
  </r>
  <r>
    <s v="ORD02264"/>
    <d v="2024-04-18T00:00:00"/>
    <s v="CUST0852"/>
    <s v="P028"/>
    <n v="1"/>
    <n v="799"/>
    <n v="0"/>
    <s v="UPI"/>
    <s v="Cancelled"/>
    <s v="Cancelled"/>
    <s v="Organic"/>
    <n v="40"/>
    <n v="526"/>
    <n v="799"/>
    <n v="526"/>
    <n v="273"/>
    <n v="0.34167709637046306"/>
    <n v="0"/>
    <n v="0"/>
    <s v="Apr"/>
    <s v="Apr-2024"/>
    <x v="3"/>
  </r>
  <r>
    <s v="ORD02265"/>
    <d v="2025-04-26T00:00:00"/>
    <s v="CUST0935"/>
    <s v="P037"/>
    <n v="4"/>
    <n v="399"/>
    <n v="0"/>
    <s v="UPI"/>
    <s v="Cancelled"/>
    <s v="Cancelled"/>
    <s v="Organic"/>
    <n v="60"/>
    <n v="226"/>
    <n v="1596"/>
    <n v="904"/>
    <n v="692"/>
    <n v="0.43358395989974935"/>
    <n v="0"/>
    <n v="0"/>
    <s v="Apr"/>
    <s v="Apr-2025"/>
    <x v="7"/>
  </r>
  <r>
    <s v="ORD02266"/>
    <d v="2025-03-01T00:00:00"/>
    <s v="CUST0198"/>
    <s v="P096"/>
    <n v="3"/>
    <n v="299"/>
    <n v="0"/>
    <s v="Debit Card"/>
    <s v="Delivered"/>
    <s v="Delivered"/>
    <s v="Facebook"/>
    <n v="80"/>
    <n v="168"/>
    <n v="897"/>
    <n v="504"/>
    <n v="393"/>
    <n v="0.43812709030100333"/>
    <n v="897"/>
    <n v="393"/>
    <s v="Mar"/>
    <s v="Mar-2025"/>
    <x v="17"/>
  </r>
  <r>
    <s v="ORD02267"/>
    <d v="2025-05-26T00:00:00"/>
    <s v="CUST0919"/>
    <s v="P026"/>
    <n v="4"/>
    <n v="599"/>
    <n v="599"/>
    <s v="Net Banking"/>
    <s v="Delivered"/>
    <s v="Delivered"/>
    <s v="Organic"/>
    <n v="60"/>
    <n v="363"/>
    <n v="1797"/>
    <n v="1452"/>
    <n v="345"/>
    <n v="0.19198664440734559"/>
    <n v="1797"/>
    <n v="345"/>
    <s v="May"/>
    <s v="May-2025"/>
    <x v="11"/>
  </r>
  <r>
    <s v="ORD02268"/>
    <d v="2024-12-17T00:00:00"/>
    <s v="CUST0867"/>
    <s v="P073"/>
    <n v="2"/>
    <n v="499"/>
    <n v="149.69999999999999"/>
    <s v="UPI"/>
    <s v="Delivered"/>
    <s v="Delivered"/>
    <s v="Google Ads"/>
    <n v="80"/>
    <n v="334"/>
    <n v="848.3"/>
    <n v="668"/>
    <n v="180.29999999999995"/>
    <n v="0.21254273252387124"/>
    <n v="848.3"/>
    <n v="180.29999999999995"/>
    <s v="Dec"/>
    <s v="Dec-2024"/>
    <x v="15"/>
  </r>
  <r>
    <s v="ORD02269"/>
    <d v="2025-06-03T00:00:00"/>
    <s v="CUST0547"/>
    <s v="P040"/>
    <n v="1"/>
    <n v="799"/>
    <n v="79.900000000000006"/>
    <s v="Debit Card"/>
    <s v="Delivered"/>
    <s v="Delayed"/>
    <s v="Affiliate"/>
    <n v="100"/>
    <n v="639"/>
    <n v="719.1"/>
    <n v="639"/>
    <n v="80.100000000000023"/>
    <n v="0.11138923654568213"/>
    <n v="719.1"/>
    <n v="80.100000000000023"/>
    <s v="Jun"/>
    <s v="Jun-2025"/>
    <x v="18"/>
  </r>
  <r>
    <s v="ORD02270"/>
    <d v="2024-12-15T00:00:00"/>
    <s v="CUST1183"/>
    <s v="P016"/>
    <n v="2"/>
    <n v="999"/>
    <n v="99.9"/>
    <s v="Debit Card"/>
    <s v="Delivered"/>
    <s v="Delivered"/>
    <s v="Instagram"/>
    <n v="70"/>
    <n v="813"/>
    <n v="1898.1"/>
    <n v="1626"/>
    <n v="272.09999999999991"/>
    <n v="0.14335388019598541"/>
    <n v="1898.1"/>
    <n v="272.09999999999991"/>
    <s v="Dec"/>
    <s v="Dec-2024"/>
    <x v="15"/>
  </r>
  <r>
    <s v="ORD02271"/>
    <d v="2025-05-29T00:00:00"/>
    <s v="CUST0731"/>
    <s v="P018"/>
    <n v="1"/>
    <n v="499"/>
    <n v="0"/>
    <s v="Credit Card"/>
    <s v="Cancelled"/>
    <s v="Cancelled"/>
    <s v="Facebook"/>
    <n v="50"/>
    <n v="403"/>
    <n v="499"/>
    <n v="403"/>
    <n v="96"/>
    <n v="0.19238476953907815"/>
    <n v="0"/>
    <n v="0"/>
    <s v="May"/>
    <s v="May-2025"/>
    <x v="11"/>
  </r>
  <r>
    <s v="ORD02272"/>
    <d v="2024-11-15T00:00:00"/>
    <s v="CUST0590"/>
    <s v="P094"/>
    <n v="1"/>
    <n v="399"/>
    <n v="59.85"/>
    <s v="UPI"/>
    <s v="Delivered"/>
    <s v="Delivered"/>
    <s v="Facebook"/>
    <n v="60"/>
    <n v="244"/>
    <n v="339.15"/>
    <n v="244"/>
    <n v="95.149999999999977"/>
    <n v="0.28055432699395544"/>
    <n v="339.15"/>
    <n v="95.149999999999977"/>
    <s v="Nov"/>
    <s v="Nov-2024"/>
    <x v="6"/>
  </r>
  <r>
    <s v="ORD02273"/>
    <d v="2025-02-19T00:00:00"/>
    <s v="CUST0464"/>
    <s v="P078"/>
    <n v="4"/>
    <n v="399"/>
    <n v="399"/>
    <s v="Debit Card"/>
    <s v="Delivered"/>
    <s v="Delivered"/>
    <s v="Email"/>
    <n v="60"/>
    <n v="257"/>
    <n v="1197"/>
    <n v="1028"/>
    <n v="169"/>
    <n v="0.14118629908103592"/>
    <n v="1197"/>
    <n v="169"/>
    <s v="Feb"/>
    <s v="Feb-2025"/>
    <x v="0"/>
  </r>
  <r>
    <s v="ORD02274"/>
    <d v="2024-09-04T00:00:00"/>
    <s v="CUST0088"/>
    <s v="P057"/>
    <n v="2"/>
    <n v="299"/>
    <n v="89.7"/>
    <s v="Credit Card"/>
    <s v="Delivered"/>
    <s v="Delivered"/>
    <s v="Affiliate"/>
    <n v="60"/>
    <n v="188"/>
    <n v="508.3"/>
    <n v="376"/>
    <n v="132.30000000000001"/>
    <n v="0.26027936258115286"/>
    <n v="508.3"/>
    <n v="132.30000000000001"/>
    <s v="Sep"/>
    <s v="Sep-2024"/>
    <x v="13"/>
  </r>
  <r>
    <s v="ORD02275"/>
    <d v="2025-10-08T00:00:00"/>
    <s v="CUST0866"/>
    <s v="P070"/>
    <n v="2"/>
    <n v="499"/>
    <n v="149.69999999999999"/>
    <s v="UPI"/>
    <s v="Delivered"/>
    <s v="Delivered"/>
    <s v="Instagram"/>
    <n v="80"/>
    <n v="394"/>
    <n v="848.3"/>
    <n v="788"/>
    <n v="60.299999999999955"/>
    <n v="7.1083343156901985E-2"/>
    <n v="848.3"/>
    <n v="60.299999999999955"/>
    <s v="Oct"/>
    <s v="Oct-2025"/>
    <x v="21"/>
  </r>
  <r>
    <s v="ORD02276"/>
    <d v="2025-01-12T00:00:00"/>
    <s v="CUST0663"/>
    <s v="P034"/>
    <n v="2"/>
    <n v="4999"/>
    <n v="0"/>
    <s v="Credit Card"/>
    <s v="Delivered"/>
    <s v="Delivered"/>
    <s v="Google Ads"/>
    <n v="40"/>
    <n v="3985"/>
    <n v="9998"/>
    <n v="7970"/>
    <n v="2028"/>
    <n v="0.20284056811362272"/>
    <n v="9998"/>
    <n v="2028"/>
    <s v="Jan"/>
    <s v="Jan-2025"/>
    <x v="19"/>
  </r>
  <r>
    <s v="ORD02277"/>
    <d v="2025-03-19T00:00:00"/>
    <s v="CUST1193"/>
    <s v="P056"/>
    <n v="2"/>
    <n v="299"/>
    <n v="29.9"/>
    <s v="Credit Card"/>
    <s v="Delivered"/>
    <s v="Delivered"/>
    <s v="Email"/>
    <n v="80"/>
    <n v="188"/>
    <n v="568.1"/>
    <n v="376"/>
    <n v="192.10000000000002"/>
    <n v="0.33814469283576837"/>
    <n v="568.1"/>
    <n v="192.10000000000002"/>
    <s v="Mar"/>
    <s v="Mar-2025"/>
    <x v="17"/>
  </r>
  <r>
    <s v="ORD02278"/>
    <d v="2025-04-20T00:00:00"/>
    <s v="CUST0271"/>
    <s v="P002"/>
    <n v="4"/>
    <n v="999"/>
    <n v="399.6"/>
    <s v="Net Banking"/>
    <s v="Delivered"/>
    <s v="Delayed"/>
    <s v="Organic"/>
    <n v="70"/>
    <n v="590"/>
    <n v="3596.4"/>
    <n v="2360"/>
    <n v="1236.4000000000001"/>
    <n v="0.34378823267712161"/>
    <n v="3596.4"/>
    <n v="1236.4000000000001"/>
    <s v="Apr"/>
    <s v="Apr-2025"/>
    <x v="7"/>
  </r>
  <r>
    <s v="ORD02279"/>
    <d v="2024-11-21T00:00:00"/>
    <s v="CUST0543"/>
    <s v="P026"/>
    <n v="1"/>
    <n v="599"/>
    <n v="89.85"/>
    <s v="Debit Card"/>
    <s v="Delivered"/>
    <s v="Delivered"/>
    <s v="Organic"/>
    <n v="70"/>
    <n v="363"/>
    <n v="509.15"/>
    <n v="363"/>
    <n v="146.14999999999998"/>
    <n v="0.28704703918295194"/>
    <n v="509.15"/>
    <n v="146.14999999999998"/>
    <s v="Nov"/>
    <s v="Nov-2024"/>
    <x v="6"/>
  </r>
  <r>
    <s v="ORD02280"/>
    <d v="2024-04-12T00:00:00"/>
    <s v="CUST0591"/>
    <s v="P052"/>
    <n v="1"/>
    <n v="499"/>
    <n v="24.95"/>
    <s v="Debit Card"/>
    <s v="Delivered"/>
    <s v="Delivered"/>
    <s v="Email"/>
    <n v="60"/>
    <n v="320"/>
    <n v="474.05"/>
    <n v="320"/>
    <n v="154.05000000000001"/>
    <n v="0.32496572091551523"/>
    <n v="474.05"/>
    <n v="154.05000000000001"/>
    <s v="Apr"/>
    <s v="Apr-2024"/>
    <x v="3"/>
  </r>
  <r>
    <s v="ORD02281"/>
    <d v="2025-04-09T00:00:00"/>
    <s v="CUST0526"/>
    <s v="P090"/>
    <n v="1"/>
    <n v="8999"/>
    <n v="1349.85"/>
    <s v="Credit Card"/>
    <s v="Delivered"/>
    <s v="Delivered"/>
    <s v="Organic"/>
    <n v="40"/>
    <n v="5811"/>
    <n v="7649.15"/>
    <n v="5811"/>
    <n v="1838.1499999999996"/>
    <n v="0.24030774661236867"/>
    <n v="7649.15"/>
    <n v="1838.1499999999996"/>
    <s v="Apr"/>
    <s v="Apr-2025"/>
    <x v="7"/>
  </r>
  <r>
    <s v="ORD02282"/>
    <d v="2024-04-16T00:00:00"/>
    <s v="CUST0568"/>
    <s v="P030"/>
    <n v="2"/>
    <n v="799"/>
    <n v="79.900000000000006"/>
    <s v="UPI"/>
    <s v="Delivered"/>
    <s v="Delivered"/>
    <s v="Organic"/>
    <n v="60"/>
    <n v="566"/>
    <n v="1518.1"/>
    <n v="1132"/>
    <n v="386.09999999999991"/>
    <n v="0.25433107173440478"/>
    <n v="1518.1"/>
    <n v="386.09999999999991"/>
    <s v="Apr"/>
    <s v="Apr-2024"/>
    <x v="3"/>
  </r>
  <r>
    <s v="ORD02283"/>
    <d v="2024-06-01T00:00:00"/>
    <s v="CUST0749"/>
    <s v="P025"/>
    <n v="1"/>
    <n v="4999"/>
    <n v="999.8"/>
    <s v="Credit Card"/>
    <s v="Delivered"/>
    <s v="Delivered"/>
    <s v="Instagram"/>
    <n v="100"/>
    <n v="3572"/>
    <n v="3999.2"/>
    <n v="3572"/>
    <n v="427.19999999999982"/>
    <n v="0.10682136427285453"/>
    <n v="3999.2"/>
    <n v="427.19999999999982"/>
    <s v="Jun"/>
    <s v="Jun-2024"/>
    <x v="1"/>
  </r>
  <r>
    <s v="ORD02284"/>
    <d v="2025-04-08T00:00:00"/>
    <s v="CUST0858"/>
    <s v="P034"/>
    <n v="1"/>
    <n v="4999"/>
    <n v="0"/>
    <s v="Net Banking"/>
    <s v="Delivered"/>
    <s v="Delivered"/>
    <s v="Google Ads"/>
    <n v="100"/>
    <n v="3985"/>
    <n v="4999"/>
    <n v="3985"/>
    <n v="1014"/>
    <n v="0.20284056811362272"/>
    <n v="4999"/>
    <n v="1014"/>
    <s v="Apr"/>
    <s v="Apr-2025"/>
    <x v="7"/>
  </r>
  <r>
    <s v="ORD02285"/>
    <d v="2024-10-04T00:00:00"/>
    <s v="CUST1116"/>
    <s v="P028"/>
    <n v="1"/>
    <n v="799"/>
    <n v="39.950000000000003"/>
    <s v="Credit Card"/>
    <s v="Delivered"/>
    <s v="Delivered"/>
    <s v="Google Ads"/>
    <n v="70"/>
    <n v="526"/>
    <n v="759.05"/>
    <n v="526"/>
    <n v="233.04999999999995"/>
    <n v="0.30702852249522428"/>
    <n v="759.05"/>
    <n v="233.04999999999995"/>
    <s v="Oct"/>
    <s v="Oct-2024"/>
    <x v="16"/>
  </r>
  <r>
    <s v="ORD02286"/>
    <d v="2024-06-10T00:00:00"/>
    <s v="CUST0782"/>
    <s v="P099"/>
    <n v="1"/>
    <n v="1299"/>
    <n v="129.9"/>
    <s v="Cash on Delivery"/>
    <s v="Delivered"/>
    <s v="Delivered"/>
    <s v="Organic"/>
    <n v="50"/>
    <n v="1025"/>
    <n v="1169.0999999999999"/>
    <n v="1025"/>
    <n v="144.09999999999991"/>
    <n v="0.12325720639808393"/>
    <n v="1169.0999999999999"/>
    <n v="144.09999999999991"/>
    <s v="Jun"/>
    <s v="Jun-2024"/>
    <x v="1"/>
  </r>
  <r>
    <s v="ORD02287"/>
    <d v="2024-09-10T00:00:00"/>
    <s v="CUST0776"/>
    <s v="P035"/>
    <n v="1"/>
    <n v="1299"/>
    <n v="0"/>
    <s v="Debit Card"/>
    <s v="Delivered"/>
    <s v="Delayed"/>
    <s v="Organic"/>
    <n v="80"/>
    <n v="863"/>
    <n v="1299"/>
    <n v="863"/>
    <n v="436"/>
    <n v="0.33564280215550424"/>
    <n v="1299"/>
    <n v="436"/>
    <s v="Sep"/>
    <s v="Sep-2024"/>
    <x v="13"/>
  </r>
  <r>
    <s v="ORD02288"/>
    <d v="2025-10-12T00:00:00"/>
    <s v="CUST1123"/>
    <s v="P084"/>
    <n v="3"/>
    <n v="999"/>
    <n v="0"/>
    <s v="Credit Card"/>
    <s v="Cancelled"/>
    <s v="Cancelled"/>
    <s v="Organic"/>
    <n v="100"/>
    <n v="809"/>
    <n v="2997"/>
    <n v="2427"/>
    <n v="570"/>
    <n v="0.19019019019019018"/>
    <n v="0"/>
    <n v="0"/>
    <s v="Oct"/>
    <s v="Oct-2025"/>
    <x v="21"/>
  </r>
  <r>
    <s v="ORD02289"/>
    <d v="2024-02-24T00:00:00"/>
    <s v="CUST0159"/>
    <s v="P015"/>
    <n v="1"/>
    <n v="1299"/>
    <n v="129.9"/>
    <s v="Credit Card"/>
    <s v="Delivered"/>
    <s v="Delivered"/>
    <s v="Organic"/>
    <n v="100"/>
    <n v="881"/>
    <n v="1169.0999999999999"/>
    <n v="881"/>
    <n v="288.09999999999991"/>
    <n v="0.24642887691386531"/>
    <n v="1169.0999999999999"/>
    <n v="288.09999999999991"/>
    <s v="Feb"/>
    <s v="Feb-2024"/>
    <x v="12"/>
  </r>
  <r>
    <s v="ORD02290"/>
    <d v="2024-07-10T00:00:00"/>
    <s v="CUST0941"/>
    <s v="P036"/>
    <n v="2"/>
    <n v="2999"/>
    <n v="0"/>
    <s v="Debit Card"/>
    <s v="Delivered"/>
    <s v="Delivered"/>
    <s v="Organic"/>
    <n v="80"/>
    <n v="2406"/>
    <n v="5998"/>
    <n v="4812"/>
    <n v="1186"/>
    <n v="0.19773257752584195"/>
    <n v="5998"/>
    <n v="1186"/>
    <s v="Jul"/>
    <s v="Jul-2024"/>
    <x v="20"/>
  </r>
  <r>
    <s v="ORD02291"/>
    <d v="2025-10-11T00:00:00"/>
    <s v="CUST0896"/>
    <s v="P035"/>
    <n v="2"/>
    <n v="1299"/>
    <n v="0"/>
    <s v="UPI"/>
    <s v="Cancelled"/>
    <s v="Cancelled"/>
    <s v="Google Ads"/>
    <n v="80"/>
    <n v="863"/>
    <n v="2598"/>
    <n v="1726"/>
    <n v="872"/>
    <n v="0.33564280215550424"/>
    <n v="0"/>
    <n v="0"/>
    <s v="Oct"/>
    <s v="Oct-2025"/>
    <x v="21"/>
  </r>
  <r>
    <s v="ORD02292"/>
    <d v="2024-01-22T00:00:00"/>
    <s v="CUST0381"/>
    <s v="P012"/>
    <n v="3"/>
    <n v="1599"/>
    <n v="479.7"/>
    <s v="Net Banking"/>
    <s v="Delivered"/>
    <s v="Delivered"/>
    <s v="Google Ads"/>
    <n v="50"/>
    <n v="1169"/>
    <n v="4317.3"/>
    <n v="3507"/>
    <n v="810.30000000000018"/>
    <n v="0.18768674866235846"/>
    <n v="4317.3"/>
    <n v="810.30000000000018"/>
    <s v="Jan"/>
    <s v="Jan-2024"/>
    <x v="14"/>
  </r>
  <r>
    <s v="ORD02293"/>
    <d v="2025-08-24T00:00:00"/>
    <s v="CUST0665"/>
    <s v="P020"/>
    <n v="2"/>
    <n v="1999"/>
    <n v="0"/>
    <s v="UPI"/>
    <s v="Cancelled"/>
    <s v="Cancelled"/>
    <s v="Facebook"/>
    <n v="50"/>
    <n v="1597"/>
    <n v="3998"/>
    <n v="3194"/>
    <n v="804"/>
    <n v="0.20110055027513757"/>
    <n v="0"/>
    <n v="0"/>
    <s v="Aug"/>
    <s v="Aug-2025"/>
    <x v="8"/>
  </r>
  <r>
    <s v="ORD02294"/>
    <d v="2025-02-17T00:00:00"/>
    <s v="CUST0220"/>
    <s v="P095"/>
    <n v="1"/>
    <n v="299"/>
    <n v="0"/>
    <s v="UPI"/>
    <s v="Cancelled"/>
    <s v="Cancelled"/>
    <s v="Email"/>
    <n v="70"/>
    <n v="221"/>
    <n v="299"/>
    <n v="221"/>
    <n v="78"/>
    <n v="0.2608695652173913"/>
    <n v="0"/>
    <n v="0"/>
    <s v="Feb"/>
    <s v="Feb-2025"/>
    <x v="0"/>
  </r>
  <r>
    <s v="ORD02295"/>
    <d v="2025-07-01T00:00:00"/>
    <s v="CUST0460"/>
    <s v="P062"/>
    <n v="2"/>
    <n v="1599"/>
    <n v="319.8"/>
    <s v="Cash on Delivery"/>
    <s v="Delivered"/>
    <s v="Delivered"/>
    <s v="Facebook"/>
    <n v="60"/>
    <n v="1023"/>
    <n v="2878.2"/>
    <n v="2046"/>
    <n v="832.19999999999982"/>
    <n v="0.28913904523660616"/>
    <n v="2878.2"/>
    <n v="832.19999999999982"/>
    <s v="Jul"/>
    <s v="Jul-2025"/>
    <x v="2"/>
  </r>
  <r>
    <s v="ORD02296"/>
    <d v="2025-04-30T00:00:00"/>
    <s v="CUST0736"/>
    <s v="P037"/>
    <n v="1"/>
    <n v="399"/>
    <n v="0"/>
    <s v="UPI"/>
    <s v="Cancelled"/>
    <s v="Cancelled"/>
    <s v="Facebook"/>
    <n v="100"/>
    <n v="226"/>
    <n v="399"/>
    <n v="226"/>
    <n v="173"/>
    <n v="0.43358395989974935"/>
    <n v="0"/>
    <n v="0"/>
    <s v="Apr"/>
    <s v="Apr-2025"/>
    <x v="7"/>
  </r>
  <r>
    <s v="ORD02297"/>
    <d v="2024-09-05T00:00:00"/>
    <s v="CUST0656"/>
    <s v="P035"/>
    <n v="1"/>
    <n v="1299"/>
    <n v="64.95"/>
    <s v="UPI"/>
    <s v="Delivered"/>
    <s v="Delayed"/>
    <s v="Email"/>
    <n v="80"/>
    <n v="863"/>
    <n v="1234.05"/>
    <n v="863"/>
    <n v="371.04999999999995"/>
    <n v="0.30067663384789917"/>
    <n v="1234.05"/>
    <n v="371.04999999999995"/>
    <s v="Sep"/>
    <s v="Sep-2024"/>
    <x v="13"/>
  </r>
  <r>
    <s v="ORD02298"/>
    <d v="2024-04-27T00:00:00"/>
    <s v="CUST0360"/>
    <s v="P070"/>
    <n v="1"/>
    <n v="499"/>
    <n v="0"/>
    <s v="Cash on Delivery"/>
    <s v="Cancelled"/>
    <s v="Cancelled"/>
    <s v="Organic"/>
    <n v="100"/>
    <n v="394"/>
    <n v="499"/>
    <n v="394"/>
    <n v="105"/>
    <n v="0.21042084168336672"/>
    <n v="0"/>
    <n v="0"/>
    <s v="Apr"/>
    <s v="Apr-2024"/>
    <x v="3"/>
  </r>
  <r>
    <s v="ORD02299"/>
    <d v="2024-01-30T00:00:00"/>
    <s v="CUST0010"/>
    <s v="P048"/>
    <n v="2"/>
    <n v="1599"/>
    <n v="0"/>
    <s v="Credit Card"/>
    <s v="Cancelled"/>
    <s v="Cancelled"/>
    <s v="Affiliate"/>
    <n v="100"/>
    <n v="1138"/>
    <n v="3198"/>
    <n v="2276"/>
    <n v="922"/>
    <n v="0.28830519074421512"/>
    <n v="0"/>
    <n v="0"/>
    <s v="Jan"/>
    <s v="Jan-2024"/>
    <x v="14"/>
  </r>
  <r>
    <s v="ORD02300"/>
    <d v="2024-07-01T00:00:00"/>
    <s v="CUST0271"/>
    <s v="P066"/>
    <n v="1"/>
    <n v="299"/>
    <n v="0"/>
    <s v="Net Banking"/>
    <s v="Cancelled"/>
    <s v="Cancelled"/>
    <s v="Instagram"/>
    <n v="50"/>
    <n v="223"/>
    <n v="299"/>
    <n v="223"/>
    <n v="76"/>
    <n v="0.25418060200668896"/>
    <n v="0"/>
    <n v="0"/>
    <s v="Jul"/>
    <s v="Jul-2024"/>
    <x v="20"/>
  </r>
  <r>
    <s v="ORD02301"/>
    <d v="2024-07-03T00:00:00"/>
    <s v="CUST0078"/>
    <s v="P003"/>
    <n v="2"/>
    <n v="399"/>
    <n v="119.7"/>
    <s v="Debit Card"/>
    <s v="Delivered"/>
    <s v="Delivered"/>
    <s v="Organic"/>
    <n v="80"/>
    <n v="307"/>
    <n v="678.3"/>
    <n v="614"/>
    <n v="64.299999999999955"/>
    <n v="9.4795813062066872E-2"/>
    <n v="678.3"/>
    <n v="64.299999999999955"/>
    <s v="Jul"/>
    <s v="Jul-2024"/>
    <x v="20"/>
  </r>
  <r>
    <s v="ORD02302"/>
    <d v="2024-05-02T00:00:00"/>
    <s v="CUST0223"/>
    <s v="P045"/>
    <n v="4"/>
    <n v="4999"/>
    <n v="1999.6"/>
    <s v="Cash on Delivery"/>
    <s v="Delivered"/>
    <s v="Delayed"/>
    <s v="Organic"/>
    <n v="100"/>
    <n v="3040"/>
    <n v="17996.400000000001"/>
    <n v="12160"/>
    <n v="5836.4000000000015"/>
    <n v="0.32430930630570565"/>
    <n v="17996.400000000001"/>
    <n v="5836.4000000000015"/>
    <s v="May"/>
    <s v="May-2024"/>
    <x v="5"/>
  </r>
  <r>
    <s v="ORD02303"/>
    <d v="2024-11-13T00:00:00"/>
    <s v="CUST0854"/>
    <s v="P073"/>
    <n v="1"/>
    <n v="499"/>
    <n v="24.95"/>
    <s v="Cash on Delivery"/>
    <s v="Delivered"/>
    <s v="Delivered"/>
    <s v="Organic"/>
    <n v="60"/>
    <n v="334"/>
    <n v="474.05"/>
    <n v="334"/>
    <n v="140.05000000000001"/>
    <n v="0.29543297120556905"/>
    <n v="474.05"/>
    <n v="140.05000000000001"/>
    <s v="Nov"/>
    <s v="Nov-2024"/>
    <x v="6"/>
  </r>
  <r>
    <s v="ORD02304"/>
    <d v="2025-03-15T00:00:00"/>
    <s v="CUST1169"/>
    <s v="P001"/>
    <n v="2"/>
    <n v="799"/>
    <n v="239.7"/>
    <s v="Credit Card"/>
    <s v="Delivered"/>
    <s v="Delivered"/>
    <s v="Instagram"/>
    <n v="40"/>
    <n v="547"/>
    <n v="1358.3"/>
    <n v="1094"/>
    <n v="264.29999999999995"/>
    <n v="0.19458146212176983"/>
    <n v="1358.3"/>
    <n v="264.29999999999995"/>
    <s v="Mar"/>
    <s v="Mar-2025"/>
    <x v="17"/>
  </r>
  <r>
    <s v="ORD02305"/>
    <d v="2024-05-14T00:00:00"/>
    <s v="CUST0990"/>
    <s v="P060"/>
    <n v="4"/>
    <n v="999"/>
    <n v="0"/>
    <s v="Cash on Delivery"/>
    <s v="Cancelled"/>
    <s v="Cancelled"/>
    <s v="Email"/>
    <n v="50"/>
    <n v="744"/>
    <n v="3996"/>
    <n v="2976"/>
    <n v="1020"/>
    <n v="0.25525525525525528"/>
    <n v="0"/>
    <n v="0"/>
    <s v="May"/>
    <s v="May-2024"/>
    <x v="5"/>
  </r>
  <r>
    <s v="ORD02306"/>
    <d v="2024-02-11T00:00:00"/>
    <s v="CUST0304"/>
    <s v="P046"/>
    <n v="2"/>
    <n v="1999"/>
    <n v="0"/>
    <s v="Net Banking"/>
    <s v="Delivered"/>
    <s v="Delivered"/>
    <s v="Instagram"/>
    <n v="40"/>
    <n v="1398"/>
    <n v="3998"/>
    <n v="2796"/>
    <n v="1202"/>
    <n v="0.30065032516258128"/>
    <n v="3998"/>
    <n v="1202"/>
    <s v="Feb"/>
    <s v="Feb-2024"/>
    <x v="12"/>
  </r>
  <r>
    <s v="ORD02307"/>
    <d v="2024-04-15T00:00:00"/>
    <s v="CUST0734"/>
    <s v="P074"/>
    <n v="1"/>
    <n v="2999"/>
    <n v="0"/>
    <s v="Debit Card"/>
    <s v="Cancelled"/>
    <s v="Cancelled"/>
    <s v="Organic"/>
    <n v="50"/>
    <n v="1870"/>
    <n v="2999"/>
    <n v="1870"/>
    <n v="1129"/>
    <n v="0.37645881960653549"/>
    <n v="0"/>
    <n v="0"/>
    <s v="Apr"/>
    <s v="Apr-2024"/>
    <x v="3"/>
  </r>
  <r>
    <s v="ORD02308"/>
    <d v="2024-04-14T00:00:00"/>
    <s v="CUST0265"/>
    <s v="P060"/>
    <n v="4"/>
    <n v="999"/>
    <n v="599.4"/>
    <s v="Credit Card"/>
    <s v="Delivered"/>
    <s v="Delivered"/>
    <s v="Instagram"/>
    <n v="70"/>
    <n v="744"/>
    <n v="3396.6"/>
    <n v="2976"/>
    <n v="420.59999999999991"/>
    <n v="0.12382971206500616"/>
    <n v="3396.6"/>
    <n v="420.59999999999991"/>
    <s v="Apr"/>
    <s v="Apr-2024"/>
    <x v="3"/>
  </r>
  <r>
    <s v="ORD02309"/>
    <d v="2025-10-28T00:00:00"/>
    <s v="CUST0866"/>
    <s v="P048"/>
    <n v="2"/>
    <n v="1599"/>
    <n v="319.8"/>
    <s v="Credit Card"/>
    <s v="Delivered"/>
    <s v="Delivered"/>
    <s v="Google Ads"/>
    <n v="100"/>
    <n v="1138"/>
    <n v="2878.2"/>
    <n v="2276"/>
    <n v="602.19999999999982"/>
    <n v="0.20922798971579454"/>
    <n v="2878.2"/>
    <n v="602.19999999999982"/>
    <s v="Oct"/>
    <s v="Oct-2025"/>
    <x v="21"/>
  </r>
  <r>
    <s v="ORD02310"/>
    <d v="2025-03-11T00:00:00"/>
    <s v="CUST0504"/>
    <s v="P052"/>
    <n v="1"/>
    <n v="499"/>
    <n v="24.95"/>
    <s v="Net Banking"/>
    <s v="Delivered"/>
    <s v="Delivered"/>
    <s v="Instagram"/>
    <n v="50"/>
    <n v="320"/>
    <n v="474.05"/>
    <n v="320"/>
    <n v="154.05000000000001"/>
    <n v="0.32496572091551523"/>
    <n v="474.05"/>
    <n v="154.05000000000001"/>
    <s v="Mar"/>
    <s v="Mar-2025"/>
    <x v="17"/>
  </r>
  <r>
    <s v="ORD02311"/>
    <d v="2025-10-25T00:00:00"/>
    <s v="CUST0707"/>
    <s v="P090"/>
    <n v="1"/>
    <n v="8999"/>
    <n v="1349.85"/>
    <s v="Cash on Delivery"/>
    <s v="Delivered"/>
    <s v="Delivered"/>
    <s v="Google Ads"/>
    <n v="100"/>
    <n v="5811"/>
    <n v="7649.15"/>
    <n v="5811"/>
    <n v="1838.1499999999996"/>
    <n v="0.24030774661236867"/>
    <n v="7649.15"/>
    <n v="1838.1499999999996"/>
    <s v="Oct"/>
    <s v="Oct-2025"/>
    <x v="21"/>
  </r>
  <r>
    <s v="ORD02312"/>
    <d v="2025-10-12T00:00:00"/>
    <s v="CUST0037"/>
    <s v="P030"/>
    <n v="2"/>
    <n v="799"/>
    <n v="0"/>
    <s v="UPI"/>
    <s v="Cancelled"/>
    <s v="Cancelled"/>
    <s v="Google Ads"/>
    <n v="80"/>
    <n v="566"/>
    <n v="1598"/>
    <n v="1132"/>
    <n v="466"/>
    <n v="0.29161451814768463"/>
    <n v="0"/>
    <n v="0"/>
    <s v="Oct"/>
    <s v="Oct-2025"/>
    <x v="21"/>
  </r>
  <r>
    <s v="ORD02313"/>
    <d v="2025-09-27T00:00:00"/>
    <s v="CUST0488"/>
    <s v="P038"/>
    <n v="2"/>
    <n v="399"/>
    <n v="199.5"/>
    <s v="UPI"/>
    <s v="Delivered"/>
    <s v="Delivered"/>
    <s v="Google Ads"/>
    <n v="60"/>
    <n v="248"/>
    <n v="598.5"/>
    <n v="496"/>
    <n v="102.5"/>
    <n v="0.17126148705096073"/>
    <n v="598.5"/>
    <n v="102.5"/>
    <s v="Sep"/>
    <s v="Sep-2025"/>
    <x v="10"/>
  </r>
  <r>
    <s v="ORD02314"/>
    <d v="2024-03-08T00:00:00"/>
    <s v="CUST0828"/>
    <s v="P079"/>
    <n v="2"/>
    <n v="1999"/>
    <n v="0"/>
    <s v="Cash on Delivery"/>
    <s v="Cancelled"/>
    <s v="Cancelled"/>
    <s v="Facebook"/>
    <n v="40"/>
    <n v="1506"/>
    <n v="3998"/>
    <n v="3012"/>
    <n v="986"/>
    <n v="0.2466233116558279"/>
    <n v="0"/>
    <n v="0"/>
    <s v="Mar"/>
    <s v="Mar-2024"/>
    <x v="4"/>
  </r>
  <r>
    <s v="ORD02315"/>
    <d v="2024-08-17T00:00:00"/>
    <s v="CUST0506"/>
    <s v="P031"/>
    <n v="3"/>
    <n v="3999"/>
    <n v="1199.7"/>
    <s v="Cash on Delivery"/>
    <s v="Delivered"/>
    <s v="Delivered"/>
    <s v="Facebook"/>
    <n v="80"/>
    <n v="3007"/>
    <n v="10797.3"/>
    <n v="9021"/>
    <n v="1776.2999999999993"/>
    <n v="0.16451335055986213"/>
    <n v="10797.3"/>
    <n v="1776.2999999999993"/>
    <s v="Aug"/>
    <s v="Aug-2024"/>
    <x v="9"/>
  </r>
  <r>
    <s v="ORD02316"/>
    <d v="2025-04-28T00:00:00"/>
    <s v="CUST0463"/>
    <s v="P060"/>
    <n v="1"/>
    <n v="999"/>
    <n v="149.85"/>
    <s v="UPI"/>
    <s v="Delivered"/>
    <s v="Delivered"/>
    <s v="Affiliate"/>
    <n v="100"/>
    <n v="744"/>
    <n v="849.15"/>
    <n v="744"/>
    <n v="105.14999999999998"/>
    <n v="0.12382971206500616"/>
    <n v="849.15"/>
    <n v="105.14999999999998"/>
    <s v="Apr"/>
    <s v="Apr-2025"/>
    <x v="7"/>
  </r>
  <r>
    <s v="ORD02317"/>
    <d v="2024-02-05T00:00:00"/>
    <s v="CUST1118"/>
    <s v="P052"/>
    <n v="2"/>
    <n v="499"/>
    <n v="199.6"/>
    <s v="UPI"/>
    <s v="Delivered"/>
    <s v="Delivered"/>
    <s v="Instagram"/>
    <n v="40"/>
    <n v="320"/>
    <n v="798.4"/>
    <n v="640"/>
    <n v="158.39999999999998"/>
    <n v="0.19839679358717432"/>
    <n v="798.4"/>
    <n v="158.39999999999998"/>
    <s v="Feb"/>
    <s v="Feb-2024"/>
    <x v="12"/>
  </r>
  <r>
    <s v="ORD02318"/>
    <d v="2024-11-04T00:00:00"/>
    <s v="CUST1165"/>
    <s v="P083"/>
    <n v="1"/>
    <n v="499"/>
    <n v="124.75"/>
    <s v="Debit Card"/>
    <s v="Delivered"/>
    <s v="Delivered"/>
    <s v="Instagram"/>
    <n v="70"/>
    <n v="323"/>
    <n v="374.25"/>
    <n v="323"/>
    <n v="51.25"/>
    <n v="0.13694054776219106"/>
    <n v="374.25"/>
    <n v="51.25"/>
    <s v="Nov"/>
    <s v="Nov-2024"/>
    <x v="6"/>
  </r>
  <r>
    <s v="ORD02319"/>
    <d v="2024-11-14T00:00:00"/>
    <s v="CUST0611"/>
    <s v="P033"/>
    <n v="3"/>
    <n v="399"/>
    <n v="179.55"/>
    <s v="UPI"/>
    <s v="Delivered"/>
    <s v="Delayed"/>
    <s v="Email"/>
    <n v="70"/>
    <n v="321"/>
    <n v="1017.45"/>
    <n v="963"/>
    <n v="54.450000000000045"/>
    <n v="5.3516143299425077E-2"/>
    <n v="1017.45"/>
    <n v="54.450000000000045"/>
    <s v="Nov"/>
    <s v="Nov-2024"/>
    <x v="6"/>
  </r>
  <r>
    <s v="ORD02320"/>
    <d v="2025-03-21T00:00:00"/>
    <s v="CUST0445"/>
    <s v="P059"/>
    <n v="2"/>
    <n v="1999"/>
    <n v="0"/>
    <s v="UPI"/>
    <s v="Delivered"/>
    <s v="Delivered"/>
    <s v="Affiliate"/>
    <n v="40"/>
    <n v="1414"/>
    <n v="3998"/>
    <n v="2828"/>
    <n v="1170"/>
    <n v="0.29264632316158079"/>
    <n v="3998"/>
    <n v="1170"/>
    <s v="Mar"/>
    <s v="Mar-2025"/>
    <x v="17"/>
  </r>
  <r>
    <s v="ORD02321"/>
    <d v="2024-03-16T00:00:00"/>
    <s v="CUST1167"/>
    <s v="P029"/>
    <n v="1"/>
    <n v="2499"/>
    <n v="624.75"/>
    <s v="UPI"/>
    <s v="Delivered"/>
    <s v="Delayed"/>
    <s v="Instagram"/>
    <n v="70"/>
    <n v="1584"/>
    <n v="1874.25"/>
    <n v="1584"/>
    <n v="290.25"/>
    <n v="0.15486194477791115"/>
    <n v="1874.25"/>
    <n v="290.25"/>
    <s v="Mar"/>
    <s v="Mar-2024"/>
    <x v="4"/>
  </r>
  <r>
    <s v="ORD02322"/>
    <d v="2024-12-14T00:00:00"/>
    <s v="CUST0982"/>
    <s v="P057"/>
    <n v="3"/>
    <n v="299"/>
    <n v="134.55000000000001"/>
    <s v="Net Banking"/>
    <s v="Delivered"/>
    <s v="Delivered"/>
    <s v="Affiliate"/>
    <n v="70"/>
    <n v="188"/>
    <n v="762.45"/>
    <n v="564"/>
    <n v="198.45000000000005"/>
    <n v="0.26027936258115292"/>
    <n v="762.45"/>
    <n v="198.45000000000005"/>
    <s v="Dec"/>
    <s v="Dec-2024"/>
    <x v="15"/>
  </r>
  <r>
    <s v="ORD02323"/>
    <d v="2024-05-02T00:00:00"/>
    <s v="CUST0613"/>
    <s v="P059"/>
    <n v="3"/>
    <n v="1999"/>
    <n v="299.85000000000002"/>
    <s v="UPI"/>
    <s v="Delivered"/>
    <s v="Delivered"/>
    <s v="Organic"/>
    <n v="50"/>
    <n v="1414"/>
    <n v="5697.15"/>
    <n v="4242"/>
    <n v="1455.1499999999996"/>
    <n v="0.25541718227534815"/>
    <n v="5697.15"/>
    <n v="1455.1499999999996"/>
    <s v="May"/>
    <s v="May-2024"/>
    <x v="5"/>
  </r>
  <r>
    <s v="ORD02324"/>
    <d v="2025-09-01T00:00:00"/>
    <s v="CUST0457"/>
    <s v="P094"/>
    <n v="1"/>
    <n v="399"/>
    <n v="0"/>
    <s v="UPI"/>
    <s v="Delivered"/>
    <s v="Delivered"/>
    <s v="Affiliate"/>
    <n v="40"/>
    <n v="244"/>
    <n v="399"/>
    <n v="244"/>
    <n v="155"/>
    <n v="0.38847117794486213"/>
    <n v="399"/>
    <n v="155"/>
    <s v="Sep"/>
    <s v="Sep-2025"/>
    <x v="10"/>
  </r>
  <r>
    <s v="ORD02325"/>
    <d v="2024-11-25T00:00:00"/>
    <s v="CUST0879"/>
    <s v="P071"/>
    <n v="2"/>
    <n v="999"/>
    <n v="499.5"/>
    <s v="Debit Card"/>
    <s v="Delivered"/>
    <s v="Delivered"/>
    <s v="Google Ads"/>
    <n v="100"/>
    <n v="818"/>
    <n v="1498.5"/>
    <n v="1636"/>
    <n v="-137.5"/>
    <n v="-9.1758425091758425E-2"/>
    <n v="1498.5"/>
    <n v="-137.5"/>
    <s v="Nov"/>
    <s v="Nov-2024"/>
    <x v="6"/>
  </r>
  <r>
    <s v="ORD02326"/>
    <d v="2025-10-22T00:00:00"/>
    <s v="CUST1070"/>
    <s v="P038"/>
    <n v="1"/>
    <n v="399"/>
    <n v="79.8"/>
    <s v="Debit Card"/>
    <s v="Delivered"/>
    <s v="Delayed"/>
    <s v="Facebook"/>
    <n v="50"/>
    <n v="248"/>
    <n v="319.2"/>
    <n v="248"/>
    <n v="71.199999999999989"/>
    <n v="0.22305764411027565"/>
    <n v="319.2"/>
    <n v="71.199999999999989"/>
    <s v="Oct"/>
    <s v="Oct-2025"/>
    <x v="21"/>
  </r>
  <r>
    <s v="ORD02327"/>
    <d v="2024-03-13T00:00:00"/>
    <s v="CUST0549"/>
    <s v="P094"/>
    <n v="1"/>
    <n v="399"/>
    <n v="19.95"/>
    <s v="Cash on Delivery"/>
    <s v="Delivered"/>
    <s v="Delayed"/>
    <s v="Organic"/>
    <n v="60"/>
    <n v="244"/>
    <n v="379.05"/>
    <n v="244"/>
    <n v="135.05000000000001"/>
    <n v="0.35628545046827598"/>
    <n v="379.05"/>
    <n v="135.05000000000001"/>
    <s v="Mar"/>
    <s v="Mar-2024"/>
    <x v="4"/>
  </r>
  <r>
    <s v="ORD02328"/>
    <d v="2024-05-19T00:00:00"/>
    <s v="CUST0051"/>
    <s v="P073"/>
    <n v="1"/>
    <n v="499"/>
    <n v="49.9"/>
    <s v="UPI"/>
    <s v="Delivered"/>
    <s v="Delivered"/>
    <s v="Affiliate"/>
    <n v="100"/>
    <n v="334"/>
    <n v="449.1"/>
    <n v="334"/>
    <n v="115.10000000000002"/>
    <n v="0.25629035849476733"/>
    <n v="449.1"/>
    <n v="115.10000000000002"/>
    <s v="May"/>
    <s v="May-2024"/>
    <x v="5"/>
  </r>
  <r>
    <s v="ORD02329"/>
    <d v="2024-12-24T00:00:00"/>
    <s v="CUST0424"/>
    <s v="P092"/>
    <n v="2"/>
    <n v="999"/>
    <n v="199.8"/>
    <s v="UPI"/>
    <s v="Delivered"/>
    <s v="Delivered"/>
    <s v="Email"/>
    <n v="70"/>
    <n v="727"/>
    <n v="1798.2"/>
    <n v="1454"/>
    <n v="344.20000000000005"/>
    <n v="0.19141363585808033"/>
    <n v="1798.2"/>
    <n v="344.20000000000005"/>
    <s v="Dec"/>
    <s v="Dec-2024"/>
    <x v="15"/>
  </r>
  <r>
    <s v="ORD02330"/>
    <d v="2025-01-20T00:00:00"/>
    <s v="CUST1199"/>
    <s v="P021"/>
    <n v="1"/>
    <n v="799"/>
    <n v="0"/>
    <s v="UPI"/>
    <s v="Cancelled"/>
    <s v="Cancelled"/>
    <s v="Instagram"/>
    <n v="50"/>
    <n v="613"/>
    <n v="799"/>
    <n v="613"/>
    <n v="186"/>
    <n v="0.23279098873591991"/>
    <n v="0"/>
    <n v="0"/>
    <s v="Jan"/>
    <s v="Jan-2025"/>
    <x v="19"/>
  </r>
  <r>
    <s v="ORD02331"/>
    <d v="2024-07-26T00:00:00"/>
    <s v="CUST0097"/>
    <s v="P051"/>
    <n v="1"/>
    <n v="2499"/>
    <n v="0"/>
    <s v="Credit Card"/>
    <s v="Delivered"/>
    <s v="Delivered"/>
    <s v="Google Ads"/>
    <n v="50"/>
    <n v="1946"/>
    <n v="2499"/>
    <n v="1946"/>
    <n v="553"/>
    <n v="0.22128851540616246"/>
    <n v="2499"/>
    <n v="553"/>
    <s v="Jul"/>
    <s v="Jul-2024"/>
    <x v="20"/>
  </r>
  <r>
    <s v="ORD02332"/>
    <d v="2024-08-08T00:00:00"/>
    <s v="CUST0732"/>
    <s v="P026"/>
    <n v="2"/>
    <n v="599"/>
    <n v="0"/>
    <s v="Debit Card"/>
    <s v="Cancelled"/>
    <s v="Cancelled"/>
    <s v="Instagram"/>
    <n v="60"/>
    <n v="363"/>
    <n v="1198"/>
    <n v="726"/>
    <n v="472"/>
    <n v="0.39398998330550916"/>
    <n v="0"/>
    <n v="0"/>
    <s v="Aug"/>
    <s v="Aug-2024"/>
    <x v="9"/>
  </r>
  <r>
    <s v="ORD02333"/>
    <d v="2024-08-02T00:00:00"/>
    <s v="CUST1195"/>
    <s v="P071"/>
    <n v="2"/>
    <n v="999"/>
    <n v="499.5"/>
    <s v="UPI"/>
    <s v="Delivered"/>
    <s v="Delayed"/>
    <s v="Affiliate"/>
    <n v="50"/>
    <n v="818"/>
    <n v="1498.5"/>
    <n v="1636"/>
    <n v="-137.5"/>
    <n v="-9.1758425091758425E-2"/>
    <n v="1498.5"/>
    <n v="-137.5"/>
    <s v="Aug"/>
    <s v="Aug-2024"/>
    <x v="9"/>
  </r>
  <r>
    <s v="ORD02334"/>
    <d v="2024-07-24T00:00:00"/>
    <s v="CUST0727"/>
    <s v="P029"/>
    <n v="1"/>
    <n v="2499"/>
    <n v="0"/>
    <s v="UPI"/>
    <s v="Cancelled"/>
    <s v="Cancelled"/>
    <s v="Google Ads"/>
    <n v="80"/>
    <n v="1584"/>
    <n v="2499"/>
    <n v="1584"/>
    <n v="915"/>
    <n v="0.36614645858343337"/>
    <n v="0"/>
    <n v="0"/>
    <s v="Jul"/>
    <s v="Jul-2024"/>
    <x v="20"/>
  </r>
  <r>
    <s v="ORD02335"/>
    <d v="2025-04-07T00:00:00"/>
    <s v="CUST0602"/>
    <s v="P056"/>
    <n v="4"/>
    <n v="299"/>
    <n v="0"/>
    <s v="UPI"/>
    <s v="Delivered"/>
    <s v="Delivered"/>
    <s v="Email"/>
    <n v="40"/>
    <n v="188"/>
    <n v="1196"/>
    <n v="752"/>
    <n v="444"/>
    <n v="0.37123745819397991"/>
    <n v="1196"/>
    <n v="444"/>
    <s v="Apr"/>
    <s v="Apr-2025"/>
    <x v="7"/>
  </r>
  <r>
    <s v="ORD02336"/>
    <d v="2025-04-15T00:00:00"/>
    <s v="CUST1064"/>
    <s v="P046"/>
    <n v="1"/>
    <n v="1999"/>
    <n v="399.8"/>
    <s v="Credit Card"/>
    <s v="Delivered"/>
    <s v="Delivered"/>
    <s v="Instagram"/>
    <n v="60"/>
    <n v="1398"/>
    <n v="1599.2"/>
    <n v="1398"/>
    <n v="201.20000000000005"/>
    <n v="0.12581290645322663"/>
    <n v="1599.2"/>
    <n v="201.20000000000005"/>
    <s v="Apr"/>
    <s v="Apr-2025"/>
    <x v="7"/>
  </r>
  <r>
    <s v="ORD02337"/>
    <d v="2025-03-26T00:00:00"/>
    <s v="CUST0222"/>
    <s v="P053"/>
    <n v="4"/>
    <n v="599"/>
    <n v="119.8"/>
    <s v="Credit Card"/>
    <s v="Delivered"/>
    <s v="Delivered"/>
    <s v="Facebook"/>
    <n v="70"/>
    <n v="443"/>
    <n v="2276.1999999999998"/>
    <n v="1772"/>
    <n v="504.19999999999982"/>
    <n v="0.22150953343291443"/>
    <n v="2276.1999999999998"/>
    <n v="504.19999999999982"/>
    <s v="Mar"/>
    <s v="Mar-2025"/>
    <x v="17"/>
  </r>
  <r>
    <s v="ORD02338"/>
    <d v="2025-08-20T00:00:00"/>
    <s v="CUST0359"/>
    <s v="P083"/>
    <n v="1"/>
    <n v="499"/>
    <n v="24.95"/>
    <s v="Debit Card"/>
    <s v="Delivered"/>
    <s v="Delivered"/>
    <s v="Affiliate"/>
    <n v="50"/>
    <n v="323"/>
    <n v="474.05"/>
    <n v="323"/>
    <n v="151.05000000000001"/>
    <n v="0.31863727454909824"/>
    <n v="474.05"/>
    <n v="151.05000000000001"/>
    <s v="Aug"/>
    <s v="Aug-2025"/>
    <x v="8"/>
  </r>
  <r>
    <s v="ORD02339"/>
    <d v="2024-09-04T00:00:00"/>
    <s v="CUST1196"/>
    <s v="P012"/>
    <n v="2"/>
    <n v="1599"/>
    <n v="0"/>
    <s v="UPI"/>
    <s v="Cancelled"/>
    <s v="Cancelled"/>
    <s v="Affiliate"/>
    <n v="80"/>
    <n v="1169"/>
    <n v="3198"/>
    <n v="2338"/>
    <n v="860"/>
    <n v="0.26891807379612259"/>
    <n v="0"/>
    <n v="0"/>
    <s v="Sep"/>
    <s v="Sep-2024"/>
    <x v="13"/>
  </r>
  <r>
    <s v="ORD02340"/>
    <d v="2025-09-24T00:00:00"/>
    <s v="CUST0058"/>
    <s v="P082"/>
    <n v="1"/>
    <n v="3999"/>
    <n v="399.9"/>
    <s v="Credit Card"/>
    <s v="Delivered"/>
    <s v="Delivered"/>
    <s v="Organic"/>
    <n v="60"/>
    <n v="2514"/>
    <n v="3599.1"/>
    <n v="2514"/>
    <n v="1085.0999999999999"/>
    <n v="0.30149203967658578"/>
    <n v="3599.1"/>
    <n v="1085.0999999999999"/>
    <s v="Sep"/>
    <s v="Sep-2025"/>
    <x v="10"/>
  </r>
  <r>
    <s v="ORD02341"/>
    <d v="2025-02-20T00:00:00"/>
    <s v="CUST0215"/>
    <s v="P019"/>
    <n v="2"/>
    <n v="499"/>
    <n v="99.8"/>
    <s v="Credit Card"/>
    <s v="Delivered"/>
    <s v="Delivered"/>
    <s v="Google Ads"/>
    <n v="70"/>
    <n v="391"/>
    <n v="898.2"/>
    <n v="782"/>
    <n v="116.20000000000005"/>
    <n v="0.12936985081273664"/>
    <n v="898.2"/>
    <n v="116.20000000000005"/>
    <s v="Feb"/>
    <s v="Feb-2025"/>
    <x v="0"/>
  </r>
  <r>
    <s v="ORD02342"/>
    <d v="2025-07-28T00:00:00"/>
    <s v="CUST0639"/>
    <s v="P097"/>
    <n v="1"/>
    <n v="499"/>
    <n v="49.9"/>
    <s v="Credit Card"/>
    <s v="Delivered"/>
    <s v="Delayed"/>
    <s v="Organic"/>
    <n v="60"/>
    <n v="324"/>
    <n v="449.1"/>
    <n v="324"/>
    <n v="125.10000000000002"/>
    <n v="0.27855711422845697"/>
    <n v="449.1"/>
    <n v="125.10000000000002"/>
    <s v="Jul"/>
    <s v="Jul-2025"/>
    <x v="2"/>
  </r>
  <r>
    <s v="ORD02343"/>
    <d v="2024-11-23T00:00:00"/>
    <s v="CUST0339"/>
    <s v="P011"/>
    <n v="2"/>
    <n v="799"/>
    <n v="159.80000000000001"/>
    <s v="Debit Card"/>
    <s v="Delivered"/>
    <s v="Delivered"/>
    <s v="Google Ads"/>
    <n v="70"/>
    <n v="645"/>
    <n v="1438.2"/>
    <n v="1290"/>
    <n v="148.20000000000005"/>
    <n v="0.10304547350855238"/>
    <n v="1438.2"/>
    <n v="148.20000000000005"/>
    <s v="Nov"/>
    <s v="Nov-2024"/>
    <x v="6"/>
  </r>
  <r>
    <s v="ORD02344"/>
    <d v="2024-03-20T00:00:00"/>
    <s v="CUST0741"/>
    <s v="P065"/>
    <n v="1"/>
    <n v="399"/>
    <n v="19.95"/>
    <s v="Credit Card"/>
    <s v="Delivered"/>
    <s v="Delivered"/>
    <s v="Facebook"/>
    <n v="50"/>
    <n v="252"/>
    <n v="379.05"/>
    <n v="252"/>
    <n v="127.05000000000001"/>
    <n v="0.33518005540166207"/>
    <n v="379.05"/>
    <n v="127.05000000000001"/>
    <s v="Mar"/>
    <s v="Mar-2024"/>
    <x v="4"/>
  </r>
  <r>
    <s v="ORD02345"/>
    <d v="2024-12-02T00:00:00"/>
    <s v="CUST0988"/>
    <s v="P003"/>
    <n v="2"/>
    <n v="399"/>
    <n v="39.9"/>
    <s v="Credit Card"/>
    <s v="Delivered"/>
    <s v="Delivered"/>
    <s v="Google Ads"/>
    <n v="80"/>
    <n v="307"/>
    <n v="758.1"/>
    <n v="614"/>
    <n v="144.10000000000002"/>
    <n v="0.19008046431869149"/>
    <n v="758.1"/>
    <n v="144.10000000000002"/>
    <s v="Dec"/>
    <s v="Dec-2024"/>
    <x v="15"/>
  </r>
  <r>
    <s v="ORD02346"/>
    <d v="2025-04-07T00:00:00"/>
    <s v="CUST0995"/>
    <s v="P026"/>
    <n v="1"/>
    <n v="599"/>
    <n v="119.8"/>
    <s v="UPI"/>
    <s v="Delivered"/>
    <s v="Delivered"/>
    <s v="Google Ads"/>
    <n v="50"/>
    <n v="363"/>
    <n v="479.2"/>
    <n v="363"/>
    <n v="116.19999999999999"/>
    <n v="0.24248747913188645"/>
    <n v="479.2"/>
    <n v="116.19999999999999"/>
    <s v="Apr"/>
    <s v="Apr-2025"/>
    <x v="7"/>
  </r>
  <r>
    <s v="ORD02347"/>
    <d v="2025-05-28T00:00:00"/>
    <s v="CUST0944"/>
    <s v="P072"/>
    <n v="1"/>
    <n v="999"/>
    <n v="0"/>
    <s v="UPI"/>
    <s v="Cancelled"/>
    <s v="Cancelled"/>
    <s v="Facebook"/>
    <n v="40"/>
    <n v="636"/>
    <n v="999"/>
    <n v="636"/>
    <n v="363"/>
    <n v="0.36336336336336339"/>
    <n v="0"/>
    <n v="0"/>
    <s v="May"/>
    <s v="May-2025"/>
    <x v="11"/>
  </r>
  <r>
    <s v="ORD02348"/>
    <d v="2025-02-17T00:00:00"/>
    <s v="CUST1077"/>
    <s v="P073"/>
    <n v="3"/>
    <n v="499"/>
    <n v="299.39999999999998"/>
    <s v="Credit Card"/>
    <s v="Delivered"/>
    <s v="Delivered"/>
    <s v="Google Ads"/>
    <n v="100"/>
    <n v="334"/>
    <n v="1197.5999999999999"/>
    <n v="1002"/>
    <n v="195.59999999999991"/>
    <n v="0.16332665330661317"/>
    <n v="1197.5999999999999"/>
    <n v="195.59999999999991"/>
    <s v="Feb"/>
    <s v="Feb-2025"/>
    <x v="0"/>
  </r>
  <r>
    <s v="ORD02349"/>
    <d v="2025-05-29T00:00:00"/>
    <s v="CUST0541"/>
    <s v="P055"/>
    <n v="4"/>
    <n v="799"/>
    <n v="0"/>
    <s v="UPI"/>
    <s v="Cancelled"/>
    <s v="Cancelled"/>
    <s v="Email"/>
    <n v="100"/>
    <n v="596"/>
    <n v="3196"/>
    <n v="2384"/>
    <n v="812"/>
    <n v="0.25406758448060074"/>
    <n v="0"/>
    <n v="0"/>
    <s v="May"/>
    <s v="May-2025"/>
    <x v="11"/>
  </r>
  <r>
    <s v="ORD02350"/>
    <d v="2025-04-22T00:00:00"/>
    <s v="CUST0476"/>
    <s v="P092"/>
    <n v="1"/>
    <n v="999"/>
    <n v="49.95"/>
    <s v="Credit Card"/>
    <s v="Delivered"/>
    <s v="Delivered"/>
    <s v="Organic"/>
    <n v="60"/>
    <n v="727"/>
    <n v="949.05"/>
    <n v="727"/>
    <n v="222.04999999999995"/>
    <n v="0.23397081291818131"/>
    <n v="949.05"/>
    <n v="222.04999999999995"/>
    <s v="Apr"/>
    <s v="Apr-2025"/>
    <x v="7"/>
  </r>
  <r>
    <s v="ORD02351"/>
    <d v="2024-07-12T00:00:00"/>
    <s v="CUST0985"/>
    <s v="P072"/>
    <n v="1"/>
    <n v="999"/>
    <n v="149.85"/>
    <s v="Net Banking"/>
    <s v="Delivered"/>
    <s v="Delivered"/>
    <s v="Instagram"/>
    <n v="70"/>
    <n v="636"/>
    <n v="849.15"/>
    <n v="636"/>
    <n v="213.14999999999998"/>
    <n v="0.25101572160395685"/>
    <n v="849.15"/>
    <n v="213.14999999999998"/>
    <s v="Jul"/>
    <s v="Jul-2024"/>
    <x v="20"/>
  </r>
  <r>
    <s v="ORD02352"/>
    <d v="2024-04-03T00:00:00"/>
    <s v="CUST0902"/>
    <s v="P055"/>
    <n v="1"/>
    <n v="799"/>
    <n v="119.85"/>
    <s v="Cash on Delivery"/>
    <s v="Delivered"/>
    <s v="Delivered"/>
    <s v="Email"/>
    <n v="40"/>
    <n v="596"/>
    <n v="679.15"/>
    <n v="596"/>
    <n v="83.149999999999977"/>
    <n v="0.1224324523301185"/>
    <n v="679.15"/>
    <n v="83.149999999999977"/>
    <s v="Apr"/>
    <s v="Apr-2024"/>
    <x v="3"/>
  </r>
  <r>
    <s v="ORD02353"/>
    <d v="2025-08-18T00:00:00"/>
    <s v="CUST0239"/>
    <s v="P075"/>
    <n v="1"/>
    <n v="1999"/>
    <n v="199.9"/>
    <s v="Cash on Delivery"/>
    <s v="Delivered"/>
    <s v="Delivered"/>
    <s v="Affiliate"/>
    <n v="70"/>
    <n v="1338"/>
    <n v="1799.1"/>
    <n v="1338"/>
    <n v="461.09999999999991"/>
    <n v="0.25629481407370347"/>
    <n v="1799.1"/>
    <n v="461.09999999999991"/>
    <s v="Aug"/>
    <s v="Aug-2025"/>
    <x v="8"/>
  </r>
  <r>
    <s v="ORD02354"/>
    <d v="2024-04-17T00:00:00"/>
    <s v="CUST1024"/>
    <s v="P079"/>
    <n v="1"/>
    <n v="1999"/>
    <n v="99.95"/>
    <s v="UPI"/>
    <s v="Delivered"/>
    <s v="Delivered"/>
    <s v="Instagram"/>
    <n v="70"/>
    <n v="1506"/>
    <n v="1899.05"/>
    <n v="1506"/>
    <n v="393.04999999999995"/>
    <n v="0.20697190700613463"/>
    <n v="1899.05"/>
    <n v="393.04999999999995"/>
    <s v="Apr"/>
    <s v="Apr-2024"/>
    <x v="3"/>
  </r>
  <r>
    <s v="ORD02355"/>
    <d v="2024-07-31T00:00:00"/>
    <s v="CUST0470"/>
    <s v="P014"/>
    <n v="2"/>
    <n v="2499"/>
    <n v="499.8"/>
    <s v="UPI"/>
    <s v="Delivered"/>
    <s v="Delayed"/>
    <s v="Google Ads"/>
    <n v="100"/>
    <n v="1599"/>
    <n v="4498.2"/>
    <n v="3198"/>
    <n v="1300.1999999999998"/>
    <n v="0.28904895291449911"/>
    <n v="4498.2"/>
    <n v="1300.1999999999998"/>
    <s v="Jul"/>
    <s v="Jul-2024"/>
    <x v="20"/>
  </r>
  <r>
    <s v="ORD02356"/>
    <d v="2025-01-20T00:00:00"/>
    <s v="CUST0867"/>
    <s v="P009"/>
    <n v="2"/>
    <n v="4999"/>
    <n v="999.8"/>
    <s v="Credit Card"/>
    <s v="Delivered"/>
    <s v="Delayed"/>
    <s v="Email"/>
    <n v="80"/>
    <n v="2853"/>
    <n v="8998.2000000000007"/>
    <n v="5706"/>
    <n v="3292.2000000000007"/>
    <n v="0.36587317463492702"/>
    <n v="8998.2000000000007"/>
    <n v="3292.2000000000007"/>
    <s v="Jan"/>
    <s v="Jan-2025"/>
    <x v="19"/>
  </r>
  <r>
    <s v="ORD02357"/>
    <d v="2025-02-16T00:00:00"/>
    <s v="CUST0410"/>
    <s v="P037"/>
    <n v="1"/>
    <n v="399"/>
    <n v="39.9"/>
    <s v="UPI"/>
    <s v="Delivered"/>
    <s v="Delayed"/>
    <s v="Google Ads"/>
    <n v="70"/>
    <n v="226"/>
    <n v="359.1"/>
    <n v="226"/>
    <n v="133.10000000000002"/>
    <n v="0.37064884433305489"/>
    <n v="359.1"/>
    <n v="133.10000000000002"/>
    <s v="Feb"/>
    <s v="Feb-2025"/>
    <x v="0"/>
  </r>
  <r>
    <s v="ORD02358"/>
    <d v="2024-05-01T00:00:00"/>
    <s v="CUST1094"/>
    <s v="P030"/>
    <n v="1"/>
    <n v="799"/>
    <n v="39.950000000000003"/>
    <s v="Debit Card"/>
    <s v="Delivered"/>
    <s v="Delivered"/>
    <s v="Google Ads"/>
    <n v="60"/>
    <n v="566"/>
    <n v="759.05"/>
    <n v="566"/>
    <n v="193.04999999999995"/>
    <n v="0.25433107173440478"/>
    <n v="759.05"/>
    <n v="193.04999999999995"/>
    <s v="May"/>
    <s v="May-2024"/>
    <x v="5"/>
  </r>
  <r>
    <s v="ORD02359"/>
    <d v="2024-05-29T00:00:00"/>
    <s v="CUST0292"/>
    <s v="P024"/>
    <n v="1"/>
    <n v="1299"/>
    <n v="0"/>
    <s v="Debit Card"/>
    <s v="Cancelled"/>
    <s v="Cancelled"/>
    <s v="Affiliate"/>
    <n v="40"/>
    <n v="969"/>
    <n v="1299"/>
    <n v="969"/>
    <n v="330"/>
    <n v="0.2540415704387991"/>
    <n v="0"/>
    <n v="0"/>
    <s v="May"/>
    <s v="May-2024"/>
    <x v="5"/>
  </r>
  <r>
    <s v="ORD02360"/>
    <d v="2024-02-23T00:00:00"/>
    <s v="CUST0611"/>
    <s v="P093"/>
    <n v="1"/>
    <n v="999"/>
    <n v="0"/>
    <s v="Credit Card"/>
    <s v="Cancelled"/>
    <s v="Cancelled"/>
    <s v="Organic"/>
    <n v="60"/>
    <n v="629"/>
    <n v="999"/>
    <n v="629"/>
    <n v="370"/>
    <n v="0.37037037037037035"/>
    <n v="0"/>
    <n v="0"/>
    <s v="Feb"/>
    <s v="Feb-2024"/>
    <x v="12"/>
  </r>
  <r>
    <s v="ORD02361"/>
    <d v="2025-02-27T00:00:00"/>
    <s v="CUST1117"/>
    <s v="P022"/>
    <n v="3"/>
    <n v="999"/>
    <n v="299.7"/>
    <s v="Credit Card"/>
    <s v="Delivered"/>
    <s v="Delivered"/>
    <s v="Organic"/>
    <n v="70"/>
    <n v="693"/>
    <n v="2697.3"/>
    <n v="2079"/>
    <n v="618.30000000000018"/>
    <n v="0.22922922922922928"/>
    <n v="2697.3"/>
    <n v="618.30000000000018"/>
    <s v="Feb"/>
    <s v="Feb-2025"/>
    <x v="0"/>
  </r>
  <r>
    <s v="ORD02362"/>
    <d v="2024-11-02T00:00:00"/>
    <s v="CUST0479"/>
    <s v="P048"/>
    <n v="2"/>
    <n v="1599"/>
    <n v="479.7"/>
    <s v="Cash on Delivery"/>
    <s v="Delivered"/>
    <s v="Delivered"/>
    <s v="Google Ads"/>
    <n v="80"/>
    <n v="1138"/>
    <n v="2718.3"/>
    <n v="2276"/>
    <n v="442.30000000000018"/>
    <n v="0.16271198911084139"/>
    <n v="2718.3"/>
    <n v="442.30000000000018"/>
    <s v="Nov"/>
    <s v="Nov-2024"/>
    <x v="6"/>
  </r>
  <r>
    <s v="ORD02363"/>
    <d v="2024-03-31T00:00:00"/>
    <s v="CUST0054"/>
    <s v="P074"/>
    <n v="2"/>
    <n v="2999"/>
    <n v="0"/>
    <s v="UPI"/>
    <s v="Delivered"/>
    <s v="Delivered"/>
    <s v="Organic"/>
    <n v="60"/>
    <n v="1870"/>
    <n v="5998"/>
    <n v="3740"/>
    <n v="2258"/>
    <n v="0.37645881960653549"/>
    <n v="5998"/>
    <n v="2258"/>
    <s v="Mar"/>
    <s v="Mar-2024"/>
    <x v="4"/>
  </r>
  <r>
    <s v="ORD02364"/>
    <d v="2024-01-22T00:00:00"/>
    <s v="CUST0406"/>
    <s v="P045"/>
    <n v="1"/>
    <n v="4999"/>
    <n v="499.9"/>
    <s v="Credit Card"/>
    <s v="Delivered"/>
    <s v="Delivered"/>
    <s v="Facebook"/>
    <n v="100"/>
    <n v="3040"/>
    <n v="4499.1000000000004"/>
    <n v="3040"/>
    <n v="1459.1000000000004"/>
    <n v="0.32430930630570565"/>
    <n v="4499.1000000000004"/>
    <n v="1459.1000000000004"/>
    <s v="Jan"/>
    <s v="Jan-2024"/>
    <x v="14"/>
  </r>
  <r>
    <s v="ORD02365"/>
    <d v="2025-06-08T00:00:00"/>
    <s v="CUST0203"/>
    <s v="P100"/>
    <n v="1"/>
    <n v="4999"/>
    <n v="499.9"/>
    <s v="Cash on Delivery"/>
    <s v="Delivered"/>
    <s v="Delivered"/>
    <s v="Email"/>
    <n v="100"/>
    <n v="3463"/>
    <n v="4499.1000000000004"/>
    <n v="3463"/>
    <n v="1036.1000000000004"/>
    <n v="0.23029050254495351"/>
    <n v="4499.1000000000004"/>
    <n v="1036.1000000000004"/>
    <s v="Jun"/>
    <s v="Jun-2025"/>
    <x v="18"/>
  </r>
  <r>
    <s v="ORD02366"/>
    <d v="2024-07-16T00:00:00"/>
    <s v="CUST0085"/>
    <s v="P073"/>
    <n v="1"/>
    <n v="499"/>
    <n v="0"/>
    <s v="UPI"/>
    <s v="Cancelled"/>
    <s v="Cancelled"/>
    <s v="Organic"/>
    <n v="100"/>
    <n v="334"/>
    <n v="499"/>
    <n v="334"/>
    <n v="165"/>
    <n v="0.33066132264529058"/>
    <n v="0"/>
    <n v="0"/>
    <s v="Jul"/>
    <s v="Jul-2024"/>
    <x v="20"/>
  </r>
  <r>
    <s v="ORD02367"/>
    <d v="2024-06-19T00:00:00"/>
    <s v="CUST0906"/>
    <s v="P042"/>
    <n v="1"/>
    <n v="2499"/>
    <n v="124.95"/>
    <s v="Net Banking"/>
    <s v="Delivered"/>
    <s v="Delivered"/>
    <s v="Instagram"/>
    <n v="70"/>
    <n v="1833"/>
    <n v="2374.0500000000002"/>
    <n v="1833"/>
    <n v="541.05000000000018"/>
    <n v="0.22790168699058577"/>
    <n v="2374.0500000000002"/>
    <n v="541.05000000000018"/>
    <s v="Jun"/>
    <s v="Jun-2024"/>
    <x v="1"/>
  </r>
  <r>
    <s v="ORD02368"/>
    <d v="2025-07-16T00:00:00"/>
    <s v="CUST1014"/>
    <s v="P030"/>
    <n v="1"/>
    <n v="799"/>
    <n v="199.75"/>
    <s v="Net Banking"/>
    <s v="Delivered"/>
    <s v="Delayed"/>
    <s v="Email"/>
    <n v="50"/>
    <n v="566"/>
    <n v="599.25"/>
    <n v="566"/>
    <n v="33.25"/>
    <n v="5.5486024196912807E-2"/>
    <n v="599.25"/>
    <n v="33.25"/>
    <s v="Jul"/>
    <s v="Jul-2025"/>
    <x v="2"/>
  </r>
  <r>
    <s v="ORD02369"/>
    <d v="2024-03-16T00:00:00"/>
    <s v="CUST0431"/>
    <s v="P012"/>
    <n v="1"/>
    <n v="1599"/>
    <n v="0"/>
    <s v="Debit Card"/>
    <s v="Delivered"/>
    <s v="Delivered"/>
    <s v="Instagram"/>
    <n v="50"/>
    <n v="1169"/>
    <n v="1599"/>
    <n v="1169"/>
    <n v="430"/>
    <n v="0.26891807379612259"/>
    <n v="1599"/>
    <n v="430"/>
    <s v="Mar"/>
    <s v="Mar-2024"/>
    <x v="4"/>
  </r>
  <r>
    <s v="ORD02370"/>
    <d v="2024-02-03T00:00:00"/>
    <s v="CUST0721"/>
    <s v="P066"/>
    <n v="2"/>
    <n v="299"/>
    <n v="29.9"/>
    <s v="UPI"/>
    <s v="Delivered"/>
    <s v="Delivered"/>
    <s v="Organic"/>
    <n v="60"/>
    <n v="223"/>
    <n v="568.1"/>
    <n v="446"/>
    <n v="122.10000000000002"/>
    <n v="0.21492694948072524"/>
    <n v="568.1"/>
    <n v="122.10000000000002"/>
    <s v="Feb"/>
    <s v="Feb-2024"/>
    <x v="12"/>
  </r>
  <r>
    <s v="ORD02371"/>
    <d v="2024-07-09T00:00:00"/>
    <s v="CUST0897"/>
    <s v="P011"/>
    <n v="2"/>
    <n v="799"/>
    <n v="159.80000000000001"/>
    <s v="UPI"/>
    <s v="Delivered"/>
    <s v="Delivered"/>
    <s v="Organic"/>
    <n v="50"/>
    <n v="645"/>
    <n v="1438.2"/>
    <n v="1290"/>
    <n v="148.20000000000005"/>
    <n v="0.10304547350855238"/>
    <n v="1438.2"/>
    <n v="148.20000000000005"/>
    <s v="Jul"/>
    <s v="Jul-2024"/>
    <x v="20"/>
  </r>
  <r>
    <s v="ORD02372"/>
    <d v="2025-04-10T00:00:00"/>
    <s v="CUST0248"/>
    <s v="P090"/>
    <n v="3"/>
    <n v="8999"/>
    <n v="0"/>
    <s v="Debit Card"/>
    <s v="Cancelled"/>
    <s v="Cancelled"/>
    <s v="Organic"/>
    <n v="40"/>
    <n v="5811"/>
    <n v="26997"/>
    <n v="17433"/>
    <n v="9564"/>
    <n v="0.35426158462051338"/>
    <n v="0"/>
    <n v="0"/>
    <s v="Apr"/>
    <s v="Apr-2025"/>
    <x v="7"/>
  </r>
  <r>
    <s v="ORD02373"/>
    <d v="2025-02-18T00:00:00"/>
    <s v="CUST0133"/>
    <s v="P036"/>
    <n v="2"/>
    <n v="2999"/>
    <n v="899.7"/>
    <s v="Debit Card"/>
    <s v="Delivered"/>
    <s v="Delivered"/>
    <s v="Organic"/>
    <n v="60"/>
    <n v="2406"/>
    <n v="5098.3"/>
    <n v="4812"/>
    <n v="286.30000000000018"/>
    <n v="5.6155973559814089E-2"/>
    <n v="5098.3"/>
    <n v="286.30000000000018"/>
    <s v="Feb"/>
    <s v="Feb-2025"/>
    <x v="0"/>
  </r>
  <r>
    <s v="ORD02374"/>
    <d v="2025-05-22T00:00:00"/>
    <s v="CUST0948"/>
    <s v="P016"/>
    <n v="2"/>
    <n v="999"/>
    <n v="199.8"/>
    <s v="Cash on Delivery"/>
    <s v="Delivered"/>
    <s v="Delivered"/>
    <s v="Instagram"/>
    <n v="40"/>
    <n v="813"/>
    <n v="1798.2"/>
    <n v="1626"/>
    <n v="172.20000000000005"/>
    <n v="9.576242909576245E-2"/>
    <n v="1798.2"/>
    <n v="172.20000000000005"/>
    <s v="May"/>
    <s v="May-2025"/>
    <x v="11"/>
  </r>
  <r>
    <s v="ORD02375"/>
    <d v="2024-04-20T00:00:00"/>
    <s v="CUST0393"/>
    <s v="P060"/>
    <n v="1"/>
    <n v="999"/>
    <n v="0"/>
    <s v="UPI"/>
    <s v="Cancelled"/>
    <s v="Cancelled"/>
    <s v="Google Ads"/>
    <n v="60"/>
    <n v="744"/>
    <n v="999"/>
    <n v="744"/>
    <n v="255"/>
    <n v="0.25525525525525528"/>
    <n v="0"/>
    <n v="0"/>
    <s v="Apr"/>
    <s v="Apr-2024"/>
    <x v="3"/>
  </r>
  <r>
    <s v="ORD02376"/>
    <d v="2024-04-05T00:00:00"/>
    <s v="CUST0084"/>
    <s v="P015"/>
    <n v="4"/>
    <n v="1299"/>
    <n v="259.8"/>
    <s v="UPI"/>
    <s v="Delivered"/>
    <s v="Delivered"/>
    <s v="Google Ads"/>
    <n v="50"/>
    <n v="881"/>
    <n v="4936.2"/>
    <n v="3524"/>
    <n v="1412.1999999999998"/>
    <n v="0.28609051497103033"/>
    <n v="4936.2"/>
    <n v="1412.1999999999998"/>
    <s v="Apr"/>
    <s v="Apr-2024"/>
    <x v="3"/>
  </r>
  <r>
    <s v="ORD02377"/>
    <d v="2025-04-21T00:00:00"/>
    <s v="CUST0812"/>
    <s v="P074"/>
    <n v="1"/>
    <n v="2999"/>
    <n v="449.85"/>
    <s v="Credit Card"/>
    <s v="Delivered"/>
    <s v="Delivered"/>
    <s v="Instagram"/>
    <n v="100"/>
    <n v="1870"/>
    <n v="2549.15"/>
    <n v="1870"/>
    <n v="679.15000000000009"/>
    <n v="0.26642214071357123"/>
    <n v="2549.15"/>
    <n v="679.15000000000009"/>
    <s v="Apr"/>
    <s v="Apr-2025"/>
    <x v="7"/>
  </r>
  <r>
    <s v="ORD02378"/>
    <d v="2024-11-21T00:00:00"/>
    <s v="CUST0273"/>
    <s v="P037"/>
    <n v="1"/>
    <n v="399"/>
    <n v="19.95"/>
    <s v="Debit Card"/>
    <s v="Delivered"/>
    <s v="Delivered"/>
    <s v="Google Ads"/>
    <n v="60"/>
    <n v="226"/>
    <n v="379.05"/>
    <n v="226"/>
    <n v="153.05000000000001"/>
    <n v="0.40377258936815724"/>
    <n v="379.05"/>
    <n v="153.05000000000001"/>
    <s v="Nov"/>
    <s v="Nov-2024"/>
    <x v="6"/>
  </r>
  <r>
    <s v="ORD02379"/>
    <d v="2024-05-04T00:00:00"/>
    <s v="CUST0783"/>
    <s v="P078"/>
    <n v="3"/>
    <n v="399"/>
    <n v="119.7"/>
    <s v="Cash on Delivery"/>
    <s v="Delivered"/>
    <s v="Delivered"/>
    <s v="Email"/>
    <n v="70"/>
    <n v="257"/>
    <n v="1077.3"/>
    <n v="771"/>
    <n v="306.29999999999995"/>
    <n v="0.28432191590086325"/>
    <n v="1077.3"/>
    <n v="306.29999999999995"/>
    <s v="May"/>
    <s v="May-2024"/>
    <x v="5"/>
  </r>
  <r>
    <s v="ORD02380"/>
    <d v="2024-05-14T00:00:00"/>
    <s v="CUST0758"/>
    <s v="P035"/>
    <n v="4"/>
    <n v="1299"/>
    <n v="0"/>
    <s v="Credit Card"/>
    <s v="Cancelled"/>
    <s v="Cancelled"/>
    <s v="Facebook"/>
    <n v="60"/>
    <n v="863"/>
    <n v="5196"/>
    <n v="3452"/>
    <n v="1744"/>
    <n v="0.33564280215550424"/>
    <n v="0"/>
    <n v="0"/>
    <s v="May"/>
    <s v="May-2024"/>
    <x v="5"/>
  </r>
  <r>
    <s v="ORD02381"/>
    <d v="2025-10-22T00:00:00"/>
    <s v="CUST0350"/>
    <s v="P066"/>
    <n v="1"/>
    <n v="299"/>
    <n v="14.95"/>
    <s v="UPI"/>
    <s v="Delivered"/>
    <s v="Delivered"/>
    <s v="Organic"/>
    <n v="50"/>
    <n v="223"/>
    <n v="284.05"/>
    <n v="223"/>
    <n v="61.050000000000011"/>
    <n v="0.21492694948072524"/>
    <n v="284.05"/>
    <n v="61.050000000000011"/>
    <s v="Oct"/>
    <s v="Oct-2025"/>
    <x v="21"/>
  </r>
  <r>
    <s v="ORD02382"/>
    <d v="2024-02-20T00:00:00"/>
    <s v="CUST0505"/>
    <s v="P055"/>
    <n v="3"/>
    <n v="799"/>
    <n v="239.7"/>
    <s v="Credit Card"/>
    <s v="Delivered"/>
    <s v="Delivered"/>
    <s v="Email"/>
    <n v="100"/>
    <n v="596"/>
    <n v="2157.3000000000002"/>
    <n v="1788"/>
    <n v="369.30000000000018"/>
    <n v="0.17118620497844536"/>
    <n v="2157.3000000000002"/>
    <n v="369.30000000000018"/>
    <s v="Feb"/>
    <s v="Feb-2024"/>
    <x v="12"/>
  </r>
  <r>
    <s v="ORD02383"/>
    <d v="2024-06-20T00:00:00"/>
    <s v="CUST0985"/>
    <s v="P082"/>
    <n v="1"/>
    <n v="3999"/>
    <n v="599.85"/>
    <s v="UPI"/>
    <s v="Delivered"/>
    <s v="Delivered"/>
    <s v="Instagram"/>
    <n v="40"/>
    <n v="2514"/>
    <n v="3399.15"/>
    <n v="2514"/>
    <n v="885.15000000000009"/>
    <n v="0.2604033361281497"/>
    <n v="3399.15"/>
    <n v="885.15000000000009"/>
    <s v="Jun"/>
    <s v="Jun-2024"/>
    <x v="1"/>
  </r>
  <r>
    <s v="ORD02384"/>
    <d v="2025-04-29T00:00:00"/>
    <s v="CUST0855"/>
    <s v="P013"/>
    <n v="1"/>
    <n v="999"/>
    <n v="99.9"/>
    <s v="Credit Card"/>
    <s v="Delivered"/>
    <s v="Delivered"/>
    <s v="Facebook"/>
    <n v="40"/>
    <n v="603"/>
    <n v="899.1"/>
    <n v="603"/>
    <n v="296.10000000000002"/>
    <n v="0.32932932932932935"/>
    <n v="899.1"/>
    <n v="296.10000000000002"/>
    <s v="Apr"/>
    <s v="Apr-2025"/>
    <x v="7"/>
  </r>
  <r>
    <s v="ORD02385"/>
    <d v="2025-08-31T00:00:00"/>
    <s v="CUST0585"/>
    <s v="P055"/>
    <n v="3"/>
    <n v="799"/>
    <n v="599.25"/>
    <s v="UPI"/>
    <s v="Delivered"/>
    <s v="Delivered"/>
    <s v="Instagram"/>
    <n v="70"/>
    <n v="596"/>
    <n v="1797.75"/>
    <n v="1788"/>
    <n v="9.75"/>
    <n v="5.4234459741343347E-3"/>
    <n v="1797.75"/>
    <n v="9.75"/>
    <s v="Aug"/>
    <s v="Aug-2025"/>
    <x v="8"/>
  </r>
  <r>
    <s v="ORD02386"/>
    <d v="2025-09-09T00:00:00"/>
    <s v="CUST1148"/>
    <s v="P090"/>
    <n v="3"/>
    <n v="8999"/>
    <n v="1349.85"/>
    <s v="UPI"/>
    <s v="Delivered"/>
    <s v="Delayed"/>
    <s v="Google Ads"/>
    <n v="100"/>
    <n v="5811"/>
    <n v="25647.15"/>
    <n v="17433"/>
    <n v="8214.1500000000015"/>
    <n v="0.32027535223211939"/>
    <n v="25647.15"/>
    <n v="8214.1500000000015"/>
    <s v="Sep"/>
    <s v="Sep-2025"/>
    <x v="10"/>
  </r>
  <r>
    <s v="ORD02387"/>
    <d v="2025-09-20T00:00:00"/>
    <s v="CUST1068"/>
    <s v="P052"/>
    <n v="3"/>
    <n v="499"/>
    <n v="0"/>
    <s v="Credit Card"/>
    <s v="Cancelled"/>
    <s v="Cancelled"/>
    <s v="Email"/>
    <n v="40"/>
    <n v="320"/>
    <n v="1497"/>
    <n v="960"/>
    <n v="537"/>
    <n v="0.3587174348697395"/>
    <n v="0"/>
    <n v="0"/>
    <s v="Sep"/>
    <s v="Sep-2025"/>
    <x v="10"/>
  </r>
  <r>
    <s v="ORD02388"/>
    <d v="2024-09-30T00:00:00"/>
    <s v="CUST0609"/>
    <s v="P091"/>
    <n v="4"/>
    <n v="3999"/>
    <n v="0"/>
    <s v="UPI"/>
    <s v="Cancelled"/>
    <s v="Cancelled"/>
    <s v="Instagram"/>
    <n v="60"/>
    <n v="3076"/>
    <n v="15996"/>
    <n v="12304"/>
    <n v="3692"/>
    <n v="0.23080770192548136"/>
    <n v="0"/>
    <n v="0"/>
    <s v="Sep"/>
    <s v="Sep-2024"/>
    <x v="13"/>
  </r>
  <r>
    <s v="ORD02389"/>
    <d v="2025-03-03T00:00:00"/>
    <s v="CUST0983"/>
    <s v="P075"/>
    <n v="1"/>
    <n v="1999"/>
    <n v="99.95"/>
    <s v="Cash on Delivery"/>
    <s v="Delivered"/>
    <s v="Delivered"/>
    <s v="Instagram"/>
    <n v="70"/>
    <n v="1338"/>
    <n v="1899.05"/>
    <n v="1338"/>
    <n v="561.04999999999995"/>
    <n v="0.2954371922803507"/>
    <n v="1899.05"/>
    <n v="561.04999999999995"/>
    <s v="Mar"/>
    <s v="Mar-2025"/>
    <x v="17"/>
  </r>
  <r>
    <s v="ORD02390"/>
    <d v="2025-07-13T00:00:00"/>
    <s v="CUST0432"/>
    <s v="P097"/>
    <n v="1"/>
    <n v="499"/>
    <n v="24.95"/>
    <s v="UPI"/>
    <s v="Delivered"/>
    <s v="Delivered"/>
    <s v="Google Ads"/>
    <n v="60"/>
    <n v="324"/>
    <n v="474.05"/>
    <n v="324"/>
    <n v="150.05000000000001"/>
    <n v="0.31652779242695922"/>
    <n v="474.05"/>
    <n v="150.05000000000001"/>
    <s v="Jul"/>
    <s v="Jul-2025"/>
    <x v="2"/>
  </r>
  <r>
    <s v="ORD02391"/>
    <d v="2025-05-28T00:00:00"/>
    <s v="CUST0921"/>
    <s v="P058"/>
    <n v="2"/>
    <n v="599"/>
    <n v="119.8"/>
    <s v="UPI"/>
    <s v="Delivered"/>
    <s v="Delivered"/>
    <s v="Facebook"/>
    <n v="40"/>
    <n v="464"/>
    <n v="1078.2"/>
    <n v="928"/>
    <n v="150.20000000000005"/>
    <n v="0.13930625115933967"/>
    <n v="1078.2"/>
    <n v="150.20000000000005"/>
    <s v="May"/>
    <s v="May-2025"/>
    <x v="11"/>
  </r>
  <r>
    <s v="ORD02392"/>
    <d v="2025-04-09T00:00:00"/>
    <s v="CUST0100"/>
    <s v="P077"/>
    <n v="1"/>
    <n v="3999"/>
    <n v="399.9"/>
    <s v="UPI"/>
    <s v="Delivered"/>
    <s v="Delivered"/>
    <s v="Affiliate"/>
    <n v="80"/>
    <n v="2547"/>
    <n v="3599.1"/>
    <n v="2547"/>
    <n v="1052.0999999999999"/>
    <n v="0.29232308077019253"/>
    <n v="3599.1"/>
    <n v="1052.0999999999999"/>
    <s v="Apr"/>
    <s v="Apr-2025"/>
    <x v="7"/>
  </r>
  <r>
    <s v="ORD02393"/>
    <d v="2025-05-26T00:00:00"/>
    <s v="CUST1024"/>
    <s v="P024"/>
    <n v="2"/>
    <n v="1299"/>
    <n v="519.6"/>
    <s v="Credit Card"/>
    <s v="Delivered"/>
    <s v="Delivered"/>
    <s v="Affiliate"/>
    <n v="80"/>
    <n v="969"/>
    <n v="2078.4"/>
    <n v="1938"/>
    <n v="140.40000000000009"/>
    <n v="6.7551963048498892E-2"/>
    <n v="2078.4"/>
    <n v="140.40000000000009"/>
    <s v="May"/>
    <s v="May-2025"/>
    <x v="11"/>
  </r>
  <r>
    <s v="ORD02394"/>
    <d v="2024-01-03T00:00:00"/>
    <s v="CUST0582"/>
    <s v="P003"/>
    <n v="1"/>
    <n v="399"/>
    <n v="59.85"/>
    <s v="Cash on Delivery"/>
    <s v="Delivered"/>
    <s v="Delivered"/>
    <s v="Email"/>
    <n v="80"/>
    <n v="307"/>
    <n v="339.15"/>
    <n v="307"/>
    <n v="32.149999999999977"/>
    <n v="9.4795813062066872E-2"/>
    <n v="339.15"/>
    <n v="32.149999999999977"/>
    <s v="Jan"/>
    <s v="Jan-2024"/>
    <x v="14"/>
  </r>
  <r>
    <s v="ORD02395"/>
    <d v="2024-03-08T00:00:00"/>
    <s v="CUST0998"/>
    <s v="P080"/>
    <n v="1"/>
    <n v="6999"/>
    <n v="0"/>
    <s v="UPI"/>
    <s v="Cancelled"/>
    <s v="Cancelled"/>
    <s v="Affiliate"/>
    <n v="100"/>
    <n v="4949"/>
    <n v="6999"/>
    <n v="4949"/>
    <n v="2050"/>
    <n v="0.29289898556936705"/>
    <n v="0"/>
    <n v="0"/>
    <s v="Mar"/>
    <s v="Mar-2024"/>
    <x v="4"/>
  </r>
  <r>
    <s v="ORD02396"/>
    <d v="2024-03-03T00:00:00"/>
    <s v="CUST0691"/>
    <s v="P010"/>
    <n v="2"/>
    <n v="2499"/>
    <n v="749.7"/>
    <s v="UPI"/>
    <s v="Delivered"/>
    <s v="Delivered"/>
    <s v="Instagram"/>
    <n v="50"/>
    <n v="2030"/>
    <n v="4248.3"/>
    <n v="4060"/>
    <n v="188.30000000000018"/>
    <n v="4.4323611797660284E-2"/>
    <n v="4248.3"/>
    <n v="188.30000000000018"/>
    <s v="Mar"/>
    <s v="Mar-2024"/>
    <x v="4"/>
  </r>
  <r>
    <s v="ORD02397"/>
    <d v="2025-03-24T00:00:00"/>
    <s v="CUST0523"/>
    <s v="P065"/>
    <n v="1"/>
    <n v="399"/>
    <n v="19.95"/>
    <s v="Credit Card"/>
    <s v="Delivered"/>
    <s v="Delivered"/>
    <s v="Google Ads"/>
    <n v="50"/>
    <n v="252"/>
    <n v="379.05"/>
    <n v="252"/>
    <n v="127.05000000000001"/>
    <n v="0.33518005540166207"/>
    <n v="379.05"/>
    <n v="127.05000000000001"/>
    <s v="Mar"/>
    <s v="Mar-2025"/>
    <x v="17"/>
  </r>
  <r>
    <s v="ORD02398"/>
    <d v="2024-01-18T00:00:00"/>
    <s v="CUST0312"/>
    <s v="P013"/>
    <n v="1"/>
    <n v="999"/>
    <n v="149.85"/>
    <s v="Cash on Delivery"/>
    <s v="Delivered"/>
    <s v="Delivered"/>
    <s v="Affiliate"/>
    <n v="100"/>
    <n v="603"/>
    <n v="849.15"/>
    <n v="603"/>
    <n v="246.14999999999998"/>
    <n v="0.28987811340752517"/>
    <n v="849.15"/>
    <n v="246.14999999999998"/>
    <s v="Jan"/>
    <s v="Jan-2024"/>
    <x v="14"/>
  </r>
  <r>
    <s v="ORD02399"/>
    <d v="2025-01-08T00:00:00"/>
    <s v="CUST0516"/>
    <s v="P014"/>
    <n v="2"/>
    <n v="2499"/>
    <n v="499.8"/>
    <s v="Credit Card"/>
    <s v="Delivered"/>
    <s v="Delivered"/>
    <s v="Facebook"/>
    <n v="100"/>
    <n v="1599"/>
    <n v="4498.2"/>
    <n v="3198"/>
    <n v="1300.1999999999998"/>
    <n v="0.28904895291449911"/>
    <n v="4498.2"/>
    <n v="1300.1999999999998"/>
    <s v="Jan"/>
    <s v="Jan-2025"/>
    <x v="19"/>
  </r>
  <r>
    <s v="ORD02400"/>
    <d v="2024-02-24T00:00:00"/>
    <s v="CUST1145"/>
    <s v="P046"/>
    <n v="2"/>
    <n v="1999"/>
    <n v="999.5"/>
    <s v="Credit Card"/>
    <s v="Delivered"/>
    <s v="Delivered"/>
    <s v="Facebook"/>
    <n v="40"/>
    <n v="1398"/>
    <n v="2998.5"/>
    <n v="2796"/>
    <n v="202.5"/>
    <n v="6.7533766883441718E-2"/>
    <n v="2998.5"/>
    <n v="202.5"/>
    <s v="Feb"/>
    <s v="Feb-2024"/>
    <x v="12"/>
  </r>
  <r>
    <s v="ORD02401"/>
    <d v="2025-01-26T00:00:00"/>
    <s v="CUST0121"/>
    <s v="P026"/>
    <n v="1"/>
    <n v="599"/>
    <n v="119.8"/>
    <s v="Debit Card"/>
    <s v="Delivered"/>
    <s v="Delivered"/>
    <s v="Instagram"/>
    <n v="100"/>
    <n v="363"/>
    <n v="479.2"/>
    <n v="363"/>
    <n v="116.19999999999999"/>
    <n v="0.24248747913188645"/>
    <n v="479.2"/>
    <n v="116.19999999999999"/>
    <s v="Jan"/>
    <s v="Jan-2025"/>
    <x v="19"/>
  </r>
  <r>
    <s v="ORD02402"/>
    <d v="2024-09-20T00:00:00"/>
    <s v="CUST0791"/>
    <s v="P047"/>
    <n v="2"/>
    <n v="1999"/>
    <n v="199.9"/>
    <s v="Net Banking"/>
    <s v="Delivered"/>
    <s v="Delivered"/>
    <s v="Instagram"/>
    <n v="70"/>
    <n v="1547"/>
    <n v="3798.1"/>
    <n v="3094"/>
    <n v="704.09999999999991"/>
    <n v="0.1853821647665938"/>
    <n v="3798.1"/>
    <n v="704.09999999999991"/>
    <s v="Sep"/>
    <s v="Sep-2024"/>
    <x v="13"/>
  </r>
  <r>
    <s v="ORD02403"/>
    <d v="2024-07-15T00:00:00"/>
    <s v="CUST1199"/>
    <s v="P076"/>
    <n v="4"/>
    <n v="399"/>
    <n v="0"/>
    <s v="Debit Card"/>
    <s v="Cancelled"/>
    <s v="Cancelled"/>
    <s v="Affiliate"/>
    <n v="100"/>
    <n v="322"/>
    <n v="1596"/>
    <n v="1288"/>
    <n v="308"/>
    <n v="0.19298245614035087"/>
    <n v="0"/>
    <n v="0"/>
    <s v="Jul"/>
    <s v="Jul-2024"/>
    <x v="20"/>
  </r>
  <r>
    <s v="ORD02404"/>
    <d v="2025-08-01T00:00:00"/>
    <s v="CUST0452"/>
    <s v="P043"/>
    <n v="1"/>
    <n v="599"/>
    <n v="89.85"/>
    <s v="Credit Card"/>
    <s v="Delivered"/>
    <s v="Delivered"/>
    <s v="Instagram"/>
    <n v="100"/>
    <n v="358"/>
    <n v="509.15"/>
    <n v="358"/>
    <n v="151.14999999999998"/>
    <n v="0.2968673278994402"/>
    <n v="509.15"/>
    <n v="151.14999999999998"/>
    <s v="Aug"/>
    <s v="Aug-2025"/>
    <x v="8"/>
  </r>
  <r>
    <s v="ORD02405"/>
    <d v="2024-09-15T00:00:00"/>
    <s v="CUST1011"/>
    <s v="P076"/>
    <n v="1"/>
    <n v="399"/>
    <n v="39.9"/>
    <s v="UPI"/>
    <s v="Delivered"/>
    <s v="Delivered"/>
    <s v="Organic"/>
    <n v="100"/>
    <n v="322"/>
    <n v="359.1"/>
    <n v="322"/>
    <n v="37.100000000000023"/>
    <n v="0.10331384015594548"/>
    <n v="359.1"/>
    <n v="37.100000000000023"/>
    <s v="Sep"/>
    <s v="Sep-2024"/>
    <x v="13"/>
  </r>
  <r>
    <s v="ORD02406"/>
    <d v="2024-04-20T00:00:00"/>
    <s v="CUST0225"/>
    <s v="P003"/>
    <n v="2"/>
    <n v="399"/>
    <n v="0"/>
    <s v="UPI"/>
    <s v="Cancelled"/>
    <s v="Cancelled"/>
    <s v="Google Ads"/>
    <n v="60"/>
    <n v="307"/>
    <n v="798"/>
    <n v="614"/>
    <n v="184"/>
    <n v="0.23057644110275688"/>
    <n v="0"/>
    <n v="0"/>
    <s v="Apr"/>
    <s v="Apr-2024"/>
    <x v="3"/>
  </r>
  <r>
    <s v="ORD02407"/>
    <d v="2024-09-05T00:00:00"/>
    <s v="CUST0081"/>
    <s v="P013"/>
    <n v="1"/>
    <n v="999"/>
    <n v="149.85"/>
    <s v="UPI"/>
    <s v="Delivered"/>
    <s v="Delivered"/>
    <s v="Affiliate"/>
    <n v="60"/>
    <n v="603"/>
    <n v="849.15"/>
    <n v="603"/>
    <n v="246.14999999999998"/>
    <n v="0.28987811340752517"/>
    <n v="849.15"/>
    <n v="246.14999999999998"/>
    <s v="Sep"/>
    <s v="Sep-2024"/>
    <x v="13"/>
  </r>
  <r>
    <s v="ORD02408"/>
    <d v="2024-04-19T00:00:00"/>
    <s v="CUST0982"/>
    <s v="P042"/>
    <n v="4"/>
    <n v="2499"/>
    <n v="1999.2"/>
    <s v="Cash on Delivery"/>
    <s v="Delivered"/>
    <s v="Delivered"/>
    <s v="Facebook"/>
    <n v="40"/>
    <n v="1833"/>
    <n v="7996.8"/>
    <n v="7332"/>
    <n v="664.80000000000018"/>
    <n v="8.3133253301320542E-2"/>
    <n v="7996.8"/>
    <n v="664.80000000000018"/>
    <s v="Apr"/>
    <s v="Apr-2024"/>
    <x v="3"/>
  </r>
  <r>
    <s v="ORD02409"/>
    <d v="2024-12-30T00:00:00"/>
    <s v="CUST1148"/>
    <s v="P087"/>
    <n v="3"/>
    <n v="799"/>
    <n v="0"/>
    <s v="Cash on Delivery"/>
    <s v="Delivered"/>
    <s v="Delivered"/>
    <s v="Organic"/>
    <n v="60"/>
    <n v="560"/>
    <n v="2397"/>
    <n v="1680"/>
    <n v="717"/>
    <n v="0.29912390488110135"/>
    <n v="2397"/>
    <n v="717"/>
    <s v="Dec"/>
    <s v="Dec-2024"/>
    <x v="15"/>
  </r>
  <r>
    <s v="ORD02410"/>
    <d v="2025-10-08T00:00:00"/>
    <s v="CUST0543"/>
    <s v="P020"/>
    <n v="3"/>
    <n v="1999"/>
    <n v="599.70000000000005"/>
    <s v="Credit Card"/>
    <s v="Delivered"/>
    <s v="Delivered"/>
    <s v="Facebook"/>
    <n v="50"/>
    <n v="1597"/>
    <n v="5397.3"/>
    <n v="4791"/>
    <n v="606.30000000000018"/>
    <n v="0.11233394475015289"/>
    <n v="5397.3"/>
    <n v="606.30000000000018"/>
    <s v="Oct"/>
    <s v="Oct-2025"/>
    <x v="21"/>
  </r>
  <r>
    <s v="ORD02411"/>
    <d v="2025-02-10T00:00:00"/>
    <s v="CUST0901"/>
    <s v="P017"/>
    <n v="4"/>
    <n v="6999"/>
    <n v="0"/>
    <s v="Cash on Delivery"/>
    <s v="Cancelled"/>
    <s v="Cancelled"/>
    <s v="Facebook"/>
    <n v="40"/>
    <n v="4046"/>
    <n v="27996"/>
    <n v="16184"/>
    <n v="11812"/>
    <n v="0.42191741677382483"/>
    <n v="0"/>
    <n v="0"/>
    <s v="Feb"/>
    <s v="Feb-2025"/>
    <x v="0"/>
  </r>
  <r>
    <s v="ORD02412"/>
    <d v="2025-06-11T00:00:00"/>
    <s v="CUST1168"/>
    <s v="P060"/>
    <n v="4"/>
    <n v="999"/>
    <n v="0"/>
    <s v="Cash on Delivery"/>
    <s v="Cancelled"/>
    <s v="Cancelled"/>
    <s v="Organic"/>
    <n v="50"/>
    <n v="744"/>
    <n v="3996"/>
    <n v="2976"/>
    <n v="1020"/>
    <n v="0.25525525525525528"/>
    <n v="0"/>
    <n v="0"/>
    <s v="Jun"/>
    <s v="Jun-2025"/>
    <x v="18"/>
  </r>
  <r>
    <s v="ORD02413"/>
    <d v="2024-11-20T00:00:00"/>
    <s v="CUST0464"/>
    <s v="P012"/>
    <n v="2"/>
    <n v="1599"/>
    <n v="0"/>
    <s v="Credit Card"/>
    <s v="Delivered"/>
    <s v="Delivered"/>
    <s v="Affiliate"/>
    <n v="60"/>
    <n v="1169"/>
    <n v="3198"/>
    <n v="2338"/>
    <n v="860"/>
    <n v="0.26891807379612259"/>
    <n v="3198"/>
    <n v="860"/>
    <s v="Nov"/>
    <s v="Nov-2024"/>
    <x v="6"/>
  </r>
  <r>
    <s v="ORD02414"/>
    <d v="2025-09-12T00:00:00"/>
    <s v="CUST0642"/>
    <s v="P013"/>
    <n v="2"/>
    <n v="999"/>
    <n v="99.9"/>
    <s v="Debit Card"/>
    <s v="Delivered"/>
    <s v="Delayed"/>
    <s v="Organic"/>
    <n v="80"/>
    <n v="603"/>
    <n v="1898.1"/>
    <n v="1206"/>
    <n v="692.09999999999991"/>
    <n v="0.3646277856804172"/>
    <n v="1898.1"/>
    <n v="692.09999999999991"/>
    <s v="Sep"/>
    <s v="Sep-2025"/>
    <x v="10"/>
  </r>
  <r>
    <s v="ORD02415"/>
    <d v="2024-01-29T00:00:00"/>
    <s v="CUST0596"/>
    <s v="P015"/>
    <n v="2"/>
    <n v="1299"/>
    <n v="0"/>
    <s v="Cash on Delivery"/>
    <s v="Cancelled"/>
    <s v="Cancelled"/>
    <s v="Organic"/>
    <n v="80"/>
    <n v="881"/>
    <n v="2598"/>
    <n v="1762"/>
    <n v="836"/>
    <n v="0.32178598922247881"/>
    <n v="0"/>
    <n v="0"/>
    <s v="Jan"/>
    <s v="Jan-2024"/>
    <x v="14"/>
  </r>
  <r>
    <s v="ORD02416"/>
    <d v="2024-01-10T00:00:00"/>
    <s v="CUST0564"/>
    <s v="P021"/>
    <n v="1"/>
    <n v="799"/>
    <n v="79.900000000000006"/>
    <s v="UPI"/>
    <s v="Delivered"/>
    <s v="Delivered"/>
    <s v="Organic"/>
    <n v="50"/>
    <n v="613"/>
    <n v="719.1"/>
    <n v="613"/>
    <n v="106.10000000000002"/>
    <n v="0.14754554303991102"/>
    <n v="719.1"/>
    <n v="106.10000000000002"/>
    <s v="Jan"/>
    <s v="Jan-2024"/>
    <x v="14"/>
  </r>
  <r>
    <s v="ORD02417"/>
    <d v="2024-11-02T00:00:00"/>
    <s v="CUST0643"/>
    <s v="P019"/>
    <n v="3"/>
    <n v="499"/>
    <n v="74.849999999999994"/>
    <s v="UPI"/>
    <s v="Delivered"/>
    <s v="Delivered"/>
    <s v="Organic"/>
    <n v="50"/>
    <n v="391"/>
    <n v="1422.15"/>
    <n v="1173"/>
    <n v="249.15000000000009"/>
    <n v="0.17519249024364525"/>
    <n v="1422.15"/>
    <n v="249.15000000000009"/>
    <s v="Nov"/>
    <s v="Nov-2024"/>
    <x v="6"/>
  </r>
  <r>
    <s v="ORD02418"/>
    <d v="2024-01-12T00:00:00"/>
    <s v="CUST0650"/>
    <s v="P037"/>
    <n v="1"/>
    <n v="399"/>
    <n v="59.85"/>
    <s v="Cash on Delivery"/>
    <s v="Delivered"/>
    <s v="Delivered"/>
    <s v="Organic"/>
    <n v="70"/>
    <n v="226"/>
    <n v="339.15"/>
    <n v="226"/>
    <n v="113.14999999999998"/>
    <n v="0.33362818811735218"/>
    <n v="339.15"/>
    <n v="113.14999999999998"/>
    <s v="Jan"/>
    <s v="Jan-2024"/>
    <x v="14"/>
  </r>
  <r>
    <s v="ORD02419"/>
    <d v="2024-02-09T00:00:00"/>
    <s v="CUST0666"/>
    <s v="P043"/>
    <n v="2"/>
    <n v="599"/>
    <n v="299.5"/>
    <s v="UPI"/>
    <s v="Delivered"/>
    <s v="Delayed"/>
    <s v="Organic"/>
    <n v="40"/>
    <n v="358"/>
    <n v="898.5"/>
    <n v="716"/>
    <n v="182.5"/>
    <n v="0.20311630495269895"/>
    <n v="898.5"/>
    <n v="182.5"/>
    <s v="Feb"/>
    <s v="Feb-2024"/>
    <x v="12"/>
  </r>
  <r>
    <s v="ORD02420"/>
    <d v="2025-01-10T00:00:00"/>
    <s v="CUST0801"/>
    <s v="P054"/>
    <n v="3"/>
    <n v="4999"/>
    <n v="0"/>
    <s v="Net Banking"/>
    <s v="Cancelled"/>
    <s v="Cancelled"/>
    <s v="Affiliate"/>
    <n v="80"/>
    <n v="2912"/>
    <n v="14997"/>
    <n v="8736"/>
    <n v="6261"/>
    <n v="0.41748349669933987"/>
    <n v="0"/>
    <n v="0"/>
    <s v="Jan"/>
    <s v="Jan-2025"/>
    <x v="19"/>
  </r>
  <r>
    <s v="ORD02421"/>
    <d v="2024-03-24T00:00:00"/>
    <s v="CUST1165"/>
    <s v="P049"/>
    <n v="1"/>
    <n v="799"/>
    <n v="0"/>
    <s v="Credit Card"/>
    <s v="Cancelled"/>
    <s v="Cancelled"/>
    <s v="Facebook"/>
    <n v="100"/>
    <n v="538"/>
    <n v="799"/>
    <n v="538"/>
    <n v="261"/>
    <n v="0.32665832290362956"/>
    <n v="0"/>
    <n v="0"/>
    <s v="Mar"/>
    <s v="Mar-2024"/>
    <x v="4"/>
  </r>
  <r>
    <s v="ORD02422"/>
    <d v="2024-12-17T00:00:00"/>
    <s v="CUST0255"/>
    <s v="P089"/>
    <n v="2"/>
    <n v="2999"/>
    <n v="599.79999999999995"/>
    <s v="Credit Card"/>
    <s v="Delivered"/>
    <s v="Delivered"/>
    <s v="Instagram"/>
    <n v="100"/>
    <n v="2453"/>
    <n v="5398.2"/>
    <n v="4906"/>
    <n v="492.19999999999982"/>
    <n v="9.1178540995146495E-2"/>
    <n v="5398.2"/>
    <n v="492.19999999999982"/>
    <s v="Dec"/>
    <s v="Dec-2024"/>
    <x v="15"/>
  </r>
  <r>
    <s v="ORD02423"/>
    <d v="2025-05-11T00:00:00"/>
    <s v="CUST0597"/>
    <s v="P100"/>
    <n v="2"/>
    <n v="4999"/>
    <n v="499.9"/>
    <s v="Debit Card"/>
    <s v="Delivered"/>
    <s v="Delayed"/>
    <s v="Google Ads"/>
    <n v="80"/>
    <n v="3463"/>
    <n v="9498.1"/>
    <n v="6926"/>
    <n v="2572.1000000000004"/>
    <n v="0.27080152872679802"/>
    <n v="9498.1"/>
    <n v="2572.1000000000004"/>
    <s v="May"/>
    <s v="May-2025"/>
    <x v="11"/>
  </r>
  <r>
    <s v="ORD02424"/>
    <d v="2025-02-25T00:00:00"/>
    <s v="CUST0239"/>
    <s v="P052"/>
    <n v="1"/>
    <n v="499"/>
    <n v="74.849999999999994"/>
    <s v="Debit Card"/>
    <s v="Delivered"/>
    <s v="Delivered"/>
    <s v="Organic"/>
    <n v="100"/>
    <n v="320"/>
    <n v="424.15"/>
    <n v="320"/>
    <n v="104.14999999999998"/>
    <n v="0.24554992337616405"/>
    <n v="424.15"/>
    <n v="104.14999999999998"/>
    <s v="Feb"/>
    <s v="Feb-2025"/>
    <x v="0"/>
  </r>
  <r>
    <s v="ORD02425"/>
    <d v="2024-10-13T00:00:00"/>
    <s v="CUST0969"/>
    <s v="P052"/>
    <n v="1"/>
    <n v="499"/>
    <n v="0"/>
    <s v="UPI"/>
    <s v="Cancelled"/>
    <s v="Cancelled"/>
    <s v="Affiliate"/>
    <n v="70"/>
    <n v="320"/>
    <n v="499"/>
    <n v="320"/>
    <n v="179"/>
    <n v="0.3587174348697395"/>
    <n v="0"/>
    <n v="0"/>
    <s v="Oct"/>
    <s v="Oct-2024"/>
    <x v="16"/>
  </r>
  <r>
    <s v="ORD02426"/>
    <d v="2024-09-26T00:00:00"/>
    <s v="CUST0919"/>
    <s v="P059"/>
    <n v="4"/>
    <n v="1999"/>
    <n v="0"/>
    <s v="UPI"/>
    <s v="Cancelled"/>
    <s v="Cancelled"/>
    <s v="Email"/>
    <n v="70"/>
    <n v="1414"/>
    <n v="7996"/>
    <n v="5656"/>
    <n v="2340"/>
    <n v="0.29264632316158079"/>
    <n v="0"/>
    <n v="0"/>
    <s v="Sep"/>
    <s v="Sep-2024"/>
    <x v="13"/>
  </r>
  <r>
    <s v="ORD02427"/>
    <d v="2024-06-24T00:00:00"/>
    <s v="CUST0486"/>
    <s v="P094"/>
    <n v="3"/>
    <n v="399"/>
    <n v="0"/>
    <s v="Credit Card"/>
    <s v="Cancelled"/>
    <s v="Cancelled"/>
    <s v="Instagram"/>
    <n v="40"/>
    <n v="244"/>
    <n v="1197"/>
    <n v="732"/>
    <n v="465"/>
    <n v="0.38847117794486213"/>
    <n v="0"/>
    <n v="0"/>
    <s v="Jun"/>
    <s v="Jun-2024"/>
    <x v="1"/>
  </r>
  <r>
    <s v="ORD02428"/>
    <d v="2024-10-02T00:00:00"/>
    <s v="CUST0615"/>
    <s v="P097"/>
    <n v="1"/>
    <n v="499"/>
    <n v="74.849999999999994"/>
    <s v="Cash on Delivery"/>
    <s v="Delivered"/>
    <s v="Delivered"/>
    <s v="Facebook"/>
    <n v="100"/>
    <n v="324"/>
    <n v="424.15"/>
    <n v="324"/>
    <n v="100.14999999999998"/>
    <n v="0.2361192974183661"/>
    <n v="424.15"/>
    <n v="100.14999999999998"/>
    <s v="Oct"/>
    <s v="Oct-2024"/>
    <x v="16"/>
  </r>
  <r>
    <s v="ORD02429"/>
    <d v="2024-11-30T00:00:00"/>
    <s v="CUST1185"/>
    <s v="P056"/>
    <n v="2"/>
    <n v="299"/>
    <n v="0"/>
    <s v="Debit Card"/>
    <s v="Cancelled"/>
    <s v="Cancelled"/>
    <s v="Organic"/>
    <n v="60"/>
    <n v="188"/>
    <n v="598"/>
    <n v="376"/>
    <n v="222"/>
    <n v="0.37123745819397991"/>
    <n v="0"/>
    <n v="0"/>
    <s v="Nov"/>
    <s v="Nov-2024"/>
    <x v="6"/>
  </r>
  <r>
    <s v="ORD02430"/>
    <d v="2025-08-09T00:00:00"/>
    <s v="CUST0801"/>
    <s v="P074"/>
    <n v="3"/>
    <n v="2999"/>
    <n v="449.85"/>
    <s v="UPI"/>
    <s v="Delivered"/>
    <s v="Delivered"/>
    <s v="Email"/>
    <n v="100"/>
    <n v="1870"/>
    <n v="8547.15"/>
    <n v="5610"/>
    <n v="2937.1499999999996"/>
    <n v="0.34364086274372158"/>
    <n v="8547.15"/>
    <n v="2937.1499999999996"/>
    <s v="Aug"/>
    <s v="Aug-2025"/>
    <x v="8"/>
  </r>
  <r>
    <s v="ORD02431"/>
    <d v="2025-08-30T00:00:00"/>
    <s v="CUST0887"/>
    <s v="P095"/>
    <n v="1"/>
    <n v="299"/>
    <n v="0"/>
    <s v="Debit Card"/>
    <s v="Cancelled"/>
    <s v="Cancelled"/>
    <s v="Affiliate"/>
    <n v="100"/>
    <n v="221"/>
    <n v="299"/>
    <n v="221"/>
    <n v="78"/>
    <n v="0.2608695652173913"/>
    <n v="0"/>
    <n v="0"/>
    <s v="Aug"/>
    <s v="Aug-2025"/>
    <x v="8"/>
  </r>
  <r>
    <s v="ORD02432"/>
    <d v="2024-09-09T00:00:00"/>
    <s v="CUST0248"/>
    <s v="P023"/>
    <n v="1"/>
    <n v="8999"/>
    <n v="899.9"/>
    <s v="Net Banking"/>
    <s v="Delivered"/>
    <s v="Delivered"/>
    <s v="Email"/>
    <n v="100"/>
    <n v="6419"/>
    <n v="8099.1"/>
    <n v="6419"/>
    <n v="1680.1000000000004"/>
    <n v="0.20744280228667386"/>
    <n v="8099.1"/>
    <n v="1680.1000000000004"/>
    <s v="Sep"/>
    <s v="Sep-2024"/>
    <x v="13"/>
  </r>
  <r>
    <s v="ORD02433"/>
    <d v="2025-07-15T00:00:00"/>
    <s v="CUST0586"/>
    <s v="P024"/>
    <n v="2"/>
    <n v="1299"/>
    <n v="129.9"/>
    <s v="Credit Card"/>
    <s v="Delivered"/>
    <s v="Delivered"/>
    <s v="Email"/>
    <n v="40"/>
    <n v="969"/>
    <n v="2468.1"/>
    <n v="1938"/>
    <n v="530.09999999999991"/>
    <n v="0.21478060046189373"/>
    <n v="2468.1"/>
    <n v="530.09999999999991"/>
    <s v="Jul"/>
    <s v="Jul-2025"/>
    <x v="2"/>
  </r>
  <r>
    <s v="ORD02434"/>
    <d v="2024-03-04T00:00:00"/>
    <s v="CUST0485"/>
    <s v="P071"/>
    <n v="1"/>
    <n v="999"/>
    <n v="0"/>
    <s v="UPI"/>
    <s v="Cancelled"/>
    <s v="Cancelled"/>
    <s v="Organic"/>
    <n v="40"/>
    <n v="818"/>
    <n v="999"/>
    <n v="818"/>
    <n v="181"/>
    <n v="0.18118118118118118"/>
    <n v="0"/>
    <n v="0"/>
    <s v="Mar"/>
    <s v="Mar-2024"/>
    <x v="4"/>
  </r>
  <r>
    <s v="ORD02435"/>
    <d v="2025-05-11T00:00:00"/>
    <s v="CUST1122"/>
    <s v="P055"/>
    <n v="2"/>
    <n v="799"/>
    <n v="0"/>
    <s v="Cash on Delivery"/>
    <s v="Cancelled"/>
    <s v="Cancelled"/>
    <s v="Organic"/>
    <n v="60"/>
    <n v="596"/>
    <n v="1598"/>
    <n v="1192"/>
    <n v="406"/>
    <n v="0.25406758448060074"/>
    <n v="0"/>
    <n v="0"/>
    <s v="May"/>
    <s v="May-2025"/>
    <x v="11"/>
  </r>
  <r>
    <s v="ORD02436"/>
    <d v="2025-03-28T00:00:00"/>
    <s v="CUST0841"/>
    <s v="P089"/>
    <n v="4"/>
    <n v="2999"/>
    <n v="0"/>
    <s v="Credit Card"/>
    <s v="Delivered"/>
    <s v="Delivered"/>
    <s v="Email"/>
    <n v="60"/>
    <n v="2453"/>
    <n v="11996"/>
    <n v="9812"/>
    <n v="2184"/>
    <n v="0.18206068689563187"/>
    <n v="11996"/>
    <n v="2184"/>
    <s v="Mar"/>
    <s v="Mar-2025"/>
    <x v="17"/>
  </r>
  <r>
    <s v="ORD02437"/>
    <d v="2024-08-26T00:00:00"/>
    <s v="CUST0086"/>
    <s v="P014"/>
    <n v="1"/>
    <n v="2499"/>
    <n v="0"/>
    <s v="UPI"/>
    <s v="Delivered"/>
    <s v="Delivered"/>
    <s v="Email"/>
    <n v="60"/>
    <n v="1599"/>
    <n v="2499"/>
    <n v="1599"/>
    <n v="900"/>
    <n v="0.36014405762304924"/>
    <n v="2499"/>
    <n v="900"/>
    <s v="Aug"/>
    <s v="Aug-2024"/>
    <x v="9"/>
  </r>
  <r>
    <s v="ORD02438"/>
    <d v="2024-12-13T00:00:00"/>
    <s v="CUST0062"/>
    <s v="P093"/>
    <n v="2"/>
    <n v="999"/>
    <n v="99.9"/>
    <s v="UPI"/>
    <s v="Delivered"/>
    <s v="Delivered"/>
    <s v="Organic"/>
    <n v="70"/>
    <n v="629"/>
    <n v="1898.1"/>
    <n v="1258"/>
    <n v="640.09999999999991"/>
    <n v="0.33723196881091616"/>
    <n v="1898.1"/>
    <n v="640.09999999999991"/>
    <s v="Dec"/>
    <s v="Dec-2024"/>
    <x v="15"/>
  </r>
  <r>
    <s v="ORD02439"/>
    <d v="2024-08-13T00:00:00"/>
    <s v="CUST0154"/>
    <s v="P037"/>
    <n v="3"/>
    <n v="399"/>
    <n v="119.7"/>
    <s v="UPI"/>
    <s v="Delivered"/>
    <s v="Delivered"/>
    <s v="Organic"/>
    <n v="70"/>
    <n v="226"/>
    <n v="1077.3"/>
    <n v="678"/>
    <n v="399.29999999999995"/>
    <n v="0.37064884433305484"/>
    <n v="1077.3"/>
    <n v="399.29999999999995"/>
    <s v="Aug"/>
    <s v="Aug-2024"/>
    <x v="9"/>
  </r>
  <r>
    <s v="ORD02440"/>
    <d v="2024-06-08T00:00:00"/>
    <s v="CUST1059"/>
    <s v="P086"/>
    <n v="2"/>
    <n v="6999"/>
    <n v="0"/>
    <s v="UPI"/>
    <s v="Cancelled"/>
    <s v="Cancelled"/>
    <s v="Email"/>
    <n v="80"/>
    <n v="4782"/>
    <n v="13998"/>
    <n v="9564"/>
    <n v="4434"/>
    <n v="0.31675953707672527"/>
    <n v="0"/>
    <n v="0"/>
    <s v="Jun"/>
    <s v="Jun-2024"/>
    <x v="1"/>
  </r>
  <r>
    <s v="ORD02441"/>
    <d v="2025-02-08T00:00:00"/>
    <s v="CUST0724"/>
    <s v="P081"/>
    <n v="2"/>
    <n v="499"/>
    <n v="0"/>
    <s v="Credit Card"/>
    <s v="Cancelled"/>
    <s v="Cancelled"/>
    <s v="Facebook"/>
    <n v="40"/>
    <n v="280"/>
    <n v="998"/>
    <n v="560"/>
    <n v="438"/>
    <n v="0.43887775551102204"/>
    <n v="0"/>
    <n v="0"/>
    <s v="Feb"/>
    <s v="Feb-2025"/>
    <x v="0"/>
  </r>
  <r>
    <s v="ORD02442"/>
    <d v="2024-10-02T00:00:00"/>
    <s v="CUST0469"/>
    <s v="P037"/>
    <n v="2"/>
    <n v="399"/>
    <n v="0"/>
    <s v="Credit Card"/>
    <s v="Delivered"/>
    <s v="Delivered"/>
    <s v="Organic"/>
    <n v="40"/>
    <n v="226"/>
    <n v="798"/>
    <n v="452"/>
    <n v="346"/>
    <n v="0.43358395989974935"/>
    <n v="798"/>
    <n v="346"/>
    <s v="Oct"/>
    <s v="Oct-2024"/>
    <x v="16"/>
  </r>
  <r>
    <s v="ORD02443"/>
    <d v="2025-04-30T00:00:00"/>
    <s v="CUST1099"/>
    <s v="P049"/>
    <n v="1"/>
    <n v="799"/>
    <n v="0"/>
    <s v="Credit Card"/>
    <s v="Delivered"/>
    <s v="Delivered"/>
    <s v="Facebook"/>
    <n v="60"/>
    <n v="538"/>
    <n v="799"/>
    <n v="538"/>
    <n v="261"/>
    <n v="0.32665832290362956"/>
    <n v="799"/>
    <n v="261"/>
    <s v="Apr"/>
    <s v="Apr-2025"/>
    <x v="7"/>
  </r>
  <r>
    <s v="ORD02444"/>
    <d v="2024-12-27T00:00:00"/>
    <s v="CUST0359"/>
    <s v="P018"/>
    <n v="3"/>
    <n v="499"/>
    <n v="224.55"/>
    <s v="UPI"/>
    <s v="Delivered"/>
    <s v="Delivered"/>
    <s v="Organic"/>
    <n v="70"/>
    <n v="403"/>
    <n v="1272.45"/>
    <n v="1209"/>
    <n v="63.450000000000045"/>
    <n v="4.9864434751856687E-2"/>
    <n v="1272.45"/>
    <n v="63.450000000000045"/>
    <s v="Dec"/>
    <s v="Dec-2024"/>
    <x v="15"/>
  </r>
  <r>
    <s v="ORD02445"/>
    <d v="2024-12-16T00:00:00"/>
    <s v="CUST0023"/>
    <s v="P047"/>
    <n v="3"/>
    <n v="1999"/>
    <n v="599.70000000000005"/>
    <s v="UPI"/>
    <s v="Delivered"/>
    <s v="Delivered"/>
    <s v="Instagram"/>
    <n v="40"/>
    <n v="1547"/>
    <n v="5397.3"/>
    <n v="4641"/>
    <n v="756.30000000000018"/>
    <n v="0.14012561836473794"/>
    <n v="5397.3"/>
    <n v="756.30000000000018"/>
    <s v="Dec"/>
    <s v="Dec-2024"/>
    <x v="15"/>
  </r>
  <r>
    <s v="ORD02446"/>
    <d v="2024-05-30T00:00:00"/>
    <s v="CUST0581"/>
    <s v="P051"/>
    <n v="1"/>
    <n v="2499"/>
    <n v="124.95"/>
    <s v="UPI"/>
    <s v="Delivered"/>
    <s v="Delivered"/>
    <s v="Organic"/>
    <n v="70"/>
    <n v="1946"/>
    <n v="2374.0500000000002"/>
    <n v="1946"/>
    <n v="428.05000000000018"/>
    <n v="0.18030370042753949"/>
    <n v="2374.0500000000002"/>
    <n v="428.05000000000018"/>
    <s v="May"/>
    <s v="May-2024"/>
    <x v="5"/>
  </r>
  <r>
    <s v="ORD02447"/>
    <d v="2025-08-15T00:00:00"/>
    <s v="CUST0388"/>
    <s v="P027"/>
    <n v="1"/>
    <n v="299"/>
    <n v="0"/>
    <s v="Cash on Delivery"/>
    <s v="Cancelled"/>
    <s v="Cancelled"/>
    <s v="Organic"/>
    <n v="80"/>
    <n v="206"/>
    <n v="299"/>
    <n v="206"/>
    <n v="93"/>
    <n v="0.31103678929765888"/>
    <n v="0"/>
    <n v="0"/>
    <s v="Aug"/>
    <s v="Aug-2025"/>
    <x v="8"/>
  </r>
  <r>
    <s v="ORD02448"/>
    <d v="2025-09-29T00:00:00"/>
    <s v="CUST0344"/>
    <s v="P029"/>
    <n v="1"/>
    <n v="2499"/>
    <n v="124.95"/>
    <s v="Credit Card"/>
    <s v="Delivered"/>
    <s v="Delivered"/>
    <s v="Affiliate"/>
    <n v="70"/>
    <n v="1584"/>
    <n v="2374.0500000000002"/>
    <n v="1584"/>
    <n v="790.05000000000018"/>
    <n v="0.33278574587729831"/>
    <n v="2374.0500000000002"/>
    <n v="790.05000000000018"/>
    <s v="Sep"/>
    <s v="Sep-2025"/>
    <x v="10"/>
  </r>
  <r>
    <s v="ORD02449"/>
    <d v="2025-09-21T00:00:00"/>
    <s v="CUST0952"/>
    <s v="P082"/>
    <n v="2"/>
    <n v="3999"/>
    <n v="399.9"/>
    <s v="UPI"/>
    <s v="Delivered"/>
    <s v="Delivered"/>
    <s v="Organic"/>
    <n v="50"/>
    <n v="2514"/>
    <n v="7598.1"/>
    <n v="5028"/>
    <n v="2570.1000000000004"/>
    <n v="0.3382556165357129"/>
    <n v="7598.1"/>
    <n v="2570.1000000000004"/>
    <s v="Sep"/>
    <s v="Sep-2025"/>
    <x v="10"/>
  </r>
  <r>
    <s v="ORD02450"/>
    <d v="2024-01-15T00:00:00"/>
    <s v="CUST0724"/>
    <s v="P096"/>
    <n v="3"/>
    <n v="299"/>
    <n v="89.7"/>
    <s v="Cash on Delivery"/>
    <s v="Delivered"/>
    <s v="Delivered"/>
    <s v="Organic"/>
    <n v="40"/>
    <n v="168"/>
    <n v="807.3"/>
    <n v="504"/>
    <n v="303.29999999999995"/>
    <n v="0.37569676700111482"/>
    <n v="807.3"/>
    <n v="303.29999999999995"/>
    <s v="Jan"/>
    <s v="Jan-2024"/>
    <x v="14"/>
  </r>
  <r>
    <s v="ORD02451"/>
    <d v="2024-02-26T00:00:00"/>
    <s v="CUST0224"/>
    <s v="P067"/>
    <n v="2"/>
    <n v="999"/>
    <n v="299.7"/>
    <s v="Credit Card"/>
    <s v="Delivered"/>
    <s v="Delayed"/>
    <s v="Google Ads"/>
    <n v="60"/>
    <n v="611"/>
    <n v="1698.3"/>
    <n v="1222"/>
    <n v="476.29999999999995"/>
    <n v="0.28045692751575102"/>
    <n v="1698.3"/>
    <n v="476.29999999999995"/>
    <s v="Feb"/>
    <s v="Feb-2024"/>
    <x v="12"/>
  </r>
  <r>
    <s v="ORD02452"/>
    <d v="2024-12-27T00:00:00"/>
    <s v="CUST0153"/>
    <s v="P083"/>
    <n v="4"/>
    <n v="499"/>
    <n v="0"/>
    <s v="UPI"/>
    <s v="Cancelled"/>
    <s v="Cancelled"/>
    <s v="Google Ads"/>
    <n v="50"/>
    <n v="323"/>
    <n v="1996"/>
    <n v="1292"/>
    <n v="704"/>
    <n v="0.35270541082164331"/>
    <n v="0"/>
    <n v="0"/>
    <s v="Dec"/>
    <s v="Dec-2024"/>
    <x v="15"/>
  </r>
  <r>
    <s v="ORD02453"/>
    <d v="2025-03-04T00:00:00"/>
    <s v="CUST0825"/>
    <s v="P099"/>
    <n v="3"/>
    <n v="1299"/>
    <n v="0"/>
    <s v="UPI"/>
    <s v="Cancelled"/>
    <s v="Cancelled"/>
    <s v="Email"/>
    <n v="70"/>
    <n v="1025"/>
    <n v="3897"/>
    <n v="3075"/>
    <n v="822"/>
    <n v="0.21093148575827558"/>
    <n v="0"/>
    <n v="0"/>
    <s v="Mar"/>
    <s v="Mar-2025"/>
    <x v="17"/>
  </r>
  <r>
    <s v="ORD02454"/>
    <d v="2024-10-01T00:00:00"/>
    <s v="CUST1171"/>
    <s v="P088"/>
    <n v="1"/>
    <n v="2999"/>
    <n v="149.94999999999999"/>
    <s v="Net Banking"/>
    <s v="Delivered"/>
    <s v="Delivered"/>
    <s v="Organic"/>
    <n v="70"/>
    <n v="2377"/>
    <n v="2849.05"/>
    <n v="2377"/>
    <n v="472.05000000000018"/>
    <n v="0.1656868078833296"/>
    <n v="2849.05"/>
    <n v="472.05000000000018"/>
    <s v="Oct"/>
    <s v="Oct-2024"/>
    <x v="16"/>
  </r>
  <r>
    <s v="ORD02455"/>
    <d v="2025-02-09T00:00:00"/>
    <s v="CUST0578"/>
    <s v="P033"/>
    <n v="1"/>
    <n v="399"/>
    <n v="39.9"/>
    <s v="Cash on Delivery"/>
    <s v="Delivered"/>
    <s v="Delayed"/>
    <s v="Google Ads"/>
    <n v="80"/>
    <n v="321"/>
    <n v="359.1"/>
    <n v="321"/>
    <n v="38.100000000000023"/>
    <n v="0.10609857978279037"/>
    <n v="359.1"/>
    <n v="38.100000000000023"/>
    <s v="Feb"/>
    <s v="Feb-2025"/>
    <x v="0"/>
  </r>
  <r>
    <s v="ORD02456"/>
    <d v="2024-09-23T00:00:00"/>
    <s v="CUST0676"/>
    <s v="P020"/>
    <n v="4"/>
    <n v="1999"/>
    <n v="399.8"/>
    <s v="Debit Card"/>
    <s v="Delivered"/>
    <s v="Delivered"/>
    <s v="Affiliate"/>
    <n v="100"/>
    <n v="1597"/>
    <n v="7596.2"/>
    <n v="6388"/>
    <n v="1208.1999999999998"/>
    <n v="0.15905321081593427"/>
    <n v="7596.2"/>
    <n v="1208.1999999999998"/>
    <s v="Sep"/>
    <s v="Sep-2024"/>
    <x v="13"/>
  </r>
  <r>
    <s v="ORD02457"/>
    <d v="2025-07-23T00:00:00"/>
    <s v="CUST0302"/>
    <s v="P093"/>
    <n v="4"/>
    <n v="999"/>
    <n v="0"/>
    <s v="UPI"/>
    <s v="Cancelled"/>
    <s v="Cancelled"/>
    <s v="Instagram"/>
    <n v="70"/>
    <n v="629"/>
    <n v="3996"/>
    <n v="2516"/>
    <n v="1480"/>
    <n v="0.37037037037037035"/>
    <n v="0"/>
    <n v="0"/>
    <s v="Jul"/>
    <s v="Jul-2025"/>
    <x v="2"/>
  </r>
  <r>
    <s v="ORD02458"/>
    <d v="2025-02-18T00:00:00"/>
    <s v="CUST0665"/>
    <s v="P042"/>
    <n v="3"/>
    <n v="2499"/>
    <n v="1124.55"/>
    <s v="UPI"/>
    <s v="Delivered"/>
    <s v="Delayed"/>
    <s v="Facebook"/>
    <n v="50"/>
    <n v="1833"/>
    <n v="6372.45"/>
    <n v="5499"/>
    <n v="873.44999999999982"/>
    <n v="0.1370665913424193"/>
    <n v="6372.45"/>
    <n v="873.44999999999982"/>
    <s v="Feb"/>
    <s v="Feb-2025"/>
    <x v="0"/>
  </r>
  <r>
    <s v="ORD02459"/>
    <d v="2025-03-31T00:00:00"/>
    <s v="CUST0642"/>
    <s v="P058"/>
    <n v="1"/>
    <n v="599"/>
    <n v="59.9"/>
    <s v="Cash on Delivery"/>
    <s v="Delivered"/>
    <s v="Delivered"/>
    <s v="Affiliate"/>
    <n v="60"/>
    <n v="464"/>
    <n v="539.1"/>
    <n v="464"/>
    <n v="75.100000000000023"/>
    <n v="0.13930625115933967"/>
    <n v="539.1"/>
    <n v="75.100000000000023"/>
    <s v="Mar"/>
    <s v="Mar-2025"/>
    <x v="17"/>
  </r>
  <r>
    <s v="ORD02460"/>
    <d v="2024-07-12T00:00:00"/>
    <s v="CUST0747"/>
    <s v="P091"/>
    <n v="2"/>
    <n v="3999"/>
    <n v="1199.7"/>
    <s v="UPI"/>
    <s v="Delivered"/>
    <s v="Delivered"/>
    <s v="Facebook"/>
    <n v="100"/>
    <n v="3076"/>
    <n v="6798.3"/>
    <n v="6152"/>
    <n v="646.30000000000018"/>
    <n v="9.5067884618213402E-2"/>
    <n v="6798.3"/>
    <n v="646.30000000000018"/>
    <s v="Jul"/>
    <s v="Jul-2024"/>
    <x v="20"/>
  </r>
  <r>
    <s v="ORD02461"/>
    <d v="2025-02-27T00:00:00"/>
    <s v="CUST0449"/>
    <s v="P086"/>
    <n v="1"/>
    <n v="6999"/>
    <n v="1049.8499999999999"/>
    <s v="Cash on Delivery"/>
    <s v="Delivered"/>
    <s v="Delivered"/>
    <s v="Instagram"/>
    <n v="70"/>
    <n v="4782"/>
    <n v="5949.15"/>
    <n v="4782"/>
    <n v="1167.1499999999996"/>
    <n v="0.19618769067850025"/>
    <n v="5949.15"/>
    <n v="1167.1499999999996"/>
    <s v="Feb"/>
    <s v="Feb-2025"/>
    <x v="0"/>
  </r>
  <r>
    <s v="ORD02462"/>
    <d v="2025-07-14T00:00:00"/>
    <s v="CUST0288"/>
    <s v="P015"/>
    <n v="2"/>
    <n v="1299"/>
    <n v="0"/>
    <s v="Credit Card"/>
    <s v="Delivered"/>
    <s v="Delivered"/>
    <s v="Organic"/>
    <n v="80"/>
    <n v="881"/>
    <n v="2598"/>
    <n v="1762"/>
    <n v="836"/>
    <n v="0.32178598922247881"/>
    <n v="2598"/>
    <n v="836"/>
    <s v="Jul"/>
    <s v="Jul-2025"/>
    <x v="2"/>
  </r>
  <r>
    <s v="ORD02463"/>
    <d v="2024-01-10T00:00:00"/>
    <s v="CUST0430"/>
    <s v="P005"/>
    <n v="2"/>
    <n v="599"/>
    <n v="0"/>
    <s v="Credit Card"/>
    <s v="Cancelled"/>
    <s v="Cancelled"/>
    <s v="Organic"/>
    <n v="40"/>
    <n v="426"/>
    <n v="1198"/>
    <n v="852"/>
    <n v="346"/>
    <n v="0.28881469115191988"/>
    <n v="0"/>
    <n v="0"/>
    <s v="Jan"/>
    <s v="Jan-2024"/>
    <x v="14"/>
  </r>
  <r>
    <s v="ORD02464"/>
    <d v="2025-08-16T00:00:00"/>
    <s v="CUST0402"/>
    <s v="P084"/>
    <n v="1"/>
    <n v="999"/>
    <n v="49.95"/>
    <s v="Cash on Delivery"/>
    <s v="Delivered"/>
    <s v="Delivered"/>
    <s v="Google Ads"/>
    <n v="100"/>
    <n v="809"/>
    <n v="949.05"/>
    <n v="809"/>
    <n v="140.04999999999995"/>
    <n v="0.14756862125283174"/>
    <n v="949.05"/>
    <n v="140.04999999999995"/>
    <s v="Aug"/>
    <s v="Aug-2025"/>
    <x v="8"/>
  </r>
  <r>
    <s v="ORD02465"/>
    <d v="2025-08-07T00:00:00"/>
    <s v="CUST0277"/>
    <s v="P076"/>
    <n v="4"/>
    <n v="399"/>
    <n v="159.6"/>
    <s v="UPI"/>
    <s v="Delivered"/>
    <s v="Delayed"/>
    <s v="Instagram"/>
    <n v="60"/>
    <n v="322"/>
    <n v="1436.4"/>
    <n v="1288"/>
    <n v="148.40000000000009"/>
    <n v="0.10331384015594548"/>
    <n v="1436.4"/>
    <n v="148.40000000000009"/>
    <s v="Aug"/>
    <s v="Aug-2025"/>
    <x v="8"/>
  </r>
  <r>
    <s v="ORD02466"/>
    <d v="2025-08-09T00:00:00"/>
    <s v="CUST0357"/>
    <s v="P064"/>
    <n v="2"/>
    <n v="799"/>
    <n v="239.7"/>
    <s v="Credit Card"/>
    <s v="Delivered"/>
    <s v="Delivered"/>
    <s v="Organic"/>
    <n v="70"/>
    <n v="445"/>
    <n v="1358.3"/>
    <n v="890"/>
    <n v="468.29999999999995"/>
    <n v="0.34476919679010526"/>
    <n v="1358.3"/>
    <n v="468.29999999999995"/>
    <s v="Aug"/>
    <s v="Aug-2025"/>
    <x v="8"/>
  </r>
  <r>
    <s v="ORD02467"/>
    <d v="2024-03-29T00:00:00"/>
    <s v="CUST0521"/>
    <s v="P055"/>
    <n v="1"/>
    <n v="799"/>
    <n v="199.75"/>
    <s v="Credit Card"/>
    <s v="Delivered"/>
    <s v="Delivered"/>
    <s v="Google Ads"/>
    <n v="80"/>
    <n v="596"/>
    <n v="599.25"/>
    <n v="596"/>
    <n v="3.25"/>
    <n v="5.4234459741343347E-3"/>
    <n v="599.25"/>
    <n v="3.25"/>
    <s v="Mar"/>
    <s v="Mar-2024"/>
    <x v="4"/>
  </r>
  <r>
    <s v="ORD02468"/>
    <d v="2024-06-04T00:00:00"/>
    <s v="CUST1083"/>
    <s v="P080"/>
    <n v="3"/>
    <n v="6999"/>
    <n v="0"/>
    <s v="Net Banking"/>
    <s v="Cancelled"/>
    <s v="Cancelled"/>
    <s v="Organic"/>
    <n v="50"/>
    <n v="4949"/>
    <n v="20997"/>
    <n v="14847"/>
    <n v="6150"/>
    <n v="0.29289898556936705"/>
    <n v="0"/>
    <n v="0"/>
    <s v="Jun"/>
    <s v="Jun-2024"/>
    <x v="1"/>
  </r>
  <r>
    <s v="ORD02469"/>
    <d v="2024-08-27T00:00:00"/>
    <s v="CUST0662"/>
    <s v="P057"/>
    <n v="4"/>
    <n v="299"/>
    <n v="119.6"/>
    <s v="UPI"/>
    <s v="Delivered"/>
    <s v="Delivered"/>
    <s v="Organic"/>
    <n v="40"/>
    <n v="188"/>
    <n v="1076.4000000000001"/>
    <n v="752"/>
    <n v="324.40000000000009"/>
    <n v="0.30137495354886668"/>
    <n v="1076.4000000000001"/>
    <n v="324.40000000000009"/>
    <s v="Aug"/>
    <s v="Aug-2024"/>
    <x v="9"/>
  </r>
  <r>
    <s v="ORD02470"/>
    <d v="2025-05-20T00:00:00"/>
    <s v="CUST0995"/>
    <s v="P006"/>
    <n v="2"/>
    <n v="399"/>
    <n v="79.8"/>
    <s v="Credit Card"/>
    <s v="Delivered"/>
    <s v="Delivered"/>
    <s v="Google Ads"/>
    <n v="100"/>
    <n v="221"/>
    <n v="718.2"/>
    <n v="442"/>
    <n v="276.20000000000005"/>
    <n v="0.38457254246727934"/>
    <n v="718.2"/>
    <n v="276.20000000000005"/>
    <s v="May"/>
    <s v="May-2025"/>
    <x v="11"/>
  </r>
  <r>
    <s v="ORD02471"/>
    <d v="2024-06-19T00:00:00"/>
    <s v="CUST0878"/>
    <s v="P056"/>
    <n v="1"/>
    <n v="299"/>
    <n v="0"/>
    <s v="UPI"/>
    <s v="Delivered"/>
    <s v="Delivered"/>
    <s v="Google Ads"/>
    <n v="60"/>
    <n v="188"/>
    <n v="299"/>
    <n v="188"/>
    <n v="111"/>
    <n v="0.37123745819397991"/>
    <n v="299"/>
    <n v="111"/>
    <s v="Jun"/>
    <s v="Jun-2024"/>
    <x v="1"/>
  </r>
  <r>
    <s v="ORD02472"/>
    <d v="2024-09-15T00:00:00"/>
    <s v="CUST0765"/>
    <s v="P003"/>
    <n v="1"/>
    <n v="399"/>
    <n v="0"/>
    <s v="Debit Card"/>
    <s v="Delivered"/>
    <s v="Delivered"/>
    <s v="Organic"/>
    <n v="60"/>
    <n v="307"/>
    <n v="399"/>
    <n v="307"/>
    <n v="92"/>
    <n v="0.23057644110275688"/>
    <n v="399"/>
    <n v="92"/>
    <s v="Sep"/>
    <s v="Sep-2024"/>
    <x v="13"/>
  </r>
  <r>
    <s v="ORD02473"/>
    <d v="2025-02-02T00:00:00"/>
    <s v="CUST0938"/>
    <s v="P081"/>
    <n v="4"/>
    <n v="499"/>
    <n v="0"/>
    <s v="Credit Card"/>
    <s v="Delivered"/>
    <s v="Delivered"/>
    <s v="Organic"/>
    <n v="80"/>
    <n v="280"/>
    <n v="1996"/>
    <n v="1120"/>
    <n v="876"/>
    <n v="0.43887775551102204"/>
    <n v="1996"/>
    <n v="876"/>
    <s v="Feb"/>
    <s v="Feb-2025"/>
    <x v="0"/>
  </r>
  <r>
    <s v="ORD02474"/>
    <d v="2024-12-28T00:00:00"/>
    <s v="CUST0613"/>
    <s v="P006"/>
    <n v="1"/>
    <n v="399"/>
    <n v="59.85"/>
    <s v="Cash on Delivery"/>
    <s v="Delivered"/>
    <s v="Delivered"/>
    <s v="Organic"/>
    <n v="50"/>
    <n v="221"/>
    <n v="339.15"/>
    <n v="221"/>
    <n v="118.14999999999998"/>
    <n v="0.34837092731829572"/>
    <n v="339.15"/>
    <n v="118.14999999999998"/>
    <s v="Dec"/>
    <s v="Dec-2024"/>
    <x v="15"/>
  </r>
  <r>
    <s v="ORD02475"/>
    <d v="2025-08-14T00:00:00"/>
    <s v="CUST1030"/>
    <s v="P093"/>
    <n v="1"/>
    <n v="999"/>
    <n v="0"/>
    <s v="UPI"/>
    <s v="Delivered"/>
    <s v="Delivered"/>
    <s v="Email"/>
    <n v="50"/>
    <n v="629"/>
    <n v="999"/>
    <n v="629"/>
    <n v="370"/>
    <n v="0.37037037037037035"/>
    <n v="999"/>
    <n v="370"/>
    <s v="Aug"/>
    <s v="Aug-2025"/>
    <x v="8"/>
  </r>
  <r>
    <s v="ORD02476"/>
    <d v="2024-12-28T00:00:00"/>
    <s v="CUST1138"/>
    <s v="P020"/>
    <n v="1"/>
    <n v="1999"/>
    <n v="0"/>
    <s v="Debit Card"/>
    <s v="Cancelled"/>
    <s v="Cancelled"/>
    <s v="Affiliate"/>
    <n v="50"/>
    <n v="1597"/>
    <n v="1999"/>
    <n v="1597"/>
    <n v="402"/>
    <n v="0.20110055027513757"/>
    <n v="0"/>
    <n v="0"/>
    <s v="Dec"/>
    <s v="Dec-2024"/>
    <x v="15"/>
  </r>
  <r>
    <s v="ORD02477"/>
    <d v="2024-07-24T00:00:00"/>
    <s v="CUST0121"/>
    <s v="P017"/>
    <n v="2"/>
    <n v="6999"/>
    <n v="699.9"/>
    <s v="UPI"/>
    <s v="Delivered"/>
    <s v="Delivered"/>
    <s v="Instagram"/>
    <n v="60"/>
    <n v="4046"/>
    <n v="13298.1"/>
    <n v="8092"/>
    <n v="5206.1000000000004"/>
    <n v="0.39149201765665775"/>
    <n v="13298.1"/>
    <n v="5206.1000000000004"/>
    <s v="Jul"/>
    <s v="Jul-2024"/>
    <x v="20"/>
  </r>
  <r>
    <s v="ORD02478"/>
    <d v="2025-05-26T00:00:00"/>
    <s v="CUST0862"/>
    <s v="P089"/>
    <n v="3"/>
    <n v="2999"/>
    <n v="2249.25"/>
    <s v="UPI"/>
    <s v="Delivered"/>
    <s v="Delayed"/>
    <s v="Facebook"/>
    <n v="60"/>
    <n v="2453"/>
    <n v="6747.75"/>
    <n v="7359"/>
    <n v="-611.25"/>
    <n v="-9.0585750805824164E-2"/>
    <n v="6747.75"/>
    <n v="-611.25"/>
    <s v="May"/>
    <s v="May-2025"/>
    <x v="11"/>
  </r>
  <r>
    <s v="ORD02479"/>
    <d v="2024-08-05T00:00:00"/>
    <s v="CUST0361"/>
    <s v="P097"/>
    <n v="4"/>
    <n v="499"/>
    <n v="199.6"/>
    <s v="UPI"/>
    <s v="Delivered"/>
    <s v="Delivered"/>
    <s v="Facebook"/>
    <n v="60"/>
    <n v="324"/>
    <n v="1796.4"/>
    <n v="1296"/>
    <n v="500.40000000000009"/>
    <n v="0.27855711422845697"/>
    <n v="1796.4"/>
    <n v="500.40000000000009"/>
    <s v="Aug"/>
    <s v="Aug-2024"/>
    <x v="9"/>
  </r>
  <r>
    <s v="ORD02480"/>
    <d v="2024-08-22T00:00:00"/>
    <s v="CUST1073"/>
    <s v="P025"/>
    <n v="1"/>
    <n v="4999"/>
    <n v="0"/>
    <s v="Debit Card"/>
    <s v="Delivered"/>
    <s v="Delayed"/>
    <s v="Facebook"/>
    <n v="60"/>
    <n v="3572"/>
    <n v="4999"/>
    <n v="3572"/>
    <n v="1427"/>
    <n v="0.28545709141828368"/>
    <n v="4999"/>
    <n v="1427"/>
    <s v="Aug"/>
    <s v="Aug-2024"/>
    <x v="9"/>
  </r>
  <r>
    <s v="ORD02481"/>
    <d v="2025-04-12T00:00:00"/>
    <s v="CUST1009"/>
    <s v="P050"/>
    <n v="2"/>
    <n v="3999"/>
    <n v="0"/>
    <s v="Debit Card"/>
    <s v="Cancelled"/>
    <s v="Cancelled"/>
    <s v="Organic"/>
    <n v="50"/>
    <n v="2895"/>
    <n v="7998"/>
    <n v="5790"/>
    <n v="2208"/>
    <n v="0.2760690172543136"/>
    <n v="0"/>
    <n v="0"/>
    <s v="Apr"/>
    <s v="Apr-2025"/>
    <x v="7"/>
  </r>
  <r>
    <s v="ORD02482"/>
    <d v="2025-06-03T00:00:00"/>
    <s v="CUST0342"/>
    <s v="P070"/>
    <n v="3"/>
    <n v="499"/>
    <n v="0"/>
    <s v="Cash on Delivery"/>
    <s v="Cancelled"/>
    <s v="Cancelled"/>
    <s v="Google Ads"/>
    <n v="50"/>
    <n v="394"/>
    <n v="1497"/>
    <n v="1182"/>
    <n v="315"/>
    <n v="0.21042084168336672"/>
    <n v="0"/>
    <n v="0"/>
    <s v="Jun"/>
    <s v="Jun-2025"/>
    <x v="18"/>
  </r>
  <r>
    <s v="ORD02483"/>
    <d v="2024-11-02T00:00:00"/>
    <s v="CUST0763"/>
    <s v="P092"/>
    <n v="2"/>
    <n v="999"/>
    <n v="0"/>
    <s v="UPI"/>
    <s v="Delivered"/>
    <s v="Delayed"/>
    <s v="Facebook"/>
    <n v="70"/>
    <n v="727"/>
    <n v="1998"/>
    <n v="1454"/>
    <n v="544"/>
    <n v="0.2722722722722723"/>
    <n v="1998"/>
    <n v="544"/>
    <s v="Nov"/>
    <s v="Nov-2024"/>
    <x v="6"/>
  </r>
  <r>
    <s v="ORD02484"/>
    <d v="2024-09-20T00:00:00"/>
    <s v="CUST0565"/>
    <s v="P045"/>
    <n v="1"/>
    <n v="4999"/>
    <n v="999.8"/>
    <s v="Cash on Delivery"/>
    <s v="Delivered"/>
    <s v="Delivered"/>
    <s v="Organic"/>
    <n v="50"/>
    <n v="3040"/>
    <n v="3999.2"/>
    <n v="3040"/>
    <n v="959.19999999999982"/>
    <n v="0.23984796959391874"/>
    <n v="3999.2"/>
    <n v="959.19999999999982"/>
    <s v="Sep"/>
    <s v="Sep-2024"/>
    <x v="13"/>
  </r>
  <r>
    <s v="ORD02485"/>
    <d v="2025-10-20T00:00:00"/>
    <s v="CUST0876"/>
    <s v="P079"/>
    <n v="1"/>
    <n v="1999"/>
    <n v="99.95"/>
    <s v="UPI"/>
    <s v="Delivered"/>
    <s v="Delivered"/>
    <s v="Instagram"/>
    <n v="80"/>
    <n v="1506"/>
    <n v="1899.05"/>
    <n v="1506"/>
    <n v="393.04999999999995"/>
    <n v="0.20697190700613463"/>
    <n v="1899.05"/>
    <n v="393.04999999999995"/>
    <s v="Oct"/>
    <s v="Oct-2025"/>
    <x v="21"/>
  </r>
  <r>
    <s v="ORD02486"/>
    <d v="2024-04-09T00:00:00"/>
    <s v="CUST1159"/>
    <s v="P066"/>
    <n v="1"/>
    <n v="299"/>
    <n v="29.9"/>
    <s v="Credit Card"/>
    <s v="Delivered"/>
    <s v="Delivered"/>
    <s v="Affiliate"/>
    <n v="50"/>
    <n v="223"/>
    <n v="269.10000000000002"/>
    <n v="223"/>
    <n v="46.100000000000023"/>
    <n v="0.17131178000743225"/>
    <n v="269.10000000000002"/>
    <n v="46.100000000000023"/>
    <s v="Apr"/>
    <s v="Apr-2024"/>
    <x v="3"/>
  </r>
  <r>
    <s v="ORD02487"/>
    <d v="2024-03-16T00:00:00"/>
    <s v="CUST0970"/>
    <s v="P032"/>
    <n v="1"/>
    <n v="1599"/>
    <n v="239.85"/>
    <s v="Credit Card"/>
    <s v="Delivered"/>
    <s v="Delayed"/>
    <s v="Organic"/>
    <n v="100"/>
    <n v="1180"/>
    <n v="1359.15"/>
    <n v="1180"/>
    <n v="179.15000000000009"/>
    <n v="0.13181032262811321"/>
    <n v="1359.15"/>
    <n v="179.15000000000009"/>
    <s v="Mar"/>
    <s v="Mar-2024"/>
    <x v="4"/>
  </r>
  <r>
    <s v="ORD02488"/>
    <d v="2024-08-02T00:00:00"/>
    <s v="CUST0522"/>
    <s v="P085"/>
    <n v="2"/>
    <n v="2999"/>
    <n v="299.89999999999998"/>
    <s v="Net Banking"/>
    <s v="Delivered"/>
    <s v="Delayed"/>
    <s v="Google Ads"/>
    <n v="50"/>
    <n v="2394"/>
    <n v="5698.1"/>
    <n v="4788"/>
    <n v="910.10000000000036"/>
    <n v="0.15971990663554522"/>
    <n v="5698.1"/>
    <n v="910.10000000000036"/>
    <s v="Aug"/>
    <s v="Aug-2024"/>
    <x v="9"/>
  </r>
  <r>
    <s v="ORD02489"/>
    <d v="2025-07-12T00:00:00"/>
    <s v="CUST0811"/>
    <s v="P052"/>
    <n v="4"/>
    <n v="499"/>
    <n v="0"/>
    <s v="UPI"/>
    <s v="Delivered"/>
    <s v="Delivered"/>
    <s v="Email"/>
    <n v="70"/>
    <n v="320"/>
    <n v="1996"/>
    <n v="1280"/>
    <n v="716"/>
    <n v="0.3587174348697395"/>
    <n v="1996"/>
    <n v="716"/>
    <s v="Jul"/>
    <s v="Jul-2025"/>
    <x v="2"/>
  </r>
  <r>
    <s v="ORD02490"/>
    <d v="2024-10-04T00:00:00"/>
    <s v="CUST0749"/>
    <s v="P020"/>
    <n v="4"/>
    <n v="1999"/>
    <n v="0"/>
    <s v="UPI"/>
    <s v="Cancelled"/>
    <s v="Cancelled"/>
    <s v="Organic"/>
    <n v="70"/>
    <n v="1597"/>
    <n v="7996"/>
    <n v="6388"/>
    <n v="1608"/>
    <n v="0.20110055027513757"/>
    <n v="0"/>
    <n v="0"/>
    <s v="Oct"/>
    <s v="Oct-2024"/>
    <x v="16"/>
  </r>
  <r>
    <s v="ORD02491"/>
    <d v="2025-02-06T00:00:00"/>
    <s v="CUST1025"/>
    <s v="P086"/>
    <n v="1"/>
    <n v="6999"/>
    <n v="0"/>
    <s v="UPI"/>
    <s v="Cancelled"/>
    <s v="Cancelled"/>
    <s v="Google Ads"/>
    <n v="100"/>
    <n v="4782"/>
    <n v="6999"/>
    <n v="4782"/>
    <n v="2217"/>
    <n v="0.31675953707672527"/>
    <n v="0"/>
    <n v="0"/>
    <s v="Feb"/>
    <s v="Feb-2025"/>
    <x v="0"/>
  </r>
  <r>
    <s v="ORD02492"/>
    <d v="2024-04-28T00:00:00"/>
    <s v="CUST0658"/>
    <s v="P053"/>
    <n v="1"/>
    <n v="599"/>
    <n v="0"/>
    <s v="Credit Card"/>
    <s v="Cancelled"/>
    <s v="Cancelled"/>
    <s v="Google Ads"/>
    <n v="80"/>
    <n v="443"/>
    <n v="599"/>
    <n v="443"/>
    <n v="156"/>
    <n v="0.2604340567612688"/>
    <n v="0"/>
    <n v="0"/>
    <s v="Apr"/>
    <s v="Apr-2024"/>
    <x v="3"/>
  </r>
  <r>
    <s v="ORD02493"/>
    <d v="2025-05-22T00:00:00"/>
    <s v="CUST0336"/>
    <s v="P094"/>
    <n v="1"/>
    <n v="399"/>
    <n v="39.9"/>
    <s v="Net Banking"/>
    <s v="Delivered"/>
    <s v="Delivered"/>
    <s v="Instagram"/>
    <n v="50"/>
    <n v="244"/>
    <n v="359.1"/>
    <n v="244"/>
    <n v="115.10000000000002"/>
    <n v="0.32052353104984688"/>
    <n v="359.1"/>
    <n v="115.10000000000002"/>
    <s v="May"/>
    <s v="May-2025"/>
    <x v="11"/>
  </r>
  <r>
    <s v="ORD02494"/>
    <d v="2024-04-05T00:00:00"/>
    <s v="CUST0834"/>
    <s v="P086"/>
    <n v="1"/>
    <n v="6999"/>
    <n v="1399.8"/>
    <s v="Cash on Delivery"/>
    <s v="Delivered"/>
    <s v="Delivered"/>
    <s v="Organic"/>
    <n v="80"/>
    <n v="4782"/>
    <n v="5599.2"/>
    <n v="4782"/>
    <n v="817.19999999999982"/>
    <n v="0.14594942134590652"/>
    <n v="5599.2"/>
    <n v="817.19999999999982"/>
    <s v="Apr"/>
    <s v="Apr-2024"/>
    <x v="3"/>
  </r>
  <r>
    <s v="ORD02495"/>
    <d v="2024-05-25T00:00:00"/>
    <s v="CUST0311"/>
    <s v="P030"/>
    <n v="1"/>
    <n v="799"/>
    <n v="79.900000000000006"/>
    <s v="UPI"/>
    <s v="Delivered"/>
    <s v="Delivered"/>
    <s v="Google Ads"/>
    <n v="40"/>
    <n v="566"/>
    <n v="719.1"/>
    <n v="566"/>
    <n v="153.10000000000002"/>
    <n v="0.21290502016409404"/>
    <n v="719.1"/>
    <n v="153.10000000000002"/>
    <s v="May"/>
    <s v="May-2024"/>
    <x v="5"/>
  </r>
  <r>
    <s v="ORD02496"/>
    <d v="2024-06-26T00:00:00"/>
    <s v="CUST1168"/>
    <s v="P060"/>
    <n v="3"/>
    <n v="999"/>
    <n v="299.7"/>
    <s v="Debit Card"/>
    <s v="Delivered"/>
    <s v="Delivered"/>
    <s v="Instagram"/>
    <n v="70"/>
    <n v="744"/>
    <n v="2697.3"/>
    <n v="2232"/>
    <n v="465.30000000000018"/>
    <n v="0.17250583917250589"/>
    <n v="2697.3"/>
    <n v="465.30000000000018"/>
    <s v="Jun"/>
    <s v="Jun-2024"/>
    <x v="1"/>
  </r>
  <r>
    <s v="ORD02497"/>
    <d v="2024-03-10T00:00:00"/>
    <s v="CUST0794"/>
    <s v="P048"/>
    <n v="1"/>
    <n v="1599"/>
    <n v="79.95"/>
    <s v="Debit Card"/>
    <s v="Delivered"/>
    <s v="Delivered"/>
    <s v="Email"/>
    <n v="40"/>
    <n v="1138"/>
    <n v="1519.05"/>
    <n v="1138"/>
    <n v="381.04999999999995"/>
    <n v="0.25084756920443696"/>
    <n v="1519.05"/>
    <n v="381.04999999999995"/>
    <s v="Mar"/>
    <s v="Mar-2024"/>
    <x v="4"/>
  </r>
  <r>
    <s v="ORD02498"/>
    <d v="2025-02-09T00:00:00"/>
    <s v="CUST0610"/>
    <s v="P047"/>
    <n v="2"/>
    <n v="1999"/>
    <n v="0"/>
    <s v="Credit Card"/>
    <s v="Cancelled"/>
    <s v="Cancelled"/>
    <s v="Instagram"/>
    <n v="60"/>
    <n v="1547"/>
    <n v="3998"/>
    <n v="3094"/>
    <n v="904"/>
    <n v="0.22611305652826413"/>
    <n v="0"/>
    <n v="0"/>
    <s v="Feb"/>
    <s v="Feb-2025"/>
    <x v="0"/>
  </r>
  <r>
    <s v="ORD02499"/>
    <d v="2025-03-01T00:00:00"/>
    <s v="CUST0740"/>
    <s v="P016"/>
    <n v="2"/>
    <n v="999"/>
    <n v="199.8"/>
    <s v="UPI"/>
    <s v="Delivered"/>
    <s v="Delivered"/>
    <s v="Google Ads"/>
    <n v="70"/>
    <n v="813"/>
    <n v="1798.2"/>
    <n v="1626"/>
    <n v="172.20000000000005"/>
    <n v="9.576242909576245E-2"/>
    <n v="1798.2"/>
    <n v="172.20000000000005"/>
    <s v="Mar"/>
    <s v="Mar-2025"/>
    <x v="17"/>
  </r>
  <r>
    <s v="ORD02500"/>
    <d v="2024-04-10T00:00:00"/>
    <s v="CUST1120"/>
    <s v="P071"/>
    <n v="1"/>
    <n v="999"/>
    <n v="0"/>
    <s v="UPI"/>
    <s v="Cancelled"/>
    <s v="Cancelled"/>
    <s v="Google Ads"/>
    <n v="60"/>
    <n v="818"/>
    <n v="999"/>
    <n v="818"/>
    <n v="181"/>
    <n v="0.18118118118118118"/>
    <n v="0"/>
    <n v="0"/>
    <s v="Apr"/>
    <s v="Apr-202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CUST0608"/>
    <s v="P027"/>
    <n v="3"/>
    <n v="299"/>
    <n v="0"/>
    <s v="Credit Card"/>
    <s v="Delivered"/>
    <s v="Delivered"/>
    <s v="Affiliate"/>
    <n v="70"/>
    <n v="206"/>
    <n v="897"/>
    <n v="618"/>
    <n v="279"/>
    <n v="0.31103678929765888"/>
    <n v="897"/>
    <n v="279"/>
    <s v="Feb"/>
    <s v="Feb-2025"/>
    <d v="2025-02-01T00:00:00"/>
    <x v="0"/>
  </r>
  <r>
    <s v="CUST0206"/>
    <s v="P093"/>
    <n v="4"/>
    <n v="999"/>
    <n v="599.4"/>
    <s v="UPI"/>
    <s v="Delivered"/>
    <s v="Delivered"/>
    <s v="Affiliate"/>
    <n v="70"/>
    <n v="629"/>
    <n v="3396.6"/>
    <n v="2516"/>
    <n v="880.59999999999991"/>
    <n v="0.25925925925925924"/>
    <n v="3396.6"/>
    <n v="880.59999999999991"/>
    <s v="Jun"/>
    <s v="Jun-2024"/>
    <d v="2024-06-01T00:00:00"/>
    <x v="1"/>
  </r>
  <r>
    <s v="CUST1126"/>
    <s v="P071"/>
    <n v="1"/>
    <n v="999"/>
    <n v="49.95"/>
    <s v="UPI"/>
    <s v="Delivered"/>
    <s v="Delivered"/>
    <s v="Instagram"/>
    <n v="40"/>
    <n v="818"/>
    <n v="949.05"/>
    <n v="818"/>
    <n v="131.04999999999995"/>
    <n v="0.13808545387492752"/>
    <n v="949.05"/>
    <n v="131.04999999999995"/>
    <s v="Jul"/>
    <s v="Jul-2025"/>
    <d v="2025-07-01T00:00:00"/>
    <x v="2"/>
  </r>
  <r>
    <s v="CUST0351"/>
    <s v="P089"/>
    <n v="1"/>
    <n v="2999"/>
    <n v="149.94999999999999"/>
    <s v="UPI"/>
    <s v="Delivered"/>
    <s v="Delayed"/>
    <s v="Google Ads"/>
    <n v="100"/>
    <n v="2453"/>
    <n v="2849.05"/>
    <n v="2453"/>
    <n v="396.05000000000018"/>
    <n v="0.13901124936382309"/>
    <n v="2849.05"/>
    <n v="396.05000000000018"/>
    <s v="Apr"/>
    <s v="Apr-2024"/>
    <d v="2024-04-01T00:00:00"/>
    <x v="1"/>
  </r>
  <r>
    <s v="CUST0120"/>
    <s v="P092"/>
    <n v="2"/>
    <n v="999"/>
    <n v="299.7"/>
    <s v="Net Banking"/>
    <s v="Delivered"/>
    <s v="Delivered"/>
    <s v="Organic"/>
    <n v="100"/>
    <n v="727"/>
    <n v="1698.3"/>
    <n v="1454"/>
    <n v="244.29999999999995"/>
    <n v="0.14384973208502619"/>
    <n v="1698.3"/>
    <n v="244.29999999999995"/>
    <s v="Mar"/>
    <s v="Mar-2024"/>
    <d v="2024-03-01T00:00:00"/>
    <x v="1"/>
  </r>
  <r>
    <s v="CUST0312"/>
    <s v="P041"/>
    <n v="1"/>
    <n v="399"/>
    <n v="0"/>
    <s v="Credit Card"/>
    <s v="Cancelled"/>
    <s v="Cancelled"/>
    <s v="Google Ads"/>
    <n v="40"/>
    <n v="315"/>
    <n v="399"/>
    <n v="315"/>
    <n v="84"/>
    <n v="0.21052631578947367"/>
    <n v="0"/>
    <n v="0"/>
    <s v="Apr"/>
    <s v="Apr-2024"/>
    <d v="2024-04-01T00:00:00"/>
    <x v="3"/>
  </r>
  <r>
    <s v="CUST1021"/>
    <s v="P004"/>
    <n v="1"/>
    <n v="8999"/>
    <n v="1799.8"/>
    <s v="UPI"/>
    <s v="Delivered"/>
    <s v="Delivered"/>
    <s v="Facebook"/>
    <n v="70"/>
    <n v="5059"/>
    <n v="7199.2"/>
    <n v="5059"/>
    <n v="2140.1999999999998"/>
    <n v="0.29728303144793866"/>
    <n v="7199.2"/>
    <n v="2140.1999999999998"/>
    <s v="May"/>
    <s v="May-2024"/>
    <d v="2024-05-01T00:00:00"/>
    <x v="4"/>
  </r>
  <r>
    <s v="CUST0763"/>
    <s v="P014"/>
    <n v="1"/>
    <n v="2499"/>
    <n v="0"/>
    <s v="Credit Card"/>
    <s v="Cancelled"/>
    <s v="Cancelled"/>
    <s v="Email"/>
    <n v="100"/>
    <n v="1599"/>
    <n v="2499"/>
    <n v="1599"/>
    <n v="900"/>
    <n v="0.36014405762304924"/>
    <n v="0"/>
    <n v="0"/>
    <s v="Nov"/>
    <s v="Nov-2024"/>
    <d v="2024-11-01T00:00:00"/>
    <x v="4"/>
  </r>
  <r>
    <s v="CUST0720"/>
    <s v="P077"/>
    <n v="1"/>
    <n v="3999"/>
    <n v="999.75"/>
    <s v="Cash on Delivery"/>
    <s v="Delivered"/>
    <s v="Delivered"/>
    <s v="Instagram"/>
    <n v="40"/>
    <n v="2547"/>
    <n v="2999.25"/>
    <n v="2547"/>
    <n v="452.25"/>
    <n v="0.15078769692423105"/>
    <n v="2999.25"/>
    <n v="452.25"/>
    <s v="Apr"/>
    <s v="Apr-2025"/>
    <d v="2025-04-01T00:00:00"/>
    <x v="2"/>
  </r>
  <r>
    <s v="CUST0512"/>
    <s v="P037"/>
    <n v="4"/>
    <n v="399"/>
    <n v="0"/>
    <s v="Debit Card"/>
    <s v="Delivered"/>
    <s v="Delayed"/>
    <s v="Google Ads"/>
    <n v="80"/>
    <n v="226"/>
    <n v="1596"/>
    <n v="904"/>
    <n v="692"/>
    <n v="0.43358395989974935"/>
    <n v="1596"/>
    <n v="692"/>
    <s v="Aug"/>
    <s v="Aug-2025"/>
    <d v="2025-08-01T00:00:00"/>
    <x v="0"/>
  </r>
  <r>
    <s v="CUST0744"/>
    <s v="P017"/>
    <n v="4"/>
    <n v="6999"/>
    <n v="4199.3999999999996"/>
    <s v="Net Banking"/>
    <s v="Delivered"/>
    <s v="Delivered"/>
    <s v="Organic"/>
    <n v="70"/>
    <n v="4046"/>
    <n v="23796.6"/>
    <n v="16184"/>
    <n v="7612.5999999999985"/>
    <n v="0.3199028432633233"/>
    <n v="23796.6"/>
    <n v="7612.5999999999985"/>
    <s v="Aug"/>
    <s v="Aug-2024"/>
    <d v="2024-08-01T00:00:00"/>
    <x v="4"/>
  </r>
  <r>
    <s v="CUST0456"/>
    <s v="P084"/>
    <n v="1"/>
    <n v="999"/>
    <n v="49.95"/>
    <s v="UPI"/>
    <s v="Delivered"/>
    <s v="Delivered"/>
    <s v="Affiliate"/>
    <n v="100"/>
    <n v="809"/>
    <n v="949.05"/>
    <n v="809"/>
    <n v="140.04999999999995"/>
    <n v="0.14756862125283174"/>
    <n v="949.05"/>
    <n v="140.04999999999995"/>
    <s v="Apr"/>
    <s v="Apr-2024"/>
    <d v="2024-04-01T00:00:00"/>
    <x v="1"/>
  </r>
  <r>
    <s v="CUST0073"/>
    <s v="P004"/>
    <n v="2"/>
    <n v="8999"/>
    <n v="899.9"/>
    <s v="Credit Card"/>
    <s v="Delivered"/>
    <s v="Delivered"/>
    <s v="Organic"/>
    <n v="50"/>
    <n v="5059"/>
    <n v="17098.099999999999"/>
    <n v="10118"/>
    <n v="6980.0999999999985"/>
    <n v="0.40823834227194827"/>
    <n v="17098.099999999999"/>
    <n v="6980.0999999999985"/>
    <s v="Sep"/>
    <s v="Sep-2025"/>
    <d v="2025-09-01T00:00:00"/>
    <x v="4"/>
  </r>
  <r>
    <s v="CUST0058"/>
    <s v="P036"/>
    <n v="2"/>
    <n v="2999"/>
    <n v="899.7"/>
    <s v="UPI"/>
    <s v="Delivered"/>
    <s v="Delivered"/>
    <s v="Email"/>
    <n v="80"/>
    <n v="2406"/>
    <n v="5098.3"/>
    <n v="4812"/>
    <n v="286.30000000000018"/>
    <n v="5.6155973559814089E-2"/>
    <n v="5098.3"/>
    <n v="286.30000000000018"/>
    <s v="May"/>
    <s v="May-2025"/>
    <d v="2025-05-01T00:00:00"/>
    <x v="0"/>
  </r>
  <r>
    <s v="CUST0135"/>
    <s v="P062"/>
    <n v="1"/>
    <n v="1599"/>
    <n v="159.9"/>
    <s v="Credit Card"/>
    <s v="Delivered"/>
    <s v="Delayed"/>
    <s v="Instagram"/>
    <n v="70"/>
    <n v="1023"/>
    <n v="1439.1"/>
    <n v="1023"/>
    <n v="416.09999999999991"/>
    <n v="0.28913904523660616"/>
    <n v="1439.1"/>
    <n v="416.09999999999991"/>
    <s v="Feb"/>
    <s v="Feb-2024"/>
    <d v="2024-02-01T00:00:00"/>
    <x v="2"/>
  </r>
  <r>
    <s v="CUST0826"/>
    <s v="P092"/>
    <n v="2"/>
    <n v="999"/>
    <n v="199.8"/>
    <s v="UPI"/>
    <s v="Delivered"/>
    <s v="Delivered"/>
    <s v="Organic"/>
    <n v="60"/>
    <n v="727"/>
    <n v="1798.2"/>
    <n v="1454"/>
    <n v="344.20000000000005"/>
    <n v="0.19141363585808033"/>
    <n v="1798.2"/>
    <n v="344.20000000000005"/>
    <s v="Sep"/>
    <s v="Sep-2024"/>
    <d v="2024-09-01T00:00:00"/>
    <x v="1"/>
  </r>
  <r>
    <s v="CUST0383"/>
    <s v="P062"/>
    <n v="4"/>
    <n v="1599"/>
    <n v="0"/>
    <s v="UPI"/>
    <s v="Cancelled"/>
    <s v="Cancelled"/>
    <s v="Instagram"/>
    <n v="70"/>
    <n v="1023"/>
    <n v="6396"/>
    <n v="4092"/>
    <n v="2304"/>
    <n v="0.36022514071294559"/>
    <n v="0"/>
    <n v="0"/>
    <s v="Jan"/>
    <s v="Jan-2024"/>
    <d v="2024-01-01T00:00:00"/>
    <x v="2"/>
  </r>
  <r>
    <s v="CUST0213"/>
    <s v="P042"/>
    <n v="1"/>
    <n v="2499"/>
    <n v="0"/>
    <s v="UPI"/>
    <s v="Delivered"/>
    <s v="Delivered"/>
    <s v="Affiliate"/>
    <n v="60"/>
    <n v="1833"/>
    <n v="2499"/>
    <n v="1833"/>
    <n v="666"/>
    <n v="0.26650660264105641"/>
    <n v="2499"/>
    <n v="666"/>
    <s v="Apr"/>
    <s v="Apr-2024"/>
    <d v="2024-04-01T00:00:00"/>
    <x v="3"/>
  </r>
  <r>
    <s v="CUST0278"/>
    <s v="P048"/>
    <n v="3"/>
    <n v="1599"/>
    <n v="239.85"/>
    <s v="Cash on Delivery"/>
    <s v="Delivered"/>
    <s v="Delivered"/>
    <s v="Organic"/>
    <n v="60"/>
    <n v="1138"/>
    <n v="4557.1499999999996"/>
    <n v="3414"/>
    <n v="1143.1499999999996"/>
    <n v="0.2508475692044369"/>
    <n v="4557.1499999999996"/>
    <n v="1143.1499999999996"/>
    <s v="Dec"/>
    <s v="Dec-2024"/>
    <d v="2024-12-01T00:00:00"/>
    <x v="3"/>
  </r>
  <r>
    <s v="CUST0969"/>
    <s v="P050"/>
    <n v="1"/>
    <n v="3999"/>
    <n v="0"/>
    <s v="UPI"/>
    <s v="Delivered"/>
    <s v="Delivered"/>
    <s v="Google Ads"/>
    <n v="70"/>
    <n v="2895"/>
    <n v="3999"/>
    <n v="2895"/>
    <n v="1104"/>
    <n v="0.2760690172543136"/>
    <n v="3999"/>
    <n v="1104"/>
    <s v="Dec"/>
    <s v="Dec-2024"/>
    <d v="2024-12-01T00:00:00"/>
    <x v="3"/>
  </r>
  <r>
    <s v="CUST0434"/>
    <s v="P019"/>
    <n v="4"/>
    <n v="499"/>
    <n v="99.8"/>
    <s v="UPI"/>
    <s v="Delivered"/>
    <s v="Delivered"/>
    <s v="Google Ads"/>
    <n v="40"/>
    <n v="391"/>
    <n v="1896.2"/>
    <n v="1564"/>
    <n v="332.20000000000005"/>
    <n v="0.17519249024364519"/>
    <n v="1896.2"/>
    <n v="332.20000000000005"/>
    <s v="Dec"/>
    <s v="Dec-2024"/>
    <d v="2024-12-01T00:00:00"/>
    <x v="4"/>
  </r>
  <r>
    <s v="CUST0403"/>
    <s v="P088"/>
    <n v="3"/>
    <n v="2999"/>
    <n v="1349.55"/>
    <s v="Credit Card"/>
    <s v="Delivered"/>
    <s v="Delivered"/>
    <s v="Facebook"/>
    <n v="80"/>
    <n v="2377"/>
    <n v="7647.45"/>
    <n v="7131"/>
    <n v="516.44999999999982"/>
    <n v="6.7532314693132978E-2"/>
    <n v="7647.45"/>
    <n v="516.44999999999982"/>
    <s v="Apr"/>
    <s v="Apr-2024"/>
    <d v="2024-04-01T00:00:00"/>
    <x v="1"/>
  </r>
  <r>
    <s v="CUST0884"/>
    <s v="P053"/>
    <n v="1"/>
    <n v="599"/>
    <n v="0"/>
    <s v="UPI"/>
    <s v="Delivered"/>
    <s v="Delivered"/>
    <s v="Affiliate"/>
    <n v="80"/>
    <n v="443"/>
    <n v="599"/>
    <n v="443"/>
    <n v="156"/>
    <n v="0.2604340567612688"/>
    <n v="599"/>
    <n v="156"/>
    <s v="Nov"/>
    <s v="Nov-2024"/>
    <d v="2024-11-01T00:00:00"/>
    <x v="3"/>
  </r>
  <r>
    <s v="CUST0028"/>
    <s v="P065"/>
    <n v="1"/>
    <n v="399"/>
    <n v="19.95"/>
    <s v="Credit Card"/>
    <s v="Delivered"/>
    <s v="Delayed"/>
    <s v="Google Ads"/>
    <n v="60"/>
    <n v="252"/>
    <n v="379.05"/>
    <n v="252"/>
    <n v="127.05000000000001"/>
    <n v="0.33518005540166207"/>
    <n v="379.05"/>
    <n v="127.05000000000001"/>
    <s v="Feb"/>
    <s v="Feb-2025"/>
    <d v="2025-02-01T00:00:00"/>
    <x v="2"/>
  </r>
  <r>
    <s v="CUST0698"/>
    <s v="P097"/>
    <n v="1"/>
    <n v="499"/>
    <n v="49.9"/>
    <s v="Credit Card"/>
    <s v="Delivered"/>
    <s v="Delivered"/>
    <s v="Email"/>
    <n v="80"/>
    <n v="324"/>
    <n v="449.1"/>
    <n v="324"/>
    <n v="125.10000000000002"/>
    <n v="0.27855711422845697"/>
    <n v="449.1"/>
    <n v="125.10000000000002"/>
    <s v="May"/>
    <s v="May-2025"/>
    <d v="2025-05-01T00:00:00"/>
    <x v="1"/>
  </r>
  <r>
    <s v="CUST0258"/>
    <s v="P094"/>
    <n v="1"/>
    <n v="399"/>
    <n v="39.9"/>
    <s v="UPI"/>
    <s v="Delivered"/>
    <s v="Delivered"/>
    <s v="Organic"/>
    <n v="60"/>
    <n v="244"/>
    <n v="359.1"/>
    <n v="244"/>
    <n v="115.10000000000002"/>
    <n v="0.32052353104984688"/>
    <n v="359.1"/>
    <n v="115.10000000000002"/>
    <s v="Oct"/>
    <s v="Oct-2024"/>
    <d v="2024-10-01T00:00:00"/>
    <x v="1"/>
  </r>
  <r>
    <s v="CUST0463"/>
    <s v="P062"/>
    <n v="1"/>
    <n v="1599"/>
    <n v="79.95"/>
    <s v="Credit Card"/>
    <s v="Delivered"/>
    <s v="Delayed"/>
    <s v="Instagram"/>
    <n v="40"/>
    <n v="1023"/>
    <n v="1519.05"/>
    <n v="1023"/>
    <n v="496.04999999999995"/>
    <n v="0.32655277969783747"/>
    <n v="1519.05"/>
    <n v="496.04999999999995"/>
    <s v="Mar"/>
    <s v="Mar-2024"/>
    <d v="2024-03-01T00:00:00"/>
    <x v="2"/>
  </r>
  <r>
    <s v="CUST0008"/>
    <s v="P050"/>
    <n v="1"/>
    <n v="3999"/>
    <n v="799.8"/>
    <s v="Debit Card"/>
    <s v="Delivered"/>
    <s v="Delivered"/>
    <s v="Affiliate"/>
    <n v="60"/>
    <n v="2895"/>
    <n v="3199.2"/>
    <n v="2895"/>
    <n v="304.19999999999982"/>
    <n v="9.5086271567891928E-2"/>
    <n v="3199.2"/>
    <n v="304.19999999999982"/>
    <s v="Apr"/>
    <s v="Apr-2025"/>
    <d v="2025-04-01T00:00:00"/>
    <x v="3"/>
  </r>
  <r>
    <s v="CUST1151"/>
    <s v="P010"/>
    <n v="4"/>
    <n v="2499"/>
    <n v="499.8"/>
    <s v="UPI"/>
    <s v="Delivered"/>
    <s v="Delivered"/>
    <s v="Instagram"/>
    <n v="60"/>
    <n v="2030"/>
    <n v="9496.2000000000007"/>
    <n v="8120"/>
    <n v="1376.2000000000007"/>
    <n v="0.14492112634527501"/>
    <n v="9496.2000000000007"/>
    <n v="1376.2000000000007"/>
    <s v="Aug"/>
    <s v="Aug-2025"/>
    <d v="2025-08-01T00:00:00"/>
    <x v="4"/>
  </r>
  <r>
    <s v="CUST0691"/>
    <s v="P008"/>
    <n v="3"/>
    <n v="299"/>
    <n v="0"/>
    <s v="Net Banking"/>
    <s v="Delivered"/>
    <s v="Delivered"/>
    <s v="Affiliate"/>
    <n v="60"/>
    <n v="197"/>
    <n v="897"/>
    <n v="591"/>
    <n v="306"/>
    <n v="0.34113712374581939"/>
    <n v="897"/>
    <n v="306"/>
    <s v="Nov"/>
    <s v="Nov-2024"/>
    <d v="2024-11-01T00:00:00"/>
    <x v="4"/>
  </r>
  <r>
    <s v="CUST0955"/>
    <s v="P029"/>
    <n v="2"/>
    <n v="2499"/>
    <n v="0"/>
    <s v="Cash on Delivery"/>
    <s v="Cancelled"/>
    <s v="Cancelled"/>
    <s v="Instagram"/>
    <n v="100"/>
    <n v="1584"/>
    <n v="4998"/>
    <n v="3168"/>
    <n v="1830"/>
    <n v="0.36614645858343337"/>
    <n v="0"/>
    <n v="0"/>
    <s v="Mar"/>
    <s v="Mar-2024"/>
    <d v="2024-03-01T00:00:00"/>
    <x v="0"/>
  </r>
  <r>
    <s v="CUST0472"/>
    <s v="P018"/>
    <n v="2"/>
    <n v="499"/>
    <n v="99.8"/>
    <s v="UPI"/>
    <s v="Delivered"/>
    <s v="Delivered"/>
    <s v="Organic"/>
    <n v="50"/>
    <n v="403"/>
    <n v="898.2"/>
    <n v="806"/>
    <n v="92.200000000000045"/>
    <n v="0.10264974393230911"/>
    <n v="898.2"/>
    <n v="92.200000000000045"/>
    <s v="May"/>
    <s v="May-2024"/>
    <d v="2024-05-01T00:00:00"/>
    <x v="4"/>
  </r>
  <r>
    <s v="CUST0422"/>
    <s v="P043"/>
    <n v="1"/>
    <n v="599"/>
    <n v="59.9"/>
    <s v="Cash on Delivery"/>
    <s v="Delivered"/>
    <s v="Delivered"/>
    <s v="Organic"/>
    <n v="50"/>
    <n v="358"/>
    <n v="539.1"/>
    <n v="358"/>
    <n v="181.10000000000002"/>
    <n v="0.33593025412724914"/>
    <n v="539.1"/>
    <n v="181.10000000000002"/>
    <s v="Sep"/>
    <s v="Sep-2025"/>
    <d v="2025-09-01T00:00:00"/>
    <x v="3"/>
  </r>
  <r>
    <s v="CUST0228"/>
    <s v="P095"/>
    <n v="1"/>
    <n v="299"/>
    <n v="0"/>
    <s v="Debit Card"/>
    <s v="Cancelled"/>
    <s v="Cancelled"/>
    <s v="Organic"/>
    <n v="70"/>
    <n v="221"/>
    <n v="299"/>
    <n v="221"/>
    <n v="78"/>
    <n v="0.2608695652173913"/>
    <n v="0"/>
    <n v="0"/>
    <s v="Nov"/>
    <s v="Nov-2024"/>
    <d v="2024-11-01T00:00:00"/>
    <x v="1"/>
  </r>
  <r>
    <s v="CUST0393"/>
    <s v="P100"/>
    <n v="1"/>
    <n v="4999"/>
    <n v="0"/>
    <s v="Credit Card"/>
    <s v="Cancelled"/>
    <s v="Cancelled"/>
    <s v="Facebook"/>
    <n v="80"/>
    <n v="3463"/>
    <n v="4999"/>
    <n v="3463"/>
    <n v="1536"/>
    <n v="0.30726145229045809"/>
    <n v="0"/>
    <n v="0"/>
    <s v="Mar"/>
    <s v="Mar-2025"/>
    <d v="2025-03-01T00:00:00"/>
    <x v="1"/>
  </r>
  <r>
    <s v="CUST0125"/>
    <s v="P056"/>
    <n v="2"/>
    <n v="299"/>
    <n v="59.8"/>
    <s v="Credit Card"/>
    <s v="Delivered"/>
    <s v="Delivered"/>
    <s v="Organic"/>
    <n v="100"/>
    <n v="188"/>
    <n v="538.20000000000005"/>
    <n v="376"/>
    <n v="162.20000000000005"/>
    <n v="0.30137495354886668"/>
    <n v="538.20000000000005"/>
    <n v="162.20000000000005"/>
    <s v="Jul"/>
    <s v="Jul-2025"/>
    <d v="2025-07-01T00:00:00"/>
    <x v="3"/>
  </r>
  <r>
    <s v="CUST0311"/>
    <s v="P061"/>
    <n v="2"/>
    <n v="299"/>
    <n v="0"/>
    <s v="UPI"/>
    <s v="Cancelled"/>
    <s v="Cancelled"/>
    <s v="Affiliate"/>
    <n v="60"/>
    <n v="170"/>
    <n v="598"/>
    <n v="340"/>
    <n v="258"/>
    <n v="0.43143812709030099"/>
    <n v="0"/>
    <n v="0"/>
    <s v="Jan"/>
    <s v="Jan-2024"/>
    <d v="2024-01-01T00:00:00"/>
    <x v="2"/>
  </r>
  <r>
    <s v="CUST0896"/>
    <s v="P097"/>
    <n v="2"/>
    <n v="499"/>
    <n v="99.8"/>
    <s v="Debit Card"/>
    <s v="Delivered"/>
    <s v="Delivered"/>
    <s v="Organic"/>
    <n v="50"/>
    <n v="324"/>
    <n v="898.2"/>
    <n v="648"/>
    <n v="250.20000000000005"/>
    <n v="0.27855711422845697"/>
    <n v="898.2"/>
    <n v="250.20000000000005"/>
    <s v="Aug"/>
    <s v="Aug-2025"/>
    <d v="2025-08-01T00:00:00"/>
    <x v="1"/>
  </r>
  <r>
    <s v="CUST0373"/>
    <s v="P032"/>
    <n v="2"/>
    <n v="1599"/>
    <n v="319.8"/>
    <s v="UPI"/>
    <s v="Delivered"/>
    <s v="Delivered"/>
    <s v="Organic"/>
    <n v="80"/>
    <n v="1180"/>
    <n v="2878.2"/>
    <n v="2360"/>
    <n v="518.19999999999982"/>
    <n v="0.18004308248210682"/>
    <n v="2878.2"/>
    <n v="518.19999999999982"/>
    <s v="Oct"/>
    <s v="Oct-2024"/>
    <d v="2024-10-01T00:00:00"/>
    <x v="0"/>
  </r>
  <r>
    <s v="CUST0550"/>
    <s v="P054"/>
    <n v="2"/>
    <n v="4999"/>
    <n v="0"/>
    <s v="Debit Card"/>
    <s v="Delivered"/>
    <s v="Delayed"/>
    <s v="Google Ads"/>
    <n v="100"/>
    <n v="2912"/>
    <n v="9998"/>
    <n v="5824"/>
    <n v="4174"/>
    <n v="0.41748349669933987"/>
    <n v="9998"/>
    <n v="4174"/>
    <s v="May"/>
    <s v="May-2025"/>
    <d v="2025-05-01T00:00:00"/>
    <x v="3"/>
  </r>
  <r>
    <s v="CUST0806"/>
    <s v="P012"/>
    <n v="1"/>
    <n v="1599"/>
    <n v="79.95"/>
    <s v="Credit Card"/>
    <s v="Delivered"/>
    <s v="Delayed"/>
    <s v="Google Ads"/>
    <n v="40"/>
    <n v="1169"/>
    <n v="1519.05"/>
    <n v="1169"/>
    <n v="350.04999999999995"/>
    <n v="0.230440077680129"/>
    <n v="1519.05"/>
    <n v="350.04999999999995"/>
    <s v="Jul"/>
    <s v="Jul-2025"/>
    <d v="2025-07-01T00:00:00"/>
    <x v="4"/>
  </r>
  <r>
    <s v="CUST1193"/>
    <s v="P007"/>
    <n v="2"/>
    <n v="599"/>
    <n v="0"/>
    <s v="Cash on Delivery"/>
    <s v="Cancelled"/>
    <s v="Cancelled"/>
    <s v="Affiliate"/>
    <n v="50"/>
    <n v="470"/>
    <n v="1198"/>
    <n v="940"/>
    <n v="258"/>
    <n v="0.21535893155258765"/>
    <n v="0"/>
    <n v="0"/>
    <s v="May"/>
    <s v="May-2024"/>
    <d v="2024-05-01T00:00:00"/>
    <x v="4"/>
  </r>
  <r>
    <s v="CUST0788"/>
    <s v="P072"/>
    <n v="1"/>
    <n v="999"/>
    <n v="49.95"/>
    <s v="Credit Card"/>
    <s v="Delivered"/>
    <s v="Delivered"/>
    <s v="Instagram"/>
    <n v="50"/>
    <n v="636"/>
    <n v="949.05"/>
    <n v="636"/>
    <n v="313.04999999999995"/>
    <n v="0.32985617196143507"/>
    <n v="949.05"/>
    <n v="313.04999999999995"/>
    <s v="Apr"/>
    <s v="Apr-2025"/>
    <d v="2025-04-01T00:00:00"/>
    <x v="2"/>
  </r>
  <r>
    <s v="CUST0163"/>
    <s v="P013"/>
    <n v="4"/>
    <n v="999"/>
    <n v="0"/>
    <s v="Net Banking"/>
    <s v="Delivered"/>
    <s v="Delivered"/>
    <s v="Google Ads"/>
    <n v="70"/>
    <n v="603"/>
    <n v="3996"/>
    <n v="2412"/>
    <n v="1584"/>
    <n v="0.3963963963963964"/>
    <n v="3996"/>
    <n v="1584"/>
    <s v="Aug"/>
    <s v="Aug-2025"/>
    <d v="2025-08-01T00:00:00"/>
    <x v="4"/>
  </r>
  <r>
    <s v="CUST0941"/>
    <s v="P036"/>
    <n v="1"/>
    <n v="2999"/>
    <n v="749.75"/>
    <s v="UPI"/>
    <s v="Delivered"/>
    <s v="Delivered"/>
    <s v="Instagram"/>
    <n v="50"/>
    <n v="2406"/>
    <n v="2249.25"/>
    <n v="2406"/>
    <n v="-156.75"/>
    <n v="-6.9689896632210743E-2"/>
    <n v="2249.25"/>
    <n v="-156.75"/>
    <s v="Nov"/>
    <s v="Nov-2024"/>
    <d v="2024-11-01T00:00:00"/>
    <x v="0"/>
  </r>
  <r>
    <s v="CUST0553"/>
    <s v="P031"/>
    <n v="1"/>
    <n v="3999"/>
    <n v="0"/>
    <s v="Net Banking"/>
    <s v="Cancelled"/>
    <s v="Cancelled"/>
    <s v="Instagram"/>
    <n v="50"/>
    <n v="3007"/>
    <n v="3999"/>
    <n v="3007"/>
    <n v="992"/>
    <n v="0.24806201550387597"/>
    <n v="0"/>
    <n v="0"/>
    <s v="Nov"/>
    <s v="Nov-2024"/>
    <d v="2024-11-01T00:00:00"/>
    <x v="0"/>
  </r>
  <r>
    <s v="CUST0781"/>
    <s v="P025"/>
    <n v="3"/>
    <n v="4999"/>
    <n v="1499.7"/>
    <s v="Cash on Delivery"/>
    <s v="Delivered"/>
    <s v="Delayed"/>
    <s v="Organic"/>
    <n v="70"/>
    <n v="3572"/>
    <n v="13497.3"/>
    <n v="10716"/>
    <n v="2781.2999999999993"/>
    <n v="0.20606343490920401"/>
    <n v="13497.3"/>
    <n v="2781.2999999999993"/>
    <s v="Jun"/>
    <s v="Jun-2025"/>
    <d v="2025-06-01T00:00:00"/>
    <x v="0"/>
  </r>
  <r>
    <s v="CUST1189"/>
    <s v="P021"/>
    <n v="3"/>
    <n v="799"/>
    <n v="359.55"/>
    <s v="Cash on Delivery"/>
    <s v="Delivered"/>
    <s v="Delivered"/>
    <s v="Google Ads"/>
    <n v="80"/>
    <n v="613"/>
    <n v="2037.45"/>
    <n v="1839"/>
    <n v="198.45000000000005"/>
    <n v="9.7401163218729311E-2"/>
    <n v="2037.45"/>
    <n v="198.45000000000005"/>
    <s v="Jun"/>
    <s v="Jun-2025"/>
    <d v="2025-06-01T00:00:00"/>
    <x v="0"/>
  </r>
  <r>
    <s v="CUST0317"/>
    <s v="P042"/>
    <n v="1"/>
    <n v="2499"/>
    <n v="0"/>
    <s v="UPI"/>
    <s v="Cancelled"/>
    <s v="Cancelled"/>
    <s v="Email"/>
    <n v="100"/>
    <n v="1833"/>
    <n v="2499"/>
    <n v="1833"/>
    <n v="666"/>
    <n v="0.26650660264105641"/>
    <n v="0"/>
    <n v="0"/>
    <s v="Jun"/>
    <s v="Jun-2025"/>
    <d v="2025-06-01T00:00:00"/>
    <x v="3"/>
  </r>
  <r>
    <s v="CUST1195"/>
    <s v="P026"/>
    <n v="1"/>
    <n v="599"/>
    <n v="59.9"/>
    <s v="Cash on Delivery"/>
    <s v="Delivered"/>
    <s v="Delivered"/>
    <s v="Instagram"/>
    <n v="50"/>
    <n v="363"/>
    <n v="539.1"/>
    <n v="363"/>
    <n v="176.10000000000002"/>
    <n v="0.32665553700612132"/>
    <n v="539.1"/>
    <n v="176.10000000000002"/>
    <s v="Sep"/>
    <s v="Sep-2025"/>
    <d v="2025-09-01T00:00:00"/>
    <x v="0"/>
  </r>
  <r>
    <s v="CUST1003"/>
    <s v="P046"/>
    <n v="1"/>
    <n v="1999"/>
    <n v="0"/>
    <s v="UPI"/>
    <s v="Delivered"/>
    <s v="Delivered"/>
    <s v="Email"/>
    <n v="80"/>
    <n v="1398"/>
    <n v="1999"/>
    <n v="1398"/>
    <n v="601"/>
    <n v="0.30065032516258128"/>
    <n v="1999"/>
    <n v="601"/>
    <s v="Sep"/>
    <s v="Sep-2025"/>
    <d v="2025-09-01T00:00:00"/>
    <x v="3"/>
  </r>
  <r>
    <s v="CUST0079"/>
    <s v="P027"/>
    <n v="1"/>
    <n v="299"/>
    <n v="59.8"/>
    <s v="Credit Card"/>
    <s v="Delivered"/>
    <s v="Delivered"/>
    <s v="Organic"/>
    <n v="100"/>
    <n v="206"/>
    <n v="239.2"/>
    <n v="206"/>
    <n v="33.199999999999989"/>
    <n v="0.13879598662207354"/>
    <n v="239.2"/>
    <n v="33.199999999999989"/>
    <s v="Jul"/>
    <s v="Jul-2025"/>
    <d v="2025-07-01T00:00:00"/>
    <x v="0"/>
  </r>
  <r>
    <s v="CUST0053"/>
    <s v="P055"/>
    <n v="2"/>
    <n v="799"/>
    <n v="0"/>
    <s v="Credit Card"/>
    <s v="Cancelled"/>
    <s v="Cancelled"/>
    <s v="Organic"/>
    <n v="80"/>
    <n v="596"/>
    <n v="1598"/>
    <n v="1192"/>
    <n v="406"/>
    <n v="0.25406758448060074"/>
    <n v="0"/>
    <n v="0"/>
    <s v="Jun"/>
    <s v="Jun-2025"/>
    <d v="2025-06-01T00:00:00"/>
    <x v="3"/>
  </r>
  <r>
    <s v="CUST0610"/>
    <s v="P006"/>
    <n v="1"/>
    <n v="399"/>
    <n v="99.75"/>
    <s v="Cash on Delivery"/>
    <s v="Delivered"/>
    <s v="Delivered"/>
    <s v="Facebook"/>
    <n v="40"/>
    <n v="221"/>
    <n v="299.25"/>
    <n v="221"/>
    <n v="78.25"/>
    <n v="0.26148705096073516"/>
    <n v="299.25"/>
    <n v="78.25"/>
    <s v="May"/>
    <s v="May-2025"/>
    <d v="2025-05-01T00:00:00"/>
    <x v="4"/>
  </r>
  <r>
    <s v="CUST0742"/>
    <s v="P023"/>
    <n v="4"/>
    <n v="8999"/>
    <n v="3599.6"/>
    <s v="Net Banking"/>
    <s v="Delivered"/>
    <s v="Delayed"/>
    <s v="Organic"/>
    <n v="80"/>
    <n v="6419"/>
    <n v="32396.400000000001"/>
    <n v="25676"/>
    <n v="6720.4000000000015"/>
    <n v="0.20744280228667386"/>
    <n v="32396.400000000001"/>
    <n v="6720.4000000000015"/>
    <s v="Apr"/>
    <s v="Apr-2025"/>
    <d v="2025-04-01T00:00:00"/>
    <x v="0"/>
  </r>
  <r>
    <s v="CUST0234"/>
    <s v="P022"/>
    <n v="1"/>
    <n v="999"/>
    <n v="149.85"/>
    <s v="Credit Card"/>
    <s v="Delivered"/>
    <s v="Delayed"/>
    <s v="Google Ads"/>
    <n v="80"/>
    <n v="693"/>
    <n v="849.15"/>
    <n v="693"/>
    <n v="156.14999999999998"/>
    <n v="0.18388977212506621"/>
    <n v="849.15"/>
    <n v="156.14999999999998"/>
    <s v="Nov"/>
    <s v="Nov-2024"/>
    <d v="2024-11-01T00:00:00"/>
    <x v="0"/>
  </r>
  <r>
    <s v="CUST0260"/>
    <s v="P084"/>
    <n v="1"/>
    <n v="999"/>
    <n v="49.95"/>
    <s v="UPI"/>
    <s v="Delivered"/>
    <s v="Delivered"/>
    <s v="Affiliate"/>
    <n v="80"/>
    <n v="809"/>
    <n v="949.05"/>
    <n v="809"/>
    <n v="140.04999999999995"/>
    <n v="0.14756862125283174"/>
    <n v="949.05"/>
    <n v="140.04999999999995"/>
    <s v="Jan"/>
    <s v="Jan-2025"/>
    <d v="2025-01-01T00:00:00"/>
    <x v="1"/>
  </r>
  <r>
    <s v="CUST0290"/>
    <s v="P094"/>
    <n v="1"/>
    <n v="399"/>
    <n v="59.85"/>
    <s v="Cash on Delivery"/>
    <s v="Delivered"/>
    <s v="Delivered"/>
    <s v="Organic"/>
    <n v="60"/>
    <n v="244"/>
    <n v="339.15"/>
    <n v="244"/>
    <n v="95.149999999999977"/>
    <n v="0.28055432699395544"/>
    <n v="339.15"/>
    <n v="95.149999999999977"/>
    <s v="Jul"/>
    <s v="Jul-2024"/>
    <d v="2024-07-01T00:00:00"/>
    <x v="1"/>
  </r>
  <r>
    <s v="CUST0415"/>
    <s v="P001"/>
    <n v="1"/>
    <n v="799"/>
    <n v="39.950000000000003"/>
    <s v="Net Banking"/>
    <s v="Delivered"/>
    <s v="Delivered"/>
    <s v="Organic"/>
    <n v="70"/>
    <n v="547"/>
    <n v="759.05"/>
    <n v="547"/>
    <n v="212.04999999999995"/>
    <n v="0.27936236084579402"/>
    <n v="759.05"/>
    <n v="212.04999999999995"/>
    <s v="Sep"/>
    <s v="Sep-2025"/>
    <d v="2025-09-01T00:00:00"/>
    <x v="4"/>
  </r>
  <r>
    <s v="CUST0285"/>
    <s v="P004"/>
    <n v="1"/>
    <n v="8999"/>
    <n v="0"/>
    <s v="Net Banking"/>
    <s v="Cancelled"/>
    <s v="Cancelled"/>
    <s v="Affiliate"/>
    <n v="80"/>
    <n v="5059"/>
    <n v="8999"/>
    <n v="5059"/>
    <n v="3940"/>
    <n v="0.43782642515835091"/>
    <n v="0"/>
    <n v="0"/>
    <s v="Aug"/>
    <s v="Aug-2024"/>
    <d v="2024-08-01T00:00:00"/>
    <x v="4"/>
  </r>
  <r>
    <s v="CUST0115"/>
    <s v="P076"/>
    <n v="2"/>
    <n v="399"/>
    <n v="79.8"/>
    <s v="UPI"/>
    <s v="Delivered"/>
    <s v="Delayed"/>
    <s v="Organic"/>
    <n v="80"/>
    <n v="322"/>
    <n v="718.2"/>
    <n v="644"/>
    <n v="74.200000000000045"/>
    <n v="0.10331384015594548"/>
    <n v="718.2"/>
    <n v="74.200000000000045"/>
    <s v="Feb"/>
    <s v="Feb-2025"/>
    <d v="2025-02-01T00:00:00"/>
    <x v="2"/>
  </r>
  <r>
    <s v="CUST1036"/>
    <s v="P072"/>
    <n v="1"/>
    <n v="999"/>
    <n v="0"/>
    <s v="UPI"/>
    <s v="Cancelled"/>
    <s v="Cancelled"/>
    <s v="Email"/>
    <n v="100"/>
    <n v="636"/>
    <n v="999"/>
    <n v="636"/>
    <n v="363"/>
    <n v="0.36336336336336339"/>
    <n v="0"/>
    <n v="0"/>
    <s v="Apr"/>
    <s v="Apr-2024"/>
    <d v="2024-04-01T00:00:00"/>
    <x v="2"/>
  </r>
  <r>
    <s v="CUST0913"/>
    <s v="P085"/>
    <n v="1"/>
    <n v="2999"/>
    <n v="449.85"/>
    <s v="Credit Card"/>
    <s v="Delivered"/>
    <s v="Delayed"/>
    <s v="Instagram"/>
    <n v="80"/>
    <n v="2394"/>
    <n v="2549.15"/>
    <n v="2394"/>
    <n v="155.15000000000009"/>
    <n v="6.0863425063256413E-2"/>
    <n v="2549.15"/>
    <n v="155.15000000000009"/>
    <s v="Sep"/>
    <s v="Sep-2024"/>
    <d v="2024-09-01T00:00:00"/>
    <x v="1"/>
  </r>
  <r>
    <s v="CUST0109"/>
    <s v="P087"/>
    <n v="1"/>
    <n v="799"/>
    <n v="39.950000000000003"/>
    <s v="UPI"/>
    <s v="Delivered"/>
    <s v="Delivered"/>
    <s v="Organic"/>
    <n v="50"/>
    <n v="560"/>
    <n v="759.05"/>
    <n v="560"/>
    <n v="199.04999999999995"/>
    <n v="0.2622356893485277"/>
    <n v="759.05"/>
    <n v="199.04999999999995"/>
    <s v="Apr"/>
    <s v="Apr-2025"/>
    <d v="2025-04-01T00:00:00"/>
    <x v="1"/>
  </r>
  <r>
    <s v="CUST0379"/>
    <s v="P086"/>
    <n v="3"/>
    <n v="6999"/>
    <n v="2099.6999999999998"/>
    <s v="UPI"/>
    <s v="Delivered"/>
    <s v="Delivered"/>
    <s v="Organic"/>
    <n v="60"/>
    <n v="4782"/>
    <n v="18897.3"/>
    <n v="14346"/>
    <n v="4551.2999999999993"/>
    <n v="0.24084393008525024"/>
    <n v="18897.3"/>
    <n v="4551.2999999999993"/>
    <s v="Jul"/>
    <s v="Jul-2025"/>
    <d v="2025-07-01T00:00:00"/>
    <x v="1"/>
  </r>
  <r>
    <s v="CUST0848"/>
    <s v="P003"/>
    <n v="4"/>
    <n v="399"/>
    <n v="159.6"/>
    <s v="Credit Card"/>
    <s v="Delivered"/>
    <s v="Delivered"/>
    <s v="Organic"/>
    <n v="50"/>
    <n v="307"/>
    <n v="1436.4"/>
    <n v="1228"/>
    <n v="208.40000000000009"/>
    <n v="0.14508493455861882"/>
    <n v="1436.4"/>
    <n v="208.40000000000009"/>
    <s v="Aug"/>
    <s v="Aug-2025"/>
    <d v="2025-08-01T00:00:00"/>
    <x v="4"/>
  </r>
  <r>
    <s v="CUST0070"/>
    <s v="P081"/>
    <n v="2"/>
    <n v="499"/>
    <n v="0"/>
    <s v="Debit Card"/>
    <s v="Cancelled"/>
    <s v="Cancelled"/>
    <s v="Facebook"/>
    <n v="50"/>
    <n v="280"/>
    <n v="998"/>
    <n v="560"/>
    <n v="438"/>
    <n v="0.43887775551102204"/>
    <n v="0"/>
    <n v="0"/>
    <s v="Dec"/>
    <s v="Dec-2024"/>
    <d v="2024-12-01T00:00:00"/>
    <x v="1"/>
  </r>
  <r>
    <s v="CUST0061"/>
    <s v="P032"/>
    <n v="2"/>
    <n v="1599"/>
    <n v="639.6"/>
    <s v="Debit Card"/>
    <s v="Delivered"/>
    <s v="Delivered"/>
    <s v="Instagram"/>
    <n v="50"/>
    <n v="1180"/>
    <n v="2558.4"/>
    <n v="2360"/>
    <n v="198.40000000000009"/>
    <n v="7.7548467792370263E-2"/>
    <n v="2558.4"/>
    <n v="198.40000000000009"/>
    <s v="Jul"/>
    <s v="Jul-2025"/>
    <d v="2025-07-01T00:00:00"/>
    <x v="0"/>
  </r>
  <r>
    <s v="CUST0752"/>
    <s v="P019"/>
    <n v="1"/>
    <n v="499"/>
    <n v="0"/>
    <s v="Cash on Delivery"/>
    <s v="Delivered"/>
    <s v="Delivered"/>
    <s v="Organic"/>
    <n v="50"/>
    <n v="391"/>
    <n v="499"/>
    <n v="391"/>
    <n v="108"/>
    <n v="0.21643286573146292"/>
    <n v="499"/>
    <n v="108"/>
    <s v="Apr"/>
    <s v="Apr-2024"/>
    <d v="2024-04-01T00:00:00"/>
    <x v="4"/>
  </r>
  <r>
    <s v="CUST1187"/>
    <s v="P035"/>
    <n v="1"/>
    <n v="1299"/>
    <n v="0"/>
    <s v="UPI"/>
    <s v="Cancelled"/>
    <s v="Cancelled"/>
    <s v="Google Ads"/>
    <n v="60"/>
    <n v="863"/>
    <n v="1299"/>
    <n v="863"/>
    <n v="436"/>
    <n v="0.33564280215550424"/>
    <n v="0"/>
    <n v="0"/>
    <s v="Jan"/>
    <s v="Jan-2024"/>
    <d v="2024-01-01T00:00:00"/>
    <x v="0"/>
  </r>
  <r>
    <s v="CUST0037"/>
    <s v="P089"/>
    <n v="2"/>
    <n v="2999"/>
    <n v="299.89999999999998"/>
    <s v="Credit Card"/>
    <s v="Delivered"/>
    <s v="Delivered"/>
    <s v="Organic"/>
    <n v="50"/>
    <n v="2453"/>
    <n v="5698.1"/>
    <n v="4906"/>
    <n v="792.10000000000036"/>
    <n v="0.13901124936382309"/>
    <n v="5698.1"/>
    <n v="792.10000000000036"/>
    <s v="Jan"/>
    <s v="Jan-2024"/>
    <d v="2024-01-01T00:00:00"/>
    <x v="1"/>
  </r>
  <r>
    <s v="CUST1127"/>
    <s v="P078"/>
    <n v="1"/>
    <n v="399"/>
    <n v="19.95"/>
    <s v="Cash on Delivery"/>
    <s v="Delivered"/>
    <s v="Delayed"/>
    <s v="Instagram"/>
    <n v="50"/>
    <n v="257"/>
    <n v="379.05"/>
    <n v="257"/>
    <n v="122.05000000000001"/>
    <n v="0.32198918348502836"/>
    <n v="379.05"/>
    <n v="122.05000000000001"/>
    <s v="Mar"/>
    <s v="Mar-2024"/>
    <d v="2024-03-01T00:00:00"/>
    <x v="2"/>
  </r>
  <r>
    <s v="CUST0271"/>
    <s v="P063"/>
    <n v="1"/>
    <n v="2999"/>
    <n v="299.89999999999998"/>
    <s v="Debit Card"/>
    <s v="Delivered"/>
    <s v="Delivered"/>
    <s v="Instagram"/>
    <n v="80"/>
    <n v="1877"/>
    <n v="2699.1"/>
    <n v="1877"/>
    <n v="822.09999999999991"/>
    <n v="0.30458300915119851"/>
    <n v="2699.1"/>
    <n v="822.09999999999991"/>
    <s v="Jul"/>
    <s v="Jul-2025"/>
    <d v="2025-07-01T00:00:00"/>
    <x v="2"/>
  </r>
  <r>
    <s v="CUST0901"/>
    <s v="P065"/>
    <n v="1"/>
    <n v="399"/>
    <n v="79.8"/>
    <s v="Net Banking"/>
    <s v="Delivered"/>
    <s v="Delivered"/>
    <s v="Organic"/>
    <n v="40"/>
    <n v="252"/>
    <n v="319.2"/>
    <n v="252"/>
    <n v="67.199999999999989"/>
    <n v="0.21052631578947364"/>
    <n v="319.2"/>
    <n v="67.199999999999989"/>
    <s v="Apr"/>
    <s v="Apr-2025"/>
    <d v="2025-04-01T00:00:00"/>
    <x v="2"/>
  </r>
  <r>
    <s v="CUST0992"/>
    <s v="P093"/>
    <n v="2"/>
    <n v="999"/>
    <n v="0"/>
    <s v="Debit Card"/>
    <s v="Cancelled"/>
    <s v="Cancelled"/>
    <s v="Facebook"/>
    <n v="80"/>
    <n v="629"/>
    <n v="1998"/>
    <n v="1258"/>
    <n v="740"/>
    <n v="0.37037037037037035"/>
    <n v="0"/>
    <n v="0"/>
    <s v="Oct"/>
    <s v="Oct-2025"/>
    <d v="2025-10-01T00:00:00"/>
    <x v="1"/>
  </r>
  <r>
    <s v="CUST1160"/>
    <s v="P043"/>
    <n v="4"/>
    <n v="599"/>
    <n v="359.4"/>
    <s v="UPI"/>
    <s v="Delivered"/>
    <s v="Delivered"/>
    <s v="Instagram"/>
    <n v="70"/>
    <n v="358"/>
    <n v="2036.6"/>
    <n v="1432"/>
    <n v="604.59999999999991"/>
    <n v="0.2968673278994402"/>
    <n v="2036.6"/>
    <n v="604.59999999999991"/>
    <s v="May"/>
    <s v="May-2024"/>
    <d v="2024-05-01T00:00:00"/>
    <x v="3"/>
  </r>
  <r>
    <s v="CUST0293"/>
    <s v="P065"/>
    <n v="3"/>
    <n v="399"/>
    <n v="0"/>
    <s v="Debit Card"/>
    <s v="Delivered"/>
    <s v="Delivered"/>
    <s v="Instagram"/>
    <n v="100"/>
    <n v="252"/>
    <n v="1197"/>
    <n v="756"/>
    <n v="441"/>
    <n v="0.36842105263157893"/>
    <n v="1197"/>
    <n v="441"/>
    <s v="Feb"/>
    <s v="Feb-2024"/>
    <d v="2024-02-01T00:00:00"/>
    <x v="2"/>
  </r>
  <r>
    <s v="CUST1166"/>
    <s v="P096"/>
    <n v="4"/>
    <n v="299"/>
    <n v="0"/>
    <s v="UPI"/>
    <s v="Cancelled"/>
    <s v="Cancelled"/>
    <s v="Google Ads"/>
    <n v="50"/>
    <n v="168"/>
    <n v="1196"/>
    <n v="672"/>
    <n v="524"/>
    <n v="0.43812709030100333"/>
    <n v="0"/>
    <n v="0"/>
    <s v="Sep"/>
    <s v="Sep-2024"/>
    <d v="2024-09-01T00:00:00"/>
    <x v="1"/>
  </r>
  <r>
    <s v="CUST0128"/>
    <s v="P043"/>
    <n v="3"/>
    <n v="599"/>
    <n v="449.25"/>
    <s v="Credit Card"/>
    <s v="Delivered"/>
    <s v="Delivered"/>
    <s v="Affiliate"/>
    <n v="60"/>
    <n v="358"/>
    <n v="1347.75"/>
    <n v="1074"/>
    <n v="273.75"/>
    <n v="0.20311630495269895"/>
    <n v="1347.75"/>
    <n v="273.75"/>
    <s v="Jan"/>
    <s v="Jan-2024"/>
    <d v="2024-01-01T00:00:00"/>
    <x v="3"/>
  </r>
  <r>
    <s v="CUST1019"/>
    <s v="P096"/>
    <n v="4"/>
    <n v="299"/>
    <n v="239.2"/>
    <s v="Debit Card"/>
    <s v="Delivered"/>
    <s v="Delivered"/>
    <s v="Google Ads"/>
    <n v="50"/>
    <n v="168"/>
    <n v="956.8"/>
    <n v="672"/>
    <n v="284.79999999999995"/>
    <n v="0.29765886287625415"/>
    <n v="956.8"/>
    <n v="284.79999999999995"/>
    <s v="Oct"/>
    <s v="Oct-2025"/>
    <d v="2025-10-01T00:00:00"/>
    <x v="1"/>
  </r>
  <r>
    <s v="CUST0104"/>
    <s v="P025"/>
    <n v="2"/>
    <n v="4999"/>
    <n v="0"/>
    <s v="Debit Card"/>
    <s v="Delivered"/>
    <s v="Delivered"/>
    <s v="Google Ads"/>
    <n v="80"/>
    <n v="3572"/>
    <n v="9998"/>
    <n v="7144"/>
    <n v="2854"/>
    <n v="0.28545709141828368"/>
    <n v="9998"/>
    <n v="2854"/>
    <s v="Aug"/>
    <s v="Aug-2024"/>
    <d v="2024-08-01T00:00:00"/>
    <x v="0"/>
  </r>
  <r>
    <s v="CUST0807"/>
    <s v="P010"/>
    <n v="1"/>
    <n v="2499"/>
    <n v="499.8"/>
    <s v="Debit Card"/>
    <s v="Delivered"/>
    <s v="Delivered"/>
    <s v="Organic"/>
    <n v="70"/>
    <n v="2030"/>
    <n v="1999.2"/>
    <n v="2030"/>
    <n v="-30.799999999999955"/>
    <n v="-1.5406162464985971E-2"/>
    <n v="1999.2"/>
    <n v="-30.799999999999955"/>
    <s v="Jan"/>
    <s v="Jan-2024"/>
    <d v="2024-01-01T00:00:00"/>
    <x v="4"/>
  </r>
  <r>
    <s v="CUST1091"/>
    <s v="P057"/>
    <n v="3"/>
    <n v="299"/>
    <n v="179.4"/>
    <s v="Credit Card"/>
    <s v="Delivered"/>
    <s v="Delivered"/>
    <s v="Instagram"/>
    <n v="80"/>
    <n v="188"/>
    <n v="717.6"/>
    <n v="564"/>
    <n v="153.60000000000002"/>
    <n v="0.21404682274247494"/>
    <n v="717.6"/>
    <n v="153.60000000000002"/>
    <s v="Apr"/>
    <s v="Apr-2025"/>
    <d v="2025-04-01T00:00:00"/>
    <x v="3"/>
  </r>
  <r>
    <s v="CUST1008"/>
    <s v="P093"/>
    <n v="1"/>
    <n v="999"/>
    <n v="0"/>
    <s v="UPI"/>
    <s v="Delivered"/>
    <s v="Delivered"/>
    <s v="Instagram"/>
    <n v="100"/>
    <n v="629"/>
    <n v="999"/>
    <n v="629"/>
    <n v="370"/>
    <n v="0.37037037037037035"/>
    <n v="999"/>
    <n v="370"/>
    <s v="Mar"/>
    <s v="Mar-2025"/>
    <d v="2025-03-01T00:00:00"/>
    <x v="1"/>
  </r>
  <r>
    <s v="CUST0100"/>
    <s v="P050"/>
    <n v="1"/>
    <n v="3999"/>
    <n v="199.95"/>
    <s v="Net Banking"/>
    <s v="Delivered"/>
    <s v="Delivered"/>
    <s v="Organic"/>
    <n v="40"/>
    <n v="2895"/>
    <n v="3799.05"/>
    <n v="2895"/>
    <n v="904.05000000000018"/>
    <n v="0.23796738658348801"/>
    <n v="3799.05"/>
    <n v="904.05000000000018"/>
    <s v="Feb"/>
    <s v="Feb-2024"/>
    <d v="2024-02-01T00:00:00"/>
    <x v="3"/>
  </r>
  <r>
    <s v="CUST0288"/>
    <s v="P033"/>
    <n v="1"/>
    <n v="399"/>
    <n v="0"/>
    <s v="Debit Card"/>
    <s v="Cancelled"/>
    <s v="Cancelled"/>
    <s v="Email"/>
    <n v="100"/>
    <n v="321"/>
    <n v="399"/>
    <n v="321"/>
    <n v="78"/>
    <n v="0.19548872180451127"/>
    <n v="0"/>
    <n v="0"/>
    <s v="Jun"/>
    <s v="Jun-2024"/>
    <d v="2024-06-01T00:00:00"/>
    <x v="0"/>
  </r>
  <r>
    <s v="CUST1188"/>
    <s v="P065"/>
    <n v="3"/>
    <n v="399"/>
    <n v="0"/>
    <s v="Debit Card"/>
    <s v="Delivered"/>
    <s v="Delivered"/>
    <s v="Organic"/>
    <n v="80"/>
    <n v="252"/>
    <n v="1197"/>
    <n v="756"/>
    <n v="441"/>
    <n v="0.36842105263157893"/>
    <n v="1197"/>
    <n v="441"/>
    <s v="Jul"/>
    <s v="Jul-2024"/>
    <d v="2024-07-01T00:00:00"/>
    <x v="2"/>
  </r>
  <r>
    <s v="CUST1078"/>
    <s v="P075"/>
    <n v="1"/>
    <n v="1999"/>
    <n v="199.9"/>
    <s v="Cash on Delivery"/>
    <s v="Delivered"/>
    <s v="Delivered"/>
    <s v="Instagram"/>
    <n v="100"/>
    <n v="1338"/>
    <n v="1799.1"/>
    <n v="1338"/>
    <n v="461.09999999999991"/>
    <n v="0.25629481407370347"/>
    <n v="1799.1"/>
    <n v="461.09999999999991"/>
    <s v="Apr"/>
    <s v="Apr-2025"/>
    <d v="2025-04-01T00:00:00"/>
    <x v="2"/>
  </r>
  <r>
    <s v="CUST0607"/>
    <s v="P096"/>
    <n v="2"/>
    <n v="299"/>
    <n v="59.8"/>
    <s v="Credit Card"/>
    <s v="Delivered"/>
    <s v="Delivered"/>
    <s v="Facebook"/>
    <n v="50"/>
    <n v="168"/>
    <n v="538.20000000000005"/>
    <n v="336"/>
    <n v="202.20000000000005"/>
    <n v="0.37569676700111487"/>
    <n v="538.20000000000005"/>
    <n v="202.20000000000005"/>
    <s v="Feb"/>
    <s v="Feb-2025"/>
    <d v="2025-02-01T00:00:00"/>
    <x v="1"/>
  </r>
  <r>
    <s v="CUST0437"/>
    <s v="P035"/>
    <n v="1"/>
    <n v="1299"/>
    <n v="0"/>
    <s v="Cash on Delivery"/>
    <s v="Delivered"/>
    <s v="Delivered"/>
    <s v="Affiliate"/>
    <n v="70"/>
    <n v="863"/>
    <n v="1299"/>
    <n v="863"/>
    <n v="436"/>
    <n v="0.33564280215550424"/>
    <n v="1299"/>
    <n v="436"/>
    <s v="Jul"/>
    <s v="Jul-2024"/>
    <d v="2024-07-01T00:00:00"/>
    <x v="0"/>
  </r>
  <r>
    <s v="CUST0639"/>
    <s v="P087"/>
    <n v="1"/>
    <n v="799"/>
    <n v="39.950000000000003"/>
    <s v="Debit Card"/>
    <s v="Delivered"/>
    <s v="Delivered"/>
    <s v="Organic"/>
    <n v="60"/>
    <n v="560"/>
    <n v="759.05"/>
    <n v="560"/>
    <n v="199.04999999999995"/>
    <n v="0.2622356893485277"/>
    <n v="759.05"/>
    <n v="199.04999999999995"/>
    <s v="Feb"/>
    <s v="Feb-2025"/>
    <d v="2025-02-01T00:00:00"/>
    <x v="1"/>
  </r>
  <r>
    <s v="CUST0273"/>
    <s v="P060"/>
    <n v="4"/>
    <n v="999"/>
    <n v="0"/>
    <s v="UPI"/>
    <s v="Delivered"/>
    <s v="Delivered"/>
    <s v="Instagram"/>
    <n v="40"/>
    <n v="744"/>
    <n v="3996"/>
    <n v="2976"/>
    <n v="1020"/>
    <n v="0.25525525525525528"/>
    <n v="3996"/>
    <n v="1020"/>
    <s v="Aug"/>
    <s v="Aug-2024"/>
    <d v="2024-08-01T00:00:00"/>
    <x v="3"/>
  </r>
  <r>
    <s v="CUST0003"/>
    <s v="P015"/>
    <n v="4"/>
    <n v="1299"/>
    <n v="0"/>
    <s v="UPI"/>
    <s v="Cancelled"/>
    <s v="Cancelled"/>
    <s v="Organic"/>
    <n v="70"/>
    <n v="881"/>
    <n v="5196"/>
    <n v="3524"/>
    <n v="1672"/>
    <n v="0.32178598922247881"/>
    <n v="0"/>
    <n v="0"/>
    <s v="Mar"/>
    <s v="Mar-2025"/>
    <d v="2025-03-01T00:00:00"/>
    <x v="4"/>
  </r>
  <r>
    <s v="CUST0289"/>
    <s v="P012"/>
    <n v="1"/>
    <n v="1599"/>
    <n v="0"/>
    <s v="UPI"/>
    <s v="Delivered"/>
    <s v="Delivered"/>
    <s v="Google Ads"/>
    <n v="70"/>
    <n v="1169"/>
    <n v="1599"/>
    <n v="1169"/>
    <n v="430"/>
    <n v="0.26891807379612259"/>
    <n v="1599"/>
    <n v="430"/>
    <s v="Apr"/>
    <s v="Apr-2025"/>
    <d v="2025-04-01T00:00:00"/>
    <x v="4"/>
  </r>
  <r>
    <s v="CUST0372"/>
    <s v="P044"/>
    <n v="2"/>
    <n v="4999"/>
    <n v="0"/>
    <s v="Credit Card"/>
    <s v="Cancelled"/>
    <s v="Cancelled"/>
    <s v="Facebook"/>
    <n v="50"/>
    <n v="3765"/>
    <n v="9998"/>
    <n v="7530"/>
    <n v="2468"/>
    <n v="0.24684936987397479"/>
    <n v="0"/>
    <n v="0"/>
    <s v="Jun"/>
    <s v="Jun-2024"/>
    <d v="2024-06-01T00:00:00"/>
    <x v="3"/>
  </r>
  <r>
    <s v="CUST0320"/>
    <s v="P018"/>
    <n v="2"/>
    <n v="499"/>
    <n v="199.6"/>
    <s v="UPI"/>
    <s v="Delivered"/>
    <s v="Delivered"/>
    <s v="Google Ads"/>
    <n v="50"/>
    <n v="403"/>
    <n v="798.4"/>
    <n v="806"/>
    <n v="-7.6000000000000227"/>
    <n v="-9.5190380761523332E-3"/>
    <n v="798.4"/>
    <n v="-7.6000000000000227"/>
    <s v="Nov"/>
    <s v="Nov-2024"/>
    <d v="2024-11-01T00:00:00"/>
    <x v="4"/>
  </r>
  <r>
    <s v="CUST0313"/>
    <s v="P088"/>
    <n v="2"/>
    <n v="2999"/>
    <n v="299.89999999999998"/>
    <s v="UPI"/>
    <s v="Delivered"/>
    <s v="Delayed"/>
    <s v="Facebook"/>
    <n v="80"/>
    <n v="2377"/>
    <n v="5698.1"/>
    <n v="4754"/>
    <n v="944.10000000000036"/>
    <n v="0.1656868078833296"/>
    <n v="5698.1"/>
    <n v="944.10000000000036"/>
    <s v="Sep"/>
    <s v="Sep-2025"/>
    <d v="2025-09-01T00:00:00"/>
    <x v="1"/>
  </r>
  <r>
    <s v="CUST0246"/>
    <s v="P046"/>
    <n v="2"/>
    <n v="1999"/>
    <n v="999.5"/>
    <s v="Cash on Delivery"/>
    <s v="Delivered"/>
    <s v="Delivered"/>
    <s v="Organic"/>
    <n v="40"/>
    <n v="1398"/>
    <n v="2998.5"/>
    <n v="2796"/>
    <n v="202.5"/>
    <n v="6.7533766883441718E-2"/>
    <n v="2998.5"/>
    <n v="202.5"/>
    <s v="Sep"/>
    <s v="Sep-2025"/>
    <d v="2025-09-01T00:00:00"/>
    <x v="3"/>
  </r>
  <r>
    <s v="CUST1075"/>
    <s v="P042"/>
    <n v="1"/>
    <n v="2499"/>
    <n v="0"/>
    <s v="UPI"/>
    <s v="Delivered"/>
    <s v="Delayed"/>
    <s v="Organic"/>
    <n v="40"/>
    <n v="1833"/>
    <n v="2499"/>
    <n v="1833"/>
    <n v="666"/>
    <n v="0.26650660264105641"/>
    <n v="2499"/>
    <n v="666"/>
    <s v="May"/>
    <s v="May-2024"/>
    <d v="2024-05-01T00:00:00"/>
    <x v="3"/>
  </r>
  <r>
    <s v="CUST0649"/>
    <s v="P019"/>
    <n v="2"/>
    <n v="499"/>
    <n v="0"/>
    <s v="UPI"/>
    <s v="Delivered"/>
    <s v="Delayed"/>
    <s v="Instagram"/>
    <n v="70"/>
    <n v="391"/>
    <n v="998"/>
    <n v="782"/>
    <n v="216"/>
    <n v="0.21643286573146292"/>
    <n v="998"/>
    <n v="216"/>
    <s v="Mar"/>
    <s v="Mar-2024"/>
    <d v="2024-03-01T00:00:00"/>
    <x v="4"/>
  </r>
  <r>
    <s v="CUST0815"/>
    <s v="P056"/>
    <n v="1"/>
    <n v="299"/>
    <n v="29.9"/>
    <s v="Credit Card"/>
    <s v="Delivered"/>
    <s v="Delivered"/>
    <s v="Organic"/>
    <n v="50"/>
    <n v="188"/>
    <n v="269.10000000000002"/>
    <n v="188"/>
    <n v="81.100000000000023"/>
    <n v="0.30137495354886668"/>
    <n v="269.10000000000002"/>
    <n v="81.100000000000023"/>
    <s v="Nov"/>
    <s v="Nov-2024"/>
    <d v="2024-11-01T00:00:00"/>
    <x v="3"/>
  </r>
  <r>
    <s v="CUST0557"/>
    <s v="P088"/>
    <n v="1"/>
    <n v="2999"/>
    <n v="449.85"/>
    <s v="Net Banking"/>
    <s v="Delivered"/>
    <s v="Delayed"/>
    <s v="Google Ads"/>
    <n v="100"/>
    <n v="2377"/>
    <n v="2549.15"/>
    <n v="2377"/>
    <n v="172.15000000000009"/>
    <n v="6.7532314693133033E-2"/>
    <n v="2549.15"/>
    <n v="172.15000000000009"/>
    <s v="Jun"/>
    <s v="Jun-2024"/>
    <d v="2024-06-01T00:00:00"/>
    <x v="1"/>
  </r>
  <r>
    <s v="CUST1104"/>
    <s v="P100"/>
    <n v="2"/>
    <n v="4999"/>
    <n v="499.9"/>
    <s v="UPI"/>
    <s v="Delivered"/>
    <s v="Delivered"/>
    <s v="Instagram"/>
    <n v="60"/>
    <n v="3463"/>
    <n v="9498.1"/>
    <n v="6926"/>
    <n v="2572.1000000000004"/>
    <n v="0.27080152872679802"/>
    <n v="9498.1"/>
    <n v="2572.1000000000004"/>
    <s v="Jan"/>
    <s v="Jan-2025"/>
    <d v="2025-01-01T00:00:00"/>
    <x v="1"/>
  </r>
  <r>
    <s v="CUST0934"/>
    <s v="P080"/>
    <n v="1"/>
    <n v="6999"/>
    <n v="0"/>
    <s v="Credit Card"/>
    <s v="Delivered"/>
    <s v="Delayed"/>
    <s v="Instagram"/>
    <n v="70"/>
    <n v="4949"/>
    <n v="6999"/>
    <n v="4949"/>
    <n v="2050"/>
    <n v="0.29289898556936705"/>
    <n v="6999"/>
    <n v="2050"/>
    <s v="Jun"/>
    <s v="Jun-2024"/>
    <d v="2024-06-01T00:00:00"/>
    <x v="2"/>
  </r>
  <r>
    <s v="CUST0464"/>
    <s v="P066"/>
    <n v="2"/>
    <n v="299"/>
    <n v="59.8"/>
    <s v="Net Banking"/>
    <s v="Delivered"/>
    <s v="Delivered"/>
    <s v="Facebook"/>
    <n v="80"/>
    <n v="223"/>
    <n v="538.20000000000005"/>
    <n v="446"/>
    <n v="92.200000000000045"/>
    <n v="0.17131178000743225"/>
    <n v="538.20000000000005"/>
    <n v="92.200000000000045"/>
    <s v="Dec"/>
    <s v="Dec-2024"/>
    <d v="2024-12-01T00:00:00"/>
    <x v="2"/>
  </r>
  <r>
    <s v="CUST1081"/>
    <s v="P075"/>
    <n v="3"/>
    <n v="1999"/>
    <n v="0"/>
    <s v="Cash on Delivery"/>
    <s v="Cancelled"/>
    <s v="Cancelled"/>
    <s v="Affiliate"/>
    <n v="100"/>
    <n v="1338"/>
    <n v="5997"/>
    <n v="4014"/>
    <n v="1983"/>
    <n v="0.33066533266633319"/>
    <n v="0"/>
    <n v="0"/>
    <s v="Sep"/>
    <s v="Sep-2025"/>
    <d v="2025-09-01T00:00:00"/>
    <x v="2"/>
  </r>
  <r>
    <s v="CUST0399"/>
    <s v="P050"/>
    <n v="1"/>
    <n v="3999"/>
    <n v="0"/>
    <s v="UPI"/>
    <s v="Cancelled"/>
    <s v="Cancelled"/>
    <s v="Affiliate"/>
    <n v="70"/>
    <n v="2895"/>
    <n v="3999"/>
    <n v="2895"/>
    <n v="1104"/>
    <n v="0.2760690172543136"/>
    <n v="0"/>
    <n v="0"/>
    <s v="Jun"/>
    <s v="Jun-2025"/>
    <d v="2025-06-01T00:00:00"/>
    <x v="3"/>
  </r>
  <r>
    <s v="CUST0862"/>
    <s v="P094"/>
    <n v="1"/>
    <n v="399"/>
    <n v="39.9"/>
    <s v="Debit Card"/>
    <s v="Delivered"/>
    <s v="Delivered"/>
    <s v="Organic"/>
    <n v="50"/>
    <n v="244"/>
    <n v="359.1"/>
    <n v="244"/>
    <n v="115.10000000000002"/>
    <n v="0.32052353104984688"/>
    <n v="359.1"/>
    <n v="115.10000000000002"/>
    <s v="Apr"/>
    <s v="Apr-2025"/>
    <d v="2025-04-01T00:00:00"/>
    <x v="1"/>
  </r>
  <r>
    <s v="CUST0712"/>
    <s v="P031"/>
    <n v="1"/>
    <n v="3999"/>
    <n v="399.9"/>
    <s v="UPI"/>
    <s v="Delivered"/>
    <s v="Delivered"/>
    <s v="Organic"/>
    <n v="40"/>
    <n v="3007"/>
    <n v="3599.1"/>
    <n v="3007"/>
    <n v="592.09999999999991"/>
    <n v="0.16451335055986216"/>
    <n v="3599.1"/>
    <n v="592.09999999999991"/>
    <s v="Nov"/>
    <s v="Nov-2024"/>
    <d v="2024-11-01T00:00:00"/>
    <x v="0"/>
  </r>
  <r>
    <s v="CUST0679"/>
    <s v="P068"/>
    <n v="1"/>
    <n v="2499"/>
    <n v="0"/>
    <s v="UPI"/>
    <s v="Cancelled"/>
    <s v="Cancelled"/>
    <s v="Facebook"/>
    <n v="70"/>
    <n v="1632"/>
    <n v="2499"/>
    <n v="1632"/>
    <n v="867"/>
    <n v="0.34693877551020408"/>
    <n v="0"/>
    <n v="0"/>
    <s v="May"/>
    <s v="May-2025"/>
    <d v="2025-05-01T00:00:00"/>
    <x v="2"/>
  </r>
  <r>
    <s v="CUST0703"/>
    <s v="P050"/>
    <n v="3"/>
    <n v="3999"/>
    <n v="599.85"/>
    <s v="Cash on Delivery"/>
    <s v="Delivered"/>
    <s v="Delivered"/>
    <s v="Instagram"/>
    <n v="80"/>
    <n v="2895"/>
    <n v="11397.15"/>
    <n v="8685"/>
    <n v="2712.1499999999996"/>
    <n v="0.23796738658348796"/>
    <n v="11397.15"/>
    <n v="2712.1499999999996"/>
    <s v="Feb"/>
    <s v="Feb-2025"/>
    <d v="2025-02-01T00:00:00"/>
    <x v="3"/>
  </r>
  <r>
    <s v="CUST0152"/>
    <s v="P023"/>
    <n v="1"/>
    <n v="8999"/>
    <n v="0"/>
    <s v="Credit Card"/>
    <s v="Cancelled"/>
    <s v="Cancelled"/>
    <s v="Organic"/>
    <n v="40"/>
    <n v="6419"/>
    <n v="8999"/>
    <n v="6419"/>
    <n v="2580"/>
    <n v="0.28669852205800644"/>
    <n v="0"/>
    <n v="0"/>
    <s v="Nov"/>
    <s v="Nov-2024"/>
    <d v="2024-11-01T00:00:00"/>
    <x v="0"/>
  </r>
  <r>
    <s v="CUST0247"/>
    <s v="P067"/>
    <n v="2"/>
    <n v="999"/>
    <n v="0"/>
    <s v="UPI"/>
    <s v="Delivered"/>
    <s v="Delivered"/>
    <s v="Organic"/>
    <n v="100"/>
    <n v="611"/>
    <n v="1998"/>
    <n v="1222"/>
    <n v="776"/>
    <n v="0.38838838838838841"/>
    <n v="1998"/>
    <n v="776"/>
    <s v="May"/>
    <s v="May-2025"/>
    <d v="2025-05-01T00:00:00"/>
    <x v="2"/>
  </r>
  <r>
    <s v="CUST0603"/>
    <s v="P054"/>
    <n v="2"/>
    <n v="4999"/>
    <n v="0"/>
    <s v="Debit Card"/>
    <s v="Delivered"/>
    <s v="Delivered"/>
    <s v="Google Ads"/>
    <n v="100"/>
    <n v="2912"/>
    <n v="9998"/>
    <n v="5824"/>
    <n v="4174"/>
    <n v="0.41748349669933987"/>
    <n v="9998"/>
    <n v="4174"/>
    <s v="Feb"/>
    <s v="Feb-2025"/>
    <d v="2025-02-01T00:00:00"/>
    <x v="3"/>
  </r>
  <r>
    <s v="CUST0038"/>
    <s v="P021"/>
    <n v="1"/>
    <n v="799"/>
    <n v="199.75"/>
    <s v="Net Banking"/>
    <s v="Delivered"/>
    <s v="Delivered"/>
    <s v="Organic"/>
    <n v="40"/>
    <n v="613"/>
    <n v="599.25"/>
    <n v="613"/>
    <n v="-13.75"/>
    <n v="-2.2945348352106799E-2"/>
    <n v="599.25"/>
    <n v="-13.75"/>
    <s v="Feb"/>
    <s v="Feb-2025"/>
    <d v="2025-02-01T00:00:00"/>
    <x v="0"/>
  </r>
  <r>
    <s v="CUST0934"/>
    <s v="P028"/>
    <n v="2"/>
    <n v="799"/>
    <n v="239.7"/>
    <s v="Cash on Delivery"/>
    <s v="Delivered"/>
    <s v="Delivered"/>
    <s v="Google Ads"/>
    <n v="70"/>
    <n v="526"/>
    <n v="1358.3"/>
    <n v="1052"/>
    <n v="306.29999999999995"/>
    <n v="0.22550246631819182"/>
    <n v="1358.3"/>
    <n v="306.29999999999995"/>
    <s v="Sep"/>
    <s v="Sep-2025"/>
    <d v="2025-09-01T00:00:00"/>
    <x v="0"/>
  </r>
  <r>
    <s v="CUST0176"/>
    <s v="P016"/>
    <n v="1"/>
    <n v="999"/>
    <n v="0"/>
    <s v="Cash on Delivery"/>
    <s v="Cancelled"/>
    <s v="Cancelled"/>
    <s v="Instagram"/>
    <n v="50"/>
    <n v="813"/>
    <n v="999"/>
    <n v="813"/>
    <n v="186"/>
    <n v="0.18618618618618618"/>
    <n v="0"/>
    <n v="0"/>
    <s v="Jul"/>
    <s v="Jul-2024"/>
    <d v="2024-07-01T00:00:00"/>
    <x v="4"/>
  </r>
  <r>
    <s v="CUST0008"/>
    <s v="P054"/>
    <n v="1"/>
    <n v="4999"/>
    <n v="749.85"/>
    <s v="UPI"/>
    <s v="Delivered"/>
    <s v="Delivered"/>
    <s v="Organic"/>
    <n v="60"/>
    <n v="2912"/>
    <n v="4249.1499999999996"/>
    <n v="2912"/>
    <n v="1337.1499999999996"/>
    <n v="0.31468646670510569"/>
    <n v="4249.1499999999996"/>
    <n v="1337.1499999999996"/>
    <s v="Mar"/>
    <s v="Mar-2024"/>
    <d v="2024-03-01T00:00:00"/>
    <x v="3"/>
  </r>
  <r>
    <s v="CUST1136"/>
    <s v="P048"/>
    <n v="4"/>
    <n v="1599"/>
    <n v="639.6"/>
    <s v="Credit Card"/>
    <s v="Delivered"/>
    <s v="Delayed"/>
    <s v="Organic"/>
    <n v="50"/>
    <n v="1138"/>
    <n v="5756.4"/>
    <n v="4552"/>
    <n v="1204.3999999999996"/>
    <n v="0.20922798971579454"/>
    <n v="5756.4"/>
    <n v="1204.3999999999996"/>
    <s v="Aug"/>
    <s v="Aug-2024"/>
    <d v="2024-08-01T00:00:00"/>
    <x v="3"/>
  </r>
  <r>
    <s v="CUST0934"/>
    <s v="P020"/>
    <n v="1"/>
    <n v="1999"/>
    <n v="99.95"/>
    <s v="Cash on Delivery"/>
    <s v="Delivered"/>
    <s v="Delivered"/>
    <s v="Organic"/>
    <n v="100"/>
    <n v="1597"/>
    <n v="1899.05"/>
    <n v="1597"/>
    <n v="302.04999999999995"/>
    <n v="0.15905321081593427"/>
    <n v="1899.05"/>
    <n v="302.04999999999995"/>
    <s v="May"/>
    <s v="May-2024"/>
    <d v="2024-05-01T00:00:00"/>
    <x v="4"/>
  </r>
  <r>
    <s v="CUST0252"/>
    <s v="P052"/>
    <n v="1"/>
    <n v="499"/>
    <n v="49.9"/>
    <s v="Credit Card"/>
    <s v="Delivered"/>
    <s v="Delayed"/>
    <s v="Organic"/>
    <n v="50"/>
    <n v="320"/>
    <n v="449.1"/>
    <n v="320"/>
    <n v="129.10000000000002"/>
    <n v="0.28746381652193281"/>
    <n v="449.1"/>
    <n v="129.10000000000002"/>
    <s v="Aug"/>
    <s v="Aug-2025"/>
    <d v="2025-08-01T00:00:00"/>
    <x v="3"/>
  </r>
  <r>
    <s v="CUST0787"/>
    <s v="P080"/>
    <n v="1"/>
    <n v="6999"/>
    <n v="1399.8"/>
    <s v="UPI"/>
    <s v="Delivered"/>
    <s v="Delivered"/>
    <s v="Email"/>
    <n v="100"/>
    <n v="4949"/>
    <n v="5599.2"/>
    <n v="4949"/>
    <n v="650.19999999999982"/>
    <n v="0.11612373196170879"/>
    <n v="5599.2"/>
    <n v="650.19999999999982"/>
    <s v="Jul"/>
    <s v="Jul-2025"/>
    <d v="2025-07-01T00:00:00"/>
    <x v="2"/>
  </r>
  <r>
    <s v="CUST0799"/>
    <s v="P083"/>
    <n v="2"/>
    <n v="499"/>
    <n v="199.6"/>
    <s v="UPI"/>
    <s v="Delivered"/>
    <s v="Delayed"/>
    <s v="Affiliate"/>
    <n v="100"/>
    <n v="323"/>
    <n v="798.4"/>
    <n v="646"/>
    <n v="152.39999999999998"/>
    <n v="0.19088176352705408"/>
    <n v="798.4"/>
    <n v="152.39999999999998"/>
    <s v="Sep"/>
    <s v="Sep-2025"/>
    <d v="2025-09-01T00:00:00"/>
    <x v="1"/>
  </r>
  <r>
    <s v="CUST0245"/>
    <s v="P058"/>
    <n v="3"/>
    <n v="599"/>
    <n v="89.85"/>
    <s v="Credit Card"/>
    <s v="Delivered"/>
    <s v="Delivered"/>
    <s v="Google Ads"/>
    <n v="100"/>
    <n v="464"/>
    <n v="1707.15"/>
    <n v="1392"/>
    <n v="315.15000000000009"/>
    <n v="0.18460592215095339"/>
    <n v="1707.15"/>
    <n v="315.15000000000009"/>
    <s v="Aug"/>
    <s v="Aug-2024"/>
    <d v="2024-08-01T00:00:00"/>
    <x v="3"/>
  </r>
  <r>
    <s v="CUST0390"/>
    <s v="P011"/>
    <n v="4"/>
    <n v="799"/>
    <n v="159.80000000000001"/>
    <s v="Credit Card"/>
    <s v="Delivered"/>
    <s v="Delivered"/>
    <s v="Google Ads"/>
    <n v="60"/>
    <n v="645"/>
    <n v="3036.2"/>
    <n v="2580"/>
    <n v="456.19999999999982"/>
    <n v="0.1502536064817864"/>
    <n v="3036.2"/>
    <n v="456.19999999999982"/>
    <s v="Sep"/>
    <s v="Sep-2024"/>
    <d v="2024-09-01T00:00:00"/>
    <x v="4"/>
  </r>
  <r>
    <s v="CUST0603"/>
    <s v="P012"/>
    <n v="2"/>
    <n v="1599"/>
    <n v="479.7"/>
    <s v="Debit Card"/>
    <s v="Delivered"/>
    <s v="Delivered"/>
    <s v="Instagram"/>
    <n v="60"/>
    <n v="1169"/>
    <n v="2718.3"/>
    <n v="2338"/>
    <n v="380.30000000000018"/>
    <n v="0.1399036162307325"/>
    <n v="2718.3"/>
    <n v="380.30000000000018"/>
    <s v="Mar"/>
    <s v="Mar-2024"/>
    <d v="2024-03-01T00:00:00"/>
    <x v="4"/>
  </r>
  <r>
    <s v="CUST0960"/>
    <s v="P050"/>
    <n v="2"/>
    <n v="3999"/>
    <n v="399.9"/>
    <s v="UPI"/>
    <s v="Delivered"/>
    <s v="Delivered"/>
    <s v="Instagram"/>
    <n v="80"/>
    <n v="2895"/>
    <n v="7598.1"/>
    <n v="5790"/>
    <n v="1808.1000000000004"/>
    <n v="0.23796738658348801"/>
    <n v="7598.1"/>
    <n v="1808.1000000000004"/>
    <s v="May"/>
    <s v="May-2024"/>
    <d v="2024-05-01T00:00:00"/>
    <x v="3"/>
  </r>
  <r>
    <s v="CUST1095"/>
    <s v="P094"/>
    <n v="3"/>
    <n v="399"/>
    <n v="179.55"/>
    <s v="Cash on Delivery"/>
    <s v="Delivered"/>
    <s v="Delivered"/>
    <s v="Google Ads"/>
    <n v="70"/>
    <n v="244"/>
    <n v="1017.45"/>
    <n v="732"/>
    <n v="285.45000000000005"/>
    <n v="0.28055432699395549"/>
    <n v="1017.45"/>
    <n v="285.45000000000005"/>
    <s v="Oct"/>
    <s v="Oct-2025"/>
    <d v="2025-10-01T00:00:00"/>
    <x v="1"/>
  </r>
  <r>
    <s v="CUST0208"/>
    <s v="P092"/>
    <n v="1"/>
    <n v="999"/>
    <n v="49.95"/>
    <s v="Debit Card"/>
    <s v="Delivered"/>
    <s v="Delivered"/>
    <s v="Google Ads"/>
    <n v="40"/>
    <n v="727"/>
    <n v="949.05"/>
    <n v="727"/>
    <n v="222.04999999999995"/>
    <n v="0.23397081291818131"/>
    <n v="949.05"/>
    <n v="222.04999999999995"/>
    <s v="Apr"/>
    <s v="Apr-2024"/>
    <d v="2024-04-01T00:00:00"/>
    <x v="1"/>
  </r>
  <r>
    <s v="CUST0387"/>
    <s v="P002"/>
    <n v="2"/>
    <n v="999"/>
    <n v="0"/>
    <s v="Credit Card"/>
    <s v="Cancelled"/>
    <s v="Cancelled"/>
    <s v="Organic"/>
    <n v="100"/>
    <n v="590"/>
    <n v="1998"/>
    <n v="1180"/>
    <n v="818"/>
    <n v="0.4094094094094094"/>
    <n v="0"/>
    <n v="0"/>
    <s v="Sep"/>
    <s v="Sep-2025"/>
    <d v="2025-09-01T00:00:00"/>
    <x v="4"/>
  </r>
  <r>
    <s v="CUST0174"/>
    <s v="P062"/>
    <n v="2"/>
    <n v="1599"/>
    <n v="639.6"/>
    <s v="Cash on Delivery"/>
    <s v="Delivered"/>
    <s v="Delivered"/>
    <s v="Organic"/>
    <n v="40"/>
    <n v="1023"/>
    <n v="2558.4"/>
    <n v="2046"/>
    <n v="512.40000000000009"/>
    <n v="0.20028142589118203"/>
    <n v="2558.4"/>
    <n v="512.40000000000009"/>
    <s v="May"/>
    <s v="May-2024"/>
    <d v="2024-05-01T00:00:00"/>
    <x v="2"/>
  </r>
  <r>
    <s v="CUST0234"/>
    <s v="P083"/>
    <n v="4"/>
    <n v="499"/>
    <n v="0"/>
    <s v="Debit Card"/>
    <s v="Cancelled"/>
    <s v="Cancelled"/>
    <s v="Email"/>
    <n v="80"/>
    <n v="323"/>
    <n v="1996"/>
    <n v="1292"/>
    <n v="704"/>
    <n v="0.35270541082164331"/>
    <n v="0"/>
    <n v="0"/>
    <s v="Oct"/>
    <s v="Oct-2025"/>
    <d v="2025-10-01T00:00:00"/>
    <x v="1"/>
  </r>
  <r>
    <s v="CUST0591"/>
    <s v="P100"/>
    <n v="3"/>
    <n v="4999"/>
    <n v="1499.7"/>
    <s v="Credit Card"/>
    <s v="Delivered"/>
    <s v="Delivered"/>
    <s v="Facebook"/>
    <n v="70"/>
    <n v="3463"/>
    <n v="13497.3"/>
    <n v="10389"/>
    <n v="3108.2999999999993"/>
    <n v="0.2302905025449534"/>
    <n v="13497.3"/>
    <n v="3108.2999999999993"/>
    <s v="Jun"/>
    <s v="Jun-2025"/>
    <d v="2025-06-01T00:00:00"/>
    <x v="1"/>
  </r>
  <r>
    <s v="CUST0638"/>
    <s v="P056"/>
    <n v="1"/>
    <n v="299"/>
    <n v="0"/>
    <s v="UPI"/>
    <s v="Cancelled"/>
    <s v="Cancelled"/>
    <s v="Affiliate"/>
    <n v="40"/>
    <n v="188"/>
    <n v="299"/>
    <n v="188"/>
    <n v="111"/>
    <n v="0.37123745819397991"/>
    <n v="0"/>
    <n v="0"/>
    <s v="Jun"/>
    <s v="Jun-2024"/>
    <d v="2024-06-01T00:00:00"/>
    <x v="3"/>
  </r>
  <r>
    <s v="CUST1156"/>
    <s v="P092"/>
    <n v="4"/>
    <n v="999"/>
    <n v="0"/>
    <s v="Net Banking"/>
    <s v="Cancelled"/>
    <s v="Cancelled"/>
    <s v="Organic"/>
    <n v="60"/>
    <n v="727"/>
    <n v="3996"/>
    <n v="2908"/>
    <n v="1088"/>
    <n v="0.2722722722722723"/>
    <n v="0"/>
    <n v="0"/>
    <s v="Aug"/>
    <s v="Aug-2025"/>
    <d v="2025-08-01T00:00:00"/>
    <x v="1"/>
  </r>
  <r>
    <s v="CUST0487"/>
    <s v="P010"/>
    <n v="4"/>
    <n v="2499"/>
    <n v="999.6"/>
    <s v="Credit Card"/>
    <s v="Delivered"/>
    <s v="Delivered"/>
    <s v="Facebook"/>
    <n v="60"/>
    <n v="2030"/>
    <n v="8996.4"/>
    <n v="8120"/>
    <n v="876.39999999999964"/>
    <n v="9.7416744475567973E-2"/>
    <n v="8996.4"/>
    <n v="876.39999999999964"/>
    <s v="Jun"/>
    <s v="Jun-2025"/>
    <d v="2025-06-01T00:00:00"/>
    <x v="4"/>
  </r>
  <r>
    <s v="CUST0551"/>
    <s v="P037"/>
    <n v="1"/>
    <n v="399"/>
    <n v="99.75"/>
    <s v="Credit Card"/>
    <s v="Delivered"/>
    <s v="Delivered"/>
    <s v="Facebook"/>
    <n v="50"/>
    <n v="226"/>
    <n v="299.25"/>
    <n v="226"/>
    <n v="73.25"/>
    <n v="0.24477861319966582"/>
    <n v="299.25"/>
    <n v="73.25"/>
    <s v="Jun"/>
    <s v="Jun-2025"/>
    <d v="2025-06-01T00:00:00"/>
    <x v="0"/>
  </r>
  <r>
    <s v="CUST0475"/>
    <s v="P100"/>
    <n v="1"/>
    <n v="4999"/>
    <n v="499.9"/>
    <s v="UPI"/>
    <s v="Delivered"/>
    <s v="Delivered"/>
    <s v="Organic"/>
    <n v="80"/>
    <n v="3463"/>
    <n v="4499.1000000000004"/>
    <n v="3463"/>
    <n v="1036.1000000000004"/>
    <n v="0.23029050254495351"/>
    <n v="4499.1000000000004"/>
    <n v="1036.1000000000004"/>
    <s v="Jan"/>
    <s v="Jan-2025"/>
    <d v="2025-01-01T00:00:00"/>
    <x v="1"/>
  </r>
  <r>
    <s v="CUST1056"/>
    <s v="P017"/>
    <n v="4"/>
    <n v="6999"/>
    <n v="0"/>
    <s v="Debit Card"/>
    <s v="Cancelled"/>
    <s v="Cancelled"/>
    <s v="Google Ads"/>
    <n v="100"/>
    <n v="4046"/>
    <n v="27996"/>
    <n v="16184"/>
    <n v="11812"/>
    <n v="0.42191741677382483"/>
    <n v="0"/>
    <n v="0"/>
    <s v="May"/>
    <s v="May-2025"/>
    <d v="2025-05-01T00:00:00"/>
    <x v="4"/>
  </r>
  <r>
    <s v="CUST1152"/>
    <s v="P011"/>
    <n v="2"/>
    <n v="799"/>
    <n v="159.80000000000001"/>
    <s v="Credit Card"/>
    <s v="Delivered"/>
    <s v="Delivered"/>
    <s v="Affiliate"/>
    <n v="40"/>
    <n v="645"/>
    <n v="1438.2"/>
    <n v="1290"/>
    <n v="148.20000000000005"/>
    <n v="0.10304547350855238"/>
    <n v="1438.2"/>
    <n v="148.20000000000005"/>
    <s v="Jul"/>
    <s v="Jul-2024"/>
    <d v="2024-07-01T00:00:00"/>
    <x v="4"/>
  </r>
  <r>
    <s v="CUST1185"/>
    <s v="P042"/>
    <n v="3"/>
    <n v="2499"/>
    <n v="374.85"/>
    <s v="Cash on Delivery"/>
    <s v="Delivered"/>
    <s v="Delivered"/>
    <s v="Instagram"/>
    <n v="100"/>
    <n v="1833"/>
    <n v="7122.15"/>
    <n v="5499"/>
    <n v="1623.1499999999996"/>
    <n v="0.22790168699058566"/>
    <n v="7122.15"/>
    <n v="1623.1499999999996"/>
    <s v="Jan"/>
    <s v="Jan-2024"/>
    <d v="2024-01-01T00:00:00"/>
    <x v="3"/>
  </r>
  <r>
    <s v="CUST0211"/>
    <s v="P046"/>
    <n v="1"/>
    <n v="1999"/>
    <n v="0"/>
    <s v="UPI"/>
    <s v="Delivered"/>
    <s v="Delivered"/>
    <s v="Facebook"/>
    <n v="40"/>
    <n v="1398"/>
    <n v="1999"/>
    <n v="1398"/>
    <n v="601"/>
    <n v="0.30065032516258128"/>
    <n v="1999"/>
    <n v="601"/>
    <s v="Jan"/>
    <s v="Jan-2025"/>
    <d v="2025-01-01T00:00:00"/>
    <x v="3"/>
  </r>
  <r>
    <s v="CUST0751"/>
    <s v="P078"/>
    <n v="2"/>
    <n v="399"/>
    <n v="0"/>
    <s v="Credit Card"/>
    <s v="Delivered"/>
    <s v="Delivered"/>
    <s v="Instagram"/>
    <n v="70"/>
    <n v="257"/>
    <n v="798"/>
    <n v="514"/>
    <n v="284"/>
    <n v="0.35588972431077692"/>
    <n v="798"/>
    <n v="284"/>
    <s v="Jul"/>
    <s v="Jul-2024"/>
    <d v="2024-07-01T00:00:00"/>
    <x v="2"/>
  </r>
  <r>
    <s v="CUST0923"/>
    <s v="P032"/>
    <n v="1"/>
    <n v="1599"/>
    <n v="159.9"/>
    <s v="Credit Card"/>
    <s v="Delivered"/>
    <s v="Delivered"/>
    <s v="Organic"/>
    <n v="70"/>
    <n v="1180"/>
    <n v="1439.1"/>
    <n v="1180"/>
    <n v="259.09999999999991"/>
    <n v="0.18004308248210682"/>
    <n v="1439.1"/>
    <n v="259.09999999999991"/>
    <s v="Oct"/>
    <s v="Oct-2025"/>
    <d v="2025-10-01T00:00:00"/>
    <x v="0"/>
  </r>
  <r>
    <s v="CUST0351"/>
    <s v="P089"/>
    <n v="2"/>
    <n v="2999"/>
    <n v="1199.5999999999999"/>
    <s v="Net Banking"/>
    <s v="Delivered"/>
    <s v="Delivered"/>
    <s v="Instagram"/>
    <n v="50"/>
    <n v="2453"/>
    <n v="4798.3999999999996"/>
    <n v="4906"/>
    <n v="-107.60000000000036"/>
    <n v="-2.2424141380460231E-2"/>
    <n v="4798.3999999999996"/>
    <n v="-107.60000000000036"/>
    <s v="Jun"/>
    <s v="Jun-2025"/>
    <d v="2025-06-01T00:00:00"/>
    <x v="1"/>
  </r>
  <r>
    <s v="CUST0615"/>
    <s v="P031"/>
    <n v="1"/>
    <n v="3999"/>
    <n v="599.85"/>
    <s v="UPI"/>
    <s v="Delivered"/>
    <s v="Delayed"/>
    <s v="Facebook"/>
    <n v="100"/>
    <n v="3007"/>
    <n v="3399.15"/>
    <n v="3007"/>
    <n v="392.15000000000009"/>
    <n v="0.11536707706338352"/>
    <n v="3399.15"/>
    <n v="392.15000000000009"/>
    <s v="Oct"/>
    <s v="Oct-2025"/>
    <d v="2025-10-01T00:00:00"/>
    <x v="0"/>
  </r>
  <r>
    <s v="CUST0244"/>
    <s v="P087"/>
    <n v="1"/>
    <n v="799"/>
    <n v="0"/>
    <s v="Debit Card"/>
    <s v="Cancelled"/>
    <s v="Cancelled"/>
    <s v="Organic"/>
    <n v="80"/>
    <n v="560"/>
    <n v="799"/>
    <n v="560"/>
    <n v="239"/>
    <n v="0.29912390488110135"/>
    <n v="0"/>
    <n v="0"/>
    <s v="Apr"/>
    <s v="Apr-2024"/>
    <d v="2024-04-01T00:00:00"/>
    <x v="1"/>
  </r>
  <r>
    <s v="CUST0069"/>
    <s v="P064"/>
    <n v="1"/>
    <n v="799"/>
    <n v="159.80000000000001"/>
    <s v="UPI"/>
    <s v="Delivered"/>
    <s v="Delivered"/>
    <s v="Organic"/>
    <n v="60"/>
    <n v="445"/>
    <n v="639.20000000000005"/>
    <n v="445"/>
    <n v="194.20000000000005"/>
    <n v="0.3038172715894869"/>
    <n v="639.20000000000005"/>
    <n v="194.20000000000005"/>
    <s v="Dec"/>
    <s v="Dec-2024"/>
    <d v="2024-12-01T00:00:00"/>
    <x v="2"/>
  </r>
  <r>
    <s v="CUST0083"/>
    <s v="P097"/>
    <n v="1"/>
    <n v="499"/>
    <n v="74.849999999999994"/>
    <s v="UPI"/>
    <s v="Delivered"/>
    <s v="Delayed"/>
    <s v="Organic"/>
    <n v="60"/>
    <n v="324"/>
    <n v="424.15"/>
    <n v="324"/>
    <n v="100.14999999999998"/>
    <n v="0.2361192974183661"/>
    <n v="424.15"/>
    <n v="100.14999999999998"/>
    <s v="Dec"/>
    <s v="Dec-2024"/>
    <d v="2024-12-01T00:00:00"/>
    <x v="1"/>
  </r>
  <r>
    <s v="CUST1016"/>
    <s v="P084"/>
    <n v="1"/>
    <n v="999"/>
    <n v="0"/>
    <s v="Net Banking"/>
    <s v="Delivered"/>
    <s v="Delivered"/>
    <s v="Organic"/>
    <n v="60"/>
    <n v="809"/>
    <n v="999"/>
    <n v="809"/>
    <n v="190"/>
    <n v="0.19019019019019018"/>
    <n v="999"/>
    <n v="190"/>
    <s v="Dec"/>
    <s v="Dec-2024"/>
    <d v="2024-12-01T00:00:00"/>
    <x v="1"/>
  </r>
  <r>
    <s v="CUST0882"/>
    <s v="P012"/>
    <n v="4"/>
    <n v="1599"/>
    <n v="639.6"/>
    <s v="Net Banking"/>
    <s v="Delivered"/>
    <s v="Delivered"/>
    <s v="Facebook"/>
    <n v="40"/>
    <n v="1169"/>
    <n v="5756.4"/>
    <n v="4676"/>
    <n v="1080.3999999999996"/>
    <n v="0.18768674866235838"/>
    <n v="5756.4"/>
    <n v="1080.3999999999996"/>
    <s v="Sep"/>
    <s v="Sep-2025"/>
    <d v="2025-09-01T00:00:00"/>
    <x v="4"/>
  </r>
  <r>
    <s v="CUST0752"/>
    <s v="P062"/>
    <n v="1"/>
    <n v="1599"/>
    <n v="0"/>
    <s v="UPI"/>
    <s v="Cancelled"/>
    <s v="Cancelled"/>
    <s v="Google Ads"/>
    <n v="60"/>
    <n v="1023"/>
    <n v="1599"/>
    <n v="1023"/>
    <n v="576"/>
    <n v="0.36022514071294559"/>
    <n v="0"/>
    <n v="0"/>
    <s v="May"/>
    <s v="May-2024"/>
    <d v="2024-05-01T00:00:00"/>
    <x v="2"/>
  </r>
  <r>
    <s v="CUST0148"/>
    <s v="P018"/>
    <n v="1"/>
    <n v="499"/>
    <n v="74.849999999999994"/>
    <s v="UPI"/>
    <s v="Delivered"/>
    <s v="Delivered"/>
    <s v="Facebook"/>
    <n v="40"/>
    <n v="403"/>
    <n v="424.15"/>
    <n v="403"/>
    <n v="21.149999999999977"/>
    <n v="4.9864434751856604E-2"/>
    <n v="424.15"/>
    <n v="21.149999999999977"/>
    <s v="Sep"/>
    <s v="Sep-2024"/>
    <d v="2024-09-01T00:00:00"/>
    <x v="4"/>
  </r>
  <r>
    <s v="CUST0274"/>
    <s v="P058"/>
    <n v="2"/>
    <n v="599"/>
    <n v="0"/>
    <s v="UPI"/>
    <s v="Cancelled"/>
    <s v="Cancelled"/>
    <s v="Organic"/>
    <n v="50"/>
    <n v="464"/>
    <n v="1198"/>
    <n v="928"/>
    <n v="270"/>
    <n v="0.22537562604340566"/>
    <n v="0"/>
    <n v="0"/>
    <s v="Jul"/>
    <s v="Jul-2025"/>
    <d v="2025-07-01T00:00:00"/>
    <x v="3"/>
  </r>
  <r>
    <s v="CUST0316"/>
    <s v="P051"/>
    <n v="4"/>
    <n v="2499"/>
    <n v="1499.4"/>
    <s v="Credit Card"/>
    <s v="Delivered"/>
    <s v="Delivered"/>
    <s v="Google Ads"/>
    <n v="50"/>
    <n v="1946"/>
    <n v="8496.6"/>
    <n v="7784"/>
    <n v="712.60000000000036"/>
    <n v="8.3868841654308815E-2"/>
    <n v="8496.6"/>
    <n v="712.60000000000036"/>
    <s v="Jun"/>
    <s v="Jun-2024"/>
    <d v="2024-06-01T00:00:00"/>
    <x v="3"/>
  </r>
  <r>
    <s v="CUST0853"/>
    <s v="P053"/>
    <n v="2"/>
    <n v="599"/>
    <n v="59.9"/>
    <s v="Debit Card"/>
    <s v="Delivered"/>
    <s v="Delivered"/>
    <s v="Affiliate"/>
    <n v="60"/>
    <n v="443"/>
    <n v="1138.0999999999999"/>
    <n v="886"/>
    <n v="252.09999999999991"/>
    <n v="0.22150953343291443"/>
    <n v="1138.0999999999999"/>
    <n v="252.09999999999991"/>
    <s v="Jan"/>
    <s v="Jan-2024"/>
    <d v="2024-01-01T00:00:00"/>
    <x v="3"/>
  </r>
  <r>
    <s v="CUST1185"/>
    <s v="P091"/>
    <n v="2"/>
    <n v="3999"/>
    <n v="0"/>
    <s v="UPI"/>
    <s v="Cancelled"/>
    <s v="Cancelled"/>
    <s v="Instagram"/>
    <n v="60"/>
    <n v="3076"/>
    <n v="7998"/>
    <n v="6152"/>
    <n v="1846"/>
    <n v="0.23080770192548136"/>
    <n v="0"/>
    <n v="0"/>
    <s v="May"/>
    <s v="May-2025"/>
    <d v="2025-05-01T00:00:00"/>
    <x v="1"/>
  </r>
  <r>
    <s v="CUST0653"/>
    <s v="P096"/>
    <n v="3"/>
    <n v="299"/>
    <n v="0"/>
    <s v="UPI"/>
    <s v="Cancelled"/>
    <s v="Cancelled"/>
    <s v="Organic"/>
    <n v="50"/>
    <n v="168"/>
    <n v="897"/>
    <n v="504"/>
    <n v="393"/>
    <n v="0.43812709030100333"/>
    <n v="0"/>
    <n v="0"/>
    <s v="May"/>
    <s v="May-2025"/>
    <d v="2025-05-01T00:00:00"/>
    <x v="1"/>
  </r>
  <r>
    <s v="CUST0550"/>
    <s v="P001"/>
    <n v="3"/>
    <n v="799"/>
    <n v="0"/>
    <s v="UPI"/>
    <s v="Delivered"/>
    <s v="Delivered"/>
    <s v="Google Ads"/>
    <n v="60"/>
    <n v="547"/>
    <n v="2397"/>
    <n v="1641"/>
    <n v="756"/>
    <n v="0.31539424280350437"/>
    <n v="2397"/>
    <n v="756"/>
    <s v="Jul"/>
    <s v="Jul-2025"/>
    <d v="2025-07-01T00:00:00"/>
    <x v="4"/>
  </r>
  <r>
    <s v="CUST0785"/>
    <s v="P059"/>
    <n v="1"/>
    <n v="1999"/>
    <n v="99.95"/>
    <s v="Credit Card"/>
    <s v="Delivered"/>
    <s v="Delivered"/>
    <s v="Facebook"/>
    <n v="40"/>
    <n v="1414"/>
    <n v="1899.05"/>
    <n v="1414"/>
    <n v="485.04999999999995"/>
    <n v="0.25541718227534821"/>
    <n v="1899.05"/>
    <n v="485.04999999999995"/>
    <s v="Jun"/>
    <s v="Jun-2025"/>
    <d v="2025-06-01T00:00:00"/>
    <x v="3"/>
  </r>
  <r>
    <s v="CUST0728"/>
    <s v="P098"/>
    <n v="2"/>
    <n v="399"/>
    <n v="0"/>
    <s v="UPI"/>
    <s v="Cancelled"/>
    <s v="Cancelled"/>
    <s v="Organic"/>
    <n v="60"/>
    <n v="278"/>
    <n v="798"/>
    <n v="556"/>
    <n v="242"/>
    <n v="0.3032581453634085"/>
    <n v="0"/>
    <n v="0"/>
    <s v="Mar"/>
    <s v="Mar-2025"/>
    <d v="2025-03-01T00:00:00"/>
    <x v="1"/>
  </r>
  <r>
    <s v="CUST0519"/>
    <s v="P093"/>
    <n v="1"/>
    <n v="999"/>
    <n v="49.95"/>
    <s v="Credit Card"/>
    <s v="Delivered"/>
    <s v="Delayed"/>
    <s v="Instagram"/>
    <n v="80"/>
    <n v="629"/>
    <n v="949.05"/>
    <n v="629"/>
    <n v="320.04999999999995"/>
    <n v="0.33723196881091616"/>
    <n v="949.05"/>
    <n v="320.04999999999995"/>
    <s v="Jul"/>
    <s v="Jul-2025"/>
    <d v="2025-07-01T00:00:00"/>
    <x v="1"/>
  </r>
  <r>
    <s v="CUST0746"/>
    <s v="P012"/>
    <n v="2"/>
    <n v="1599"/>
    <n v="319.8"/>
    <s v="Credit Card"/>
    <s v="Delivered"/>
    <s v="Delivered"/>
    <s v="Email"/>
    <n v="60"/>
    <n v="1169"/>
    <n v="2878.2"/>
    <n v="2338"/>
    <n v="540.19999999999982"/>
    <n v="0.18768674866235838"/>
    <n v="2878.2"/>
    <n v="540.19999999999982"/>
    <s v="Aug"/>
    <s v="Aug-2024"/>
    <d v="2024-08-01T00:00:00"/>
    <x v="4"/>
  </r>
  <r>
    <s v="CUST0470"/>
    <s v="P061"/>
    <n v="1"/>
    <n v="299"/>
    <n v="74.75"/>
    <s v="Credit Card"/>
    <s v="Delivered"/>
    <s v="Delivered"/>
    <s v="Instagram"/>
    <n v="50"/>
    <n v="170"/>
    <n v="224.25"/>
    <n v="170"/>
    <n v="54.25"/>
    <n v="0.241917502787068"/>
    <n v="224.25"/>
    <n v="54.25"/>
    <s v="Mar"/>
    <s v="Mar-2025"/>
    <d v="2025-03-01T00:00:00"/>
    <x v="2"/>
  </r>
  <r>
    <s v="CUST0182"/>
    <s v="P067"/>
    <n v="1"/>
    <n v="999"/>
    <n v="99.9"/>
    <s v="UPI"/>
    <s v="Delivered"/>
    <s v="Delivered"/>
    <s v="Affiliate"/>
    <n v="50"/>
    <n v="611"/>
    <n v="899.1"/>
    <n v="611"/>
    <n v="288.10000000000002"/>
    <n v="0.32043154265376489"/>
    <n v="899.1"/>
    <n v="288.10000000000002"/>
    <s v="Feb"/>
    <s v="Feb-2025"/>
    <d v="2025-02-01T00:00:00"/>
    <x v="2"/>
  </r>
  <r>
    <s v="CUST0207"/>
    <s v="P046"/>
    <n v="1"/>
    <n v="1999"/>
    <n v="99.95"/>
    <s v="Cash on Delivery"/>
    <s v="Delivered"/>
    <s v="Delivered"/>
    <s v="Affiliate"/>
    <n v="60"/>
    <n v="1398"/>
    <n v="1899.05"/>
    <n v="1398"/>
    <n v="501.04999999999995"/>
    <n v="0.26384244753955921"/>
    <n v="1899.05"/>
    <n v="501.04999999999995"/>
    <s v="Jul"/>
    <s v="Jul-2025"/>
    <d v="2025-07-01T00:00:00"/>
    <x v="3"/>
  </r>
  <r>
    <s v="CUST0967"/>
    <s v="P061"/>
    <n v="3"/>
    <n v="299"/>
    <n v="89.7"/>
    <s v="Debit Card"/>
    <s v="Delivered"/>
    <s v="Delayed"/>
    <s v="Instagram"/>
    <n v="50"/>
    <n v="170"/>
    <n v="807.3"/>
    <n v="510"/>
    <n v="297.29999999999995"/>
    <n v="0.36826458565588999"/>
    <n v="807.3"/>
    <n v="297.29999999999995"/>
    <s v="Feb"/>
    <s v="Feb-2025"/>
    <d v="2025-02-01T00:00:00"/>
    <x v="2"/>
  </r>
  <r>
    <s v="CUST0825"/>
    <s v="P016"/>
    <n v="2"/>
    <n v="999"/>
    <n v="0"/>
    <s v="UPI"/>
    <s v="Cancelled"/>
    <s v="Cancelled"/>
    <s v="Organic"/>
    <n v="50"/>
    <n v="813"/>
    <n v="1998"/>
    <n v="1626"/>
    <n v="372"/>
    <n v="0.18618618618618618"/>
    <n v="0"/>
    <n v="0"/>
    <s v="Oct"/>
    <s v="Oct-2025"/>
    <d v="2025-10-01T00:00:00"/>
    <x v="4"/>
  </r>
  <r>
    <s v="CUST0656"/>
    <s v="P096"/>
    <n v="2"/>
    <n v="299"/>
    <n v="59.8"/>
    <s v="Debit Card"/>
    <s v="Delivered"/>
    <s v="Delivered"/>
    <s v="Organic"/>
    <n v="60"/>
    <n v="168"/>
    <n v="538.20000000000005"/>
    <n v="336"/>
    <n v="202.20000000000005"/>
    <n v="0.37569676700111487"/>
    <n v="538.20000000000005"/>
    <n v="202.20000000000005"/>
    <s v="Apr"/>
    <s v="Apr-2024"/>
    <d v="2024-04-01T00:00:00"/>
    <x v="1"/>
  </r>
  <r>
    <s v="CUST0511"/>
    <s v="P093"/>
    <n v="2"/>
    <n v="999"/>
    <n v="199.8"/>
    <s v="Credit Card"/>
    <s v="Delivered"/>
    <s v="Delivered"/>
    <s v="Organic"/>
    <n v="40"/>
    <n v="629"/>
    <n v="1798.2"/>
    <n v="1258"/>
    <n v="540.20000000000005"/>
    <n v="0.30041152263374488"/>
    <n v="1798.2"/>
    <n v="540.20000000000005"/>
    <s v="Jan"/>
    <s v="Jan-2024"/>
    <d v="2024-01-01T00:00:00"/>
    <x v="1"/>
  </r>
  <r>
    <s v="CUST0708"/>
    <s v="P099"/>
    <n v="1"/>
    <n v="1299"/>
    <n v="64.95"/>
    <s v="Cash on Delivery"/>
    <s v="Delivered"/>
    <s v="Delivered"/>
    <s v="Instagram"/>
    <n v="50"/>
    <n v="1025"/>
    <n v="1234.05"/>
    <n v="1025"/>
    <n v="209.04999999999995"/>
    <n v="0.16940156395607955"/>
    <n v="1234.05"/>
    <n v="209.04999999999995"/>
    <s v="Jul"/>
    <s v="Jul-2025"/>
    <d v="2025-07-01T00:00:00"/>
    <x v="1"/>
  </r>
  <r>
    <s v="CUST0797"/>
    <s v="P036"/>
    <n v="2"/>
    <n v="2999"/>
    <n v="599.79999999999995"/>
    <s v="Cash on Delivery"/>
    <s v="Delivered"/>
    <s v="Delivered"/>
    <s v="Google Ads"/>
    <n v="40"/>
    <n v="2406"/>
    <n v="5398.2"/>
    <n v="4812"/>
    <n v="586.19999999999982"/>
    <n v="0.10859175280649103"/>
    <n v="5398.2"/>
    <n v="586.19999999999982"/>
    <s v="Feb"/>
    <s v="Feb-2024"/>
    <d v="2024-02-01T00:00:00"/>
    <x v="0"/>
  </r>
  <r>
    <s v="CUST1199"/>
    <s v="P098"/>
    <n v="2"/>
    <n v="399"/>
    <n v="159.6"/>
    <s v="Net Banking"/>
    <s v="Delivered"/>
    <s v="Delivered"/>
    <s v="Affiliate"/>
    <n v="40"/>
    <n v="278"/>
    <n v="638.4"/>
    <n v="556"/>
    <n v="82.399999999999977"/>
    <n v="0.12907268170426062"/>
    <n v="638.4"/>
    <n v="82.399999999999977"/>
    <s v="Feb"/>
    <s v="Feb-2024"/>
    <d v="2024-02-01T00:00:00"/>
    <x v="1"/>
  </r>
  <r>
    <s v="CUST0007"/>
    <s v="P060"/>
    <n v="1"/>
    <n v="999"/>
    <n v="0"/>
    <s v="UPI"/>
    <s v="Cancelled"/>
    <s v="Cancelled"/>
    <s v="Instagram"/>
    <n v="100"/>
    <n v="744"/>
    <n v="999"/>
    <n v="744"/>
    <n v="255"/>
    <n v="0.25525525525525528"/>
    <n v="0"/>
    <n v="0"/>
    <s v="Jun"/>
    <s v="Jun-2024"/>
    <d v="2024-06-01T00:00:00"/>
    <x v="3"/>
  </r>
  <r>
    <s v="CUST0635"/>
    <s v="P088"/>
    <n v="1"/>
    <n v="2999"/>
    <n v="449.85"/>
    <s v="Credit Card"/>
    <s v="Delivered"/>
    <s v="Delivered"/>
    <s v="Google Ads"/>
    <n v="100"/>
    <n v="2377"/>
    <n v="2549.15"/>
    <n v="2377"/>
    <n v="172.15000000000009"/>
    <n v="6.7532314693133033E-2"/>
    <n v="2549.15"/>
    <n v="172.15000000000009"/>
    <s v="Oct"/>
    <s v="Oct-2024"/>
    <d v="2024-10-01T00:00:00"/>
    <x v="1"/>
  </r>
  <r>
    <s v="CUST1132"/>
    <s v="P018"/>
    <n v="1"/>
    <n v="499"/>
    <n v="0"/>
    <s v="Net Banking"/>
    <s v="Cancelled"/>
    <s v="Cancelled"/>
    <s v="Facebook"/>
    <n v="80"/>
    <n v="403"/>
    <n v="499"/>
    <n v="403"/>
    <n v="96"/>
    <n v="0.19238476953907815"/>
    <n v="0"/>
    <n v="0"/>
    <s v="Feb"/>
    <s v="Feb-2025"/>
    <d v="2025-02-01T00:00:00"/>
    <x v="4"/>
  </r>
  <r>
    <s v="CUST0366"/>
    <s v="P017"/>
    <n v="4"/>
    <n v="6999"/>
    <n v="4199.3999999999996"/>
    <s v="Cash on Delivery"/>
    <s v="Delivered"/>
    <s v="Delivered"/>
    <s v="Affiliate"/>
    <n v="70"/>
    <n v="4046"/>
    <n v="23796.6"/>
    <n v="16184"/>
    <n v="7612.5999999999985"/>
    <n v="0.3199028432633233"/>
    <n v="23796.6"/>
    <n v="7612.5999999999985"/>
    <s v="Mar"/>
    <s v="Mar-2025"/>
    <d v="2025-03-01T00:00:00"/>
    <x v="4"/>
  </r>
  <r>
    <s v="CUST0949"/>
    <s v="P020"/>
    <n v="2"/>
    <n v="1999"/>
    <n v="599.70000000000005"/>
    <s v="Cash on Delivery"/>
    <s v="Delivered"/>
    <s v="Delivered"/>
    <s v="Instagram"/>
    <n v="60"/>
    <n v="1597"/>
    <n v="3398.3"/>
    <n v="3194"/>
    <n v="204.30000000000018"/>
    <n v="6.0118294441338364E-2"/>
    <n v="3398.3"/>
    <n v="204.30000000000018"/>
    <s v="Nov"/>
    <s v="Nov-2024"/>
    <d v="2024-11-01T00:00:00"/>
    <x v="4"/>
  </r>
  <r>
    <s v="CUST0079"/>
    <s v="P025"/>
    <n v="3"/>
    <n v="4999"/>
    <n v="3749.25"/>
    <s v="Net Banking"/>
    <s v="Delivered"/>
    <s v="Delivered"/>
    <s v="Instagram"/>
    <n v="60"/>
    <n v="3572"/>
    <n v="11247.75"/>
    <n v="10716"/>
    <n v="531.75"/>
    <n v="4.7276121891044874E-2"/>
    <n v="11247.75"/>
    <n v="531.75"/>
    <s v="Jan"/>
    <s v="Jan-2025"/>
    <d v="2025-01-01T00:00:00"/>
    <x v="0"/>
  </r>
  <r>
    <s v="CUST0578"/>
    <s v="P009"/>
    <n v="2"/>
    <n v="4999"/>
    <n v="1499.7"/>
    <s v="Credit Card"/>
    <s v="Delivered"/>
    <s v="Delivered"/>
    <s v="Email"/>
    <n v="80"/>
    <n v="2853"/>
    <n v="8498.2999999999993"/>
    <n v="5706"/>
    <n v="2792.2999999999993"/>
    <n v="0.32857159667227559"/>
    <n v="8498.2999999999993"/>
    <n v="2792.2999999999993"/>
    <s v="Feb"/>
    <s v="Feb-2024"/>
    <d v="2024-02-01T00:00:00"/>
    <x v="4"/>
  </r>
  <r>
    <s v="CUST0145"/>
    <s v="P077"/>
    <n v="2"/>
    <n v="3999"/>
    <n v="799.8"/>
    <s v="Credit Card"/>
    <s v="Delivered"/>
    <s v="Delivered"/>
    <s v="Organic"/>
    <n v="100"/>
    <n v="2547"/>
    <n v="7198.2"/>
    <n v="5094"/>
    <n v="2104.1999999999998"/>
    <n v="0.29232308077019253"/>
    <n v="7198.2"/>
    <n v="2104.1999999999998"/>
    <s v="Jan"/>
    <s v="Jan-2025"/>
    <d v="2025-01-01T00:00:00"/>
    <x v="2"/>
  </r>
  <r>
    <s v="CUST0271"/>
    <s v="P081"/>
    <n v="1"/>
    <n v="499"/>
    <n v="74.849999999999994"/>
    <s v="UPI"/>
    <s v="Delivered"/>
    <s v="Delivered"/>
    <s v="Organic"/>
    <n v="100"/>
    <n v="280"/>
    <n v="424.15"/>
    <n v="280"/>
    <n v="144.14999999999998"/>
    <n v="0.33985618295414355"/>
    <n v="424.15"/>
    <n v="144.14999999999998"/>
    <s v="May"/>
    <s v="May-2025"/>
    <d v="2025-05-01T00:00:00"/>
    <x v="1"/>
  </r>
  <r>
    <s v="CUST1037"/>
    <s v="P094"/>
    <n v="3"/>
    <n v="399"/>
    <n v="0"/>
    <s v="Net Banking"/>
    <s v="Cancelled"/>
    <s v="Cancelled"/>
    <s v="Organic"/>
    <n v="50"/>
    <n v="244"/>
    <n v="1197"/>
    <n v="732"/>
    <n v="465"/>
    <n v="0.38847117794486213"/>
    <n v="0"/>
    <n v="0"/>
    <s v="Mar"/>
    <s v="Mar-2025"/>
    <d v="2025-03-01T00:00:00"/>
    <x v="1"/>
  </r>
  <r>
    <s v="CUST0883"/>
    <s v="P019"/>
    <n v="2"/>
    <n v="499"/>
    <n v="149.69999999999999"/>
    <s v="Net Banking"/>
    <s v="Delivered"/>
    <s v="Delivered"/>
    <s v="Google Ads"/>
    <n v="100"/>
    <n v="391"/>
    <n v="848.3"/>
    <n v="782"/>
    <n v="66.299999999999955"/>
    <n v="7.8156312625250454E-2"/>
    <n v="848.3"/>
    <n v="66.299999999999955"/>
    <s v="Feb"/>
    <s v="Feb-2025"/>
    <d v="2025-02-01T00:00:00"/>
    <x v="4"/>
  </r>
  <r>
    <s v="CUST1011"/>
    <s v="P062"/>
    <n v="3"/>
    <n v="1599"/>
    <n v="719.55"/>
    <s v="Cash on Delivery"/>
    <s v="Delivered"/>
    <s v="Delayed"/>
    <s v="Instagram"/>
    <n v="80"/>
    <n v="1023"/>
    <n v="4077.45"/>
    <n v="3069"/>
    <n v="1008.4499999999998"/>
    <n v="0.24732369495640655"/>
    <n v="4077.45"/>
    <n v="1008.4499999999998"/>
    <s v="Jun"/>
    <s v="Jun-2025"/>
    <d v="2025-06-01T00:00:00"/>
    <x v="2"/>
  </r>
  <r>
    <s v="CUST0246"/>
    <s v="P053"/>
    <n v="3"/>
    <n v="599"/>
    <n v="269.55"/>
    <s v="Net Banking"/>
    <s v="Delivered"/>
    <s v="Delayed"/>
    <s v="Affiliate"/>
    <n v="60"/>
    <n v="443"/>
    <n v="1527.45"/>
    <n v="1329"/>
    <n v="198.45000000000005"/>
    <n v="0.12992241971913976"/>
    <n v="1527.45"/>
    <n v="198.45000000000005"/>
    <s v="Mar"/>
    <s v="Mar-2025"/>
    <d v="2025-03-01T00:00:00"/>
    <x v="3"/>
  </r>
  <r>
    <s v="CUST0523"/>
    <s v="P098"/>
    <n v="1"/>
    <n v="399"/>
    <n v="39.9"/>
    <s v="UPI"/>
    <s v="Delivered"/>
    <s v="Delivered"/>
    <s v="Google Ads"/>
    <n v="100"/>
    <n v="278"/>
    <n v="359.1"/>
    <n v="278"/>
    <n v="81.100000000000023"/>
    <n v="0.22584238373712062"/>
    <n v="359.1"/>
    <n v="81.100000000000023"/>
    <s v="Nov"/>
    <s v="Nov-2024"/>
    <d v="2024-11-01T00:00:00"/>
    <x v="1"/>
  </r>
  <r>
    <s v="CUST0739"/>
    <s v="P060"/>
    <n v="4"/>
    <n v="999"/>
    <n v="0"/>
    <s v="Debit Card"/>
    <s v="Cancelled"/>
    <s v="Cancelled"/>
    <s v="Organic"/>
    <n v="80"/>
    <n v="744"/>
    <n v="3996"/>
    <n v="2976"/>
    <n v="1020"/>
    <n v="0.25525525525525528"/>
    <n v="0"/>
    <n v="0"/>
    <s v="Jan"/>
    <s v="Jan-2024"/>
    <d v="2024-01-01T00:00:00"/>
    <x v="3"/>
  </r>
  <r>
    <s v="CUST1172"/>
    <s v="P052"/>
    <n v="1"/>
    <n v="499"/>
    <n v="99.8"/>
    <s v="Debit Card"/>
    <s v="Delivered"/>
    <s v="Delivered"/>
    <s v="Facebook"/>
    <n v="60"/>
    <n v="320"/>
    <n v="399.2"/>
    <n v="320"/>
    <n v="79.199999999999989"/>
    <n v="0.19839679358717432"/>
    <n v="399.2"/>
    <n v="79.199999999999989"/>
    <s v="May"/>
    <s v="May-2025"/>
    <d v="2025-05-01T00:00:00"/>
    <x v="3"/>
  </r>
  <r>
    <s v="CUST0430"/>
    <s v="P081"/>
    <n v="1"/>
    <n v="499"/>
    <n v="0"/>
    <s v="UPI"/>
    <s v="Delivered"/>
    <s v="Delivered"/>
    <s v="Google Ads"/>
    <n v="50"/>
    <n v="280"/>
    <n v="499"/>
    <n v="280"/>
    <n v="219"/>
    <n v="0.43887775551102204"/>
    <n v="499"/>
    <n v="219"/>
    <s v="Oct"/>
    <s v="Oct-2024"/>
    <d v="2024-10-01T00:00:00"/>
    <x v="1"/>
  </r>
  <r>
    <s v="CUST0672"/>
    <s v="P099"/>
    <n v="1"/>
    <n v="1299"/>
    <n v="0"/>
    <s v="UPI"/>
    <s v="Cancelled"/>
    <s v="Cancelled"/>
    <s v="Google Ads"/>
    <n v="100"/>
    <n v="1025"/>
    <n v="1299"/>
    <n v="1025"/>
    <n v="274"/>
    <n v="0.21093148575827558"/>
    <n v="0"/>
    <n v="0"/>
    <s v="May"/>
    <s v="May-2025"/>
    <d v="2025-05-01T00:00:00"/>
    <x v="1"/>
  </r>
  <r>
    <s v="CUST0548"/>
    <s v="P012"/>
    <n v="1"/>
    <n v="1599"/>
    <n v="0"/>
    <s v="Credit Card"/>
    <s v="Delivered"/>
    <s v="Delivered"/>
    <s v="Email"/>
    <n v="70"/>
    <n v="1169"/>
    <n v="1599"/>
    <n v="1169"/>
    <n v="430"/>
    <n v="0.26891807379612259"/>
    <n v="1599"/>
    <n v="430"/>
    <s v="Apr"/>
    <s v="Apr-2025"/>
    <d v="2025-04-01T00:00:00"/>
    <x v="4"/>
  </r>
  <r>
    <s v="CUST0435"/>
    <s v="P079"/>
    <n v="2"/>
    <n v="1999"/>
    <n v="199.9"/>
    <s v="Debit Card"/>
    <s v="Delivered"/>
    <s v="Delivered"/>
    <s v="Organic"/>
    <n v="80"/>
    <n v="1506"/>
    <n v="3798.1"/>
    <n v="3012"/>
    <n v="786.09999999999991"/>
    <n v="0.20697190700613463"/>
    <n v="3798.1"/>
    <n v="786.09999999999991"/>
    <s v="Apr"/>
    <s v="Apr-2024"/>
    <d v="2024-04-01T00:00:00"/>
    <x v="2"/>
  </r>
  <r>
    <s v="CUST0545"/>
    <s v="P024"/>
    <n v="1"/>
    <n v="1299"/>
    <n v="194.85"/>
    <s v="Debit Card"/>
    <s v="Delivered"/>
    <s v="Delivered"/>
    <s v="Organic"/>
    <n v="100"/>
    <n v="969"/>
    <n v="1104.1500000000001"/>
    <n v="969"/>
    <n v="135.15000000000009"/>
    <n v="0.12240184757505781"/>
    <n v="1104.1500000000001"/>
    <n v="135.15000000000009"/>
    <s v="Apr"/>
    <s v="Apr-2025"/>
    <d v="2025-04-01T00:00:00"/>
    <x v="0"/>
  </r>
  <r>
    <s v="CUST0441"/>
    <s v="P042"/>
    <n v="1"/>
    <n v="2499"/>
    <n v="0"/>
    <s v="UPI"/>
    <s v="Cancelled"/>
    <s v="Cancelled"/>
    <s v="Email"/>
    <n v="70"/>
    <n v="1833"/>
    <n v="2499"/>
    <n v="1833"/>
    <n v="666"/>
    <n v="0.26650660264105641"/>
    <n v="0"/>
    <n v="0"/>
    <s v="Jul"/>
    <s v="Jul-2025"/>
    <d v="2025-07-01T00:00:00"/>
    <x v="3"/>
  </r>
  <r>
    <s v="CUST0063"/>
    <s v="P089"/>
    <n v="4"/>
    <n v="2999"/>
    <n v="0"/>
    <s v="UPI"/>
    <s v="Cancelled"/>
    <s v="Cancelled"/>
    <s v="Google Ads"/>
    <n v="40"/>
    <n v="2453"/>
    <n v="11996"/>
    <n v="9812"/>
    <n v="2184"/>
    <n v="0.18206068689563187"/>
    <n v="0"/>
    <n v="0"/>
    <s v="Jul"/>
    <s v="Jul-2025"/>
    <d v="2025-07-01T00:00:00"/>
    <x v="1"/>
  </r>
  <r>
    <s v="CUST0698"/>
    <s v="P036"/>
    <n v="2"/>
    <n v="2999"/>
    <n v="899.7"/>
    <s v="Net Banking"/>
    <s v="Delivered"/>
    <s v="Delivered"/>
    <s v="Organic"/>
    <n v="100"/>
    <n v="2406"/>
    <n v="5098.3"/>
    <n v="4812"/>
    <n v="286.30000000000018"/>
    <n v="5.6155973559814089E-2"/>
    <n v="5098.3"/>
    <n v="286.30000000000018"/>
    <s v="Apr"/>
    <s v="Apr-2025"/>
    <d v="2025-04-01T00:00:00"/>
    <x v="0"/>
  </r>
  <r>
    <s v="CUST0872"/>
    <s v="P099"/>
    <n v="1"/>
    <n v="1299"/>
    <n v="0"/>
    <s v="Credit Card"/>
    <s v="Cancelled"/>
    <s v="Cancelled"/>
    <s v="Organic"/>
    <n v="80"/>
    <n v="1025"/>
    <n v="1299"/>
    <n v="1025"/>
    <n v="274"/>
    <n v="0.21093148575827558"/>
    <n v="0"/>
    <n v="0"/>
    <s v="Jun"/>
    <s v="Jun-2025"/>
    <d v="2025-06-01T00:00:00"/>
    <x v="1"/>
  </r>
  <r>
    <s v="CUST0450"/>
    <s v="P087"/>
    <n v="2"/>
    <n v="799"/>
    <n v="0"/>
    <s v="Cash on Delivery"/>
    <s v="Delivered"/>
    <s v="Delivered"/>
    <s v="Google Ads"/>
    <n v="100"/>
    <n v="560"/>
    <n v="1598"/>
    <n v="1120"/>
    <n v="478"/>
    <n v="0.29912390488110135"/>
    <n v="1598"/>
    <n v="478"/>
    <s v="Oct"/>
    <s v="Oct-2024"/>
    <d v="2024-10-01T00:00:00"/>
    <x v="1"/>
  </r>
  <r>
    <s v="CUST0241"/>
    <s v="P012"/>
    <n v="2"/>
    <n v="1599"/>
    <n v="639.6"/>
    <s v="Credit Card"/>
    <s v="Delivered"/>
    <s v="Delivered"/>
    <s v="Organic"/>
    <n v="40"/>
    <n v="1169"/>
    <n v="2558.4"/>
    <n v="2338"/>
    <n v="220.40000000000009"/>
    <n v="8.6147592245153254E-2"/>
    <n v="2558.4"/>
    <n v="220.40000000000009"/>
    <s v="Apr"/>
    <s v="Apr-2024"/>
    <d v="2024-04-01T00:00:00"/>
    <x v="4"/>
  </r>
  <r>
    <s v="CUST0953"/>
    <s v="P004"/>
    <n v="2"/>
    <n v="8999"/>
    <n v="3599.6"/>
    <s v="Debit Card"/>
    <s v="Delivered"/>
    <s v="Delivered"/>
    <s v="Google Ads"/>
    <n v="60"/>
    <n v="5059"/>
    <n v="14398.4"/>
    <n v="10118"/>
    <n v="4280.3999999999996"/>
    <n v="0.29728303144793866"/>
    <n v="14398.4"/>
    <n v="4280.3999999999996"/>
    <s v="Mar"/>
    <s v="Mar-2025"/>
    <d v="2025-03-01T00:00:00"/>
    <x v="4"/>
  </r>
  <r>
    <s v="CUST0999"/>
    <s v="P059"/>
    <n v="1"/>
    <n v="1999"/>
    <n v="0"/>
    <s v="UPI"/>
    <s v="Delivered"/>
    <s v="Delivered"/>
    <s v="Affiliate"/>
    <n v="40"/>
    <n v="1414"/>
    <n v="1999"/>
    <n v="1414"/>
    <n v="585"/>
    <n v="0.29264632316158079"/>
    <n v="1999"/>
    <n v="585"/>
    <s v="Sep"/>
    <s v="Sep-2024"/>
    <d v="2024-09-01T00:00:00"/>
    <x v="3"/>
  </r>
  <r>
    <s v="CUST0472"/>
    <s v="P046"/>
    <n v="3"/>
    <n v="1999"/>
    <n v="299.85000000000002"/>
    <s v="UPI"/>
    <s v="Delivered"/>
    <s v="Delivered"/>
    <s v="Facebook"/>
    <n v="70"/>
    <n v="1398"/>
    <n v="5697.15"/>
    <n v="4194"/>
    <n v="1503.1499999999996"/>
    <n v="0.26384244753955921"/>
    <n v="5697.15"/>
    <n v="1503.1499999999996"/>
    <s v="Nov"/>
    <s v="Nov-2024"/>
    <d v="2024-11-01T00:00:00"/>
    <x v="3"/>
  </r>
  <r>
    <s v="CUST0863"/>
    <s v="P046"/>
    <n v="2"/>
    <n v="1999"/>
    <n v="399.8"/>
    <s v="UPI"/>
    <s v="Delivered"/>
    <s v="Delivered"/>
    <s v="Organic"/>
    <n v="80"/>
    <n v="1398"/>
    <n v="3598.2"/>
    <n v="2796"/>
    <n v="802.19999999999982"/>
    <n v="0.2229448057362014"/>
    <n v="3598.2"/>
    <n v="802.19999999999982"/>
    <s v="Aug"/>
    <s v="Aug-2024"/>
    <d v="2024-08-01T00:00:00"/>
    <x v="3"/>
  </r>
  <r>
    <s v="CUST0263"/>
    <s v="P029"/>
    <n v="1"/>
    <n v="2499"/>
    <n v="0"/>
    <s v="UPI"/>
    <s v="Cancelled"/>
    <s v="Cancelled"/>
    <s v="Instagram"/>
    <n v="100"/>
    <n v="1584"/>
    <n v="2499"/>
    <n v="1584"/>
    <n v="915"/>
    <n v="0.36614645858343337"/>
    <n v="0"/>
    <n v="0"/>
    <s v="Apr"/>
    <s v="Apr-2025"/>
    <d v="2025-04-01T00:00:00"/>
    <x v="0"/>
  </r>
  <r>
    <s v="CUST0516"/>
    <s v="P076"/>
    <n v="2"/>
    <n v="399"/>
    <n v="79.8"/>
    <s v="UPI"/>
    <s v="Delivered"/>
    <s v="Delivered"/>
    <s v="Organic"/>
    <n v="70"/>
    <n v="322"/>
    <n v="718.2"/>
    <n v="644"/>
    <n v="74.200000000000045"/>
    <n v="0.10331384015594548"/>
    <n v="718.2"/>
    <n v="74.200000000000045"/>
    <s v="Apr"/>
    <s v="Apr-2025"/>
    <d v="2025-04-01T00:00:00"/>
    <x v="2"/>
  </r>
  <r>
    <s v="CUST0018"/>
    <s v="P009"/>
    <n v="4"/>
    <n v="4999"/>
    <n v="2999.4"/>
    <s v="UPI"/>
    <s v="Delivered"/>
    <s v="Delivered"/>
    <s v="Google Ads"/>
    <n v="60"/>
    <n v="2853"/>
    <n v="16996.599999999999"/>
    <n v="11412"/>
    <n v="5584.5999999999985"/>
    <n v="0.32857159667227559"/>
    <n v="16996.599999999999"/>
    <n v="5584.5999999999985"/>
    <s v="Dec"/>
    <s v="Dec-2024"/>
    <d v="2024-12-01T00:00:00"/>
    <x v="4"/>
  </r>
  <r>
    <s v="CUST0505"/>
    <s v="P007"/>
    <n v="3"/>
    <n v="599"/>
    <n v="0"/>
    <s v="UPI"/>
    <s v="Cancelled"/>
    <s v="Cancelled"/>
    <s v="Affiliate"/>
    <n v="70"/>
    <n v="470"/>
    <n v="1797"/>
    <n v="1410"/>
    <n v="387"/>
    <n v="0.21535893155258765"/>
    <n v="0"/>
    <n v="0"/>
    <s v="Jun"/>
    <s v="Jun-2025"/>
    <d v="2025-06-01T00:00:00"/>
    <x v="4"/>
  </r>
  <r>
    <s v="CUST0313"/>
    <s v="P068"/>
    <n v="1"/>
    <n v="2499"/>
    <n v="0"/>
    <s v="UPI"/>
    <s v="Delivered"/>
    <s v="Delivered"/>
    <s v="Organic"/>
    <n v="40"/>
    <n v="1632"/>
    <n v="2499"/>
    <n v="1632"/>
    <n v="867"/>
    <n v="0.34693877551020408"/>
    <n v="2499"/>
    <n v="867"/>
    <s v="Nov"/>
    <s v="Nov-2024"/>
    <d v="2024-11-01T00:00:00"/>
    <x v="2"/>
  </r>
  <r>
    <s v="CUST0187"/>
    <s v="P083"/>
    <n v="1"/>
    <n v="499"/>
    <n v="0"/>
    <s v="Debit Card"/>
    <s v="Cancelled"/>
    <s v="Cancelled"/>
    <s v="Email"/>
    <n v="100"/>
    <n v="323"/>
    <n v="499"/>
    <n v="323"/>
    <n v="176"/>
    <n v="0.35270541082164331"/>
    <n v="0"/>
    <n v="0"/>
    <s v="Nov"/>
    <s v="Nov-2024"/>
    <d v="2024-11-01T00:00:00"/>
    <x v="1"/>
  </r>
  <r>
    <s v="CUST0008"/>
    <s v="P039"/>
    <n v="2"/>
    <n v="999"/>
    <n v="0"/>
    <s v="Debit Card"/>
    <s v="Delivered"/>
    <s v="Delivered"/>
    <s v="Email"/>
    <n v="40"/>
    <n v="573"/>
    <n v="1998"/>
    <n v="1146"/>
    <n v="852"/>
    <n v="0.42642642642642642"/>
    <n v="1998"/>
    <n v="852"/>
    <s v="Dec"/>
    <s v="Dec-2024"/>
    <d v="2024-12-01T00:00:00"/>
    <x v="0"/>
  </r>
  <r>
    <s v="CUST0991"/>
    <s v="P073"/>
    <n v="4"/>
    <n v="499"/>
    <n v="0"/>
    <s v="UPI"/>
    <s v="Delivered"/>
    <s v="Delivered"/>
    <s v="Email"/>
    <n v="60"/>
    <n v="334"/>
    <n v="1996"/>
    <n v="1336"/>
    <n v="660"/>
    <n v="0.33066132264529058"/>
    <n v="1996"/>
    <n v="660"/>
    <s v="Oct"/>
    <s v="Oct-2025"/>
    <d v="2025-10-01T00:00:00"/>
    <x v="2"/>
  </r>
  <r>
    <s v="CUST1050"/>
    <s v="P046"/>
    <n v="3"/>
    <n v="1999"/>
    <n v="0"/>
    <s v="Credit Card"/>
    <s v="Delivered"/>
    <s v="Delivered"/>
    <s v="Facebook"/>
    <n v="100"/>
    <n v="1398"/>
    <n v="5997"/>
    <n v="4194"/>
    <n v="1803"/>
    <n v="0.30065032516258128"/>
    <n v="5997"/>
    <n v="1803"/>
    <s v="Jul"/>
    <s v="Jul-2024"/>
    <d v="2024-07-01T00:00:00"/>
    <x v="3"/>
  </r>
  <r>
    <s v="CUST1028"/>
    <s v="P017"/>
    <n v="1"/>
    <n v="6999"/>
    <n v="1749.75"/>
    <s v="Credit Card"/>
    <s v="Delivered"/>
    <s v="Delivered"/>
    <s v="Instagram"/>
    <n v="40"/>
    <n v="4046"/>
    <n v="5249.25"/>
    <n v="4046"/>
    <n v="1203.25"/>
    <n v="0.22922322236509979"/>
    <n v="5249.25"/>
    <n v="1203.25"/>
    <s v="Sep"/>
    <s v="Sep-2025"/>
    <d v="2025-09-01T00:00:00"/>
    <x v="4"/>
  </r>
  <r>
    <s v="CUST0727"/>
    <s v="P016"/>
    <n v="1"/>
    <n v="999"/>
    <n v="149.85"/>
    <s v="Debit Card"/>
    <s v="Delivered"/>
    <s v="Delivered"/>
    <s v="Organic"/>
    <n v="80"/>
    <n v="813"/>
    <n v="849.15"/>
    <n v="813"/>
    <n v="36.149999999999977"/>
    <n v="4.2571983748454313E-2"/>
    <n v="849.15"/>
    <n v="36.149999999999977"/>
    <s v="Nov"/>
    <s v="Nov-2024"/>
    <d v="2024-11-01T00:00:00"/>
    <x v="4"/>
  </r>
  <r>
    <s v="CUST0273"/>
    <s v="P066"/>
    <n v="1"/>
    <n v="299"/>
    <n v="0"/>
    <s v="Credit Card"/>
    <s v="Delivered"/>
    <s v="Delivered"/>
    <s v="Organic"/>
    <n v="60"/>
    <n v="223"/>
    <n v="299"/>
    <n v="223"/>
    <n v="76"/>
    <n v="0.25418060200668896"/>
    <n v="299"/>
    <n v="76"/>
    <s v="Oct"/>
    <s v="Oct-2025"/>
    <d v="2025-10-01T00:00:00"/>
    <x v="2"/>
  </r>
  <r>
    <s v="CUST0465"/>
    <s v="P015"/>
    <n v="2"/>
    <n v="1299"/>
    <n v="389.7"/>
    <s v="UPI"/>
    <s v="Delivered"/>
    <s v="Delivered"/>
    <s v="Google Ads"/>
    <n v="100"/>
    <n v="881"/>
    <n v="2208.3000000000002"/>
    <n v="1762"/>
    <n v="446.30000000000018"/>
    <n v="0.20210116379115162"/>
    <n v="2208.3000000000002"/>
    <n v="446.30000000000018"/>
    <s v="Mar"/>
    <s v="Mar-2024"/>
    <d v="2024-03-01T00:00:00"/>
    <x v="4"/>
  </r>
  <r>
    <s v="CUST0843"/>
    <s v="P083"/>
    <n v="2"/>
    <n v="499"/>
    <n v="49.9"/>
    <s v="Cash on Delivery"/>
    <s v="Delivered"/>
    <s v="Delivered"/>
    <s v="Google Ads"/>
    <n v="60"/>
    <n v="323"/>
    <n v="948.1"/>
    <n v="646"/>
    <n v="302.10000000000002"/>
    <n v="0.31863727454909824"/>
    <n v="948.1"/>
    <n v="302.10000000000002"/>
    <s v="Oct"/>
    <s v="Oct-2024"/>
    <d v="2024-10-01T00:00:00"/>
    <x v="1"/>
  </r>
  <r>
    <s v="CUST0052"/>
    <s v="P037"/>
    <n v="2"/>
    <n v="399"/>
    <n v="39.9"/>
    <s v="UPI"/>
    <s v="Delivered"/>
    <s v="Delivered"/>
    <s v="Instagram"/>
    <n v="80"/>
    <n v="226"/>
    <n v="758.1"/>
    <n v="452"/>
    <n v="306.10000000000002"/>
    <n v="0.40377258936815724"/>
    <n v="758.1"/>
    <n v="306.10000000000002"/>
    <s v="May"/>
    <s v="May-2025"/>
    <d v="2025-05-01T00:00:00"/>
    <x v="0"/>
  </r>
  <r>
    <s v="CUST0982"/>
    <s v="P008"/>
    <n v="1"/>
    <n v="299"/>
    <n v="14.95"/>
    <s v="Debit Card"/>
    <s v="Delivered"/>
    <s v="Delayed"/>
    <s v="Affiliate"/>
    <n v="40"/>
    <n v="197"/>
    <n v="284.05"/>
    <n v="197"/>
    <n v="87.050000000000011"/>
    <n v="0.30646013025875729"/>
    <n v="284.05"/>
    <n v="87.050000000000011"/>
    <s v="Jun"/>
    <s v="Jun-2025"/>
    <d v="2025-06-01T00:00:00"/>
    <x v="4"/>
  </r>
  <r>
    <s v="CUST0145"/>
    <s v="P072"/>
    <n v="2"/>
    <n v="999"/>
    <n v="199.8"/>
    <s v="Credit Card"/>
    <s v="Delivered"/>
    <s v="Delayed"/>
    <s v="Organic"/>
    <n v="50"/>
    <n v="636"/>
    <n v="1798.2"/>
    <n v="1272"/>
    <n v="526.20000000000005"/>
    <n v="0.29262595929262597"/>
    <n v="1798.2"/>
    <n v="526.20000000000005"/>
    <s v="Jul"/>
    <s v="Jul-2025"/>
    <d v="2025-07-01T00:00:00"/>
    <x v="2"/>
  </r>
  <r>
    <s v="CUST0579"/>
    <s v="P059"/>
    <n v="1"/>
    <n v="1999"/>
    <n v="199.9"/>
    <s v="Cash on Delivery"/>
    <s v="Delivered"/>
    <s v="Delivered"/>
    <s v="Instagram"/>
    <n v="80"/>
    <n v="1414"/>
    <n v="1799.1"/>
    <n v="1414"/>
    <n v="385.09999999999991"/>
    <n v="0.21405147017953416"/>
    <n v="1799.1"/>
    <n v="385.09999999999991"/>
    <s v="Feb"/>
    <s v="Feb-2024"/>
    <d v="2024-02-01T00:00:00"/>
    <x v="3"/>
  </r>
  <r>
    <s v="CUST1175"/>
    <s v="P096"/>
    <n v="4"/>
    <n v="299"/>
    <n v="0"/>
    <s v="Net Banking"/>
    <s v="Delivered"/>
    <s v="Delivered"/>
    <s v="Organic"/>
    <n v="60"/>
    <n v="168"/>
    <n v="1196"/>
    <n v="672"/>
    <n v="524"/>
    <n v="0.43812709030100333"/>
    <n v="1196"/>
    <n v="524"/>
    <s v="Aug"/>
    <s v="Aug-2025"/>
    <d v="2025-08-01T00:00:00"/>
    <x v="1"/>
  </r>
  <r>
    <s v="CUST0447"/>
    <s v="P030"/>
    <n v="1"/>
    <n v="799"/>
    <n v="79.900000000000006"/>
    <s v="Net Banking"/>
    <s v="Delivered"/>
    <s v="Delivered"/>
    <s v="Email"/>
    <n v="60"/>
    <n v="566"/>
    <n v="719.1"/>
    <n v="566"/>
    <n v="153.10000000000002"/>
    <n v="0.21290502016409404"/>
    <n v="719.1"/>
    <n v="153.10000000000002"/>
    <s v="Apr"/>
    <s v="Apr-2024"/>
    <d v="2024-04-01T00:00:00"/>
    <x v="0"/>
  </r>
  <r>
    <s v="CUST0238"/>
    <s v="P028"/>
    <n v="3"/>
    <n v="799"/>
    <n v="359.55"/>
    <s v="Cash on Delivery"/>
    <s v="Delivered"/>
    <s v="Delivered"/>
    <s v="Email"/>
    <n v="40"/>
    <n v="526"/>
    <n v="2037.45"/>
    <n v="1578"/>
    <n v="459.45000000000005"/>
    <n v="0.22550246631819187"/>
    <n v="2037.45"/>
    <n v="459.45000000000005"/>
    <s v="Oct"/>
    <s v="Oct-2025"/>
    <d v="2025-10-01T00:00:00"/>
    <x v="0"/>
  </r>
  <r>
    <s v="CUST1125"/>
    <s v="P063"/>
    <n v="4"/>
    <n v="2999"/>
    <n v="599.79999999999995"/>
    <s v="UPI"/>
    <s v="Delivered"/>
    <s v="Delivered"/>
    <s v="Organic"/>
    <n v="70"/>
    <n v="1877"/>
    <n v="11396.2"/>
    <n v="7508"/>
    <n v="3888.2000000000007"/>
    <n v="0.34118390340639865"/>
    <n v="11396.2"/>
    <n v="3888.2000000000007"/>
    <s v="Oct"/>
    <s v="Oct-2024"/>
    <d v="2024-10-01T00:00:00"/>
    <x v="2"/>
  </r>
  <r>
    <s v="CUST0152"/>
    <s v="P068"/>
    <n v="2"/>
    <n v="2499"/>
    <n v="999.6"/>
    <s v="UPI"/>
    <s v="Delivered"/>
    <s v="Delivered"/>
    <s v="Google Ads"/>
    <n v="60"/>
    <n v="1632"/>
    <n v="3998.4"/>
    <n v="3264"/>
    <n v="734.40000000000009"/>
    <n v="0.18367346938775511"/>
    <n v="3998.4"/>
    <n v="734.40000000000009"/>
    <s v="Feb"/>
    <s v="Feb-2024"/>
    <d v="2024-02-01T00:00:00"/>
    <x v="2"/>
  </r>
  <r>
    <s v="CUST1093"/>
    <s v="P033"/>
    <n v="2"/>
    <n v="399"/>
    <n v="79.8"/>
    <s v="Net Banking"/>
    <s v="Delivered"/>
    <s v="Delayed"/>
    <s v="Affiliate"/>
    <n v="50"/>
    <n v="321"/>
    <n v="718.2"/>
    <n v="642"/>
    <n v="76.200000000000045"/>
    <n v="0.10609857978279037"/>
    <n v="718.2"/>
    <n v="76.200000000000045"/>
    <s v="Apr"/>
    <s v="Apr-2025"/>
    <d v="2025-04-01T00:00:00"/>
    <x v="0"/>
  </r>
  <r>
    <s v="CUST0968"/>
    <s v="P059"/>
    <n v="1"/>
    <n v="1999"/>
    <n v="199.9"/>
    <s v="Cash on Delivery"/>
    <s v="Delivered"/>
    <s v="Delivered"/>
    <s v="Facebook"/>
    <n v="40"/>
    <n v="1414"/>
    <n v="1799.1"/>
    <n v="1414"/>
    <n v="385.09999999999991"/>
    <n v="0.21405147017953416"/>
    <n v="1799.1"/>
    <n v="385.09999999999991"/>
    <s v="Dec"/>
    <s v="Dec-2024"/>
    <d v="2024-12-01T00:00:00"/>
    <x v="3"/>
  </r>
  <r>
    <s v="CUST0869"/>
    <s v="P011"/>
    <n v="1"/>
    <n v="799"/>
    <n v="119.85"/>
    <s v="UPI"/>
    <s v="Delivered"/>
    <s v="Delivered"/>
    <s v="Organic"/>
    <n v="40"/>
    <n v="645"/>
    <n v="679.15"/>
    <n v="645"/>
    <n v="34.149999999999977"/>
    <n v="5.0283442538467171E-2"/>
    <n v="679.15"/>
    <n v="34.149999999999977"/>
    <s v="Oct"/>
    <s v="Oct-2025"/>
    <d v="2025-10-01T00:00:00"/>
    <x v="4"/>
  </r>
  <r>
    <s v="CUST0712"/>
    <s v="P057"/>
    <n v="2"/>
    <n v="299"/>
    <n v="0"/>
    <s v="Credit Card"/>
    <s v="Cancelled"/>
    <s v="Cancelled"/>
    <s v="Instagram"/>
    <n v="40"/>
    <n v="188"/>
    <n v="598"/>
    <n v="376"/>
    <n v="222"/>
    <n v="0.37123745819397991"/>
    <n v="0"/>
    <n v="0"/>
    <s v="May"/>
    <s v="May-2025"/>
    <d v="2025-05-01T00:00:00"/>
    <x v="3"/>
  </r>
  <r>
    <s v="CUST0693"/>
    <s v="P061"/>
    <n v="3"/>
    <n v="299"/>
    <n v="179.4"/>
    <s v="UPI"/>
    <s v="Delivered"/>
    <s v="Delivered"/>
    <s v="Organic"/>
    <n v="100"/>
    <n v="170"/>
    <n v="717.6"/>
    <n v="510"/>
    <n v="207.60000000000002"/>
    <n v="0.28929765886287628"/>
    <n v="717.6"/>
    <n v="207.60000000000002"/>
    <s v="Jun"/>
    <s v="Jun-2025"/>
    <d v="2025-06-01T00:00:00"/>
    <x v="2"/>
  </r>
  <r>
    <s v="CUST0791"/>
    <s v="P094"/>
    <n v="1"/>
    <n v="399"/>
    <n v="0"/>
    <s v="Credit Card"/>
    <s v="Cancelled"/>
    <s v="Cancelled"/>
    <s v="Google Ads"/>
    <n v="40"/>
    <n v="244"/>
    <n v="399"/>
    <n v="244"/>
    <n v="155"/>
    <n v="0.38847117794486213"/>
    <n v="0"/>
    <n v="0"/>
    <s v="Oct"/>
    <s v="Oct-2025"/>
    <d v="2025-10-01T00:00:00"/>
    <x v="1"/>
  </r>
  <r>
    <s v="CUST0455"/>
    <s v="P038"/>
    <n v="1"/>
    <n v="399"/>
    <n v="0"/>
    <s v="Credit Card"/>
    <s v="Cancelled"/>
    <s v="Cancelled"/>
    <s v="Organic"/>
    <n v="70"/>
    <n v="248"/>
    <n v="399"/>
    <n v="248"/>
    <n v="151"/>
    <n v="0.37844611528822053"/>
    <n v="0"/>
    <n v="0"/>
    <s v="Apr"/>
    <s v="Apr-2025"/>
    <d v="2025-04-01T00:00:00"/>
    <x v="0"/>
  </r>
  <r>
    <s v="CUST0607"/>
    <s v="P033"/>
    <n v="2"/>
    <n v="399"/>
    <n v="39.9"/>
    <s v="UPI"/>
    <s v="Delivered"/>
    <s v="Delivered"/>
    <s v="Google Ads"/>
    <n v="80"/>
    <n v="321"/>
    <n v="758.1"/>
    <n v="642"/>
    <n v="116.10000000000002"/>
    <n v="0.15314602295211716"/>
    <n v="758.1"/>
    <n v="116.10000000000002"/>
    <s v="Jan"/>
    <s v="Jan-2025"/>
    <d v="2025-01-01T00:00:00"/>
    <x v="0"/>
  </r>
  <r>
    <s v="CUST1132"/>
    <s v="P097"/>
    <n v="2"/>
    <n v="499"/>
    <n v="49.9"/>
    <s v="Debit Card"/>
    <s v="Delivered"/>
    <s v="Delivered"/>
    <s v="Affiliate"/>
    <n v="80"/>
    <n v="324"/>
    <n v="948.1"/>
    <n v="648"/>
    <n v="300.10000000000002"/>
    <n v="0.31652779242695922"/>
    <n v="948.1"/>
    <n v="300.10000000000002"/>
    <s v="Jul"/>
    <s v="Jul-2024"/>
    <d v="2024-07-01T00:00:00"/>
    <x v="1"/>
  </r>
  <r>
    <s v="CUST0731"/>
    <s v="P010"/>
    <n v="2"/>
    <n v="2499"/>
    <n v="999.6"/>
    <s v="UPI"/>
    <s v="Delivered"/>
    <s v="Delivered"/>
    <s v="Google Ads"/>
    <n v="60"/>
    <n v="2030"/>
    <n v="3998.4"/>
    <n v="4060"/>
    <n v="-61.599999999999909"/>
    <n v="-1.5406162464985971E-2"/>
    <n v="3998.4"/>
    <n v="-61.599999999999909"/>
    <s v="Jan"/>
    <s v="Jan-2025"/>
    <d v="2025-01-01T00:00:00"/>
    <x v="4"/>
  </r>
  <r>
    <s v="CUST0717"/>
    <s v="P050"/>
    <n v="2"/>
    <n v="3999"/>
    <n v="399.9"/>
    <s v="UPI"/>
    <s v="Delivered"/>
    <s v="Delivered"/>
    <s v="Google Ads"/>
    <n v="80"/>
    <n v="2895"/>
    <n v="7598.1"/>
    <n v="5790"/>
    <n v="1808.1000000000004"/>
    <n v="0.23796738658348801"/>
    <n v="7598.1"/>
    <n v="1808.1000000000004"/>
    <s v="Jan"/>
    <s v="Jan-2024"/>
    <d v="2024-01-01T00:00:00"/>
    <x v="3"/>
  </r>
  <r>
    <s v="CUST0203"/>
    <s v="P035"/>
    <n v="2"/>
    <n v="1299"/>
    <n v="389.7"/>
    <s v="Cash on Delivery"/>
    <s v="Delivered"/>
    <s v="Delivered"/>
    <s v="Affiliate"/>
    <n v="60"/>
    <n v="863"/>
    <n v="2208.3000000000002"/>
    <n v="1726"/>
    <n v="482.30000000000018"/>
    <n v="0.21840329665353445"/>
    <n v="2208.3000000000002"/>
    <n v="482.30000000000018"/>
    <s v="Nov"/>
    <s v="Nov-2024"/>
    <d v="2024-11-01T00:00:00"/>
    <x v="0"/>
  </r>
  <r>
    <s v="CUST0647"/>
    <s v="P081"/>
    <n v="4"/>
    <n v="499"/>
    <n v="199.6"/>
    <s v="Debit Card"/>
    <s v="Delivered"/>
    <s v="Delayed"/>
    <s v="Email"/>
    <n v="50"/>
    <n v="280"/>
    <n v="1796.4"/>
    <n v="1120"/>
    <n v="676.40000000000009"/>
    <n v="0.37653083945669119"/>
    <n v="1796.4"/>
    <n v="676.40000000000009"/>
    <s v="Jan"/>
    <s v="Jan-2025"/>
    <d v="2025-01-01T00:00:00"/>
    <x v="1"/>
  </r>
  <r>
    <s v="CUST0207"/>
    <s v="P048"/>
    <n v="2"/>
    <n v="1599"/>
    <n v="479.7"/>
    <s v="Cash on Delivery"/>
    <s v="Delivered"/>
    <s v="Delivered"/>
    <s v="Google Ads"/>
    <n v="80"/>
    <n v="1138"/>
    <n v="2718.3"/>
    <n v="2276"/>
    <n v="442.30000000000018"/>
    <n v="0.16271198911084139"/>
    <n v="2718.3"/>
    <n v="442.30000000000018"/>
    <s v="Jun"/>
    <s v="Jun-2024"/>
    <d v="2024-06-01T00:00:00"/>
    <x v="3"/>
  </r>
  <r>
    <s v="CUST0740"/>
    <s v="P029"/>
    <n v="2"/>
    <n v="2499"/>
    <n v="749.7"/>
    <s v="UPI"/>
    <s v="Delivered"/>
    <s v="Delivered"/>
    <s v="Google Ads"/>
    <n v="80"/>
    <n v="1584"/>
    <n v="4248.3"/>
    <n v="3168"/>
    <n v="1080.3000000000002"/>
    <n v="0.25428995127462756"/>
    <n v="4248.3"/>
    <n v="1080.3000000000002"/>
    <s v="Oct"/>
    <s v="Oct-2024"/>
    <d v="2024-10-01T00:00:00"/>
    <x v="0"/>
  </r>
  <r>
    <s v="CUST1085"/>
    <s v="P072"/>
    <n v="4"/>
    <n v="999"/>
    <n v="0"/>
    <s v="UPI"/>
    <s v="Delivered"/>
    <s v="Delivered"/>
    <s v="Affiliate"/>
    <n v="50"/>
    <n v="636"/>
    <n v="3996"/>
    <n v="2544"/>
    <n v="1452"/>
    <n v="0.36336336336336339"/>
    <n v="3996"/>
    <n v="1452"/>
    <s v="Nov"/>
    <s v="Nov-2024"/>
    <d v="2024-11-01T00:00:00"/>
    <x v="2"/>
  </r>
  <r>
    <s v="CUST0676"/>
    <s v="P081"/>
    <n v="1"/>
    <n v="499"/>
    <n v="49.9"/>
    <s v="Cash on Delivery"/>
    <s v="Delivered"/>
    <s v="Delivered"/>
    <s v="Organic"/>
    <n v="70"/>
    <n v="280"/>
    <n v="449.1"/>
    <n v="280"/>
    <n v="169.10000000000002"/>
    <n v="0.37653083945669119"/>
    <n v="449.1"/>
    <n v="169.10000000000002"/>
    <s v="Jan"/>
    <s v="Jan-2024"/>
    <d v="2024-01-01T00:00:00"/>
    <x v="1"/>
  </r>
  <r>
    <s v="CUST0035"/>
    <s v="P086"/>
    <n v="1"/>
    <n v="6999"/>
    <n v="1749.75"/>
    <s v="UPI"/>
    <s v="Delivered"/>
    <s v="Delivered"/>
    <s v="Google Ads"/>
    <n v="50"/>
    <n v="4782"/>
    <n v="5249.25"/>
    <n v="4782"/>
    <n v="467.25"/>
    <n v="8.9012716102300327E-2"/>
    <n v="5249.25"/>
    <n v="467.25"/>
    <s v="Mar"/>
    <s v="Mar-2025"/>
    <d v="2025-03-01T00:00:00"/>
    <x v="1"/>
  </r>
  <r>
    <s v="CUST0375"/>
    <s v="P061"/>
    <n v="3"/>
    <n v="299"/>
    <n v="44.85"/>
    <s v="UPI"/>
    <s v="Delivered"/>
    <s v="Delayed"/>
    <s v="Organic"/>
    <n v="40"/>
    <n v="170"/>
    <n v="852.15"/>
    <n v="510"/>
    <n v="342.15"/>
    <n v="0.40151381798979052"/>
    <n v="852.15"/>
    <n v="342.15"/>
    <s v="May"/>
    <s v="May-2024"/>
    <d v="2024-05-01T00:00:00"/>
    <x v="2"/>
  </r>
  <r>
    <s v="CUST0058"/>
    <s v="P093"/>
    <n v="3"/>
    <n v="999"/>
    <n v="0"/>
    <s v="UPI"/>
    <s v="Delivered"/>
    <s v="Delivered"/>
    <s v="Instagram"/>
    <n v="50"/>
    <n v="629"/>
    <n v="2997"/>
    <n v="1887"/>
    <n v="1110"/>
    <n v="0.37037037037037035"/>
    <n v="2997"/>
    <n v="1110"/>
    <s v="Jan"/>
    <s v="Jan-2025"/>
    <d v="2025-01-01T00:00:00"/>
    <x v="1"/>
  </r>
  <r>
    <s v="CUST0600"/>
    <s v="P026"/>
    <n v="3"/>
    <n v="599"/>
    <n v="269.55"/>
    <s v="Credit Card"/>
    <s v="Delivered"/>
    <s v="Delivered"/>
    <s v="Organic"/>
    <n v="100"/>
    <n v="363"/>
    <n v="1527.45"/>
    <n v="1089"/>
    <n v="438.45000000000005"/>
    <n v="0.28704703918295199"/>
    <n v="1527.45"/>
    <n v="438.45000000000005"/>
    <s v="Dec"/>
    <s v="Dec-2024"/>
    <d v="2024-12-01T00:00:00"/>
    <x v="0"/>
  </r>
  <r>
    <s v="CUST0632"/>
    <s v="P035"/>
    <n v="1"/>
    <n v="1299"/>
    <n v="259.8"/>
    <s v="Net Banking"/>
    <s v="Delivered"/>
    <s v="Delivered"/>
    <s v="Affiliate"/>
    <n v="60"/>
    <n v="863"/>
    <n v="1039.2"/>
    <n v="863"/>
    <n v="176.20000000000005"/>
    <n v="0.16955350269438033"/>
    <n v="1039.2"/>
    <n v="176.20000000000005"/>
    <s v="Jul"/>
    <s v="Jul-2024"/>
    <d v="2024-07-01T00:00:00"/>
    <x v="0"/>
  </r>
  <r>
    <s v="CUST0612"/>
    <s v="P093"/>
    <n v="1"/>
    <n v="999"/>
    <n v="99.9"/>
    <s v="UPI"/>
    <s v="Delivered"/>
    <s v="Delivered"/>
    <s v="Affiliate"/>
    <n v="60"/>
    <n v="629"/>
    <n v="899.1"/>
    <n v="629"/>
    <n v="270.10000000000002"/>
    <n v="0.30041152263374488"/>
    <n v="899.1"/>
    <n v="270.10000000000002"/>
    <s v="Aug"/>
    <s v="Aug-2024"/>
    <d v="2024-08-01T00:00:00"/>
    <x v="1"/>
  </r>
  <r>
    <s v="CUST0917"/>
    <s v="P059"/>
    <n v="1"/>
    <n v="1999"/>
    <n v="99.95"/>
    <s v="Net Banking"/>
    <s v="Delivered"/>
    <s v="Delivered"/>
    <s v="Organic"/>
    <n v="100"/>
    <n v="1414"/>
    <n v="1899.05"/>
    <n v="1414"/>
    <n v="485.04999999999995"/>
    <n v="0.25541718227534821"/>
    <n v="1899.05"/>
    <n v="485.04999999999995"/>
    <s v="Jul"/>
    <s v="Jul-2024"/>
    <d v="2024-07-01T00:00:00"/>
    <x v="3"/>
  </r>
  <r>
    <s v="CUST0846"/>
    <s v="P029"/>
    <n v="1"/>
    <n v="2499"/>
    <n v="374.85"/>
    <s v="UPI"/>
    <s v="Delivered"/>
    <s v="Delayed"/>
    <s v="Facebook"/>
    <n v="60"/>
    <n v="1584"/>
    <n v="2124.15"/>
    <n v="1584"/>
    <n v="540.15000000000009"/>
    <n v="0.25428995127462756"/>
    <n v="2124.15"/>
    <n v="540.15000000000009"/>
    <s v="May"/>
    <s v="May-2024"/>
    <d v="2024-05-01T00:00:00"/>
    <x v="0"/>
  </r>
  <r>
    <s v="CUST0190"/>
    <s v="P063"/>
    <n v="3"/>
    <n v="2999"/>
    <n v="449.85"/>
    <s v="UPI"/>
    <s v="Delivered"/>
    <s v="Delivered"/>
    <s v="Organic"/>
    <n v="80"/>
    <n v="1877"/>
    <n v="8547.15"/>
    <n v="5631"/>
    <n v="2916.1499999999996"/>
    <n v="0.34118390340639859"/>
    <n v="8547.15"/>
    <n v="2916.1499999999996"/>
    <s v="Apr"/>
    <s v="Apr-2025"/>
    <d v="2025-04-01T00:00:00"/>
    <x v="2"/>
  </r>
  <r>
    <s v="CUST0059"/>
    <s v="P015"/>
    <n v="3"/>
    <n v="1299"/>
    <n v="194.85"/>
    <s v="Net Banking"/>
    <s v="Delivered"/>
    <s v="Delivered"/>
    <s v="Facebook"/>
    <n v="40"/>
    <n v="881"/>
    <n v="3702.15"/>
    <n v="2643"/>
    <n v="1059.1500000000001"/>
    <n v="0.28609051497103039"/>
    <n v="3702.15"/>
    <n v="1059.1500000000001"/>
    <s v="Jul"/>
    <s v="Jul-2025"/>
    <d v="2025-07-01T00:00:00"/>
    <x v="4"/>
  </r>
  <r>
    <s v="CUST0965"/>
    <s v="P008"/>
    <n v="4"/>
    <n v="299"/>
    <n v="119.6"/>
    <s v="Debit Card"/>
    <s v="Delivered"/>
    <s v="Delivered"/>
    <s v="Organic"/>
    <n v="50"/>
    <n v="197"/>
    <n v="1076.4000000000001"/>
    <n v="788"/>
    <n v="288.40000000000009"/>
    <n v="0.26793013749535494"/>
    <n v="1076.4000000000001"/>
    <n v="288.40000000000009"/>
    <s v="Jun"/>
    <s v="Jun-2025"/>
    <d v="2025-06-01T00:00:00"/>
    <x v="4"/>
  </r>
  <r>
    <s v="CUST0422"/>
    <s v="P081"/>
    <n v="1"/>
    <n v="499"/>
    <n v="24.95"/>
    <s v="Cash on Delivery"/>
    <s v="Delivered"/>
    <s v="Delivered"/>
    <s v="Email"/>
    <n v="80"/>
    <n v="280"/>
    <n v="474.05"/>
    <n v="280"/>
    <n v="194.05"/>
    <n v="0.40934500580107586"/>
    <n v="474.05"/>
    <n v="194.05"/>
    <s v="Oct"/>
    <s v="Oct-2024"/>
    <d v="2024-10-01T00:00:00"/>
    <x v="1"/>
  </r>
  <r>
    <s v="CUST0748"/>
    <s v="P025"/>
    <n v="3"/>
    <n v="4999"/>
    <n v="0"/>
    <s v="Cash on Delivery"/>
    <s v="Cancelled"/>
    <s v="Cancelled"/>
    <s v="Affiliate"/>
    <n v="50"/>
    <n v="3572"/>
    <n v="14997"/>
    <n v="10716"/>
    <n v="4281"/>
    <n v="0.28545709141828368"/>
    <n v="0"/>
    <n v="0"/>
    <s v="Apr"/>
    <s v="Apr-2024"/>
    <d v="2024-04-01T00:00:00"/>
    <x v="0"/>
  </r>
  <r>
    <s v="CUST0417"/>
    <s v="P060"/>
    <n v="1"/>
    <n v="999"/>
    <n v="0"/>
    <s v="Debit Card"/>
    <s v="Cancelled"/>
    <s v="Cancelled"/>
    <s v="Affiliate"/>
    <n v="60"/>
    <n v="744"/>
    <n v="999"/>
    <n v="744"/>
    <n v="255"/>
    <n v="0.25525525525525528"/>
    <n v="0"/>
    <n v="0"/>
    <s v="Jan"/>
    <s v="Jan-2025"/>
    <d v="2025-01-01T00:00:00"/>
    <x v="3"/>
  </r>
  <r>
    <s v="CUST0012"/>
    <s v="P089"/>
    <n v="2"/>
    <n v="2999"/>
    <n v="899.7"/>
    <s v="UPI"/>
    <s v="Delivered"/>
    <s v="Delivered"/>
    <s v="Google Ads"/>
    <n v="80"/>
    <n v="2453"/>
    <n v="5098.3"/>
    <n v="4906"/>
    <n v="192.30000000000018"/>
    <n v="3.7718455171331655E-2"/>
    <n v="5098.3"/>
    <n v="192.30000000000018"/>
    <s v="Jan"/>
    <s v="Jan-2025"/>
    <d v="2025-01-01T00:00:00"/>
    <x v="1"/>
  </r>
  <r>
    <s v="CUST0722"/>
    <s v="P092"/>
    <n v="1"/>
    <n v="999"/>
    <n v="49.95"/>
    <s v="UPI"/>
    <s v="Delivered"/>
    <s v="Delivered"/>
    <s v="Instagram"/>
    <n v="50"/>
    <n v="727"/>
    <n v="949.05"/>
    <n v="727"/>
    <n v="222.04999999999995"/>
    <n v="0.23397081291818131"/>
    <n v="949.05"/>
    <n v="222.04999999999995"/>
    <s v="Mar"/>
    <s v="Mar-2024"/>
    <d v="2024-03-01T00:00:00"/>
    <x v="1"/>
  </r>
  <r>
    <s v="CUST0495"/>
    <s v="P063"/>
    <n v="4"/>
    <n v="2999"/>
    <n v="0"/>
    <s v="UPI"/>
    <s v="Cancelled"/>
    <s v="Cancelled"/>
    <s v="Email"/>
    <n v="100"/>
    <n v="1877"/>
    <n v="11996"/>
    <n v="7508"/>
    <n v="4488"/>
    <n v="0.37412470823607868"/>
    <n v="0"/>
    <n v="0"/>
    <s v="Jan"/>
    <s v="Jan-2024"/>
    <d v="2024-01-01T00:00:00"/>
    <x v="2"/>
  </r>
  <r>
    <s v="CUST0212"/>
    <s v="P005"/>
    <n v="4"/>
    <n v="599"/>
    <n v="0"/>
    <s v="UPI"/>
    <s v="Delivered"/>
    <s v="Delivered"/>
    <s v="Organic"/>
    <n v="60"/>
    <n v="426"/>
    <n v="2396"/>
    <n v="1704"/>
    <n v="692"/>
    <n v="0.28881469115191988"/>
    <n v="2396"/>
    <n v="692"/>
    <s v="Mar"/>
    <s v="Mar-2025"/>
    <d v="2025-03-01T00:00:00"/>
    <x v="4"/>
  </r>
  <r>
    <s v="CUST0671"/>
    <s v="P049"/>
    <n v="1"/>
    <n v="799"/>
    <n v="119.85"/>
    <s v="Cash on Delivery"/>
    <s v="Delivered"/>
    <s v="Delivered"/>
    <s v="Instagram"/>
    <n v="100"/>
    <n v="538"/>
    <n v="679.15"/>
    <n v="538"/>
    <n v="141.14999999999998"/>
    <n v="0.20783332106309355"/>
    <n v="679.15"/>
    <n v="141.14999999999998"/>
    <s v="Jan"/>
    <s v="Jan-2024"/>
    <d v="2024-01-01T00:00:00"/>
    <x v="3"/>
  </r>
  <r>
    <s v="CUST0459"/>
    <s v="P039"/>
    <n v="1"/>
    <n v="999"/>
    <n v="199.8"/>
    <s v="Credit Card"/>
    <s v="Delivered"/>
    <s v="Delivered"/>
    <s v="Organic"/>
    <n v="60"/>
    <n v="573"/>
    <n v="799.2"/>
    <n v="573"/>
    <n v="226.20000000000005"/>
    <n v="0.28303303303303307"/>
    <n v="799.2"/>
    <n v="226.20000000000005"/>
    <s v="Jan"/>
    <s v="Jan-2025"/>
    <d v="2025-01-01T00:00:00"/>
    <x v="0"/>
  </r>
  <r>
    <s v="CUST0277"/>
    <s v="P006"/>
    <n v="2"/>
    <n v="399"/>
    <n v="159.6"/>
    <s v="Debit Card"/>
    <s v="Delivered"/>
    <s v="Delivered"/>
    <s v="Email"/>
    <n v="50"/>
    <n v="221"/>
    <n v="638.4"/>
    <n v="442"/>
    <n v="196.39999999999998"/>
    <n v="0.30764411027568922"/>
    <n v="638.4"/>
    <n v="196.39999999999998"/>
    <s v="Nov"/>
    <s v="Nov-2024"/>
    <d v="2024-11-01T00:00:00"/>
    <x v="4"/>
  </r>
  <r>
    <s v="CUST0020"/>
    <s v="P057"/>
    <n v="1"/>
    <n v="299"/>
    <n v="59.8"/>
    <s v="UPI"/>
    <s v="Delivered"/>
    <s v="Delivered"/>
    <s v="Affiliate"/>
    <n v="60"/>
    <n v="188"/>
    <n v="239.2"/>
    <n v="188"/>
    <n v="51.199999999999989"/>
    <n v="0.21404682274247488"/>
    <n v="239.2"/>
    <n v="51.199999999999989"/>
    <s v="Nov"/>
    <s v="Nov-2024"/>
    <d v="2024-11-01T00:00:00"/>
    <x v="3"/>
  </r>
  <r>
    <s v="CUST1081"/>
    <s v="P027"/>
    <n v="4"/>
    <n v="299"/>
    <n v="179.4"/>
    <s v="Net Banking"/>
    <s v="Delivered"/>
    <s v="Delivered"/>
    <s v="Google Ads"/>
    <n v="80"/>
    <n v="206"/>
    <n v="1016.6"/>
    <n v="824"/>
    <n v="192.60000000000002"/>
    <n v="0.18945504623253986"/>
    <n v="1016.6"/>
    <n v="192.60000000000002"/>
    <s v="Mar"/>
    <s v="Mar-2025"/>
    <d v="2025-03-01T00:00:00"/>
    <x v="0"/>
  </r>
  <r>
    <s v="CUST0947"/>
    <s v="P027"/>
    <n v="2"/>
    <n v="299"/>
    <n v="119.6"/>
    <s v="Cash on Delivery"/>
    <s v="Delivered"/>
    <s v="Delivered"/>
    <s v="Instagram"/>
    <n v="70"/>
    <n v="206"/>
    <n v="478.4"/>
    <n v="412"/>
    <n v="66.399999999999977"/>
    <n v="0.13879598662207354"/>
    <n v="478.4"/>
    <n v="66.399999999999977"/>
    <s v="Jun"/>
    <s v="Jun-2024"/>
    <d v="2024-06-01T00:00:00"/>
    <x v="0"/>
  </r>
  <r>
    <s v="CUST1158"/>
    <s v="P092"/>
    <n v="3"/>
    <n v="999"/>
    <n v="149.85"/>
    <s v="UPI"/>
    <s v="Delivered"/>
    <s v="Delivered"/>
    <s v="Google Ads"/>
    <n v="70"/>
    <n v="727"/>
    <n v="2847.15"/>
    <n v="2181"/>
    <n v="666.15000000000009"/>
    <n v="0.23397081291818136"/>
    <n v="2847.15"/>
    <n v="666.15000000000009"/>
    <s v="May"/>
    <s v="May-2024"/>
    <d v="2024-05-01T00:00:00"/>
    <x v="1"/>
  </r>
  <r>
    <s v="CUST0595"/>
    <s v="P071"/>
    <n v="3"/>
    <n v="999"/>
    <n v="0"/>
    <s v="Debit Card"/>
    <s v="Cancelled"/>
    <s v="Cancelled"/>
    <s v="Affiliate"/>
    <n v="80"/>
    <n v="818"/>
    <n v="2997"/>
    <n v="2454"/>
    <n v="543"/>
    <n v="0.18118118118118118"/>
    <n v="0"/>
    <n v="0"/>
    <s v="Dec"/>
    <s v="Dec-2024"/>
    <d v="2024-12-01T00:00:00"/>
    <x v="2"/>
  </r>
  <r>
    <s v="CUST0199"/>
    <s v="P021"/>
    <n v="2"/>
    <n v="799"/>
    <n v="399.5"/>
    <s v="UPI"/>
    <s v="Delivered"/>
    <s v="Delivered"/>
    <s v="Organic"/>
    <n v="40"/>
    <n v="613"/>
    <n v="1198.5"/>
    <n v="1226"/>
    <n v="-27.5"/>
    <n v="-2.2945348352106799E-2"/>
    <n v="1198.5"/>
    <n v="-27.5"/>
    <s v="May"/>
    <s v="May-2025"/>
    <d v="2025-05-01T00:00:00"/>
    <x v="0"/>
  </r>
  <r>
    <s v="CUST0581"/>
    <s v="P060"/>
    <n v="2"/>
    <n v="999"/>
    <n v="0"/>
    <s v="Credit Card"/>
    <s v="Delivered"/>
    <s v="Delayed"/>
    <s v="Facebook"/>
    <n v="100"/>
    <n v="744"/>
    <n v="1998"/>
    <n v="1488"/>
    <n v="510"/>
    <n v="0.25525525525525528"/>
    <n v="1998"/>
    <n v="510"/>
    <s v="Jan"/>
    <s v="Jan-2025"/>
    <d v="2025-01-01T00:00:00"/>
    <x v="3"/>
  </r>
  <r>
    <s v="CUST0298"/>
    <s v="P005"/>
    <n v="1"/>
    <n v="599"/>
    <n v="59.9"/>
    <s v="Debit Card"/>
    <s v="Delivered"/>
    <s v="Delivered"/>
    <s v="Google Ads"/>
    <n v="70"/>
    <n v="426"/>
    <n v="539.1"/>
    <n v="426"/>
    <n v="113.10000000000002"/>
    <n v="0.20979410127991099"/>
    <n v="539.1"/>
    <n v="113.10000000000002"/>
    <s v="Apr"/>
    <s v="Apr-2024"/>
    <d v="2024-04-01T00:00:00"/>
    <x v="4"/>
  </r>
  <r>
    <s v="CUST0513"/>
    <s v="P049"/>
    <n v="1"/>
    <n v="799"/>
    <n v="39.950000000000003"/>
    <s v="UPI"/>
    <s v="Delivered"/>
    <s v="Delivered"/>
    <s v="Organic"/>
    <n v="40"/>
    <n v="538"/>
    <n v="759.05"/>
    <n v="538"/>
    <n v="221.04999999999995"/>
    <n v="0.29121928726697843"/>
    <n v="759.05"/>
    <n v="221.04999999999995"/>
    <s v="Jun"/>
    <s v="Jun-2024"/>
    <d v="2024-06-01T00:00:00"/>
    <x v="3"/>
  </r>
  <r>
    <s v="CUST0754"/>
    <s v="P067"/>
    <n v="2"/>
    <n v="999"/>
    <n v="299.7"/>
    <s v="UPI"/>
    <s v="Delivered"/>
    <s v="Delivered"/>
    <s v="Google Ads"/>
    <n v="100"/>
    <n v="611"/>
    <n v="1698.3"/>
    <n v="1222"/>
    <n v="476.29999999999995"/>
    <n v="0.28045692751575102"/>
    <n v="1698.3"/>
    <n v="476.29999999999995"/>
    <s v="Jul"/>
    <s v="Jul-2024"/>
    <d v="2024-07-01T00:00:00"/>
    <x v="2"/>
  </r>
  <r>
    <s v="CUST1012"/>
    <s v="P022"/>
    <n v="1"/>
    <n v="999"/>
    <n v="249.75"/>
    <s v="UPI"/>
    <s v="Delivered"/>
    <s v="Delivered"/>
    <s v="Google Ads"/>
    <n v="80"/>
    <n v="693"/>
    <n v="749.25"/>
    <n v="693"/>
    <n v="56.25"/>
    <n v="7.5075075075075076E-2"/>
    <n v="749.25"/>
    <n v="56.25"/>
    <s v="Aug"/>
    <s v="Aug-2025"/>
    <d v="2025-08-01T00:00:00"/>
    <x v="0"/>
  </r>
  <r>
    <s v="CUST0541"/>
    <s v="P017"/>
    <n v="2"/>
    <n v="6999"/>
    <n v="699.9"/>
    <s v="Credit Card"/>
    <s v="Delivered"/>
    <s v="Delivered"/>
    <s v="Instagram"/>
    <n v="40"/>
    <n v="4046"/>
    <n v="13298.1"/>
    <n v="8092"/>
    <n v="5206.1000000000004"/>
    <n v="0.39149201765665775"/>
    <n v="13298.1"/>
    <n v="5206.1000000000004"/>
    <s v="Aug"/>
    <s v="Aug-2025"/>
    <d v="2025-08-01T00:00:00"/>
    <x v="4"/>
  </r>
  <r>
    <s v="CUST0077"/>
    <s v="P090"/>
    <n v="1"/>
    <n v="8999"/>
    <n v="449.95"/>
    <s v="UPI"/>
    <s v="Delivered"/>
    <s v="Delivered"/>
    <s v="Facebook"/>
    <n v="70"/>
    <n v="5811"/>
    <n v="8549.0499999999993"/>
    <n v="5811"/>
    <n v="2738.0499999999993"/>
    <n v="0.32027535223211928"/>
    <n v="8549.0499999999993"/>
    <n v="2738.0499999999993"/>
    <s v="Mar"/>
    <s v="Mar-2025"/>
    <d v="2025-03-01T00:00:00"/>
    <x v="1"/>
  </r>
  <r>
    <s v="CUST0328"/>
    <s v="P009"/>
    <n v="1"/>
    <n v="4999"/>
    <n v="499.9"/>
    <s v="UPI"/>
    <s v="Delivered"/>
    <s v="Delivered"/>
    <s v="Google Ads"/>
    <n v="100"/>
    <n v="2853"/>
    <n v="4499.1000000000004"/>
    <n v="2853"/>
    <n v="1646.1000000000004"/>
    <n v="0.36587317463492702"/>
    <n v="4499.1000000000004"/>
    <n v="1646.1000000000004"/>
    <s v="Dec"/>
    <s v="Dec-2024"/>
    <d v="2024-12-01T00:00:00"/>
    <x v="4"/>
  </r>
  <r>
    <s v="CUST0908"/>
    <s v="P046"/>
    <n v="4"/>
    <n v="1999"/>
    <n v="799.6"/>
    <s v="Credit Card"/>
    <s v="Delivered"/>
    <s v="Delivered"/>
    <s v="Organic"/>
    <n v="50"/>
    <n v="1398"/>
    <n v="7196.4"/>
    <n v="5592"/>
    <n v="1604.3999999999996"/>
    <n v="0.2229448057362014"/>
    <n v="7196.4"/>
    <n v="1604.3999999999996"/>
    <s v="Oct"/>
    <s v="Oct-2025"/>
    <d v="2025-10-01T00:00:00"/>
    <x v="3"/>
  </r>
  <r>
    <s v="CUST0739"/>
    <s v="P066"/>
    <n v="1"/>
    <n v="299"/>
    <n v="0"/>
    <s v="Credit Card"/>
    <s v="Cancelled"/>
    <s v="Cancelled"/>
    <s v="Affiliate"/>
    <n v="50"/>
    <n v="223"/>
    <n v="299"/>
    <n v="223"/>
    <n v="76"/>
    <n v="0.25418060200668896"/>
    <n v="0"/>
    <n v="0"/>
    <s v="Mar"/>
    <s v="Mar-2024"/>
    <d v="2024-03-01T00:00:00"/>
    <x v="2"/>
  </r>
  <r>
    <s v="CUST0752"/>
    <s v="P024"/>
    <n v="2"/>
    <n v="1299"/>
    <n v="519.6"/>
    <s v="Credit Card"/>
    <s v="Delivered"/>
    <s v="Delayed"/>
    <s v="Email"/>
    <n v="60"/>
    <n v="969"/>
    <n v="2078.4"/>
    <n v="1938"/>
    <n v="140.40000000000009"/>
    <n v="6.7551963048498892E-2"/>
    <n v="2078.4"/>
    <n v="140.40000000000009"/>
    <s v="Jun"/>
    <s v="Jun-2024"/>
    <d v="2024-06-01T00:00:00"/>
    <x v="0"/>
  </r>
  <r>
    <s v="CUST1160"/>
    <s v="P014"/>
    <n v="4"/>
    <n v="2499"/>
    <n v="1999.2"/>
    <s v="UPI"/>
    <s v="Delivered"/>
    <s v="Delivered"/>
    <s v="Google Ads"/>
    <n v="60"/>
    <n v="1599"/>
    <n v="7996.8"/>
    <n v="6396"/>
    <n v="1600.8000000000002"/>
    <n v="0.20018007202881155"/>
    <n v="7996.8"/>
    <n v="1600.8000000000002"/>
    <s v="Mar"/>
    <s v="Mar-2025"/>
    <d v="2025-03-01T00:00:00"/>
    <x v="4"/>
  </r>
  <r>
    <s v="CUST0392"/>
    <s v="P032"/>
    <n v="1"/>
    <n v="1599"/>
    <n v="0"/>
    <s v="Credit Card"/>
    <s v="Cancelled"/>
    <s v="Cancelled"/>
    <s v="Organic"/>
    <n v="80"/>
    <n v="1180"/>
    <n v="1599"/>
    <n v="1180"/>
    <n v="419"/>
    <n v="0.26203877423389621"/>
    <n v="0"/>
    <n v="0"/>
    <s v="Jun"/>
    <s v="Jun-2024"/>
    <d v="2024-06-01T00:00:00"/>
    <x v="0"/>
  </r>
  <r>
    <s v="CUST0509"/>
    <s v="P019"/>
    <n v="1"/>
    <n v="499"/>
    <n v="74.849999999999994"/>
    <s v="Credit Card"/>
    <s v="Delivered"/>
    <s v="Delivered"/>
    <s v="Organic"/>
    <n v="50"/>
    <n v="391"/>
    <n v="424.15"/>
    <n v="391"/>
    <n v="33.149999999999977"/>
    <n v="7.8156312625250454E-2"/>
    <n v="424.15"/>
    <n v="33.149999999999977"/>
    <s v="Jun"/>
    <s v="Jun-2025"/>
    <d v="2025-06-01T00:00:00"/>
    <x v="4"/>
  </r>
  <r>
    <s v="CUST0955"/>
    <s v="P031"/>
    <n v="4"/>
    <n v="3999"/>
    <n v="1599.6"/>
    <s v="UPI"/>
    <s v="Delivered"/>
    <s v="Delivered"/>
    <s v="Instagram"/>
    <n v="50"/>
    <n v="3007"/>
    <n v="14396.4"/>
    <n v="12028"/>
    <n v="2368.3999999999996"/>
    <n v="0.16451335055986216"/>
    <n v="14396.4"/>
    <n v="2368.3999999999996"/>
    <s v="Dec"/>
    <s v="Dec-2024"/>
    <d v="2024-12-01T00:00:00"/>
    <x v="0"/>
  </r>
  <r>
    <s v="CUST0149"/>
    <s v="P017"/>
    <n v="4"/>
    <n v="6999"/>
    <n v="2799.6"/>
    <s v="UPI"/>
    <s v="Delivered"/>
    <s v="Delivered"/>
    <s v="Facebook"/>
    <n v="80"/>
    <n v="4046"/>
    <n v="25196.400000000001"/>
    <n v="16184"/>
    <n v="9012.4000000000015"/>
    <n v="0.3576860186375832"/>
    <n v="25196.400000000001"/>
    <n v="9012.4000000000015"/>
    <s v="Jun"/>
    <s v="Jun-2025"/>
    <d v="2025-06-01T00:00:00"/>
    <x v="4"/>
  </r>
  <r>
    <s v="CUST0534"/>
    <s v="P066"/>
    <n v="4"/>
    <n v="299"/>
    <n v="59.8"/>
    <s v="Cash on Delivery"/>
    <s v="Delivered"/>
    <s v="Delayed"/>
    <s v="Google Ads"/>
    <n v="50"/>
    <n v="223"/>
    <n v="1136.2"/>
    <n v="892"/>
    <n v="244.20000000000005"/>
    <n v="0.21492694948072524"/>
    <n v="1136.2"/>
    <n v="244.20000000000005"/>
    <s v="Jun"/>
    <s v="Jun-2025"/>
    <d v="2025-06-01T00:00:00"/>
    <x v="2"/>
  </r>
  <r>
    <s v="CUST0757"/>
    <s v="P099"/>
    <n v="1"/>
    <n v="1299"/>
    <n v="64.95"/>
    <s v="Debit Card"/>
    <s v="Delivered"/>
    <s v="Delayed"/>
    <s v="Google Ads"/>
    <n v="100"/>
    <n v="1025"/>
    <n v="1234.05"/>
    <n v="1025"/>
    <n v="209.04999999999995"/>
    <n v="0.16940156395607955"/>
    <n v="1234.05"/>
    <n v="209.04999999999995"/>
    <s v="Sep"/>
    <s v="Sep-2024"/>
    <d v="2024-09-01T00:00:00"/>
    <x v="1"/>
  </r>
  <r>
    <s v="CUST0746"/>
    <s v="P076"/>
    <n v="1"/>
    <n v="399"/>
    <n v="19.95"/>
    <s v="Cash on Delivery"/>
    <s v="Delivered"/>
    <s v="Delivered"/>
    <s v="Google Ads"/>
    <n v="50"/>
    <n v="322"/>
    <n v="379.05"/>
    <n v="322"/>
    <n v="57.050000000000011"/>
    <n v="0.15050784856879043"/>
    <n v="379.05"/>
    <n v="57.050000000000011"/>
    <s v="Sep"/>
    <s v="Sep-2025"/>
    <d v="2025-09-01T00:00:00"/>
    <x v="2"/>
  </r>
  <r>
    <s v="CUST0545"/>
    <s v="P100"/>
    <n v="2"/>
    <n v="4999"/>
    <n v="0"/>
    <s v="UPI"/>
    <s v="Cancelled"/>
    <s v="Cancelled"/>
    <s v="Google Ads"/>
    <n v="50"/>
    <n v="3463"/>
    <n v="9998"/>
    <n v="6926"/>
    <n v="3072"/>
    <n v="0.30726145229045809"/>
    <n v="0"/>
    <n v="0"/>
    <s v="Jun"/>
    <s v="Jun-2025"/>
    <d v="2025-06-01T00:00:00"/>
    <x v="1"/>
  </r>
  <r>
    <s v="CUST0080"/>
    <s v="P075"/>
    <n v="2"/>
    <n v="1999"/>
    <n v="599.70000000000005"/>
    <s v="Debit Card"/>
    <s v="Delivered"/>
    <s v="Delivered"/>
    <s v="Facebook"/>
    <n v="50"/>
    <n v="1338"/>
    <n v="3398.3"/>
    <n v="2676"/>
    <n v="722.30000000000018"/>
    <n v="0.21254745019568613"/>
    <n v="3398.3"/>
    <n v="722.30000000000018"/>
    <s v="Jun"/>
    <s v="Jun-2025"/>
    <d v="2025-06-01T00:00:00"/>
    <x v="2"/>
  </r>
  <r>
    <s v="CUST1108"/>
    <s v="P034"/>
    <n v="3"/>
    <n v="4999"/>
    <n v="0"/>
    <s v="UPI"/>
    <s v="Cancelled"/>
    <s v="Cancelled"/>
    <s v="Instagram"/>
    <n v="100"/>
    <n v="3985"/>
    <n v="14997"/>
    <n v="11955"/>
    <n v="3042"/>
    <n v="0.20284056811362272"/>
    <n v="0"/>
    <n v="0"/>
    <s v="Nov"/>
    <s v="Nov-2024"/>
    <d v="2024-11-01T00:00:00"/>
    <x v="0"/>
  </r>
  <r>
    <s v="CUST0382"/>
    <s v="P037"/>
    <n v="1"/>
    <n v="399"/>
    <n v="59.85"/>
    <s v="Net Banking"/>
    <s v="Delivered"/>
    <s v="Delivered"/>
    <s v="Google Ads"/>
    <n v="40"/>
    <n v="226"/>
    <n v="339.15"/>
    <n v="226"/>
    <n v="113.14999999999998"/>
    <n v="0.33362818811735218"/>
    <n v="339.15"/>
    <n v="113.14999999999998"/>
    <s v="Jan"/>
    <s v="Jan-2025"/>
    <d v="2025-01-01T00:00:00"/>
    <x v="0"/>
  </r>
  <r>
    <s v="CUST1044"/>
    <s v="P063"/>
    <n v="1"/>
    <n v="2999"/>
    <n v="449.85"/>
    <s v="Cash on Delivery"/>
    <s v="Delivered"/>
    <s v="Delivered"/>
    <s v="Google Ads"/>
    <n v="60"/>
    <n v="1877"/>
    <n v="2549.15"/>
    <n v="1877"/>
    <n v="672.15000000000009"/>
    <n v="0.2636761273365632"/>
    <n v="2549.15"/>
    <n v="672.15000000000009"/>
    <s v="Jul"/>
    <s v="Jul-2025"/>
    <d v="2025-07-01T00:00:00"/>
    <x v="2"/>
  </r>
  <r>
    <s v="CUST0519"/>
    <s v="P002"/>
    <n v="4"/>
    <n v="999"/>
    <n v="399.6"/>
    <s v="Debit Card"/>
    <s v="Delivered"/>
    <s v="Delivered"/>
    <s v="Organic"/>
    <n v="100"/>
    <n v="590"/>
    <n v="3596.4"/>
    <n v="2360"/>
    <n v="1236.4000000000001"/>
    <n v="0.34378823267712161"/>
    <n v="3596.4"/>
    <n v="1236.4000000000001"/>
    <s v="Apr"/>
    <s v="Apr-2025"/>
    <d v="2025-04-01T00:00:00"/>
    <x v="4"/>
  </r>
  <r>
    <s v="CUST1129"/>
    <s v="P010"/>
    <n v="1"/>
    <n v="2499"/>
    <n v="499.8"/>
    <s v="Credit Card"/>
    <s v="Delivered"/>
    <s v="Delayed"/>
    <s v="Instagram"/>
    <n v="50"/>
    <n v="2030"/>
    <n v="1999.2"/>
    <n v="2030"/>
    <n v="-30.799999999999955"/>
    <n v="-1.5406162464985971E-2"/>
    <n v="1999.2"/>
    <n v="-30.799999999999955"/>
    <s v="Jul"/>
    <s v="Jul-2025"/>
    <d v="2025-07-01T00:00:00"/>
    <x v="4"/>
  </r>
  <r>
    <s v="CUST1028"/>
    <s v="P049"/>
    <n v="1"/>
    <n v="799"/>
    <n v="39.950000000000003"/>
    <s v="Net Banking"/>
    <s v="Delivered"/>
    <s v="Delivered"/>
    <s v="Affiliate"/>
    <n v="40"/>
    <n v="538"/>
    <n v="759.05"/>
    <n v="538"/>
    <n v="221.04999999999995"/>
    <n v="0.29121928726697843"/>
    <n v="759.05"/>
    <n v="221.04999999999995"/>
    <s v="Jun"/>
    <s v="Jun-2024"/>
    <d v="2024-06-01T00:00:00"/>
    <x v="3"/>
  </r>
  <r>
    <s v="CUST0332"/>
    <s v="P061"/>
    <n v="1"/>
    <n v="299"/>
    <n v="0"/>
    <s v="Credit Card"/>
    <s v="Delivered"/>
    <s v="Delivered"/>
    <s v="Facebook"/>
    <n v="40"/>
    <n v="170"/>
    <n v="299"/>
    <n v="170"/>
    <n v="129"/>
    <n v="0.43143812709030099"/>
    <n v="299"/>
    <n v="129"/>
    <s v="May"/>
    <s v="May-2024"/>
    <d v="2024-05-01T00:00:00"/>
    <x v="2"/>
  </r>
  <r>
    <s v="CUST0903"/>
    <s v="P092"/>
    <n v="2"/>
    <n v="999"/>
    <n v="99.9"/>
    <s v="UPI"/>
    <s v="Delivered"/>
    <s v="Delivered"/>
    <s v="Organic"/>
    <n v="60"/>
    <n v="727"/>
    <n v="1898.1"/>
    <n v="1454"/>
    <n v="444.09999999999991"/>
    <n v="0.23397081291818131"/>
    <n v="1898.1"/>
    <n v="444.09999999999991"/>
    <s v="Sep"/>
    <s v="Sep-2025"/>
    <d v="2025-09-01T00:00:00"/>
    <x v="1"/>
  </r>
  <r>
    <s v="CUST0529"/>
    <s v="P024"/>
    <n v="3"/>
    <n v="1299"/>
    <n v="584.54999999999995"/>
    <s v="UPI"/>
    <s v="Delivered"/>
    <s v="Delivered"/>
    <s v="Instagram"/>
    <n v="80"/>
    <n v="969"/>
    <n v="3312.45"/>
    <n v="2907"/>
    <n v="405.44999999999982"/>
    <n v="0.12240184757505769"/>
    <n v="3312.45"/>
    <n v="405.44999999999982"/>
    <s v="Jun"/>
    <s v="Jun-2024"/>
    <d v="2024-06-01T00:00:00"/>
    <x v="0"/>
  </r>
  <r>
    <s v="CUST1017"/>
    <s v="P041"/>
    <n v="1"/>
    <n v="399"/>
    <n v="0"/>
    <s v="Debit Card"/>
    <s v="Delivered"/>
    <s v="Delivered"/>
    <s v="Organic"/>
    <n v="70"/>
    <n v="315"/>
    <n v="399"/>
    <n v="315"/>
    <n v="84"/>
    <n v="0.21052631578947367"/>
    <n v="399"/>
    <n v="84"/>
    <s v="Aug"/>
    <s v="Aug-2025"/>
    <d v="2025-08-01T00:00:00"/>
    <x v="3"/>
  </r>
  <r>
    <s v="CUST0896"/>
    <s v="P052"/>
    <n v="2"/>
    <n v="499"/>
    <n v="0"/>
    <s v="Cash on Delivery"/>
    <s v="Delivered"/>
    <s v="Delivered"/>
    <s v="Facebook"/>
    <n v="80"/>
    <n v="320"/>
    <n v="998"/>
    <n v="640"/>
    <n v="358"/>
    <n v="0.3587174348697395"/>
    <n v="998"/>
    <n v="358"/>
    <s v="Jan"/>
    <s v="Jan-2025"/>
    <d v="2025-01-01T00:00:00"/>
    <x v="3"/>
  </r>
  <r>
    <s v="CUST0206"/>
    <s v="P088"/>
    <n v="1"/>
    <n v="2999"/>
    <n v="0"/>
    <s v="Cash on Delivery"/>
    <s v="Delivered"/>
    <s v="Delivered"/>
    <s v="Affiliate"/>
    <n v="60"/>
    <n v="2377"/>
    <n v="2999"/>
    <n v="2377"/>
    <n v="622"/>
    <n v="0.20740246748916305"/>
    <n v="2999"/>
    <n v="622"/>
    <s v="Jul"/>
    <s v="Jul-2024"/>
    <d v="2024-07-01T00:00:00"/>
    <x v="1"/>
  </r>
  <r>
    <s v="CUST0758"/>
    <s v="P020"/>
    <n v="1"/>
    <n v="1999"/>
    <n v="99.95"/>
    <s v="UPI"/>
    <s v="Delivered"/>
    <s v="Delivered"/>
    <s v="Organic"/>
    <n v="100"/>
    <n v="1597"/>
    <n v="1899.05"/>
    <n v="1597"/>
    <n v="302.04999999999995"/>
    <n v="0.15905321081593427"/>
    <n v="1899.05"/>
    <n v="302.04999999999995"/>
    <s v="Oct"/>
    <s v="Oct-2025"/>
    <d v="2025-10-01T00:00:00"/>
    <x v="4"/>
  </r>
  <r>
    <s v="CUST0601"/>
    <s v="P063"/>
    <n v="2"/>
    <n v="2999"/>
    <n v="599.79999999999995"/>
    <s v="Debit Card"/>
    <s v="Delivered"/>
    <s v="Delayed"/>
    <s v="Google Ads"/>
    <n v="60"/>
    <n v="1877"/>
    <n v="5398.2"/>
    <n v="3754"/>
    <n v="1644.1999999999998"/>
    <n v="0.30458300915119851"/>
    <n v="5398.2"/>
    <n v="1644.1999999999998"/>
    <s v="Apr"/>
    <s v="Apr-2025"/>
    <d v="2025-04-01T00:00:00"/>
    <x v="2"/>
  </r>
  <r>
    <s v="CUST0074"/>
    <s v="P064"/>
    <n v="2"/>
    <n v="799"/>
    <n v="239.7"/>
    <s v="Debit Card"/>
    <s v="Delivered"/>
    <s v="Delivered"/>
    <s v="Google Ads"/>
    <n v="70"/>
    <n v="445"/>
    <n v="1358.3"/>
    <n v="890"/>
    <n v="468.29999999999995"/>
    <n v="0.34476919679010526"/>
    <n v="1358.3"/>
    <n v="468.29999999999995"/>
    <s v="Mar"/>
    <s v="Mar-2025"/>
    <d v="2025-03-01T00:00:00"/>
    <x v="2"/>
  </r>
  <r>
    <s v="CUST0116"/>
    <s v="P011"/>
    <n v="1"/>
    <n v="799"/>
    <n v="0"/>
    <s v="Cash on Delivery"/>
    <s v="Cancelled"/>
    <s v="Cancelled"/>
    <s v="Instagram"/>
    <n v="40"/>
    <n v="645"/>
    <n v="799"/>
    <n v="645"/>
    <n v="154"/>
    <n v="0.19274092615769711"/>
    <n v="0"/>
    <n v="0"/>
    <s v="Sep"/>
    <s v="Sep-2024"/>
    <d v="2024-09-01T00:00:00"/>
    <x v="4"/>
  </r>
  <r>
    <s v="CUST0610"/>
    <s v="P083"/>
    <n v="1"/>
    <n v="499"/>
    <n v="74.849999999999994"/>
    <s v="Cash on Delivery"/>
    <s v="Delivered"/>
    <s v="Delayed"/>
    <s v="Facebook"/>
    <n v="100"/>
    <n v="323"/>
    <n v="424.15"/>
    <n v="323"/>
    <n v="101.14999999999998"/>
    <n v="0.23847695390781559"/>
    <n v="424.15"/>
    <n v="101.14999999999998"/>
    <s v="Apr"/>
    <s v="Apr-2024"/>
    <d v="2024-04-01T00:00:00"/>
    <x v="1"/>
  </r>
  <r>
    <s v="CUST0904"/>
    <s v="P068"/>
    <n v="3"/>
    <n v="2499"/>
    <n v="749.7"/>
    <s v="Net Banking"/>
    <s v="Delivered"/>
    <s v="Delivered"/>
    <s v="Google Ads"/>
    <n v="100"/>
    <n v="1632"/>
    <n v="6747.3"/>
    <n v="4896"/>
    <n v="1851.3000000000002"/>
    <n v="0.2743764172335601"/>
    <n v="6747.3"/>
    <n v="1851.3000000000002"/>
    <s v="Dec"/>
    <s v="Dec-2024"/>
    <d v="2024-12-01T00:00:00"/>
    <x v="2"/>
  </r>
  <r>
    <s v="CUST0859"/>
    <s v="P011"/>
    <n v="4"/>
    <n v="799"/>
    <n v="319.60000000000002"/>
    <s v="Debit Card"/>
    <s v="Delivered"/>
    <s v="Delivered"/>
    <s v="Email"/>
    <n v="70"/>
    <n v="645"/>
    <n v="2876.4"/>
    <n v="2580"/>
    <n v="296.40000000000009"/>
    <n v="0.10304547350855238"/>
    <n v="2876.4"/>
    <n v="296.40000000000009"/>
    <s v="May"/>
    <s v="May-2025"/>
    <d v="2025-05-01T00:00:00"/>
    <x v="4"/>
  </r>
  <r>
    <s v="CUST0460"/>
    <s v="P092"/>
    <n v="4"/>
    <n v="999"/>
    <n v="399.6"/>
    <s v="Debit Card"/>
    <s v="Delivered"/>
    <s v="Delayed"/>
    <s v="Affiliate"/>
    <n v="50"/>
    <n v="727"/>
    <n v="3596.4"/>
    <n v="2908"/>
    <n v="688.40000000000009"/>
    <n v="0.19141363585808033"/>
    <n v="3596.4"/>
    <n v="688.40000000000009"/>
    <s v="Jan"/>
    <s v="Jan-2025"/>
    <d v="2025-01-01T00:00:00"/>
    <x v="1"/>
  </r>
  <r>
    <s v="CUST0748"/>
    <s v="P052"/>
    <n v="1"/>
    <n v="499"/>
    <n v="74.849999999999994"/>
    <s v="Cash on Delivery"/>
    <s v="Delivered"/>
    <s v="Delivered"/>
    <s v="Instagram"/>
    <n v="50"/>
    <n v="320"/>
    <n v="424.15"/>
    <n v="320"/>
    <n v="104.14999999999998"/>
    <n v="0.24554992337616405"/>
    <n v="424.15"/>
    <n v="104.14999999999998"/>
    <s v="May"/>
    <s v="May-2024"/>
    <d v="2024-05-01T00:00:00"/>
    <x v="3"/>
  </r>
  <r>
    <s v="CUST0532"/>
    <s v="P012"/>
    <n v="1"/>
    <n v="1599"/>
    <n v="159.9"/>
    <s v="UPI"/>
    <s v="Delivered"/>
    <s v="Delayed"/>
    <s v="Organic"/>
    <n v="100"/>
    <n v="1169"/>
    <n v="1439.1"/>
    <n v="1169"/>
    <n v="270.09999999999991"/>
    <n v="0.18768674866235838"/>
    <n v="1439.1"/>
    <n v="270.09999999999991"/>
    <s v="Apr"/>
    <s v="Apr-2024"/>
    <d v="2024-04-01T00:00:00"/>
    <x v="4"/>
  </r>
  <r>
    <s v="CUST0719"/>
    <s v="P071"/>
    <n v="3"/>
    <n v="999"/>
    <n v="0"/>
    <s v="Credit Card"/>
    <s v="Cancelled"/>
    <s v="Cancelled"/>
    <s v="Organic"/>
    <n v="40"/>
    <n v="818"/>
    <n v="2997"/>
    <n v="2454"/>
    <n v="543"/>
    <n v="0.18118118118118118"/>
    <n v="0"/>
    <n v="0"/>
    <s v="May"/>
    <s v="May-2024"/>
    <d v="2024-05-01T00:00:00"/>
    <x v="2"/>
  </r>
  <r>
    <s v="CUST0927"/>
    <s v="P039"/>
    <n v="3"/>
    <n v="999"/>
    <n v="449.55"/>
    <s v="Credit Card"/>
    <s v="Delivered"/>
    <s v="Delivered"/>
    <s v="Facebook"/>
    <n v="60"/>
    <n v="573"/>
    <n v="2547.4499999999998"/>
    <n v="1719"/>
    <n v="828.44999999999982"/>
    <n v="0.32520756050167809"/>
    <n v="2547.4499999999998"/>
    <n v="828.44999999999982"/>
    <s v="Feb"/>
    <s v="Feb-2024"/>
    <d v="2024-02-01T00:00:00"/>
    <x v="0"/>
  </r>
  <r>
    <s v="CUST0636"/>
    <s v="P008"/>
    <n v="2"/>
    <n v="299"/>
    <n v="89.7"/>
    <s v="UPI"/>
    <s v="Delivered"/>
    <s v="Delivered"/>
    <s v="Google Ads"/>
    <n v="40"/>
    <n v="197"/>
    <n v="508.3"/>
    <n v="394"/>
    <n v="114.30000000000001"/>
    <n v="0.22486720440684638"/>
    <n v="508.3"/>
    <n v="114.30000000000001"/>
    <s v="Mar"/>
    <s v="Mar-2025"/>
    <d v="2025-03-01T00:00:00"/>
    <x v="4"/>
  </r>
  <r>
    <s v="CUST0219"/>
    <s v="P022"/>
    <n v="1"/>
    <n v="999"/>
    <n v="49.95"/>
    <s v="Debit Card"/>
    <s v="Delivered"/>
    <s v="Delivered"/>
    <s v="Affiliate"/>
    <n v="70"/>
    <n v="693"/>
    <n v="949.05"/>
    <n v="693"/>
    <n v="256.04999999999995"/>
    <n v="0.26979611190137504"/>
    <n v="949.05"/>
    <n v="256.04999999999995"/>
    <s v="Jan"/>
    <s v="Jan-2024"/>
    <d v="2024-01-01T00:00:00"/>
    <x v="0"/>
  </r>
  <r>
    <s v="CUST0551"/>
    <s v="P011"/>
    <n v="1"/>
    <n v="799"/>
    <n v="39.950000000000003"/>
    <s v="UPI"/>
    <s v="Delivered"/>
    <s v="Delivered"/>
    <s v="Email"/>
    <n v="70"/>
    <n v="645"/>
    <n v="759.05"/>
    <n v="645"/>
    <n v="114.04999999999995"/>
    <n v="0.1502536064817864"/>
    <n v="759.05"/>
    <n v="114.04999999999995"/>
    <s v="Sep"/>
    <s v="Sep-2025"/>
    <d v="2025-09-01T00:00:00"/>
    <x v="4"/>
  </r>
  <r>
    <s v="CUST0508"/>
    <s v="P054"/>
    <n v="3"/>
    <n v="4999"/>
    <n v="1499.7"/>
    <s v="UPI"/>
    <s v="Delivered"/>
    <s v="Delivered"/>
    <s v="Instagram"/>
    <n v="70"/>
    <n v="2912"/>
    <n v="13497.3"/>
    <n v="8736"/>
    <n v="4761.2999999999993"/>
    <n v="0.35275944077704424"/>
    <n v="13497.3"/>
    <n v="4761.2999999999993"/>
    <s v="May"/>
    <s v="May-2024"/>
    <d v="2024-05-01T00:00:00"/>
    <x v="3"/>
  </r>
  <r>
    <s v="CUST1017"/>
    <s v="P066"/>
    <n v="1"/>
    <n v="299"/>
    <n v="74.75"/>
    <s v="Credit Card"/>
    <s v="Delivered"/>
    <s v="Delivered"/>
    <s v="Email"/>
    <n v="40"/>
    <n v="223"/>
    <n v="224.25"/>
    <n v="223"/>
    <n v="1.25"/>
    <n v="5.5741360089186179E-3"/>
    <n v="224.25"/>
    <n v="1.25"/>
    <s v="Jun"/>
    <s v="Jun-2025"/>
    <d v="2025-06-01T00:00:00"/>
    <x v="2"/>
  </r>
  <r>
    <s v="CUST0832"/>
    <s v="P022"/>
    <n v="2"/>
    <n v="999"/>
    <n v="199.8"/>
    <s v="UPI"/>
    <s v="Delivered"/>
    <s v="Delivered"/>
    <s v="Instagram"/>
    <n v="40"/>
    <n v="693"/>
    <n v="1798.2"/>
    <n v="1386"/>
    <n v="412.20000000000005"/>
    <n v="0.22922922922922925"/>
    <n v="1798.2"/>
    <n v="412.20000000000005"/>
    <s v="Oct"/>
    <s v="Oct-2024"/>
    <d v="2024-10-01T00:00:00"/>
    <x v="0"/>
  </r>
  <r>
    <s v="CUST1028"/>
    <s v="P042"/>
    <n v="1"/>
    <n v="2499"/>
    <n v="499.8"/>
    <s v="UPI"/>
    <s v="Delivered"/>
    <s v="Delivered"/>
    <s v="Organic"/>
    <n v="70"/>
    <n v="1833"/>
    <n v="1999.2"/>
    <n v="1833"/>
    <n v="166.20000000000005"/>
    <n v="8.3133253301320542E-2"/>
    <n v="1999.2"/>
    <n v="166.20000000000005"/>
    <s v="Nov"/>
    <s v="Nov-2024"/>
    <d v="2024-11-01T00:00:00"/>
    <x v="3"/>
  </r>
  <r>
    <s v="CUST0709"/>
    <s v="P081"/>
    <n v="1"/>
    <n v="499"/>
    <n v="0"/>
    <s v="Debit Card"/>
    <s v="Cancelled"/>
    <s v="Cancelled"/>
    <s v="Organic"/>
    <n v="100"/>
    <n v="280"/>
    <n v="499"/>
    <n v="280"/>
    <n v="219"/>
    <n v="0.43887775551102204"/>
    <n v="0"/>
    <n v="0"/>
    <s v="Jul"/>
    <s v="Jul-2024"/>
    <d v="2024-07-01T00:00:00"/>
    <x v="1"/>
  </r>
  <r>
    <s v="CUST0677"/>
    <s v="P098"/>
    <n v="4"/>
    <n v="399"/>
    <n v="239.4"/>
    <s v="Cash on Delivery"/>
    <s v="Delivered"/>
    <s v="Delivered"/>
    <s v="Instagram"/>
    <n v="50"/>
    <n v="278"/>
    <n v="1356.6"/>
    <n v="1112"/>
    <n v="244.59999999999991"/>
    <n v="0.18030370042753938"/>
    <n v="1356.6"/>
    <n v="244.59999999999991"/>
    <s v="Jan"/>
    <s v="Jan-2025"/>
    <d v="2025-01-01T00:00:00"/>
    <x v="1"/>
  </r>
  <r>
    <s v="CUST0758"/>
    <s v="P072"/>
    <n v="2"/>
    <n v="999"/>
    <n v="0"/>
    <s v="Credit Card"/>
    <s v="Cancelled"/>
    <s v="Cancelled"/>
    <s v="Instagram"/>
    <n v="70"/>
    <n v="636"/>
    <n v="1998"/>
    <n v="1272"/>
    <n v="726"/>
    <n v="0.36336336336336339"/>
    <n v="0"/>
    <n v="0"/>
    <s v="Jul"/>
    <s v="Jul-2025"/>
    <d v="2025-07-01T00:00:00"/>
    <x v="2"/>
  </r>
  <r>
    <s v="CUST0837"/>
    <s v="P034"/>
    <n v="1"/>
    <n v="4999"/>
    <n v="499.9"/>
    <s v="Cash on Delivery"/>
    <s v="Delivered"/>
    <s v="Delivered"/>
    <s v="Facebook"/>
    <n v="50"/>
    <n v="3985"/>
    <n v="4499.1000000000004"/>
    <n v="3985"/>
    <n v="514.10000000000036"/>
    <n v="0.11426729790402532"/>
    <n v="4499.1000000000004"/>
    <n v="514.10000000000036"/>
    <s v="Jul"/>
    <s v="Jul-2024"/>
    <d v="2024-07-01T00:00:00"/>
    <x v="0"/>
  </r>
  <r>
    <s v="CUST0331"/>
    <s v="P065"/>
    <n v="1"/>
    <n v="399"/>
    <n v="59.85"/>
    <s v="Debit Card"/>
    <s v="Delivered"/>
    <s v="Delivered"/>
    <s v="Affiliate"/>
    <n v="40"/>
    <n v="252"/>
    <n v="339.15"/>
    <n v="252"/>
    <n v="87.149999999999977"/>
    <n v="0.25696594427244579"/>
    <n v="339.15"/>
    <n v="87.149999999999977"/>
    <s v="Jul"/>
    <s v="Jul-2025"/>
    <d v="2025-07-01T00:00:00"/>
    <x v="2"/>
  </r>
  <r>
    <s v="CUST0397"/>
    <s v="P058"/>
    <n v="1"/>
    <n v="599"/>
    <n v="0"/>
    <s v="Cash on Delivery"/>
    <s v="Cancelled"/>
    <s v="Cancelled"/>
    <s v="Organic"/>
    <n v="50"/>
    <n v="464"/>
    <n v="599"/>
    <n v="464"/>
    <n v="135"/>
    <n v="0.22537562604340566"/>
    <n v="0"/>
    <n v="0"/>
    <s v="Aug"/>
    <s v="Aug-2025"/>
    <d v="2025-08-01T00:00:00"/>
    <x v="3"/>
  </r>
  <r>
    <s v="CUST1095"/>
    <s v="P011"/>
    <n v="3"/>
    <n v="799"/>
    <n v="359.55"/>
    <s v="Credit Card"/>
    <s v="Delivered"/>
    <s v="Delivered"/>
    <s v="Affiliate"/>
    <n v="60"/>
    <n v="645"/>
    <n v="2037.45"/>
    <n v="1935"/>
    <n v="102.45000000000005"/>
    <n v="5.028344253846722E-2"/>
    <n v="2037.45"/>
    <n v="102.45000000000005"/>
    <s v="Jan"/>
    <s v="Jan-2024"/>
    <d v="2024-01-01T00:00:00"/>
    <x v="4"/>
  </r>
  <r>
    <s v="CUST0373"/>
    <s v="P039"/>
    <n v="3"/>
    <n v="999"/>
    <n v="299.7"/>
    <s v="Net Banking"/>
    <s v="Delivered"/>
    <s v="Delivered"/>
    <s v="Organic"/>
    <n v="70"/>
    <n v="573"/>
    <n v="2697.3"/>
    <n v="1719"/>
    <n v="978.30000000000018"/>
    <n v="0.36269602936269607"/>
    <n v="2697.3"/>
    <n v="978.30000000000018"/>
    <s v="Dec"/>
    <s v="Dec-2024"/>
    <d v="2024-12-01T00:00:00"/>
    <x v="0"/>
  </r>
  <r>
    <s v="CUST0845"/>
    <s v="P041"/>
    <n v="1"/>
    <n v="399"/>
    <n v="59.85"/>
    <s v="Credit Card"/>
    <s v="Delivered"/>
    <s v="Delayed"/>
    <s v="Google Ads"/>
    <n v="40"/>
    <n v="315"/>
    <n v="339.15"/>
    <n v="315"/>
    <n v="24.149999999999977"/>
    <n v="7.120743034055721E-2"/>
    <n v="339.15"/>
    <n v="24.149999999999977"/>
    <s v="Jul"/>
    <s v="Jul-2024"/>
    <d v="2024-07-01T00:00:00"/>
    <x v="3"/>
  </r>
  <r>
    <s v="CUST0259"/>
    <s v="P083"/>
    <n v="1"/>
    <n v="499"/>
    <n v="74.849999999999994"/>
    <s v="Credit Card"/>
    <s v="Delivered"/>
    <s v="Delivered"/>
    <s v="Instagram"/>
    <n v="100"/>
    <n v="323"/>
    <n v="424.15"/>
    <n v="323"/>
    <n v="101.14999999999998"/>
    <n v="0.23847695390781559"/>
    <n v="424.15"/>
    <n v="101.14999999999998"/>
    <s v="Oct"/>
    <s v="Oct-2024"/>
    <d v="2024-10-01T00:00:00"/>
    <x v="1"/>
  </r>
  <r>
    <s v="CUST1149"/>
    <s v="P002"/>
    <n v="4"/>
    <n v="999"/>
    <n v="199.8"/>
    <s v="UPI"/>
    <s v="Delivered"/>
    <s v="Delivered"/>
    <s v="Email"/>
    <n v="50"/>
    <n v="590"/>
    <n v="3796.2"/>
    <n v="2360"/>
    <n v="1436.1999999999998"/>
    <n v="0.37832569411516775"/>
    <n v="3796.2"/>
    <n v="1436.1999999999998"/>
    <s v="May"/>
    <s v="May-2024"/>
    <d v="2024-05-01T00:00:00"/>
    <x v="4"/>
  </r>
  <r>
    <s v="CUST0176"/>
    <s v="P037"/>
    <n v="1"/>
    <n v="399"/>
    <n v="19.95"/>
    <s v="Credit Card"/>
    <s v="Delivered"/>
    <s v="Delivered"/>
    <s v="Organic"/>
    <n v="80"/>
    <n v="226"/>
    <n v="379.05"/>
    <n v="226"/>
    <n v="153.05000000000001"/>
    <n v="0.40377258936815724"/>
    <n v="379.05"/>
    <n v="153.05000000000001"/>
    <s v="Apr"/>
    <s v="Apr-2025"/>
    <d v="2025-04-01T00:00:00"/>
    <x v="0"/>
  </r>
  <r>
    <s v="CUST0254"/>
    <s v="P080"/>
    <n v="1"/>
    <n v="6999"/>
    <n v="1749.75"/>
    <s v="UPI"/>
    <s v="Delivered"/>
    <s v="Delayed"/>
    <s v="Organic"/>
    <n v="100"/>
    <n v="4949"/>
    <n v="5249.25"/>
    <n v="4949"/>
    <n v="300.25"/>
    <n v="5.7198647425822736E-2"/>
    <n v="5249.25"/>
    <n v="300.25"/>
    <s v="Apr"/>
    <s v="Apr-2024"/>
    <d v="2024-04-01T00:00:00"/>
    <x v="2"/>
  </r>
  <r>
    <s v="CUST0607"/>
    <s v="P001"/>
    <n v="1"/>
    <n v="799"/>
    <n v="159.80000000000001"/>
    <s v="Net Banking"/>
    <s v="Delivered"/>
    <s v="Delayed"/>
    <s v="Google Ads"/>
    <n v="70"/>
    <n v="547"/>
    <n v="639.20000000000005"/>
    <n v="547"/>
    <n v="92.200000000000045"/>
    <n v="0.14424280350438054"/>
    <n v="639.20000000000005"/>
    <n v="92.200000000000045"/>
    <s v="Jun"/>
    <s v="Jun-2024"/>
    <d v="2024-06-01T00:00:00"/>
    <x v="4"/>
  </r>
  <r>
    <s v="CUST1129"/>
    <s v="P026"/>
    <n v="4"/>
    <n v="599"/>
    <n v="239.6"/>
    <s v="Credit Card"/>
    <s v="Delivered"/>
    <s v="Delivered"/>
    <s v="Google Ads"/>
    <n v="50"/>
    <n v="363"/>
    <n v="2156.4"/>
    <n v="1452"/>
    <n v="704.40000000000009"/>
    <n v="0.32665553700612132"/>
    <n v="2156.4"/>
    <n v="704.40000000000009"/>
    <s v="Dec"/>
    <s v="Dec-2024"/>
    <d v="2024-12-01T00:00:00"/>
    <x v="0"/>
  </r>
  <r>
    <s v="CUST0247"/>
    <s v="P069"/>
    <n v="1"/>
    <n v="2499"/>
    <n v="374.85"/>
    <s v="UPI"/>
    <s v="Delivered"/>
    <s v="Delivered"/>
    <s v="Affiliate"/>
    <n v="70"/>
    <n v="1430"/>
    <n v="2124.15"/>
    <n v="1430"/>
    <n v="694.15000000000009"/>
    <n v="0.32678953934514987"/>
    <n v="2124.15"/>
    <n v="694.15000000000009"/>
    <s v="Jun"/>
    <s v="Jun-2025"/>
    <d v="2025-06-01T00:00:00"/>
    <x v="2"/>
  </r>
  <r>
    <s v="CUST0646"/>
    <s v="P045"/>
    <n v="1"/>
    <n v="4999"/>
    <n v="499.9"/>
    <s v="Cash on Delivery"/>
    <s v="Delivered"/>
    <s v="Delayed"/>
    <s v="Google Ads"/>
    <n v="40"/>
    <n v="3040"/>
    <n v="4499.1000000000004"/>
    <n v="3040"/>
    <n v="1459.1000000000004"/>
    <n v="0.32430930630570565"/>
    <n v="4499.1000000000004"/>
    <n v="1459.1000000000004"/>
    <s v="Aug"/>
    <s v="Aug-2025"/>
    <d v="2025-08-01T00:00:00"/>
    <x v="3"/>
  </r>
  <r>
    <s v="CUST0084"/>
    <s v="P063"/>
    <n v="4"/>
    <n v="2999"/>
    <n v="2399.1999999999998"/>
    <s v="Net Banking"/>
    <s v="Delivered"/>
    <s v="Delivered"/>
    <s v="Organic"/>
    <n v="60"/>
    <n v="1877"/>
    <n v="9596.7999999999993"/>
    <n v="7508"/>
    <n v="2088.7999999999993"/>
    <n v="0.2176558852950983"/>
    <n v="9596.7999999999993"/>
    <n v="2088.7999999999993"/>
    <s v="Sep"/>
    <s v="Sep-2024"/>
    <d v="2024-09-01T00:00:00"/>
    <x v="2"/>
  </r>
  <r>
    <s v="CUST0207"/>
    <s v="P005"/>
    <n v="2"/>
    <n v="599"/>
    <n v="179.7"/>
    <s v="UPI"/>
    <s v="Delivered"/>
    <s v="Delivered"/>
    <s v="Affiliate"/>
    <n v="100"/>
    <n v="426"/>
    <n v="1018.3"/>
    <n v="852"/>
    <n v="166.29999999999995"/>
    <n v="0.16331140135519981"/>
    <n v="1018.3"/>
    <n v="166.29999999999995"/>
    <s v="Jul"/>
    <s v="Jul-2025"/>
    <d v="2025-07-01T00:00:00"/>
    <x v="4"/>
  </r>
  <r>
    <s v="CUST0260"/>
    <s v="P080"/>
    <n v="1"/>
    <n v="6999"/>
    <n v="349.95"/>
    <s v="Credit Card"/>
    <s v="Delivered"/>
    <s v="Delivered"/>
    <s v="Google Ads"/>
    <n v="40"/>
    <n v="4949"/>
    <n v="6649.05"/>
    <n v="4949"/>
    <n v="1700.0500000000002"/>
    <n v="0.25568314270459691"/>
    <n v="6649.05"/>
    <n v="1700.0500000000002"/>
    <s v="Apr"/>
    <s v="Apr-2025"/>
    <d v="2025-04-01T00:00:00"/>
    <x v="2"/>
  </r>
  <r>
    <s v="CUST1120"/>
    <s v="P067"/>
    <n v="1"/>
    <n v="999"/>
    <n v="0"/>
    <s v="UPI"/>
    <s v="Cancelled"/>
    <s v="Cancelled"/>
    <s v="Instagram"/>
    <n v="100"/>
    <n v="611"/>
    <n v="999"/>
    <n v="611"/>
    <n v="388"/>
    <n v="0.38838838838838841"/>
    <n v="0"/>
    <n v="0"/>
    <s v="Feb"/>
    <s v="Feb-2024"/>
    <d v="2024-02-01T00:00:00"/>
    <x v="2"/>
  </r>
  <r>
    <s v="CUST0624"/>
    <s v="P005"/>
    <n v="4"/>
    <n v="599"/>
    <n v="119.8"/>
    <s v="UPI"/>
    <s v="Delivered"/>
    <s v="Delivered"/>
    <s v="Google Ads"/>
    <n v="80"/>
    <n v="426"/>
    <n v="2276.1999999999998"/>
    <n v="1704"/>
    <n v="572.19999999999982"/>
    <n v="0.25138388542307349"/>
    <n v="2276.1999999999998"/>
    <n v="572.19999999999982"/>
    <s v="Jul"/>
    <s v="Jul-2025"/>
    <d v="2025-07-01T00:00:00"/>
    <x v="4"/>
  </r>
  <r>
    <s v="CUST0344"/>
    <s v="P031"/>
    <n v="4"/>
    <n v="3999"/>
    <n v="3999"/>
    <s v="Credit Card"/>
    <s v="Delivered"/>
    <s v="Delivered"/>
    <s v="Instagram"/>
    <n v="70"/>
    <n v="3007"/>
    <n v="11997"/>
    <n v="12028"/>
    <n v="-31"/>
    <n v="-2.5839793281653748E-3"/>
    <n v="11997"/>
    <n v="-31"/>
    <s v="Aug"/>
    <s v="Aug-2025"/>
    <d v="2025-08-01T00:00:00"/>
    <x v="0"/>
  </r>
  <r>
    <s v="CUST1121"/>
    <s v="P028"/>
    <n v="4"/>
    <n v="799"/>
    <n v="0"/>
    <s v="Debit Card"/>
    <s v="Cancelled"/>
    <s v="Cancelled"/>
    <s v="Google Ads"/>
    <n v="40"/>
    <n v="526"/>
    <n v="3196"/>
    <n v="2104"/>
    <n v="1092"/>
    <n v="0.34167709637046306"/>
    <n v="0"/>
    <n v="0"/>
    <s v="Sep"/>
    <s v="Sep-2024"/>
    <d v="2024-09-01T00:00:00"/>
    <x v="0"/>
  </r>
  <r>
    <s v="CUST0144"/>
    <s v="P030"/>
    <n v="1"/>
    <n v="799"/>
    <n v="0"/>
    <s v="Debit Card"/>
    <s v="Delivered"/>
    <s v="Delivered"/>
    <s v="Affiliate"/>
    <n v="50"/>
    <n v="566"/>
    <n v="799"/>
    <n v="566"/>
    <n v="233"/>
    <n v="0.29161451814768463"/>
    <n v="799"/>
    <n v="233"/>
    <s v="Mar"/>
    <s v="Mar-2025"/>
    <d v="2025-03-01T00:00:00"/>
    <x v="0"/>
  </r>
  <r>
    <s v="CUST0392"/>
    <s v="P030"/>
    <n v="4"/>
    <n v="799"/>
    <n v="159.80000000000001"/>
    <s v="Debit Card"/>
    <s v="Delivered"/>
    <s v="Delivered"/>
    <s v="Facebook"/>
    <n v="60"/>
    <n v="566"/>
    <n v="3036.2"/>
    <n v="2264"/>
    <n v="772.19999999999982"/>
    <n v="0.25433107173440478"/>
    <n v="3036.2"/>
    <n v="772.19999999999982"/>
    <s v="Jan"/>
    <s v="Jan-2024"/>
    <d v="2024-01-01T00:00:00"/>
    <x v="0"/>
  </r>
  <r>
    <s v="CUST1150"/>
    <s v="P100"/>
    <n v="1"/>
    <n v="4999"/>
    <n v="1249.75"/>
    <s v="Cash on Delivery"/>
    <s v="Delivered"/>
    <s v="Delivered"/>
    <s v="Google Ads"/>
    <n v="70"/>
    <n v="3463"/>
    <n v="3749.25"/>
    <n v="3463"/>
    <n v="286.25"/>
    <n v="7.6348603053944128E-2"/>
    <n v="3749.25"/>
    <n v="286.25"/>
    <s v="Nov"/>
    <s v="Nov-2024"/>
    <d v="2024-11-01T00:00:00"/>
    <x v="1"/>
  </r>
  <r>
    <s v="CUST0535"/>
    <s v="P046"/>
    <n v="2"/>
    <n v="1999"/>
    <n v="399.8"/>
    <s v="Cash on Delivery"/>
    <s v="Delivered"/>
    <s v="Delayed"/>
    <s v="Email"/>
    <n v="70"/>
    <n v="1398"/>
    <n v="3598.2"/>
    <n v="2796"/>
    <n v="802.19999999999982"/>
    <n v="0.2229448057362014"/>
    <n v="3598.2"/>
    <n v="802.19999999999982"/>
    <s v="Feb"/>
    <s v="Feb-2025"/>
    <d v="2025-02-01T00:00:00"/>
    <x v="3"/>
  </r>
  <r>
    <s v="CUST0677"/>
    <s v="P034"/>
    <n v="1"/>
    <n v="4999"/>
    <n v="249.95"/>
    <s v="Credit Card"/>
    <s v="Delivered"/>
    <s v="Delivered"/>
    <s v="Organic"/>
    <n v="40"/>
    <n v="3985"/>
    <n v="4749.05"/>
    <n v="3985"/>
    <n v="764.05000000000018"/>
    <n v="0.16088480854065554"/>
    <n v="4749.05"/>
    <n v="764.05000000000018"/>
    <s v="Oct"/>
    <s v="Oct-2024"/>
    <d v="2024-10-01T00:00:00"/>
    <x v="0"/>
  </r>
  <r>
    <s v="CUST0963"/>
    <s v="P088"/>
    <n v="1"/>
    <n v="2999"/>
    <n v="149.94999999999999"/>
    <s v="Credit Card"/>
    <s v="Delivered"/>
    <s v="Delayed"/>
    <s v="Organic"/>
    <n v="50"/>
    <n v="2377"/>
    <n v="2849.05"/>
    <n v="2377"/>
    <n v="472.05000000000018"/>
    <n v="0.1656868078833296"/>
    <n v="2849.05"/>
    <n v="472.05000000000018"/>
    <s v="Sep"/>
    <s v="Sep-2024"/>
    <d v="2024-09-01T00:00:00"/>
    <x v="1"/>
  </r>
  <r>
    <s v="CUST1015"/>
    <s v="P051"/>
    <n v="4"/>
    <n v="2499"/>
    <n v="1999.2"/>
    <s v="UPI"/>
    <s v="Delivered"/>
    <s v="Delivered"/>
    <s v="Organic"/>
    <n v="100"/>
    <n v="1946"/>
    <n v="7996.8"/>
    <n v="7784"/>
    <n v="212.80000000000018"/>
    <n v="2.6610644257703105E-2"/>
    <n v="7996.8"/>
    <n v="212.80000000000018"/>
    <s v="Jan"/>
    <s v="Jan-2024"/>
    <d v="2024-01-01T00:00:00"/>
    <x v="3"/>
  </r>
  <r>
    <s v="CUST0335"/>
    <s v="P081"/>
    <n v="1"/>
    <n v="499"/>
    <n v="74.849999999999994"/>
    <s v="UPI"/>
    <s v="Delivered"/>
    <s v="Delivered"/>
    <s v="Google Ads"/>
    <n v="60"/>
    <n v="280"/>
    <n v="424.15"/>
    <n v="280"/>
    <n v="144.14999999999998"/>
    <n v="0.33985618295414355"/>
    <n v="424.15"/>
    <n v="144.14999999999998"/>
    <s v="Nov"/>
    <s v="Nov-2024"/>
    <d v="2024-11-01T00:00:00"/>
    <x v="1"/>
  </r>
  <r>
    <s v="CUST0032"/>
    <s v="P015"/>
    <n v="4"/>
    <n v="1299"/>
    <n v="259.8"/>
    <s v="UPI"/>
    <s v="Delivered"/>
    <s v="Delivered"/>
    <s v="Google Ads"/>
    <n v="80"/>
    <n v="881"/>
    <n v="4936.2"/>
    <n v="3524"/>
    <n v="1412.1999999999998"/>
    <n v="0.28609051497103033"/>
    <n v="4936.2"/>
    <n v="1412.1999999999998"/>
    <s v="Mar"/>
    <s v="Mar-2024"/>
    <d v="2024-03-01T00:00:00"/>
    <x v="4"/>
  </r>
  <r>
    <s v="CUST0646"/>
    <s v="P040"/>
    <n v="3"/>
    <n v="799"/>
    <n v="119.85"/>
    <s v="Cash on Delivery"/>
    <s v="Delivered"/>
    <s v="Delivered"/>
    <s v="Facebook"/>
    <n v="50"/>
    <n v="639"/>
    <n v="2277.15"/>
    <n v="1917"/>
    <n v="360.15000000000009"/>
    <n v="0.15815822409590941"/>
    <n v="2277.15"/>
    <n v="360.15000000000009"/>
    <s v="Oct"/>
    <s v="Oct-2025"/>
    <d v="2025-10-01T00:00:00"/>
    <x v="0"/>
  </r>
  <r>
    <s v="CUST0003"/>
    <s v="P063"/>
    <n v="2"/>
    <n v="2999"/>
    <n v="0"/>
    <s v="UPI"/>
    <s v="Cancelled"/>
    <s v="Cancelled"/>
    <s v="Instagram"/>
    <n v="70"/>
    <n v="1877"/>
    <n v="5998"/>
    <n v="3754"/>
    <n v="2244"/>
    <n v="0.37412470823607868"/>
    <n v="0"/>
    <n v="0"/>
    <s v="Jan"/>
    <s v="Jan-2025"/>
    <d v="2025-01-01T00:00:00"/>
    <x v="2"/>
  </r>
  <r>
    <s v="CUST0055"/>
    <s v="P074"/>
    <n v="3"/>
    <n v="2999"/>
    <n v="0"/>
    <s v="Cash on Delivery"/>
    <s v="Cancelled"/>
    <s v="Cancelled"/>
    <s v="Google Ads"/>
    <n v="100"/>
    <n v="1870"/>
    <n v="8997"/>
    <n v="5610"/>
    <n v="3387"/>
    <n v="0.37645881960653549"/>
    <n v="0"/>
    <n v="0"/>
    <s v="Sep"/>
    <s v="Sep-2024"/>
    <d v="2024-09-01T00:00:00"/>
    <x v="2"/>
  </r>
  <r>
    <s v="CUST0063"/>
    <s v="P050"/>
    <n v="3"/>
    <n v="3999"/>
    <n v="1799.55"/>
    <s v="Credit Card"/>
    <s v="Delivered"/>
    <s v="Delivered"/>
    <s v="Google Ads"/>
    <n v="100"/>
    <n v="2895"/>
    <n v="10197.450000000001"/>
    <n v="8685"/>
    <n v="1512.4500000000007"/>
    <n v="0.14831649088742779"/>
    <n v="10197.450000000001"/>
    <n v="1512.4500000000007"/>
    <s v="Mar"/>
    <s v="Mar-2024"/>
    <d v="2024-03-01T00:00:00"/>
    <x v="3"/>
  </r>
  <r>
    <s v="CUST0378"/>
    <s v="P033"/>
    <n v="2"/>
    <n v="399"/>
    <n v="0"/>
    <s v="Credit Card"/>
    <s v="Delivered"/>
    <s v="Delivered"/>
    <s v="Google Ads"/>
    <n v="80"/>
    <n v="321"/>
    <n v="798"/>
    <n v="642"/>
    <n v="156"/>
    <n v="0.19548872180451127"/>
    <n v="798"/>
    <n v="156"/>
    <s v="Jan"/>
    <s v="Jan-2024"/>
    <d v="2024-01-01T00:00:00"/>
    <x v="0"/>
  </r>
  <r>
    <s v="CUST0901"/>
    <s v="P081"/>
    <n v="4"/>
    <n v="499"/>
    <n v="299.39999999999998"/>
    <s v="Debit Card"/>
    <s v="Delivered"/>
    <s v="Delivered"/>
    <s v="Google Ads"/>
    <n v="60"/>
    <n v="280"/>
    <n v="1696.6"/>
    <n v="1120"/>
    <n v="576.59999999999991"/>
    <n v="0.33985618295414355"/>
    <n v="1696.6"/>
    <n v="576.59999999999991"/>
    <s v="Nov"/>
    <s v="Nov-2024"/>
    <d v="2024-11-01T00:00:00"/>
    <x v="1"/>
  </r>
  <r>
    <s v="CUST0969"/>
    <s v="P067"/>
    <n v="1"/>
    <n v="999"/>
    <n v="99.9"/>
    <s v="Debit Card"/>
    <s v="Delivered"/>
    <s v="Delayed"/>
    <s v="Email"/>
    <n v="40"/>
    <n v="611"/>
    <n v="899.1"/>
    <n v="611"/>
    <n v="288.10000000000002"/>
    <n v="0.32043154265376489"/>
    <n v="899.1"/>
    <n v="288.10000000000002"/>
    <s v="Mar"/>
    <s v="Mar-2025"/>
    <d v="2025-03-01T00:00:00"/>
    <x v="2"/>
  </r>
  <r>
    <s v="CUST0656"/>
    <s v="P064"/>
    <n v="1"/>
    <n v="799"/>
    <n v="119.85"/>
    <s v="UPI"/>
    <s v="Delivered"/>
    <s v="Delayed"/>
    <s v="Organic"/>
    <n v="70"/>
    <n v="445"/>
    <n v="679.15"/>
    <n v="445"/>
    <n v="234.14999999999998"/>
    <n v="0.34476919679010526"/>
    <n v="679.15"/>
    <n v="234.14999999999998"/>
    <s v="Feb"/>
    <s v="Feb-2024"/>
    <d v="2024-02-01T00:00:00"/>
    <x v="2"/>
  </r>
  <r>
    <s v="CUST0780"/>
    <s v="P014"/>
    <n v="1"/>
    <n v="2499"/>
    <n v="0"/>
    <s v="Net Banking"/>
    <s v="Delivered"/>
    <s v="Delivered"/>
    <s v="Email"/>
    <n v="70"/>
    <n v="1599"/>
    <n v="2499"/>
    <n v="1599"/>
    <n v="900"/>
    <n v="0.36014405762304924"/>
    <n v="2499"/>
    <n v="900"/>
    <s v="Jun"/>
    <s v="Jun-2025"/>
    <d v="2025-06-01T00:00:00"/>
    <x v="4"/>
  </r>
  <r>
    <s v="CUST0935"/>
    <s v="P031"/>
    <n v="1"/>
    <n v="3999"/>
    <n v="0"/>
    <s v="Credit Card"/>
    <s v="Delivered"/>
    <s v="Delivered"/>
    <s v="Facebook"/>
    <n v="60"/>
    <n v="3007"/>
    <n v="3999"/>
    <n v="3007"/>
    <n v="992"/>
    <n v="0.24806201550387597"/>
    <n v="3999"/>
    <n v="992"/>
    <s v="Nov"/>
    <s v="Nov-2024"/>
    <d v="2024-11-01T00:00:00"/>
    <x v="0"/>
  </r>
  <r>
    <s v="CUST0268"/>
    <s v="P043"/>
    <n v="1"/>
    <n v="599"/>
    <n v="59.9"/>
    <s v="Debit Card"/>
    <s v="Delivered"/>
    <s v="Delayed"/>
    <s v="Google Ads"/>
    <n v="70"/>
    <n v="358"/>
    <n v="539.1"/>
    <n v="358"/>
    <n v="181.10000000000002"/>
    <n v="0.33593025412724914"/>
    <n v="539.1"/>
    <n v="181.10000000000002"/>
    <s v="Jun"/>
    <s v="Jun-2024"/>
    <d v="2024-06-01T00:00:00"/>
    <x v="3"/>
  </r>
  <r>
    <s v="CUST0957"/>
    <s v="P085"/>
    <n v="4"/>
    <n v="2999"/>
    <n v="2399.1999999999998"/>
    <s v="Debit Card"/>
    <s v="Delivered"/>
    <s v="Delayed"/>
    <s v="Organic"/>
    <n v="70"/>
    <n v="2394"/>
    <n v="9596.7999999999993"/>
    <n v="9576"/>
    <n v="20.799999999999272"/>
    <n v="2.1673891297098275E-3"/>
    <n v="9596.7999999999993"/>
    <n v="20.799999999999272"/>
    <s v="Dec"/>
    <s v="Dec-2024"/>
    <d v="2024-12-01T00:00:00"/>
    <x v="1"/>
  </r>
  <r>
    <s v="CUST0784"/>
    <s v="P004"/>
    <n v="4"/>
    <n v="8999"/>
    <n v="1799.8"/>
    <s v="Credit Card"/>
    <s v="Delivered"/>
    <s v="Delivered"/>
    <s v="Email"/>
    <n v="70"/>
    <n v="5059"/>
    <n v="34196.199999999997"/>
    <n v="20236"/>
    <n v="13960.199999999997"/>
    <n v="0.40823834227194827"/>
    <n v="34196.199999999997"/>
    <n v="13960.199999999997"/>
    <s v="Mar"/>
    <s v="Mar-2024"/>
    <d v="2024-03-01T00:00:00"/>
    <x v="4"/>
  </r>
  <r>
    <s v="CUST0631"/>
    <s v="P001"/>
    <n v="1"/>
    <n v="799"/>
    <n v="199.75"/>
    <s v="Debit Card"/>
    <s v="Delivered"/>
    <s v="Delivered"/>
    <s v="Organic"/>
    <n v="40"/>
    <n v="547"/>
    <n v="599.25"/>
    <n v="547"/>
    <n v="52.25"/>
    <n v="8.7192323738005839E-2"/>
    <n v="599.25"/>
    <n v="52.25"/>
    <s v="Mar"/>
    <s v="Mar-2025"/>
    <d v="2025-03-01T00:00:00"/>
    <x v="4"/>
  </r>
  <r>
    <s v="CUST0356"/>
    <s v="P012"/>
    <n v="2"/>
    <n v="1599"/>
    <n v="0"/>
    <s v="Debit Card"/>
    <s v="Delivered"/>
    <s v="Delivered"/>
    <s v="Google Ads"/>
    <n v="70"/>
    <n v="1169"/>
    <n v="3198"/>
    <n v="2338"/>
    <n v="860"/>
    <n v="0.26891807379612259"/>
    <n v="3198"/>
    <n v="860"/>
    <s v="Sep"/>
    <s v="Sep-2024"/>
    <d v="2024-09-01T00:00:00"/>
    <x v="4"/>
  </r>
  <r>
    <s v="CUST0496"/>
    <s v="P008"/>
    <n v="2"/>
    <n v="299"/>
    <n v="89.7"/>
    <s v="UPI"/>
    <s v="Delivered"/>
    <s v="Delivered"/>
    <s v="Affiliate"/>
    <n v="70"/>
    <n v="197"/>
    <n v="508.3"/>
    <n v="394"/>
    <n v="114.30000000000001"/>
    <n v="0.22486720440684638"/>
    <n v="508.3"/>
    <n v="114.30000000000001"/>
    <s v="Sep"/>
    <s v="Sep-2025"/>
    <d v="2025-09-01T00:00:00"/>
    <x v="4"/>
  </r>
  <r>
    <s v="CUST0178"/>
    <s v="P028"/>
    <n v="2"/>
    <n v="799"/>
    <n v="159.80000000000001"/>
    <s v="Credit Card"/>
    <s v="Delivered"/>
    <s v="Delayed"/>
    <s v="Organic"/>
    <n v="80"/>
    <n v="526"/>
    <n v="1438.2"/>
    <n v="1052"/>
    <n v="386.20000000000005"/>
    <n v="0.26853010707829233"/>
    <n v="1438.2"/>
    <n v="386.20000000000005"/>
    <s v="Aug"/>
    <s v="Aug-2025"/>
    <d v="2025-08-01T00:00:00"/>
    <x v="0"/>
  </r>
  <r>
    <s v="CUST0675"/>
    <s v="P039"/>
    <n v="2"/>
    <n v="999"/>
    <n v="0"/>
    <s v="UPI"/>
    <s v="Delivered"/>
    <s v="Delivered"/>
    <s v="Google Ads"/>
    <n v="100"/>
    <n v="573"/>
    <n v="1998"/>
    <n v="1146"/>
    <n v="852"/>
    <n v="0.42642642642642642"/>
    <n v="1998"/>
    <n v="852"/>
    <s v="Apr"/>
    <s v="Apr-2024"/>
    <d v="2024-04-01T00:00:00"/>
    <x v="0"/>
  </r>
  <r>
    <s v="CUST0908"/>
    <s v="P068"/>
    <n v="1"/>
    <n v="2499"/>
    <n v="0"/>
    <s v="Cash on Delivery"/>
    <s v="Delivered"/>
    <s v="Delayed"/>
    <s v="Affiliate"/>
    <n v="40"/>
    <n v="1632"/>
    <n v="2499"/>
    <n v="1632"/>
    <n v="867"/>
    <n v="0.34693877551020408"/>
    <n v="2499"/>
    <n v="867"/>
    <s v="Jan"/>
    <s v="Jan-2024"/>
    <d v="2024-01-01T00:00:00"/>
    <x v="2"/>
  </r>
  <r>
    <s v="CUST0805"/>
    <s v="P088"/>
    <n v="2"/>
    <n v="2999"/>
    <n v="0"/>
    <s v="Credit Card"/>
    <s v="Cancelled"/>
    <s v="Cancelled"/>
    <s v="Google Ads"/>
    <n v="50"/>
    <n v="2377"/>
    <n v="5998"/>
    <n v="4754"/>
    <n v="1244"/>
    <n v="0.20740246748916305"/>
    <n v="0"/>
    <n v="0"/>
    <s v="Oct"/>
    <s v="Oct-2025"/>
    <d v="2025-10-01T00:00:00"/>
    <x v="1"/>
  </r>
  <r>
    <s v="CUST0021"/>
    <s v="P008"/>
    <n v="2"/>
    <n v="299"/>
    <n v="59.8"/>
    <s v="Debit Card"/>
    <s v="Delivered"/>
    <s v="Delivered"/>
    <s v="Email"/>
    <n v="60"/>
    <n v="197"/>
    <n v="538.20000000000005"/>
    <n v="394"/>
    <n v="144.20000000000005"/>
    <n v="0.26793013749535494"/>
    <n v="538.20000000000005"/>
    <n v="144.20000000000005"/>
    <s v="Jun"/>
    <s v="Jun-2024"/>
    <d v="2024-06-01T00:00:00"/>
    <x v="4"/>
  </r>
  <r>
    <s v="CUST0026"/>
    <s v="P049"/>
    <n v="2"/>
    <n v="799"/>
    <n v="239.7"/>
    <s v="Debit Card"/>
    <s v="Delivered"/>
    <s v="Delayed"/>
    <s v="Facebook"/>
    <n v="80"/>
    <n v="538"/>
    <n v="1358.3"/>
    <n v="1076"/>
    <n v="282.29999999999995"/>
    <n v="0.20783332106309355"/>
    <n v="1358.3"/>
    <n v="282.29999999999995"/>
    <s v="Jul"/>
    <s v="Jul-2025"/>
    <d v="2025-07-01T00:00:00"/>
    <x v="3"/>
  </r>
  <r>
    <s v="CUST0425"/>
    <s v="P079"/>
    <n v="3"/>
    <n v="1999"/>
    <n v="1499.25"/>
    <s v="UPI"/>
    <s v="Delivered"/>
    <s v="Delivered"/>
    <s v="Instagram"/>
    <n v="40"/>
    <n v="1506"/>
    <n v="4497.75"/>
    <n v="4518"/>
    <n v="-20.25"/>
    <n v="-4.5022511255627812E-3"/>
    <n v="4497.75"/>
    <n v="-20.25"/>
    <s v="May"/>
    <s v="May-2025"/>
    <d v="2025-05-01T00:00:00"/>
    <x v="2"/>
  </r>
  <r>
    <s v="CUST1087"/>
    <s v="P100"/>
    <n v="1"/>
    <n v="4999"/>
    <n v="499.9"/>
    <s v="Cash on Delivery"/>
    <s v="Delivered"/>
    <s v="Delivered"/>
    <s v="Instagram"/>
    <n v="70"/>
    <n v="3463"/>
    <n v="4499.1000000000004"/>
    <n v="3463"/>
    <n v="1036.1000000000004"/>
    <n v="0.23029050254495351"/>
    <n v="4499.1000000000004"/>
    <n v="1036.1000000000004"/>
    <s v="Sep"/>
    <s v="Sep-2024"/>
    <d v="2024-09-01T00:00:00"/>
    <x v="1"/>
  </r>
  <r>
    <s v="CUST1135"/>
    <s v="P043"/>
    <n v="1"/>
    <n v="599"/>
    <n v="0"/>
    <s v="UPI"/>
    <s v="Cancelled"/>
    <s v="Cancelled"/>
    <s v="Google Ads"/>
    <n v="70"/>
    <n v="358"/>
    <n v="599"/>
    <n v="358"/>
    <n v="241"/>
    <n v="0.40233722871452421"/>
    <n v="0"/>
    <n v="0"/>
    <s v="Aug"/>
    <s v="Aug-2024"/>
    <d v="2024-08-01T00:00:00"/>
    <x v="3"/>
  </r>
  <r>
    <s v="CUST0942"/>
    <s v="P045"/>
    <n v="2"/>
    <n v="4999"/>
    <n v="1499.7"/>
    <s v="UPI"/>
    <s v="Delivered"/>
    <s v="Delivered"/>
    <s v="Google Ads"/>
    <n v="80"/>
    <n v="3040"/>
    <n v="8498.2999999999993"/>
    <n v="6080"/>
    <n v="2418.2999999999993"/>
    <n v="0.28456279491192349"/>
    <n v="8498.2999999999993"/>
    <n v="2418.2999999999993"/>
    <s v="Jun"/>
    <s v="Jun-2024"/>
    <d v="2024-06-01T00:00:00"/>
    <x v="3"/>
  </r>
  <r>
    <s v="CUST1167"/>
    <s v="P057"/>
    <n v="1"/>
    <n v="299"/>
    <n v="59.8"/>
    <s v="Credit Card"/>
    <s v="Delivered"/>
    <s v="Delivered"/>
    <s v="Organic"/>
    <n v="100"/>
    <n v="188"/>
    <n v="239.2"/>
    <n v="188"/>
    <n v="51.199999999999989"/>
    <n v="0.21404682274247488"/>
    <n v="239.2"/>
    <n v="51.199999999999989"/>
    <s v="Jun"/>
    <s v="Jun-2025"/>
    <d v="2025-06-01T00:00:00"/>
    <x v="3"/>
  </r>
  <r>
    <s v="CUST0668"/>
    <s v="P094"/>
    <n v="3"/>
    <n v="399"/>
    <n v="59.85"/>
    <s v="Credit Card"/>
    <s v="Delivered"/>
    <s v="Delivered"/>
    <s v="Google Ads"/>
    <n v="80"/>
    <n v="244"/>
    <n v="1137.1500000000001"/>
    <n v="732"/>
    <n v="405.15000000000009"/>
    <n v="0.35628545046827598"/>
    <n v="1137.1500000000001"/>
    <n v="405.15000000000009"/>
    <s v="Mar"/>
    <s v="Mar-2025"/>
    <d v="2025-03-01T00:00:00"/>
    <x v="1"/>
  </r>
  <r>
    <s v="CUST0309"/>
    <s v="P033"/>
    <n v="2"/>
    <n v="399"/>
    <n v="79.8"/>
    <s v="Debit Card"/>
    <s v="Delivered"/>
    <s v="Delayed"/>
    <s v="Organic"/>
    <n v="70"/>
    <n v="321"/>
    <n v="718.2"/>
    <n v="642"/>
    <n v="76.200000000000045"/>
    <n v="0.10609857978279037"/>
    <n v="718.2"/>
    <n v="76.200000000000045"/>
    <s v="Sep"/>
    <s v="Sep-2024"/>
    <d v="2024-09-01T00:00:00"/>
    <x v="0"/>
  </r>
  <r>
    <s v="CUST0403"/>
    <s v="P017"/>
    <n v="3"/>
    <n v="6999"/>
    <n v="3149.55"/>
    <s v="Debit Card"/>
    <s v="Delivered"/>
    <s v="Delivered"/>
    <s v="Organic"/>
    <n v="60"/>
    <n v="4046"/>
    <n v="17847.45"/>
    <n v="12138"/>
    <n v="5709.4500000000007"/>
    <n v="0.31990284326332336"/>
    <n v="17847.45"/>
    <n v="5709.4500000000007"/>
    <s v="Nov"/>
    <s v="Nov-2024"/>
    <d v="2024-11-01T00:00:00"/>
    <x v="4"/>
  </r>
  <r>
    <s v="CUST0156"/>
    <s v="P100"/>
    <n v="2"/>
    <n v="4999"/>
    <n v="0"/>
    <s v="Credit Card"/>
    <s v="Delivered"/>
    <s v="Delivered"/>
    <s v="Facebook"/>
    <n v="50"/>
    <n v="3463"/>
    <n v="9998"/>
    <n v="6926"/>
    <n v="3072"/>
    <n v="0.30726145229045809"/>
    <n v="9998"/>
    <n v="3072"/>
    <s v="Sep"/>
    <s v="Sep-2024"/>
    <d v="2024-09-01T00:00:00"/>
    <x v="1"/>
  </r>
  <r>
    <s v="CUST0040"/>
    <s v="P038"/>
    <n v="2"/>
    <n v="399"/>
    <n v="0"/>
    <s v="UPI"/>
    <s v="Cancelled"/>
    <s v="Cancelled"/>
    <s v="Instagram"/>
    <n v="100"/>
    <n v="248"/>
    <n v="798"/>
    <n v="496"/>
    <n v="302"/>
    <n v="0.37844611528822053"/>
    <n v="0"/>
    <n v="0"/>
    <s v="May"/>
    <s v="May-2024"/>
    <d v="2024-05-01T00:00:00"/>
    <x v="0"/>
  </r>
  <r>
    <s v="CUST0319"/>
    <s v="P016"/>
    <n v="4"/>
    <n v="999"/>
    <n v="199.8"/>
    <s v="UPI"/>
    <s v="Delivered"/>
    <s v="Delivered"/>
    <s v="Email"/>
    <n v="40"/>
    <n v="813"/>
    <n v="3796.2"/>
    <n v="3252"/>
    <n v="544.19999999999982"/>
    <n v="0.14335388019598541"/>
    <n v="3796.2"/>
    <n v="544.19999999999982"/>
    <s v="Mar"/>
    <s v="Mar-2025"/>
    <d v="2025-03-01T00:00:00"/>
    <x v="4"/>
  </r>
  <r>
    <s v="CUST1148"/>
    <s v="P039"/>
    <n v="4"/>
    <n v="999"/>
    <n v="0"/>
    <s v="Credit Card"/>
    <s v="Cancelled"/>
    <s v="Cancelled"/>
    <s v="Instagram"/>
    <n v="40"/>
    <n v="573"/>
    <n v="3996"/>
    <n v="2292"/>
    <n v="1704"/>
    <n v="0.42642642642642642"/>
    <n v="0"/>
    <n v="0"/>
    <s v="Dec"/>
    <s v="Dec-2024"/>
    <d v="2024-12-01T00:00:00"/>
    <x v="0"/>
  </r>
  <r>
    <s v="CUST0992"/>
    <s v="P016"/>
    <n v="1"/>
    <n v="999"/>
    <n v="99.9"/>
    <s v="Net Banking"/>
    <s v="Delivered"/>
    <s v="Delayed"/>
    <s v="Google Ads"/>
    <n v="80"/>
    <n v="813"/>
    <n v="899.1"/>
    <n v="813"/>
    <n v="86.100000000000023"/>
    <n v="9.576242909576245E-2"/>
    <n v="899.1"/>
    <n v="86.100000000000023"/>
    <s v="Oct"/>
    <s v="Oct-2025"/>
    <d v="2025-10-01T00:00:00"/>
    <x v="4"/>
  </r>
  <r>
    <s v="CUST0459"/>
    <s v="P031"/>
    <n v="4"/>
    <n v="3999"/>
    <n v="1599.6"/>
    <s v="UPI"/>
    <s v="Delivered"/>
    <s v="Delivered"/>
    <s v="Email"/>
    <n v="50"/>
    <n v="3007"/>
    <n v="14396.4"/>
    <n v="12028"/>
    <n v="2368.3999999999996"/>
    <n v="0.16451335055986216"/>
    <n v="14396.4"/>
    <n v="2368.3999999999996"/>
    <s v="May"/>
    <s v="May-2025"/>
    <d v="2025-05-01T00:00:00"/>
    <x v="0"/>
  </r>
  <r>
    <s v="CUST0639"/>
    <s v="P024"/>
    <n v="2"/>
    <n v="1299"/>
    <n v="389.7"/>
    <s v="Credit Card"/>
    <s v="Delivered"/>
    <s v="Delivered"/>
    <s v="Instagram"/>
    <n v="60"/>
    <n v="969"/>
    <n v="2208.3000000000002"/>
    <n v="1938"/>
    <n v="270.30000000000018"/>
    <n v="0.12240184757505781"/>
    <n v="2208.3000000000002"/>
    <n v="270.30000000000018"/>
    <s v="Sep"/>
    <s v="Sep-2024"/>
    <d v="2024-09-01T00:00:00"/>
    <x v="0"/>
  </r>
  <r>
    <s v="CUST0237"/>
    <s v="P043"/>
    <n v="1"/>
    <n v="599"/>
    <n v="0"/>
    <s v="UPI"/>
    <s v="Cancelled"/>
    <s v="Cancelled"/>
    <s v="Affiliate"/>
    <n v="100"/>
    <n v="358"/>
    <n v="599"/>
    <n v="358"/>
    <n v="241"/>
    <n v="0.40233722871452421"/>
    <n v="0"/>
    <n v="0"/>
    <s v="Jun"/>
    <s v="Jun-2024"/>
    <d v="2024-06-01T00:00:00"/>
    <x v="3"/>
  </r>
  <r>
    <s v="CUST0786"/>
    <s v="P036"/>
    <n v="4"/>
    <n v="2999"/>
    <n v="1199.5999999999999"/>
    <s v="UPI"/>
    <s v="Delivered"/>
    <s v="Delivered"/>
    <s v="Google Ads"/>
    <n v="80"/>
    <n v="2406"/>
    <n v="10796.4"/>
    <n v="9624"/>
    <n v="1172.3999999999996"/>
    <n v="0.10859175280649103"/>
    <n v="10796.4"/>
    <n v="1172.3999999999996"/>
    <s v="Jun"/>
    <s v="Jun-2024"/>
    <d v="2024-06-01T00:00:00"/>
    <x v="0"/>
  </r>
  <r>
    <s v="CUST0132"/>
    <s v="P044"/>
    <n v="1"/>
    <n v="4999"/>
    <n v="0"/>
    <s v="Credit Card"/>
    <s v="Delivered"/>
    <s v="Delivered"/>
    <s v="Organic"/>
    <n v="40"/>
    <n v="3765"/>
    <n v="4999"/>
    <n v="3765"/>
    <n v="1234"/>
    <n v="0.24684936987397479"/>
    <n v="4999"/>
    <n v="1234"/>
    <s v="Apr"/>
    <s v="Apr-2025"/>
    <d v="2025-04-01T00:00:00"/>
    <x v="3"/>
  </r>
  <r>
    <s v="CUST1151"/>
    <s v="P028"/>
    <n v="3"/>
    <n v="799"/>
    <n v="359.55"/>
    <s v="Debit Card"/>
    <s v="Delivered"/>
    <s v="Delivered"/>
    <s v="Email"/>
    <n v="70"/>
    <n v="526"/>
    <n v="2037.45"/>
    <n v="1578"/>
    <n v="459.45000000000005"/>
    <n v="0.22550246631819187"/>
    <n v="2037.45"/>
    <n v="459.45000000000005"/>
    <s v="Nov"/>
    <s v="Nov-2024"/>
    <d v="2024-11-01T00:00:00"/>
    <x v="0"/>
  </r>
  <r>
    <s v="CUST0794"/>
    <s v="P007"/>
    <n v="1"/>
    <n v="599"/>
    <n v="59.9"/>
    <s v="UPI"/>
    <s v="Delivered"/>
    <s v="Delivered"/>
    <s v="Instagram"/>
    <n v="70"/>
    <n v="470"/>
    <n v="539.1"/>
    <n v="470"/>
    <n v="69.100000000000023"/>
    <n v="0.12817659061398631"/>
    <n v="539.1"/>
    <n v="69.100000000000023"/>
    <s v="Oct"/>
    <s v="Oct-2024"/>
    <d v="2024-10-01T00:00:00"/>
    <x v="4"/>
  </r>
  <r>
    <s v="CUST0439"/>
    <s v="P004"/>
    <n v="1"/>
    <n v="8999"/>
    <n v="449.95"/>
    <s v="Net Banking"/>
    <s v="Delivered"/>
    <s v="Delayed"/>
    <s v="Facebook"/>
    <n v="100"/>
    <n v="5059"/>
    <n v="8549.0499999999993"/>
    <n v="5059"/>
    <n v="3490.0499999999993"/>
    <n v="0.40823834227194827"/>
    <n v="8549.0499999999993"/>
    <n v="3490.0499999999993"/>
    <s v="Jan"/>
    <s v="Jan-2024"/>
    <d v="2024-01-01T00:00:00"/>
    <x v="4"/>
  </r>
  <r>
    <s v="CUST1193"/>
    <s v="P038"/>
    <n v="1"/>
    <n v="399"/>
    <n v="59.85"/>
    <s v="Net Banking"/>
    <s v="Delivered"/>
    <s v="Delivered"/>
    <s v="Instagram"/>
    <n v="50"/>
    <n v="248"/>
    <n v="339.15"/>
    <n v="248"/>
    <n v="91.149999999999977"/>
    <n v="0.26876013563320061"/>
    <n v="339.15"/>
    <n v="91.149999999999977"/>
    <s v="Dec"/>
    <s v="Dec-2024"/>
    <d v="2024-12-01T00:00:00"/>
    <x v="0"/>
  </r>
  <r>
    <s v="CUST0796"/>
    <s v="P020"/>
    <n v="2"/>
    <n v="1999"/>
    <n v="0"/>
    <s v="Credit Card"/>
    <s v="Cancelled"/>
    <s v="Cancelled"/>
    <s v="Google Ads"/>
    <n v="50"/>
    <n v="1597"/>
    <n v="3998"/>
    <n v="3194"/>
    <n v="804"/>
    <n v="0.20110055027513757"/>
    <n v="0"/>
    <n v="0"/>
    <s v="Aug"/>
    <s v="Aug-2024"/>
    <d v="2024-08-01T00:00:00"/>
    <x v="4"/>
  </r>
  <r>
    <s v="CUST0126"/>
    <s v="P054"/>
    <n v="2"/>
    <n v="4999"/>
    <n v="999.8"/>
    <s v="Credit Card"/>
    <s v="Delivered"/>
    <s v="Delivered"/>
    <s v="Instagram"/>
    <n v="70"/>
    <n v="2912"/>
    <n v="8998.2000000000007"/>
    <n v="5824"/>
    <n v="3174.2000000000007"/>
    <n v="0.35275944077704435"/>
    <n v="8998.2000000000007"/>
    <n v="3174.2000000000007"/>
    <s v="Mar"/>
    <s v="Mar-2025"/>
    <d v="2025-03-01T00:00:00"/>
    <x v="3"/>
  </r>
  <r>
    <s v="CUST1085"/>
    <s v="P087"/>
    <n v="2"/>
    <n v="799"/>
    <n v="0"/>
    <s v="Credit Card"/>
    <s v="Cancelled"/>
    <s v="Cancelled"/>
    <s v="Facebook"/>
    <n v="100"/>
    <n v="560"/>
    <n v="1598"/>
    <n v="1120"/>
    <n v="478"/>
    <n v="0.29912390488110135"/>
    <n v="0"/>
    <n v="0"/>
    <s v="Jun"/>
    <s v="Jun-2025"/>
    <d v="2025-06-01T00:00:00"/>
    <x v="1"/>
  </r>
  <r>
    <s v="CUST0629"/>
    <s v="P049"/>
    <n v="2"/>
    <n v="799"/>
    <n v="79.900000000000006"/>
    <s v="UPI"/>
    <s v="Delivered"/>
    <s v="Delivered"/>
    <s v="Facebook"/>
    <n v="70"/>
    <n v="538"/>
    <n v="1518.1"/>
    <n v="1076"/>
    <n v="442.09999999999991"/>
    <n v="0.29121928726697843"/>
    <n v="1518.1"/>
    <n v="442.09999999999991"/>
    <s v="Jul"/>
    <s v="Jul-2025"/>
    <d v="2025-07-01T00:00:00"/>
    <x v="3"/>
  </r>
  <r>
    <s v="CUST0456"/>
    <s v="P017"/>
    <n v="1"/>
    <n v="6999"/>
    <n v="1399.8"/>
    <s v="Debit Card"/>
    <s v="Delivered"/>
    <s v="Delayed"/>
    <s v="Google Ads"/>
    <n v="80"/>
    <n v="4046"/>
    <n v="5599.2"/>
    <n v="4046"/>
    <n v="1553.1999999999998"/>
    <n v="0.27739677096728099"/>
    <n v="5599.2"/>
    <n v="1553.1999999999998"/>
    <s v="Jul"/>
    <s v="Jul-2024"/>
    <d v="2024-07-01T00:00:00"/>
    <x v="4"/>
  </r>
  <r>
    <s v="CUST0240"/>
    <s v="P079"/>
    <n v="1"/>
    <n v="1999"/>
    <n v="299.85000000000002"/>
    <s v="UPI"/>
    <s v="Delivered"/>
    <s v="Delivered"/>
    <s v="Organic"/>
    <n v="50"/>
    <n v="1506"/>
    <n v="1699.15"/>
    <n v="1506"/>
    <n v="193.15000000000009"/>
    <n v="0.11367448430097406"/>
    <n v="1699.15"/>
    <n v="193.15000000000009"/>
    <s v="Oct"/>
    <s v="Oct-2024"/>
    <d v="2024-10-01T00:00:00"/>
    <x v="2"/>
  </r>
  <r>
    <s v="CUST0218"/>
    <s v="P025"/>
    <n v="1"/>
    <n v="4999"/>
    <n v="1249.75"/>
    <s v="Cash on Delivery"/>
    <s v="Delivered"/>
    <s v="Delivered"/>
    <s v="Organic"/>
    <n v="50"/>
    <n v="3572"/>
    <n v="3749.25"/>
    <n v="3572"/>
    <n v="177.25"/>
    <n v="4.7276121891044874E-2"/>
    <n v="3749.25"/>
    <n v="177.25"/>
    <s v="Mar"/>
    <s v="Mar-2024"/>
    <d v="2024-03-01T00:00:00"/>
    <x v="0"/>
  </r>
  <r>
    <s v="CUST0853"/>
    <s v="P004"/>
    <n v="1"/>
    <n v="8999"/>
    <n v="1799.8"/>
    <s v="Credit Card"/>
    <s v="Delivered"/>
    <s v="Delivered"/>
    <s v="Organic"/>
    <n v="50"/>
    <n v="5059"/>
    <n v="7199.2"/>
    <n v="5059"/>
    <n v="2140.1999999999998"/>
    <n v="0.29728303144793866"/>
    <n v="7199.2"/>
    <n v="2140.1999999999998"/>
    <s v="Mar"/>
    <s v="Mar-2025"/>
    <d v="2025-03-01T00:00:00"/>
    <x v="4"/>
  </r>
  <r>
    <s v="CUST1081"/>
    <s v="P054"/>
    <n v="4"/>
    <n v="4999"/>
    <n v="999.8"/>
    <s v="Credit Card"/>
    <s v="Delivered"/>
    <s v="Delivered"/>
    <s v="Organic"/>
    <n v="100"/>
    <n v="2912"/>
    <n v="18996.2"/>
    <n v="11648"/>
    <n v="7348.2000000000007"/>
    <n v="0.38682473336772621"/>
    <n v="18996.2"/>
    <n v="7348.2000000000007"/>
    <s v="Dec"/>
    <s v="Dec-2024"/>
    <d v="2024-12-01T00:00:00"/>
    <x v="3"/>
  </r>
  <r>
    <s v="CUST1045"/>
    <s v="P030"/>
    <n v="4"/>
    <n v="799"/>
    <n v="159.80000000000001"/>
    <s v="UPI"/>
    <s v="Delivered"/>
    <s v="Delivered"/>
    <s v="Google Ads"/>
    <n v="60"/>
    <n v="566"/>
    <n v="3036.2"/>
    <n v="2264"/>
    <n v="772.19999999999982"/>
    <n v="0.25433107173440478"/>
    <n v="3036.2"/>
    <n v="772.19999999999982"/>
    <s v="May"/>
    <s v="May-2024"/>
    <d v="2024-05-01T00:00:00"/>
    <x v="0"/>
  </r>
  <r>
    <s v="CUST0331"/>
    <s v="P084"/>
    <n v="4"/>
    <n v="999"/>
    <n v="399.6"/>
    <s v="Credit Card"/>
    <s v="Delivered"/>
    <s v="Delayed"/>
    <s v="Facebook"/>
    <n v="50"/>
    <n v="809"/>
    <n v="3596.4"/>
    <n v="3236"/>
    <n v="360.40000000000009"/>
    <n v="0.10021132243354468"/>
    <n v="3596.4"/>
    <n v="360.40000000000009"/>
    <s v="May"/>
    <s v="May-2025"/>
    <d v="2025-05-01T00:00:00"/>
    <x v="1"/>
  </r>
  <r>
    <s v="CUST0107"/>
    <s v="P098"/>
    <n v="1"/>
    <n v="399"/>
    <n v="59.85"/>
    <s v="Credit Card"/>
    <s v="Delivered"/>
    <s v="Delivered"/>
    <s v="Instagram"/>
    <n v="70"/>
    <n v="278"/>
    <n v="339.15"/>
    <n v="278"/>
    <n v="61.149999999999977"/>
    <n v="0.18030370042753938"/>
    <n v="339.15"/>
    <n v="61.149999999999977"/>
    <s v="Aug"/>
    <s v="Aug-2025"/>
    <d v="2025-08-01T00:00:00"/>
    <x v="1"/>
  </r>
  <r>
    <s v="CUST0402"/>
    <s v="P007"/>
    <n v="2"/>
    <n v="599"/>
    <n v="0"/>
    <s v="UPI"/>
    <s v="Delivered"/>
    <s v="Delivered"/>
    <s v="Instagram"/>
    <n v="100"/>
    <n v="470"/>
    <n v="1198"/>
    <n v="940"/>
    <n v="258"/>
    <n v="0.21535893155258765"/>
    <n v="1198"/>
    <n v="258"/>
    <s v="Oct"/>
    <s v="Oct-2024"/>
    <d v="2024-10-01T00:00:00"/>
    <x v="4"/>
  </r>
  <r>
    <s v="CUST0049"/>
    <s v="P090"/>
    <n v="2"/>
    <n v="8999"/>
    <n v="0"/>
    <s v="Debit Card"/>
    <s v="Cancelled"/>
    <s v="Cancelled"/>
    <s v="Affiliate"/>
    <n v="60"/>
    <n v="5811"/>
    <n v="17998"/>
    <n v="11622"/>
    <n v="6376"/>
    <n v="0.35426158462051338"/>
    <n v="0"/>
    <n v="0"/>
    <s v="Apr"/>
    <s v="Apr-2024"/>
    <d v="2024-04-01T00:00:00"/>
    <x v="1"/>
  </r>
  <r>
    <s v="CUST1003"/>
    <s v="P079"/>
    <n v="2"/>
    <n v="1999"/>
    <n v="0"/>
    <s v="Cash on Delivery"/>
    <s v="Delivered"/>
    <s v="Delivered"/>
    <s v="Affiliate"/>
    <n v="80"/>
    <n v="1506"/>
    <n v="3998"/>
    <n v="3012"/>
    <n v="986"/>
    <n v="0.2466233116558279"/>
    <n v="3998"/>
    <n v="986"/>
    <s v="Jan"/>
    <s v="Jan-2024"/>
    <d v="2024-01-01T00:00:00"/>
    <x v="2"/>
  </r>
  <r>
    <s v="CUST0060"/>
    <s v="P027"/>
    <n v="1"/>
    <n v="299"/>
    <n v="44.85"/>
    <s v="Debit Card"/>
    <s v="Delivered"/>
    <s v="Delivered"/>
    <s v="Google Ads"/>
    <n v="40"/>
    <n v="206"/>
    <n v="254.15"/>
    <n v="206"/>
    <n v="48.150000000000006"/>
    <n v="0.18945504623253986"/>
    <n v="254.15"/>
    <n v="48.150000000000006"/>
    <s v="Nov"/>
    <s v="Nov-2024"/>
    <d v="2024-11-01T00:00:00"/>
    <x v="0"/>
  </r>
  <r>
    <s v="CUST0544"/>
    <s v="P044"/>
    <n v="4"/>
    <n v="4999"/>
    <n v="1999.6"/>
    <s v="Debit Card"/>
    <s v="Delivered"/>
    <s v="Delivered"/>
    <s v="Organic"/>
    <n v="80"/>
    <n v="3765"/>
    <n v="17996.400000000001"/>
    <n v="15060"/>
    <n v="2936.4000000000015"/>
    <n v="0.16316596652663873"/>
    <n v="17996.400000000001"/>
    <n v="2936.4000000000015"/>
    <s v="Mar"/>
    <s v="Mar-2024"/>
    <d v="2024-03-01T00:00:00"/>
    <x v="3"/>
  </r>
  <r>
    <s v="CUST0346"/>
    <s v="P028"/>
    <n v="3"/>
    <n v="799"/>
    <n v="119.85"/>
    <s v="UPI"/>
    <s v="Delivered"/>
    <s v="Delivered"/>
    <s v="Affiliate"/>
    <n v="80"/>
    <n v="526"/>
    <n v="2277.15"/>
    <n v="1578"/>
    <n v="699.15000000000009"/>
    <n v="0.30702852249522433"/>
    <n v="2277.15"/>
    <n v="699.15000000000009"/>
    <s v="Apr"/>
    <s v="Apr-2025"/>
    <d v="2025-04-01T00:00:00"/>
    <x v="0"/>
  </r>
  <r>
    <s v="CUST0310"/>
    <s v="P063"/>
    <n v="2"/>
    <n v="2999"/>
    <n v="899.7"/>
    <s v="Cash on Delivery"/>
    <s v="Delivered"/>
    <s v="Delivered"/>
    <s v="Instagram"/>
    <n v="50"/>
    <n v="1877"/>
    <n v="5098.3"/>
    <n v="3754"/>
    <n v="1344.3000000000002"/>
    <n v="0.2636761273365632"/>
    <n v="5098.3"/>
    <n v="1344.3000000000002"/>
    <s v="Jul"/>
    <s v="Jul-2025"/>
    <d v="2025-07-01T00:00:00"/>
    <x v="2"/>
  </r>
  <r>
    <s v="CUST1192"/>
    <s v="P081"/>
    <n v="4"/>
    <n v="499"/>
    <n v="99.8"/>
    <s v="UPI"/>
    <s v="Delivered"/>
    <s v="Delivered"/>
    <s v="Google Ads"/>
    <n v="100"/>
    <n v="280"/>
    <n v="1896.2"/>
    <n v="1120"/>
    <n v="776.2"/>
    <n v="0.40934500580107586"/>
    <n v="1896.2"/>
    <n v="776.2"/>
    <s v="May"/>
    <s v="May-2024"/>
    <d v="2024-05-01T00:00:00"/>
    <x v="1"/>
  </r>
  <r>
    <s v="CUST0481"/>
    <s v="P084"/>
    <n v="4"/>
    <n v="999"/>
    <n v="999"/>
    <s v="Cash on Delivery"/>
    <s v="Delivered"/>
    <s v="Delayed"/>
    <s v="Affiliate"/>
    <n v="70"/>
    <n v="809"/>
    <n v="2997"/>
    <n v="3236"/>
    <n v="-239"/>
    <n v="-7.974641307974642E-2"/>
    <n v="2997"/>
    <n v="-239"/>
    <s v="Nov"/>
    <s v="Nov-2024"/>
    <d v="2024-11-01T00:00:00"/>
    <x v="1"/>
  </r>
  <r>
    <s v="CUST0841"/>
    <s v="P066"/>
    <n v="1"/>
    <n v="299"/>
    <n v="14.95"/>
    <s v="Credit Card"/>
    <s v="Delivered"/>
    <s v="Delivered"/>
    <s v="Organic"/>
    <n v="60"/>
    <n v="223"/>
    <n v="284.05"/>
    <n v="223"/>
    <n v="61.050000000000011"/>
    <n v="0.21492694948072524"/>
    <n v="284.05"/>
    <n v="61.050000000000011"/>
    <s v="Jun"/>
    <s v="Jun-2025"/>
    <d v="2025-06-01T00:00:00"/>
    <x v="2"/>
  </r>
  <r>
    <s v="CUST0333"/>
    <s v="P069"/>
    <n v="4"/>
    <n v="2499"/>
    <n v="999.6"/>
    <s v="UPI"/>
    <s v="Delivered"/>
    <s v="Delivered"/>
    <s v="Google Ads"/>
    <n v="40"/>
    <n v="1430"/>
    <n v="8996.4"/>
    <n v="5720"/>
    <n v="3276.3999999999996"/>
    <n v="0.36419012049264149"/>
    <n v="8996.4"/>
    <n v="3276.3999999999996"/>
    <s v="Jan"/>
    <s v="Jan-2025"/>
    <d v="2025-01-01T00:00:00"/>
    <x v="2"/>
  </r>
  <r>
    <s v="CUST0937"/>
    <s v="P027"/>
    <n v="4"/>
    <n v="299"/>
    <n v="119.6"/>
    <s v="Credit Card"/>
    <s v="Delivered"/>
    <s v="Delivered"/>
    <s v="Organic"/>
    <n v="70"/>
    <n v="206"/>
    <n v="1076.4000000000001"/>
    <n v="824"/>
    <n v="252.40000000000009"/>
    <n v="0.23448532144184325"/>
    <n v="1076.4000000000001"/>
    <n v="252.40000000000009"/>
    <s v="May"/>
    <s v="May-2024"/>
    <d v="2024-05-01T00:00:00"/>
    <x v="0"/>
  </r>
  <r>
    <s v="CUST1157"/>
    <s v="P077"/>
    <n v="2"/>
    <n v="3999"/>
    <n v="1999.5"/>
    <s v="UPI"/>
    <s v="Delivered"/>
    <s v="Delivered"/>
    <s v="Instagram"/>
    <n v="50"/>
    <n v="2547"/>
    <n v="5998.5"/>
    <n v="5094"/>
    <n v="904.5"/>
    <n v="0.15078769692423105"/>
    <n v="5998.5"/>
    <n v="904.5"/>
    <s v="Mar"/>
    <s v="Mar-2025"/>
    <d v="2025-03-01T00:00:00"/>
    <x v="2"/>
  </r>
  <r>
    <s v="CUST0195"/>
    <s v="P061"/>
    <n v="4"/>
    <n v="299"/>
    <n v="119.6"/>
    <s v="Credit Card"/>
    <s v="Delivered"/>
    <s v="Delivered"/>
    <s v="Organic"/>
    <n v="50"/>
    <n v="170"/>
    <n v="1076.4000000000001"/>
    <n v="680"/>
    <n v="396.40000000000009"/>
    <n v="0.36826458565589004"/>
    <n v="1076.4000000000001"/>
    <n v="396.40000000000009"/>
    <s v="Jul"/>
    <s v="Jul-2024"/>
    <d v="2024-07-01T00:00:00"/>
    <x v="2"/>
  </r>
  <r>
    <s v="CUST0995"/>
    <s v="P003"/>
    <n v="1"/>
    <n v="399"/>
    <n v="0"/>
    <s v="UPI"/>
    <s v="Delivered"/>
    <s v="Delivered"/>
    <s v="Affiliate"/>
    <n v="100"/>
    <n v="307"/>
    <n v="399"/>
    <n v="307"/>
    <n v="92"/>
    <n v="0.23057644110275688"/>
    <n v="399"/>
    <n v="92"/>
    <s v="Nov"/>
    <s v="Nov-2024"/>
    <d v="2024-11-01T00:00:00"/>
    <x v="4"/>
  </r>
  <r>
    <s v="CUST0403"/>
    <s v="P007"/>
    <n v="1"/>
    <n v="599"/>
    <n v="59.9"/>
    <s v="UPI"/>
    <s v="Delivered"/>
    <s v="Delivered"/>
    <s v="Facebook"/>
    <n v="70"/>
    <n v="470"/>
    <n v="539.1"/>
    <n v="470"/>
    <n v="69.100000000000023"/>
    <n v="0.12817659061398631"/>
    <n v="539.1"/>
    <n v="69.100000000000023"/>
    <s v="Sep"/>
    <s v="Sep-2025"/>
    <d v="2025-09-01T00:00:00"/>
    <x v="4"/>
  </r>
  <r>
    <s v="CUST0288"/>
    <s v="P014"/>
    <n v="1"/>
    <n v="2499"/>
    <n v="0"/>
    <s v="Debit Card"/>
    <s v="Delivered"/>
    <s v="Delivered"/>
    <s v="Facebook"/>
    <n v="70"/>
    <n v="1599"/>
    <n v="2499"/>
    <n v="1599"/>
    <n v="900"/>
    <n v="0.36014405762304924"/>
    <n v="2499"/>
    <n v="900"/>
    <s v="Mar"/>
    <s v="Mar-2024"/>
    <d v="2024-03-01T00:00:00"/>
    <x v="4"/>
  </r>
  <r>
    <s v="CUST0952"/>
    <s v="P087"/>
    <n v="1"/>
    <n v="799"/>
    <n v="0"/>
    <s v="UPI"/>
    <s v="Delivered"/>
    <s v="Delayed"/>
    <s v="Organic"/>
    <n v="50"/>
    <n v="560"/>
    <n v="799"/>
    <n v="560"/>
    <n v="239"/>
    <n v="0.29912390488110135"/>
    <n v="799"/>
    <n v="239"/>
    <s v="Oct"/>
    <s v="Oct-2025"/>
    <d v="2025-10-01T00:00:00"/>
    <x v="1"/>
  </r>
  <r>
    <s v="CUST0768"/>
    <s v="P059"/>
    <n v="1"/>
    <n v="1999"/>
    <n v="0"/>
    <s v="Net Banking"/>
    <s v="Cancelled"/>
    <s v="Cancelled"/>
    <s v="Google Ads"/>
    <n v="80"/>
    <n v="1414"/>
    <n v="1999"/>
    <n v="1414"/>
    <n v="585"/>
    <n v="0.29264632316158079"/>
    <n v="0"/>
    <n v="0"/>
    <s v="Jun"/>
    <s v="Jun-2025"/>
    <d v="2025-06-01T00:00:00"/>
    <x v="3"/>
  </r>
  <r>
    <s v="CUST0030"/>
    <s v="P012"/>
    <n v="1"/>
    <n v="1599"/>
    <n v="319.8"/>
    <s v="Credit Card"/>
    <s v="Delivered"/>
    <s v="Delivered"/>
    <s v="Organic"/>
    <n v="100"/>
    <n v="1169"/>
    <n v="1279.2"/>
    <n v="1169"/>
    <n v="110.20000000000005"/>
    <n v="8.6147592245153254E-2"/>
    <n v="1279.2"/>
    <n v="110.20000000000005"/>
    <s v="Jun"/>
    <s v="Jun-2025"/>
    <d v="2025-06-01T00:00:00"/>
    <x v="4"/>
  </r>
  <r>
    <s v="CUST0111"/>
    <s v="P020"/>
    <n v="4"/>
    <n v="1999"/>
    <n v="0"/>
    <s v="Net Banking"/>
    <s v="Cancelled"/>
    <s v="Cancelled"/>
    <s v="Google Ads"/>
    <n v="100"/>
    <n v="1597"/>
    <n v="7996"/>
    <n v="6388"/>
    <n v="1608"/>
    <n v="0.20110055027513757"/>
    <n v="0"/>
    <n v="0"/>
    <s v="Aug"/>
    <s v="Aug-2025"/>
    <d v="2025-08-01T00:00:00"/>
    <x v="4"/>
  </r>
  <r>
    <s v="CUST0721"/>
    <s v="P069"/>
    <n v="2"/>
    <n v="2499"/>
    <n v="0"/>
    <s v="UPI"/>
    <s v="Delivered"/>
    <s v="Delivered"/>
    <s v="Organic"/>
    <n v="70"/>
    <n v="1430"/>
    <n v="4998"/>
    <n v="2860"/>
    <n v="2138"/>
    <n v="0.42777110844337735"/>
    <n v="4998"/>
    <n v="2138"/>
    <s v="Dec"/>
    <s v="Dec-2024"/>
    <d v="2024-12-01T00:00:00"/>
    <x v="2"/>
  </r>
  <r>
    <s v="CUST1142"/>
    <s v="P047"/>
    <n v="2"/>
    <n v="1999"/>
    <n v="199.9"/>
    <s v="Debit Card"/>
    <s v="Delivered"/>
    <s v="Delivered"/>
    <s v="Organic"/>
    <n v="100"/>
    <n v="1547"/>
    <n v="3798.1"/>
    <n v="3094"/>
    <n v="704.09999999999991"/>
    <n v="0.1853821647665938"/>
    <n v="3798.1"/>
    <n v="704.09999999999991"/>
    <s v="Oct"/>
    <s v="Oct-2025"/>
    <d v="2025-10-01T00:00:00"/>
    <x v="3"/>
  </r>
  <r>
    <s v="CUST0524"/>
    <s v="P056"/>
    <n v="2"/>
    <n v="299"/>
    <n v="89.7"/>
    <s v="Net Banking"/>
    <s v="Delivered"/>
    <s v="Delivered"/>
    <s v="Organic"/>
    <n v="50"/>
    <n v="188"/>
    <n v="508.3"/>
    <n v="376"/>
    <n v="132.30000000000001"/>
    <n v="0.26027936258115286"/>
    <n v="508.3"/>
    <n v="132.30000000000001"/>
    <s v="Aug"/>
    <s v="Aug-2024"/>
    <d v="2024-08-01T00:00:00"/>
    <x v="3"/>
  </r>
  <r>
    <s v="CUST0736"/>
    <s v="P052"/>
    <n v="3"/>
    <n v="499"/>
    <n v="74.849999999999994"/>
    <s v="Debit Card"/>
    <s v="Delivered"/>
    <s v="Delivered"/>
    <s v="Google Ads"/>
    <n v="50"/>
    <n v="320"/>
    <n v="1422.15"/>
    <n v="960"/>
    <n v="462.15000000000009"/>
    <n v="0.32496572091551529"/>
    <n v="1422.15"/>
    <n v="462.15000000000009"/>
    <s v="Mar"/>
    <s v="Mar-2025"/>
    <d v="2025-03-01T00:00:00"/>
    <x v="3"/>
  </r>
  <r>
    <s v="CUST0169"/>
    <s v="P033"/>
    <n v="1"/>
    <n v="399"/>
    <n v="0"/>
    <s v="Cash on Delivery"/>
    <s v="Delivered"/>
    <s v="Delayed"/>
    <s v="Email"/>
    <n v="40"/>
    <n v="321"/>
    <n v="399"/>
    <n v="321"/>
    <n v="78"/>
    <n v="0.19548872180451127"/>
    <n v="399"/>
    <n v="78"/>
    <s v="Nov"/>
    <s v="Nov-2024"/>
    <d v="2024-11-01T00:00:00"/>
    <x v="0"/>
  </r>
  <r>
    <s v="CUST0625"/>
    <s v="P054"/>
    <n v="1"/>
    <n v="4999"/>
    <n v="0"/>
    <s v="UPI"/>
    <s v="Delivered"/>
    <s v="Delayed"/>
    <s v="Facebook"/>
    <n v="40"/>
    <n v="2912"/>
    <n v="4999"/>
    <n v="2912"/>
    <n v="2087"/>
    <n v="0.41748349669933987"/>
    <n v="4999"/>
    <n v="2087"/>
    <s v="Mar"/>
    <s v="Mar-2025"/>
    <d v="2025-03-01T00:00:00"/>
    <x v="3"/>
  </r>
  <r>
    <s v="CUST0708"/>
    <s v="P045"/>
    <n v="2"/>
    <n v="4999"/>
    <n v="499.9"/>
    <s v="UPI"/>
    <s v="Delivered"/>
    <s v="Delayed"/>
    <s v="Google Ads"/>
    <n v="50"/>
    <n v="3040"/>
    <n v="9498.1"/>
    <n v="6080"/>
    <n v="3418.1000000000004"/>
    <n v="0.359871974394879"/>
    <n v="9498.1"/>
    <n v="3418.1000000000004"/>
    <s v="Oct"/>
    <s v="Oct-2024"/>
    <d v="2024-10-01T00:00:00"/>
    <x v="3"/>
  </r>
  <r>
    <s v="CUST0744"/>
    <s v="P004"/>
    <n v="1"/>
    <n v="8999"/>
    <n v="0"/>
    <s v="UPI"/>
    <s v="Delivered"/>
    <s v="Delivered"/>
    <s v="Email"/>
    <n v="70"/>
    <n v="5059"/>
    <n v="8999"/>
    <n v="5059"/>
    <n v="3940"/>
    <n v="0.43782642515835091"/>
    <n v="8999"/>
    <n v="3940"/>
    <s v="Jul"/>
    <s v="Jul-2025"/>
    <d v="2025-07-01T00:00:00"/>
    <x v="4"/>
  </r>
  <r>
    <s v="CUST0310"/>
    <s v="P084"/>
    <n v="3"/>
    <n v="999"/>
    <n v="149.85"/>
    <s v="Cash on Delivery"/>
    <s v="Delivered"/>
    <s v="Delivered"/>
    <s v="Google Ads"/>
    <n v="50"/>
    <n v="809"/>
    <n v="2847.15"/>
    <n v="2427"/>
    <n v="420.15000000000009"/>
    <n v="0.14756862125283179"/>
    <n v="2847.15"/>
    <n v="420.15000000000009"/>
    <s v="Aug"/>
    <s v="Aug-2024"/>
    <d v="2024-08-01T00:00:00"/>
    <x v="1"/>
  </r>
  <r>
    <s v="CUST0002"/>
    <s v="P089"/>
    <n v="3"/>
    <n v="2999"/>
    <n v="449.85"/>
    <s v="Cash on Delivery"/>
    <s v="Delivered"/>
    <s v="Delivered"/>
    <s v="Organic"/>
    <n v="70"/>
    <n v="2453"/>
    <n v="8547.15"/>
    <n v="7359"/>
    <n v="1188.1499999999996"/>
    <n v="0.139011249363823"/>
    <n v="8547.15"/>
    <n v="1188.1499999999996"/>
    <s v="Apr"/>
    <s v="Apr-2024"/>
    <d v="2024-04-01T00:00:00"/>
    <x v="1"/>
  </r>
  <r>
    <s v="CUST0464"/>
    <s v="P011"/>
    <n v="1"/>
    <n v="799"/>
    <n v="0"/>
    <s v="UPI"/>
    <s v="Delivered"/>
    <s v="Delivered"/>
    <s v="Organic"/>
    <n v="70"/>
    <n v="645"/>
    <n v="799"/>
    <n v="645"/>
    <n v="154"/>
    <n v="0.19274092615769711"/>
    <n v="799"/>
    <n v="154"/>
    <s v="Aug"/>
    <s v="Aug-2025"/>
    <d v="2025-08-01T00:00:00"/>
    <x v="4"/>
  </r>
  <r>
    <s v="CUST0318"/>
    <s v="P043"/>
    <n v="3"/>
    <n v="599"/>
    <n v="179.7"/>
    <s v="UPI"/>
    <s v="Delivered"/>
    <s v="Delivered"/>
    <s v="Instagram"/>
    <n v="70"/>
    <n v="358"/>
    <n v="1617.3"/>
    <n v="1074"/>
    <n v="543.29999999999995"/>
    <n v="0.33593025412724908"/>
    <n v="1617.3"/>
    <n v="543.29999999999995"/>
    <s v="Aug"/>
    <s v="Aug-2024"/>
    <d v="2024-08-01T00:00:00"/>
    <x v="3"/>
  </r>
  <r>
    <s v="CUST0743"/>
    <s v="P025"/>
    <n v="3"/>
    <n v="4999"/>
    <n v="2249.5500000000002"/>
    <s v="Cash on Delivery"/>
    <s v="Delivered"/>
    <s v="Delivered"/>
    <s v="Instagram"/>
    <n v="70"/>
    <n v="3572"/>
    <n v="12747.45"/>
    <n v="10716"/>
    <n v="2031.4500000000007"/>
    <n v="0.15936128402151023"/>
    <n v="12747.45"/>
    <n v="2031.4500000000007"/>
    <s v="Sep"/>
    <s v="Sep-2024"/>
    <d v="2024-09-01T00:00:00"/>
    <x v="0"/>
  </r>
  <r>
    <s v="CUST0293"/>
    <s v="P093"/>
    <n v="4"/>
    <n v="999"/>
    <n v="199.8"/>
    <s v="UPI"/>
    <s v="Delivered"/>
    <s v="Delivered"/>
    <s v="Instagram"/>
    <n v="70"/>
    <n v="629"/>
    <n v="3796.2"/>
    <n v="2516"/>
    <n v="1280.1999999999998"/>
    <n v="0.33723196881091616"/>
    <n v="3796.2"/>
    <n v="1280.1999999999998"/>
    <s v="Sep"/>
    <s v="Sep-2024"/>
    <d v="2024-09-01T00:00:00"/>
    <x v="1"/>
  </r>
  <r>
    <s v="CUST1023"/>
    <s v="P059"/>
    <n v="1"/>
    <n v="1999"/>
    <n v="99.95"/>
    <s v="Debit Card"/>
    <s v="Delivered"/>
    <s v="Delayed"/>
    <s v="Email"/>
    <n v="50"/>
    <n v="1414"/>
    <n v="1899.05"/>
    <n v="1414"/>
    <n v="485.04999999999995"/>
    <n v="0.25541718227534821"/>
    <n v="1899.05"/>
    <n v="485.04999999999995"/>
    <s v="Apr"/>
    <s v="Apr-2025"/>
    <d v="2025-04-01T00:00:00"/>
    <x v="3"/>
  </r>
  <r>
    <s v="CUST0281"/>
    <s v="P096"/>
    <n v="3"/>
    <n v="299"/>
    <n v="0"/>
    <s v="Credit Card"/>
    <s v="Cancelled"/>
    <s v="Cancelled"/>
    <s v="Instagram"/>
    <n v="40"/>
    <n v="168"/>
    <n v="897"/>
    <n v="504"/>
    <n v="393"/>
    <n v="0.43812709030100333"/>
    <n v="0"/>
    <n v="0"/>
    <s v="Jan"/>
    <s v="Jan-2024"/>
    <d v="2024-01-01T00:00:00"/>
    <x v="1"/>
  </r>
  <r>
    <s v="CUST1010"/>
    <s v="P031"/>
    <n v="2"/>
    <n v="3999"/>
    <n v="1599.6"/>
    <s v="Cash on Delivery"/>
    <s v="Delivered"/>
    <s v="Delayed"/>
    <s v="Instagram"/>
    <n v="60"/>
    <n v="3007"/>
    <n v="6398.4"/>
    <n v="6014"/>
    <n v="384.39999999999964"/>
    <n v="6.0077519379844908E-2"/>
    <n v="6398.4"/>
    <n v="384.39999999999964"/>
    <s v="May"/>
    <s v="May-2025"/>
    <d v="2025-05-01T00:00:00"/>
    <x v="0"/>
  </r>
  <r>
    <s v="CUST0098"/>
    <s v="P071"/>
    <n v="2"/>
    <n v="999"/>
    <n v="199.8"/>
    <s v="Net Banking"/>
    <s v="Delivered"/>
    <s v="Delivered"/>
    <s v="Google Ads"/>
    <n v="80"/>
    <n v="818"/>
    <n v="1798.2"/>
    <n v="1636"/>
    <n v="162.20000000000005"/>
    <n v="9.0201312423534671E-2"/>
    <n v="1798.2"/>
    <n v="162.20000000000005"/>
    <s v="Aug"/>
    <s v="Aug-2025"/>
    <d v="2025-08-01T00:00:00"/>
    <x v="2"/>
  </r>
  <r>
    <s v="CUST0962"/>
    <s v="P022"/>
    <n v="2"/>
    <n v="999"/>
    <n v="99.9"/>
    <s v="Credit Card"/>
    <s v="Delivered"/>
    <s v="Delayed"/>
    <s v="Facebook"/>
    <n v="70"/>
    <n v="693"/>
    <n v="1898.1"/>
    <n v="1386"/>
    <n v="512.09999999999991"/>
    <n v="0.26979611190137504"/>
    <n v="1898.1"/>
    <n v="512.09999999999991"/>
    <s v="Nov"/>
    <s v="Nov-2024"/>
    <d v="2024-11-01T00:00:00"/>
    <x v="0"/>
  </r>
  <r>
    <s v="CUST1068"/>
    <s v="P088"/>
    <n v="2"/>
    <n v="2999"/>
    <n v="599.79999999999995"/>
    <s v="Credit Card"/>
    <s v="Delivered"/>
    <s v="Delivered"/>
    <s v="Affiliate"/>
    <n v="80"/>
    <n v="2377"/>
    <n v="5398.2"/>
    <n v="4754"/>
    <n v="644.19999999999982"/>
    <n v="0.11933607498795892"/>
    <n v="5398.2"/>
    <n v="644.19999999999982"/>
    <s v="May"/>
    <s v="May-2025"/>
    <d v="2025-05-01T00:00:00"/>
    <x v="1"/>
  </r>
  <r>
    <s v="CUST1178"/>
    <s v="P097"/>
    <n v="2"/>
    <n v="499"/>
    <n v="49.9"/>
    <s v="UPI"/>
    <s v="Delivered"/>
    <s v="Delivered"/>
    <s v="Affiliate"/>
    <n v="40"/>
    <n v="324"/>
    <n v="948.1"/>
    <n v="648"/>
    <n v="300.10000000000002"/>
    <n v="0.31652779242695922"/>
    <n v="948.1"/>
    <n v="300.10000000000002"/>
    <s v="Jul"/>
    <s v="Jul-2025"/>
    <d v="2025-07-01T00:00:00"/>
    <x v="1"/>
  </r>
  <r>
    <s v="CUST0248"/>
    <s v="P074"/>
    <n v="4"/>
    <n v="2999"/>
    <n v="599.79999999999995"/>
    <s v="Credit Card"/>
    <s v="Delivered"/>
    <s v="Delivered"/>
    <s v="Affiliate"/>
    <n v="40"/>
    <n v="1870"/>
    <n v="11396.2"/>
    <n v="7480"/>
    <n v="3916.2000000000007"/>
    <n v="0.34364086274372163"/>
    <n v="11396.2"/>
    <n v="3916.2000000000007"/>
    <s v="Jan"/>
    <s v="Jan-2025"/>
    <d v="2025-01-01T00:00:00"/>
    <x v="2"/>
  </r>
  <r>
    <s v="CUST0353"/>
    <s v="P031"/>
    <n v="2"/>
    <n v="3999"/>
    <n v="1199.7"/>
    <s v="UPI"/>
    <s v="Delivered"/>
    <s v="Delivered"/>
    <s v="Affiliate"/>
    <n v="70"/>
    <n v="3007"/>
    <n v="6798.3"/>
    <n v="6014"/>
    <n v="784.30000000000018"/>
    <n v="0.11536707706338352"/>
    <n v="6798.3"/>
    <n v="784.30000000000018"/>
    <s v="Dec"/>
    <s v="Dec-2024"/>
    <d v="2024-12-01T00:00:00"/>
    <x v="0"/>
  </r>
  <r>
    <s v="CUST0211"/>
    <s v="P028"/>
    <n v="1"/>
    <n v="799"/>
    <n v="39.950000000000003"/>
    <s v="UPI"/>
    <s v="Delivered"/>
    <s v="Delivered"/>
    <s v="Email"/>
    <n v="40"/>
    <n v="526"/>
    <n v="759.05"/>
    <n v="526"/>
    <n v="233.04999999999995"/>
    <n v="0.30702852249522428"/>
    <n v="759.05"/>
    <n v="233.04999999999995"/>
    <s v="May"/>
    <s v="May-2025"/>
    <d v="2025-05-01T00:00:00"/>
    <x v="0"/>
  </r>
  <r>
    <s v="CUST0575"/>
    <s v="P059"/>
    <n v="1"/>
    <n v="1999"/>
    <n v="99.95"/>
    <s v="UPI"/>
    <s v="Delivered"/>
    <s v="Delivered"/>
    <s v="Google Ads"/>
    <n v="60"/>
    <n v="1414"/>
    <n v="1899.05"/>
    <n v="1414"/>
    <n v="485.04999999999995"/>
    <n v="0.25541718227534821"/>
    <n v="1899.05"/>
    <n v="485.04999999999995"/>
    <s v="Apr"/>
    <s v="Apr-2025"/>
    <d v="2025-04-01T00:00:00"/>
    <x v="3"/>
  </r>
  <r>
    <s v="CUST0543"/>
    <s v="P054"/>
    <n v="4"/>
    <n v="4999"/>
    <n v="0"/>
    <s v="Cash on Delivery"/>
    <s v="Delivered"/>
    <s v="Delivered"/>
    <s v="Facebook"/>
    <n v="60"/>
    <n v="2912"/>
    <n v="19996"/>
    <n v="11648"/>
    <n v="8348"/>
    <n v="0.41748349669933987"/>
    <n v="19996"/>
    <n v="8348"/>
    <s v="Jan"/>
    <s v="Jan-2025"/>
    <d v="2025-01-01T00:00:00"/>
    <x v="3"/>
  </r>
  <r>
    <s v="CUST0618"/>
    <s v="P014"/>
    <n v="2"/>
    <n v="2499"/>
    <n v="1249.5"/>
    <s v="Debit Card"/>
    <s v="Delivered"/>
    <s v="Delivered"/>
    <s v="Affiliate"/>
    <n v="100"/>
    <n v="1599"/>
    <n v="3748.5"/>
    <n v="3198"/>
    <n v="550.5"/>
    <n v="0.14685874349739897"/>
    <n v="3748.5"/>
    <n v="550.5"/>
    <s v="Jan"/>
    <s v="Jan-2025"/>
    <d v="2025-01-01T00:00:00"/>
    <x v="4"/>
  </r>
  <r>
    <s v="CUST0440"/>
    <s v="P028"/>
    <n v="4"/>
    <n v="799"/>
    <n v="479.4"/>
    <s v="UPI"/>
    <s v="Delivered"/>
    <s v="Delivered"/>
    <s v="Organic"/>
    <n v="40"/>
    <n v="526"/>
    <n v="2716.6"/>
    <n v="2104"/>
    <n v="612.59999999999991"/>
    <n v="0.22550246631819182"/>
    <n v="2716.6"/>
    <n v="612.59999999999991"/>
    <s v="Oct"/>
    <s v="Oct-2024"/>
    <d v="2024-10-01T00:00:00"/>
    <x v="0"/>
  </r>
  <r>
    <s v="CUST0868"/>
    <s v="P003"/>
    <n v="1"/>
    <n v="399"/>
    <n v="19.95"/>
    <s v="UPI"/>
    <s v="Delivered"/>
    <s v="Delivered"/>
    <s v="Affiliate"/>
    <n v="40"/>
    <n v="307"/>
    <n v="379.05"/>
    <n v="307"/>
    <n v="72.050000000000011"/>
    <n v="0.19008046431869149"/>
    <n v="379.05"/>
    <n v="72.050000000000011"/>
    <s v="Sep"/>
    <s v="Sep-2025"/>
    <d v="2025-09-01T00:00:00"/>
    <x v="4"/>
  </r>
  <r>
    <s v="CUST0204"/>
    <s v="P064"/>
    <n v="1"/>
    <n v="799"/>
    <n v="119.85"/>
    <s v="Cash on Delivery"/>
    <s v="Delivered"/>
    <s v="Delivered"/>
    <s v="Organic"/>
    <n v="70"/>
    <n v="445"/>
    <n v="679.15"/>
    <n v="445"/>
    <n v="234.14999999999998"/>
    <n v="0.34476919679010526"/>
    <n v="679.15"/>
    <n v="234.14999999999998"/>
    <s v="Jun"/>
    <s v="Jun-2025"/>
    <d v="2025-06-01T00:00:00"/>
    <x v="2"/>
  </r>
  <r>
    <s v="CUST0553"/>
    <s v="P015"/>
    <n v="1"/>
    <n v="1299"/>
    <n v="129.9"/>
    <s v="Cash on Delivery"/>
    <s v="Delivered"/>
    <s v="Delivered"/>
    <s v="Organic"/>
    <n v="80"/>
    <n v="881"/>
    <n v="1169.0999999999999"/>
    <n v="881"/>
    <n v="288.09999999999991"/>
    <n v="0.24642887691386531"/>
    <n v="1169.0999999999999"/>
    <n v="288.09999999999991"/>
    <s v="Aug"/>
    <s v="Aug-2024"/>
    <d v="2024-08-01T00:00:00"/>
    <x v="4"/>
  </r>
  <r>
    <s v="CUST0642"/>
    <s v="P067"/>
    <n v="2"/>
    <n v="999"/>
    <n v="99.9"/>
    <s v="Cash on Delivery"/>
    <s v="Delivered"/>
    <s v="Delivered"/>
    <s v="Affiliate"/>
    <n v="50"/>
    <n v="611"/>
    <n v="1898.1"/>
    <n v="1222"/>
    <n v="676.09999999999991"/>
    <n v="0.35619830356672461"/>
    <n v="1898.1"/>
    <n v="676.09999999999991"/>
    <s v="Sep"/>
    <s v="Sep-2024"/>
    <d v="2024-09-01T00:00:00"/>
    <x v="2"/>
  </r>
  <r>
    <s v="CUST0711"/>
    <s v="P094"/>
    <n v="4"/>
    <n v="399"/>
    <n v="0"/>
    <s v="Credit Card"/>
    <s v="Delivered"/>
    <s v="Delayed"/>
    <s v="Google Ads"/>
    <n v="50"/>
    <n v="244"/>
    <n v="1596"/>
    <n v="976"/>
    <n v="620"/>
    <n v="0.38847117794486213"/>
    <n v="1596"/>
    <n v="620"/>
    <s v="May"/>
    <s v="May-2024"/>
    <d v="2024-05-01T00:00:00"/>
    <x v="1"/>
  </r>
  <r>
    <s v="CUST1123"/>
    <s v="P015"/>
    <n v="4"/>
    <n v="1299"/>
    <n v="259.8"/>
    <s v="Debit Card"/>
    <s v="Delivered"/>
    <s v="Delivered"/>
    <s v="Organic"/>
    <n v="40"/>
    <n v="881"/>
    <n v="4936.2"/>
    <n v="3524"/>
    <n v="1412.1999999999998"/>
    <n v="0.28609051497103033"/>
    <n v="4936.2"/>
    <n v="1412.1999999999998"/>
    <s v="May"/>
    <s v="May-2025"/>
    <d v="2025-05-01T00:00:00"/>
    <x v="4"/>
  </r>
  <r>
    <s v="CUST0489"/>
    <s v="P080"/>
    <n v="1"/>
    <n v="6999"/>
    <n v="349.95"/>
    <s v="UPI"/>
    <s v="Delivered"/>
    <s v="Delayed"/>
    <s v="Facebook"/>
    <n v="40"/>
    <n v="4949"/>
    <n v="6649.05"/>
    <n v="4949"/>
    <n v="1700.0500000000002"/>
    <n v="0.25568314270459691"/>
    <n v="6649.05"/>
    <n v="1700.0500000000002"/>
    <s v="Dec"/>
    <s v="Dec-2024"/>
    <d v="2024-12-01T00:00:00"/>
    <x v="2"/>
  </r>
  <r>
    <s v="CUST0334"/>
    <s v="P036"/>
    <n v="4"/>
    <n v="2999"/>
    <n v="0"/>
    <s v="UPI"/>
    <s v="Delivered"/>
    <s v="Delivered"/>
    <s v="Facebook"/>
    <n v="70"/>
    <n v="2406"/>
    <n v="11996"/>
    <n v="9624"/>
    <n v="2372"/>
    <n v="0.19773257752584195"/>
    <n v="11996"/>
    <n v="2372"/>
    <s v="Mar"/>
    <s v="Mar-2024"/>
    <d v="2024-03-01T00:00:00"/>
    <x v="0"/>
  </r>
  <r>
    <s v="CUST0018"/>
    <s v="P034"/>
    <n v="1"/>
    <n v="4999"/>
    <n v="0"/>
    <s v="Cash on Delivery"/>
    <s v="Cancelled"/>
    <s v="Cancelled"/>
    <s v="Instagram"/>
    <n v="80"/>
    <n v="3985"/>
    <n v="4999"/>
    <n v="3985"/>
    <n v="1014"/>
    <n v="0.20284056811362272"/>
    <n v="0"/>
    <n v="0"/>
    <s v="May"/>
    <s v="May-2025"/>
    <d v="2025-05-01T00:00:00"/>
    <x v="0"/>
  </r>
  <r>
    <s v="CUST0653"/>
    <s v="P019"/>
    <n v="1"/>
    <n v="499"/>
    <n v="0"/>
    <s v="Cash on Delivery"/>
    <s v="Cancelled"/>
    <s v="Cancelled"/>
    <s v="Organic"/>
    <n v="80"/>
    <n v="391"/>
    <n v="499"/>
    <n v="391"/>
    <n v="108"/>
    <n v="0.21643286573146292"/>
    <n v="0"/>
    <n v="0"/>
    <s v="Oct"/>
    <s v="Oct-2024"/>
    <d v="2024-10-01T00:00:00"/>
    <x v="4"/>
  </r>
  <r>
    <s v="CUST1137"/>
    <s v="P025"/>
    <n v="1"/>
    <n v="4999"/>
    <n v="499.9"/>
    <s v="Credit Card"/>
    <s v="Delivered"/>
    <s v="Delivered"/>
    <s v="Google Ads"/>
    <n v="80"/>
    <n v="3572"/>
    <n v="4499.1000000000004"/>
    <n v="3572"/>
    <n v="927.10000000000036"/>
    <n v="0.20606343490920412"/>
    <n v="4499.1000000000004"/>
    <n v="927.10000000000036"/>
    <s v="Feb"/>
    <s v="Feb-2024"/>
    <d v="2024-02-01T00:00:00"/>
    <x v="0"/>
  </r>
  <r>
    <s v="CUST1044"/>
    <s v="P066"/>
    <n v="2"/>
    <n v="299"/>
    <n v="59.8"/>
    <s v="UPI"/>
    <s v="Delivered"/>
    <s v="Delivered"/>
    <s v="Facebook"/>
    <n v="60"/>
    <n v="223"/>
    <n v="538.20000000000005"/>
    <n v="446"/>
    <n v="92.200000000000045"/>
    <n v="0.17131178000743225"/>
    <n v="538.20000000000005"/>
    <n v="92.200000000000045"/>
    <s v="Apr"/>
    <s v="Apr-2025"/>
    <d v="2025-04-01T00:00:00"/>
    <x v="2"/>
  </r>
  <r>
    <s v="CUST0872"/>
    <s v="P082"/>
    <n v="2"/>
    <n v="3999"/>
    <n v="0"/>
    <s v="Credit Card"/>
    <s v="Delivered"/>
    <s v="Delayed"/>
    <s v="Organic"/>
    <n v="40"/>
    <n v="2514"/>
    <n v="7998"/>
    <n v="5028"/>
    <n v="2970"/>
    <n v="0.37134283570892723"/>
    <n v="7998"/>
    <n v="2970"/>
    <s v="Jan"/>
    <s v="Jan-2025"/>
    <d v="2025-01-01T00:00:00"/>
    <x v="1"/>
  </r>
  <r>
    <s v="CUST1040"/>
    <s v="P021"/>
    <n v="2"/>
    <n v="799"/>
    <n v="239.7"/>
    <s v="UPI"/>
    <s v="Delivered"/>
    <s v="Delivered"/>
    <s v="Google Ads"/>
    <n v="60"/>
    <n v="613"/>
    <n v="1358.3"/>
    <n v="1226"/>
    <n v="132.29999999999995"/>
    <n v="9.740116321872927E-2"/>
    <n v="1358.3"/>
    <n v="132.29999999999995"/>
    <s v="Jul"/>
    <s v="Jul-2024"/>
    <d v="2024-07-01T00:00:00"/>
    <x v="0"/>
  </r>
  <r>
    <s v="CUST0650"/>
    <s v="P073"/>
    <n v="1"/>
    <n v="499"/>
    <n v="74.849999999999994"/>
    <s v="UPI"/>
    <s v="Delivered"/>
    <s v="Delayed"/>
    <s v="Organic"/>
    <n v="70"/>
    <n v="334"/>
    <n v="424.15"/>
    <n v="334"/>
    <n v="90.149999999999977"/>
    <n v="0.21254273252387124"/>
    <n v="424.15"/>
    <n v="90.149999999999977"/>
    <s v="Apr"/>
    <s v="Apr-2025"/>
    <d v="2025-04-01T00:00:00"/>
    <x v="2"/>
  </r>
  <r>
    <s v="CUST0803"/>
    <s v="P069"/>
    <n v="4"/>
    <n v="2499"/>
    <n v="999.6"/>
    <s v="Credit Card"/>
    <s v="Delivered"/>
    <s v="Delivered"/>
    <s v="Instagram"/>
    <n v="100"/>
    <n v="1430"/>
    <n v="8996.4"/>
    <n v="5720"/>
    <n v="3276.3999999999996"/>
    <n v="0.36419012049264149"/>
    <n v="8996.4"/>
    <n v="3276.3999999999996"/>
    <s v="Jun"/>
    <s v="Jun-2024"/>
    <d v="2024-06-01T00:00:00"/>
    <x v="2"/>
  </r>
  <r>
    <s v="CUST0812"/>
    <s v="P068"/>
    <n v="4"/>
    <n v="2499"/>
    <n v="0"/>
    <s v="Net Banking"/>
    <s v="Delivered"/>
    <s v="Delivered"/>
    <s v="Organic"/>
    <n v="100"/>
    <n v="1632"/>
    <n v="9996"/>
    <n v="6528"/>
    <n v="3468"/>
    <n v="0.34693877551020408"/>
    <n v="9996"/>
    <n v="3468"/>
    <s v="Sep"/>
    <s v="Sep-2025"/>
    <d v="2025-09-01T00:00:00"/>
    <x v="2"/>
  </r>
  <r>
    <s v="CUST0804"/>
    <s v="P078"/>
    <n v="1"/>
    <n v="399"/>
    <n v="0"/>
    <s v="Debit Card"/>
    <s v="Cancelled"/>
    <s v="Cancelled"/>
    <s v="Organic"/>
    <n v="80"/>
    <n v="257"/>
    <n v="399"/>
    <n v="257"/>
    <n v="142"/>
    <n v="0.35588972431077692"/>
    <n v="0"/>
    <n v="0"/>
    <s v="Oct"/>
    <s v="Oct-2024"/>
    <d v="2024-10-01T00:00:00"/>
    <x v="2"/>
  </r>
  <r>
    <s v="CUST0085"/>
    <s v="P015"/>
    <n v="4"/>
    <n v="1299"/>
    <n v="779.4"/>
    <s v="Debit Card"/>
    <s v="Delivered"/>
    <s v="Delayed"/>
    <s v="Email"/>
    <n v="60"/>
    <n v="881"/>
    <n v="4416.6000000000004"/>
    <n v="3524"/>
    <n v="892.60000000000036"/>
    <n v="0.20210116379115162"/>
    <n v="4416.6000000000004"/>
    <n v="892.60000000000036"/>
    <s v="Apr"/>
    <s v="Apr-2025"/>
    <d v="2025-04-01T00:00:00"/>
    <x v="4"/>
  </r>
  <r>
    <s v="CUST0965"/>
    <s v="P090"/>
    <n v="2"/>
    <n v="8999"/>
    <n v="3599.6"/>
    <s v="Net Banking"/>
    <s v="Delivered"/>
    <s v="Delayed"/>
    <s v="Organic"/>
    <n v="80"/>
    <n v="5811"/>
    <n v="14398.4"/>
    <n v="11622"/>
    <n v="2776.3999999999996"/>
    <n v="0.19282698077564173"/>
    <n v="14398.4"/>
    <n v="2776.3999999999996"/>
    <s v="Jun"/>
    <s v="Jun-2024"/>
    <d v="2024-06-01T00:00:00"/>
    <x v="1"/>
  </r>
  <r>
    <s v="CUST0617"/>
    <s v="P083"/>
    <n v="1"/>
    <n v="499"/>
    <n v="24.95"/>
    <s v="Cash on Delivery"/>
    <s v="Delivered"/>
    <s v="Delayed"/>
    <s v="Organic"/>
    <n v="80"/>
    <n v="323"/>
    <n v="474.05"/>
    <n v="323"/>
    <n v="151.05000000000001"/>
    <n v="0.31863727454909824"/>
    <n v="474.05"/>
    <n v="151.05000000000001"/>
    <s v="Nov"/>
    <s v="Nov-2024"/>
    <d v="2024-11-01T00:00:00"/>
    <x v="1"/>
  </r>
  <r>
    <s v="CUST0965"/>
    <s v="P014"/>
    <n v="2"/>
    <n v="2499"/>
    <n v="499.8"/>
    <s v="Credit Card"/>
    <s v="Delivered"/>
    <s v="Delivered"/>
    <s v="Affiliate"/>
    <n v="60"/>
    <n v="1599"/>
    <n v="4498.2"/>
    <n v="3198"/>
    <n v="1300.1999999999998"/>
    <n v="0.28904895291449911"/>
    <n v="4498.2"/>
    <n v="1300.1999999999998"/>
    <s v="Jan"/>
    <s v="Jan-2025"/>
    <d v="2025-01-01T00:00:00"/>
    <x v="4"/>
  </r>
  <r>
    <s v="CUST0548"/>
    <s v="P024"/>
    <n v="2"/>
    <n v="1299"/>
    <n v="259.8"/>
    <s v="Net Banking"/>
    <s v="Delivered"/>
    <s v="Delayed"/>
    <s v="Organic"/>
    <n v="60"/>
    <n v="969"/>
    <n v="2338.1999999999998"/>
    <n v="1938"/>
    <n v="400.19999999999982"/>
    <n v="0.17115730048755445"/>
    <n v="2338.1999999999998"/>
    <n v="400.19999999999982"/>
    <s v="Nov"/>
    <s v="Nov-2024"/>
    <d v="2024-11-01T00:00:00"/>
    <x v="0"/>
  </r>
  <r>
    <s v="CUST0566"/>
    <s v="P028"/>
    <n v="4"/>
    <n v="799"/>
    <n v="479.4"/>
    <s v="Net Banking"/>
    <s v="Delivered"/>
    <s v="Delayed"/>
    <s v="Organic"/>
    <n v="100"/>
    <n v="526"/>
    <n v="2716.6"/>
    <n v="2104"/>
    <n v="612.59999999999991"/>
    <n v="0.22550246631819182"/>
    <n v="2716.6"/>
    <n v="612.59999999999991"/>
    <s v="Feb"/>
    <s v="Feb-2024"/>
    <d v="2024-02-01T00:00:00"/>
    <x v="0"/>
  </r>
  <r>
    <s v="CUST0993"/>
    <s v="P005"/>
    <n v="1"/>
    <n v="599"/>
    <n v="0"/>
    <s v="UPI"/>
    <s v="Cancelled"/>
    <s v="Cancelled"/>
    <s v="Google Ads"/>
    <n v="60"/>
    <n v="426"/>
    <n v="599"/>
    <n v="426"/>
    <n v="173"/>
    <n v="0.28881469115191988"/>
    <n v="0"/>
    <n v="0"/>
    <s v="Aug"/>
    <s v="Aug-2024"/>
    <d v="2024-08-01T00:00:00"/>
    <x v="4"/>
  </r>
  <r>
    <s v="CUST0225"/>
    <s v="P081"/>
    <n v="1"/>
    <n v="499"/>
    <n v="0"/>
    <s v="Debit Card"/>
    <s v="Cancelled"/>
    <s v="Cancelled"/>
    <s v="Google Ads"/>
    <n v="80"/>
    <n v="280"/>
    <n v="499"/>
    <n v="280"/>
    <n v="219"/>
    <n v="0.43887775551102204"/>
    <n v="0"/>
    <n v="0"/>
    <s v="Aug"/>
    <s v="Aug-2024"/>
    <d v="2024-08-01T00:00:00"/>
    <x v="1"/>
  </r>
  <r>
    <s v="CUST0107"/>
    <s v="P079"/>
    <n v="2"/>
    <n v="1999"/>
    <n v="0"/>
    <s v="UPI"/>
    <s v="Cancelled"/>
    <s v="Cancelled"/>
    <s v="Organic"/>
    <n v="50"/>
    <n v="1506"/>
    <n v="3998"/>
    <n v="3012"/>
    <n v="986"/>
    <n v="0.2466233116558279"/>
    <n v="0"/>
    <n v="0"/>
    <s v="Jan"/>
    <s v="Jan-2025"/>
    <d v="2025-01-01T00:00:00"/>
    <x v="2"/>
  </r>
  <r>
    <s v="CUST0477"/>
    <s v="P017"/>
    <n v="2"/>
    <n v="6999"/>
    <n v="3499.5"/>
    <s v="UPI"/>
    <s v="Delivered"/>
    <s v="Delivered"/>
    <s v="Google Ads"/>
    <n v="70"/>
    <n v="4046"/>
    <n v="10498.5"/>
    <n v="8092"/>
    <n v="2406.5"/>
    <n v="0.22922322236509979"/>
    <n v="10498.5"/>
    <n v="2406.5"/>
    <s v="Feb"/>
    <s v="Feb-2024"/>
    <d v="2024-02-01T00:00:00"/>
    <x v="4"/>
  </r>
  <r>
    <s v="CUST0805"/>
    <s v="P057"/>
    <n v="3"/>
    <n v="299"/>
    <n v="0"/>
    <s v="UPI"/>
    <s v="Delivered"/>
    <s v="Delivered"/>
    <s v="Organic"/>
    <n v="100"/>
    <n v="188"/>
    <n v="897"/>
    <n v="564"/>
    <n v="333"/>
    <n v="0.37123745819397991"/>
    <n v="897"/>
    <n v="333"/>
    <s v="Jan"/>
    <s v="Jan-2024"/>
    <d v="2024-01-01T00:00:00"/>
    <x v="3"/>
  </r>
  <r>
    <s v="CUST0758"/>
    <s v="P088"/>
    <n v="1"/>
    <n v="2999"/>
    <n v="0"/>
    <s v="Cash on Delivery"/>
    <s v="Cancelled"/>
    <s v="Cancelled"/>
    <s v="Facebook"/>
    <n v="100"/>
    <n v="2377"/>
    <n v="2999"/>
    <n v="2377"/>
    <n v="622"/>
    <n v="0.20740246748916305"/>
    <n v="0"/>
    <n v="0"/>
    <s v="Jan"/>
    <s v="Jan-2025"/>
    <d v="2025-01-01T00:00:00"/>
    <x v="1"/>
  </r>
  <r>
    <s v="CUST0799"/>
    <s v="P053"/>
    <n v="1"/>
    <n v="599"/>
    <n v="29.95"/>
    <s v="Cash on Delivery"/>
    <s v="Delivered"/>
    <s v="Delivered"/>
    <s v="Google Ads"/>
    <n v="80"/>
    <n v="443"/>
    <n v="569.04999999999995"/>
    <n v="443"/>
    <n v="126.04999999999995"/>
    <n v="0.22150953343291443"/>
    <n v="569.04999999999995"/>
    <n v="126.04999999999995"/>
    <s v="May"/>
    <s v="May-2024"/>
    <d v="2024-05-01T00:00:00"/>
    <x v="3"/>
  </r>
  <r>
    <s v="CUST0711"/>
    <s v="P012"/>
    <n v="1"/>
    <n v="1599"/>
    <n v="0"/>
    <s v="Cash on Delivery"/>
    <s v="Cancelled"/>
    <s v="Cancelled"/>
    <s v="Organic"/>
    <n v="50"/>
    <n v="1169"/>
    <n v="1599"/>
    <n v="1169"/>
    <n v="430"/>
    <n v="0.26891807379612259"/>
    <n v="0"/>
    <n v="0"/>
    <s v="Aug"/>
    <s v="Aug-2025"/>
    <d v="2025-08-01T00:00:00"/>
    <x v="4"/>
  </r>
  <r>
    <s v="CUST0744"/>
    <s v="P032"/>
    <n v="1"/>
    <n v="1599"/>
    <n v="79.95"/>
    <s v="Credit Card"/>
    <s v="Delivered"/>
    <s v="Delivered"/>
    <s v="Facebook"/>
    <n v="60"/>
    <n v="1180"/>
    <n v="1519.05"/>
    <n v="1180"/>
    <n v="339.04999999999995"/>
    <n v="0.2231987097198907"/>
    <n v="1519.05"/>
    <n v="339.04999999999995"/>
    <s v="Sep"/>
    <s v="Sep-2024"/>
    <d v="2024-09-01T00:00:00"/>
    <x v="0"/>
  </r>
  <r>
    <s v="CUST0885"/>
    <s v="P080"/>
    <n v="4"/>
    <n v="6999"/>
    <n v="0"/>
    <s v="Credit Card"/>
    <s v="Delivered"/>
    <s v="Delivered"/>
    <s v="Google Ads"/>
    <n v="60"/>
    <n v="4949"/>
    <n v="27996"/>
    <n v="19796"/>
    <n v="8200"/>
    <n v="0.29289898556936705"/>
    <n v="27996"/>
    <n v="8200"/>
    <s v="Mar"/>
    <s v="Mar-2024"/>
    <d v="2024-03-01T00:00:00"/>
    <x v="2"/>
  </r>
  <r>
    <s v="CUST0023"/>
    <s v="P087"/>
    <n v="2"/>
    <n v="799"/>
    <n v="0"/>
    <s v="Cash on Delivery"/>
    <s v="Delivered"/>
    <s v="Delivered"/>
    <s v="Organic"/>
    <n v="40"/>
    <n v="560"/>
    <n v="1598"/>
    <n v="1120"/>
    <n v="478"/>
    <n v="0.29912390488110135"/>
    <n v="1598"/>
    <n v="478"/>
    <s v="May"/>
    <s v="May-2024"/>
    <d v="2024-05-01T00:00:00"/>
    <x v="1"/>
  </r>
  <r>
    <s v="CUST0577"/>
    <s v="P056"/>
    <n v="1"/>
    <n v="299"/>
    <n v="29.9"/>
    <s v="UPI"/>
    <s v="Delivered"/>
    <s v="Delivered"/>
    <s v="Organic"/>
    <n v="100"/>
    <n v="188"/>
    <n v="269.10000000000002"/>
    <n v="188"/>
    <n v="81.100000000000023"/>
    <n v="0.30137495354886668"/>
    <n v="269.10000000000002"/>
    <n v="81.100000000000023"/>
    <s v="Dec"/>
    <s v="Dec-2024"/>
    <d v="2024-12-01T00:00:00"/>
    <x v="3"/>
  </r>
  <r>
    <s v="CUST0418"/>
    <s v="P081"/>
    <n v="1"/>
    <n v="499"/>
    <n v="24.95"/>
    <s v="UPI"/>
    <s v="Delivered"/>
    <s v="Delivered"/>
    <s v="Google Ads"/>
    <n v="100"/>
    <n v="280"/>
    <n v="474.05"/>
    <n v="280"/>
    <n v="194.05"/>
    <n v="0.40934500580107586"/>
    <n v="474.05"/>
    <n v="194.05"/>
    <s v="May"/>
    <s v="May-2024"/>
    <d v="2024-05-01T00:00:00"/>
    <x v="1"/>
  </r>
  <r>
    <s v="CUST0490"/>
    <s v="P032"/>
    <n v="1"/>
    <n v="1599"/>
    <n v="79.95"/>
    <s v="Cash on Delivery"/>
    <s v="Delivered"/>
    <s v="Delivered"/>
    <s v="Facebook"/>
    <n v="50"/>
    <n v="1180"/>
    <n v="1519.05"/>
    <n v="1180"/>
    <n v="339.04999999999995"/>
    <n v="0.2231987097198907"/>
    <n v="1519.05"/>
    <n v="339.04999999999995"/>
    <s v="Sep"/>
    <s v="Sep-2024"/>
    <d v="2024-09-01T00:00:00"/>
    <x v="0"/>
  </r>
  <r>
    <s v="CUST0485"/>
    <s v="P074"/>
    <n v="1"/>
    <n v="2999"/>
    <n v="0"/>
    <s v="UPI"/>
    <s v="Delivered"/>
    <s v="Delivered"/>
    <s v="Organic"/>
    <n v="70"/>
    <n v="1870"/>
    <n v="2999"/>
    <n v="1870"/>
    <n v="1129"/>
    <n v="0.37645881960653549"/>
    <n v="2999"/>
    <n v="1129"/>
    <s v="Feb"/>
    <s v="Feb-2024"/>
    <d v="2024-02-01T00:00:00"/>
    <x v="2"/>
  </r>
  <r>
    <s v="CUST1118"/>
    <s v="P095"/>
    <n v="2"/>
    <n v="299"/>
    <n v="59.8"/>
    <s v="Credit Card"/>
    <s v="Delivered"/>
    <s v="Delivered"/>
    <s v="Instagram"/>
    <n v="50"/>
    <n v="221"/>
    <n v="538.20000000000005"/>
    <n v="442"/>
    <n v="96.200000000000045"/>
    <n v="0.17874396135265708"/>
    <n v="538.20000000000005"/>
    <n v="96.200000000000045"/>
    <s v="Apr"/>
    <s v="Apr-2025"/>
    <d v="2025-04-01T00:00:00"/>
    <x v="1"/>
  </r>
  <r>
    <s v="CUST0426"/>
    <s v="P055"/>
    <n v="1"/>
    <n v="799"/>
    <n v="119.85"/>
    <s v="Net Banking"/>
    <s v="Delivered"/>
    <s v="Delivered"/>
    <s v="Organic"/>
    <n v="60"/>
    <n v="596"/>
    <n v="679.15"/>
    <n v="596"/>
    <n v="83.149999999999977"/>
    <n v="0.1224324523301185"/>
    <n v="679.15"/>
    <n v="83.149999999999977"/>
    <s v="Nov"/>
    <s v="Nov-2024"/>
    <d v="2024-11-01T00:00:00"/>
    <x v="3"/>
  </r>
  <r>
    <s v="CUST0509"/>
    <s v="P006"/>
    <n v="3"/>
    <n v="399"/>
    <n v="179.55"/>
    <s v="Cash on Delivery"/>
    <s v="Delivered"/>
    <s v="Delivered"/>
    <s v="Instagram"/>
    <n v="50"/>
    <n v="221"/>
    <n v="1017.45"/>
    <n v="663"/>
    <n v="354.45000000000005"/>
    <n v="0.34837092731829578"/>
    <n v="1017.45"/>
    <n v="354.45000000000005"/>
    <s v="Mar"/>
    <s v="Mar-2025"/>
    <d v="2025-03-01T00:00:00"/>
    <x v="4"/>
  </r>
  <r>
    <s v="CUST0984"/>
    <s v="P039"/>
    <n v="2"/>
    <n v="999"/>
    <n v="299.7"/>
    <s v="Debit Card"/>
    <s v="Delivered"/>
    <s v="Delayed"/>
    <s v="Organic"/>
    <n v="80"/>
    <n v="573"/>
    <n v="1698.3"/>
    <n v="1146"/>
    <n v="552.29999999999995"/>
    <n v="0.32520756050167815"/>
    <n v="1698.3"/>
    <n v="552.29999999999995"/>
    <s v="Oct"/>
    <s v="Oct-2025"/>
    <d v="2025-10-01T00:00:00"/>
    <x v="0"/>
  </r>
  <r>
    <s v="CUST0100"/>
    <s v="P061"/>
    <n v="4"/>
    <n v="299"/>
    <n v="179.4"/>
    <s v="Credit Card"/>
    <s v="Delivered"/>
    <s v="Delivered"/>
    <s v="Affiliate"/>
    <n v="70"/>
    <n v="170"/>
    <n v="1016.6"/>
    <n v="680"/>
    <n v="336.6"/>
    <n v="0.33110367892976589"/>
    <n v="1016.6"/>
    <n v="336.6"/>
    <s v="Oct"/>
    <s v="Oct-2024"/>
    <d v="2024-10-01T00:00:00"/>
    <x v="2"/>
  </r>
  <r>
    <s v="CUST0498"/>
    <s v="P067"/>
    <n v="1"/>
    <n v="999"/>
    <n v="0"/>
    <s v="UPI"/>
    <s v="Cancelled"/>
    <s v="Cancelled"/>
    <s v="Organic"/>
    <n v="60"/>
    <n v="611"/>
    <n v="999"/>
    <n v="611"/>
    <n v="388"/>
    <n v="0.38838838838838841"/>
    <n v="0"/>
    <n v="0"/>
    <s v="May"/>
    <s v="May-2024"/>
    <d v="2024-05-01T00:00:00"/>
    <x v="2"/>
  </r>
  <r>
    <s v="CUST0561"/>
    <s v="P048"/>
    <n v="2"/>
    <n v="1599"/>
    <n v="0"/>
    <s v="Credit Card"/>
    <s v="Cancelled"/>
    <s v="Cancelled"/>
    <s v="Affiliate"/>
    <n v="70"/>
    <n v="1138"/>
    <n v="3198"/>
    <n v="2276"/>
    <n v="922"/>
    <n v="0.28830519074421512"/>
    <n v="0"/>
    <n v="0"/>
    <s v="Apr"/>
    <s v="Apr-2024"/>
    <d v="2024-04-01T00:00:00"/>
    <x v="3"/>
  </r>
  <r>
    <s v="CUST0042"/>
    <s v="P064"/>
    <n v="1"/>
    <n v="799"/>
    <n v="0"/>
    <s v="UPI"/>
    <s v="Cancelled"/>
    <s v="Cancelled"/>
    <s v="Google Ads"/>
    <n v="70"/>
    <n v="445"/>
    <n v="799"/>
    <n v="445"/>
    <n v="354"/>
    <n v="0.44305381727158949"/>
    <n v="0"/>
    <n v="0"/>
    <s v="Mar"/>
    <s v="Mar-2024"/>
    <d v="2024-03-01T00:00:00"/>
    <x v="2"/>
  </r>
  <r>
    <s v="CUST1191"/>
    <s v="P069"/>
    <n v="1"/>
    <n v="2499"/>
    <n v="0"/>
    <s v="Cash on Delivery"/>
    <s v="Delivered"/>
    <s v="Delivered"/>
    <s v="Affiliate"/>
    <n v="80"/>
    <n v="1430"/>
    <n v="2499"/>
    <n v="1430"/>
    <n v="1069"/>
    <n v="0.42777110844337735"/>
    <n v="2499"/>
    <n v="1069"/>
    <s v="Jun"/>
    <s v="Jun-2025"/>
    <d v="2025-06-01T00:00:00"/>
    <x v="2"/>
  </r>
  <r>
    <s v="CUST0631"/>
    <s v="P066"/>
    <n v="3"/>
    <n v="299"/>
    <n v="44.85"/>
    <s v="UPI"/>
    <s v="Delivered"/>
    <s v="Delayed"/>
    <s v="Email"/>
    <n v="40"/>
    <n v="223"/>
    <n v="852.15"/>
    <n v="669"/>
    <n v="183.14999999999998"/>
    <n v="0.21492694948072522"/>
    <n v="852.15"/>
    <n v="183.14999999999998"/>
    <s v="Sep"/>
    <s v="Sep-2025"/>
    <d v="2025-09-01T00:00:00"/>
    <x v="2"/>
  </r>
  <r>
    <s v="CUST0555"/>
    <s v="P019"/>
    <n v="3"/>
    <n v="499"/>
    <n v="299.39999999999998"/>
    <s v="Cash on Delivery"/>
    <s v="Delivered"/>
    <s v="Delivered"/>
    <s v="Affiliate"/>
    <n v="40"/>
    <n v="391"/>
    <n v="1197.5999999999999"/>
    <n v="1173"/>
    <n v="24.599999999999909"/>
    <n v="2.0541082164328584E-2"/>
    <n v="1197.5999999999999"/>
    <n v="24.599999999999909"/>
    <s v="Jul"/>
    <s v="Jul-2025"/>
    <d v="2025-07-01T00:00:00"/>
    <x v="4"/>
  </r>
  <r>
    <s v="CUST0274"/>
    <s v="P049"/>
    <n v="1"/>
    <n v="799"/>
    <n v="39.950000000000003"/>
    <s v="UPI"/>
    <s v="Delivered"/>
    <s v="Delivered"/>
    <s v="Organic"/>
    <n v="100"/>
    <n v="538"/>
    <n v="759.05"/>
    <n v="538"/>
    <n v="221.04999999999995"/>
    <n v="0.29121928726697843"/>
    <n v="759.05"/>
    <n v="221.04999999999995"/>
    <s v="May"/>
    <s v="May-2024"/>
    <d v="2024-05-01T00:00:00"/>
    <x v="3"/>
  </r>
  <r>
    <s v="CUST0850"/>
    <s v="P013"/>
    <n v="2"/>
    <n v="999"/>
    <n v="0"/>
    <s v="UPI"/>
    <s v="Delivered"/>
    <s v="Delivered"/>
    <s v="Organic"/>
    <n v="50"/>
    <n v="603"/>
    <n v="1998"/>
    <n v="1206"/>
    <n v="792"/>
    <n v="0.3963963963963964"/>
    <n v="1998"/>
    <n v="792"/>
    <s v="May"/>
    <s v="May-2024"/>
    <d v="2024-05-01T00:00:00"/>
    <x v="4"/>
  </r>
  <r>
    <s v="CUST0532"/>
    <s v="P003"/>
    <n v="1"/>
    <n v="399"/>
    <n v="59.85"/>
    <s v="Debit Card"/>
    <s v="Delivered"/>
    <s v="Delivered"/>
    <s v="Organic"/>
    <n v="50"/>
    <n v="307"/>
    <n v="339.15"/>
    <n v="307"/>
    <n v="32.149999999999977"/>
    <n v="9.4795813062066872E-2"/>
    <n v="339.15"/>
    <n v="32.149999999999977"/>
    <s v="Jan"/>
    <s v="Jan-2024"/>
    <d v="2024-01-01T00:00:00"/>
    <x v="4"/>
  </r>
  <r>
    <s v="CUST0792"/>
    <s v="P058"/>
    <n v="1"/>
    <n v="599"/>
    <n v="89.85"/>
    <s v="Credit Card"/>
    <s v="Delivered"/>
    <s v="Delivered"/>
    <s v="Google Ads"/>
    <n v="100"/>
    <n v="464"/>
    <n v="509.15"/>
    <n v="464"/>
    <n v="45.149999999999977"/>
    <n v="8.8677207109888995E-2"/>
    <n v="509.15"/>
    <n v="45.149999999999977"/>
    <s v="Jan"/>
    <s v="Jan-2024"/>
    <d v="2024-01-01T00:00:00"/>
    <x v="3"/>
  </r>
  <r>
    <s v="CUST0188"/>
    <s v="P010"/>
    <n v="1"/>
    <n v="2499"/>
    <n v="0"/>
    <s v="UPI"/>
    <s v="Cancelled"/>
    <s v="Cancelled"/>
    <s v="Email"/>
    <n v="80"/>
    <n v="2030"/>
    <n v="2499"/>
    <n v="2030"/>
    <n v="469"/>
    <n v="0.1876750700280112"/>
    <n v="0"/>
    <n v="0"/>
    <s v="Aug"/>
    <s v="Aug-2025"/>
    <d v="2025-08-01T00:00:00"/>
    <x v="4"/>
  </r>
  <r>
    <s v="CUST0020"/>
    <s v="P077"/>
    <n v="2"/>
    <n v="3999"/>
    <n v="1199.7"/>
    <s v="UPI"/>
    <s v="Delivered"/>
    <s v="Delivered"/>
    <s v="Email"/>
    <n v="50"/>
    <n v="2547"/>
    <n v="6798.3"/>
    <n v="5094"/>
    <n v="1704.3000000000002"/>
    <n v="0.25069502669785093"/>
    <n v="6798.3"/>
    <n v="1704.3000000000002"/>
    <s v="Jan"/>
    <s v="Jan-2024"/>
    <d v="2024-01-01T00:00:00"/>
    <x v="2"/>
  </r>
  <r>
    <s v="CUST0024"/>
    <s v="P035"/>
    <n v="3"/>
    <n v="1299"/>
    <n v="194.85"/>
    <s v="UPI"/>
    <s v="Delivered"/>
    <s v="Delivered"/>
    <s v="Google Ads"/>
    <n v="40"/>
    <n v="863"/>
    <n v="3702.15"/>
    <n v="2589"/>
    <n v="1113.1500000000001"/>
    <n v="0.30067663384789922"/>
    <n v="3702.15"/>
    <n v="1113.1500000000001"/>
    <s v="Jan"/>
    <s v="Jan-2025"/>
    <d v="2025-01-01T00:00:00"/>
    <x v="0"/>
  </r>
  <r>
    <s v="CUST0132"/>
    <s v="P053"/>
    <n v="1"/>
    <n v="599"/>
    <n v="0"/>
    <s v="UPI"/>
    <s v="Delivered"/>
    <s v="Delivered"/>
    <s v="Affiliate"/>
    <n v="80"/>
    <n v="443"/>
    <n v="599"/>
    <n v="443"/>
    <n v="156"/>
    <n v="0.2604340567612688"/>
    <n v="599"/>
    <n v="156"/>
    <s v="Feb"/>
    <s v="Feb-2024"/>
    <d v="2024-02-01T00:00:00"/>
    <x v="3"/>
  </r>
  <r>
    <s v="CUST0254"/>
    <s v="P088"/>
    <n v="1"/>
    <n v="2999"/>
    <n v="299.89999999999998"/>
    <s v="UPI"/>
    <s v="Delivered"/>
    <s v="Delivered"/>
    <s v="Organic"/>
    <n v="40"/>
    <n v="2377"/>
    <n v="2699.1"/>
    <n v="2377"/>
    <n v="322.09999999999991"/>
    <n v="0.11933607498795892"/>
    <n v="2699.1"/>
    <n v="322.09999999999991"/>
    <s v="Jan"/>
    <s v="Jan-2024"/>
    <d v="2024-01-01T00:00:00"/>
    <x v="1"/>
  </r>
  <r>
    <s v="CUST1089"/>
    <s v="P074"/>
    <n v="1"/>
    <n v="2999"/>
    <n v="149.94999999999999"/>
    <s v="Debit Card"/>
    <s v="Delivered"/>
    <s v="Delivered"/>
    <s v="Email"/>
    <n v="40"/>
    <n v="1870"/>
    <n v="2849.05"/>
    <n v="1870"/>
    <n v="979.05000000000018"/>
    <n v="0.34364086274372163"/>
    <n v="2849.05"/>
    <n v="979.05000000000018"/>
    <s v="Sep"/>
    <s v="Sep-2025"/>
    <d v="2025-09-01T00:00:00"/>
    <x v="2"/>
  </r>
  <r>
    <s v="CUST0959"/>
    <s v="P033"/>
    <n v="1"/>
    <n v="399"/>
    <n v="59.85"/>
    <s v="Cash on Delivery"/>
    <s v="Delivered"/>
    <s v="Delivered"/>
    <s v="Organic"/>
    <n v="60"/>
    <n v="321"/>
    <n v="339.15"/>
    <n v="321"/>
    <n v="18.149999999999977"/>
    <n v="5.3516143299424973E-2"/>
    <n v="339.15"/>
    <n v="18.149999999999977"/>
    <s v="Jan"/>
    <s v="Jan-2025"/>
    <d v="2025-01-01T00:00:00"/>
    <x v="0"/>
  </r>
  <r>
    <s v="CUST1023"/>
    <s v="P019"/>
    <n v="1"/>
    <n v="499"/>
    <n v="49.9"/>
    <s v="Debit Card"/>
    <s v="Delivered"/>
    <s v="Delivered"/>
    <s v="Google Ads"/>
    <n v="50"/>
    <n v="391"/>
    <n v="449.1"/>
    <n v="391"/>
    <n v="58.100000000000023"/>
    <n v="0.12936985081273664"/>
    <n v="449.1"/>
    <n v="58.100000000000023"/>
    <s v="Feb"/>
    <s v="Feb-2025"/>
    <d v="2025-02-01T00:00:00"/>
    <x v="4"/>
  </r>
  <r>
    <s v="CUST0985"/>
    <s v="P039"/>
    <n v="1"/>
    <n v="999"/>
    <n v="149.85"/>
    <s v="Credit Card"/>
    <s v="Delivered"/>
    <s v="Delivered"/>
    <s v="Google Ads"/>
    <n v="40"/>
    <n v="573"/>
    <n v="849.15"/>
    <n v="573"/>
    <n v="276.14999999999998"/>
    <n v="0.32520756050167815"/>
    <n v="849.15"/>
    <n v="276.14999999999998"/>
    <s v="Aug"/>
    <s v="Aug-2024"/>
    <d v="2024-08-01T00:00:00"/>
    <x v="0"/>
  </r>
  <r>
    <s v="CUST0027"/>
    <s v="P065"/>
    <n v="1"/>
    <n v="399"/>
    <n v="0"/>
    <s v="Credit Card"/>
    <s v="Delivered"/>
    <s v="Delivered"/>
    <s v="Google Ads"/>
    <n v="70"/>
    <n v="252"/>
    <n v="399"/>
    <n v="252"/>
    <n v="147"/>
    <n v="0.36842105263157893"/>
    <n v="399"/>
    <n v="147"/>
    <s v="Dec"/>
    <s v="Dec-2024"/>
    <d v="2024-12-01T00:00:00"/>
    <x v="2"/>
  </r>
  <r>
    <s v="CUST0992"/>
    <s v="P055"/>
    <n v="1"/>
    <n v="799"/>
    <n v="119.85"/>
    <s v="Credit Card"/>
    <s v="Delivered"/>
    <s v="Delivered"/>
    <s v="Organic"/>
    <n v="60"/>
    <n v="596"/>
    <n v="679.15"/>
    <n v="596"/>
    <n v="83.149999999999977"/>
    <n v="0.1224324523301185"/>
    <n v="679.15"/>
    <n v="83.149999999999977"/>
    <s v="Sep"/>
    <s v="Sep-2024"/>
    <d v="2024-09-01T00:00:00"/>
    <x v="3"/>
  </r>
  <r>
    <s v="CUST0812"/>
    <s v="P084"/>
    <n v="2"/>
    <n v="999"/>
    <n v="199.8"/>
    <s v="Credit Card"/>
    <s v="Delivered"/>
    <s v="Delivered"/>
    <s v="Google Ads"/>
    <n v="40"/>
    <n v="809"/>
    <n v="1798.2"/>
    <n v="1618"/>
    <n v="180.20000000000005"/>
    <n v="0.10021132243354468"/>
    <n v="1798.2"/>
    <n v="180.20000000000005"/>
    <s v="Jan"/>
    <s v="Jan-2025"/>
    <d v="2025-01-01T00:00:00"/>
    <x v="1"/>
  </r>
  <r>
    <s v="CUST1115"/>
    <s v="P007"/>
    <n v="1"/>
    <n v="599"/>
    <n v="0"/>
    <s v="Credit Card"/>
    <s v="Cancelled"/>
    <s v="Cancelled"/>
    <s v="Instagram"/>
    <n v="50"/>
    <n v="470"/>
    <n v="599"/>
    <n v="470"/>
    <n v="129"/>
    <n v="0.21535893155258765"/>
    <n v="0"/>
    <n v="0"/>
    <s v="Apr"/>
    <s v="Apr-2025"/>
    <d v="2025-04-01T00:00:00"/>
    <x v="4"/>
  </r>
  <r>
    <s v="CUST0137"/>
    <s v="P085"/>
    <n v="1"/>
    <n v="2999"/>
    <n v="449.85"/>
    <s v="Net Banking"/>
    <s v="Delivered"/>
    <s v="Delivered"/>
    <s v="Email"/>
    <n v="100"/>
    <n v="2394"/>
    <n v="2549.15"/>
    <n v="2394"/>
    <n v="155.15000000000009"/>
    <n v="6.0863425063256413E-2"/>
    <n v="2549.15"/>
    <n v="155.15000000000009"/>
    <s v="Apr"/>
    <s v="Apr-2024"/>
    <d v="2024-04-01T00:00:00"/>
    <x v="1"/>
  </r>
  <r>
    <s v="CUST0147"/>
    <s v="P015"/>
    <n v="3"/>
    <n v="1299"/>
    <n v="389.7"/>
    <s v="Cash on Delivery"/>
    <s v="Delivered"/>
    <s v="Delivered"/>
    <s v="Organic"/>
    <n v="50"/>
    <n v="881"/>
    <n v="3507.3"/>
    <n v="2643"/>
    <n v="864.30000000000018"/>
    <n v="0.24642887691386542"/>
    <n v="3507.3"/>
    <n v="864.30000000000018"/>
    <s v="Oct"/>
    <s v="Oct-2025"/>
    <d v="2025-10-01T00:00:00"/>
    <x v="4"/>
  </r>
  <r>
    <s v="CUST0989"/>
    <s v="P037"/>
    <n v="3"/>
    <n v="399"/>
    <n v="179.55"/>
    <s v="UPI"/>
    <s v="Delivered"/>
    <s v="Delivered"/>
    <s v="Email"/>
    <n v="50"/>
    <n v="226"/>
    <n v="1017.45"/>
    <n v="678"/>
    <n v="339.45000000000005"/>
    <n v="0.33362818811735223"/>
    <n v="1017.45"/>
    <n v="339.45000000000005"/>
    <s v="Jul"/>
    <s v="Jul-2024"/>
    <d v="2024-07-01T00:00:00"/>
    <x v="0"/>
  </r>
  <r>
    <s v="CUST0544"/>
    <s v="P100"/>
    <n v="1"/>
    <n v="4999"/>
    <n v="749.85"/>
    <s v="Debit Card"/>
    <s v="Delivered"/>
    <s v="Delivered"/>
    <s v="Google Ads"/>
    <n v="80"/>
    <n v="3463"/>
    <n v="4249.1499999999996"/>
    <n v="3463"/>
    <n v="786.14999999999964"/>
    <n v="0.1850134732828918"/>
    <n v="4249.1499999999996"/>
    <n v="786.14999999999964"/>
    <s v="May"/>
    <s v="May-2025"/>
    <d v="2025-05-01T00:00:00"/>
    <x v="1"/>
  </r>
  <r>
    <s v="CUST0729"/>
    <s v="P076"/>
    <n v="2"/>
    <n v="399"/>
    <n v="79.8"/>
    <s v="UPI"/>
    <s v="Delivered"/>
    <s v="Delivered"/>
    <s v="Instagram"/>
    <n v="50"/>
    <n v="322"/>
    <n v="718.2"/>
    <n v="644"/>
    <n v="74.200000000000045"/>
    <n v="0.10331384015594548"/>
    <n v="718.2"/>
    <n v="74.200000000000045"/>
    <s v="Apr"/>
    <s v="Apr-2024"/>
    <d v="2024-04-01T00:00:00"/>
    <x v="2"/>
  </r>
  <r>
    <s v="CUST0709"/>
    <s v="P062"/>
    <n v="1"/>
    <n v="1599"/>
    <n v="0"/>
    <s v="Debit Card"/>
    <s v="Cancelled"/>
    <s v="Cancelled"/>
    <s v="Google Ads"/>
    <n v="80"/>
    <n v="1023"/>
    <n v="1599"/>
    <n v="1023"/>
    <n v="576"/>
    <n v="0.36022514071294559"/>
    <n v="0"/>
    <n v="0"/>
    <s v="Jan"/>
    <s v="Jan-2024"/>
    <d v="2024-01-01T00:00:00"/>
    <x v="2"/>
  </r>
  <r>
    <s v="CUST0538"/>
    <s v="P028"/>
    <n v="2"/>
    <n v="799"/>
    <n v="159.80000000000001"/>
    <s v="Debit Card"/>
    <s v="Delivered"/>
    <s v="Delivered"/>
    <s v="Google Ads"/>
    <n v="100"/>
    <n v="526"/>
    <n v="1438.2"/>
    <n v="1052"/>
    <n v="386.20000000000005"/>
    <n v="0.26853010707829233"/>
    <n v="1438.2"/>
    <n v="386.20000000000005"/>
    <s v="Aug"/>
    <s v="Aug-2025"/>
    <d v="2025-08-01T00:00:00"/>
    <x v="0"/>
  </r>
  <r>
    <s v="CUST1182"/>
    <s v="P037"/>
    <n v="2"/>
    <n v="399"/>
    <n v="0"/>
    <s v="UPI"/>
    <s v="Delivered"/>
    <s v="Delivered"/>
    <s v="Organic"/>
    <n v="50"/>
    <n v="226"/>
    <n v="798"/>
    <n v="452"/>
    <n v="346"/>
    <n v="0.43358395989974935"/>
    <n v="798"/>
    <n v="346"/>
    <s v="Feb"/>
    <s v="Feb-2025"/>
    <d v="2025-02-01T00:00:00"/>
    <x v="0"/>
  </r>
  <r>
    <s v="CUST1037"/>
    <s v="P086"/>
    <n v="1"/>
    <n v="6999"/>
    <n v="0"/>
    <s v="UPI"/>
    <s v="Cancelled"/>
    <s v="Cancelled"/>
    <s v="Google Ads"/>
    <n v="80"/>
    <n v="4782"/>
    <n v="6999"/>
    <n v="4782"/>
    <n v="2217"/>
    <n v="0.31675953707672527"/>
    <n v="0"/>
    <n v="0"/>
    <s v="Sep"/>
    <s v="Sep-2025"/>
    <d v="2025-09-01T00:00:00"/>
    <x v="1"/>
  </r>
  <r>
    <s v="CUST0966"/>
    <s v="P062"/>
    <n v="1"/>
    <n v="1599"/>
    <n v="0"/>
    <s v="UPI"/>
    <s v="Delivered"/>
    <s v="Delivered"/>
    <s v="Organic"/>
    <n v="50"/>
    <n v="1023"/>
    <n v="1599"/>
    <n v="1023"/>
    <n v="576"/>
    <n v="0.36022514071294559"/>
    <n v="1599"/>
    <n v="576"/>
    <s v="Jul"/>
    <s v="Jul-2025"/>
    <d v="2025-07-01T00:00:00"/>
    <x v="2"/>
  </r>
  <r>
    <s v="CUST0119"/>
    <s v="P073"/>
    <n v="4"/>
    <n v="499"/>
    <n v="99.8"/>
    <s v="Debit Card"/>
    <s v="Delivered"/>
    <s v="Delivered"/>
    <s v="Google Ads"/>
    <n v="100"/>
    <n v="334"/>
    <n v="1896.2"/>
    <n v="1336"/>
    <n v="560.20000000000005"/>
    <n v="0.29543297120556905"/>
    <n v="1896.2"/>
    <n v="560.20000000000005"/>
    <s v="Apr"/>
    <s v="Apr-2025"/>
    <d v="2025-04-01T00:00:00"/>
    <x v="2"/>
  </r>
  <r>
    <s v="CUST1055"/>
    <s v="P070"/>
    <n v="2"/>
    <n v="499"/>
    <n v="0"/>
    <s v="Net Banking"/>
    <s v="Cancelled"/>
    <s v="Cancelled"/>
    <s v="Google Ads"/>
    <n v="80"/>
    <n v="394"/>
    <n v="998"/>
    <n v="788"/>
    <n v="210"/>
    <n v="0.21042084168336672"/>
    <n v="0"/>
    <n v="0"/>
    <s v="Feb"/>
    <s v="Feb-2025"/>
    <d v="2025-02-01T00:00:00"/>
    <x v="2"/>
  </r>
  <r>
    <s v="CUST0159"/>
    <s v="P096"/>
    <n v="2"/>
    <n v="299"/>
    <n v="29.9"/>
    <s v="Cash on Delivery"/>
    <s v="Delivered"/>
    <s v="Delivered"/>
    <s v="Affiliate"/>
    <n v="70"/>
    <n v="168"/>
    <n v="568.1"/>
    <n v="336"/>
    <n v="232.10000000000002"/>
    <n v="0.408554831895793"/>
    <n v="568.1"/>
    <n v="232.10000000000002"/>
    <s v="Apr"/>
    <s v="Apr-2025"/>
    <d v="2025-04-01T00:00:00"/>
    <x v="1"/>
  </r>
  <r>
    <s v="CUST0269"/>
    <s v="P093"/>
    <n v="2"/>
    <n v="999"/>
    <n v="299.7"/>
    <s v="Cash on Delivery"/>
    <s v="Delivered"/>
    <s v="Delivered"/>
    <s v="Facebook"/>
    <n v="40"/>
    <n v="629"/>
    <n v="1698.3"/>
    <n v="1258"/>
    <n v="440.29999999999995"/>
    <n v="0.25925925925925924"/>
    <n v="1698.3"/>
    <n v="440.29999999999995"/>
    <s v="Jun"/>
    <s v="Jun-2024"/>
    <d v="2024-06-01T00:00:00"/>
    <x v="1"/>
  </r>
  <r>
    <s v="CUST0115"/>
    <s v="P076"/>
    <n v="1"/>
    <n v="399"/>
    <n v="59.85"/>
    <s v="Debit Card"/>
    <s v="Delivered"/>
    <s v="Delivered"/>
    <s v="Affiliate"/>
    <n v="40"/>
    <n v="322"/>
    <n v="339.15"/>
    <n v="322"/>
    <n v="17.149999999999977"/>
    <n v="5.056759545923626E-2"/>
    <n v="339.15"/>
    <n v="17.149999999999977"/>
    <s v="Dec"/>
    <s v="Dec-2024"/>
    <d v="2024-12-01T00:00:00"/>
    <x v="2"/>
  </r>
  <r>
    <s v="CUST0007"/>
    <s v="P085"/>
    <n v="2"/>
    <n v="2999"/>
    <n v="0"/>
    <s v="UPI"/>
    <s v="Cancelled"/>
    <s v="Cancelled"/>
    <s v="Email"/>
    <n v="50"/>
    <n v="2394"/>
    <n v="5998"/>
    <n v="4788"/>
    <n v="1210"/>
    <n v="0.20173391130376792"/>
    <n v="0"/>
    <n v="0"/>
    <s v="Apr"/>
    <s v="Apr-2024"/>
    <d v="2024-04-01T00:00:00"/>
    <x v="1"/>
  </r>
  <r>
    <s v="CUST0233"/>
    <s v="P057"/>
    <n v="1"/>
    <n v="299"/>
    <n v="0"/>
    <s v="UPI"/>
    <s v="Cancelled"/>
    <s v="Cancelled"/>
    <s v="Facebook"/>
    <n v="40"/>
    <n v="188"/>
    <n v="299"/>
    <n v="188"/>
    <n v="111"/>
    <n v="0.37123745819397991"/>
    <n v="0"/>
    <n v="0"/>
    <s v="Jun"/>
    <s v="Jun-2024"/>
    <d v="2024-06-01T00:00:00"/>
    <x v="3"/>
  </r>
  <r>
    <s v="CUST0744"/>
    <s v="P025"/>
    <n v="1"/>
    <n v="4999"/>
    <n v="749.85"/>
    <s v="UPI"/>
    <s v="Delivered"/>
    <s v="Delivered"/>
    <s v="Google Ads"/>
    <n v="50"/>
    <n v="3572"/>
    <n v="4249.1499999999996"/>
    <n v="3572"/>
    <n v="677.14999999999964"/>
    <n v="0.15936128402151012"/>
    <n v="4249.1499999999996"/>
    <n v="677.14999999999964"/>
    <s v="Jan"/>
    <s v="Jan-2024"/>
    <d v="2024-01-01T00:00:00"/>
    <x v="0"/>
  </r>
  <r>
    <s v="CUST0137"/>
    <s v="P093"/>
    <n v="1"/>
    <n v="999"/>
    <n v="99.9"/>
    <s v="Credit Card"/>
    <s v="Delivered"/>
    <s v="Delivered"/>
    <s v="Google Ads"/>
    <n v="60"/>
    <n v="629"/>
    <n v="899.1"/>
    <n v="629"/>
    <n v="270.10000000000002"/>
    <n v="0.30041152263374488"/>
    <n v="899.1"/>
    <n v="270.10000000000002"/>
    <s v="May"/>
    <s v="May-2025"/>
    <d v="2025-05-01T00:00:00"/>
    <x v="1"/>
  </r>
  <r>
    <s v="CUST1043"/>
    <s v="P097"/>
    <n v="3"/>
    <n v="499"/>
    <n v="149.69999999999999"/>
    <s v="Credit Card"/>
    <s v="Delivered"/>
    <s v="Delivered"/>
    <s v="Instagram"/>
    <n v="50"/>
    <n v="324"/>
    <n v="1347.3"/>
    <n v="972"/>
    <n v="375.29999999999995"/>
    <n v="0.27855711422845691"/>
    <n v="1347.3"/>
    <n v="375.29999999999995"/>
    <s v="Dec"/>
    <s v="Dec-2024"/>
    <d v="2024-12-01T00:00:00"/>
    <x v="1"/>
  </r>
  <r>
    <s v="CUST0791"/>
    <s v="P006"/>
    <n v="1"/>
    <n v="399"/>
    <n v="19.95"/>
    <s v="Credit Card"/>
    <s v="Delivered"/>
    <s v="Delivered"/>
    <s v="Google Ads"/>
    <n v="50"/>
    <n v="221"/>
    <n v="379.05"/>
    <n v="221"/>
    <n v="158.05000000000001"/>
    <n v="0.41696346128479095"/>
    <n v="379.05"/>
    <n v="158.05000000000001"/>
    <s v="Oct"/>
    <s v="Oct-2025"/>
    <d v="2025-10-01T00:00:00"/>
    <x v="4"/>
  </r>
  <r>
    <s v="CUST0292"/>
    <s v="P068"/>
    <n v="2"/>
    <n v="2499"/>
    <n v="749.7"/>
    <s v="Credit Card"/>
    <s v="Delivered"/>
    <s v="Delivered"/>
    <s v="Google Ads"/>
    <n v="60"/>
    <n v="1632"/>
    <n v="4248.3"/>
    <n v="3264"/>
    <n v="984.30000000000018"/>
    <n v="0.23169267707082836"/>
    <n v="4248.3"/>
    <n v="984.30000000000018"/>
    <s v="Aug"/>
    <s v="Aug-2024"/>
    <d v="2024-08-01T00:00:00"/>
    <x v="2"/>
  </r>
  <r>
    <s v="CUST0992"/>
    <s v="P001"/>
    <n v="1"/>
    <n v="799"/>
    <n v="159.80000000000001"/>
    <s v="Cash on Delivery"/>
    <s v="Delivered"/>
    <s v="Delivered"/>
    <s v="Instagram"/>
    <n v="70"/>
    <n v="547"/>
    <n v="639.20000000000005"/>
    <n v="547"/>
    <n v="92.200000000000045"/>
    <n v="0.14424280350438054"/>
    <n v="639.20000000000005"/>
    <n v="92.200000000000045"/>
    <s v="Oct"/>
    <s v="Oct-2025"/>
    <d v="2025-10-01T00:00:00"/>
    <x v="4"/>
  </r>
  <r>
    <s v="CUST0856"/>
    <s v="P099"/>
    <n v="3"/>
    <n v="1299"/>
    <n v="194.85"/>
    <s v="Cash on Delivery"/>
    <s v="Delivered"/>
    <s v="Delivered"/>
    <s v="Facebook"/>
    <n v="80"/>
    <n v="1025"/>
    <n v="3702.15"/>
    <n v="3075"/>
    <n v="627.15000000000009"/>
    <n v="0.16940156395607961"/>
    <n v="3702.15"/>
    <n v="627.15000000000009"/>
    <s v="Oct"/>
    <s v="Oct-2024"/>
    <d v="2024-10-01T00:00:00"/>
    <x v="1"/>
  </r>
  <r>
    <s v="CUST0747"/>
    <s v="P012"/>
    <n v="1"/>
    <n v="1599"/>
    <n v="0"/>
    <s v="Cash on Delivery"/>
    <s v="Cancelled"/>
    <s v="Cancelled"/>
    <s v="Affiliate"/>
    <n v="100"/>
    <n v="1169"/>
    <n v="1599"/>
    <n v="1169"/>
    <n v="430"/>
    <n v="0.26891807379612259"/>
    <n v="0"/>
    <n v="0"/>
    <s v="Feb"/>
    <s v="Feb-2024"/>
    <d v="2024-02-01T00:00:00"/>
    <x v="4"/>
  </r>
  <r>
    <s v="CUST1037"/>
    <s v="P021"/>
    <n v="1"/>
    <n v="799"/>
    <n v="119.85"/>
    <s v="Debit Card"/>
    <s v="Delivered"/>
    <s v="Delivered"/>
    <s v="Instagram"/>
    <n v="40"/>
    <n v="613"/>
    <n v="679.15"/>
    <n v="613"/>
    <n v="66.149999999999977"/>
    <n v="9.740116321872927E-2"/>
    <n v="679.15"/>
    <n v="66.149999999999977"/>
    <s v="Jun"/>
    <s v="Jun-2024"/>
    <d v="2024-06-01T00:00:00"/>
    <x v="0"/>
  </r>
  <r>
    <s v="CUST0459"/>
    <s v="P069"/>
    <n v="2"/>
    <n v="2499"/>
    <n v="0"/>
    <s v="Credit Card"/>
    <s v="Cancelled"/>
    <s v="Cancelled"/>
    <s v="Organic"/>
    <n v="80"/>
    <n v="1430"/>
    <n v="4998"/>
    <n v="2860"/>
    <n v="2138"/>
    <n v="0.42777110844337735"/>
    <n v="0"/>
    <n v="0"/>
    <s v="May"/>
    <s v="May-2025"/>
    <d v="2025-05-01T00:00:00"/>
    <x v="2"/>
  </r>
  <r>
    <s v="CUST0172"/>
    <s v="P085"/>
    <n v="3"/>
    <n v="2999"/>
    <n v="899.7"/>
    <s v="Credit Card"/>
    <s v="Delivered"/>
    <s v="Delivered"/>
    <s v="Facebook"/>
    <n v="50"/>
    <n v="2394"/>
    <n v="8097.3"/>
    <n v="7182"/>
    <n v="915.30000000000018"/>
    <n v="0.11303767922640882"/>
    <n v="8097.3"/>
    <n v="915.30000000000018"/>
    <s v="Aug"/>
    <s v="Aug-2025"/>
    <d v="2025-08-01T00:00:00"/>
    <x v="1"/>
  </r>
  <r>
    <s v="CUST0831"/>
    <s v="P095"/>
    <n v="4"/>
    <n v="299"/>
    <n v="0"/>
    <s v="Cash on Delivery"/>
    <s v="Delivered"/>
    <s v="Delivered"/>
    <s v="Organic"/>
    <n v="40"/>
    <n v="221"/>
    <n v="1196"/>
    <n v="884"/>
    <n v="312"/>
    <n v="0.2608695652173913"/>
    <n v="1196"/>
    <n v="312"/>
    <s v="Feb"/>
    <s v="Feb-2024"/>
    <d v="2024-02-01T00:00:00"/>
    <x v="1"/>
  </r>
  <r>
    <s v="CUST0473"/>
    <s v="P002"/>
    <n v="4"/>
    <n v="999"/>
    <n v="0"/>
    <s v="UPI"/>
    <s v="Delivered"/>
    <s v="Delivered"/>
    <s v="Google Ads"/>
    <n v="60"/>
    <n v="590"/>
    <n v="3996"/>
    <n v="2360"/>
    <n v="1636"/>
    <n v="0.4094094094094094"/>
    <n v="3996"/>
    <n v="1636"/>
    <s v="Oct"/>
    <s v="Oct-2024"/>
    <d v="2024-10-01T00:00:00"/>
    <x v="4"/>
  </r>
  <r>
    <s v="CUST0875"/>
    <s v="P010"/>
    <n v="2"/>
    <n v="2499"/>
    <n v="0"/>
    <s v="Credit Card"/>
    <s v="Delivered"/>
    <s v="Delivered"/>
    <s v="Organic"/>
    <n v="40"/>
    <n v="2030"/>
    <n v="4998"/>
    <n v="4060"/>
    <n v="938"/>
    <n v="0.1876750700280112"/>
    <n v="4998"/>
    <n v="938"/>
    <s v="Jun"/>
    <s v="Jun-2025"/>
    <d v="2025-06-01T00:00:00"/>
    <x v="4"/>
  </r>
  <r>
    <s v="CUST0917"/>
    <s v="P003"/>
    <n v="1"/>
    <n v="399"/>
    <n v="0"/>
    <s v="Debit Card"/>
    <s v="Cancelled"/>
    <s v="Cancelled"/>
    <s v="Facebook"/>
    <n v="70"/>
    <n v="307"/>
    <n v="399"/>
    <n v="307"/>
    <n v="92"/>
    <n v="0.23057644110275688"/>
    <n v="0"/>
    <n v="0"/>
    <s v="Aug"/>
    <s v="Aug-2025"/>
    <d v="2025-08-01T00:00:00"/>
    <x v="4"/>
  </r>
  <r>
    <s v="CUST1002"/>
    <s v="P081"/>
    <n v="2"/>
    <n v="499"/>
    <n v="199.6"/>
    <s v="Debit Card"/>
    <s v="Delivered"/>
    <s v="Delivered"/>
    <s v="Affiliate"/>
    <n v="100"/>
    <n v="280"/>
    <n v="798.4"/>
    <n v="560"/>
    <n v="238.39999999999998"/>
    <n v="0.29859719438877752"/>
    <n v="798.4"/>
    <n v="238.39999999999998"/>
    <s v="Jan"/>
    <s v="Jan-2025"/>
    <d v="2025-01-01T00:00:00"/>
    <x v="1"/>
  </r>
  <r>
    <s v="CUST0545"/>
    <s v="P020"/>
    <n v="1"/>
    <n v="1999"/>
    <n v="0"/>
    <s v="Net Banking"/>
    <s v="Cancelled"/>
    <s v="Cancelled"/>
    <s v="Google Ads"/>
    <n v="100"/>
    <n v="1597"/>
    <n v="1999"/>
    <n v="1597"/>
    <n v="402"/>
    <n v="0.20110055027513757"/>
    <n v="0"/>
    <n v="0"/>
    <s v="Mar"/>
    <s v="Mar-2024"/>
    <d v="2024-03-01T00:00:00"/>
    <x v="4"/>
  </r>
  <r>
    <s v="CUST0987"/>
    <s v="P100"/>
    <n v="2"/>
    <n v="4999"/>
    <n v="0"/>
    <s v="UPI"/>
    <s v="Delivered"/>
    <s v="Delayed"/>
    <s v="Affiliate"/>
    <n v="60"/>
    <n v="3463"/>
    <n v="9998"/>
    <n v="6926"/>
    <n v="3072"/>
    <n v="0.30726145229045809"/>
    <n v="9998"/>
    <n v="3072"/>
    <s v="Apr"/>
    <s v="Apr-2024"/>
    <d v="2024-04-01T00:00:00"/>
    <x v="1"/>
  </r>
  <r>
    <s v="CUST1106"/>
    <s v="P094"/>
    <n v="1"/>
    <n v="399"/>
    <n v="39.9"/>
    <s v="Credit Card"/>
    <s v="Delivered"/>
    <s v="Delivered"/>
    <s v="Instagram"/>
    <n v="70"/>
    <n v="244"/>
    <n v="359.1"/>
    <n v="244"/>
    <n v="115.10000000000002"/>
    <n v="0.32052353104984688"/>
    <n v="359.1"/>
    <n v="115.10000000000002"/>
    <s v="Mar"/>
    <s v="Mar-2025"/>
    <d v="2025-03-01T00:00:00"/>
    <x v="1"/>
  </r>
  <r>
    <s v="CUST0022"/>
    <s v="P078"/>
    <n v="1"/>
    <n v="399"/>
    <n v="19.95"/>
    <s v="Credit Card"/>
    <s v="Delivered"/>
    <s v="Delivered"/>
    <s v="Instagram"/>
    <n v="80"/>
    <n v="257"/>
    <n v="379.05"/>
    <n v="257"/>
    <n v="122.05000000000001"/>
    <n v="0.32198918348502836"/>
    <n v="379.05"/>
    <n v="122.05000000000001"/>
    <s v="Apr"/>
    <s v="Apr-2025"/>
    <d v="2025-04-01T00:00:00"/>
    <x v="2"/>
  </r>
  <r>
    <s v="CUST0093"/>
    <s v="P093"/>
    <n v="1"/>
    <n v="999"/>
    <n v="99.9"/>
    <s v="UPI"/>
    <s v="Delivered"/>
    <s v="Delayed"/>
    <s v="Instagram"/>
    <n v="100"/>
    <n v="629"/>
    <n v="899.1"/>
    <n v="629"/>
    <n v="270.10000000000002"/>
    <n v="0.30041152263374488"/>
    <n v="899.1"/>
    <n v="270.10000000000002"/>
    <s v="Aug"/>
    <s v="Aug-2025"/>
    <d v="2025-08-01T00:00:00"/>
    <x v="1"/>
  </r>
  <r>
    <s v="CUST0110"/>
    <s v="P077"/>
    <n v="3"/>
    <n v="3999"/>
    <n v="1799.55"/>
    <s v="Credit Card"/>
    <s v="Delivered"/>
    <s v="Delivered"/>
    <s v="Organic"/>
    <n v="40"/>
    <n v="2547"/>
    <n v="10197.450000000001"/>
    <n v="7641"/>
    <n v="2556.4500000000007"/>
    <n v="0.25069502669785099"/>
    <n v="10197.450000000001"/>
    <n v="2556.4500000000007"/>
    <s v="Aug"/>
    <s v="Aug-2024"/>
    <d v="2024-08-01T00:00:00"/>
    <x v="2"/>
  </r>
  <r>
    <s v="CUST0756"/>
    <s v="P030"/>
    <n v="1"/>
    <n v="799"/>
    <n v="0"/>
    <s v="Debit Card"/>
    <s v="Delivered"/>
    <s v="Delivered"/>
    <s v="Facebook"/>
    <n v="100"/>
    <n v="566"/>
    <n v="799"/>
    <n v="566"/>
    <n v="233"/>
    <n v="0.29161451814768463"/>
    <n v="799"/>
    <n v="233"/>
    <s v="Dec"/>
    <s v="Dec-2024"/>
    <d v="2024-12-01T00:00:00"/>
    <x v="0"/>
  </r>
  <r>
    <s v="CUST0962"/>
    <s v="P018"/>
    <n v="3"/>
    <n v="499"/>
    <n v="149.69999999999999"/>
    <s v="UPI"/>
    <s v="Delivered"/>
    <s v="Delivered"/>
    <s v="Organic"/>
    <n v="50"/>
    <n v="403"/>
    <n v="1347.3"/>
    <n v="1209"/>
    <n v="138.29999999999995"/>
    <n v="0.10264974393230904"/>
    <n v="1347.3"/>
    <n v="138.29999999999995"/>
    <s v="Nov"/>
    <s v="Nov-2024"/>
    <d v="2024-11-01T00:00:00"/>
    <x v="4"/>
  </r>
  <r>
    <s v="CUST0156"/>
    <s v="P017"/>
    <n v="3"/>
    <n v="6999"/>
    <n v="4199.3999999999996"/>
    <s v="Credit Card"/>
    <s v="Delivered"/>
    <s v="Delivered"/>
    <s v="Google Ads"/>
    <n v="80"/>
    <n v="4046"/>
    <n v="16797.599999999999"/>
    <n v="12138"/>
    <n v="4659.5999999999985"/>
    <n v="0.27739677096728099"/>
    <n v="16797.599999999999"/>
    <n v="4659.5999999999985"/>
    <s v="Feb"/>
    <s v="Feb-2024"/>
    <d v="2024-02-01T00:00:00"/>
    <x v="4"/>
  </r>
  <r>
    <s v="CUST1135"/>
    <s v="P056"/>
    <n v="4"/>
    <n v="299"/>
    <n v="179.4"/>
    <s v="Cash on Delivery"/>
    <s v="Delivered"/>
    <s v="Delivered"/>
    <s v="Organic"/>
    <n v="40"/>
    <n v="188"/>
    <n v="1016.6"/>
    <n v="752"/>
    <n v="264.60000000000002"/>
    <n v="0.26027936258115286"/>
    <n v="1016.6"/>
    <n v="264.60000000000002"/>
    <s v="Dec"/>
    <s v="Dec-2024"/>
    <d v="2024-12-01T00:00:00"/>
    <x v="3"/>
  </r>
  <r>
    <s v="CUST0175"/>
    <s v="P095"/>
    <n v="1"/>
    <n v="299"/>
    <n v="0"/>
    <s v="UPI"/>
    <s v="Delivered"/>
    <s v="Delivered"/>
    <s v="Organic"/>
    <n v="70"/>
    <n v="221"/>
    <n v="299"/>
    <n v="221"/>
    <n v="78"/>
    <n v="0.2608695652173913"/>
    <n v="299"/>
    <n v="78"/>
    <s v="Jul"/>
    <s v="Jul-2025"/>
    <d v="2025-07-01T00:00:00"/>
    <x v="1"/>
  </r>
  <r>
    <s v="CUST0738"/>
    <s v="P041"/>
    <n v="3"/>
    <n v="399"/>
    <n v="0"/>
    <s v="Cash on Delivery"/>
    <s v="Cancelled"/>
    <s v="Cancelled"/>
    <s v="Google Ads"/>
    <n v="70"/>
    <n v="315"/>
    <n v="1197"/>
    <n v="945"/>
    <n v="252"/>
    <n v="0.21052631578947367"/>
    <n v="0"/>
    <n v="0"/>
    <s v="Aug"/>
    <s v="Aug-2025"/>
    <d v="2025-08-01T00:00:00"/>
    <x v="3"/>
  </r>
  <r>
    <s v="CUST0778"/>
    <s v="P008"/>
    <n v="1"/>
    <n v="299"/>
    <n v="29.9"/>
    <s v="Credit Card"/>
    <s v="Delivered"/>
    <s v="Delivered"/>
    <s v="Google Ads"/>
    <n v="60"/>
    <n v="197"/>
    <n v="269.10000000000002"/>
    <n v="197"/>
    <n v="72.100000000000023"/>
    <n v="0.26793013749535494"/>
    <n v="269.10000000000002"/>
    <n v="72.100000000000023"/>
    <s v="Jul"/>
    <s v="Jul-2024"/>
    <d v="2024-07-01T00:00:00"/>
    <x v="4"/>
  </r>
  <r>
    <s v="CUST0665"/>
    <s v="P014"/>
    <n v="2"/>
    <n v="2499"/>
    <n v="499.8"/>
    <s v="Net Banking"/>
    <s v="Delivered"/>
    <s v="Delivered"/>
    <s v="Organic"/>
    <n v="60"/>
    <n v="1599"/>
    <n v="4498.2"/>
    <n v="3198"/>
    <n v="1300.1999999999998"/>
    <n v="0.28904895291449911"/>
    <n v="4498.2"/>
    <n v="1300.1999999999998"/>
    <s v="Oct"/>
    <s v="Oct-2024"/>
    <d v="2024-10-01T00:00:00"/>
    <x v="4"/>
  </r>
  <r>
    <s v="CUST0030"/>
    <s v="P035"/>
    <n v="3"/>
    <n v="1299"/>
    <n v="0"/>
    <s v="Net Banking"/>
    <s v="Delivered"/>
    <s v="Delivered"/>
    <s v="Facebook"/>
    <n v="50"/>
    <n v="863"/>
    <n v="3897"/>
    <n v="2589"/>
    <n v="1308"/>
    <n v="0.33564280215550424"/>
    <n v="3897"/>
    <n v="1308"/>
    <s v="Mar"/>
    <s v="Mar-2024"/>
    <d v="2024-03-01T00:00:00"/>
    <x v="0"/>
  </r>
  <r>
    <s v="CUST0213"/>
    <s v="P015"/>
    <n v="3"/>
    <n v="1299"/>
    <n v="779.4"/>
    <s v="UPI"/>
    <s v="Delivered"/>
    <s v="Delivered"/>
    <s v="Email"/>
    <n v="70"/>
    <n v="881"/>
    <n v="3117.6"/>
    <n v="2643"/>
    <n v="474.59999999999991"/>
    <n v="0.15223248652809851"/>
    <n v="3117.6"/>
    <n v="474.59999999999991"/>
    <s v="Nov"/>
    <s v="Nov-2024"/>
    <d v="2024-11-01T00:00:00"/>
    <x v="4"/>
  </r>
  <r>
    <s v="CUST0891"/>
    <s v="P064"/>
    <n v="1"/>
    <n v="799"/>
    <n v="0"/>
    <s v="Cash on Delivery"/>
    <s v="Delivered"/>
    <s v="Delivered"/>
    <s v="Email"/>
    <n v="50"/>
    <n v="445"/>
    <n v="799"/>
    <n v="445"/>
    <n v="354"/>
    <n v="0.44305381727158949"/>
    <n v="799"/>
    <n v="354"/>
    <s v="Jul"/>
    <s v="Jul-2024"/>
    <d v="2024-07-01T00:00:00"/>
    <x v="2"/>
  </r>
  <r>
    <s v="CUST1073"/>
    <s v="P011"/>
    <n v="4"/>
    <n v="799"/>
    <n v="0"/>
    <s v="UPI"/>
    <s v="Delivered"/>
    <s v="Delayed"/>
    <s v="Organic"/>
    <n v="100"/>
    <n v="645"/>
    <n v="3196"/>
    <n v="2580"/>
    <n v="616"/>
    <n v="0.19274092615769711"/>
    <n v="3196"/>
    <n v="616"/>
    <s v="Jan"/>
    <s v="Jan-2024"/>
    <d v="2024-01-01T00:00:00"/>
    <x v="4"/>
  </r>
  <r>
    <s v="CUST0010"/>
    <s v="P085"/>
    <n v="1"/>
    <n v="2999"/>
    <n v="449.85"/>
    <s v="Cash on Delivery"/>
    <s v="Delivered"/>
    <s v="Delivered"/>
    <s v="Instagram"/>
    <n v="40"/>
    <n v="2394"/>
    <n v="2549.15"/>
    <n v="2394"/>
    <n v="155.15000000000009"/>
    <n v="6.0863425063256413E-2"/>
    <n v="2549.15"/>
    <n v="155.15000000000009"/>
    <s v="Feb"/>
    <s v="Feb-2024"/>
    <d v="2024-02-01T00:00:00"/>
    <x v="1"/>
  </r>
  <r>
    <s v="CUST0388"/>
    <s v="P010"/>
    <n v="2"/>
    <n v="2499"/>
    <n v="249.9"/>
    <s v="Credit Card"/>
    <s v="Delivered"/>
    <s v="Delivered"/>
    <s v="Facebook"/>
    <n v="50"/>
    <n v="2030"/>
    <n v="4748.1000000000004"/>
    <n v="4060"/>
    <n v="688.10000000000036"/>
    <n v="0.14492112634527501"/>
    <n v="4748.1000000000004"/>
    <n v="688.10000000000036"/>
    <s v="Sep"/>
    <s v="Sep-2025"/>
    <d v="2025-09-01T00:00:00"/>
    <x v="4"/>
  </r>
  <r>
    <s v="CUST0987"/>
    <s v="P075"/>
    <n v="1"/>
    <n v="1999"/>
    <n v="199.9"/>
    <s v="UPI"/>
    <s v="Delivered"/>
    <s v="Delivered"/>
    <s v="Affiliate"/>
    <n v="80"/>
    <n v="1338"/>
    <n v="1799.1"/>
    <n v="1338"/>
    <n v="461.09999999999991"/>
    <n v="0.25629481407370347"/>
    <n v="1799.1"/>
    <n v="461.09999999999991"/>
    <s v="Oct"/>
    <s v="Oct-2025"/>
    <d v="2025-10-01T00:00:00"/>
    <x v="2"/>
  </r>
  <r>
    <s v="CUST0106"/>
    <s v="P037"/>
    <n v="4"/>
    <n v="399"/>
    <n v="159.6"/>
    <s v="Cash on Delivery"/>
    <s v="Delivered"/>
    <s v="Delivered"/>
    <s v="Organic"/>
    <n v="40"/>
    <n v="226"/>
    <n v="1436.4"/>
    <n v="904"/>
    <n v="532.40000000000009"/>
    <n v="0.37064884433305489"/>
    <n v="1436.4"/>
    <n v="532.40000000000009"/>
    <s v="Oct"/>
    <s v="Oct-2024"/>
    <d v="2024-10-01T00:00:00"/>
    <x v="0"/>
  </r>
  <r>
    <s v="CUST0375"/>
    <s v="P047"/>
    <n v="2"/>
    <n v="1999"/>
    <n v="999.5"/>
    <s v="UPI"/>
    <s v="Delivered"/>
    <s v="Delivered"/>
    <s v="Facebook"/>
    <n v="50"/>
    <n v="1547"/>
    <n v="2998.5"/>
    <n v="3094"/>
    <n v="-95.5"/>
    <n v="-3.1849257962314491E-2"/>
    <n v="2998.5"/>
    <n v="-95.5"/>
    <s v="Jun"/>
    <s v="Jun-2025"/>
    <d v="2025-06-01T00:00:00"/>
    <x v="3"/>
  </r>
  <r>
    <s v="CUST0815"/>
    <s v="P076"/>
    <n v="4"/>
    <n v="399"/>
    <n v="79.8"/>
    <s v="UPI"/>
    <s v="Delivered"/>
    <s v="Delivered"/>
    <s v="Organic"/>
    <n v="60"/>
    <n v="322"/>
    <n v="1516.2"/>
    <n v="1288"/>
    <n v="228.20000000000005"/>
    <n v="0.15050784856879043"/>
    <n v="1516.2"/>
    <n v="228.20000000000005"/>
    <s v="Jun"/>
    <s v="Jun-2024"/>
    <d v="2024-06-01T00:00:00"/>
    <x v="2"/>
  </r>
  <r>
    <s v="CUST0530"/>
    <s v="P021"/>
    <n v="1"/>
    <n v="799"/>
    <n v="119.85"/>
    <s v="UPI"/>
    <s v="Delivered"/>
    <s v="Delivered"/>
    <s v="Google Ads"/>
    <n v="80"/>
    <n v="613"/>
    <n v="679.15"/>
    <n v="613"/>
    <n v="66.149999999999977"/>
    <n v="9.740116321872927E-2"/>
    <n v="679.15"/>
    <n v="66.149999999999977"/>
    <s v="Jul"/>
    <s v="Jul-2025"/>
    <d v="2025-07-01T00:00:00"/>
    <x v="0"/>
  </r>
  <r>
    <s v="CUST1131"/>
    <s v="P057"/>
    <n v="3"/>
    <n v="299"/>
    <n v="89.7"/>
    <s v="UPI"/>
    <s v="Delivered"/>
    <s v="Delivered"/>
    <s v="Facebook"/>
    <n v="60"/>
    <n v="188"/>
    <n v="807.3"/>
    <n v="564"/>
    <n v="243.29999999999995"/>
    <n v="0.30137495354886656"/>
    <n v="807.3"/>
    <n v="243.29999999999995"/>
    <s v="Mar"/>
    <s v="Mar-2025"/>
    <d v="2025-03-01T00:00:00"/>
    <x v="3"/>
  </r>
  <r>
    <s v="CUST0398"/>
    <s v="P048"/>
    <n v="2"/>
    <n v="1599"/>
    <n v="159.9"/>
    <s v="UPI"/>
    <s v="Delivered"/>
    <s v="Delivered"/>
    <s v="Email"/>
    <n v="50"/>
    <n v="1138"/>
    <n v="3038.1"/>
    <n v="2276"/>
    <n v="762.09999999999991"/>
    <n v="0.25084756920443696"/>
    <n v="3038.1"/>
    <n v="762.09999999999991"/>
    <s v="May"/>
    <s v="May-2025"/>
    <d v="2025-05-01T00:00:00"/>
    <x v="3"/>
  </r>
  <r>
    <s v="CUST0141"/>
    <s v="P086"/>
    <n v="4"/>
    <n v="6999"/>
    <n v="0"/>
    <s v="Net Banking"/>
    <s v="Cancelled"/>
    <s v="Cancelled"/>
    <s v="Organic"/>
    <n v="40"/>
    <n v="4782"/>
    <n v="27996"/>
    <n v="19128"/>
    <n v="8868"/>
    <n v="0.31675953707672527"/>
    <n v="0"/>
    <n v="0"/>
    <s v="Apr"/>
    <s v="Apr-2024"/>
    <d v="2024-04-01T00:00:00"/>
    <x v="1"/>
  </r>
  <r>
    <s v="CUST0419"/>
    <s v="P035"/>
    <n v="2"/>
    <n v="1299"/>
    <n v="389.7"/>
    <s v="Debit Card"/>
    <s v="Delivered"/>
    <s v="Delivered"/>
    <s v="Facebook"/>
    <n v="70"/>
    <n v="863"/>
    <n v="2208.3000000000002"/>
    <n v="1726"/>
    <n v="482.30000000000018"/>
    <n v="0.21840329665353445"/>
    <n v="2208.3000000000002"/>
    <n v="482.30000000000018"/>
    <s v="Feb"/>
    <s v="Feb-2025"/>
    <d v="2025-02-01T00:00:00"/>
    <x v="0"/>
  </r>
  <r>
    <s v="CUST0913"/>
    <s v="P048"/>
    <n v="4"/>
    <n v="1599"/>
    <n v="1279.2"/>
    <s v="Cash on Delivery"/>
    <s v="Delivered"/>
    <s v="Delivered"/>
    <s v="Instagram"/>
    <n v="70"/>
    <n v="1138"/>
    <n v="5116.8"/>
    <n v="4552"/>
    <n v="564.80000000000018"/>
    <n v="0.11038148843026895"/>
    <n v="5116.8"/>
    <n v="564.80000000000018"/>
    <s v="Jul"/>
    <s v="Jul-2024"/>
    <d v="2024-07-01T00:00:00"/>
    <x v="3"/>
  </r>
  <r>
    <s v="CUST0767"/>
    <s v="P006"/>
    <n v="2"/>
    <n v="399"/>
    <n v="119.7"/>
    <s v="Net Banking"/>
    <s v="Delivered"/>
    <s v="Delivered"/>
    <s v="Google Ads"/>
    <n v="80"/>
    <n v="221"/>
    <n v="678.3"/>
    <n v="442"/>
    <n v="236.29999999999995"/>
    <n v="0.34837092731829572"/>
    <n v="678.3"/>
    <n v="236.29999999999995"/>
    <s v="Dec"/>
    <s v="Dec-2024"/>
    <d v="2024-12-01T00:00:00"/>
    <x v="4"/>
  </r>
  <r>
    <s v="CUST1054"/>
    <s v="P015"/>
    <n v="2"/>
    <n v="1299"/>
    <n v="389.7"/>
    <s v="Debit Card"/>
    <s v="Delivered"/>
    <s v="Delivered"/>
    <s v="Google Ads"/>
    <n v="100"/>
    <n v="881"/>
    <n v="2208.3000000000002"/>
    <n v="1762"/>
    <n v="446.30000000000018"/>
    <n v="0.20210116379115162"/>
    <n v="2208.3000000000002"/>
    <n v="446.30000000000018"/>
    <s v="Jun"/>
    <s v="Jun-2025"/>
    <d v="2025-06-01T00:00:00"/>
    <x v="4"/>
  </r>
  <r>
    <s v="CUST0324"/>
    <s v="P043"/>
    <n v="3"/>
    <n v="599"/>
    <n v="449.25"/>
    <s v="Cash on Delivery"/>
    <s v="Delivered"/>
    <s v="Delayed"/>
    <s v="Affiliate"/>
    <n v="50"/>
    <n v="358"/>
    <n v="1347.75"/>
    <n v="1074"/>
    <n v="273.75"/>
    <n v="0.20311630495269895"/>
    <n v="1347.75"/>
    <n v="273.75"/>
    <s v="Oct"/>
    <s v="Oct-2025"/>
    <d v="2025-10-01T00:00:00"/>
    <x v="3"/>
  </r>
  <r>
    <s v="CUST1131"/>
    <s v="P076"/>
    <n v="2"/>
    <n v="399"/>
    <n v="39.9"/>
    <s v="UPI"/>
    <s v="Delivered"/>
    <s v="Delivered"/>
    <s v="Affiliate"/>
    <n v="70"/>
    <n v="322"/>
    <n v="758.1"/>
    <n v="644"/>
    <n v="114.10000000000002"/>
    <n v="0.15050784856879043"/>
    <n v="758.1"/>
    <n v="114.10000000000002"/>
    <s v="Jan"/>
    <s v="Jan-2025"/>
    <d v="2025-01-01T00:00:00"/>
    <x v="2"/>
  </r>
  <r>
    <s v="CUST1157"/>
    <s v="P007"/>
    <n v="4"/>
    <n v="599"/>
    <n v="479.2"/>
    <s v="Credit Card"/>
    <s v="Delivered"/>
    <s v="Delivered"/>
    <s v="Google Ads"/>
    <n v="70"/>
    <n v="470"/>
    <n v="1916.8"/>
    <n v="1880"/>
    <n v="36.799999999999955"/>
    <n v="1.9198664440734533E-2"/>
    <n v="1916.8"/>
    <n v="36.799999999999955"/>
    <s v="Sep"/>
    <s v="Sep-2025"/>
    <d v="2025-09-01T00:00:00"/>
    <x v="4"/>
  </r>
  <r>
    <s v="CUST0453"/>
    <s v="P082"/>
    <n v="2"/>
    <n v="3999"/>
    <n v="799.8"/>
    <s v="UPI"/>
    <s v="Delivered"/>
    <s v="Delivered"/>
    <s v="Affiliate"/>
    <n v="80"/>
    <n v="2514"/>
    <n v="7198.2"/>
    <n v="5028"/>
    <n v="2170.1999999999998"/>
    <n v="0.30149203967658578"/>
    <n v="7198.2"/>
    <n v="2170.1999999999998"/>
    <s v="Dec"/>
    <s v="Dec-2024"/>
    <d v="2024-12-01T00:00:00"/>
    <x v="1"/>
  </r>
  <r>
    <s v="CUST0754"/>
    <s v="P039"/>
    <n v="3"/>
    <n v="999"/>
    <n v="0"/>
    <s v="Debit Card"/>
    <s v="Cancelled"/>
    <s v="Cancelled"/>
    <s v="Google Ads"/>
    <n v="40"/>
    <n v="573"/>
    <n v="2997"/>
    <n v="1719"/>
    <n v="1278"/>
    <n v="0.42642642642642642"/>
    <n v="0"/>
    <n v="0"/>
    <s v="Apr"/>
    <s v="Apr-2025"/>
    <d v="2025-04-01T00:00:00"/>
    <x v="0"/>
  </r>
  <r>
    <s v="CUST0639"/>
    <s v="P077"/>
    <n v="2"/>
    <n v="3999"/>
    <n v="0"/>
    <s v="UPI"/>
    <s v="Cancelled"/>
    <s v="Cancelled"/>
    <s v="Organic"/>
    <n v="70"/>
    <n v="2547"/>
    <n v="7998"/>
    <n v="5094"/>
    <n v="2904"/>
    <n v="0.3630907726931733"/>
    <n v="0"/>
    <n v="0"/>
    <s v="Aug"/>
    <s v="Aug-2024"/>
    <d v="2024-08-01T00:00:00"/>
    <x v="2"/>
  </r>
  <r>
    <s v="CUST1196"/>
    <s v="P035"/>
    <n v="4"/>
    <n v="1299"/>
    <n v="259.8"/>
    <s v="UPI"/>
    <s v="Delivered"/>
    <s v="Delivered"/>
    <s v="Facebook"/>
    <n v="40"/>
    <n v="863"/>
    <n v="4936.2"/>
    <n v="3452"/>
    <n v="1484.1999999999998"/>
    <n v="0.30067663384789917"/>
    <n v="4936.2"/>
    <n v="1484.1999999999998"/>
    <s v="Jan"/>
    <s v="Jan-2025"/>
    <d v="2025-01-01T00:00:00"/>
    <x v="0"/>
  </r>
  <r>
    <s v="CUST0336"/>
    <s v="P047"/>
    <n v="1"/>
    <n v="1999"/>
    <n v="299.85000000000002"/>
    <s v="Net Banking"/>
    <s v="Delivered"/>
    <s v="Delivered"/>
    <s v="Email"/>
    <n v="50"/>
    <n v="1547"/>
    <n v="1699.15"/>
    <n v="1547"/>
    <n v="152.15000000000009"/>
    <n v="8.9544772386193142E-2"/>
    <n v="1699.15"/>
    <n v="152.15000000000009"/>
    <s v="Jun"/>
    <s v="Jun-2025"/>
    <d v="2025-06-01T00:00:00"/>
    <x v="3"/>
  </r>
  <r>
    <s v="CUST1059"/>
    <s v="P037"/>
    <n v="2"/>
    <n v="399"/>
    <n v="119.7"/>
    <s v="Net Banking"/>
    <s v="Delivered"/>
    <s v="Delivered"/>
    <s v="Email"/>
    <n v="50"/>
    <n v="226"/>
    <n v="678.3"/>
    <n v="452"/>
    <n v="226.29999999999995"/>
    <n v="0.33362818811735218"/>
    <n v="678.3"/>
    <n v="226.29999999999995"/>
    <s v="May"/>
    <s v="May-2024"/>
    <d v="2024-05-01T00:00:00"/>
    <x v="0"/>
  </r>
  <r>
    <s v="CUST0341"/>
    <s v="P063"/>
    <n v="3"/>
    <n v="2999"/>
    <n v="899.7"/>
    <s v="Credit Card"/>
    <s v="Delivered"/>
    <s v="Delayed"/>
    <s v="Organic"/>
    <n v="80"/>
    <n v="1877"/>
    <n v="8097.3"/>
    <n v="5631"/>
    <n v="2466.3000000000002"/>
    <n v="0.30458300915119857"/>
    <n v="8097.3"/>
    <n v="2466.3000000000002"/>
    <s v="May"/>
    <s v="May-2025"/>
    <d v="2025-05-01T00:00:00"/>
    <x v="2"/>
  </r>
  <r>
    <s v="CUST0290"/>
    <s v="P070"/>
    <n v="1"/>
    <n v="499"/>
    <n v="24.95"/>
    <s v="UPI"/>
    <s v="Delivered"/>
    <s v="Delivered"/>
    <s v="Email"/>
    <n v="70"/>
    <n v="394"/>
    <n v="474.05"/>
    <n v="394"/>
    <n v="80.050000000000011"/>
    <n v="0.16886404387722817"/>
    <n v="474.05"/>
    <n v="80.050000000000011"/>
    <s v="Oct"/>
    <s v="Oct-2024"/>
    <d v="2024-10-01T00:00:00"/>
    <x v="2"/>
  </r>
  <r>
    <s v="CUST0798"/>
    <s v="P097"/>
    <n v="2"/>
    <n v="499"/>
    <n v="249.5"/>
    <s v="Credit Card"/>
    <s v="Delivered"/>
    <s v="Delivered"/>
    <s v="Organic"/>
    <n v="100"/>
    <n v="324"/>
    <n v="748.5"/>
    <n v="648"/>
    <n v="100.5"/>
    <n v="0.13426853707414829"/>
    <n v="748.5"/>
    <n v="100.5"/>
    <s v="Dec"/>
    <s v="Dec-2024"/>
    <d v="2024-12-01T00:00:00"/>
    <x v="1"/>
  </r>
  <r>
    <s v="CUST0115"/>
    <s v="P077"/>
    <n v="2"/>
    <n v="3999"/>
    <n v="799.8"/>
    <s v="Debit Card"/>
    <s v="Delivered"/>
    <s v="Delivered"/>
    <s v="Affiliate"/>
    <n v="80"/>
    <n v="2547"/>
    <n v="7198.2"/>
    <n v="5094"/>
    <n v="2104.1999999999998"/>
    <n v="0.29232308077019253"/>
    <n v="7198.2"/>
    <n v="2104.1999999999998"/>
    <s v="Jun"/>
    <s v="Jun-2024"/>
    <d v="2024-06-01T00:00:00"/>
    <x v="2"/>
  </r>
  <r>
    <s v="CUST0106"/>
    <s v="P064"/>
    <n v="4"/>
    <n v="799"/>
    <n v="319.60000000000002"/>
    <s v="Credit Card"/>
    <s v="Delivered"/>
    <s v="Delivered"/>
    <s v="Instagram"/>
    <n v="40"/>
    <n v="445"/>
    <n v="2876.4"/>
    <n v="1780"/>
    <n v="1096.4000000000001"/>
    <n v="0.3811709080795439"/>
    <n v="2876.4"/>
    <n v="1096.4000000000001"/>
    <s v="Jul"/>
    <s v="Jul-2024"/>
    <d v="2024-07-01T00:00:00"/>
    <x v="2"/>
  </r>
  <r>
    <s v="CUST0050"/>
    <s v="P027"/>
    <n v="1"/>
    <n v="299"/>
    <n v="14.95"/>
    <s v="Credit Card"/>
    <s v="Delivered"/>
    <s v="Delivered"/>
    <s v="Instagram"/>
    <n v="50"/>
    <n v="206"/>
    <n v="284.05"/>
    <n v="206"/>
    <n v="78.050000000000011"/>
    <n v="0.27477556768174621"/>
    <n v="284.05"/>
    <n v="78.050000000000011"/>
    <s v="Dec"/>
    <s v="Dec-2024"/>
    <d v="2024-12-01T00:00:00"/>
    <x v="0"/>
  </r>
  <r>
    <s v="CUST0677"/>
    <s v="P058"/>
    <n v="2"/>
    <n v="599"/>
    <n v="239.6"/>
    <s v="Credit Card"/>
    <s v="Delivered"/>
    <s v="Delivered"/>
    <s v="Google Ads"/>
    <n v="50"/>
    <n v="464"/>
    <n v="958.4"/>
    <n v="928"/>
    <n v="30.399999999999977"/>
    <n v="3.1719532554257072E-2"/>
    <n v="958.4"/>
    <n v="30.399999999999977"/>
    <s v="Mar"/>
    <s v="Mar-2024"/>
    <d v="2024-03-01T00:00:00"/>
    <x v="3"/>
  </r>
  <r>
    <s v="CUST0047"/>
    <s v="P046"/>
    <n v="1"/>
    <n v="1999"/>
    <n v="0"/>
    <s v="Cash on Delivery"/>
    <s v="Delivered"/>
    <s v="Delayed"/>
    <s v="Email"/>
    <n v="80"/>
    <n v="1398"/>
    <n v="1999"/>
    <n v="1398"/>
    <n v="601"/>
    <n v="0.30065032516258128"/>
    <n v="1999"/>
    <n v="601"/>
    <s v="Feb"/>
    <s v="Feb-2024"/>
    <d v="2024-02-01T00:00:00"/>
    <x v="3"/>
  </r>
  <r>
    <s v="CUST0524"/>
    <s v="P016"/>
    <n v="1"/>
    <n v="999"/>
    <n v="0"/>
    <s v="Cash on Delivery"/>
    <s v="Cancelled"/>
    <s v="Cancelled"/>
    <s v="Organic"/>
    <n v="60"/>
    <n v="813"/>
    <n v="999"/>
    <n v="813"/>
    <n v="186"/>
    <n v="0.18618618618618618"/>
    <n v="0"/>
    <n v="0"/>
    <s v="Jul"/>
    <s v="Jul-2024"/>
    <d v="2024-07-01T00:00:00"/>
    <x v="4"/>
  </r>
  <r>
    <s v="CUST0942"/>
    <s v="P041"/>
    <n v="2"/>
    <n v="399"/>
    <n v="39.9"/>
    <s v="Credit Card"/>
    <s v="Delivered"/>
    <s v="Delayed"/>
    <s v="Organic"/>
    <n v="80"/>
    <n v="315"/>
    <n v="758.1"/>
    <n v="630"/>
    <n v="128.10000000000002"/>
    <n v="0.16897506925207759"/>
    <n v="758.1"/>
    <n v="128.10000000000002"/>
    <s v="Feb"/>
    <s v="Feb-2024"/>
    <d v="2024-02-01T00:00:00"/>
    <x v="3"/>
  </r>
  <r>
    <s v="CUST0888"/>
    <s v="P095"/>
    <n v="4"/>
    <n v="299"/>
    <n v="299"/>
    <s v="Cash on Delivery"/>
    <s v="Delivered"/>
    <s v="Delivered"/>
    <s v="Instagram"/>
    <n v="60"/>
    <n v="221"/>
    <n v="897"/>
    <n v="884"/>
    <n v="13"/>
    <n v="1.4492753623188406E-2"/>
    <n v="897"/>
    <n v="13"/>
    <s v="Sep"/>
    <s v="Sep-2024"/>
    <d v="2024-09-01T00:00:00"/>
    <x v="1"/>
  </r>
  <r>
    <s v="CUST1005"/>
    <s v="P045"/>
    <n v="1"/>
    <n v="4999"/>
    <n v="0"/>
    <s v="UPI"/>
    <s v="Delivered"/>
    <s v="Delivered"/>
    <s v="Affiliate"/>
    <n v="40"/>
    <n v="3040"/>
    <n v="4999"/>
    <n v="3040"/>
    <n v="1959"/>
    <n v="0.391878375675135"/>
    <n v="4999"/>
    <n v="1959"/>
    <s v="Jun"/>
    <s v="Jun-2025"/>
    <d v="2025-06-01T00:00:00"/>
    <x v="3"/>
  </r>
  <r>
    <s v="CUST0975"/>
    <s v="P081"/>
    <n v="2"/>
    <n v="499"/>
    <n v="0"/>
    <s v="Credit Card"/>
    <s v="Cancelled"/>
    <s v="Cancelled"/>
    <s v="Facebook"/>
    <n v="40"/>
    <n v="280"/>
    <n v="998"/>
    <n v="560"/>
    <n v="438"/>
    <n v="0.43887775551102204"/>
    <n v="0"/>
    <n v="0"/>
    <s v="Feb"/>
    <s v="Feb-2025"/>
    <d v="2025-02-01T00:00:00"/>
    <x v="1"/>
  </r>
  <r>
    <s v="CUST1192"/>
    <s v="P030"/>
    <n v="4"/>
    <n v="799"/>
    <n v="319.60000000000002"/>
    <s v="Cash on Delivery"/>
    <s v="Delivered"/>
    <s v="Delivered"/>
    <s v="Affiliate"/>
    <n v="80"/>
    <n v="566"/>
    <n v="2876.4"/>
    <n v="2264"/>
    <n v="612.40000000000009"/>
    <n v="0.21290502016409404"/>
    <n v="2876.4"/>
    <n v="612.40000000000009"/>
    <s v="Sep"/>
    <s v="Sep-2024"/>
    <d v="2024-09-01T00:00:00"/>
    <x v="0"/>
  </r>
  <r>
    <s v="CUST0421"/>
    <s v="P058"/>
    <n v="2"/>
    <n v="599"/>
    <n v="0"/>
    <s v="UPI"/>
    <s v="Delivered"/>
    <s v="Delivered"/>
    <s v="Email"/>
    <n v="100"/>
    <n v="464"/>
    <n v="1198"/>
    <n v="928"/>
    <n v="270"/>
    <n v="0.22537562604340566"/>
    <n v="1198"/>
    <n v="270"/>
    <s v="Jan"/>
    <s v="Jan-2024"/>
    <d v="2024-01-01T00:00:00"/>
    <x v="3"/>
  </r>
  <r>
    <s v="CUST0329"/>
    <s v="P054"/>
    <n v="2"/>
    <n v="4999"/>
    <n v="0"/>
    <s v="Credit Card"/>
    <s v="Delivered"/>
    <s v="Delivered"/>
    <s v="Affiliate"/>
    <n v="40"/>
    <n v="2912"/>
    <n v="9998"/>
    <n v="5824"/>
    <n v="4174"/>
    <n v="0.41748349669933987"/>
    <n v="9998"/>
    <n v="4174"/>
    <s v="Mar"/>
    <s v="Mar-2024"/>
    <d v="2024-03-01T00:00:00"/>
    <x v="3"/>
  </r>
  <r>
    <s v="CUST0213"/>
    <s v="P052"/>
    <n v="1"/>
    <n v="499"/>
    <n v="74.849999999999994"/>
    <s v="Net Banking"/>
    <s v="Delivered"/>
    <s v="Delivered"/>
    <s v="Organic"/>
    <n v="50"/>
    <n v="320"/>
    <n v="424.15"/>
    <n v="320"/>
    <n v="104.14999999999998"/>
    <n v="0.24554992337616405"/>
    <n v="424.15"/>
    <n v="104.14999999999998"/>
    <s v="Oct"/>
    <s v="Oct-2024"/>
    <d v="2024-10-01T00:00:00"/>
    <x v="3"/>
  </r>
  <r>
    <s v="CUST0612"/>
    <s v="P051"/>
    <n v="1"/>
    <n v="2499"/>
    <n v="249.9"/>
    <s v="Net Banking"/>
    <s v="Delivered"/>
    <s v="Delayed"/>
    <s v="Facebook"/>
    <n v="60"/>
    <n v="1946"/>
    <n v="2249.1"/>
    <n v="1946"/>
    <n v="303.09999999999991"/>
    <n v="0.13476501711795827"/>
    <n v="2249.1"/>
    <n v="303.09999999999991"/>
    <s v="Sep"/>
    <s v="Sep-2025"/>
    <d v="2025-09-01T00:00:00"/>
    <x v="3"/>
  </r>
  <r>
    <s v="CUST0191"/>
    <s v="P027"/>
    <n v="1"/>
    <n v="299"/>
    <n v="0"/>
    <s v="Credit Card"/>
    <s v="Cancelled"/>
    <s v="Cancelled"/>
    <s v="Organic"/>
    <n v="60"/>
    <n v="206"/>
    <n v="299"/>
    <n v="206"/>
    <n v="93"/>
    <n v="0.31103678929765888"/>
    <n v="0"/>
    <n v="0"/>
    <s v="Jun"/>
    <s v="Jun-2024"/>
    <d v="2024-06-01T00:00:00"/>
    <x v="0"/>
  </r>
  <r>
    <s v="CUST0893"/>
    <s v="P064"/>
    <n v="3"/>
    <n v="799"/>
    <n v="0"/>
    <s v="Net Banking"/>
    <s v="Cancelled"/>
    <s v="Cancelled"/>
    <s v="Google Ads"/>
    <n v="60"/>
    <n v="445"/>
    <n v="2397"/>
    <n v="1335"/>
    <n v="1062"/>
    <n v="0.44305381727158949"/>
    <n v="0"/>
    <n v="0"/>
    <s v="Apr"/>
    <s v="Apr-2024"/>
    <d v="2024-04-01T00:00:00"/>
    <x v="2"/>
  </r>
  <r>
    <s v="CUST0469"/>
    <s v="P042"/>
    <n v="1"/>
    <n v="2499"/>
    <n v="0"/>
    <s v="Cash on Delivery"/>
    <s v="Delivered"/>
    <s v="Delivered"/>
    <s v="Organic"/>
    <n v="50"/>
    <n v="1833"/>
    <n v="2499"/>
    <n v="1833"/>
    <n v="666"/>
    <n v="0.26650660264105641"/>
    <n v="2499"/>
    <n v="666"/>
    <s v="Mar"/>
    <s v="Mar-2025"/>
    <d v="2025-03-01T00:00:00"/>
    <x v="3"/>
  </r>
  <r>
    <s v="CUST0338"/>
    <s v="P046"/>
    <n v="1"/>
    <n v="1999"/>
    <n v="0"/>
    <s v="Cash on Delivery"/>
    <s v="Cancelled"/>
    <s v="Cancelled"/>
    <s v="Instagram"/>
    <n v="100"/>
    <n v="1398"/>
    <n v="1999"/>
    <n v="1398"/>
    <n v="601"/>
    <n v="0.30065032516258128"/>
    <n v="0"/>
    <n v="0"/>
    <s v="Sep"/>
    <s v="Sep-2024"/>
    <d v="2024-09-01T00:00:00"/>
    <x v="3"/>
  </r>
  <r>
    <s v="CUST0868"/>
    <s v="P049"/>
    <n v="2"/>
    <n v="799"/>
    <n v="0"/>
    <s v="Credit Card"/>
    <s v="Cancelled"/>
    <s v="Cancelled"/>
    <s v="Organic"/>
    <n v="40"/>
    <n v="538"/>
    <n v="1598"/>
    <n v="1076"/>
    <n v="522"/>
    <n v="0.32665832290362956"/>
    <n v="0"/>
    <n v="0"/>
    <s v="Oct"/>
    <s v="Oct-2024"/>
    <d v="2024-10-01T00:00:00"/>
    <x v="3"/>
  </r>
  <r>
    <s v="CUST0757"/>
    <s v="P049"/>
    <n v="2"/>
    <n v="799"/>
    <n v="159.80000000000001"/>
    <s v="Cash on Delivery"/>
    <s v="Delivered"/>
    <s v="Delivered"/>
    <s v="Affiliate"/>
    <n v="40"/>
    <n v="538"/>
    <n v="1438.2"/>
    <n v="1076"/>
    <n v="362.20000000000005"/>
    <n v="0.25184258100403284"/>
    <n v="1438.2"/>
    <n v="362.20000000000005"/>
    <s v="Jun"/>
    <s v="Jun-2024"/>
    <d v="2024-06-01T00:00:00"/>
    <x v="3"/>
  </r>
  <r>
    <s v="CUST0694"/>
    <s v="P014"/>
    <n v="1"/>
    <n v="2499"/>
    <n v="0"/>
    <s v="Debit Card"/>
    <s v="Cancelled"/>
    <s v="Cancelled"/>
    <s v="Google Ads"/>
    <n v="50"/>
    <n v="1599"/>
    <n v="2499"/>
    <n v="1599"/>
    <n v="900"/>
    <n v="0.36014405762304924"/>
    <n v="0"/>
    <n v="0"/>
    <s v="Feb"/>
    <s v="Feb-2025"/>
    <d v="2025-02-01T00:00:00"/>
    <x v="4"/>
  </r>
  <r>
    <s v="CUST1105"/>
    <s v="P075"/>
    <n v="1"/>
    <n v="1999"/>
    <n v="299.85000000000002"/>
    <s v="UPI"/>
    <s v="Delivered"/>
    <s v="Delivered"/>
    <s v="Instagram"/>
    <n v="80"/>
    <n v="1338"/>
    <n v="1699.15"/>
    <n v="1338"/>
    <n v="361.15000000000009"/>
    <n v="0.21254745019568613"/>
    <n v="1699.15"/>
    <n v="361.15000000000009"/>
    <s v="Jan"/>
    <s v="Jan-2025"/>
    <d v="2025-01-01T00:00:00"/>
    <x v="2"/>
  </r>
  <r>
    <s v="CUST0130"/>
    <s v="P040"/>
    <n v="1"/>
    <n v="799"/>
    <n v="79.900000000000006"/>
    <s v="Credit Card"/>
    <s v="Delivered"/>
    <s v="Delivered"/>
    <s v="Google Ads"/>
    <n v="100"/>
    <n v="639"/>
    <n v="719.1"/>
    <n v="639"/>
    <n v="80.100000000000023"/>
    <n v="0.11138923654568213"/>
    <n v="719.1"/>
    <n v="80.100000000000023"/>
    <s v="Oct"/>
    <s v="Oct-2024"/>
    <d v="2024-10-01T00:00:00"/>
    <x v="0"/>
  </r>
  <r>
    <s v="CUST0696"/>
    <s v="P099"/>
    <n v="1"/>
    <n v="1299"/>
    <n v="194.85"/>
    <s v="UPI"/>
    <s v="Delivered"/>
    <s v="Delivered"/>
    <s v="Instagram"/>
    <n v="100"/>
    <n v="1025"/>
    <n v="1104.1500000000001"/>
    <n v="1025"/>
    <n v="79.150000000000091"/>
    <n v="7.1684100892089014E-2"/>
    <n v="1104.1500000000001"/>
    <n v="79.150000000000091"/>
    <s v="Aug"/>
    <s v="Aug-2025"/>
    <d v="2025-08-01T00:00:00"/>
    <x v="1"/>
  </r>
  <r>
    <s v="CUST0593"/>
    <s v="P005"/>
    <n v="1"/>
    <n v="599"/>
    <n v="0"/>
    <s v="UPI"/>
    <s v="Delivered"/>
    <s v="Delivered"/>
    <s v="Affiliate"/>
    <n v="80"/>
    <n v="426"/>
    <n v="599"/>
    <n v="426"/>
    <n v="173"/>
    <n v="0.28881469115191988"/>
    <n v="599"/>
    <n v="173"/>
    <s v="Jun"/>
    <s v="Jun-2025"/>
    <d v="2025-06-01T00:00:00"/>
    <x v="4"/>
  </r>
  <r>
    <s v="CUST0325"/>
    <s v="P014"/>
    <n v="3"/>
    <n v="2499"/>
    <n v="1124.55"/>
    <s v="Debit Card"/>
    <s v="Delivered"/>
    <s v="Delivered"/>
    <s v="Facebook"/>
    <n v="100"/>
    <n v="1599"/>
    <n v="6372.45"/>
    <n v="4797"/>
    <n v="1575.4499999999998"/>
    <n v="0.24722830308594024"/>
    <n v="6372.45"/>
    <n v="1575.4499999999998"/>
    <s v="Jan"/>
    <s v="Jan-2025"/>
    <d v="2025-01-01T00:00:00"/>
    <x v="4"/>
  </r>
  <r>
    <s v="CUST1103"/>
    <s v="P056"/>
    <n v="1"/>
    <n v="299"/>
    <n v="14.95"/>
    <s v="Credit Card"/>
    <s v="Delivered"/>
    <s v="Delivered"/>
    <s v="Organic"/>
    <n v="70"/>
    <n v="188"/>
    <n v="284.05"/>
    <n v="188"/>
    <n v="96.050000000000011"/>
    <n v="0.33814469283576837"/>
    <n v="284.05"/>
    <n v="96.050000000000011"/>
    <s v="May"/>
    <s v="May-2025"/>
    <d v="2025-05-01T00:00:00"/>
    <x v="3"/>
  </r>
  <r>
    <s v="CUST1009"/>
    <s v="P097"/>
    <n v="3"/>
    <n v="499"/>
    <n v="0"/>
    <s v="Credit Card"/>
    <s v="Cancelled"/>
    <s v="Cancelled"/>
    <s v="Affiliate"/>
    <n v="60"/>
    <n v="324"/>
    <n v="1497"/>
    <n v="972"/>
    <n v="525"/>
    <n v="0.35070140280561124"/>
    <n v="0"/>
    <n v="0"/>
    <s v="Sep"/>
    <s v="Sep-2024"/>
    <d v="2024-09-01T00:00:00"/>
    <x v="1"/>
  </r>
  <r>
    <s v="CUST0460"/>
    <s v="P083"/>
    <n v="2"/>
    <n v="499"/>
    <n v="99.8"/>
    <s v="Net Banking"/>
    <s v="Delivered"/>
    <s v="Delivered"/>
    <s v="Organic"/>
    <n v="60"/>
    <n v="323"/>
    <n v="898.2"/>
    <n v="646"/>
    <n v="252.20000000000005"/>
    <n v="0.28078378980182589"/>
    <n v="898.2"/>
    <n v="252.20000000000005"/>
    <s v="Oct"/>
    <s v="Oct-2025"/>
    <d v="2025-10-01T00:00:00"/>
    <x v="1"/>
  </r>
  <r>
    <s v="CUST1001"/>
    <s v="P095"/>
    <n v="1"/>
    <n v="299"/>
    <n v="29.9"/>
    <s v="Credit Card"/>
    <s v="Delivered"/>
    <s v="Delayed"/>
    <s v="Google Ads"/>
    <n v="100"/>
    <n v="221"/>
    <n v="269.10000000000002"/>
    <n v="221"/>
    <n v="48.100000000000023"/>
    <n v="0.17874396135265708"/>
    <n v="269.10000000000002"/>
    <n v="48.100000000000023"/>
    <s v="Nov"/>
    <s v="Nov-2024"/>
    <d v="2024-11-01T00:00:00"/>
    <x v="1"/>
  </r>
  <r>
    <s v="CUST0712"/>
    <s v="P024"/>
    <n v="1"/>
    <n v="1299"/>
    <n v="194.85"/>
    <s v="Cash on Delivery"/>
    <s v="Delivered"/>
    <s v="Delivered"/>
    <s v="Facebook"/>
    <n v="50"/>
    <n v="969"/>
    <n v="1104.1500000000001"/>
    <n v="969"/>
    <n v="135.15000000000009"/>
    <n v="0.12240184757505781"/>
    <n v="1104.1500000000001"/>
    <n v="135.15000000000009"/>
    <s v="Nov"/>
    <s v="Nov-2024"/>
    <d v="2024-11-01T00:00:00"/>
    <x v="0"/>
  </r>
  <r>
    <s v="CUST1079"/>
    <s v="P031"/>
    <n v="3"/>
    <n v="3999"/>
    <n v="2399.4"/>
    <s v="UPI"/>
    <s v="Delivered"/>
    <s v="Delivered"/>
    <s v="Google Ads"/>
    <n v="70"/>
    <n v="3007"/>
    <n v="9597.6"/>
    <n v="9021"/>
    <n v="576.60000000000036"/>
    <n v="6.0077519379844999E-2"/>
    <n v="9597.6"/>
    <n v="576.60000000000036"/>
    <s v="Jul"/>
    <s v="Jul-2024"/>
    <d v="2024-07-01T00:00:00"/>
    <x v="0"/>
  </r>
  <r>
    <s v="CUST0573"/>
    <s v="P037"/>
    <n v="4"/>
    <n v="399"/>
    <n v="0"/>
    <s v="Credit Card"/>
    <s v="Delivered"/>
    <s v="Delivered"/>
    <s v="Google Ads"/>
    <n v="70"/>
    <n v="226"/>
    <n v="1596"/>
    <n v="904"/>
    <n v="692"/>
    <n v="0.43358395989974935"/>
    <n v="1596"/>
    <n v="692"/>
    <s v="Mar"/>
    <s v="Mar-2025"/>
    <d v="2025-03-01T00:00:00"/>
    <x v="0"/>
  </r>
  <r>
    <s v="CUST0760"/>
    <s v="P091"/>
    <n v="1"/>
    <n v="3999"/>
    <n v="199.95"/>
    <s v="Credit Card"/>
    <s v="Delivered"/>
    <s v="Delayed"/>
    <s v="Organic"/>
    <n v="100"/>
    <n v="3076"/>
    <n v="3799.05"/>
    <n v="3076"/>
    <n v="723.05000000000018"/>
    <n v="0.19032389676366465"/>
    <n v="3799.05"/>
    <n v="723.05000000000018"/>
    <s v="Aug"/>
    <s v="Aug-2025"/>
    <d v="2025-08-01T00:00:00"/>
    <x v="1"/>
  </r>
  <r>
    <s v="CUST0298"/>
    <s v="P068"/>
    <n v="1"/>
    <n v="2499"/>
    <n v="249.9"/>
    <s v="Debit Card"/>
    <s v="Delivered"/>
    <s v="Delivered"/>
    <s v="Google Ads"/>
    <n v="50"/>
    <n v="1632"/>
    <n v="2249.1"/>
    <n v="1632"/>
    <n v="617.09999999999991"/>
    <n v="0.27437641723356004"/>
    <n v="2249.1"/>
    <n v="617.09999999999991"/>
    <s v="May"/>
    <s v="May-2024"/>
    <d v="2024-05-01T00:00:00"/>
    <x v="2"/>
  </r>
  <r>
    <s v="CUST0299"/>
    <s v="P091"/>
    <n v="2"/>
    <n v="3999"/>
    <n v="0"/>
    <s v="UPI"/>
    <s v="Delivered"/>
    <s v="Delayed"/>
    <s v="Organic"/>
    <n v="40"/>
    <n v="3076"/>
    <n v="7998"/>
    <n v="6152"/>
    <n v="1846"/>
    <n v="0.23080770192548136"/>
    <n v="7998"/>
    <n v="1846"/>
    <s v="Mar"/>
    <s v="Mar-2024"/>
    <d v="2024-03-01T00:00:00"/>
    <x v="1"/>
  </r>
  <r>
    <s v="CUST0959"/>
    <s v="P010"/>
    <n v="1"/>
    <n v="2499"/>
    <n v="0"/>
    <s v="Credit Card"/>
    <s v="Delivered"/>
    <s v="Delivered"/>
    <s v="Affiliate"/>
    <n v="50"/>
    <n v="2030"/>
    <n v="2499"/>
    <n v="2030"/>
    <n v="469"/>
    <n v="0.1876750700280112"/>
    <n v="2499"/>
    <n v="469"/>
    <s v="Jun"/>
    <s v="Jun-2025"/>
    <d v="2025-06-01T00:00:00"/>
    <x v="4"/>
  </r>
  <r>
    <s v="CUST0221"/>
    <s v="P095"/>
    <n v="1"/>
    <n v="299"/>
    <n v="44.85"/>
    <s v="Debit Card"/>
    <s v="Delivered"/>
    <s v="Delivered"/>
    <s v="Organic"/>
    <n v="60"/>
    <n v="221"/>
    <n v="254.15"/>
    <n v="221"/>
    <n v="33.150000000000006"/>
    <n v="0.13043478260869568"/>
    <n v="254.15"/>
    <n v="33.150000000000006"/>
    <s v="Jan"/>
    <s v="Jan-2025"/>
    <d v="2025-01-01T00:00:00"/>
    <x v="1"/>
  </r>
  <r>
    <s v="CUST0027"/>
    <s v="P039"/>
    <n v="1"/>
    <n v="999"/>
    <n v="199.8"/>
    <s v="Credit Card"/>
    <s v="Delivered"/>
    <s v="Delayed"/>
    <s v="Affiliate"/>
    <n v="40"/>
    <n v="573"/>
    <n v="799.2"/>
    <n v="573"/>
    <n v="226.20000000000005"/>
    <n v="0.28303303303303307"/>
    <n v="799.2"/>
    <n v="226.20000000000005"/>
    <s v="Sep"/>
    <s v="Sep-2025"/>
    <d v="2025-09-01T00:00:00"/>
    <x v="0"/>
  </r>
  <r>
    <s v="CUST0248"/>
    <s v="P011"/>
    <n v="2"/>
    <n v="799"/>
    <n v="159.80000000000001"/>
    <s v="UPI"/>
    <s v="Delivered"/>
    <s v="Delivered"/>
    <s v="Google Ads"/>
    <n v="40"/>
    <n v="645"/>
    <n v="1438.2"/>
    <n v="1290"/>
    <n v="148.20000000000005"/>
    <n v="0.10304547350855238"/>
    <n v="1438.2"/>
    <n v="148.20000000000005"/>
    <s v="Apr"/>
    <s v="Apr-2024"/>
    <d v="2024-04-01T00:00:00"/>
    <x v="4"/>
  </r>
  <r>
    <s v="CUST0774"/>
    <s v="P041"/>
    <n v="1"/>
    <n v="399"/>
    <n v="59.85"/>
    <s v="Credit Card"/>
    <s v="Delivered"/>
    <s v="Delayed"/>
    <s v="Instagram"/>
    <n v="100"/>
    <n v="315"/>
    <n v="339.15"/>
    <n v="315"/>
    <n v="24.149999999999977"/>
    <n v="7.120743034055721E-2"/>
    <n v="339.15"/>
    <n v="24.149999999999977"/>
    <s v="Nov"/>
    <s v="Nov-2024"/>
    <d v="2024-11-01T00:00:00"/>
    <x v="3"/>
  </r>
  <r>
    <s v="CUST0682"/>
    <s v="P012"/>
    <n v="2"/>
    <n v="1599"/>
    <n v="0"/>
    <s v="Debit Card"/>
    <s v="Cancelled"/>
    <s v="Cancelled"/>
    <s v="Google Ads"/>
    <n v="100"/>
    <n v="1169"/>
    <n v="3198"/>
    <n v="2338"/>
    <n v="860"/>
    <n v="0.26891807379612259"/>
    <n v="0"/>
    <n v="0"/>
    <s v="Mar"/>
    <s v="Mar-2025"/>
    <d v="2025-03-01T00:00:00"/>
    <x v="4"/>
  </r>
  <r>
    <s v="CUST0427"/>
    <s v="P079"/>
    <n v="2"/>
    <n v="1999"/>
    <n v="0"/>
    <s v="UPI"/>
    <s v="Delivered"/>
    <s v="Delivered"/>
    <s v="Instagram"/>
    <n v="40"/>
    <n v="1506"/>
    <n v="3998"/>
    <n v="3012"/>
    <n v="986"/>
    <n v="0.2466233116558279"/>
    <n v="3998"/>
    <n v="986"/>
    <s v="Jun"/>
    <s v="Jun-2024"/>
    <d v="2024-06-01T00:00:00"/>
    <x v="2"/>
  </r>
  <r>
    <s v="CUST0954"/>
    <s v="P072"/>
    <n v="2"/>
    <n v="999"/>
    <n v="299.7"/>
    <s v="Debit Card"/>
    <s v="Delivered"/>
    <s v="Delivered"/>
    <s v="Organic"/>
    <n v="100"/>
    <n v="636"/>
    <n v="1698.3"/>
    <n v="1272"/>
    <n v="426.29999999999995"/>
    <n v="0.25101572160395685"/>
    <n v="1698.3"/>
    <n v="426.29999999999995"/>
    <s v="Aug"/>
    <s v="Aug-2024"/>
    <d v="2024-08-01T00:00:00"/>
    <x v="2"/>
  </r>
  <r>
    <s v="CUST0780"/>
    <s v="P042"/>
    <n v="1"/>
    <n v="2499"/>
    <n v="0"/>
    <s v="Debit Card"/>
    <s v="Cancelled"/>
    <s v="Cancelled"/>
    <s v="Instagram"/>
    <n v="80"/>
    <n v="1833"/>
    <n v="2499"/>
    <n v="1833"/>
    <n v="666"/>
    <n v="0.26650660264105641"/>
    <n v="0"/>
    <n v="0"/>
    <s v="Sep"/>
    <s v="Sep-2025"/>
    <d v="2025-09-01T00:00:00"/>
    <x v="3"/>
  </r>
  <r>
    <s v="CUST1170"/>
    <s v="P045"/>
    <n v="1"/>
    <n v="4999"/>
    <n v="0"/>
    <s v="UPI"/>
    <s v="Delivered"/>
    <s v="Delivered"/>
    <s v="Google Ads"/>
    <n v="70"/>
    <n v="3040"/>
    <n v="4999"/>
    <n v="3040"/>
    <n v="1959"/>
    <n v="0.391878375675135"/>
    <n v="4999"/>
    <n v="1959"/>
    <s v="Oct"/>
    <s v="Oct-2025"/>
    <d v="2025-10-01T00:00:00"/>
    <x v="3"/>
  </r>
  <r>
    <s v="CUST0767"/>
    <s v="P007"/>
    <n v="1"/>
    <n v="599"/>
    <n v="0"/>
    <s v="UPI"/>
    <s v="Delivered"/>
    <s v="Delivered"/>
    <s v="Organic"/>
    <n v="50"/>
    <n v="470"/>
    <n v="599"/>
    <n v="470"/>
    <n v="129"/>
    <n v="0.21535893155258765"/>
    <n v="599"/>
    <n v="129"/>
    <s v="Jul"/>
    <s v="Jul-2025"/>
    <d v="2025-07-01T00:00:00"/>
    <x v="4"/>
  </r>
  <r>
    <s v="CUST0231"/>
    <s v="P019"/>
    <n v="1"/>
    <n v="499"/>
    <n v="99.8"/>
    <s v="Debit Card"/>
    <s v="Delivered"/>
    <s v="Delivered"/>
    <s v="Google Ads"/>
    <n v="70"/>
    <n v="391"/>
    <n v="399.2"/>
    <n v="391"/>
    <n v="8.1999999999999886"/>
    <n v="2.0541082164328629E-2"/>
    <n v="399.2"/>
    <n v="8.1999999999999886"/>
    <s v="Jun"/>
    <s v="Jun-2024"/>
    <d v="2024-06-01T00:00:00"/>
    <x v="4"/>
  </r>
  <r>
    <s v="CUST0530"/>
    <s v="P054"/>
    <n v="1"/>
    <n v="4999"/>
    <n v="499.9"/>
    <s v="UPI"/>
    <s v="Delivered"/>
    <s v="Delivered"/>
    <s v="Email"/>
    <n v="80"/>
    <n v="2912"/>
    <n v="4499.1000000000004"/>
    <n v="2912"/>
    <n v="1587.1000000000004"/>
    <n v="0.35275944077704435"/>
    <n v="4499.1000000000004"/>
    <n v="1587.1000000000004"/>
    <s v="Sep"/>
    <s v="Sep-2025"/>
    <d v="2025-09-01T00:00:00"/>
    <x v="3"/>
  </r>
  <r>
    <s v="CUST0747"/>
    <s v="P082"/>
    <n v="2"/>
    <n v="3999"/>
    <n v="1199.7"/>
    <s v="Cash on Delivery"/>
    <s v="Delivered"/>
    <s v="Delivered"/>
    <s v="Google Ads"/>
    <n v="50"/>
    <n v="2514"/>
    <n v="6798.3"/>
    <n v="5028"/>
    <n v="1770.3000000000002"/>
    <n v="0.2604033361281497"/>
    <n v="6798.3"/>
    <n v="1770.3000000000002"/>
    <s v="Dec"/>
    <s v="Dec-2024"/>
    <d v="2024-12-01T00:00:00"/>
    <x v="1"/>
  </r>
  <r>
    <s v="CUST0929"/>
    <s v="P063"/>
    <n v="1"/>
    <n v="2999"/>
    <n v="149.94999999999999"/>
    <s v="Credit Card"/>
    <s v="Delivered"/>
    <s v="Delivered"/>
    <s v="Organic"/>
    <n v="80"/>
    <n v="1877"/>
    <n v="2849.05"/>
    <n v="1877"/>
    <n v="972.05000000000018"/>
    <n v="0.34118390340639865"/>
    <n v="2849.05"/>
    <n v="972.05000000000018"/>
    <s v="Jul"/>
    <s v="Jul-2024"/>
    <d v="2024-07-01T00:00:00"/>
    <x v="2"/>
  </r>
  <r>
    <s v="CUST0037"/>
    <s v="P063"/>
    <n v="1"/>
    <n v="2999"/>
    <n v="299.89999999999998"/>
    <s v="UPI"/>
    <s v="Delivered"/>
    <s v="Delayed"/>
    <s v="Organic"/>
    <n v="70"/>
    <n v="1877"/>
    <n v="2699.1"/>
    <n v="1877"/>
    <n v="822.09999999999991"/>
    <n v="0.30458300915119851"/>
    <n v="2699.1"/>
    <n v="822.09999999999991"/>
    <s v="Jan"/>
    <s v="Jan-2024"/>
    <d v="2024-01-01T00:00:00"/>
    <x v="2"/>
  </r>
  <r>
    <s v="CUST0357"/>
    <s v="P082"/>
    <n v="4"/>
    <n v="3999"/>
    <n v="0"/>
    <s v="UPI"/>
    <s v="Delivered"/>
    <s v="Delivered"/>
    <s v="Instagram"/>
    <n v="70"/>
    <n v="2514"/>
    <n v="15996"/>
    <n v="10056"/>
    <n v="5940"/>
    <n v="0.37134283570892723"/>
    <n v="15996"/>
    <n v="5940"/>
    <s v="Dec"/>
    <s v="Dec-2024"/>
    <d v="2024-12-01T00:00:00"/>
    <x v="1"/>
  </r>
  <r>
    <s v="CUST0583"/>
    <s v="P042"/>
    <n v="1"/>
    <n v="2499"/>
    <n v="124.95"/>
    <s v="Credit Card"/>
    <s v="Delivered"/>
    <s v="Delivered"/>
    <s v="Organic"/>
    <n v="50"/>
    <n v="1833"/>
    <n v="2374.0500000000002"/>
    <n v="1833"/>
    <n v="541.05000000000018"/>
    <n v="0.22790168699058577"/>
    <n v="2374.0500000000002"/>
    <n v="541.05000000000018"/>
    <s v="Jan"/>
    <s v="Jan-2025"/>
    <d v="2025-01-01T00:00:00"/>
    <x v="3"/>
  </r>
  <r>
    <s v="CUST0003"/>
    <s v="P093"/>
    <n v="1"/>
    <n v="999"/>
    <n v="0"/>
    <s v="Cash on Delivery"/>
    <s v="Delivered"/>
    <s v="Delivered"/>
    <s v="Organic"/>
    <n v="80"/>
    <n v="629"/>
    <n v="999"/>
    <n v="629"/>
    <n v="370"/>
    <n v="0.37037037037037035"/>
    <n v="999"/>
    <n v="370"/>
    <s v="Mar"/>
    <s v="Mar-2024"/>
    <d v="2024-03-01T00:00:00"/>
    <x v="1"/>
  </r>
  <r>
    <s v="CUST0472"/>
    <s v="P017"/>
    <n v="3"/>
    <n v="6999"/>
    <n v="2099.6999999999998"/>
    <s v="Debit Card"/>
    <s v="Delivered"/>
    <s v="Delivered"/>
    <s v="Organic"/>
    <n v="100"/>
    <n v="4046"/>
    <n v="18897.3"/>
    <n v="12138"/>
    <n v="6759.2999999999993"/>
    <n v="0.35768601863758315"/>
    <n v="18897.3"/>
    <n v="6759.2999999999993"/>
    <s v="Aug"/>
    <s v="Aug-2025"/>
    <d v="2025-08-01T00:00:00"/>
    <x v="4"/>
  </r>
  <r>
    <s v="CUST0284"/>
    <s v="P029"/>
    <n v="4"/>
    <n v="2499"/>
    <n v="0"/>
    <s v="Net Banking"/>
    <s v="Cancelled"/>
    <s v="Cancelled"/>
    <s v="Instagram"/>
    <n v="70"/>
    <n v="1584"/>
    <n v="9996"/>
    <n v="6336"/>
    <n v="3660"/>
    <n v="0.36614645858343337"/>
    <n v="0"/>
    <n v="0"/>
    <s v="Oct"/>
    <s v="Oct-2025"/>
    <d v="2025-10-01T00:00:00"/>
    <x v="0"/>
  </r>
  <r>
    <s v="CUST0157"/>
    <s v="P086"/>
    <n v="1"/>
    <n v="6999"/>
    <n v="1049.8499999999999"/>
    <s v="Credit Card"/>
    <s v="Delivered"/>
    <s v="Delivered"/>
    <s v="Organic"/>
    <n v="60"/>
    <n v="4782"/>
    <n v="5949.15"/>
    <n v="4782"/>
    <n v="1167.1499999999996"/>
    <n v="0.19618769067850025"/>
    <n v="5949.15"/>
    <n v="1167.1499999999996"/>
    <s v="Jan"/>
    <s v="Jan-2025"/>
    <d v="2025-01-01T00:00:00"/>
    <x v="1"/>
  </r>
  <r>
    <s v="CUST0780"/>
    <s v="P098"/>
    <n v="1"/>
    <n v="399"/>
    <n v="0"/>
    <s v="Credit Card"/>
    <s v="Cancelled"/>
    <s v="Cancelled"/>
    <s v="Google Ads"/>
    <n v="60"/>
    <n v="278"/>
    <n v="399"/>
    <n v="278"/>
    <n v="121"/>
    <n v="0.3032581453634085"/>
    <n v="0"/>
    <n v="0"/>
    <s v="Oct"/>
    <s v="Oct-2024"/>
    <d v="2024-10-01T00:00:00"/>
    <x v="1"/>
  </r>
  <r>
    <s v="CUST1171"/>
    <s v="P030"/>
    <n v="2"/>
    <n v="799"/>
    <n v="319.60000000000002"/>
    <s v="Credit Card"/>
    <s v="Delivered"/>
    <s v="Delivered"/>
    <s v="Google Ads"/>
    <n v="60"/>
    <n v="566"/>
    <n v="1278.4000000000001"/>
    <n v="1132"/>
    <n v="146.40000000000009"/>
    <n v="0.11451814768460582"/>
    <n v="1278.4000000000001"/>
    <n v="146.40000000000009"/>
    <s v="Mar"/>
    <s v="Mar-2024"/>
    <d v="2024-03-01T00:00:00"/>
    <x v="0"/>
  </r>
  <r>
    <s v="CUST0667"/>
    <s v="P088"/>
    <n v="2"/>
    <n v="2999"/>
    <n v="899.7"/>
    <s v="UPI"/>
    <s v="Delivered"/>
    <s v="Delivered"/>
    <s v="Organic"/>
    <n v="80"/>
    <n v="2377"/>
    <n v="5098.3"/>
    <n v="4754"/>
    <n v="344.30000000000018"/>
    <n v="6.7532314693133033E-2"/>
    <n v="5098.3"/>
    <n v="344.30000000000018"/>
    <s v="Apr"/>
    <s v="Apr-2025"/>
    <d v="2025-04-01T00:00:00"/>
    <x v="1"/>
  </r>
  <r>
    <s v="CUST0423"/>
    <s v="P074"/>
    <n v="3"/>
    <n v="2999"/>
    <n v="899.7"/>
    <s v="Net Banking"/>
    <s v="Delivered"/>
    <s v="Delivered"/>
    <s v="Email"/>
    <n v="40"/>
    <n v="1870"/>
    <n v="8097.3"/>
    <n v="5610"/>
    <n v="2487.3000000000002"/>
    <n v="0.30717646622948391"/>
    <n v="8097.3"/>
    <n v="2487.3000000000002"/>
    <s v="Jun"/>
    <s v="Jun-2024"/>
    <d v="2024-06-01T00:00:00"/>
    <x v="2"/>
  </r>
  <r>
    <s v="CUST0376"/>
    <s v="P042"/>
    <n v="3"/>
    <n v="2499"/>
    <n v="1124.55"/>
    <s v="Credit Card"/>
    <s v="Delivered"/>
    <s v="Delivered"/>
    <s v="Google Ads"/>
    <n v="80"/>
    <n v="1833"/>
    <n v="6372.45"/>
    <n v="5499"/>
    <n v="873.44999999999982"/>
    <n v="0.1370665913424193"/>
    <n v="6372.45"/>
    <n v="873.44999999999982"/>
    <s v="Dec"/>
    <s v="Dec-2024"/>
    <d v="2024-12-01T00:00:00"/>
    <x v="3"/>
  </r>
  <r>
    <s v="CUST0043"/>
    <s v="P017"/>
    <n v="1"/>
    <n v="6999"/>
    <n v="349.95"/>
    <s v="Credit Card"/>
    <s v="Delivered"/>
    <s v="Delayed"/>
    <s v="Facebook"/>
    <n v="100"/>
    <n v="4046"/>
    <n v="6649.05"/>
    <n v="4046"/>
    <n v="2603.0500000000002"/>
    <n v="0.39149201765665775"/>
    <n v="6649.05"/>
    <n v="2603.0500000000002"/>
    <s v="Apr"/>
    <s v="Apr-2024"/>
    <d v="2024-04-01T00:00:00"/>
    <x v="4"/>
  </r>
  <r>
    <s v="CUST0971"/>
    <s v="P059"/>
    <n v="1"/>
    <n v="1999"/>
    <n v="0"/>
    <s v="Debit Card"/>
    <s v="Cancelled"/>
    <s v="Cancelled"/>
    <s v="Google Ads"/>
    <n v="70"/>
    <n v="1414"/>
    <n v="1999"/>
    <n v="1414"/>
    <n v="585"/>
    <n v="0.29264632316158079"/>
    <n v="0"/>
    <n v="0"/>
    <s v="Jan"/>
    <s v="Jan-2025"/>
    <d v="2025-01-01T00:00:00"/>
    <x v="3"/>
  </r>
  <r>
    <s v="CUST0572"/>
    <s v="P077"/>
    <n v="2"/>
    <n v="3999"/>
    <n v="399.9"/>
    <s v="Credit Card"/>
    <s v="Delivered"/>
    <s v="Delivered"/>
    <s v="Organic"/>
    <n v="80"/>
    <n v="2547"/>
    <n v="7598.1"/>
    <n v="5094"/>
    <n v="2504.1000000000004"/>
    <n v="0.32956923441386665"/>
    <n v="7598.1"/>
    <n v="2504.1000000000004"/>
    <s v="May"/>
    <s v="May-2024"/>
    <d v="2024-05-01T00:00:00"/>
    <x v="2"/>
  </r>
  <r>
    <s v="CUST0323"/>
    <s v="P051"/>
    <n v="2"/>
    <n v="2499"/>
    <n v="749.7"/>
    <s v="UPI"/>
    <s v="Delivered"/>
    <s v="Delivered"/>
    <s v="Instagram"/>
    <n v="40"/>
    <n v="1946"/>
    <n v="4248.3"/>
    <n v="3892"/>
    <n v="356.30000000000018"/>
    <n v="8.3868841654308815E-2"/>
    <n v="4248.3"/>
    <n v="356.30000000000018"/>
    <s v="Feb"/>
    <s v="Feb-2024"/>
    <d v="2024-02-01T00:00:00"/>
    <x v="3"/>
  </r>
  <r>
    <s v="CUST0903"/>
    <s v="P084"/>
    <n v="2"/>
    <n v="999"/>
    <n v="99.9"/>
    <s v="Cash on Delivery"/>
    <s v="Delivered"/>
    <s v="Delivered"/>
    <s v="Organic"/>
    <n v="80"/>
    <n v="809"/>
    <n v="1898.1"/>
    <n v="1618"/>
    <n v="280.09999999999991"/>
    <n v="0.14756862125283174"/>
    <n v="1898.1"/>
    <n v="280.09999999999991"/>
    <s v="Jul"/>
    <s v="Jul-2024"/>
    <d v="2024-07-01T00:00:00"/>
    <x v="1"/>
  </r>
  <r>
    <s v="CUST0358"/>
    <s v="P029"/>
    <n v="2"/>
    <n v="2499"/>
    <n v="749.7"/>
    <s v="Debit Card"/>
    <s v="Delivered"/>
    <s v="Delivered"/>
    <s v="Organic"/>
    <n v="40"/>
    <n v="1584"/>
    <n v="4248.3"/>
    <n v="3168"/>
    <n v="1080.3000000000002"/>
    <n v="0.25428995127462756"/>
    <n v="4248.3"/>
    <n v="1080.3000000000002"/>
    <s v="Apr"/>
    <s v="Apr-2024"/>
    <d v="2024-04-01T00:00:00"/>
    <x v="0"/>
  </r>
  <r>
    <s v="CUST0151"/>
    <s v="P020"/>
    <n v="2"/>
    <n v="1999"/>
    <n v="599.70000000000005"/>
    <s v="UPI"/>
    <s v="Delivered"/>
    <s v="Delivered"/>
    <s v="Instagram"/>
    <n v="50"/>
    <n v="1597"/>
    <n v="3398.3"/>
    <n v="3194"/>
    <n v="204.30000000000018"/>
    <n v="6.0118294441338364E-2"/>
    <n v="3398.3"/>
    <n v="204.30000000000018"/>
    <s v="Jan"/>
    <s v="Jan-2025"/>
    <d v="2025-01-01T00:00:00"/>
    <x v="4"/>
  </r>
  <r>
    <s v="CUST0302"/>
    <s v="P030"/>
    <n v="2"/>
    <n v="799"/>
    <n v="79.900000000000006"/>
    <s v="UPI"/>
    <s v="Delivered"/>
    <s v="Delivered"/>
    <s v="Affiliate"/>
    <n v="60"/>
    <n v="566"/>
    <n v="1518.1"/>
    <n v="1132"/>
    <n v="386.09999999999991"/>
    <n v="0.25433107173440478"/>
    <n v="1518.1"/>
    <n v="386.09999999999991"/>
    <s v="Jul"/>
    <s v="Jul-2024"/>
    <d v="2024-07-01T00:00:00"/>
    <x v="0"/>
  </r>
  <r>
    <s v="CUST1087"/>
    <s v="P059"/>
    <n v="1"/>
    <n v="1999"/>
    <n v="499.75"/>
    <s v="Debit Card"/>
    <s v="Delivered"/>
    <s v="Delivered"/>
    <s v="Instagram"/>
    <n v="50"/>
    <n v="1414"/>
    <n v="1499.25"/>
    <n v="1414"/>
    <n v="85.25"/>
    <n v="5.6861764215441056E-2"/>
    <n v="1499.25"/>
    <n v="85.25"/>
    <s v="Sep"/>
    <s v="Sep-2025"/>
    <d v="2025-09-01T00:00:00"/>
    <x v="3"/>
  </r>
  <r>
    <s v="CUST0621"/>
    <s v="P047"/>
    <n v="3"/>
    <n v="1999"/>
    <n v="299.85000000000002"/>
    <s v="Cash on Delivery"/>
    <s v="Delivered"/>
    <s v="Delayed"/>
    <s v="Organic"/>
    <n v="80"/>
    <n v="1547"/>
    <n v="5697.15"/>
    <n v="4641"/>
    <n v="1056.1499999999996"/>
    <n v="0.18538216476659378"/>
    <n v="5697.15"/>
    <n v="1056.1499999999996"/>
    <s v="Apr"/>
    <s v="Apr-2024"/>
    <d v="2024-04-01T00:00:00"/>
    <x v="3"/>
  </r>
  <r>
    <s v="CUST0286"/>
    <s v="P045"/>
    <n v="4"/>
    <n v="4999"/>
    <n v="0"/>
    <s v="Credit Card"/>
    <s v="Cancelled"/>
    <s v="Cancelled"/>
    <s v="Email"/>
    <n v="70"/>
    <n v="3040"/>
    <n v="19996"/>
    <n v="12160"/>
    <n v="7836"/>
    <n v="0.391878375675135"/>
    <n v="0"/>
    <n v="0"/>
    <s v="Aug"/>
    <s v="Aug-2025"/>
    <d v="2025-08-01T00:00:00"/>
    <x v="3"/>
  </r>
  <r>
    <s v="CUST0416"/>
    <s v="P066"/>
    <n v="1"/>
    <n v="299"/>
    <n v="0"/>
    <s v="Debit Card"/>
    <s v="Cancelled"/>
    <s v="Cancelled"/>
    <s v="Organic"/>
    <n v="80"/>
    <n v="223"/>
    <n v="299"/>
    <n v="223"/>
    <n v="76"/>
    <n v="0.25418060200668896"/>
    <n v="0"/>
    <n v="0"/>
    <s v="Aug"/>
    <s v="Aug-2025"/>
    <d v="2025-08-01T00:00:00"/>
    <x v="2"/>
  </r>
  <r>
    <s v="CUST0893"/>
    <s v="P071"/>
    <n v="4"/>
    <n v="999"/>
    <n v="199.8"/>
    <s v="UPI"/>
    <s v="Delivered"/>
    <s v="Delivered"/>
    <s v="Organic"/>
    <n v="70"/>
    <n v="818"/>
    <n v="3796.2"/>
    <n v="3272"/>
    <n v="524.19999999999982"/>
    <n v="0.13808545387492752"/>
    <n v="3796.2"/>
    <n v="524.19999999999982"/>
    <s v="Nov"/>
    <s v="Nov-2024"/>
    <d v="2024-11-01T00:00:00"/>
    <x v="2"/>
  </r>
  <r>
    <s v="CUST1056"/>
    <s v="P049"/>
    <n v="1"/>
    <n v="799"/>
    <n v="0"/>
    <s v="Credit Card"/>
    <s v="Cancelled"/>
    <s v="Cancelled"/>
    <s v="Organic"/>
    <n v="100"/>
    <n v="538"/>
    <n v="799"/>
    <n v="538"/>
    <n v="261"/>
    <n v="0.32665832290362956"/>
    <n v="0"/>
    <n v="0"/>
    <s v="Jun"/>
    <s v="Jun-2024"/>
    <d v="2024-06-01T00:00:00"/>
    <x v="3"/>
  </r>
  <r>
    <s v="CUST1153"/>
    <s v="P066"/>
    <n v="1"/>
    <n v="299"/>
    <n v="0"/>
    <s v="Debit Card"/>
    <s v="Cancelled"/>
    <s v="Cancelled"/>
    <s v="Organic"/>
    <n v="60"/>
    <n v="223"/>
    <n v="299"/>
    <n v="223"/>
    <n v="76"/>
    <n v="0.25418060200668896"/>
    <n v="0"/>
    <n v="0"/>
    <s v="Oct"/>
    <s v="Oct-2024"/>
    <d v="2024-10-01T00:00:00"/>
    <x v="2"/>
  </r>
  <r>
    <s v="CUST0703"/>
    <s v="P058"/>
    <n v="1"/>
    <n v="599"/>
    <n v="0"/>
    <s v="UPI"/>
    <s v="Cancelled"/>
    <s v="Cancelled"/>
    <s v="Google Ads"/>
    <n v="80"/>
    <n v="464"/>
    <n v="599"/>
    <n v="464"/>
    <n v="135"/>
    <n v="0.22537562604340566"/>
    <n v="0"/>
    <n v="0"/>
    <s v="Jun"/>
    <s v="Jun-2025"/>
    <d v="2025-06-01T00:00:00"/>
    <x v="3"/>
  </r>
  <r>
    <s v="CUST0932"/>
    <s v="P095"/>
    <n v="1"/>
    <n v="299"/>
    <n v="59.8"/>
    <s v="Credit Card"/>
    <s v="Delivered"/>
    <s v="Delivered"/>
    <s v="Organic"/>
    <n v="60"/>
    <n v="221"/>
    <n v="239.2"/>
    <n v="221"/>
    <n v="18.199999999999989"/>
    <n v="7.608695652173908E-2"/>
    <n v="239.2"/>
    <n v="18.199999999999989"/>
    <s v="Dec"/>
    <s v="Dec-2024"/>
    <d v="2024-12-01T00:00:00"/>
    <x v="1"/>
  </r>
  <r>
    <s v="CUST0641"/>
    <s v="P065"/>
    <n v="3"/>
    <n v="399"/>
    <n v="119.7"/>
    <s v="Credit Card"/>
    <s v="Delivered"/>
    <s v="Delivered"/>
    <s v="Organic"/>
    <n v="60"/>
    <n v="252"/>
    <n v="1077.3"/>
    <n v="756"/>
    <n v="321.29999999999995"/>
    <n v="0.2982456140350877"/>
    <n v="1077.3"/>
    <n v="321.29999999999995"/>
    <s v="Apr"/>
    <s v="Apr-2024"/>
    <d v="2024-04-01T00:00:00"/>
    <x v="2"/>
  </r>
  <r>
    <s v="CUST0804"/>
    <s v="P064"/>
    <n v="3"/>
    <n v="799"/>
    <n v="239.7"/>
    <s v="Credit Card"/>
    <s v="Delivered"/>
    <s v="Delivered"/>
    <s v="Organic"/>
    <n v="70"/>
    <n v="445"/>
    <n v="2157.3000000000002"/>
    <n v="1335"/>
    <n v="822.30000000000018"/>
    <n v="0.3811709080795439"/>
    <n v="2157.3000000000002"/>
    <n v="822.30000000000018"/>
    <s v="Jan"/>
    <s v="Jan-2025"/>
    <d v="2025-01-01T00:00:00"/>
    <x v="2"/>
  </r>
  <r>
    <s v="CUST0691"/>
    <s v="P096"/>
    <n v="1"/>
    <n v="299"/>
    <n v="44.85"/>
    <s v="Net Banking"/>
    <s v="Delivered"/>
    <s v="Delivered"/>
    <s v="Email"/>
    <n v="60"/>
    <n v="168"/>
    <n v="254.15"/>
    <n v="168"/>
    <n v="86.15"/>
    <n v="0.33897304741294515"/>
    <n v="254.15"/>
    <n v="86.15"/>
    <s v="Dec"/>
    <s v="Dec-2024"/>
    <d v="2024-12-01T00:00:00"/>
    <x v="1"/>
  </r>
  <r>
    <s v="CUST0647"/>
    <s v="P065"/>
    <n v="4"/>
    <n v="399"/>
    <n v="159.6"/>
    <s v="UPI"/>
    <s v="Delivered"/>
    <s v="Delayed"/>
    <s v="Organic"/>
    <n v="100"/>
    <n v="252"/>
    <n v="1436.4"/>
    <n v="1008"/>
    <n v="428.40000000000009"/>
    <n v="0.29824561403508776"/>
    <n v="1436.4"/>
    <n v="428.40000000000009"/>
    <s v="Aug"/>
    <s v="Aug-2025"/>
    <d v="2025-08-01T00:00:00"/>
    <x v="2"/>
  </r>
  <r>
    <s v="CUST0777"/>
    <s v="P005"/>
    <n v="4"/>
    <n v="599"/>
    <n v="119.8"/>
    <s v="UPI"/>
    <s v="Delivered"/>
    <s v="Delivered"/>
    <s v="Organic"/>
    <n v="60"/>
    <n v="426"/>
    <n v="2276.1999999999998"/>
    <n v="1704"/>
    <n v="572.19999999999982"/>
    <n v="0.25138388542307349"/>
    <n v="2276.1999999999998"/>
    <n v="572.19999999999982"/>
    <s v="Mar"/>
    <s v="Mar-2025"/>
    <d v="2025-03-01T00:00:00"/>
    <x v="4"/>
  </r>
  <r>
    <s v="CUST0183"/>
    <s v="P062"/>
    <n v="1"/>
    <n v="1599"/>
    <n v="159.9"/>
    <s v="Debit Card"/>
    <s v="Delivered"/>
    <s v="Delivered"/>
    <s v="Google Ads"/>
    <n v="40"/>
    <n v="1023"/>
    <n v="1439.1"/>
    <n v="1023"/>
    <n v="416.09999999999991"/>
    <n v="0.28913904523660616"/>
    <n v="1439.1"/>
    <n v="416.09999999999991"/>
    <s v="Oct"/>
    <s v="Oct-2025"/>
    <d v="2025-10-01T00:00:00"/>
    <x v="2"/>
  </r>
  <r>
    <s v="CUST0756"/>
    <s v="P025"/>
    <n v="1"/>
    <n v="4999"/>
    <n v="0"/>
    <s v="UPI"/>
    <s v="Cancelled"/>
    <s v="Cancelled"/>
    <s v="Email"/>
    <n v="80"/>
    <n v="3572"/>
    <n v="4999"/>
    <n v="3572"/>
    <n v="1427"/>
    <n v="0.28545709141828368"/>
    <n v="0"/>
    <n v="0"/>
    <s v="Oct"/>
    <s v="Oct-2024"/>
    <d v="2024-10-01T00:00:00"/>
    <x v="0"/>
  </r>
  <r>
    <s v="CUST0147"/>
    <s v="P050"/>
    <n v="2"/>
    <n v="3999"/>
    <n v="1199.7"/>
    <s v="Cash on Delivery"/>
    <s v="Delivered"/>
    <s v="Delivered"/>
    <s v="Google Ads"/>
    <n v="70"/>
    <n v="2895"/>
    <n v="6798.3"/>
    <n v="5790"/>
    <n v="1008.3000000000002"/>
    <n v="0.14831649088742777"/>
    <n v="6798.3"/>
    <n v="1008.3000000000002"/>
    <s v="Apr"/>
    <s v="Apr-2025"/>
    <d v="2025-04-01T00:00:00"/>
    <x v="3"/>
  </r>
  <r>
    <s v="CUST0851"/>
    <s v="P064"/>
    <n v="1"/>
    <n v="799"/>
    <n v="0"/>
    <s v="UPI"/>
    <s v="Delivered"/>
    <s v="Delayed"/>
    <s v="Organic"/>
    <n v="70"/>
    <n v="445"/>
    <n v="799"/>
    <n v="445"/>
    <n v="354"/>
    <n v="0.44305381727158949"/>
    <n v="799"/>
    <n v="354"/>
    <s v="Aug"/>
    <s v="Aug-2024"/>
    <d v="2024-08-01T00:00:00"/>
    <x v="2"/>
  </r>
  <r>
    <s v="CUST0949"/>
    <s v="P029"/>
    <n v="2"/>
    <n v="2499"/>
    <n v="249.9"/>
    <s v="Debit Card"/>
    <s v="Delivered"/>
    <s v="Delayed"/>
    <s v="Organic"/>
    <n v="50"/>
    <n v="1584"/>
    <n v="4748.1000000000004"/>
    <n v="3168"/>
    <n v="1580.1000000000004"/>
    <n v="0.33278574587729831"/>
    <n v="4748.1000000000004"/>
    <n v="1580.1000000000004"/>
    <s v="Nov"/>
    <s v="Nov-2024"/>
    <d v="2024-11-01T00:00:00"/>
    <x v="0"/>
  </r>
  <r>
    <s v="CUST0890"/>
    <s v="P001"/>
    <n v="1"/>
    <n v="799"/>
    <n v="119.85"/>
    <s v="Debit Card"/>
    <s v="Delivered"/>
    <s v="Delivered"/>
    <s v="Instagram"/>
    <n v="100"/>
    <n v="547"/>
    <n v="679.15"/>
    <n v="547"/>
    <n v="132.14999999999998"/>
    <n v="0.19458146212176983"/>
    <n v="679.15"/>
    <n v="132.14999999999998"/>
    <s v="Jan"/>
    <s v="Jan-2024"/>
    <d v="2024-01-01T00:00:00"/>
    <x v="4"/>
  </r>
  <r>
    <s v="CUST0462"/>
    <s v="P015"/>
    <n v="2"/>
    <n v="1299"/>
    <n v="0"/>
    <s v="UPI"/>
    <s v="Cancelled"/>
    <s v="Cancelled"/>
    <s v="Google Ads"/>
    <n v="60"/>
    <n v="881"/>
    <n v="2598"/>
    <n v="1762"/>
    <n v="836"/>
    <n v="0.32178598922247881"/>
    <n v="0"/>
    <n v="0"/>
    <s v="Aug"/>
    <s v="Aug-2025"/>
    <d v="2025-08-01T00:00:00"/>
    <x v="4"/>
  </r>
  <r>
    <s v="CUST1084"/>
    <s v="P061"/>
    <n v="2"/>
    <n v="299"/>
    <n v="119.6"/>
    <s v="UPI"/>
    <s v="Delivered"/>
    <s v="Delayed"/>
    <s v="Instagram"/>
    <n v="80"/>
    <n v="170"/>
    <n v="478.4"/>
    <n v="340"/>
    <n v="138.39999999999998"/>
    <n v="0.28929765886287623"/>
    <n v="478.4"/>
    <n v="138.39999999999998"/>
    <s v="May"/>
    <s v="May-2025"/>
    <d v="2025-05-01T00:00:00"/>
    <x v="2"/>
  </r>
  <r>
    <s v="CUST0076"/>
    <s v="P038"/>
    <n v="2"/>
    <n v="399"/>
    <n v="159.6"/>
    <s v="UPI"/>
    <s v="Delivered"/>
    <s v="Delivered"/>
    <s v="Instagram"/>
    <n v="40"/>
    <n v="248"/>
    <n v="638.4"/>
    <n v="496"/>
    <n v="142.39999999999998"/>
    <n v="0.22305764411027565"/>
    <n v="638.4"/>
    <n v="142.39999999999998"/>
    <s v="May"/>
    <s v="May-2025"/>
    <d v="2025-05-01T00:00:00"/>
    <x v="0"/>
  </r>
  <r>
    <s v="CUST0962"/>
    <s v="P057"/>
    <n v="3"/>
    <n v="299"/>
    <n v="0"/>
    <s v="Net Banking"/>
    <s v="Cancelled"/>
    <s v="Cancelled"/>
    <s v="Organic"/>
    <n v="50"/>
    <n v="188"/>
    <n v="897"/>
    <n v="564"/>
    <n v="333"/>
    <n v="0.37123745819397991"/>
    <n v="0"/>
    <n v="0"/>
    <s v="Feb"/>
    <s v="Feb-2024"/>
    <d v="2024-02-01T00:00:00"/>
    <x v="3"/>
  </r>
  <r>
    <s v="CUST0071"/>
    <s v="P030"/>
    <n v="2"/>
    <n v="799"/>
    <n v="79.900000000000006"/>
    <s v="Net Banking"/>
    <s v="Delivered"/>
    <s v="Delivered"/>
    <s v="Google Ads"/>
    <n v="60"/>
    <n v="566"/>
    <n v="1518.1"/>
    <n v="1132"/>
    <n v="386.09999999999991"/>
    <n v="0.25433107173440478"/>
    <n v="1518.1"/>
    <n v="386.09999999999991"/>
    <s v="Jan"/>
    <s v="Jan-2025"/>
    <d v="2025-01-01T00:00:00"/>
    <x v="0"/>
  </r>
  <r>
    <s v="CUST1066"/>
    <s v="P051"/>
    <n v="1"/>
    <n v="2499"/>
    <n v="374.85"/>
    <s v="Debit Card"/>
    <s v="Delivered"/>
    <s v="Delivered"/>
    <s v="Facebook"/>
    <n v="50"/>
    <n v="1946"/>
    <n v="2124.15"/>
    <n v="1946"/>
    <n v="178.15000000000009"/>
    <n v="8.3868841654308815E-2"/>
    <n v="2124.15"/>
    <n v="178.15000000000009"/>
    <s v="Sep"/>
    <s v="Sep-2025"/>
    <d v="2025-09-01T00:00:00"/>
    <x v="3"/>
  </r>
  <r>
    <s v="CUST0919"/>
    <s v="P003"/>
    <n v="2"/>
    <n v="399"/>
    <n v="0"/>
    <s v="UPI"/>
    <s v="Cancelled"/>
    <s v="Cancelled"/>
    <s v="Organic"/>
    <n v="70"/>
    <n v="307"/>
    <n v="798"/>
    <n v="614"/>
    <n v="184"/>
    <n v="0.23057644110275688"/>
    <n v="0"/>
    <n v="0"/>
    <s v="Apr"/>
    <s v="Apr-2024"/>
    <d v="2024-04-01T00:00:00"/>
    <x v="4"/>
  </r>
  <r>
    <s v="CUST1193"/>
    <s v="P084"/>
    <n v="3"/>
    <n v="999"/>
    <n v="0"/>
    <s v="UPI"/>
    <s v="Cancelled"/>
    <s v="Cancelled"/>
    <s v="Instagram"/>
    <n v="100"/>
    <n v="809"/>
    <n v="2997"/>
    <n v="2427"/>
    <n v="570"/>
    <n v="0.19019019019019018"/>
    <n v="0"/>
    <n v="0"/>
    <s v="Apr"/>
    <s v="Apr-2025"/>
    <d v="2025-04-01T00:00:00"/>
    <x v="1"/>
  </r>
  <r>
    <s v="CUST0590"/>
    <s v="P004"/>
    <n v="2"/>
    <n v="8999"/>
    <n v="1799.8"/>
    <s v="UPI"/>
    <s v="Delivered"/>
    <s v="Delivered"/>
    <s v="Affiliate"/>
    <n v="100"/>
    <n v="5059"/>
    <n v="16198.2"/>
    <n v="10118"/>
    <n v="6080.2000000000007"/>
    <n v="0.37536269462038996"/>
    <n v="16198.2"/>
    <n v="6080.2000000000007"/>
    <s v="Jul"/>
    <s v="Jul-2024"/>
    <d v="2024-07-01T00:00:00"/>
    <x v="4"/>
  </r>
  <r>
    <s v="CUST1038"/>
    <s v="P065"/>
    <n v="3"/>
    <n v="399"/>
    <n v="179.55"/>
    <s v="Credit Card"/>
    <s v="Delivered"/>
    <s v="Delivered"/>
    <s v="Organic"/>
    <n v="50"/>
    <n v="252"/>
    <n v="1017.45"/>
    <n v="756"/>
    <n v="261.45000000000005"/>
    <n v="0.25696594427244585"/>
    <n v="1017.45"/>
    <n v="261.45000000000005"/>
    <s v="Jul"/>
    <s v="Jul-2024"/>
    <d v="2024-07-01T00:00:00"/>
    <x v="2"/>
  </r>
  <r>
    <s v="CUST1097"/>
    <s v="P008"/>
    <n v="2"/>
    <n v="299"/>
    <n v="0"/>
    <s v="Credit Card"/>
    <s v="Cancelled"/>
    <s v="Cancelled"/>
    <s v="Google Ads"/>
    <n v="60"/>
    <n v="197"/>
    <n v="598"/>
    <n v="394"/>
    <n v="204"/>
    <n v="0.34113712374581939"/>
    <n v="0"/>
    <n v="0"/>
    <s v="Sep"/>
    <s v="Sep-2025"/>
    <d v="2025-09-01T00:00:00"/>
    <x v="4"/>
  </r>
  <r>
    <s v="CUST0842"/>
    <s v="P065"/>
    <n v="4"/>
    <n v="399"/>
    <n v="159.6"/>
    <s v="Credit Card"/>
    <s v="Delivered"/>
    <s v="Delivered"/>
    <s v="Organic"/>
    <n v="100"/>
    <n v="252"/>
    <n v="1436.4"/>
    <n v="1008"/>
    <n v="428.40000000000009"/>
    <n v="0.29824561403508776"/>
    <n v="1436.4"/>
    <n v="428.40000000000009"/>
    <s v="Sep"/>
    <s v="Sep-2025"/>
    <d v="2025-09-01T00:00:00"/>
    <x v="2"/>
  </r>
  <r>
    <s v="CUST0979"/>
    <s v="P087"/>
    <n v="1"/>
    <n v="799"/>
    <n v="0"/>
    <s v="Credit Card"/>
    <s v="Cancelled"/>
    <s v="Cancelled"/>
    <s v="Affiliate"/>
    <n v="40"/>
    <n v="560"/>
    <n v="799"/>
    <n v="560"/>
    <n v="239"/>
    <n v="0.29912390488110135"/>
    <n v="0"/>
    <n v="0"/>
    <s v="Feb"/>
    <s v="Feb-2024"/>
    <d v="2024-02-01T00:00:00"/>
    <x v="1"/>
  </r>
  <r>
    <s v="CUST0919"/>
    <s v="P069"/>
    <n v="1"/>
    <n v="2499"/>
    <n v="0"/>
    <s v="Debit Card"/>
    <s v="Cancelled"/>
    <s v="Cancelled"/>
    <s v="Google Ads"/>
    <n v="60"/>
    <n v="1430"/>
    <n v="2499"/>
    <n v="1430"/>
    <n v="1069"/>
    <n v="0.42777110844337735"/>
    <n v="0"/>
    <n v="0"/>
    <s v="Sep"/>
    <s v="Sep-2024"/>
    <d v="2024-09-01T00:00:00"/>
    <x v="2"/>
  </r>
  <r>
    <s v="CUST0084"/>
    <s v="P090"/>
    <n v="3"/>
    <n v="8999"/>
    <n v="6749.25"/>
    <s v="Credit Card"/>
    <s v="Delivered"/>
    <s v="Delivered"/>
    <s v="Email"/>
    <n v="50"/>
    <n v="5811"/>
    <n v="20247.75"/>
    <n v="17433"/>
    <n v="2814.75"/>
    <n v="0.13901544616068451"/>
    <n v="20247.75"/>
    <n v="2814.75"/>
    <s v="Apr"/>
    <s v="Apr-2024"/>
    <d v="2024-04-01T00:00:00"/>
    <x v="1"/>
  </r>
  <r>
    <s v="CUST0541"/>
    <s v="P016"/>
    <n v="1"/>
    <n v="999"/>
    <n v="49.95"/>
    <s v="Cash on Delivery"/>
    <s v="Delivered"/>
    <s v="Delayed"/>
    <s v="Google Ads"/>
    <n v="50"/>
    <n v="813"/>
    <n v="949.05"/>
    <n v="813"/>
    <n v="136.04999999999995"/>
    <n v="0.14335388019598541"/>
    <n v="949.05"/>
    <n v="136.04999999999995"/>
    <s v="Apr"/>
    <s v="Apr-2024"/>
    <d v="2024-04-01T00:00:00"/>
    <x v="4"/>
  </r>
  <r>
    <s v="CUST0154"/>
    <s v="P053"/>
    <n v="4"/>
    <n v="599"/>
    <n v="119.8"/>
    <s v="Debit Card"/>
    <s v="Delivered"/>
    <s v="Delayed"/>
    <s v="Instagram"/>
    <n v="100"/>
    <n v="443"/>
    <n v="2276.1999999999998"/>
    <n v="1772"/>
    <n v="504.19999999999982"/>
    <n v="0.22150953343291443"/>
    <n v="2276.1999999999998"/>
    <n v="504.19999999999982"/>
    <s v="Oct"/>
    <s v="Oct-2025"/>
    <d v="2025-10-01T00:00:00"/>
    <x v="3"/>
  </r>
  <r>
    <s v="CUST1030"/>
    <s v="P045"/>
    <n v="1"/>
    <n v="4999"/>
    <n v="499.9"/>
    <s v="UPI"/>
    <s v="Delivered"/>
    <s v="Delivered"/>
    <s v="Instagram"/>
    <n v="100"/>
    <n v="3040"/>
    <n v="4499.1000000000004"/>
    <n v="3040"/>
    <n v="1459.1000000000004"/>
    <n v="0.32430930630570565"/>
    <n v="4499.1000000000004"/>
    <n v="1459.1000000000004"/>
    <s v="Oct"/>
    <s v="Oct-2024"/>
    <d v="2024-10-01T00:00:00"/>
    <x v="3"/>
  </r>
  <r>
    <s v="CUST1028"/>
    <s v="P081"/>
    <n v="1"/>
    <n v="499"/>
    <n v="49.9"/>
    <s v="UPI"/>
    <s v="Delivered"/>
    <s v="Delayed"/>
    <s v="Google Ads"/>
    <n v="100"/>
    <n v="280"/>
    <n v="449.1"/>
    <n v="280"/>
    <n v="169.10000000000002"/>
    <n v="0.37653083945669119"/>
    <n v="449.1"/>
    <n v="169.10000000000002"/>
    <s v="Sep"/>
    <s v="Sep-2024"/>
    <d v="2024-09-01T00:00:00"/>
    <x v="1"/>
  </r>
  <r>
    <s v="CUST0184"/>
    <s v="P029"/>
    <n v="2"/>
    <n v="2499"/>
    <n v="0"/>
    <s v="Net Banking"/>
    <s v="Delivered"/>
    <s v="Delivered"/>
    <s v="Google Ads"/>
    <n v="80"/>
    <n v="1584"/>
    <n v="4998"/>
    <n v="3168"/>
    <n v="1830"/>
    <n v="0.36614645858343337"/>
    <n v="4998"/>
    <n v="1830"/>
    <s v="Apr"/>
    <s v="Apr-2024"/>
    <d v="2024-04-01T00:00:00"/>
    <x v="0"/>
  </r>
  <r>
    <s v="CUST0796"/>
    <s v="P096"/>
    <n v="4"/>
    <n v="299"/>
    <n v="0"/>
    <s v="UPI"/>
    <s v="Cancelled"/>
    <s v="Cancelled"/>
    <s v="Organic"/>
    <n v="60"/>
    <n v="168"/>
    <n v="1196"/>
    <n v="672"/>
    <n v="524"/>
    <n v="0.43812709030100333"/>
    <n v="0"/>
    <n v="0"/>
    <s v="Dec"/>
    <s v="Dec-2024"/>
    <d v="2024-12-01T00:00:00"/>
    <x v="1"/>
  </r>
  <r>
    <s v="CUST1013"/>
    <s v="P024"/>
    <n v="1"/>
    <n v="1299"/>
    <n v="64.95"/>
    <s v="Cash on Delivery"/>
    <s v="Delivered"/>
    <s v="Delivered"/>
    <s v="Organic"/>
    <n v="50"/>
    <n v="969"/>
    <n v="1234.05"/>
    <n v="969"/>
    <n v="265.04999999999995"/>
    <n v="0.21478060046189373"/>
    <n v="1234.05"/>
    <n v="265.04999999999995"/>
    <s v="Jun"/>
    <s v="Jun-2024"/>
    <d v="2024-06-01T00:00:00"/>
    <x v="0"/>
  </r>
  <r>
    <s v="CUST1004"/>
    <s v="P064"/>
    <n v="4"/>
    <n v="799"/>
    <n v="319.60000000000002"/>
    <s v="Cash on Delivery"/>
    <s v="Delivered"/>
    <s v="Delivered"/>
    <s v="Affiliate"/>
    <n v="80"/>
    <n v="445"/>
    <n v="2876.4"/>
    <n v="1780"/>
    <n v="1096.4000000000001"/>
    <n v="0.3811709080795439"/>
    <n v="2876.4"/>
    <n v="1096.4000000000001"/>
    <s v="Feb"/>
    <s v="Feb-2024"/>
    <d v="2024-02-01T00:00:00"/>
    <x v="2"/>
  </r>
  <r>
    <s v="CUST0642"/>
    <s v="P077"/>
    <n v="1"/>
    <n v="3999"/>
    <n v="399.9"/>
    <s v="UPI"/>
    <s v="Delivered"/>
    <s v="Delayed"/>
    <s v="Google Ads"/>
    <n v="40"/>
    <n v="2547"/>
    <n v="3599.1"/>
    <n v="2547"/>
    <n v="1052.0999999999999"/>
    <n v="0.29232308077019253"/>
    <n v="3599.1"/>
    <n v="1052.0999999999999"/>
    <s v="Feb"/>
    <s v="Feb-2024"/>
    <d v="2024-02-01T00:00:00"/>
    <x v="2"/>
  </r>
  <r>
    <s v="CUST0731"/>
    <s v="P074"/>
    <n v="2"/>
    <n v="2999"/>
    <n v="0"/>
    <s v="UPI"/>
    <s v="Cancelled"/>
    <s v="Cancelled"/>
    <s v="Instagram"/>
    <n v="80"/>
    <n v="1870"/>
    <n v="5998"/>
    <n v="3740"/>
    <n v="2258"/>
    <n v="0.37645881960653549"/>
    <n v="0"/>
    <n v="0"/>
    <s v="Jul"/>
    <s v="Jul-2025"/>
    <d v="2025-07-01T00:00:00"/>
    <x v="2"/>
  </r>
  <r>
    <s v="CUST1105"/>
    <s v="P046"/>
    <n v="2"/>
    <n v="1999"/>
    <n v="399.8"/>
    <s v="UPI"/>
    <s v="Delivered"/>
    <s v="Delivered"/>
    <s v="Google Ads"/>
    <n v="100"/>
    <n v="1398"/>
    <n v="3598.2"/>
    <n v="2796"/>
    <n v="802.19999999999982"/>
    <n v="0.2229448057362014"/>
    <n v="3598.2"/>
    <n v="802.19999999999982"/>
    <s v="Dec"/>
    <s v="Dec-2024"/>
    <d v="2024-12-01T00:00:00"/>
    <x v="3"/>
  </r>
  <r>
    <s v="CUST1189"/>
    <s v="P041"/>
    <n v="2"/>
    <n v="399"/>
    <n v="119.7"/>
    <s v="Debit Card"/>
    <s v="Delivered"/>
    <s v="Delivered"/>
    <s v="Email"/>
    <n v="80"/>
    <n v="315"/>
    <n v="678.3"/>
    <n v="630"/>
    <n v="48.299999999999955"/>
    <n v="7.120743034055721E-2"/>
    <n v="678.3"/>
    <n v="48.299999999999955"/>
    <s v="Apr"/>
    <s v="Apr-2025"/>
    <d v="2025-04-01T00:00:00"/>
    <x v="3"/>
  </r>
  <r>
    <s v="CUST0943"/>
    <s v="P078"/>
    <n v="2"/>
    <n v="399"/>
    <n v="0"/>
    <s v="Cash on Delivery"/>
    <s v="Cancelled"/>
    <s v="Cancelled"/>
    <s v="Organic"/>
    <n v="50"/>
    <n v="257"/>
    <n v="798"/>
    <n v="514"/>
    <n v="284"/>
    <n v="0.35588972431077692"/>
    <n v="0"/>
    <n v="0"/>
    <s v="Jul"/>
    <s v="Jul-2024"/>
    <d v="2024-07-01T00:00:00"/>
    <x v="2"/>
  </r>
  <r>
    <s v="CUST0088"/>
    <s v="P001"/>
    <n v="3"/>
    <n v="799"/>
    <n v="0"/>
    <s v="UPI"/>
    <s v="Cancelled"/>
    <s v="Cancelled"/>
    <s v="Email"/>
    <n v="70"/>
    <n v="547"/>
    <n v="2397"/>
    <n v="1641"/>
    <n v="756"/>
    <n v="0.31539424280350437"/>
    <n v="0"/>
    <n v="0"/>
    <s v="Jan"/>
    <s v="Jan-2025"/>
    <d v="2025-01-01T00:00:00"/>
    <x v="4"/>
  </r>
  <r>
    <s v="CUST0599"/>
    <s v="P077"/>
    <n v="3"/>
    <n v="3999"/>
    <n v="1799.55"/>
    <s v="Debit Card"/>
    <s v="Delivered"/>
    <s v="Delivered"/>
    <s v="Google Ads"/>
    <n v="50"/>
    <n v="2547"/>
    <n v="10197.450000000001"/>
    <n v="7641"/>
    <n v="2556.4500000000007"/>
    <n v="0.25069502669785099"/>
    <n v="10197.450000000001"/>
    <n v="2556.4500000000007"/>
    <s v="Aug"/>
    <s v="Aug-2025"/>
    <d v="2025-08-01T00:00:00"/>
    <x v="2"/>
  </r>
  <r>
    <s v="CUST0430"/>
    <s v="P023"/>
    <n v="2"/>
    <n v="8999"/>
    <n v="2699.7"/>
    <s v="Debit Card"/>
    <s v="Delivered"/>
    <s v="Delivered"/>
    <s v="Affiliate"/>
    <n v="40"/>
    <n v="6419"/>
    <n v="15298.3"/>
    <n v="12838"/>
    <n v="2460.2999999999993"/>
    <n v="0.16082179065647814"/>
    <n v="15298.3"/>
    <n v="2460.2999999999993"/>
    <s v="Mar"/>
    <s v="Mar-2025"/>
    <d v="2025-03-01T00:00:00"/>
    <x v="0"/>
  </r>
  <r>
    <s v="CUST0049"/>
    <s v="P036"/>
    <n v="2"/>
    <n v="2999"/>
    <n v="0"/>
    <s v="UPI"/>
    <s v="Cancelled"/>
    <s v="Cancelled"/>
    <s v="Affiliate"/>
    <n v="70"/>
    <n v="2406"/>
    <n v="5998"/>
    <n v="4812"/>
    <n v="1186"/>
    <n v="0.19773257752584195"/>
    <n v="0"/>
    <n v="0"/>
    <s v="Dec"/>
    <s v="Dec-2024"/>
    <d v="2024-12-01T00:00:00"/>
    <x v="0"/>
  </r>
  <r>
    <s v="CUST1140"/>
    <s v="P084"/>
    <n v="4"/>
    <n v="999"/>
    <n v="799.2"/>
    <s v="Cash on Delivery"/>
    <s v="Delivered"/>
    <s v="Delivered"/>
    <s v="Affiliate"/>
    <n v="70"/>
    <n v="809"/>
    <n v="3196.8"/>
    <n v="3236"/>
    <n v="-39.199999999999818"/>
    <n v="-1.2262262262262204E-2"/>
    <n v="3196.8"/>
    <n v="-39.199999999999818"/>
    <s v="Aug"/>
    <s v="Aug-2025"/>
    <d v="2025-08-01T00:00:00"/>
    <x v="1"/>
  </r>
  <r>
    <s v="CUST0870"/>
    <s v="P004"/>
    <n v="1"/>
    <n v="8999"/>
    <n v="1349.85"/>
    <s v="UPI"/>
    <s v="Delivered"/>
    <s v="Delivered"/>
    <s v="Facebook"/>
    <n v="100"/>
    <n v="5059"/>
    <n v="7649.15"/>
    <n v="5059"/>
    <n v="2590.1499999999996"/>
    <n v="0.33861932371570697"/>
    <n v="7649.15"/>
    <n v="2590.1499999999996"/>
    <s v="May"/>
    <s v="May-2025"/>
    <d v="2025-05-01T00:00:00"/>
    <x v="4"/>
  </r>
  <r>
    <s v="CUST0657"/>
    <s v="P029"/>
    <n v="2"/>
    <n v="2499"/>
    <n v="0"/>
    <s v="Credit Card"/>
    <s v="Cancelled"/>
    <s v="Cancelled"/>
    <s v="Facebook"/>
    <n v="60"/>
    <n v="1584"/>
    <n v="4998"/>
    <n v="3168"/>
    <n v="1830"/>
    <n v="0.36614645858343337"/>
    <n v="0"/>
    <n v="0"/>
    <s v="Jul"/>
    <s v="Jul-2025"/>
    <d v="2025-07-01T00:00:00"/>
    <x v="0"/>
  </r>
  <r>
    <s v="CUST1047"/>
    <s v="P069"/>
    <n v="2"/>
    <n v="2499"/>
    <n v="0"/>
    <s v="Credit Card"/>
    <s v="Cancelled"/>
    <s v="Cancelled"/>
    <s v="Google Ads"/>
    <n v="80"/>
    <n v="1430"/>
    <n v="4998"/>
    <n v="2860"/>
    <n v="2138"/>
    <n v="0.42777110844337735"/>
    <n v="0"/>
    <n v="0"/>
    <s v="Jan"/>
    <s v="Jan-2024"/>
    <d v="2024-01-01T00:00:00"/>
    <x v="2"/>
  </r>
  <r>
    <s v="CUST0619"/>
    <s v="P083"/>
    <n v="2"/>
    <n v="499"/>
    <n v="149.69999999999999"/>
    <s v="Credit Card"/>
    <s v="Delivered"/>
    <s v="Delivered"/>
    <s v="Affiliate"/>
    <n v="60"/>
    <n v="323"/>
    <n v="848.3"/>
    <n v="646"/>
    <n v="202.29999999999995"/>
    <n v="0.23847695390781559"/>
    <n v="848.3"/>
    <n v="202.29999999999995"/>
    <s v="Oct"/>
    <s v="Oct-2024"/>
    <d v="2024-10-01T00:00:00"/>
    <x v="1"/>
  </r>
  <r>
    <s v="CUST0137"/>
    <s v="P010"/>
    <n v="1"/>
    <n v="2499"/>
    <n v="124.95"/>
    <s v="UPI"/>
    <s v="Delivered"/>
    <s v="Delivered"/>
    <s v="Google Ads"/>
    <n v="70"/>
    <n v="2030"/>
    <n v="2374.0500000000002"/>
    <n v="2030"/>
    <n v="344.05000000000018"/>
    <n v="0.14492112634527501"/>
    <n v="2374.0500000000002"/>
    <n v="344.05000000000018"/>
    <s v="Jan"/>
    <s v="Jan-2025"/>
    <d v="2025-01-01T00:00:00"/>
    <x v="4"/>
  </r>
  <r>
    <s v="CUST0386"/>
    <s v="P059"/>
    <n v="3"/>
    <n v="1999"/>
    <n v="0"/>
    <s v="UPI"/>
    <s v="Cancelled"/>
    <s v="Cancelled"/>
    <s v="Google Ads"/>
    <n v="60"/>
    <n v="1414"/>
    <n v="5997"/>
    <n v="4242"/>
    <n v="1755"/>
    <n v="0.29264632316158079"/>
    <n v="0"/>
    <n v="0"/>
    <s v="Feb"/>
    <s v="Feb-2024"/>
    <d v="2024-02-01T00:00:00"/>
    <x v="3"/>
  </r>
  <r>
    <s v="CUST0326"/>
    <s v="P098"/>
    <n v="1"/>
    <n v="399"/>
    <n v="39.9"/>
    <s v="Net Banking"/>
    <s v="Delivered"/>
    <s v="Delivered"/>
    <s v="Organic"/>
    <n v="70"/>
    <n v="278"/>
    <n v="359.1"/>
    <n v="278"/>
    <n v="81.100000000000023"/>
    <n v="0.22584238373712062"/>
    <n v="359.1"/>
    <n v="81.100000000000023"/>
    <s v="Jul"/>
    <s v="Jul-2024"/>
    <d v="2024-07-01T00:00:00"/>
    <x v="1"/>
  </r>
  <r>
    <s v="CUST0275"/>
    <s v="P093"/>
    <n v="4"/>
    <n v="999"/>
    <n v="599.4"/>
    <s v="UPI"/>
    <s v="Delivered"/>
    <s v="Delivered"/>
    <s v="Google Ads"/>
    <n v="100"/>
    <n v="629"/>
    <n v="3396.6"/>
    <n v="2516"/>
    <n v="880.59999999999991"/>
    <n v="0.25925925925925924"/>
    <n v="3396.6"/>
    <n v="880.59999999999991"/>
    <s v="Aug"/>
    <s v="Aug-2024"/>
    <d v="2024-08-01T00:00:00"/>
    <x v="1"/>
  </r>
  <r>
    <s v="CUST0632"/>
    <s v="P083"/>
    <n v="4"/>
    <n v="499"/>
    <n v="99.8"/>
    <s v="Net Banking"/>
    <s v="Delivered"/>
    <s v="Delivered"/>
    <s v="Affiliate"/>
    <n v="50"/>
    <n v="323"/>
    <n v="1896.2"/>
    <n v="1292"/>
    <n v="604.20000000000005"/>
    <n v="0.31863727454909824"/>
    <n v="1896.2"/>
    <n v="604.20000000000005"/>
    <s v="May"/>
    <s v="May-2024"/>
    <d v="2024-05-01T00:00:00"/>
    <x v="1"/>
  </r>
  <r>
    <s v="CUST1107"/>
    <s v="P066"/>
    <n v="2"/>
    <n v="299"/>
    <n v="149.5"/>
    <s v="Debit Card"/>
    <s v="Delivered"/>
    <s v="Delivered"/>
    <s v="Instagram"/>
    <n v="40"/>
    <n v="223"/>
    <n v="448.5"/>
    <n v="446"/>
    <n v="2.5"/>
    <n v="5.5741360089186179E-3"/>
    <n v="448.5"/>
    <n v="2.5"/>
    <s v="Jun"/>
    <s v="Jun-2025"/>
    <d v="2025-06-01T00:00:00"/>
    <x v="2"/>
  </r>
  <r>
    <s v="CUST1172"/>
    <s v="P037"/>
    <n v="2"/>
    <n v="399"/>
    <n v="79.8"/>
    <s v="Debit Card"/>
    <s v="Delivered"/>
    <s v="Delivered"/>
    <s v="Google Ads"/>
    <n v="100"/>
    <n v="226"/>
    <n v="718.2"/>
    <n v="452"/>
    <n v="266.20000000000005"/>
    <n v="0.37064884433305489"/>
    <n v="718.2"/>
    <n v="266.20000000000005"/>
    <s v="Mar"/>
    <s v="Mar-2025"/>
    <d v="2025-03-01T00:00:00"/>
    <x v="0"/>
  </r>
  <r>
    <s v="CUST0162"/>
    <s v="P073"/>
    <n v="1"/>
    <n v="499"/>
    <n v="49.9"/>
    <s v="UPI"/>
    <s v="Delivered"/>
    <s v="Delivered"/>
    <s v="Instagram"/>
    <n v="80"/>
    <n v="334"/>
    <n v="449.1"/>
    <n v="334"/>
    <n v="115.10000000000002"/>
    <n v="0.25629035849476733"/>
    <n v="449.1"/>
    <n v="115.10000000000002"/>
    <s v="Mar"/>
    <s v="Mar-2025"/>
    <d v="2025-03-01T00:00:00"/>
    <x v="2"/>
  </r>
  <r>
    <s v="CUST0225"/>
    <s v="P060"/>
    <n v="1"/>
    <n v="999"/>
    <n v="149.85"/>
    <s v="UPI"/>
    <s v="Delivered"/>
    <s v="Delivered"/>
    <s v="Facebook"/>
    <n v="100"/>
    <n v="744"/>
    <n v="849.15"/>
    <n v="744"/>
    <n v="105.14999999999998"/>
    <n v="0.12382971206500616"/>
    <n v="849.15"/>
    <n v="105.14999999999998"/>
    <s v="Jun"/>
    <s v="Jun-2025"/>
    <d v="2025-06-01T00:00:00"/>
    <x v="3"/>
  </r>
  <r>
    <s v="CUST1008"/>
    <s v="P067"/>
    <n v="4"/>
    <n v="999"/>
    <n v="399.6"/>
    <s v="Cash on Delivery"/>
    <s v="Delivered"/>
    <s v="Delivered"/>
    <s v="Instagram"/>
    <n v="40"/>
    <n v="611"/>
    <n v="3596.4"/>
    <n v="2444"/>
    <n v="1152.4000000000001"/>
    <n v="0.32043154265376489"/>
    <n v="3596.4"/>
    <n v="1152.4000000000001"/>
    <s v="Oct"/>
    <s v="Oct-2025"/>
    <d v="2025-10-01T00:00:00"/>
    <x v="2"/>
  </r>
  <r>
    <s v="CUST0862"/>
    <s v="P037"/>
    <n v="2"/>
    <n v="399"/>
    <n v="0"/>
    <s v="UPI"/>
    <s v="Cancelled"/>
    <s v="Cancelled"/>
    <s v="Facebook"/>
    <n v="50"/>
    <n v="226"/>
    <n v="798"/>
    <n v="452"/>
    <n v="346"/>
    <n v="0.43358395989974935"/>
    <n v="0"/>
    <n v="0"/>
    <s v="Feb"/>
    <s v="Feb-2025"/>
    <d v="2025-02-01T00:00:00"/>
    <x v="0"/>
  </r>
  <r>
    <s v="CUST0519"/>
    <s v="P092"/>
    <n v="1"/>
    <n v="999"/>
    <n v="49.95"/>
    <s v="UPI"/>
    <s v="Delivered"/>
    <s v="Delivered"/>
    <s v="Email"/>
    <n v="40"/>
    <n v="727"/>
    <n v="949.05"/>
    <n v="727"/>
    <n v="222.04999999999995"/>
    <n v="0.23397081291818131"/>
    <n v="949.05"/>
    <n v="222.04999999999995"/>
    <s v="Apr"/>
    <s v="Apr-2025"/>
    <d v="2025-04-01T00:00:00"/>
    <x v="1"/>
  </r>
  <r>
    <s v="CUST0833"/>
    <s v="P022"/>
    <n v="2"/>
    <n v="999"/>
    <n v="0"/>
    <s v="UPI"/>
    <s v="Cancelled"/>
    <s v="Cancelled"/>
    <s v="Google Ads"/>
    <n v="70"/>
    <n v="693"/>
    <n v="1998"/>
    <n v="1386"/>
    <n v="612"/>
    <n v="0.30630630630630629"/>
    <n v="0"/>
    <n v="0"/>
    <s v="Jul"/>
    <s v="Jul-2025"/>
    <d v="2025-07-01T00:00:00"/>
    <x v="0"/>
  </r>
  <r>
    <s v="CUST0187"/>
    <s v="P033"/>
    <n v="1"/>
    <n v="399"/>
    <n v="39.9"/>
    <s v="Debit Card"/>
    <s v="Delivered"/>
    <s v="Delivered"/>
    <s v="Google Ads"/>
    <n v="100"/>
    <n v="321"/>
    <n v="359.1"/>
    <n v="321"/>
    <n v="38.100000000000023"/>
    <n v="0.10609857978279037"/>
    <n v="359.1"/>
    <n v="38.100000000000023"/>
    <s v="Mar"/>
    <s v="Mar-2025"/>
    <d v="2025-03-01T00:00:00"/>
    <x v="0"/>
  </r>
  <r>
    <s v="CUST1173"/>
    <s v="P046"/>
    <n v="3"/>
    <n v="1999"/>
    <n v="599.70000000000005"/>
    <s v="UPI"/>
    <s v="Delivered"/>
    <s v="Delivered"/>
    <s v="Organic"/>
    <n v="70"/>
    <n v="1398"/>
    <n v="5397.3"/>
    <n v="4194"/>
    <n v="1203.3000000000002"/>
    <n v="0.22294480573620146"/>
    <n v="5397.3"/>
    <n v="1203.3000000000002"/>
    <s v="Mar"/>
    <s v="Mar-2025"/>
    <d v="2025-03-01T00:00:00"/>
    <x v="3"/>
  </r>
  <r>
    <s v="CUST0907"/>
    <s v="P050"/>
    <n v="1"/>
    <n v="3999"/>
    <n v="799.8"/>
    <s v="UPI"/>
    <s v="Delivered"/>
    <s v="Delivered"/>
    <s v="Organic"/>
    <n v="70"/>
    <n v="2895"/>
    <n v="3199.2"/>
    <n v="2895"/>
    <n v="304.19999999999982"/>
    <n v="9.5086271567891928E-2"/>
    <n v="3199.2"/>
    <n v="304.19999999999982"/>
    <s v="Jan"/>
    <s v="Jan-2024"/>
    <d v="2024-01-01T00:00:00"/>
    <x v="3"/>
  </r>
  <r>
    <s v="CUST0468"/>
    <s v="P036"/>
    <n v="1"/>
    <n v="2999"/>
    <n v="449.85"/>
    <s v="UPI"/>
    <s v="Delivered"/>
    <s v="Delivered"/>
    <s v="Google Ads"/>
    <n v="100"/>
    <n v="2406"/>
    <n v="2549.15"/>
    <n v="2406"/>
    <n v="143.15000000000009"/>
    <n v="5.6155973559814089E-2"/>
    <n v="2549.15"/>
    <n v="143.15000000000009"/>
    <s v="Dec"/>
    <s v="Dec-2024"/>
    <d v="2024-12-01T00:00:00"/>
    <x v="0"/>
  </r>
  <r>
    <s v="CUST0161"/>
    <s v="P052"/>
    <n v="1"/>
    <n v="499"/>
    <n v="99.8"/>
    <s v="Debit Card"/>
    <s v="Delivered"/>
    <s v="Delivered"/>
    <s v="Organic"/>
    <n v="50"/>
    <n v="320"/>
    <n v="399.2"/>
    <n v="320"/>
    <n v="79.199999999999989"/>
    <n v="0.19839679358717432"/>
    <n v="399.2"/>
    <n v="79.199999999999989"/>
    <s v="Jan"/>
    <s v="Jan-2025"/>
    <d v="2025-01-01T00:00:00"/>
    <x v="3"/>
  </r>
  <r>
    <s v="CUST0649"/>
    <s v="P054"/>
    <n v="1"/>
    <n v="4999"/>
    <n v="1249.75"/>
    <s v="Debit Card"/>
    <s v="Delivered"/>
    <s v="Delivered"/>
    <s v="Facebook"/>
    <n v="50"/>
    <n v="2912"/>
    <n v="3749.25"/>
    <n v="2912"/>
    <n v="837.25"/>
    <n v="0.22331132893245315"/>
    <n v="3749.25"/>
    <n v="837.25"/>
    <s v="May"/>
    <s v="May-2025"/>
    <d v="2025-05-01T00:00:00"/>
    <x v="3"/>
  </r>
  <r>
    <s v="CUST0697"/>
    <s v="P028"/>
    <n v="4"/>
    <n v="799"/>
    <n v="639.20000000000005"/>
    <s v="UPI"/>
    <s v="Delivered"/>
    <s v="Delivered"/>
    <s v="Instagram"/>
    <n v="40"/>
    <n v="526"/>
    <n v="2556.8000000000002"/>
    <n v="2104"/>
    <n v="452.80000000000018"/>
    <n v="0.17709637046307891"/>
    <n v="2556.8000000000002"/>
    <n v="452.80000000000018"/>
    <s v="Jul"/>
    <s v="Jul-2025"/>
    <d v="2025-07-01T00:00:00"/>
    <x v="0"/>
  </r>
  <r>
    <s v="CUST1006"/>
    <s v="P021"/>
    <n v="2"/>
    <n v="799"/>
    <n v="319.60000000000002"/>
    <s v="Credit Card"/>
    <s v="Delivered"/>
    <s v="Delivered"/>
    <s v="Organic"/>
    <n v="70"/>
    <n v="613"/>
    <n v="1278.4000000000001"/>
    <n v="1226"/>
    <n v="52.400000000000091"/>
    <n v="4.0988735919899946E-2"/>
    <n v="1278.4000000000001"/>
    <n v="52.400000000000091"/>
    <s v="Apr"/>
    <s v="Apr-2025"/>
    <d v="2025-04-01T00:00:00"/>
    <x v="0"/>
  </r>
  <r>
    <s v="CUST1053"/>
    <s v="P093"/>
    <n v="1"/>
    <n v="999"/>
    <n v="149.85"/>
    <s v="UPI"/>
    <s v="Delivered"/>
    <s v="Delivered"/>
    <s v="Facebook"/>
    <n v="70"/>
    <n v="629"/>
    <n v="849.15"/>
    <n v="629"/>
    <n v="220.14999999999998"/>
    <n v="0.25925925925925924"/>
    <n v="849.15"/>
    <n v="220.14999999999998"/>
    <s v="Aug"/>
    <s v="Aug-2024"/>
    <d v="2024-08-01T00:00:00"/>
    <x v="1"/>
  </r>
  <r>
    <s v="CUST1112"/>
    <s v="P005"/>
    <n v="1"/>
    <n v="599"/>
    <n v="0"/>
    <s v="UPI"/>
    <s v="Delivered"/>
    <s v="Delivered"/>
    <s v="Email"/>
    <n v="70"/>
    <n v="426"/>
    <n v="599"/>
    <n v="426"/>
    <n v="173"/>
    <n v="0.28881469115191988"/>
    <n v="599"/>
    <n v="173"/>
    <s v="Jun"/>
    <s v="Jun-2025"/>
    <d v="2025-06-01T00:00:00"/>
    <x v="4"/>
  </r>
  <r>
    <s v="CUST0581"/>
    <s v="P055"/>
    <n v="2"/>
    <n v="799"/>
    <n v="239.7"/>
    <s v="Cash on Delivery"/>
    <s v="Delivered"/>
    <s v="Delayed"/>
    <s v="Google Ads"/>
    <n v="40"/>
    <n v="596"/>
    <n v="1358.3"/>
    <n v="1192"/>
    <n v="166.29999999999995"/>
    <n v="0.1224324523301185"/>
    <n v="1358.3"/>
    <n v="166.29999999999995"/>
    <s v="May"/>
    <s v="May-2025"/>
    <d v="2025-05-01T00:00:00"/>
    <x v="3"/>
  </r>
  <r>
    <s v="CUST0478"/>
    <s v="P044"/>
    <n v="2"/>
    <n v="4999"/>
    <n v="1499.7"/>
    <s v="UPI"/>
    <s v="Delivered"/>
    <s v="Delivered"/>
    <s v="Facebook"/>
    <n v="100"/>
    <n v="3765"/>
    <n v="8498.2999999999993"/>
    <n v="7530"/>
    <n v="968.29999999999927"/>
    <n v="0.11394043514585263"/>
    <n v="8498.2999999999993"/>
    <n v="968.29999999999927"/>
    <s v="Jun"/>
    <s v="Jun-2025"/>
    <d v="2025-06-01T00:00:00"/>
    <x v="3"/>
  </r>
  <r>
    <s v="CUST0119"/>
    <s v="P049"/>
    <n v="1"/>
    <n v="799"/>
    <n v="0"/>
    <s v="Credit Card"/>
    <s v="Cancelled"/>
    <s v="Cancelled"/>
    <s v="Organic"/>
    <n v="80"/>
    <n v="538"/>
    <n v="799"/>
    <n v="538"/>
    <n v="261"/>
    <n v="0.32665832290362956"/>
    <n v="0"/>
    <n v="0"/>
    <s v="Mar"/>
    <s v="Mar-2024"/>
    <d v="2024-03-01T00:00:00"/>
    <x v="3"/>
  </r>
  <r>
    <s v="CUST0163"/>
    <s v="P064"/>
    <n v="1"/>
    <n v="799"/>
    <n v="39.950000000000003"/>
    <s v="Net Banking"/>
    <s v="Delivered"/>
    <s v="Delivered"/>
    <s v="Google Ads"/>
    <n v="70"/>
    <n v="445"/>
    <n v="759.05"/>
    <n v="445"/>
    <n v="314.04999999999995"/>
    <n v="0.41374086028588364"/>
    <n v="759.05"/>
    <n v="314.04999999999995"/>
    <s v="Dec"/>
    <s v="Dec-2024"/>
    <d v="2024-12-01T00:00:00"/>
    <x v="2"/>
  </r>
  <r>
    <s v="CUST0030"/>
    <s v="P098"/>
    <n v="1"/>
    <n v="399"/>
    <n v="0"/>
    <s v="Debit Card"/>
    <s v="Delivered"/>
    <s v="Delivered"/>
    <s v="Affiliate"/>
    <n v="40"/>
    <n v="278"/>
    <n v="399"/>
    <n v="278"/>
    <n v="121"/>
    <n v="0.3032581453634085"/>
    <n v="399"/>
    <n v="121"/>
    <s v="Sep"/>
    <s v="Sep-2024"/>
    <d v="2024-09-01T00:00:00"/>
    <x v="1"/>
  </r>
  <r>
    <s v="CUST1059"/>
    <s v="P071"/>
    <n v="1"/>
    <n v="999"/>
    <n v="99.9"/>
    <s v="Net Banking"/>
    <s v="Delivered"/>
    <s v="Delivered"/>
    <s v="Affiliate"/>
    <n v="80"/>
    <n v="818"/>
    <n v="899.1"/>
    <n v="818"/>
    <n v="81.100000000000023"/>
    <n v="9.0201312423534671E-2"/>
    <n v="899.1"/>
    <n v="81.100000000000023"/>
    <s v="Jan"/>
    <s v="Jan-2024"/>
    <d v="2024-01-01T00:00:00"/>
    <x v="2"/>
  </r>
  <r>
    <s v="CUST0787"/>
    <s v="P068"/>
    <n v="1"/>
    <n v="2499"/>
    <n v="374.85"/>
    <s v="Credit Card"/>
    <s v="Delivered"/>
    <s v="Delivered"/>
    <s v="Affiliate"/>
    <n v="60"/>
    <n v="1632"/>
    <n v="2124.15"/>
    <n v="1632"/>
    <n v="492.15000000000009"/>
    <n v="0.23169267707082836"/>
    <n v="2124.15"/>
    <n v="492.15000000000009"/>
    <s v="Jun"/>
    <s v="Jun-2024"/>
    <d v="2024-06-01T00:00:00"/>
    <x v="2"/>
  </r>
  <r>
    <s v="CUST0792"/>
    <s v="P002"/>
    <n v="2"/>
    <n v="999"/>
    <n v="0"/>
    <s v="Debit Card"/>
    <s v="Cancelled"/>
    <s v="Cancelled"/>
    <s v="Google Ads"/>
    <n v="80"/>
    <n v="590"/>
    <n v="1998"/>
    <n v="1180"/>
    <n v="818"/>
    <n v="0.4094094094094094"/>
    <n v="0"/>
    <n v="0"/>
    <s v="Mar"/>
    <s v="Mar-2024"/>
    <d v="2024-03-01T00:00:00"/>
    <x v="4"/>
  </r>
  <r>
    <s v="CUST1099"/>
    <s v="P068"/>
    <n v="3"/>
    <n v="2499"/>
    <n v="1124.55"/>
    <s v="UPI"/>
    <s v="Delivered"/>
    <s v="Delivered"/>
    <s v="Google Ads"/>
    <n v="100"/>
    <n v="1632"/>
    <n v="6372.45"/>
    <n v="4896"/>
    <n v="1476.4499999999998"/>
    <n v="0.2316926770708283"/>
    <n v="6372.45"/>
    <n v="1476.4499999999998"/>
    <s v="Jul"/>
    <s v="Jul-2024"/>
    <d v="2024-07-01T00:00:00"/>
    <x v="2"/>
  </r>
  <r>
    <s v="CUST0481"/>
    <s v="P030"/>
    <n v="1"/>
    <n v="799"/>
    <n v="119.85"/>
    <s v="UPI"/>
    <s v="Delivered"/>
    <s v="Delayed"/>
    <s v="Facebook"/>
    <n v="60"/>
    <n v="566"/>
    <n v="679.15"/>
    <n v="566"/>
    <n v="113.14999999999998"/>
    <n v="0.16660531546786422"/>
    <n v="679.15"/>
    <n v="113.14999999999998"/>
    <s v="Jan"/>
    <s v="Jan-2025"/>
    <d v="2025-01-01T00:00:00"/>
    <x v="0"/>
  </r>
  <r>
    <s v="CUST0929"/>
    <s v="P017"/>
    <n v="4"/>
    <n v="6999"/>
    <n v="5599.2"/>
    <s v="UPI"/>
    <s v="Delivered"/>
    <s v="Delivered"/>
    <s v="Organic"/>
    <n v="80"/>
    <n v="4046"/>
    <n v="22396.799999999999"/>
    <n v="16184"/>
    <n v="6212.7999999999993"/>
    <n v="0.27739677096728099"/>
    <n v="22396.799999999999"/>
    <n v="6212.7999999999993"/>
    <s v="Sep"/>
    <s v="Sep-2024"/>
    <d v="2024-09-01T00:00:00"/>
    <x v="4"/>
  </r>
  <r>
    <s v="CUST0330"/>
    <s v="P088"/>
    <n v="1"/>
    <n v="2999"/>
    <n v="0"/>
    <s v="UPI"/>
    <s v="Delivered"/>
    <s v="Delivered"/>
    <s v="Google Ads"/>
    <n v="70"/>
    <n v="2377"/>
    <n v="2999"/>
    <n v="2377"/>
    <n v="622"/>
    <n v="0.20740246748916305"/>
    <n v="2999"/>
    <n v="622"/>
    <s v="Jul"/>
    <s v="Jul-2025"/>
    <d v="2025-07-01T00:00:00"/>
    <x v="1"/>
  </r>
  <r>
    <s v="CUST0974"/>
    <s v="P086"/>
    <n v="1"/>
    <n v="6999"/>
    <n v="0"/>
    <s v="Credit Card"/>
    <s v="Cancelled"/>
    <s v="Cancelled"/>
    <s v="Organic"/>
    <n v="50"/>
    <n v="4782"/>
    <n v="6999"/>
    <n v="4782"/>
    <n v="2217"/>
    <n v="0.31675953707672527"/>
    <n v="0"/>
    <n v="0"/>
    <s v="Feb"/>
    <s v="Feb-2025"/>
    <d v="2025-02-01T00:00:00"/>
    <x v="1"/>
  </r>
  <r>
    <s v="CUST0807"/>
    <s v="P046"/>
    <n v="2"/>
    <n v="1999"/>
    <n v="199.9"/>
    <s v="Cash on Delivery"/>
    <s v="Delivered"/>
    <s v="Delayed"/>
    <s v="Organic"/>
    <n v="60"/>
    <n v="1398"/>
    <n v="3798.1"/>
    <n v="2796"/>
    <n v="1002.0999999999999"/>
    <n v="0.26384244753955921"/>
    <n v="3798.1"/>
    <n v="1002.0999999999999"/>
    <s v="Jun"/>
    <s v="Jun-2024"/>
    <d v="2024-06-01T00:00:00"/>
    <x v="3"/>
  </r>
  <r>
    <s v="CUST0556"/>
    <s v="P090"/>
    <n v="1"/>
    <n v="8999"/>
    <n v="1349.85"/>
    <s v="Cash on Delivery"/>
    <s v="Delivered"/>
    <s v="Delivered"/>
    <s v="Organic"/>
    <n v="50"/>
    <n v="5811"/>
    <n v="7649.15"/>
    <n v="5811"/>
    <n v="1838.1499999999996"/>
    <n v="0.24030774661236867"/>
    <n v="7649.15"/>
    <n v="1838.1499999999996"/>
    <s v="Nov"/>
    <s v="Nov-2024"/>
    <d v="2024-11-01T00:00:00"/>
    <x v="1"/>
  </r>
  <r>
    <s v="CUST1182"/>
    <s v="P081"/>
    <n v="4"/>
    <n v="499"/>
    <n v="0"/>
    <s v="Credit Card"/>
    <s v="Delivered"/>
    <s v="Delivered"/>
    <s v="Google Ads"/>
    <n v="50"/>
    <n v="280"/>
    <n v="1996"/>
    <n v="1120"/>
    <n v="876"/>
    <n v="0.43887775551102204"/>
    <n v="1996"/>
    <n v="876"/>
    <s v="Apr"/>
    <s v="Apr-2024"/>
    <d v="2024-04-01T00:00:00"/>
    <x v="1"/>
  </r>
  <r>
    <s v="CUST1077"/>
    <s v="P065"/>
    <n v="1"/>
    <n v="399"/>
    <n v="39.9"/>
    <s v="UPI"/>
    <s v="Delivered"/>
    <s v="Delivered"/>
    <s v="Instagram"/>
    <n v="80"/>
    <n v="252"/>
    <n v="359.1"/>
    <n v="252"/>
    <n v="107.10000000000002"/>
    <n v="0.29824561403508776"/>
    <n v="359.1"/>
    <n v="107.10000000000002"/>
    <s v="Nov"/>
    <s v="Nov-2024"/>
    <d v="2024-11-01T00:00:00"/>
    <x v="2"/>
  </r>
  <r>
    <s v="CUST0820"/>
    <s v="P065"/>
    <n v="4"/>
    <n v="399"/>
    <n v="0"/>
    <s v="Debit Card"/>
    <s v="Delivered"/>
    <s v="Delivered"/>
    <s v="Facebook"/>
    <n v="60"/>
    <n v="252"/>
    <n v="1596"/>
    <n v="1008"/>
    <n v="588"/>
    <n v="0.36842105263157893"/>
    <n v="1596"/>
    <n v="588"/>
    <s v="Aug"/>
    <s v="Aug-2025"/>
    <d v="2025-08-01T00:00:00"/>
    <x v="2"/>
  </r>
  <r>
    <s v="CUST0688"/>
    <s v="P008"/>
    <n v="2"/>
    <n v="299"/>
    <n v="29.9"/>
    <s v="UPI"/>
    <s v="Delivered"/>
    <s v="Delivered"/>
    <s v="Email"/>
    <n v="70"/>
    <n v="197"/>
    <n v="568.1"/>
    <n v="394"/>
    <n v="174.10000000000002"/>
    <n v="0.30646013025875729"/>
    <n v="568.1"/>
    <n v="174.10000000000002"/>
    <s v="Mar"/>
    <s v="Mar-2025"/>
    <d v="2025-03-01T00:00:00"/>
    <x v="4"/>
  </r>
  <r>
    <s v="CUST0747"/>
    <s v="P091"/>
    <n v="4"/>
    <n v="3999"/>
    <n v="3999"/>
    <s v="Cash on Delivery"/>
    <s v="Delivered"/>
    <s v="Delayed"/>
    <s v="Affiliate"/>
    <n v="60"/>
    <n v="3076"/>
    <n v="11997"/>
    <n v="12304"/>
    <n v="-307"/>
    <n v="-2.5589730766024839E-2"/>
    <n v="11997"/>
    <n v="-307"/>
    <s v="May"/>
    <s v="May-2025"/>
    <d v="2025-05-01T00:00:00"/>
    <x v="1"/>
  </r>
  <r>
    <s v="CUST0655"/>
    <s v="P078"/>
    <n v="4"/>
    <n v="399"/>
    <n v="239.4"/>
    <s v="Debit Card"/>
    <s v="Delivered"/>
    <s v="Delivered"/>
    <s v="Affiliate"/>
    <n v="100"/>
    <n v="257"/>
    <n v="1356.6"/>
    <n v="1028"/>
    <n v="328.59999999999991"/>
    <n v="0.24222320507150225"/>
    <n v="1356.6"/>
    <n v="328.59999999999991"/>
    <s v="Jan"/>
    <s v="Jan-2025"/>
    <d v="2025-01-01T00:00:00"/>
    <x v="2"/>
  </r>
  <r>
    <s v="CUST1189"/>
    <s v="P080"/>
    <n v="4"/>
    <n v="6999"/>
    <n v="0"/>
    <s v="Net Banking"/>
    <s v="Delivered"/>
    <s v="Delivered"/>
    <s v="Email"/>
    <n v="50"/>
    <n v="4949"/>
    <n v="27996"/>
    <n v="19796"/>
    <n v="8200"/>
    <n v="0.29289898556936705"/>
    <n v="27996"/>
    <n v="8200"/>
    <s v="Jul"/>
    <s v="Jul-2024"/>
    <d v="2024-07-01T00:00:00"/>
    <x v="2"/>
  </r>
  <r>
    <s v="CUST0599"/>
    <s v="P070"/>
    <n v="3"/>
    <n v="499"/>
    <n v="0"/>
    <s v="Net Banking"/>
    <s v="Delivered"/>
    <s v="Delivered"/>
    <s v="Email"/>
    <n v="50"/>
    <n v="394"/>
    <n v="1497"/>
    <n v="1182"/>
    <n v="315"/>
    <n v="0.21042084168336672"/>
    <n v="1497"/>
    <n v="315"/>
    <s v="Sep"/>
    <s v="Sep-2024"/>
    <d v="2024-09-01T00:00:00"/>
    <x v="2"/>
  </r>
  <r>
    <s v="CUST1115"/>
    <s v="P057"/>
    <n v="3"/>
    <n v="299"/>
    <n v="89.7"/>
    <s v="UPI"/>
    <s v="Delivered"/>
    <s v="Delivered"/>
    <s v="Organic"/>
    <n v="100"/>
    <n v="188"/>
    <n v="807.3"/>
    <n v="564"/>
    <n v="243.29999999999995"/>
    <n v="0.30137495354886656"/>
    <n v="807.3"/>
    <n v="243.29999999999995"/>
    <s v="Apr"/>
    <s v="Apr-2024"/>
    <d v="2024-04-01T00:00:00"/>
    <x v="3"/>
  </r>
  <r>
    <s v="CUST0280"/>
    <s v="P051"/>
    <n v="4"/>
    <n v="2499"/>
    <n v="0"/>
    <s v="Net Banking"/>
    <s v="Cancelled"/>
    <s v="Cancelled"/>
    <s v="Affiliate"/>
    <n v="60"/>
    <n v="1946"/>
    <n v="9996"/>
    <n v="7784"/>
    <n v="2212"/>
    <n v="0.22128851540616246"/>
    <n v="0"/>
    <n v="0"/>
    <s v="Feb"/>
    <s v="Feb-2024"/>
    <d v="2024-02-01T00:00:00"/>
    <x v="3"/>
  </r>
  <r>
    <s v="CUST1078"/>
    <s v="P048"/>
    <n v="1"/>
    <n v="1599"/>
    <n v="159.9"/>
    <s v="UPI"/>
    <s v="Delivered"/>
    <s v="Delivered"/>
    <s v="Instagram"/>
    <n v="40"/>
    <n v="1138"/>
    <n v="1439.1"/>
    <n v="1138"/>
    <n v="301.09999999999991"/>
    <n v="0.20922798971579454"/>
    <n v="1439.1"/>
    <n v="301.09999999999991"/>
    <s v="Apr"/>
    <s v="Apr-2024"/>
    <d v="2024-04-01T00:00:00"/>
    <x v="3"/>
  </r>
  <r>
    <s v="CUST0120"/>
    <s v="P010"/>
    <n v="1"/>
    <n v="2499"/>
    <n v="0"/>
    <s v="Net Banking"/>
    <s v="Delivered"/>
    <s v="Delivered"/>
    <s v="Email"/>
    <n v="40"/>
    <n v="2030"/>
    <n v="2499"/>
    <n v="2030"/>
    <n v="469"/>
    <n v="0.1876750700280112"/>
    <n v="2499"/>
    <n v="469"/>
    <s v="Feb"/>
    <s v="Feb-2025"/>
    <d v="2025-02-01T00:00:00"/>
    <x v="4"/>
  </r>
  <r>
    <s v="CUST0824"/>
    <s v="P083"/>
    <n v="1"/>
    <n v="499"/>
    <n v="0"/>
    <s v="UPI"/>
    <s v="Cancelled"/>
    <s v="Cancelled"/>
    <s v="Facebook"/>
    <n v="60"/>
    <n v="323"/>
    <n v="499"/>
    <n v="323"/>
    <n v="176"/>
    <n v="0.35270541082164331"/>
    <n v="0"/>
    <n v="0"/>
    <s v="Apr"/>
    <s v="Apr-2024"/>
    <d v="2024-04-01T00:00:00"/>
    <x v="1"/>
  </r>
  <r>
    <s v="CUST1109"/>
    <s v="P053"/>
    <n v="1"/>
    <n v="599"/>
    <n v="0"/>
    <s v="Credit Card"/>
    <s v="Cancelled"/>
    <s v="Cancelled"/>
    <s v="Organic"/>
    <n v="70"/>
    <n v="443"/>
    <n v="599"/>
    <n v="443"/>
    <n v="156"/>
    <n v="0.2604340567612688"/>
    <n v="0"/>
    <n v="0"/>
    <s v="Aug"/>
    <s v="Aug-2024"/>
    <d v="2024-08-01T00:00:00"/>
    <x v="3"/>
  </r>
  <r>
    <s v="CUST0920"/>
    <s v="P076"/>
    <n v="1"/>
    <n v="399"/>
    <n v="0"/>
    <s v="Credit Card"/>
    <s v="Delivered"/>
    <s v="Delivered"/>
    <s v="Facebook"/>
    <n v="40"/>
    <n v="322"/>
    <n v="399"/>
    <n v="322"/>
    <n v="77"/>
    <n v="0.19298245614035087"/>
    <n v="399"/>
    <n v="77"/>
    <s v="May"/>
    <s v="May-2025"/>
    <d v="2025-05-01T00:00:00"/>
    <x v="2"/>
  </r>
  <r>
    <s v="CUST0355"/>
    <s v="P063"/>
    <n v="2"/>
    <n v="2999"/>
    <n v="299.89999999999998"/>
    <s v="Debit Card"/>
    <s v="Delivered"/>
    <s v="Delivered"/>
    <s v="Google Ads"/>
    <n v="60"/>
    <n v="1877"/>
    <n v="5698.1"/>
    <n v="3754"/>
    <n v="1944.1000000000004"/>
    <n v="0.34118390340639865"/>
    <n v="5698.1"/>
    <n v="1944.1000000000004"/>
    <s v="Mar"/>
    <s v="Mar-2025"/>
    <d v="2025-03-01T00:00:00"/>
    <x v="2"/>
  </r>
  <r>
    <s v="CUST1113"/>
    <s v="P039"/>
    <n v="2"/>
    <n v="999"/>
    <n v="399.6"/>
    <s v="Credit Card"/>
    <s v="Delivered"/>
    <s v="Delivered"/>
    <s v="Instagram"/>
    <n v="70"/>
    <n v="573"/>
    <n v="1598.4"/>
    <n v="1146"/>
    <n v="452.40000000000009"/>
    <n v="0.28303303303303307"/>
    <n v="1598.4"/>
    <n v="452.40000000000009"/>
    <s v="Jul"/>
    <s v="Jul-2025"/>
    <d v="2025-07-01T00:00:00"/>
    <x v="0"/>
  </r>
  <r>
    <s v="CUST0948"/>
    <s v="P045"/>
    <n v="1"/>
    <n v="4999"/>
    <n v="499.9"/>
    <s v="Credit Card"/>
    <s v="Delivered"/>
    <s v="Delivered"/>
    <s v="Organic"/>
    <n v="70"/>
    <n v="3040"/>
    <n v="4499.1000000000004"/>
    <n v="3040"/>
    <n v="1459.1000000000004"/>
    <n v="0.32430930630570565"/>
    <n v="4499.1000000000004"/>
    <n v="1459.1000000000004"/>
    <s v="Jul"/>
    <s v="Jul-2024"/>
    <d v="2024-07-01T00:00:00"/>
    <x v="3"/>
  </r>
  <r>
    <s v="CUST0899"/>
    <s v="P027"/>
    <n v="1"/>
    <n v="299"/>
    <n v="0"/>
    <s v="Credit Card"/>
    <s v="Delivered"/>
    <s v="Delivered"/>
    <s v="Affiliate"/>
    <n v="70"/>
    <n v="206"/>
    <n v="299"/>
    <n v="206"/>
    <n v="93"/>
    <n v="0.31103678929765888"/>
    <n v="299"/>
    <n v="93"/>
    <s v="Sep"/>
    <s v="Sep-2025"/>
    <d v="2025-09-01T00:00:00"/>
    <x v="0"/>
  </r>
  <r>
    <s v="CUST0162"/>
    <s v="P093"/>
    <n v="1"/>
    <n v="999"/>
    <n v="99.9"/>
    <s v="Cash on Delivery"/>
    <s v="Delivered"/>
    <s v="Delivered"/>
    <s v="Organic"/>
    <n v="40"/>
    <n v="629"/>
    <n v="899.1"/>
    <n v="629"/>
    <n v="270.10000000000002"/>
    <n v="0.30041152263374488"/>
    <n v="899.1"/>
    <n v="270.10000000000002"/>
    <s v="Jan"/>
    <s v="Jan-2025"/>
    <d v="2025-01-01T00:00:00"/>
    <x v="1"/>
  </r>
  <r>
    <s v="CUST0371"/>
    <s v="P010"/>
    <n v="4"/>
    <n v="2499"/>
    <n v="0"/>
    <s v="Cash on Delivery"/>
    <s v="Delivered"/>
    <s v="Delivered"/>
    <s v="Organic"/>
    <n v="50"/>
    <n v="2030"/>
    <n v="9996"/>
    <n v="8120"/>
    <n v="1876"/>
    <n v="0.1876750700280112"/>
    <n v="9996"/>
    <n v="1876"/>
    <s v="May"/>
    <s v="May-2024"/>
    <d v="2024-05-01T00:00:00"/>
    <x v="4"/>
  </r>
  <r>
    <s v="CUST0492"/>
    <s v="P010"/>
    <n v="3"/>
    <n v="2499"/>
    <n v="0"/>
    <s v="Cash on Delivery"/>
    <s v="Cancelled"/>
    <s v="Cancelled"/>
    <s v="Email"/>
    <n v="70"/>
    <n v="2030"/>
    <n v="7497"/>
    <n v="6090"/>
    <n v="1407"/>
    <n v="0.1876750700280112"/>
    <n v="0"/>
    <n v="0"/>
    <s v="Sep"/>
    <s v="Sep-2024"/>
    <d v="2024-09-01T00:00:00"/>
    <x v="4"/>
  </r>
  <r>
    <s v="CUST0702"/>
    <s v="P053"/>
    <n v="3"/>
    <n v="599"/>
    <n v="179.7"/>
    <s v="Credit Card"/>
    <s v="Delivered"/>
    <s v="Delayed"/>
    <s v="Google Ads"/>
    <n v="50"/>
    <n v="443"/>
    <n v="1617.3"/>
    <n v="1329"/>
    <n v="288.29999999999995"/>
    <n v="0.1782600630680764"/>
    <n v="1617.3"/>
    <n v="288.29999999999995"/>
    <s v="Oct"/>
    <s v="Oct-2024"/>
    <d v="2024-10-01T00:00:00"/>
    <x v="3"/>
  </r>
  <r>
    <s v="CUST0673"/>
    <s v="P056"/>
    <n v="2"/>
    <n v="299"/>
    <n v="0"/>
    <s v="Net Banking"/>
    <s v="Cancelled"/>
    <s v="Cancelled"/>
    <s v="Organic"/>
    <n v="50"/>
    <n v="188"/>
    <n v="598"/>
    <n v="376"/>
    <n v="222"/>
    <n v="0.37123745819397991"/>
    <n v="0"/>
    <n v="0"/>
    <s v="Jul"/>
    <s v="Jul-2024"/>
    <d v="2024-07-01T00:00:00"/>
    <x v="3"/>
  </r>
  <r>
    <s v="CUST0189"/>
    <s v="P097"/>
    <n v="4"/>
    <n v="499"/>
    <n v="399.2"/>
    <s v="Credit Card"/>
    <s v="Delivered"/>
    <s v="Delivered"/>
    <s v="Facebook"/>
    <n v="60"/>
    <n v="324"/>
    <n v="1596.8"/>
    <n v="1296"/>
    <n v="300.79999999999995"/>
    <n v="0.18837675350701399"/>
    <n v="1596.8"/>
    <n v="300.79999999999995"/>
    <s v="Sep"/>
    <s v="Sep-2025"/>
    <d v="2025-09-01T00:00:00"/>
    <x v="1"/>
  </r>
  <r>
    <s v="CUST0614"/>
    <s v="P063"/>
    <n v="4"/>
    <n v="2999"/>
    <n v="1799.4"/>
    <s v="Credit Card"/>
    <s v="Delivered"/>
    <s v="Delivered"/>
    <s v="Affiliate"/>
    <n v="50"/>
    <n v="1877"/>
    <n v="10196.6"/>
    <n v="7508"/>
    <n v="2688.6000000000004"/>
    <n v="0.2636761273365632"/>
    <n v="10196.6"/>
    <n v="2688.6000000000004"/>
    <s v="Dec"/>
    <s v="Dec-2024"/>
    <d v="2024-12-01T00:00:00"/>
    <x v="2"/>
  </r>
  <r>
    <s v="CUST0585"/>
    <s v="P064"/>
    <n v="3"/>
    <n v="799"/>
    <n v="0"/>
    <s v="Debit Card"/>
    <s v="Delivered"/>
    <s v="Delivered"/>
    <s v="Instagram"/>
    <n v="100"/>
    <n v="445"/>
    <n v="2397"/>
    <n v="1335"/>
    <n v="1062"/>
    <n v="0.44305381727158949"/>
    <n v="2397"/>
    <n v="1062"/>
    <s v="Jun"/>
    <s v="Jun-2024"/>
    <d v="2024-06-01T00:00:00"/>
    <x v="2"/>
  </r>
  <r>
    <s v="CUST1119"/>
    <s v="P084"/>
    <n v="2"/>
    <n v="999"/>
    <n v="0"/>
    <s v="Credit Card"/>
    <s v="Cancelled"/>
    <s v="Cancelled"/>
    <s v="Google Ads"/>
    <n v="40"/>
    <n v="809"/>
    <n v="1998"/>
    <n v="1618"/>
    <n v="380"/>
    <n v="0.19019019019019018"/>
    <n v="0"/>
    <n v="0"/>
    <s v="Jun"/>
    <s v="Jun-2024"/>
    <d v="2024-06-01T00:00:00"/>
    <x v="1"/>
  </r>
  <r>
    <s v="CUST0075"/>
    <s v="P026"/>
    <n v="1"/>
    <n v="599"/>
    <n v="89.85"/>
    <s v="Credit Card"/>
    <s v="Delivered"/>
    <s v="Delivered"/>
    <s v="Facebook"/>
    <n v="80"/>
    <n v="363"/>
    <n v="509.15"/>
    <n v="363"/>
    <n v="146.14999999999998"/>
    <n v="0.28704703918295194"/>
    <n v="509.15"/>
    <n v="146.14999999999998"/>
    <s v="Feb"/>
    <s v="Feb-2024"/>
    <d v="2024-02-01T00:00:00"/>
    <x v="0"/>
  </r>
  <r>
    <s v="CUST0015"/>
    <s v="P035"/>
    <n v="2"/>
    <n v="1299"/>
    <n v="519.6"/>
    <s v="UPI"/>
    <s v="Delivered"/>
    <s v="Delivered"/>
    <s v="Email"/>
    <n v="80"/>
    <n v="863"/>
    <n v="2078.4"/>
    <n v="1726"/>
    <n v="352.40000000000009"/>
    <n v="0.16955350269438033"/>
    <n v="2078.4"/>
    <n v="352.40000000000009"/>
    <s v="Sep"/>
    <s v="Sep-2024"/>
    <d v="2024-09-01T00:00:00"/>
    <x v="0"/>
  </r>
  <r>
    <s v="CUST0421"/>
    <s v="P085"/>
    <n v="4"/>
    <n v="2999"/>
    <n v="1799.4"/>
    <s v="Debit Card"/>
    <s v="Delivered"/>
    <s v="Delivered"/>
    <s v="Instagram"/>
    <n v="80"/>
    <n v="2394"/>
    <n v="10196.6"/>
    <n v="9576"/>
    <n v="620.60000000000036"/>
    <n v="6.0863425063256413E-2"/>
    <n v="10196.6"/>
    <n v="620.60000000000036"/>
    <s v="Apr"/>
    <s v="Apr-2025"/>
    <d v="2025-04-01T00:00:00"/>
    <x v="1"/>
  </r>
  <r>
    <s v="CUST1087"/>
    <s v="P098"/>
    <n v="1"/>
    <n v="399"/>
    <n v="0"/>
    <s v="Credit Card"/>
    <s v="Cancelled"/>
    <s v="Cancelled"/>
    <s v="Instagram"/>
    <n v="40"/>
    <n v="278"/>
    <n v="399"/>
    <n v="278"/>
    <n v="121"/>
    <n v="0.3032581453634085"/>
    <n v="0"/>
    <n v="0"/>
    <s v="Mar"/>
    <s v="Mar-2025"/>
    <d v="2025-03-01T00:00:00"/>
    <x v="1"/>
  </r>
  <r>
    <s v="CUST0408"/>
    <s v="P005"/>
    <n v="4"/>
    <n v="599"/>
    <n v="239.6"/>
    <s v="Credit Card"/>
    <s v="Delivered"/>
    <s v="Delayed"/>
    <s v="Google Ads"/>
    <n v="60"/>
    <n v="426"/>
    <n v="2156.4"/>
    <n v="1704"/>
    <n v="452.40000000000009"/>
    <n v="0.20979410127991099"/>
    <n v="2156.4"/>
    <n v="452.40000000000009"/>
    <s v="Jun"/>
    <s v="Jun-2024"/>
    <d v="2024-06-01T00:00:00"/>
    <x v="4"/>
  </r>
  <r>
    <s v="CUST1076"/>
    <s v="P070"/>
    <n v="3"/>
    <n v="499"/>
    <n v="299.39999999999998"/>
    <s v="UPI"/>
    <s v="Delivered"/>
    <s v="Delivered"/>
    <s v="Organic"/>
    <n v="40"/>
    <n v="394"/>
    <n v="1197.5999999999999"/>
    <n v="1182"/>
    <n v="15.599999999999909"/>
    <n v="1.3026052104208341E-2"/>
    <n v="1197.5999999999999"/>
    <n v="15.599999999999909"/>
    <s v="Jul"/>
    <s v="Jul-2024"/>
    <d v="2024-07-01T00:00:00"/>
    <x v="2"/>
  </r>
  <r>
    <s v="CUST0740"/>
    <s v="P013"/>
    <n v="4"/>
    <n v="999"/>
    <n v="0"/>
    <s v="Debit Card"/>
    <s v="Cancelled"/>
    <s v="Cancelled"/>
    <s v="Instagram"/>
    <n v="70"/>
    <n v="603"/>
    <n v="3996"/>
    <n v="2412"/>
    <n v="1584"/>
    <n v="0.3963963963963964"/>
    <n v="0"/>
    <n v="0"/>
    <s v="Jan"/>
    <s v="Jan-2025"/>
    <d v="2025-01-01T00:00:00"/>
    <x v="4"/>
  </r>
  <r>
    <s v="CUST0346"/>
    <s v="P078"/>
    <n v="1"/>
    <n v="399"/>
    <n v="79.8"/>
    <s v="UPI"/>
    <s v="Delivered"/>
    <s v="Delivered"/>
    <s v="Organic"/>
    <n v="50"/>
    <n v="257"/>
    <n v="319.2"/>
    <n v="257"/>
    <n v="62.199999999999989"/>
    <n v="0.19486215538847115"/>
    <n v="319.2"/>
    <n v="62.199999999999989"/>
    <s v="May"/>
    <s v="May-2025"/>
    <d v="2025-05-01T00:00:00"/>
    <x v="2"/>
  </r>
  <r>
    <s v="CUST0063"/>
    <s v="P081"/>
    <n v="1"/>
    <n v="499"/>
    <n v="99.8"/>
    <s v="Debit Card"/>
    <s v="Delivered"/>
    <s v="Delivered"/>
    <s v="Organic"/>
    <n v="80"/>
    <n v="280"/>
    <n v="399.2"/>
    <n v="280"/>
    <n v="119.19999999999999"/>
    <n v="0.29859719438877752"/>
    <n v="399.2"/>
    <n v="119.19999999999999"/>
    <s v="May"/>
    <s v="May-2025"/>
    <d v="2025-05-01T00:00:00"/>
    <x v="1"/>
  </r>
  <r>
    <s v="CUST0184"/>
    <s v="P001"/>
    <n v="2"/>
    <n v="799"/>
    <n v="159.80000000000001"/>
    <s v="Net Banking"/>
    <s v="Delivered"/>
    <s v="Delivered"/>
    <s v="Organic"/>
    <n v="70"/>
    <n v="547"/>
    <n v="1438.2"/>
    <n v="1094"/>
    <n v="344.20000000000005"/>
    <n v="0.23932693644833822"/>
    <n v="1438.2"/>
    <n v="344.20000000000005"/>
    <s v="Feb"/>
    <s v="Feb-2025"/>
    <d v="2025-02-01T00:00:00"/>
    <x v="4"/>
  </r>
  <r>
    <s v="CUST1061"/>
    <s v="P007"/>
    <n v="1"/>
    <n v="599"/>
    <n v="119.8"/>
    <s v="Credit Card"/>
    <s v="Delivered"/>
    <s v="Delivered"/>
    <s v="Affiliate"/>
    <n v="50"/>
    <n v="470"/>
    <n v="479.2"/>
    <n v="470"/>
    <n v="9.1999999999999886"/>
    <n v="1.9198664440734533E-2"/>
    <n v="479.2"/>
    <n v="9.1999999999999886"/>
    <s v="Feb"/>
    <s v="Feb-2024"/>
    <d v="2024-02-01T00:00:00"/>
    <x v="4"/>
  </r>
  <r>
    <s v="CUST0184"/>
    <s v="P015"/>
    <n v="3"/>
    <n v="1299"/>
    <n v="389.7"/>
    <s v="Cash on Delivery"/>
    <s v="Delivered"/>
    <s v="Delivered"/>
    <s v="Organic"/>
    <n v="100"/>
    <n v="881"/>
    <n v="3507.3"/>
    <n v="2643"/>
    <n v="864.30000000000018"/>
    <n v="0.24642887691386542"/>
    <n v="3507.3"/>
    <n v="864.30000000000018"/>
    <s v="Jul"/>
    <s v="Jul-2024"/>
    <d v="2024-07-01T00:00:00"/>
    <x v="4"/>
  </r>
  <r>
    <s v="CUST0765"/>
    <s v="P084"/>
    <n v="2"/>
    <n v="999"/>
    <n v="0"/>
    <s v="Credit Card"/>
    <s v="Cancelled"/>
    <s v="Cancelled"/>
    <s v="Organic"/>
    <n v="40"/>
    <n v="809"/>
    <n v="1998"/>
    <n v="1618"/>
    <n v="380"/>
    <n v="0.19019019019019018"/>
    <n v="0"/>
    <n v="0"/>
    <s v="Jan"/>
    <s v="Jan-2025"/>
    <d v="2025-01-01T00:00:00"/>
    <x v="1"/>
  </r>
  <r>
    <s v="CUST0408"/>
    <s v="P046"/>
    <n v="2"/>
    <n v="1999"/>
    <n v="199.9"/>
    <s v="UPI"/>
    <s v="Delivered"/>
    <s v="Delivered"/>
    <s v="Google Ads"/>
    <n v="40"/>
    <n v="1398"/>
    <n v="3798.1"/>
    <n v="2796"/>
    <n v="1002.0999999999999"/>
    <n v="0.26384244753955921"/>
    <n v="3798.1"/>
    <n v="1002.0999999999999"/>
    <s v="Feb"/>
    <s v="Feb-2024"/>
    <d v="2024-02-01T00:00:00"/>
    <x v="3"/>
  </r>
  <r>
    <s v="CUST0309"/>
    <s v="P100"/>
    <n v="3"/>
    <n v="4999"/>
    <n v="3749.25"/>
    <s v="UPI"/>
    <s v="Delivered"/>
    <s v="Delivered"/>
    <s v="Email"/>
    <n v="50"/>
    <n v="3463"/>
    <n v="11247.75"/>
    <n v="10389"/>
    <n v="858.75"/>
    <n v="7.6348603053944128E-2"/>
    <n v="11247.75"/>
    <n v="858.75"/>
    <s v="Jan"/>
    <s v="Jan-2024"/>
    <d v="2024-01-01T00:00:00"/>
    <x v="1"/>
  </r>
  <r>
    <s v="CUST0840"/>
    <s v="P049"/>
    <n v="3"/>
    <n v="799"/>
    <n v="119.85"/>
    <s v="Debit Card"/>
    <s v="Delivered"/>
    <s v="Delivered"/>
    <s v="Email"/>
    <n v="100"/>
    <n v="538"/>
    <n v="2277.15"/>
    <n v="1614"/>
    <n v="663.15000000000009"/>
    <n v="0.29121928726697849"/>
    <n v="2277.15"/>
    <n v="663.15000000000009"/>
    <s v="Jan"/>
    <s v="Jan-2025"/>
    <d v="2025-01-01T00:00:00"/>
    <x v="3"/>
  </r>
  <r>
    <s v="CUST1068"/>
    <s v="P019"/>
    <n v="2"/>
    <n v="499"/>
    <n v="99.8"/>
    <s v="Credit Card"/>
    <s v="Delivered"/>
    <s v="Delivered"/>
    <s v="Organic"/>
    <n v="50"/>
    <n v="391"/>
    <n v="898.2"/>
    <n v="782"/>
    <n v="116.20000000000005"/>
    <n v="0.12936985081273664"/>
    <n v="898.2"/>
    <n v="116.20000000000005"/>
    <s v="Oct"/>
    <s v="Oct-2025"/>
    <d v="2025-10-01T00:00:00"/>
    <x v="4"/>
  </r>
  <r>
    <s v="CUST0898"/>
    <s v="P018"/>
    <n v="1"/>
    <n v="499"/>
    <n v="99.8"/>
    <s v="Cash on Delivery"/>
    <s v="Delivered"/>
    <s v="Delivered"/>
    <s v="Organic"/>
    <n v="60"/>
    <n v="403"/>
    <n v="399.2"/>
    <n v="403"/>
    <n v="-3.8000000000000114"/>
    <n v="-9.5190380761523332E-3"/>
    <n v="399.2"/>
    <n v="-3.8000000000000114"/>
    <s v="Sep"/>
    <s v="Sep-2025"/>
    <d v="2025-09-01T00:00:00"/>
    <x v="4"/>
  </r>
  <r>
    <s v="CUST0415"/>
    <s v="P014"/>
    <n v="2"/>
    <n v="2499"/>
    <n v="999.6"/>
    <s v="UPI"/>
    <s v="Delivered"/>
    <s v="Delivered"/>
    <s v="Instagram"/>
    <n v="80"/>
    <n v="1599"/>
    <n v="3998.4"/>
    <n v="3198"/>
    <n v="800.40000000000009"/>
    <n v="0.20018007202881155"/>
    <n v="3998.4"/>
    <n v="800.40000000000009"/>
    <s v="May"/>
    <s v="May-2025"/>
    <d v="2025-05-01T00:00:00"/>
    <x v="4"/>
  </r>
  <r>
    <s v="CUST0241"/>
    <s v="P026"/>
    <n v="4"/>
    <n v="599"/>
    <n v="239.6"/>
    <s v="Credit Card"/>
    <s v="Delivered"/>
    <s v="Delivered"/>
    <s v="Organic"/>
    <n v="40"/>
    <n v="363"/>
    <n v="2156.4"/>
    <n v="1452"/>
    <n v="704.40000000000009"/>
    <n v="0.32665553700612132"/>
    <n v="2156.4"/>
    <n v="704.40000000000009"/>
    <s v="Sep"/>
    <s v="Sep-2024"/>
    <d v="2024-09-01T00:00:00"/>
    <x v="0"/>
  </r>
  <r>
    <s v="CUST0638"/>
    <s v="P039"/>
    <n v="3"/>
    <n v="999"/>
    <n v="149.85"/>
    <s v="Debit Card"/>
    <s v="Delivered"/>
    <s v="Delayed"/>
    <s v="Organic"/>
    <n v="50"/>
    <n v="573"/>
    <n v="2847.15"/>
    <n v="1719"/>
    <n v="1128.1500000000001"/>
    <n v="0.39623834360676469"/>
    <n v="2847.15"/>
    <n v="1128.1500000000001"/>
    <s v="Sep"/>
    <s v="Sep-2025"/>
    <d v="2025-09-01T00:00:00"/>
    <x v="0"/>
  </r>
  <r>
    <s v="CUST0685"/>
    <s v="P069"/>
    <n v="4"/>
    <n v="2499"/>
    <n v="0"/>
    <s v="Debit Card"/>
    <s v="Cancelled"/>
    <s v="Cancelled"/>
    <s v="Google Ads"/>
    <n v="70"/>
    <n v="1430"/>
    <n v="9996"/>
    <n v="5720"/>
    <n v="4276"/>
    <n v="0.42777110844337735"/>
    <n v="0"/>
    <n v="0"/>
    <s v="Nov"/>
    <s v="Nov-2024"/>
    <d v="2024-11-01T00:00:00"/>
    <x v="2"/>
  </r>
  <r>
    <s v="CUST0005"/>
    <s v="P037"/>
    <n v="2"/>
    <n v="399"/>
    <n v="0"/>
    <s v="UPI"/>
    <s v="Cancelled"/>
    <s v="Cancelled"/>
    <s v="Google Ads"/>
    <n v="60"/>
    <n v="226"/>
    <n v="798"/>
    <n v="452"/>
    <n v="346"/>
    <n v="0.43358395989974935"/>
    <n v="0"/>
    <n v="0"/>
    <s v="Nov"/>
    <s v="Nov-2024"/>
    <d v="2024-11-01T00:00:00"/>
    <x v="0"/>
  </r>
  <r>
    <s v="CUST0952"/>
    <s v="P043"/>
    <n v="4"/>
    <n v="599"/>
    <n v="359.4"/>
    <s v="Cash on Delivery"/>
    <s v="Delivered"/>
    <s v="Delivered"/>
    <s v="Email"/>
    <n v="60"/>
    <n v="358"/>
    <n v="2036.6"/>
    <n v="1432"/>
    <n v="604.59999999999991"/>
    <n v="0.2968673278994402"/>
    <n v="2036.6"/>
    <n v="604.59999999999991"/>
    <s v="Aug"/>
    <s v="Aug-2024"/>
    <d v="2024-08-01T00:00:00"/>
    <x v="3"/>
  </r>
  <r>
    <s v="CUST0708"/>
    <s v="P090"/>
    <n v="1"/>
    <n v="8999"/>
    <n v="0"/>
    <s v="UPI"/>
    <s v="Cancelled"/>
    <s v="Cancelled"/>
    <s v="Facebook"/>
    <n v="100"/>
    <n v="5811"/>
    <n v="8999"/>
    <n v="5811"/>
    <n v="3188"/>
    <n v="0.35426158462051338"/>
    <n v="0"/>
    <n v="0"/>
    <s v="Jan"/>
    <s v="Jan-2024"/>
    <d v="2024-01-01T00:00:00"/>
    <x v="1"/>
  </r>
  <r>
    <s v="CUST0867"/>
    <s v="P002"/>
    <n v="1"/>
    <n v="999"/>
    <n v="49.95"/>
    <s v="UPI"/>
    <s v="Delivered"/>
    <s v="Delayed"/>
    <s v="Google Ads"/>
    <n v="60"/>
    <n v="590"/>
    <n v="949.05"/>
    <n v="590"/>
    <n v="359.04999999999995"/>
    <n v="0.37832569411516775"/>
    <n v="949.05"/>
    <n v="359.04999999999995"/>
    <s v="Aug"/>
    <s v="Aug-2025"/>
    <d v="2025-08-01T00:00:00"/>
    <x v="4"/>
  </r>
  <r>
    <s v="CUST0179"/>
    <s v="P009"/>
    <n v="2"/>
    <n v="4999"/>
    <n v="499.9"/>
    <s v="Debit Card"/>
    <s v="Delivered"/>
    <s v="Delivered"/>
    <s v="Email"/>
    <n v="80"/>
    <n v="2853"/>
    <n v="9498.1"/>
    <n v="5706"/>
    <n v="3792.1000000000004"/>
    <n v="0.39924827070677293"/>
    <n v="9498.1"/>
    <n v="3792.1000000000004"/>
    <s v="Feb"/>
    <s v="Feb-2024"/>
    <d v="2024-02-01T00:00:00"/>
    <x v="4"/>
  </r>
  <r>
    <s v="CUST0564"/>
    <s v="P048"/>
    <n v="4"/>
    <n v="1599"/>
    <n v="959.4"/>
    <s v="Credit Card"/>
    <s v="Delivered"/>
    <s v="Delayed"/>
    <s v="Organic"/>
    <n v="100"/>
    <n v="1138"/>
    <n v="5436.6"/>
    <n v="4552"/>
    <n v="884.60000000000036"/>
    <n v="0.16271198911084139"/>
    <n v="5436.6"/>
    <n v="884.60000000000036"/>
    <s v="Feb"/>
    <s v="Feb-2024"/>
    <d v="2024-02-01T00:00:00"/>
    <x v="3"/>
  </r>
  <r>
    <s v="CUST0207"/>
    <s v="P057"/>
    <n v="1"/>
    <n v="299"/>
    <n v="14.95"/>
    <s v="Debit Card"/>
    <s v="Delivered"/>
    <s v="Delivered"/>
    <s v="Organic"/>
    <n v="50"/>
    <n v="188"/>
    <n v="284.05"/>
    <n v="188"/>
    <n v="96.050000000000011"/>
    <n v="0.33814469283576837"/>
    <n v="284.05"/>
    <n v="96.050000000000011"/>
    <s v="Nov"/>
    <s v="Nov-2024"/>
    <d v="2024-11-01T00:00:00"/>
    <x v="3"/>
  </r>
  <r>
    <s v="CUST0575"/>
    <s v="P087"/>
    <n v="1"/>
    <n v="799"/>
    <n v="159.80000000000001"/>
    <s v="Credit Card"/>
    <s v="Delivered"/>
    <s v="Delivered"/>
    <s v="Organic"/>
    <n v="50"/>
    <n v="560"/>
    <n v="639.20000000000005"/>
    <n v="560"/>
    <n v="79.200000000000045"/>
    <n v="0.12390488110137678"/>
    <n v="639.20000000000005"/>
    <n v="79.200000000000045"/>
    <s v="Mar"/>
    <s v="Mar-2024"/>
    <d v="2024-03-01T00:00:00"/>
    <x v="1"/>
  </r>
  <r>
    <s v="CUST0384"/>
    <s v="P012"/>
    <n v="4"/>
    <n v="1599"/>
    <n v="639.6"/>
    <s v="Debit Card"/>
    <s v="Delivered"/>
    <s v="Delivered"/>
    <s v="Organic"/>
    <n v="70"/>
    <n v="1169"/>
    <n v="5756.4"/>
    <n v="4676"/>
    <n v="1080.3999999999996"/>
    <n v="0.18768674866235838"/>
    <n v="5756.4"/>
    <n v="1080.3999999999996"/>
    <s v="May"/>
    <s v="May-2024"/>
    <d v="2024-05-01T00:00:00"/>
    <x v="4"/>
  </r>
  <r>
    <s v="CUST0615"/>
    <s v="P030"/>
    <n v="1"/>
    <n v="799"/>
    <n v="79.900000000000006"/>
    <s v="Credit Card"/>
    <s v="Delivered"/>
    <s v="Delivered"/>
    <s v="Google Ads"/>
    <n v="40"/>
    <n v="566"/>
    <n v="719.1"/>
    <n v="566"/>
    <n v="153.10000000000002"/>
    <n v="0.21290502016409404"/>
    <n v="719.1"/>
    <n v="153.10000000000002"/>
    <s v="Aug"/>
    <s v="Aug-2025"/>
    <d v="2025-08-01T00:00:00"/>
    <x v="0"/>
  </r>
  <r>
    <s v="CUST0995"/>
    <s v="P096"/>
    <n v="2"/>
    <n v="299"/>
    <n v="119.6"/>
    <s v="UPI"/>
    <s v="Delivered"/>
    <s v="Delivered"/>
    <s v="Instagram"/>
    <n v="60"/>
    <n v="168"/>
    <n v="478.4"/>
    <n v="336"/>
    <n v="142.39999999999998"/>
    <n v="0.29765886287625415"/>
    <n v="478.4"/>
    <n v="142.39999999999998"/>
    <s v="Mar"/>
    <s v="Mar-2025"/>
    <d v="2025-03-01T00:00:00"/>
    <x v="1"/>
  </r>
  <r>
    <s v="CUST0028"/>
    <s v="P068"/>
    <n v="1"/>
    <n v="2499"/>
    <n v="499.8"/>
    <s v="Credit Card"/>
    <s v="Delivered"/>
    <s v="Delivered"/>
    <s v="Affiliate"/>
    <n v="80"/>
    <n v="1632"/>
    <n v="1999.2"/>
    <n v="1632"/>
    <n v="367.20000000000005"/>
    <n v="0.18367346938775511"/>
    <n v="1999.2"/>
    <n v="367.20000000000005"/>
    <s v="Nov"/>
    <s v="Nov-2024"/>
    <d v="2024-11-01T00:00:00"/>
    <x v="2"/>
  </r>
  <r>
    <s v="CUST0654"/>
    <s v="P064"/>
    <n v="1"/>
    <n v="799"/>
    <n v="0"/>
    <s v="Cash on Delivery"/>
    <s v="Delivered"/>
    <s v="Delayed"/>
    <s v="Affiliate"/>
    <n v="40"/>
    <n v="445"/>
    <n v="799"/>
    <n v="445"/>
    <n v="354"/>
    <n v="0.44305381727158949"/>
    <n v="799"/>
    <n v="354"/>
    <s v="Mar"/>
    <s v="Mar-2025"/>
    <d v="2025-03-01T00:00:00"/>
    <x v="2"/>
  </r>
  <r>
    <s v="CUST0581"/>
    <s v="P078"/>
    <n v="1"/>
    <n v="399"/>
    <n v="19.95"/>
    <s v="UPI"/>
    <s v="Delivered"/>
    <s v="Delivered"/>
    <s v="Organic"/>
    <n v="60"/>
    <n v="257"/>
    <n v="379.05"/>
    <n v="257"/>
    <n v="122.05000000000001"/>
    <n v="0.32198918348502836"/>
    <n v="379.05"/>
    <n v="122.05000000000001"/>
    <s v="May"/>
    <s v="May-2025"/>
    <d v="2025-05-01T00:00:00"/>
    <x v="2"/>
  </r>
  <r>
    <s v="CUST1025"/>
    <s v="P020"/>
    <n v="1"/>
    <n v="1999"/>
    <n v="299.85000000000002"/>
    <s v="Net Banking"/>
    <s v="Delivered"/>
    <s v="Delivered"/>
    <s v="Facebook"/>
    <n v="70"/>
    <n v="1597"/>
    <n v="1699.15"/>
    <n v="1597"/>
    <n v="102.15000000000009"/>
    <n v="6.0118294441338364E-2"/>
    <n v="1699.15"/>
    <n v="102.15000000000009"/>
    <s v="Jun"/>
    <s v="Jun-2024"/>
    <d v="2024-06-01T00:00:00"/>
    <x v="4"/>
  </r>
  <r>
    <s v="CUST0210"/>
    <s v="P069"/>
    <n v="2"/>
    <n v="2499"/>
    <n v="249.9"/>
    <s v="Debit Card"/>
    <s v="Delivered"/>
    <s v="Delivered"/>
    <s v="Affiliate"/>
    <n v="100"/>
    <n v="1430"/>
    <n v="4748.1000000000004"/>
    <n v="2860"/>
    <n v="1888.1000000000004"/>
    <n v="0.39765379836144987"/>
    <n v="4748.1000000000004"/>
    <n v="1888.1000000000004"/>
    <s v="Aug"/>
    <s v="Aug-2024"/>
    <d v="2024-08-01T00:00:00"/>
    <x v="2"/>
  </r>
  <r>
    <s v="CUST1172"/>
    <s v="P006"/>
    <n v="2"/>
    <n v="399"/>
    <n v="119.7"/>
    <s v="UPI"/>
    <s v="Delivered"/>
    <s v="Delivered"/>
    <s v="Affiliate"/>
    <n v="50"/>
    <n v="221"/>
    <n v="678.3"/>
    <n v="442"/>
    <n v="236.29999999999995"/>
    <n v="0.34837092731829572"/>
    <n v="678.3"/>
    <n v="236.29999999999995"/>
    <s v="Apr"/>
    <s v="Apr-2024"/>
    <d v="2024-04-01T00:00:00"/>
    <x v="4"/>
  </r>
  <r>
    <s v="CUST0152"/>
    <s v="P027"/>
    <n v="1"/>
    <n v="299"/>
    <n v="29.9"/>
    <s v="UPI"/>
    <s v="Delivered"/>
    <s v="Delivered"/>
    <s v="Affiliate"/>
    <n v="50"/>
    <n v="206"/>
    <n v="269.10000000000002"/>
    <n v="206"/>
    <n v="63.100000000000023"/>
    <n v="0.23448532144184325"/>
    <n v="269.10000000000002"/>
    <n v="63.100000000000023"/>
    <s v="Nov"/>
    <s v="Nov-2024"/>
    <d v="2024-11-01T00:00:00"/>
    <x v="0"/>
  </r>
  <r>
    <s v="CUST0637"/>
    <s v="P085"/>
    <n v="1"/>
    <n v="2999"/>
    <n v="0"/>
    <s v="UPI"/>
    <s v="Delivered"/>
    <s v="Delivered"/>
    <s v="Organic"/>
    <n v="100"/>
    <n v="2394"/>
    <n v="2999"/>
    <n v="2394"/>
    <n v="605"/>
    <n v="0.20173391130376792"/>
    <n v="2999"/>
    <n v="605"/>
    <s v="May"/>
    <s v="May-2024"/>
    <d v="2024-05-01T00:00:00"/>
    <x v="1"/>
  </r>
  <r>
    <s v="CUST0704"/>
    <s v="P039"/>
    <n v="3"/>
    <n v="999"/>
    <n v="299.7"/>
    <s v="UPI"/>
    <s v="Delivered"/>
    <s v="Delayed"/>
    <s v="Affiliate"/>
    <n v="40"/>
    <n v="573"/>
    <n v="2697.3"/>
    <n v="1719"/>
    <n v="978.30000000000018"/>
    <n v="0.36269602936269607"/>
    <n v="2697.3"/>
    <n v="978.30000000000018"/>
    <s v="Apr"/>
    <s v="Apr-2025"/>
    <d v="2025-04-01T00:00:00"/>
    <x v="0"/>
  </r>
  <r>
    <s v="CUST0225"/>
    <s v="P052"/>
    <n v="2"/>
    <n v="499"/>
    <n v="0"/>
    <s v="Debit Card"/>
    <s v="Cancelled"/>
    <s v="Cancelled"/>
    <s v="Email"/>
    <n v="50"/>
    <n v="320"/>
    <n v="998"/>
    <n v="640"/>
    <n v="358"/>
    <n v="0.3587174348697395"/>
    <n v="0"/>
    <n v="0"/>
    <s v="Aug"/>
    <s v="Aug-2024"/>
    <d v="2024-08-01T00:00:00"/>
    <x v="3"/>
  </r>
  <r>
    <s v="CUST0380"/>
    <s v="P003"/>
    <n v="1"/>
    <n v="399"/>
    <n v="19.95"/>
    <s v="Debit Card"/>
    <s v="Delivered"/>
    <s v="Delivered"/>
    <s v="Google Ads"/>
    <n v="80"/>
    <n v="307"/>
    <n v="379.05"/>
    <n v="307"/>
    <n v="72.050000000000011"/>
    <n v="0.19008046431869149"/>
    <n v="379.05"/>
    <n v="72.050000000000011"/>
    <s v="Jul"/>
    <s v="Jul-2025"/>
    <d v="2025-07-01T00:00:00"/>
    <x v="4"/>
  </r>
  <r>
    <s v="CUST0422"/>
    <s v="P066"/>
    <n v="4"/>
    <n v="299"/>
    <n v="179.4"/>
    <s v="Debit Card"/>
    <s v="Delivered"/>
    <s v="Delayed"/>
    <s v="Google Ads"/>
    <n v="100"/>
    <n v="223"/>
    <n v="1016.6"/>
    <n v="892"/>
    <n v="124.60000000000002"/>
    <n v="0.12256541412551644"/>
    <n v="1016.6"/>
    <n v="124.60000000000002"/>
    <s v="May"/>
    <s v="May-2024"/>
    <d v="2024-05-01T00:00:00"/>
    <x v="2"/>
  </r>
  <r>
    <s v="CUST0847"/>
    <s v="P034"/>
    <n v="1"/>
    <n v="4999"/>
    <n v="249.95"/>
    <s v="UPI"/>
    <s v="Delivered"/>
    <s v="Delivered"/>
    <s v="Google Ads"/>
    <n v="100"/>
    <n v="3985"/>
    <n v="4749.05"/>
    <n v="3985"/>
    <n v="764.05000000000018"/>
    <n v="0.16088480854065554"/>
    <n v="4749.05"/>
    <n v="764.05000000000018"/>
    <s v="Aug"/>
    <s v="Aug-2024"/>
    <d v="2024-08-01T00:00:00"/>
    <x v="0"/>
  </r>
  <r>
    <s v="CUST0868"/>
    <s v="P023"/>
    <n v="1"/>
    <n v="8999"/>
    <n v="899.9"/>
    <s v="Debit Card"/>
    <s v="Delivered"/>
    <s v="Delayed"/>
    <s v="Organic"/>
    <n v="50"/>
    <n v="6419"/>
    <n v="8099.1"/>
    <n v="6419"/>
    <n v="1680.1000000000004"/>
    <n v="0.20744280228667386"/>
    <n v="8099.1"/>
    <n v="1680.1000000000004"/>
    <s v="Jun"/>
    <s v="Jun-2025"/>
    <d v="2025-06-01T00:00:00"/>
    <x v="0"/>
  </r>
  <r>
    <s v="CUST0943"/>
    <s v="P095"/>
    <n v="1"/>
    <n v="299"/>
    <n v="29.9"/>
    <s v="Credit Card"/>
    <s v="Delivered"/>
    <s v="Delivered"/>
    <s v="Email"/>
    <n v="70"/>
    <n v="221"/>
    <n v="269.10000000000002"/>
    <n v="221"/>
    <n v="48.100000000000023"/>
    <n v="0.17874396135265708"/>
    <n v="269.10000000000002"/>
    <n v="48.100000000000023"/>
    <s v="Sep"/>
    <s v="Sep-2025"/>
    <d v="2025-09-01T00:00:00"/>
    <x v="1"/>
  </r>
  <r>
    <s v="CUST0724"/>
    <s v="P018"/>
    <n v="2"/>
    <n v="499"/>
    <n v="0"/>
    <s v="Credit Card"/>
    <s v="Cancelled"/>
    <s v="Cancelled"/>
    <s v="Organic"/>
    <n v="40"/>
    <n v="403"/>
    <n v="998"/>
    <n v="806"/>
    <n v="192"/>
    <n v="0.19238476953907815"/>
    <n v="0"/>
    <n v="0"/>
    <s v="Jun"/>
    <s v="Jun-2024"/>
    <d v="2024-06-01T00:00:00"/>
    <x v="4"/>
  </r>
  <r>
    <s v="CUST0803"/>
    <s v="P007"/>
    <n v="2"/>
    <n v="599"/>
    <n v="239.6"/>
    <s v="Cash on Delivery"/>
    <s v="Delivered"/>
    <s v="Delivered"/>
    <s v="Facebook"/>
    <n v="80"/>
    <n v="470"/>
    <n v="958.4"/>
    <n v="940"/>
    <n v="18.399999999999977"/>
    <n v="1.9198664440734533E-2"/>
    <n v="958.4"/>
    <n v="18.399999999999977"/>
    <s v="Jan"/>
    <s v="Jan-2025"/>
    <d v="2025-01-01T00:00:00"/>
    <x v="4"/>
  </r>
  <r>
    <s v="CUST0589"/>
    <s v="P054"/>
    <n v="3"/>
    <n v="4999"/>
    <n v="0"/>
    <s v="UPI"/>
    <s v="Delivered"/>
    <s v="Delivered"/>
    <s v="Organic"/>
    <n v="80"/>
    <n v="2912"/>
    <n v="14997"/>
    <n v="8736"/>
    <n v="6261"/>
    <n v="0.41748349669933987"/>
    <n v="14997"/>
    <n v="6261"/>
    <s v="Jun"/>
    <s v="Jun-2025"/>
    <d v="2025-06-01T00:00:00"/>
    <x v="3"/>
  </r>
  <r>
    <s v="CUST0765"/>
    <s v="P061"/>
    <n v="4"/>
    <n v="299"/>
    <n v="299"/>
    <s v="Debit Card"/>
    <s v="Delivered"/>
    <s v="Delivered"/>
    <s v="Organic"/>
    <n v="40"/>
    <n v="170"/>
    <n v="897"/>
    <n v="680"/>
    <n v="217"/>
    <n v="0.241917502787068"/>
    <n v="897"/>
    <n v="217"/>
    <s v="May"/>
    <s v="May-2024"/>
    <d v="2024-05-01T00:00:00"/>
    <x v="2"/>
  </r>
  <r>
    <s v="CUST1199"/>
    <s v="P053"/>
    <n v="3"/>
    <n v="599"/>
    <n v="0"/>
    <s v="Debit Card"/>
    <s v="Cancelled"/>
    <s v="Cancelled"/>
    <s v="Facebook"/>
    <n v="70"/>
    <n v="443"/>
    <n v="1797"/>
    <n v="1329"/>
    <n v="468"/>
    <n v="0.2604340567612688"/>
    <n v="0"/>
    <n v="0"/>
    <s v="Jun"/>
    <s v="Jun-2024"/>
    <d v="2024-06-01T00:00:00"/>
    <x v="3"/>
  </r>
  <r>
    <s v="CUST0681"/>
    <s v="P099"/>
    <n v="1"/>
    <n v="1299"/>
    <n v="0"/>
    <s v="Credit Card"/>
    <s v="Delivered"/>
    <s v="Delivered"/>
    <s v="Organic"/>
    <n v="80"/>
    <n v="1025"/>
    <n v="1299"/>
    <n v="1025"/>
    <n v="274"/>
    <n v="0.21093148575827558"/>
    <n v="1299"/>
    <n v="274"/>
    <s v="Apr"/>
    <s v="Apr-2025"/>
    <d v="2025-04-01T00:00:00"/>
    <x v="1"/>
  </r>
  <r>
    <s v="CUST0794"/>
    <s v="P020"/>
    <n v="1"/>
    <n v="1999"/>
    <n v="0"/>
    <s v="UPI"/>
    <s v="Cancelled"/>
    <s v="Cancelled"/>
    <s v="Facebook"/>
    <n v="100"/>
    <n v="1597"/>
    <n v="1999"/>
    <n v="1597"/>
    <n v="402"/>
    <n v="0.20110055027513757"/>
    <n v="0"/>
    <n v="0"/>
    <s v="Oct"/>
    <s v="Oct-2025"/>
    <d v="2025-10-01T00:00:00"/>
    <x v="4"/>
  </r>
  <r>
    <s v="CUST0108"/>
    <s v="P036"/>
    <n v="1"/>
    <n v="2999"/>
    <n v="599.79999999999995"/>
    <s v="Cash on Delivery"/>
    <s v="Delivered"/>
    <s v="Delivered"/>
    <s v="Affiliate"/>
    <n v="60"/>
    <n v="2406"/>
    <n v="2399.1999999999998"/>
    <n v="2406"/>
    <n v="-6.8000000000001819"/>
    <n v="-2.8342780926976421E-3"/>
    <n v="2399.1999999999998"/>
    <n v="-6.8000000000001819"/>
    <s v="Jan"/>
    <s v="Jan-2024"/>
    <d v="2024-01-01T00:00:00"/>
    <x v="0"/>
  </r>
  <r>
    <s v="CUST0047"/>
    <s v="P080"/>
    <n v="4"/>
    <n v="6999"/>
    <n v="0"/>
    <s v="Credit Card"/>
    <s v="Cancelled"/>
    <s v="Cancelled"/>
    <s v="Google Ads"/>
    <n v="100"/>
    <n v="4949"/>
    <n v="27996"/>
    <n v="19796"/>
    <n v="8200"/>
    <n v="0.29289898556936705"/>
    <n v="0"/>
    <n v="0"/>
    <s v="Mar"/>
    <s v="Mar-2024"/>
    <d v="2024-03-01T00:00:00"/>
    <x v="2"/>
  </r>
  <r>
    <s v="CUST0707"/>
    <s v="P056"/>
    <n v="2"/>
    <n v="299"/>
    <n v="119.6"/>
    <s v="Cash on Delivery"/>
    <s v="Delivered"/>
    <s v="Delayed"/>
    <s v="Affiliate"/>
    <n v="40"/>
    <n v="188"/>
    <n v="478.4"/>
    <n v="376"/>
    <n v="102.39999999999998"/>
    <n v="0.21404682274247488"/>
    <n v="478.4"/>
    <n v="102.39999999999998"/>
    <s v="Apr"/>
    <s v="Apr-2025"/>
    <d v="2025-04-01T00:00:00"/>
    <x v="3"/>
  </r>
  <r>
    <s v="CUST0573"/>
    <s v="P076"/>
    <n v="1"/>
    <n v="399"/>
    <n v="0"/>
    <s v="UPI"/>
    <s v="Delivered"/>
    <s v="Delivered"/>
    <s v="Instagram"/>
    <n v="40"/>
    <n v="322"/>
    <n v="399"/>
    <n v="322"/>
    <n v="77"/>
    <n v="0.19298245614035087"/>
    <n v="399"/>
    <n v="77"/>
    <s v="Jun"/>
    <s v="Jun-2025"/>
    <d v="2025-06-01T00:00:00"/>
    <x v="2"/>
  </r>
  <r>
    <s v="CUST0960"/>
    <s v="P014"/>
    <n v="2"/>
    <n v="2499"/>
    <n v="0"/>
    <s v="Credit Card"/>
    <s v="Cancelled"/>
    <s v="Cancelled"/>
    <s v="Organic"/>
    <n v="50"/>
    <n v="1599"/>
    <n v="4998"/>
    <n v="3198"/>
    <n v="1800"/>
    <n v="0.36014405762304924"/>
    <n v="0"/>
    <n v="0"/>
    <s v="Dec"/>
    <s v="Dec-2024"/>
    <d v="2024-12-01T00:00:00"/>
    <x v="4"/>
  </r>
  <r>
    <s v="CUST0544"/>
    <s v="P006"/>
    <n v="2"/>
    <n v="399"/>
    <n v="0"/>
    <s v="Debit Card"/>
    <s v="Cancelled"/>
    <s v="Cancelled"/>
    <s v="Instagram"/>
    <n v="100"/>
    <n v="221"/>
    <n v="798"/>
    <n v="442"/>
    <n v="356"/>
    <n v="0.44611528822055135"/>
    <n v="0"/>
    <n v="0"/>
    <s v="May"/>
    <s v="May-2024"/>
    <d v="2024-05-01T00:00:00"/>
    <x v="4"/>
  </r>
  <r>
    <s v="CUST0852"/>
    <s v="P012"/>
    <n v="1"/>
    <n v="1599"/>
    <n v="239.85"/>
    <s v="UPI"/>
    <s v="Delivered"/>
    <s v="Delivered"/>
    <s v="Google Ads"/>
    <n v="80"/>
    <n v="1169"/>
    <n v="1359.15"/>
    <n v="1169"/>
    <n v="190.15000000000009"/>
    <n v="0.1399036162307325"/>
    <n v="1359.15"/>
    <n v="190.15000000000009"/>
    <s v="Sep"/>
    <s v="Sep-2025"/>
    <d v="2025-09-01T00:00:00"/>
    <x v="4"/>
  </r>
  <r>
    <s v="CUST1117"/>
    <s v="P095"/>
    <n v="3"/>
    <n v="299"/>
    <n v="89.7"/>
    <s v="Cash on Delivery"/>
    <s v="Delivered"/>
    <s v="Delivered"/>
    <s v="Instagram"/>
    <n v="40"/>
    <n v="221"/>
    <n v="807.3"/>
    <n v="663"/>
    <n v="144.29999999999995"/>
    <n v="0.17874396135265697"/>
    <n v="807.3"/>
    <n v="144.29999999999995"/>
    <s v="Oct"/>
    <s v="Oct-2025"/>
    <d v="2025-10-01T00:00:00"/>
    <x v="1"/>
  </r>
  <r>
    <s v="CUST0236"/>
    <s v="P037"/>
    <n v="1"/>
    <n v="399"/>
    <n v="0"/>
    <s v="Credit Card"/>
    <s v="Delivered"/>
    <s v="Delivered"/>
    <s v="Affiliate"/>
    <n v="40"/>
    <n v="226"/>
    <n v="399"/>
    <n v="226"/>
    <n v="173"/>
    <n v="0.43358395989974935"/>
    <n v="399"/>
    <n v="173"/>
    <s v="Apr"/>
    <s v="Apr-2024"/>
    <d v="2024-04-01T00:00:00"/>
    <x v="0"/>
  </r>
  <r>
    <s v="CUST0960"/>
    <s v="P051"/>
    <n v="1"/>
    <n v="2499"/>
    <n v="0"/>
    <s v="Debit Card"/>
    <s v="Cancelled"/>
    <s v="Cancelled"/>
    <s v="Google Ads"/>
    <n v="50"/>
    <n v="1946"/>
    <n v="2499"/>
    <n v="1946"/>
    <n v="553"/>
    <n v="0.22128851540616246"/>
    <n v="0"/>
    <n v="0"/>
    <s v="Feb"/>
    <s v="Feb-2025"/>
    <d v="2025-02-01T00:00:00"/>
    <x v="3"/>
  </r>
  <r>
    <s v="CUST0510"/>
    <s v="P012"/>
    <n v="3"/>
    <n v="1599"/>
    <n v="0"/>
    <s v="Cash on Delivery"/>
    <s v="Delivered"/>
    <s v="Delivered"/>
    <s v="Organic"/>
    <n v="40"/>
    <n v="1169"/>
    <n v="4797"/>
    <n v="3507"/>
    <n v="1290"/>
    <n v="0.26891807379612259"/>
    <n v="4797"/>
    <n v="1290"/>
    <s v="Apr"/>
    <s v="Apr-2024"/>
    <d v="2024-04-01T00:00:00"/>
    <x v="4"/>
  </r>
  <r>
    <s v="CUST1073"/>
    <s v="P073"/>
    <n v="1"/>
    <n v="499"/>
    <n v="24.95"/>
    <s v="UPI"/>
    <s v="Delivered"/>
    <s v="Delivered"/>
    <s v="Google Ads"/>
    <n v="80"/>
    <n v="334"/>
    <n v="474.05"/>
    <n v="334"/>
    <n v="140.05000000000001"/>
    <n v="0.29543297120556905"/>
    <n v="474.05"/>
    <n v="140.05000000000001"/>
    <s v="Nov"/>
    <s v="Nov-2024"/>
    <d v="2024-11-01T00:00:00"/>
    <x v="2"/>
  </r>
  <r>
    <s v="CUST0887"/>
    <s v="P068"/>
    <n v="2"/>
    <n v="2499"/>
    <n v="749.7"/>
    <s v="Credit Card"/>
    <s v="Delivered"/>
    <s v="Delivered"/>
    <s v="Instagram"/>
    <n v="80"/>
    <n v="1632"/>
    <n v="4248.3"/>
    <n v="3264"/>
    <n v="984.30000000000018"/>
    <n v="0.23169267707082836"/>
    <n v="4248.3"/>
    <n v="984.30000000000018"/>
    <s v="Apr"/>
    <s v="Apr-2025"/>
    <d v="2025-04-01T00:00:00"/>
    <x v="2"/>
  </r>
  <r>
    <s v="CUST0354"/>
    <s v="P084"/>
    <n v="1"/>
    <n v="999"/>
    <n v="0"/>
    <s v="Cash on Delivery"/>
    <s v="Delivered"/>
    <s v="Delivered"/>
    <s v="Instagram"/>
    <n v="100"/>
    <n v="809"/>
    <n v="999"/>
    <n v="809"/>
    <n v="190"/>
    <n v="0.19019019019019018"/>
    <n v="999"/>
    <n v="190"/>
    <s v="Apr"/>
    <s v="Apr-2024"/>
    <d v="2024-04-01T00:00:00"/>
    <x v="1"/>
  </r>
  <r>
    <s v="CUST1013"/>
    <s v="P064"/>
    <n v="1"/>
    <n v="799"/>
    <n v="0"/>
    <s v="UPI"/>
    <s v="Delivered"/>
    <s v="Delayed"/>
    <s v="Organic"/>
    <n v="60"/>
    <n v="445"/>
    <n v="799"/>
    <n v="445"/>
    <n v="354"/>
    <n v="0.44305381727158949"/>
    <n v="799"/>
    <n v="354"/>
    <s v="Mar"/>
    <s v="Mar-2024"/>
    <d v="2024-03-01T00:00:00"/>
    <x v="2"/>
  </r>
  <r>
    <s v="CUST0066"/>
    <s v="P020"/>
    <n v="3"/>
    <n v="1999"/>
    <n v="599.70000000000005"/>
    <s v="Debit Card"/>
    <s v="Delivered"/>
    <s v="Delivered"/>
    <s v="Affiliate"/>
    <n v="40"/>
    <n v="1597"/>
    <n v="5397.3"/>
    <n v="4791"/>
    <n v="606.30000000000018"/>
    <n v="0.11233394475015289"/>
    <n v="5397.3"/>
    <n v="606.30000000000018"/>
    <s v="Apr"/>
    <s v="Apr-2024"/>
    <d v="2024-04-01T00:00:00"/>
    <x v="4"/>
  </r>
  <r>
    <s v="CUST0580"/>
    <s v="P037"/>
    <n v="1"/>
    <n v="399"/>
    <n v="79.8"/>
    <s v="Cash on Delivery"/>
    <s v="Delivered"/>
    <s v="Delivered"/>
    <s v="Organic"/>
    <n v="80"/>
    <n v="226"/>
    <n v="319.2"/>
    <n v="226"/>
    <n v="93.199999999999989"/>
    <n v="0.29197994987468667"/>
    <n v="319.2"/>
    <n v="93.199999999999989"/>
    <s v="Sep"/>
    <s v="Sep-2025"/>
    <d v="2025-09-01T00:00:00"/>
    <x v="0"/>
  </r>
  <r>
    <s v="CUST0247"/>
    <s v="P020"/>
    <n v="3"/>
    <n v="1999"/>
    <n v="599.70000000000005"/>
    <s v="UPI"/>
    <s v="Delivered"/>
    <s v="Delivered"/>
    <s v="Affiliate"/>
    <n v="70"/>
    <n v="1597"/>
    <n v="5397.3"/>
    <n v="4791"/>
    <n v="606.30000000000018"/>
    <n v="0.11233394475015289"/>
    <n v="5397.3"/>
    <n v="606.30000000000018"/>
    <s v="Sep"/>
    <s v="Sep-2025"/>
    <d v="2025-09-01T00:00:00"/>
    <x v="4"/>
  </r>
  <r>
    <s v="CUST0357"/>
    <s v="P096"/>
    <n v="1"/>
    <n v="299"/>
    <n v="0"/>
    <s v="Credit Card"/>
    <s v="Delivered"/>
    <s v="Delivered"/>
    <s v="Email"/>
    <n v="60"/>
    <n v="168"/>
    <n v="299"/>
    <n v="168"/>
    <n v="131"/>
    <n v="0.43812709030100333"/>
    <n v="299"/>
    <n v="131"/>
    <s v="Jul"/>
    <s v="Jul-2024"/>
    <d v="2024-07-01T00:00:00"/>
    <x v="1"/>
  </r>
  <r>
    <s v="CUST0835"/>
    <s v="P092"/>
    <n v="2"/>
    <n v="999"/>
    <n v="99.9"/>
    <s v="UPI"/>
    <s v="Delivered"/>
    <s v="Delayed"/>
    <s v="Organic"/>
    <n v="50"/>
    <n v="727"/>
    <n v="1898.1"/>
    <n v="1454"/>
    <n v="444.09999999999991"/>
    <n v="0.23397081291818131"/>
    <n v="1898.1"/>
    <n v="444.09999999999991"/>
    <s v="Oct"/>
    <s v="Oct-2025"/>
    <d v="2025-10-01T00:00:00"/>
    <x v="1"/>
  </r>
  <r>
    <s v="CUST1089"/>
    <s v="P092"/>
    <n v="3"/>
    <n v="999"/>
    <n v="149.85"/>
    <s v="Debit Card"/>
    <s v="Delivered"/>
    <s v="Delivered"/>
    <s v="Organic"/>
    <n v="80"/>
    <n v="727"/>
    <n v="2847.15"/>
    <n v="2181"/>
    <n v="666.15000000000009"/>
    <n v="0.23397081291818136"/>
    <n v="2847.15"/>
    <n v="666.15000000000009"/>
    <s v="Jul"/>
    <s v="Jul-2025"/>
    <d v="2025-07-01T00:00:00"/>
    <x v="1"/>
  </r>
  <r>
    <s v="CUST0008"/>
    <s v="P045"/>
    <n v="3"/>
    <n v="4999"/>
    <n v="2249.5500000000002"/>
    <s v="UPI"/>
    <s v="Delivered"/>
    <s v="Delivered"/>
    <s v="Organic"/>
    <n v="50"/>
    <n v="3040"/>
    <n v="12747.45"/>
    <n v="9120"/>
    <n v="3627.4500000000007"/>
    <n v="0.2845627949119236"/>
    <n v="12747.45"/>
    <n v="3627.4500000000007"/>
    <s v="Nov"/>
    <s v="Nov-2024"/>
    <d v="2024-11-01T00:00:00"/>
    <x v="3"/>
  </r>
  <r>
    <s v="CUST1058"/>
    <s v="P096"/>
    <n v="3"/>
    <n v="299"/>
    <n v="0"/>
    <s v="Debit Card"/>
    <s v="Delivered"/>
    <s v="Delivered"/>
    <s v="Google Ads"/>
    <n v="100"/>
    <n v="168"/>
    <n v="897"/>
    <n v="504"/>
    <n v="393"/>
    <n v="0.43812709030100333"/>
    <n v="897"/>
    <n v="393"/>
    <s v="Mar"/>
    <s v="Mar-2025"/>
    <d v="2025-03-01T00:00:00"/>
    <x v="1"/>
  </r>
  <r>
    <s v="CUST0555"/>
    <s v="P072"/>
    <n v="1"/>
    <n v="999"/>
    <n v="0"/>
    <s v="UPI"/>
    <s v="Cancelled"/>
    <s v="Cancelled"/>
    <s v="Organic"/>
    <n v="100"/>
    <n v="636"/>
    <n v="999"/>
    <n v="636"/>
    <n v="363"/>
    <n v="0.36336336336336339"/>
    <n v="0"/>
    <n v="0"/>
    <s v="Oct"/>
    <s v="Oct-2025"/>
    <d v="2025-10-01T00:00:00"/>
    <x v="2"/>
  </r>
  <r>
    <s v="CUST0516"/>
    <s v="P082"/>
    <n v="2"/>
    <n v="3999"/>
    <n v="799.8"/>
    <s v="Debit Card"/>
    <s v="Delivered"/>
    <s v="Delivered"/>
    <s v="Email"/>
    <n v="80"/>
    <n v="2514"/>
    <n v="7198.2"/>
    <n v="5028"/>
    <n v="2170.1999999999998"/>
    <n v="0.30149203967658578"/>
    <n v="7198.2"/>
    <n v="2170.1999999999998"/>
    <s v="Apr"/>
    <s v="Apr-2025"/>
    <d v="2025-04-01T00:00:00"/>
    <x v="1"/>
  </r>
  <r>
    <s v="CUST0785"/>
    <s v="P066"/>
    <n v="2"/>
    <n v="299"/>
    <n v="0"/>
    <s v="Net Banking"/>
    <s v="Cancelled"/>
    <s v="Cancelled"/>
    <s v="Instagram"/>
    <n v="80"/>
    <n v="223"/>
    <n v="598"/>
    <n v="446"/>
    <n v="152"/>
    <n v="0.25418060200668896"/>
    <n v="0"/>
    <n v="0"/>
    <s v="May"/>
    <s v="May-2025"/>
    <d v="2025-05-01T00:00:00"/>
    <x v="2"/>
  </r>
  <r>
    <s v="CUST0794"/>
    <s v="P061"/>
    <n v="4"/>
    <n v="299"/>
    <n v="0"/>
    <s v="Debit Card"/>
    <s v="Cancelled"/>
    <s v="Cancelled"/>
    <s v="Google Ads"/>
    <n v="100"/>
    <n v="170"/>
    <n v="1196"/>
    <n v="680"/>
    <n v="516"/>
    <n v="0.43143812709030099"/>
    <n v="0"/>
    <n v="0"/>
    <s v="Nov"/>
    <s v="Nov-2024"/>
    <d v="2024-11-01T00:00:00"/>
    <x v="2"/>
  </r>
  <r>
    <s v="CUST1109"/>
    <s v="P090"/>
    <n v="1"/>
    <n v="8999"/>
    <n v="449.95"/>
    <s v="Credit Card"/>
    <s v="Delivered"/>
    <s v="Delivered"/>
    <s v="Affiliate"/>
    <n v="70"/>
    <n v="5811"/>
    <n v="8549.0499999999993"/>
    <n v="5811"/>
    <n v="2738.0499999999993"/>
    <n v="0.32027535223211928"/>
    <n v="8549.0499999999993"/>
    <n v="2738.0499999999993"/>
    <s v="Jul"/>
    <s v="Jul-2025"/>
    <d v="2025-07-01T00:00:00"/>
    <x v="1"/>
  </r>
  <r>
    <s v="CUST0969"/>
    <s v="P009"/>
    <n v="1"/>
    <n v="4999"/>
    <n v="249.95"/>
    <s v="UPI"/>
    <s v="Delivered"/>
    <s v="Delivered"/>
    <s v="Affiliate"/>
    <n v="100"/>
    <n v="2853"/>
    <n v="4749.05"/>
    <n v="2853"/>
    <n v="1896.0500000000002"/>
    <n v="0.39924827070677293"/>
    <n v="4749.05"/>
    <n v="1896.0500000000002"/>
    <s v="Mar"/>
    <s v="Mar-2025"/>
    <d v="2025-03-01T00:00:00"/>
    <x v="4"/>
  </r>
  <r>
    <s v="CUST0002"/>
    <s v="P099"/>
    <n v="1"/>
    <n v="1299"/>
    <n v="0"/>
    <s v="Credit Card"/>
    <s v="Cancelled"/>
    <s v="Cancelled"/>
    <s v="Affiliate"/>
    <n v="40"/>
    <n v="1025"/>
    <n v="1299"/>
    <n v="1025"/>
    <n v="274"/>
    <n v="0.21093148575827558"/>
    <n v="0"/>
    <n v="0"/>
    <s v="May"/>
    <s v="May-2025"/>
    <d v="2025-05-01T00:00:00"/>
    <x v="1"/>
  </r>
  <r>
    <s v="CUST1099"/>
    <s v="P017"/>
    <n v="3"/>
    <n v="6999"/>
    <n v="4199.3999999999996"/>
    <s v="UPI"/>
    <s v="Delivered"/>
    <s v="Delivered"/>
    <s v="Organic"/>
    <n v="40"/>
    <n v="4046"/>
    <n v="16797.599999999999"/>
    <n v="12138"/>
    <n v="4659.5999999999985"/>
    <n v="0.27739677096728099"/>
    <n v="16797.599999999999"/>
    <n v="4659.5999999999985"/>
    <s v="Jan"/>
    <s v="Jan-2024"/>
    <d v="2024-01-01T00:00:00"/>
    <x v="4"/>
  </r>
  <r>
    <s v="CUST0466"/>
    <s v="P096"/>
    <n v="2"/>
    <n v="299"/>
    <n v="59.8"/>
    <s v="Credit Card"/>
    <s v="Delivered"/>
    <s v="Delivered"/>
    <s v="Email"/>
    <n v="70"/>
    <n v="168"/>
    <n v="538.20000000000005"/>
    <n v="336"/>
    <n v="202.20000000000005"/>
    <n v="0.37569676700111487"/>
    <n v="538.20000000000005"/>
    <n v="202.20000000000005"/>
    <s v="Sep"/>
    <s v="Sep-2024"/>
    <d v="2024-09-01T00:00:00"/>
    <x v="1"/>
  </r>
  <r>
    <s v="CUST0908"/>
    <s v="P029"/>
    <n v="1"/>
    <n v="2499"/>
    <n v="624.75"/>
    <s v="Cash on Delivery"/>
    <s v="Delivered"/>
    <s v="Delivered"/>
    <s v="Affiliate"/>
    <n v="70"/>
    <n v="1584"/>
    <n v="1874.25"/>
    <n v="1584"/>
    <n v="290.25"/>
    <n v="0.15486194477791115"/>
    <n v="1874.25"/>
    <n v="290.25"/>
    <s v="Mar"/>
    <s v="Mar-2024"/>
    <d v="2024-03-01T00:00:00"/>
    <x v="0"/>
  </r>
  <r>
    <s v="CUST0682"/>
    <s v="P044"/>
    <n v="4"/>
    <n v="4999"/>
    <n v="0"/>
    <s v="Cash on Delivery"/>
    <s v="Delivered"/>
    <s v="Delivered"/>
    <s v="Instagram"/>
    <n v="80"/>
    <n v="3765"/>
    <n v="19996"/>
    <n v="15060"/>
    <n v="4936"/>
    <n v="0.24684936987397479"/>
    <n v="19996"/>
    <n v="4936"/>
    <s v="Jul"/>
    <s v="Jul-2025"/>
    <d v="2025-07-01T00:00:00"/>
    <x v="3"/>
  </r>
  <r>
    <s v="CUST0125"/>
    <s v="P028"/>
    <n v="3"/>
    <n v="799"/>
    <n v="359.55"/>
    <s v="Credit Card"/>
    <s v="Delivered"/>
    <s v="Delivered"/>
    <s v="Organic"/>
    <n v="50"/>
    <n v="526"/>
    <n v="2037.45"/>
    <n v="1578"/>
    <n v="459.45000000000005"/>
    <n v="0.22550246631819187"/>
    <n v="2037.45"/>
    <n v="459.45000000000005"/>
    <s v="Feb"/>
    <s v="Feb-2024"/>
    <d v="2024-02-01T00:00:00"/>
    <x v="0"/>
  </r>
  <r>
    <s v="CUST1115"/>
    <s v="P041"/>
    <n v="1"/>
    <n v="399"/>
    <n v="19.95"/>
    <s v="UPI"/>
    <s v="Delivered"/>
    <s v="Delayed"/>
    <s v="Organic"/>
    <n v="100"/>
    <n v="315"/>
    <n v="379.05"/>
    <n v="315"/>
    <n v="64.050000000000011"/>
    <n v="0.16897506925207759"/>
    <n v="379.05"/>
    <n v="64.050000000000011"/>
    <s v="Mar"/>
    <s v="Mar-2024"/>
    <d v="2024-03-01T00:00:00"/>
    <x v="3"/>
  </r>
  <r>
    <s v="CUST0223"/>
    <s v="P039"/>
    <n v="2"/>
    <n v="999"/>
    <n v="99.9"/>
    <s v="Credit Card"/>
    <s v="Delivered"/>
    <s v="Delivered"/>
    <s v="Instagram"/>
    <n v="40"/>
    <n v="573"/>
    <n v="1898.1"/>
    <n v="1146"/>
    <n v="752.09999999999991"/>
    <n v="0.39623834360676463"/>
    <n v="1898.1"/>
    <n v="752.09999999999991"/>
    <s v="May"/>
    <s v="May-2025"/>
    <d v="2025-05-01T00:00:00"/>
    <x v="0"/>
  </r>
  <r>
    <s v="CUST0384"/>
    <s v="P034"/>
    <n v="1"/>
    <n v="4999"/>
    <n v="749.85"/>
    <s v="Cash on Delivery"/>
    <s v="Delivered"/>
    <s v="Delivered"/>
    <s v="Instagram"/>
    <n v="70"/>
    <n v="3985"/>
    <n v="4249.1499999999996"/>
    <n v="3985"/>
    <n v="264.14999999999964"/>
    <n v="6.2165374251320772E-2"/>
    <n v="4249.1499999999996"/>
    <n v="264.14999999999964"/>
    <s v="Oct"/>
    <s v="Oct-2025"/>
    <d v="2025-10-01T00:00:00"/>
    <x v="0"/>
  </r>
  <r>
    <s v="CUST0510"/>
    <s v="P049"/>
    <n v="4"/>
    <n v="799"/>
    <n v="479.4"/>
    <s v="Credit Card"/>
    <s v="Delivered"/>
    <s v="Delivered"/>
    <s v="Organic"/>
    <n v="60"/>
    <n v="538"/>
    <n v="2716.6"/>
    <n v="2152"/>
    <n v="564.59999999999991"/>
    <n v="0.20783332106309355"/>
    <n v="2716.6"/>
    <n v="564.59999999999991"/>
    <s v="Apr"/>
    <s v="Apr-2025"/>
    <d v="2025-04-01T00:00:00"/>
    <x v="3"/>
  </r>
  <r>
    <s v="CUST1064"/>
    <s v="P055"/>
    <n v="4"/>
    <n v="799"/>
    <n v="0"/>
    <s v="UPI"/>
    <s v="Cancelled"/>
    <s v="Cancelled"/>
    <s v="Organic"/>
    <n v="60"/>
    <n v="596"/>
    <n v="3196"/>
    <n v="2384"/>
    <n v="812"/>
    <n v="0.25406758448060074"/>
    <n v="0"/>
    <n v="0"/>
    <s v="Aug"/>
    <s v="Aug-2025"/>
    <d v="2025-08-01T00:00:00"/>
    <x v="3"/>
  </r>
  <r>
    <s v="CUST0956"/>
    <s v="P087"/>
    <n v="1"/>
    <n v="799"/>
    <n v="119.85"/>
    <s v="UPI"/>
    <s v="Delivered"/>
    <s v="Delivered"/>
    <s v="Organic"/>
    <n v="70"/>
    <n v="560"/>
    <n v="679.15"/>
    <n v="560"/>
    <n v="119.14999999999998"/>
    <n v="0.17543988809541336"/>
    <n v="679.15"/>
    <n v="119.14999999999998"/>
    <s v="May"/>
    <s v="May-2024"/>
    <d v="2024-05-01T00:00:00"/>
    <x v="1"/>
  </r>
  <r>
    <s v="CUST0993"/>
    <s v="P077"/>
    <n v="1"/>
    <n v="3999"/>
    <n v="0"/>
    <s v="UPI"/>
    <s v="Cancelled"/>
    <s v="Cancelled"/>
    <s v="Instagram"/>
    <n v="80"/>
    <n v="2547"/>
    <n v="3999"/>
    <n v="2547"/>
    <n v="1452"/>
    <n v="0.3630907726931733"/>
    <n v="0"/>
    <n v="0"/>
    <s v="Dec"/>
    <s v="Dec-2024"/>
    <d v="2024-12-01T00:00:00"/>
    <x v="2"/>
  </r>
  <r>
    <s v="CUST1033"/>
    <s v="P013"/>
    <n v="1"/>
    <n v="999"/>
    <n v="149.85"/>
    <s v="Debit Card"/>
    <s v="Delivered"/>
    <s v="Delivered"/>
    <s v="Instagram"/>
    <n v="50"/>
    <n v="603"/>
    <n v="849.15"/>
    <n v="603"/>
    <n v="246.14999999999998"/>
    <n v="0.28987811340752517"/>
    <n v="849.15"/>
    <n v="246.14999999999998"/>
    <s v="Mar"/>
    <s v="Mar-2025"/>
    <d v="2025-03-01T00:00:00"/>
    <x v="4"/>
  </r>
  <r>
    <s v="CUST0200"/>
    <s v="P078"/>
    <n v="1"/>
    <n v="399"/>
    <n v="19.95"/>
    <s v="Debit Card"/>
    <s v="Delivered"/>
    <s v="Delivered"/>
    <s v="Google Ads"/>
    <n v="70"/>
    <n v="257"/>
    <n v="379.05"/>
    <n v="257"/>
    <n v="122.05000000000001"/>
    <n v="0.32198918348502836"/>
    <n v="379.05"/>
    <n v="122.05000000000001"/>
    <s v="Mar"/>
    <s v="Mar-2025"/>
    <d v="2025-03-01T00:00:00"/>
    <x v="2"/>
  </r>
  <r>
    <s v="CUST0306"/>
    <s v="P098"/>
    <n v="1"/>
    <n v="399"/>
    <n v="79.8"/>
    <s v="Debit Card"/>
    <s v="Delivered"/>
    <s v="Delivered"/>
    <s v="Organic"/>
    <n v="50"/>
    <n v="278"/>
    <n v="319.2"/>
    <n v="278"/>
    <n v="41.199999999999989"/>
    <n v="0.12907268170426062"/>
    <n v="319.2"/>
    <n v="41.199999999999989"/>
    <s v="May"/>
    <s v="May-2025"/>
    <d v="2025-05-01T00:00:00"/>
    <x v="1"/>
  </r>
  <r>
    <s v="CUST0021"/>
    <s v="P018"/>
    <n v="1"/>
    <n v="499"/>
    <n v="49.9"/>
    <s v="Debit Card"/>
    <s v="Delivered"/>
    <s v="Delayed"/>
    <s v="Organic"/>
    <n v="100"/>
    <n v="403"/>
    <n v="449.1"/>
    <n v="403"/>
    <n v="46.100000000000023"/>
    <n v="0.10264974393230911"/>
    <n v="449.1"/>
    <n v="46.100000000000023"/>
    <s v="Sep"/>
    <s v="Sep-2024"/>
    <d v="2024-09-01T00:00:00"/>
    <x v="4"/>
  </r>
  <r>
    <s v="CUST0269"/>
    <s v="P098"/>
    <n v="1"/>
    <n v="399"/>
    <n v="59.85"/>
    <s v="UPI"/>
    <s v="Delivered"/>
    <s v="Delivered"/>
    <s v="Organic"/>
    <n v="60"/>
    <n v="278"/>
    <n v="339.15"/>
    <n v="278"/>
    <n v="61.149999999999977"/>
    <n v="0.18030370042753938"/>
    <n v="339.15"/>
    <n v="61.149999999999977"/>
    <s v="Jul"/>
    <s v="Jul-2024"/>
    <d v="2024-07-01T00:00:00"/>
    <x v="1"/>
  </r>
  <r>
    <s v="CUST0751"/>
    <s v="P042"/>
    <n v="4"/>
    <n v="2499"/>
    <n v="499.8"/>
    <s v="Cash on Delivery"/>
    <s v="Delivered"/>
    <s v="Delivered"/>
    <s v="Organic"/>
    <n v="80"/>
    <n v="1833"/>
    <n v="9496.2000000000007"/>
    <n v="7332"/>
    <n v="2164.2000000000007"/>
    <n v="0.22790168699058577"/>
    <n v="9496.2000000000007"/>
    <n v="2164.2000000000007"/>
    <s v="May"/>
    <s v="May-2024"/>
    <d v="2024-05-01T00:00:00"/>
    <x v="3"/>
  </r>
  <r>
    <s v="CUST0409"/>
    <s v="P082"/>
    <n v="3"/>
    <n v="3999"/>
    <n v="1799.55"/>
    <s v="Debit Card"/>
    <s v="Delivered"/>
    <s v="Delivered"/>
    <s v="Organic"/>
    <n v="40"/>
    <n v="2514"/>
    <n v="10197.450000000001"/>
    <n v="7542"/>
    <n v="2655.4500000000007"/>
    <n v="0.26040333612814975"/>
    <n v="10197.450000000001"/>
    <n v="2655.4500000000007"/>
    <s v="Jun"/>
    <s v="Jun-2025"/>
    <d v="2025-06-01T00:00:00"/>
    <x v="1"/>
  </r>
  <r>
    <s v="CUST0352"/>
    <s v="P082"/>
    <n v="2"/>
    <n v="3999"/>
    <n v="799.8"/>
    <s v="UPI"/>
    <s v="Delivered"/>
    <s v="Delivered"/>
    <s v="Organic"/>
    <n v="70"/>
    <n v="2514"/>
    <n v="7198.2"/>
    <n v="5028"/>
    <n v="2170.1999999999998"/>
    <n v="0.30149203967658578"/>
    <n v="7198.2"/>
    <n v="2170.1999999999998"/>
    <s v="Oct"/>
    <s v="Oct-2024"/>
    <d v="2024-10-01T00:00:00"/>
    <x v="1"/>
  </r>
  <r>
    <s v="CUST0681"/>
    <s v="P053"/>
    <n v="1"/>
    <n v="599"/>
    <n v="0"/>
    <s v="Credit Card"/>
    <s v="Delivered"/>
    <s v="Delivered"/>
    <s v="Google Ads"/>
    <n v="70"/>
    <n v="443"/>
    <n v="599"/>
    <n v="443"/>
    <n v="156"/>
    <n v="0.2604340567612688"/>
    <n v="599"/>
    <n v="156"/>
    <s v="Jul"/>
    <s v="Jul-2024"/>
    <d v="2024-07-01T00:00:00"/>
    <x v="3"/>
  </r>
  <r>
    <s v="CUST0716"/>
    <s v="P022"/>
    <n v="1"/>
    <n v="999"/>
    <n v="99.9"/>
    <s v="UPI"/>
    <s v="Delivered"/>
    <s v="Delivered"/>
    <s v="Organic"/>
    <n v="70"/>
    <n v="693"/>
    <n v="899.1"/>
    <n v="693"/>
    <n v="206.10000000000002"/>
    <n v="0.22922922922922925"/>
    <n v="899.1"/>
    <n v="206.10000000000002"/>
    <s v="Jul"/>
    <s v="Jul-2024"/>
    <d v="2024-07-01T00:00:00"/>
    <x v="0"/>
  </r>
  <r>
    <s v="CUST0461"/>
    <s v="P073"/>
    <n v="1"/>
    <n v="499"/>
    <n v="0"/>
    <s v="Net Banking"/>
    <s v="Cancelled"/>
    <s v="Cancelled"/>
    <s v="Instagram"/>
    <n v="60"/>
    <n v="334"/>
    <n v="499"/>
    <n v="334"/>
    <n v="165"/>
    <n v="0.33066132264529058"/>
    <n v="0"/>
    <n v="0"/>
    <s v="Mar"/>
    <s v="Mar-2025"/>
    <d v="2025-03-01T00:00:00"/>
    <x v="2"/>
  </r>
  <r>
    <s v="CUST1113"/>
    <s v="P083"/>
    <n v="4"/>
    <n v="499"/>
    <n v="399.2"/>
    <s v="UPI"/>
    <s v="Delivered"/>
    <s v="Delivered"/>
    <s v="Organic"/>
    <n v="40"/>
    <n v="323"/>
    <n v="1596.8"/>
    <n v="1292"/>
    <n v="304.79999999999995"/>
    <n v="0.19088176352705408"/>
    <n v="1596.8"/>
    <n v="304.79999999999995"/>
    <s v="Oct"/>
    <s v="Oct-2025"/>
    <d v="2025-10-01T00:00:00"/>
    <x v="1"/>
  </r>
  <r>
    <s v="CUST0443"/>
    <s v="P038"/>
    <n v="1"/>
    <n v="399"/>
    <n v="0"/>
    <s v="Credit Card"/>
    <s v="Cancelled"/>
    <s v="Cancelled"/>
    <s v="Organic"/>
    <n v="100"/>
    <n v="248"/>
    <n v="399"/>
    <n v="248"/>
    <n v="151"/>
    <n v="0.37844611528822053"/>
    <n v="0"/>
    <n v="0"/>
    <s v="Aug"/>
    <s v="Aug-2024"/>
    <d v="2024-08-01T00:00:00"/>
    <x v="0"/>
  </r>
  <r>
    <s v="CUST0740"/>
    <s v="P006"/>
    <n v="1"/>
    <n v="399"/>
    <n v="0"/>
    <s v="UPI"/>
    <s v="Cancelled"/>
    <s v="Cancelled"/>
    <s v="Instagram"/>
    <n v="100"/>
    <n v="221"/>
    <n v="399"/>
    <n v="221"/>
    <n v="178"/>
    <n v="0.44611528822055135"/>
    <n v="0"/>
    <n v="0"/>
    <s v="Apr"/>
    <s v="Apr-2025"/>
    <d v="2025-04-01T00:00:00"/>
    <x v="4"/>
  </r>
  <r>
    <s v="CUST0192"/>
    <s v="P085"/>
    <n v="1"/>
    <n v="2999"/>
    <n v="149.94999999999999"/>
    <s v="Debit Card"/>
    <s v="Delivered"/>
    <s v="Delivered"/>
    <s v="Facebook"/>
    <n v="60"/>
    <n v="2394"/>
    <n v="2849.05"/>
    <n v="2394"/>
    <n v="455.05000000000018"/>
    <n v="0.15971990663554522"/>
    <n v="2849.05"/>
    <n v="455.05000000000018"/>
    <s v="Oct"/>
    <s v="Oct-2025"/>
    <d v="2025-10-01T00:00:00"/>
    <x v="1"/>
  </r>
  <r>
    <s v="CUST0725"/>
    <s v="P036"/>
    <n v="1"/>
    <n v="2999"/>
    <n v="449.85"/>
    <s v="Net Banking"/>
    <s v="Delivered"/>
    <s v="Delayed"/>
    <s v="Instagram"/>
    <n v="50"/>
    <n v="2406"/>
    <n v="2549.15"/>
    <n v="2406"/>
    <n v="143.15000000000009"/>
    <n v="5.6155973559814089E-2"/>
    <n v="2549.15"/>
    <n v="143.15000000000009"/>
    <s v="Jan"/>
    <s v="Jan-2024"/>
    <d v="2024-01-01T00:00:00"/>
    <x v="0"/>
  </r>
  <r>
    <s v="CUST0292"/>
    <s v="P025"/>
    <n v="1"/>
    <n v="4999"/>
    <n v="249.95"/>
    <s v="Debit Card"/>
    <s v="Delivered"/>
    <s v="Delivered"/>
    <s v="Organic"/>
    <n v="40"/>
    <n v="3572"/>
    <n v="4749.05"/>
    <n v="3572"/>
    <n v="1177.0500000000002"/>
    <n v="0.24784956991398283"/>
    <n v="4749.05"/>
    <n v="1177.0500000000002"/>
    <s v="Dec"/>
    <s v="Dec-2024"/>
    <d v="2024-12-01T00:00:00"/>
    <x v="0"/>
  </r>
  <r>
    <s v="CUST0447"/>
    <s v="P008"/>
    <n v="4"/>
    <n v="299"/>
    <n v="179.4"/>
    <s v="Credit Card"/>
    <s v="Delivered"/>
    <s v="Delivered"/>
    <s v="Organic"/>
    <n v="60"/>
    <n v="197"/>
    <n v="1016.6"/>
    <n v="788"/>
    <n v="228.60000000000002"/>
    <n v="0.22486720440684638"/>
    <n v="1016.6"/>
    <n v="228.60000000000002"/>
    <s v="Aug"/>
    <s v="Aug-2025"/>
    <d v="2025-08-01T00:00:00"/>
    <x v="4"/>
  </r>
  <r>
    <s v="CUST0735"/>
    <s v="P039"/>
    <n v="1"/>
    <n v="999"/>
    <n v="149.85"/>
    <s v="Debit Card"/>
    <s v="Delivered"/>
    <s v="Delivered"/>
    <s v="Organic"/>
    <n v="40"/>
    <n v="573"/>
    <n v="849.15"/>
    <n v="573"/>
    <n v="276.14999999999998"/>
    <n v="0.32520756050167815"/>
    <n v="849.15"/>
    <n v="276.14999999999998"/>
    <s v="Mar"/>
    <s v="Mar-2024"/>
    <d v="2024-03-01T00:00:00"/>
    <x v="0"/>
  </r>
  <r>
    <s v="CUST0707"/>
    <s v="P090"/>
    <n v="3"/>
    <n v="8999"/>
    <n v="1349.85"/>
    <s v="Credit Card"/>
    <s v="Delivered"/>
    <s v="Delivered"/>
    <s v="Organic"/>
    <n v="70"/>
    <n v="5811"/>
    <n v="25647.15"/>
    <n v="17433"/>
    <n v="8214.1500000000015"/>
    <n v="0.32027535223211939"/>
    <n v="25647.15"/>
    <n v="8214.1500000000015"/>
    <s v="Jun"/>
    <s v="Jun-2025"/>
    <d v="2025-06-01T00:00:00"/>
    <x v="1"/>
  </r>
  <r>
    <s v="CUST0521"/>
    <s v="P011"/>
    <n v="2"/>
    <n v="799"/>
    <n v="399.5"/>
    <s v="UPI"/>
    <s v="Delivered"/>
    <s v="Delivered"/>
    <s v="Organic"/>
    <n v="60"/>
    <n v="645"/>
    <n v="1198.5"/>
    <n v="1290"/>
    <n v="-91.5"/>
    <n v="-7.634543178973717E-2"/>
    <n v="1198.5"/>
    <n v="-91.5"/>
    <s v="Oct"/>
    <s v="Oct-2025"/>
    <d v="2025-10-01T00:00:00"/>
    <x v="4"/>
  </r>
  <r>
    <s v="CUST0815"/>
    <s v="P031"/>
    <n v="1"/>
    <n v="3999"/>
    <n v="0"/>
    <s v="Credit Card"/>
    <s v="Delivered"/>
    <s v="Delivered"/>
    <s v="Google Ads"/>
    <n v="70"/>
    <n v="3007"/>
    <n v="3999"/>
    <n v="3007"/>
    <n v="992"/>
    <n v="0.24806201550387597"/>
    <n v="3999"/>
    <n v="992"/>
    <s v="Jan"/>
    <s v="Jan-2025"/>
    <d v="2025-01-01T00:00:00"/>
    <x v="0"/>
  </r>
  <r>
    <s v="CUST0395"/>
    <s v="P017"/>
    <n v="4"/>
    <n v="6999"/>
    <n v="4199.3999999999996"/>
    <s v="Credit Card"/>
    <s v="Delivered"/>
    <s v="Delayed"/>
    <s v="Email"/>
    <n v="40"/>
    <n v="4046"/>
    <n v="23796.6"/>
    <n v="16184"/>
    <n v="7612.5999999999985"/>
    <n v="0.3199028432633233"/>
    <n v="23796.6"/>
    <n v="7612.5999999999985"/>
    <s v="Aug"/>
    <s v="Aug-2024"/>
    <d v="2024-08-01T00:00:00"/>
    <x v="4"/>
  </r>
  <r>
    <s v="CUST1031"/>
    <s v="P095"/>
    <n v="3"/>
    <n v="299"/>
    <n v="89.7"/>
    <s v="Cash on Delivery"/>
    <s v="Delivered"/>
    <s v="Delayed"/>
    <s v="Facebook"/>
    <n v="40"/>
    <n v="221"/>
    <n v="807.3"/>
    <n v="663"/>
    <n v="144.29999999999995"/>
    <n v="0.17874396135265697"/>
    <n v="807.3"/>
    <n v="144.29999999999995"/>
    <s v="Jul"/>
    <s v="Jul-2025"/>
    <d v="2025-07-01T00:00:00"/>
    <x v="1"/>
  </r>
  <r>
    <s v="CUST0997"/>
    <s v="P066"/>
    <n v="1"/>
    <n v="299"/>
    <n v="29.9"/>
    <s v="Debit Card"/>
    <s v="Delivered"/>
    <s v="Delivered"/>
    <s v="Google Ads"/>
    <n v="80"/>
    <n v="223"/>
    <n v="269.10000000000002"/>
    <n v="223"/>
    <n v="46.100000000000023"/>
    <n v="0.17131178000743225"/>
    <n v="269.10000000000002"/>
    <n v="46.100000000000023"/>
    <s v="Jun"/>
    <s v="Jun-2024"/>
    <d v="2024-06-01T00:00:00"/>
    <x v="2"/>
  </r>
  <r>
    <s v="CUST1170"/>
    <s v="P073"/>
    <n v="1"/>
    <n v="499"/>
    <n v="74.849999999999994"/>
    <s v="Net Banking"/>
    <s v="Delivered"/>
    <s v="Delivered"/>
    <s v="Facebook"/>
    <n v="70"/>
    <n v="334"/>
    <n v="424.15"/>
    <n v="334"/>
    <n v="90.149999999999977"/>
    <n v="0.21254273252387124"/>
    <n v="424.15"/>
    <n v="90.149999999999977"/>
    <s v="Jun"/>
    <s v="Jun-2024"/>
    <d v="2024-06-01T00:00:00"/>
    <x v="2"/>
  </r>
  <r>
    <s v="CUST0139"/>
    <s v="P100"/>
    <n v="1"/>
    <n v="4999"/>
    <n v="0"/>
    <s v="Credit Card"/>
    <s v="Cancelled"/>
    <s v="Cancelled"/>
    <s v="Instagram"/>
    <n v="80"/>
    <n v="3463"/>
    <n v="4999"/>
    <n v="3463"/>
    <n v="1536"/>
    <n v="0.30726145229045809"/>
    <n v="0"/>
    <n v="0"/>
    <s v="Jan"/>
    <s v="Jan-2024"/>
    <d v="2024-01-01T00:00:00"/>
    <x v="1"/>
  </r>
  <r>
    <s v="CUST0295"/>
    <s v="P034"/>
    <n v="2"/>
    <n v="4999"/>
    <n v="0"/>
    <s v="Credit Card"/>
    <s v="Delivered"/>
    <s v="Delivered"/>
    <s v="Instagram"/>
    <n v="40"/>
    <n v="3985"/>
    <n v="9998"/>
    <n v="7970"/>
    <n v="2028"/>
    <n v="0.20284056811362272"/>
    <n v="9998"/>
    <n v="2028"/>
    <s v="Aug"/>
    <s v="Aug-2025"/>
    <d v="2025-08-01T00:00:00"/>
    <x v="0"/>
  </r>
  <r>
    <s v="CUST1180"/>
    <s v="P028"/>
    <n v="1"/>
    <n v="799"/>
    <n v="79.900000000000006"/>
    <s v="Credit Card"/>
    <s v="Delivered"/>
    <s v="Delivered"/>
    <s v="Organic"/>
    <n v="40"/>
    <n v="526"/>
    <n v="719.1"/>
    <n v="526"/>
    <n v="193.10000000000002"/>
    <n v="0.26853010707829233"/>
    <n v="719.1"/>
    <n v="193.10000000000002"/>
    <s v="Oct"/>
    <s v="Oct-2024"/>
    <d v="2024-10-01T00:00:00"/>
    <x v="0"/>
  </r>
  <r>
    <s v="CUST0732"/>
    <s v="P072"/>
    <n v="1"/>
    <n v="999"/>
    <n v="99.9"/>
    <s v="Net Banking"/>
    <s v="Delivered"/>
    <s v="Delivered"/>
    <s v="Email"/>
    <n v="80"/>
    <n v="636"/>
    <n v="899.1"/>
    <n v="636"/>
    <n v="263.10000000000002"/>
    <n v="0.29262595929262597"/>
    <n v="899.1"/>
    <n v="263.10000000000002"/>
    <s v="Feb"/>
    <s v="Feb-2025"/>
    <d v="2025-02-01T00:00:00"/>
    <x v="2"/>
  </r>
  <r>
    <s v="CUST0616"/>
    <s v="P053"/>
    <n v="1"/>
    <n v="599"/>
    <n v="89.85"/>
    <s v="Credit Card"/>
    <s v="Delivered"/>
    <s v="Delivered"/>
    <s v="Organic"/>
    <n v="50"/>
    <n v="443"/>
    <n v="509.15"/>
    <n v="443"/>
    <n v="66.149999999999977"/>
    <n v="0.1299224197191397"/>
    <n v="509.15"/>
    <n v="66.149999999999977"/>
    <s v="Feb"/>
    <s v="Feb-2025"/>
    <d v="2025-02-01T00:00:00"/>
    <x v="3"/>
  </r>
  <r>
    <s v="CUST1163"/>
    <s v="P031"/>
    <n v="1"/>
    <n v="3999"/>
    <n v="0"/>
    <s v="UPI"/>
    <s v="Cancelled"/>
    <s v="Cancelled"/>
    <s v="Affiliate"/>
    <n v="100"/>
    <n v="3007"/>
    <n v="3999"/>
    <n v="3007"/>
    <n v="992"/>
    <n v="0.24806201550387597"/>
    <n v="0"/>
    <n v="0"/>
    <s v="Jun"/>
    <s v="Jun-2025"/>
    <d v="2025-06-01T00:00:00"/>
    <x v="0"/>
  </r>
  <r>
    <s v="CUST0793"/>
    <s v="P039"/>
    <n v="3"/>
    <n v="999"/>
    <n v="299.7"/>
    <s v="Cash on Delivery"/>
    <s v="Delivered"/>
    <s v="Delivered"/>
    <s v="Google Ads"/>
    <n v="80"/>
    <n v="573"/>
    <n v="2697.3"/>
    <n v="1719"/>
    <n v="978.30000000000018"/>
    <n v="0.36269602936269607"/>
    <n v="2697.3"/>
    <n v="978.30000000000018"/>
    <s v="Apr"/>
    <s v="Apr-2025"/>
    <d v="2025-04-01T00:00:00"/>
    <x v="0"/>
  </r>
  <r>
    <s v="CUST0226"/>
    <s v="P034"/>
    <n v="1"/>
    <n v="4999"/>
    <n v="499.9"/>
    <s v="Debit Card"/>
    <s v="Delivered"/>
    <s v="Delivered"/>
    <s v="Facebook"/>
    <n v="60"/>
    <n v="3985"/>
    <n v="4499.1000000000004"/>
    <n v="3985"/>
    <n v="514.10000000000036"/>
    <n v="0.11426729790402532"/>
    <n v="4499.1000000000004"/>
    <n v="514.10000000000036"/>
    <s v="Jul"/>
    <s v="Jul-2025"/>
    <d v="2025-07-01T00:00:00"/>
    <x v="0"/>
  </r>
  <r>
    <s v="CUST0795"/>
    <s v="P065"/>
    <n v="2"/>
    <n v="399"/>
    <n v="79.8"/>
    <s v="UPI"/>
    <s v="Delivered"/>
    <s v="Delivered"/>
    <s v="Organic"/>
    <n v="80"/>
    <n v="252"/>
    <n v="718.2"/>
    <n v="504"/>
    <n v="214.20000000000005"/>
    <n v="0.29824561403508776"/>
    <n v="718.2"/>
    <n v="214.20000000000005"/>
    <s v="May"/>
    <s v="May-2024"/>
    <d v="2024-05-01T00:00:00"/>
    <x v="2"/>
  </r>
  <r>
    <s v="CUST0337"/>
    <s v="P036"/>
    <n v="4"/>
    <n v="2999"/>
    <n v="599.79999999999995"/>
    <s v="UPI"/>
    <s v="Delivered"/>
    <s v="Delivered"/>
    <s v="Organic"/>
    <n v="80"/>
    <n v="2406"/>
    <n v="11396.2"/>
    <n v="9624"/>
    <n v="1772.2000000000007"/>
    <n v="0.15550797634299157"/>
    <n v="11396.2"/>
    <n v="1772.2000000000007"/>
    <s v="Feb"/>
    <s v="Feb-2024"/>
    <d v="2024-02-01T00:00:00"/>
    <x v="0"/>
  </r>
  <r>
    <s v="CUST0319"/>
    <s v="P018"/>
    <n v="1"/>
    <n v="499"/>
    <n v="24.95"/>
    <s v="UPI"/>
    <s v="Delivered"/>
    <s v="Delayed"/>
    <s v="Google Ads"/>
    <n v="80"/>
    <n v="403"/>
    <n v="474.05"/>
    <n v="403"/>
    <n v="71.050000000000011"/>
    <n v="0.14987870477797702"/>
    <n v="474.05"/>
    <n v="71.050000000000011"/>
    <s v="Sep"/>
    <s v="Sep-2024"/>
    <d v="2024-09-01T00:00:00"/>
    <x v="4"/>
  </r>
  <r>
    <s v="CUST0004"/>
    <s v="P036"/>
    <n v="3"/>
    <n v="2999"/>
    <n v="449.85"/>
    <s v="UPI"/>
    <s v="Delivered"/>
    <s v="Delayed"/>
    <s v="Facebook"/>
    <n v="70"/>
    <n v="2406"/>
    <n v="8547.15"/>
    <n v="7218"/>
    <n v="1329.1499999999996"/>
    <n v="0.15550797634299149"/>
    <n v="8547.15"/>
    <n v="1329.1499999999996"/>
    <s v="Aug"/>
    <s v="Aug-2025"/>
    <d v="2025-08-01T00:00:00"/>
    <x v="0"/>
  </r>
  <r>
    <s v="CUST0001"/>
    <s v="P063"/>
    <n v="1"/>
    <n v="2999"/>
    <n v="299.89999999999998"/>
    <s v="Debit Card"/>
    <s v="Delivered"/>
    <s v="Delivered"/>
    <s v="Organic"/>
    <n v="100"/>
    <n v="1877"/>
    <n v="2699.1"/>
    <n v="1877"/>
    <n v="822.09999999999991"/>
    <n v="0.30458300915119851"/>
    <n v="2699.1"/>
    <n v="822.09999999999991"/>
    <s v="Feb"/>
    <s v="Feb-2024"/>
    <d v="2024-02-01T00:00:00"/>
    <x v="2"/>
  </r>
  <r>
    <s v="CUST0404"/>
    <s v="P069"/>
    <n v="1"/>
    <n v="2499"/>
    <n v="0"/>
    <s v="UPI"/>
    <s v="Cancelled"/>
    <s v="Cancelled"/>
    <s v="Instagram"/>
    <n v="60"/>
    <n v="1430"/>
    <n v="2499"/>
    <n v="1430"/>
    <n v="1069"/>
    <n v="0.42777110844337735"/>
    <n v="0"/>
    <n v="0"/>
    <s v="Mar"/>
    <s v="Mar-2025"/>
    <d v="2025-03-01T00:00:00"/>
    <x v="2"/>
  </r>
  <r>
    <s v="CUST0013"/>
    <s v="P051"/>
    <n v="1"/>
    <n v="2499"/>
    <n v="124.95"/>
    <s v="UPI"/>
    <s v="Delivered"/>
    <s v="Delivered"/>
    <s v="Affiliate"/>
    <n v="40"/>
    <n v="1946"/>
    <n v="2374.0500000000002"/>
    <n v="1946"/>
    <n v="428.05000000000018"/>
    <n v="0.18030370042753949"/>
    <n v="2374.0500000000002"/>
    <n v="428.05000000000018"/>
    <s v="May"/>
    <s v="May-2025"/>
    <d v="2025-05-01T00:00:00"/>
    <x v="3"/>
  </r>
  <r>
    <s v="CUST0067"/>
    <s v="P057"/>
    <n v="3"/>
    <n v="299"/>
    <n v="179.4"/>
    <s v="UPI"/>
    <s v="Delivered"/>
    <s v="Delivered"/>
    <s v="Organic"/>
    <n v="70"/>
    <n v="188"/>
    <n v="717.6"/>
    <n v="564"/>
    <n v="153.60000000000002"/>
    <n v="0.21404682274247494"/>
    <n v="717.6"/>
    <n v="153.60000000000002"/>
    <s v="May"/>
    <s v="May-2025"/>
    <d v="2025-05-01T00:00:00"/>
    <x v="3"/>
  </r>
  <r>
    <s v="CUST0481"/>
    <s v="P092"/>
    <n v="4"/>
    <n v="999"/>
    <n v="0"/>
    <s v="Cash on Delivery"/>
    <s v="Delivered"/>
    <s v="Delivered"/>
    <s v="Google Ads"/>
    <n v="80"/>
    <n v="727"/>
    <n v="3996"/>
    <n v="2908"/>
    <n v="1088"/>
    <n v="0.2722722722722723"/>
    <n v="3996"/>
    <n v="1088"/>
    <s v="Sep"/>
    <s v="Sep-2024"/>
    <d v="2024-09-01T00:00:00"/>
    <x v="1"/>
  </r>
  <r>
    <s v="CUST0533"/>
    <s v="P036"/>
    <n v="4"/>
    <n v="2999"/>
    <n v="599.79999999999995"/>
    <s v="Cash on Delivery"/>
    <s v="Delivered"/>
    <s v="Delayed"/>
    <s v="Google Ads"/>
    <n v="70"/>
    <n v="2406"/>
    <n v="11396.2"/>
    <n v="9624"/>
    <n v="1772.2000000000007"/>
    <n v="0.15550797634299157"/>
    <n v="11396.2"/>
    <n v="1772.2000000000007"/>
    <s v="Jun"/>
    <s v="Jun-2025"/>
    <d v="2025-06-01T00:00:00"/>
    <x v="0"/>
  </r>
  <r>
    <s v="CUST1050"/>
    <s v="P099"/>
    <n v="1"/>
    <n v="1299"/>
    <n v="129.9"/>
    <s v="Cash on Delivery"/>
    <s v="Delivered"/>
    <s v="Delivered"/>
    <s v="Email"/>
    <n v="70"/>
    <n v="1025"/>
    <n v="1169.0999999999999"/>
    <n v="1025"/>
    <n v="144.09999999999991"/>
    <n v="0.12325720639808393"/>
    <n v="1169.0999999999999"/>
    <n v="144.09999999999991"/>
    <s v="Jul"/>
    <s v="Jul-2024"/>
    <d v="2024-07-01T00:00:00"/>
    <x v="1"/>
  </r>
  <r>
    <s v="CUST1165"/>
    <s v="P009"/>
    <n v="1"/>
    <n v="4999"/>
    <n v="999.8"/>
    <s v="Credit Card"/>
    <s v="Delivered"/>
    <s v="Delayed"/>
    <s v="Instagram"/>
    <n v="60"/>
    <n v="2853"/>
    <n v="3999.2"/>
    <n v="2853"/>
    <n v="1146.1999999999998"/>
    <n v="0.28660732146429285"/>
    <n v="3999.2"/>
    <n v="1146.1999999999998"/>
    <s v="Apr"/>
    <s v="Apr-2024"/>
    <d v="2024-04-01T00:00:00"/>
    <x v="4"/>
  </r>
  <r>
    <s v="CUST0818"/>
    <s v="P021"/>
    <n v="2"/>
    <n v="799"/>
    <n v="239.7"/>
    <s v="Cash on Delivery"/>
    <s v="Delivered"/>
    <s v="Delivered"/>
    <s v="Facebook"/>
    <n v="50"/>
    <n v="613"/>
    <n v="1358.3"/>
    <n v="1226"/>
    <n v="132.29999999999995"/>
    <n v="9.740116321872927E-2"/>
    <n v="1358.3"/>
    <n v="132.29999999999995"/>
    <s v="Mar"/>
    <s v="Mar-2025"/>
    <d v="2025-03-01T00:00:00"/>
    <x v="0"/>
  </r>
  <r>
    <s v="CUST0428"/>
    <s v="P018"/>
    <n v="1"/>
    <n v="499"/>
    <n v="24.95"/>
    <s v="Credit Card"/>
    <s v="Delivered"/>
    <s v="Delivered"/>
    <s v="Instagram"/>
    <n v="80"/>
    <n v="403"/>
    <n v="474.05"/>
    <n v="403"/>
    <n v="71.050000000000011"/>
    <n v="0.14987870477797702"/>
    <n v="474.05"/>
    <n v="71.050000000000011"/>
    <s v="Apr"/>
    <s v="Apr-2024"/>
    <d v="2024-04-01T00:00:00"/>
    <x v="4"/>
  </r>
  <r>
    <s v="CUST0557"/>
    <s v="P015"/>
    <n v="2"/>
    <n v="1299"/>
    <n v="129.9"/>
    <s v="Debit Card"/>
    <s v="Delivered"/>
    <s v="Delivered"/>
    <s v="Google Ads"/>
    <n v="50"/>
    <n v="881"/>
    <n v="2468.1"/>
    <n v="1762"/>
    <n v="706.09999999999991"/>
    <n v="0.28609051497103033"/>
    <n v="2468.1"/>
    <n v="706.09999999999991"/>
    <s v="May"/>
    <s v="May-2024"/>
    <d v="2024-05-01T00:00:00"/>
    <x v="4"/>
  </r>
  <r>
    <s v="CUST1189"/>
    <s v="P014"/>
    <n v="4"/>
    <n v="2499"/>
    <n v="1499.4"/>
    <s v="Debit Card"/>
    <s v="Delivered"/>
    <s v="Delivered"/>
    <s v="Affiliate"/>
    <n v="80"/>
    <n v="1599"/>
    <n v="8496.6"/>
    <n v="6396"/>
    <n v="2100.6000000000004"/>
    <n v="0.24722830308594029"/>
    <n v="8496.6"/>
    <n v="2100.6000000000004"/>
    <s v="Apr"/>
    <s v="Apr-2025"/>
    <d v="2025-04-01T00:00:00"/>
    <x v="4"/>
  </r>
  <r>
    <s v="CUST0209"/>
    <s v="P010"/>
    <n v="1"/>
    <n v="2499"/>
    <n v="249.9"/>
    <s v="Debit Card"/>
    <s v="Delivered"/>
    <s v="Delivered"/>
    <s v="Affiliate"/>
    <n v="50"/>
    <n v="2030"/>
    <n v="2249.1"/>
    <n v="2030"/>
    <n v="219.09999999999991"/>
    <n v="9.7416744475567973E-2"/>
    <n v="2249.1"/>
    <n v="219.09999999999991"/>
    <s v="Nov"/>
    <s v="Nov-2024"/>
    <d v="2024-11-01T00:00:00"/>
    <x v="4"/>
  </r>
  <r>
    <s v="CUST0491"/>
    <s v="P075"/>
    <n v="2"/>
    <n v="1999"/>
    <n v="599.70000000000005"/>
    <s v="Credit Card"/>
    <s v="Delivered"/>
    <s v="Delivered"/>
    <s v="Instagram"/>
    <n v="60"/>
    <n v="1338"/>
    <n v="3398.3"/>
    <n v="2676"/>
    <n v="722.30000000000018"/>
    <n v="0.21254745019568613"/>
    <n v="3398.3"/>
    <n v="722.30000000000018"/>
    <s v="Apr"/>
    <s v="Apr-2024"/>
    <d v="2024-04-01T00:00:00"/>
    <x v="2"/>
  </r>
  <r>
    <s v="CUST0516"/>
    <s v="P020"/>
    <n v="1"/>
    <n v="1999"/>
    <n v="199.9"/>
    <s v="Debit Card"/>
    <s v="Delivered"/>
    <s v="Delivered"/>
    <s v="Affiliate"/>
    <n v="100"/>
    <n v="1597"/>
    <n v="1799.1"/>
    <n v="1597"/>
    <n v="202.09999999999991"/>
    <n v="0.11233394475015281"/>
    <n v="1799.1"/>
    <n v="202.09999999999991"/>
    <s v="Feb"/>
    <s v="Feb-2024"/>
    <d v="2024-02-01T00:00:00"/>
    <x v="4"/>
  </r>
  <r>
    <s v="CUST0533"/>
    <s v="P017"/>
    <n v="4"/>
    <n v="6999"/>
    <n v="0"/>
    <s v="Credit Card"/>
    <s v="Delivered"/>
    <s v="Delivered"/>
    <s v="Google Ads"/>
    <n v="60"/>
    <n v="4046"/>
    <n v="27996"/>
    <n v="16184"/>
    <n v="11812"/>
    <n v="0.42191741677382483"/>
    <n v="27996"/>
    <n v="11812"/>
    <s v="Jun"/>
    <s v="Jun-2024"/>
    <d v="2024-06-01T00:00:00"/>
    <x v="4"/>
  </r>
  <r>
    <s v="CUST0927"/>
    <s v="P077"/>
    <n v="2"/>
    <n v="3999"/>
    <n v="399.9"/>
    <s v="Credit Card"/>
    <s v="Delivered"/>
    <s v="Delivered"/>
    <s v="Instagram"/>
    <n v="100"/>
    <n v="2547"/>
    <n v="7598.1"/>
    <n v="5094"/>
    <n v="2504.1000000000004"/>
    <n v="0.32956923441386665"/>
    <n v="7598.1"/>
    <n v="2504.1000000000004"/>
    <s v="Jul"/>
    <s v="Jul-2024"/>
    <d v="2024-07-01T00:00:00"/>
    <x v="2"/>
  </r>
  <r>
    <s v="CUST0754"/>
    <s v="P050"/>
    <n v="1"/>
    <n v="3999"/>
    <n v="599.85"/>
    <s v="Debit Card"/>
    <s v="Delivered"/>
    <s v="Delivered"/>
    <s v="Facebook"/>
    <n v="70"/>
    <n v="2895"/>
    <n v="3399.15"/>
    <n v="2895"/>
    <n v="504.15000000000009"/>
    <n v="0.14831649088742777"/>
    <n v="3399.15"/>
    <n v="504.15000000000009"/>
    <s v="Aug"/>
    <s v="Aug-2025"/>
    <d v="2025-08-01T00:00:00"/>
    <x v="3"/>
  </r>
  <r>
    <s v="CUST0477"/>
    <s v="P067"/>
    <n v="1"/>
    <n v="999"/>
    <n v="0"/>
    <s v="UPI"/>
    <s v="Delivered"/>
    <s v="Delivered"/>
    <s v="Instagram"/>
    <n v="70"/>
    <n v="611"/>
    <n v="999"/>
    <n v="611"/>
    <n v="388"/>
    <n v="0.38838838838838841"/>
    <n v="999"/>
    <n v="388"/>
    <s v="Jun"/>
    <s v="Jun-2024"/>
    <d v="2024-06-01T00:00:00"/>
    <x v="2"/>
  </r>
  <r>
    <s v="CUST0244"/>
    <s v="P035"/>
    <n v="3"/>
    <n v="1299"/>
    <n v="0"/>
    <s v="Credit Card"/>
    <s v="Delivered"/>
    <s v="Delivered"/>
    <s v="Organic"/>
    <n v="50"/>
    <n v="863"/>
    <n v="3897"/>
    <n v="2589"/>
    <n v="1308"/>
    <n v="0.33564280215550424"/>
    <n v="3897"/>
    <n v="1308"/>
    <s v="Sep"/>
    <s v="Sep-2025"/>
    <d v="2025-09-01T00:00:00"/>
    <x v="0"/>
  </r>
  <r>
    <s v="CUST0107"/>
    <s v="P066"/>
    <n v="1"/>
    <n v="299"/>
    <n v="44.85"/>
    <s v="UPI"/>
    <s v="Delivered"/>
    <s v="Delivered"/>
    <s v="Affiliate"/>
    <n v="40"/>
    <n v="223"/>
    <n v="254.15"/>
    <n v="223"/>
    <n v="31.150000000000006"/>
    <n v="0.12256541412551644"/>
    <n v="254.15"/>
    <n v="31.150000000000006"/>
    <s v="Oct"/>
    <s v="Oct-2025"/>
    <d v="2025-10-01T00:00:00"/>
    <x v="2"/>
  </r>
  <r>
    <s v="CUST0458"/>
    <s v="P006"/>
    <n v="2"/>
    <n v="399"/>
    <n v="39.9"/>
    <s v="UPI"/>
    <s v="Delivered"/>
    <s v="Delivered"/>
    <s v="Facebook"/>
    <n v="80"/>
    <n v="221"/>
    <n v="758.1"/>
    <n v="442"/>
    <n v="316.10000000000002"/>
    <n v="0.41696346128479095"/>
    <n v="758.1"/>
    <n v="316.10000000000002"/>
    <s v="Feb"/>
    <s v="Feb-2024"/>
    <d v="2024-02-01T00:00:00"/>
    <x v="4"/>
  </r>
  <r>
    <s v="CUST0102"/>
    <s v="P049"/>
    <n v="4"/>
    <n v="799"/>
    <n v="0"/>
    <s v="Credit Card"/>
    <s v="Delivered"/>
    <s v="Delivered"/>
    <s v="Google Ads"/>
    <n v="50"/>
    <n v="538"/>
    <n v="3196"/>
    <n v="2152"/>
    <n v="1044"/>
    <n v="0.32665832290362956"/>
    <n v="3196"/>
    <n v="1044"/>
    <s v="Oct"/>
    <s v="Oct-2025"/>
    <d v="2025-10-01T00:00:00"/>
    <x v="3"/>
  </r>
  <r>
    <s v="CUST0667"/>
    <s v="P023"/>
    <n v="1"/>
    <n v="8999"/>
    <n v="1349.85"/>
    <s v="UPI"/>
    <s v="Delivered"/>
    <s v="Delivered"/>
    <s v="Organic"/>
    <n v="100"/>
    <n v="6419"/>
    <n v="7649.15"/>
    <n v="6419"/>
    <n v="1230.1499999999996"/>
    <n v="0.16082179065647814"/>
    <n v="7649.15"/>
    <n v="1230.1499999999996"/>
    <s v="Oct"/>
    <s v="Oct-2025"/>
    <d v="2025-10-01T00:00:00"/>
    <x v="0"/>
  </r>
  <r>
    <s v="CUST0848"/>
    <s v="P070"/>
    <n v="3"/>
    <n v="499"/>
    <n v="0"/>
    <s v="Credit Card"/>
    <s v="Delivered"/>
    <s v="Delivered"/>
    <s v="Affiliate"/>
    <n v="40"/>
    <n v="394"/>
    <n v="1497"/>
    <n v="1182"/>
    <n v="315"/>
    <n v="0.21042084168336672"/>
    <n v="1497"/>
    <n v="315"/>
    <s v="Sep"/>
    <s v="Sep-2025"/>
    <d v="2025-09-01T00:00:00"/>
    <x v="2"/>
  </r>
  <r>
    <s v="CUST0865"/>
    <s v="P051"/>
    <n v="4"/>
    <n v="2499"/>
    <n v="1999.2"/>
    <s v="UPI"/>
    <s v="Delivered"/>
    <s v="Delivered"/>
    <s v="Affiliate"/>
    <n v="80"/>
    <n v="1946"/>
    <n v="7996.8"/>
    <n v="7784"/>
    <n v="212.80000000000018"/>
    <n v="2.6610644257703105E-2"/>
    <n v="7996.8"/>
    <n v="212.80000000000018"/>
    <s v="Jun"/>
    <s v="Jun-2025"/>
    <d v="2025-06-01T00:00:00"/>
    <x v="3"/>
  </r>
  <r>
    <s v="CUST0829"/>
    <s v="P031"/>
    <n v="2"/>
    <n v="3999"/>
    <n v="1199.7"/>
    <s v="Credit Card"/>
    <s v="Delivered"/>
    <s v="Delivered"/>
    <s v="Facebook"/>
    <n v="100"/>
    <n v="3007"/>
    <n v="6798.3"/>
    <n v="6014"/>
    <n v="784.30000000000018"/>
    <n v="0.11536707706338352"/>
    <n v="6798.3"/>
    <n v="784.30000000000018"/>
    <s v="Mar"/>
    <s v="Mar-2025"/>
    <d v="2025-03-01T00:00:00"/>
    <x v="0"/>
  </r>
  <r>
    <s v="CUST0570"/>
    <s v="P053"/>
    <n v="4"/>
    <n v="599"/>
    <n v="0"/>
    <s v="Debit Card"/>
    <s v="Cancelled"/>
    <s v="Cancelled"/>
    <s v="Facebook"/>
    <n v="100"/>
    <n v="443"/>
    <n v="2396"/>
    <n v="1772"/>
    <n v="624"/>
    <n v="0.2604340567612688"/>
    <n v="0"/>
    <n v="0"/>
    <s v="Apr"/>
    <s v="Apr-2024"/>
    <d v="2024-04-01T00:00:00"/>
    <x v="3"/>
  </r>
  <r>
    <s v="CUST0623"/>
    <s v="P038"/>
    <n v="1"/>
    <n v="399"/>
    <n v="39.9"/>
    <s v="Debit Card"/>
    <s v="Delivered"/>
    <s v="Delivered"/>
    <s v="Organic"/>
    <n v="80"/>
    <n v="248"/>
    <n v="359.1"/>
    <n v="248"/>
    <n v="111.10000000000002"/>
    <n v="0.30938457254246732"/>
    <n v="359.1"/>
    <n v="111.10000000000002"/>
    <s v="Jan"/>
    <s v="Jan-2024"/>
    <d v="2024-01-01T00:00:00"/>
    <x v="0"/>
  </r>
  <r>
    <s v="CUST0658"/>
    <s v="P089"/>
    <n v="1"/>
    <n v="2999"/>
    <n v="0"/>
    <s v="Credit Card"/>
    <s v="Cancelled"/>
    <s v="Cancelled"/>
    <s v="Instagram"/>
    <n v="40"/>
    <n v="2453"/>
    <n v="2999"/>
    <n v="2453"/>
    <n v="546"/>
    <n v="0.18206068689563187"/>
    <n v="0"/>
    <n v="0"/>
    <s v="Aug"/>
    <s v="Aug-2025"/>
    <d v="2025-08-01T00:00:00"/>
    <x v="1"/>
  </r>
  <r>
    <s v="CUST0452"/>
    <s v="P056"/>
    <n v="1"/>
    <n v="299"/>
    <n v="0"/>
    <s v="UPI"/>
    <s v="Cancelled"/>
    <s v="Cancelled"/>
    <s v="Instagram"/>
    <n v="70"/>
    <n v="188"/>
    <n v="299"/>
    <n v="188"/>
    <n v="111"/>
    <n v="0.37123745819397991"/>
    <n v="0"/>
    <n v="0"/>
    <s v="Jul"/>
    <s v="Jul-2025"/>
    <d v="2025-07-01T00:00:00"/>
    <x v="3"/>
  </r>
  <r>
    <s v="CUST0761"/>
    <s v="P083"/>
    <n v="2"/>
    <n v="499"/>
    <n v="149.69999999999999"/>
    <s v="Debit Card"/>
    <s v="Delivered"/>
    <s v="Delayed"/>
    <s v="Affiliate"/>
    <n v="100"/>
    <n v="323"/>
    <n v="848.3"/>
    <n v="646"/>
    <n v="202.29999999999995"/>
    <n v="0.23847695390781559"/>
    <n v="848.3"/>
    <n v="202.29999999999995"/>
    <s v="Mar"/>
    <s v="Mar-2025"/>
    <d v="2025-03-01T00:00:00"/>
    <x v="1"/>
  </r>
  <r>
    <s v="CUST0101"/>
    <s v="P040"/>
    <n v="1"/>
    <n v="799"/>
    <n v="79.900000000000006"/>
    <s v="UPI"/>
    <s v="Delivered"/>
    <s v="Delivered"/>
    <s v="Facebook"/>
    <n v="70"/>
    <n v="639"/>
    <n v="719.1"/>
    <n v="639"/>
    <n v="80.100000000000023"/>
    <n v="0.11138923654568213"/>
    <n v="719.1"/>
    <n v="80.100000000000023"/>
    <s v="Jul"/>
    <s v="Jul-2024"/>
    <d v="2024-07-01T00:00:00"/>
    <x v="0"/>
  </r>
  <r>
    <s v="CUST0947"/>
    <s v="P056"/>
    <n v="2"/>
    <n v="299"/>
    <n v="0"/>
    <s v="Cash on Delivery"/>
    <s v="Cancelled"/>
    <s v="Cancelled"/>
    <s v="Google Ads"/>
    <n v="100"/>
    <n v="188"/>
    <n v="598"/>
    <n v="376"/>
    <n v="222"/>
    <n v="0.37123745819397991"/>
    <n v="0"/>
    <n v="0"/>
    <s v="Aug"/>
    <s v="Aug-2025"/>
    <d v="2025-08-01T00:00:00"/>
    <x v="3"/>
  </r>
  <r>
    <s v="CUST1061"/>
    <s v="P062"/>
    <n v="2"/>
    <n v="1599"/>
    <n v="159.9"/>
    <s v="Cash on Delivery"/>
    <s v="Delivered"/>
    <s v="Delivered"/>
    <s v="Google Ads"/>
    <n v="50"/>
    <n v="1023"/>
    <n v="3038.1"/>
    <n v="2046"/>
    <n v="992.09999999999991"/>
    <n v="0.32655277969783747"/>
    <n v="3038.1"/>
    <n v="992.09999999999991"/>
    <s v="Aug"/>
    <s v="Aug-2025"/>
    <d v="2025-08-01T00:00:00"/>
    <x v="2"/>
  </r>
  <r>
    <s v="CUST0147"/>
    <s v="P090"/>
    <n v="4"/>
    <n v="8999"/>
    <n v="0"/>
    <s v="Debit Card"/>
    <s v="Cancelled"/>
    <s v="Cancelled"/>
    <s v="Facebook"/>
    <n v="60"/>
    <n v="5811"/>
    <n v="35996"/>
    <n v="23244"/>
    <n v="12752"/>
    <n v="0.35426158462051338"/>
    <n v="0"/>
    <n v="0"/>
    <s v="Dec"/>
    <s v="Dec-2024"/>
    <d v="2024-12-01T00:00:00"/>
    <x v="1"/>
  </r>
  <r>
    <s v="CUST0734"/>
    <s v="P031"/>
    <n v="4"/>
    <n v="3999"/>
    <n v="0"/>
    <s v="UPI"/>
    <s v="Cancelled"/>
    <s v="Cancelled"/>
    <s v="Google Ads"/>
    <n v="80"/>
    <n v="3007"/>
    <n v="15996"/>
    <n v="12028"/>
    <n v="3968"/>
    <n v="0.24806201550387597"/>
    <n v="0"/>
    <n v="0"/>
    <s v="Apr"/>
    <s v="Apr-2025"/>
    <d v="2025-04-01T00:00:00"/>
    <x v="0"/>
  </r>
  <r>
    <s v="CUST1032"/>
    <s v="P011"/>
    <n v="2"/>
    <n v="799"/>
    <n v="79.900000000000006"/>
    <s v="UPI"/>
    <s v="Delivered"/>
    <s v="Delivered"/>
    <s v="Google Ads"/>
    <n v="70"/>
    <n v="645"/>
    <n v="1518.1"/>
    <n v="1290"/>
    <n v="228.09999999999991"/>
    <n v="0.1502536064817864"/>
    <n v="1518.1"/>
    <n v="228.09999999999991"/>
    <s v="Jun"/>
    <s v="Jun-2024"/>
    <d v="2024-06-01T00:00:00"/>
    <x v="4"/>
  </r>
  <r>
    <s v="CUST0961"/>
    <s v="P090"/>
    <n v="1"/>
    <n v="8999"/>
    <n v="0"/>
    <s v="Credit Card"/>
    <s v="Delivered"/>
    <s v="Delivered"/>
    <s v="Google Ads"/>
    <n v="70"/>
    <n v="5811"/>
    <n v="8999"/>
    <n v="5811"/>
    <n v="3188"/>
    <n v="0.35426158462051338"/>
    <n v="8999"/>
    <n v="3188"/>
    <s v="Feb"/>
    <s v="Feb-2025"/>
    <d v="2025-02-01T00:00:00"/>
    <x v="1"/>
  </r>
  <r>
    <s v="CUST1198"/>
    <s v="P005"/>
    <n v="1"/>
    <n v="599"/>
    <n v="89.85"/>
    <s v="Debit Card"/>
    <s v="Delivered"/>
    <s v="Delivered"/>
    <s v="Facebook"/>
    <n v="60"/>
    <n v="426"/>
    <n v="509.15"/>
    <n v="426"/>
    <n v="83.149999999999977"/>
    <n v="0.16331140135519981"/>
    <n v="509.15"/>
    <n v="83.149999999999977"/>
    <s v="Aug"/>
    <s v="Aug-2025"/>
    <d v="2025-08-01T00:00:00"/>
    <x v="4"/>
  </r>
  <r>
    <s v="CUST0542"/>
    <s v="P086"/>
    <n v="2"/>
    <n v="6999"/>
    <n v="699.9"/>
    <s v="Credit Card"/>
    <s v="Delivered"/>
    <s v="Delivered"/>
    <s v="Facebook"/>
    <n v="50"/>
    <n v="4782"/>
    <n v="13298.1"/>
    <n v="9564"/>
    <n v="3734.1000000000004"/>
    <n v="0.28079951271234238"/>
    <n v="13298.1"/>
    <n v="3734.1000000000004"/>
    <s v="Sep"/>
    <s v="Sep-2024"/>
    <d v="2024-09-01T00:00:00"/>
    <x v="1"/>
  </r>
  <r>
    <s v="CUST0003"/>
    <s v="P011"/>
    <n v="2"/>
    <n v="799"/>
    <n v="0"/>
    <s v="Cash on Delivery"/>
    <s v="Delivered"/>
    <s v="Delayed"/>
    <s v="Instagram"/>
    <n v="80"/>
    <n v="645"/>
    <n v="1598"/>
    <n v="1290"/>
    <n v="308"/>
    <n v="0.19274092615769711"/>
    <n v="1598"/>
    <n v="308"/>
    <s v="Jun"/>
    <s v="Jun-2025"/>
    <d v="2025-06-01T00:00:00"/>
    <x v="4"/>
  </r>
  <r>
    <s v="CUST0646"/>
    <s v="P081"/>
    <n v="4"/>
    <n v="499"/>
    <n v="0"/>
    <s v="Cash on Delivery"/>
    <s v="Delivered"/>
    <s v="Delivered"/>
    <s v="Google Ads"/>
    <n v="50"/>
    <n v="280"/>
    <n v="1996"/>
    <n v="1120"/>
    <n v="876"/>
    <n v="0.43887775551102204"/>
    <n v="1996"/>
    <n v="876"/>
    <s v="Mar"/>
    <s v="Mar-2024"/>
    <d v="2024-03-01T00:00:00"/>
    <x v="1"/>
  </r>
  <r>
    <s v="CUST0041"/>
    <s v="P092"/>
    <n v="2"/>
    <n v="999"/>
    <n v="299.7"/>
    <s v="UPI"/>
    <s v="Delivered"/>
    <s v="Delivered"/>
    <s v="Facebook"/>
    <n v="100"/>
    <n v="727"/>
    <n v="1698.3"/>
    <n v="1454"/>
    <n v="244.29999999999995"/>
    <n v="0.14384973208502619"/>
    <n v="1698.3"/>
    <n v="244.29999999999995"/>
    <s v="Jun"/>
    <s v="Jun-2025"/>
    <d v="2025-06-01T00:00:00"/>
    <x v="1"/>
  </r>
  <r>
    <s v="CUST0655"/>
    <s v="P085"/>
    <n v="2"/>
    <n v="2999"/>
    <n v="599.79999999999995"/>
    <s v="UPI"/>
    <s v="Delivered"/>
    <s v="Delayed"/>
    <s v="Organic"/>
    <n v="60"/>
    <n v="2394"/>
    <n v="5398.2"/>
    <n v="4788"/>
    <n v="610.19999999999982"/>
    <n v="0.11303767922640877"/>
    <n v="5398.2"/>
    <n v="610.19999999999982"/>
    <s v="Mar"/>
    <s v="Mar-2025"/>
    <d v="2025-03-01T00:00:00"/>
    <x v="1"/>
  </r>
  <r>
    <s v="CUST0792"/>
    <s v="P051"/>
    <n v="1"/>
    <n v="2499"/>
    <n v="0"/>
    <s v="UPI"/>
    <s v="Delivered"/>
    <s v="Delivered"/>
    <s v="Google Ads"/>
    <n v="70"/>
    <n v="1946"/>
    <n v="2499"/>
    <n v="1946"/>
    <n v="553"/>
    <n v="0.22128851540616246"/>
    <n v="2499"/>
    <n v="553"/>
    <s v="Sep"/>
    <s v="Sep-2025"/>
    <d v="2025-09-01T00:00:00"/>
    <x v="3"/>
  </r>
  <r>
    <s v="CUST1045"/>
    <s v="P034"/>
    <n v="1"/>
    <n v="4999"/>
    <n v="0"/>
    <s v="Credit Card"/>
    <s v="Cancelled"/>
    <s v="Cancelled"/>
    <s v="Affiliate"/>
    <n v="60"/>
    <n v="3985"/>
    <n v="4999"/>
    <n v="3985"/>
    <n v="1014"/>
    <n v="0.20284056811362272"/>
    <n v="0"/>
    <n v="0"/>
    <s v="Jul"/>
    <s v="Jul-2024"/>
    <d v="2024-07-01T00:00:00"/>
    <x v="0"/>
  </r>
  <r>
    <s v="CUST0369"/>
    <s v="P020"/>
    <n v="3"/>
    <n v="1999"/>
    <n v="299.85000000000002"/>
    <s v="Credit Card"/>
    <s v="Delivered"/>
    <s v="Delivered"/>
    <s v="Organic"/>
    <n v="40"/>
    <n v="1597"/>
    <n v="5697.15"/>
    <n v="4791"/>
    <n v="906.14999999999964"/>
    <n v="0.15905321081593424"/>
    <n v="5697.15"/>
    <n v="906.14999999999964"/>
    <s v="Dec"/>
    <s v="Dec-2024"/>
    <d v="2024-12-01T00:00:00"/>
    <x v="4"/>
  </r>
  <r>
    <s v="CUST0357"/>
    <s v="P017"/>
    <n v="2"/>
    <n v="6999"/>
    <n v="2099.6999999999998"/>
    <s v="UPI"/>
    <s v="Delivered"/>
    <s v="Delayed"/>
    <s v="Email"/>
    <n v="60"/>
    <n v="4046"/>
    <n v="11898.3"/>
    <n v="8092"/>
    <n v="3806.2999999999993"/>
    <n v="0.3199028432633233"/>
    <n v="11898.3"/>
    <n v="3806.2999999999993"/>
    <s v="Sep"/>
    <s v="Sep-2024"/>
    <d v="2024-09-01T00:00:00"/>
    <x v="4"/>
  </r>
  <r>
    <s v="CUST0121"/>
    <s v="P054"/>
    <n v="3"/>
    <n v="4999"/>
    <n v="0"/>
    <s v="Cash on Delivery"/>
    <s v="Cancelled"/>
    <s v="Cancelled"/>
    <s v="Google Ads"/>
    <n v="60"/>
    <n v="2912"/>
    <n v="14997"/>
    <n v="8736"/>
    <n v="6261"/>
    <n v="0.41748349669933987"/>
    <n v="0"/>
    <n v="0"/>
    <s v="Jun"/>
    <s v="Jun-2024"/>
    <d v="2024-06-01T00:00:00"/>
    <x v="3"/>
  </r>
  <r>
    <s v="CUST0501"/>
    <s v="P046"/>
    <n v="2"/>
    <n v="1999"/>
    <n v="799.6"/>
    <s v="UPI"/>
    <s v="Delivered"/>
    <s v="Delivered"/>
    <s v="Instagram"/>
    <n v="80"/>
    <n v="1398"/>
    <n v="3198.4"/>
    <n v="2796"/>
    <n v="402.40000000000009"/>
    <n v="0.12581290645322663"/>
    <n v="3198.4"/>
    <n v="402.40000000000009"/>
    <s v="May"/>
    <s v="May-2024"/>
    <d v="2024-05-01T00:00:00"/>
    <x v="3"/>
  </r>
  <r>
    <s v="CUST0148"/>
    <s v="P097"/>
    <n v="2"/>
    <n v="499"/>
    <n v="0"/>
    <s v="Credit Card"/>
    <s v="Cancelled"/>
    <s v="Cancelled"/>
    <s v="Google Ads"/>
    <n v="70"/>
    <n v="324"/>
    <n v="998"/>
    <n v="648"/>
    <n v="350"/>
    <n v="0.35070140280561124"/>
    <n v="0"/>
    <n v="0"/>
    <s v="Jun"/>
    <s v="Jun-2025"/>
    <d v="2025-06-01T00:00:00"/>
    <x v="1"/>
  </r>
  <r>
    <s v="CUST0950"/>
    <s v="P016"/>
    <n v="2"/>
    <n v="999"/>
    <n v="199.8"/>
    <s v="UPI"/>
    <s v="Delivered"/>
    <s v="Delivered"/>
    <s v="Organic"/>
    <n v="100"/>
    <n v="813"/>
    <n v="1798.2"/>
    <n v="1626"/>
    <n v="172.20000000000005"/>
    <n v="9.576242909576245E-2"/>
    <n v="1798.2"/>
    <n v="172.20000000000005"/>
    <s v="Jun"/>
    <s v="Jun-2024"/>
    <d v="2024-06-01T00:00:00"/>
    <x v="4"/>
  </r>
  <r>
    <s v="CUST1158"/>
    <s v="P051"/>
    <n v="2"/>
    <n v="2499"/>
    <n v="249.9"/>
    <s v="Credit Card"/>
    <s v="Delivered"/>
    <s v="Delivered"/>
    <s v="Organic"/>
    <n v="100"/>
    <n v="1946"/>
    <n v="4748.1000000000004"/>
    <n v="3892"/>
    <n v="856.10000000000036"/>
    <n v="0.18030370042753949"/>
    <n v="4748.1000000000004"/>
    <n v="856.10000000000036"/>
    <s v="Sep"/>
    <s v="Sep-2025"/>
    <d v="2025-09-01T00:00:00"/>
    <x v="3"/>
  </r>
  <r>
    <s v="CUST0189"/>
    <s v="P089"/>
    <n v="1"/>
    <n v="2999"/>
    <n v="599.79999999999995"/>
    <s v="UPI"/>
    <s v="Delivered"/>
    <s v="Delayed"/>
    <s v="Instagram"/>
    <n v="70"/>
    <n v="2453"/>
    <n v="2399.1999999999998"/>
    <n v="2453"/>
    <n v="-53.800000000000182"/>
    <n v="-2.2424141380460231E-2"/>
    <n v="2399.1999999999998"/>
    <n v="-53.800000000000182"/>
    <s v="Aug"/>
    <s v="Aug-2025"/>
    <d v="2025-08-01T00:00:00"/>
    <x v="1"/>
  </r>
  <r>
    <s v="CUST0864"/>
    <s v="P065"/>
    <n v="3"/>
    <n v="399"/>
    <n v="179.55"/>
    <s v="Credit Card"/>
    <s v="Delivered"/>
    <s v="Delivered"/>
    <s v="Organic"/>
    <n v="60"/>
    <n v="252"/>
    <n v="1017.45"/>
    <n v="756"/>
    <n v="261.45000000000005"/>
    <n v="0.25696594427244585"/>
    <n v="1017.45"/>
    <n v="261.45000000000005"/>
    <s v="Apr"/>
    <s v="Apr-2024"/>
    <d v="2024-04-01T00:00:00"/>
    <x v="2"/>
  </r>
  <r>
    <s v="CUST1062"/>
    <s v="P076"/>
    <n v="1"/>
    <n v="399"/>
    <n v="19.95"/>
    <s v="Cash on Delivery"/>
    <s v="Delivered"/>
    <s v="Delivered"/>
    <s v="Google Ads"/>
    <n v="70"/>
    <n v="322"/>
    <n v="379.05"/>
    <n v="322"/>
    <n v="57.050000000000011"/>
    <n v="0.15050784856879043"/>
    <n v="379.05"/>
    <n v="57.050000000000011"/>
    <s v="Jul"/>
    <s v="Jul-2025"/>
    <d v="2025-07-01T00:00:00"/>
    <x v="2"/>
  </r>
  <r>
    <s v="CUST0951"/>
    <s v="P088"/>
    <n v="2"/>
    <n v="2999"/>
    <n v="1199.5999999999999"/>
    <s v="Cash on Delivery"/>
    <s v="Delivered"/>
    <s v="Delivered"/>
    <s v="Affiliate"/>
    <n v="70"/>
    <n v="2377"/>
    <n v="4798.3999999999996"/>
    <n v="4754"/>
    <n v="44.399999999999636"/>
    <n v="9.2530843614537436E-3"/>
    <n v="4798.3999999999996"/>
    <n v="44.399999999999636"/>
    <s v="Mar"/>
    <s v="Mar-2025"/>
    <d v="2025-03-01T00:00:00"/>
    <x v="1"/>
  </r>
  <r>
    <s v="CUST0024"/>
    <s v="P046"/>
    <n v="1"/>
    <n v="1999"/>
    <n v="0"/>
    <s v="UPI"/>
    <s v="Cancelled"/>
    <s v="Cancelled"/>
    <s v="Organic"/>
    <n v="50"/>
    <n v="1398"/>
    <n v="1999"/>
    <n v="1398"/>
    <n v="601"/>
    <n v="0.30065032516258128"/>
    <n v="0"/>
    <n v="0"/>
    <s v="Sep"/>
    <s v="Sep-2024"/>
    <d v="2024-09-01T00:00:00"/>
    <x v="3"/>
  </r>
  <r>
    <s v="CUST0060"/>
    <s v="P063"/>
    <n v="2"/>
    <n v="2999"/>
    <n v="299.89999999999998"/>
    <s v="Net Banking"/>
    <s v="Delivered"/>
    <s v="Delivered"/>
    <s v="Instagram"/>
    <n v="100"/>
    <n v="1877"/>
    <n v="5698.1"/>
    <n v="3754"/>
    <n v="1944.1000000000004"/>
    <n v="0.34118390340639865"/>
    <n v="5698.1"/>
    <n v="1944.1000000000004"/>
    <s v="Mar"/>
    <s v="Mar-2025"/>
    <d v="2025-03-01T00:00:00"/>
    <x v="2"/>
  </r>
  <r>
    <s v="CUST0089"/>
    <s v="P092"/>
    <n v="3"/>
    <n v="999"/>
    <n v="0"/>
    <s v="Cash on Delivery"/>
    <s v="Cancelled"/>
    <s v="Cancelled"/>
    <s v="Email"/>
    <n v="60"/>
    <n v="727"/>
    <n v="2997"/>
    <n v="2181"/>
    <n v="816"/>
    <n v="0.2722722722722723"/>
    <n v="0"/>
    <n v="0"/>
    <s v="Oct"/>
    <s v="Oct-2025"/>
    <d v="2025-10-01T00:00:00"/>
    <x v="1"/>
  </r>
  <r>
    <s v="CUST1026"/>
    <s v="P068"/>
    <n v="1"/>
    <n v="2499"/>
    <n v="124.95"/>
    <s v="UPI"/>
    <s v="Delivered"/>
    <s v="Delayed"/>
    <s v="Instagram"/>
    <n v="50"/>
    <n v="1632"/>
    <n v="2374.0500000000002"/>
    <n v="1632"/>
    <n v="742.05000000000018"/>
    <n v="0.31256713211600434"/>
    <n v="2374.0500000000002"/>
    <n v="742.05000000000018"/>
    <s v="Feb"/>
    <s v="Feb-2025"/>
    <d v="2025-02-01T00:00:00"/>
    <x v="2"/>
  </r>
  <r>
    <s v="CUST0480"/>
    <s v="P063"/>
    <n v="3"/>
    <n v="2999"/>
    <n v="0"/>
    <s v="Credit Card"/>
    <s v="Cancelled"/>
    <s v="Cancelled"/>
    <s v="Google Ads"/>
    <n v="70"/>
    <n v="1877"/>
    <n v="8997"/>
    <n v="5631"/>
    <n v="3366"/>
    <n v="0.37412470823607868"/>
    <n v="0"/>
    <n v="0"/>
    <s v="Dec"/>
    <s v="Dec-2024"/>
    <d v="2024-12-01T00:00:00"/>
    <x v="2"/>
  </r>
  <r>
    <s v="CUST0912"/>
    <s v="P082"/>
    <n v="1"/>
    <n v="3999"/>
    <n v="399.9"/>
    <s v="Cash on Delivery"/>
    <s v="Delivered"/>
    <s v="Delivered"/>
    <s v="Organic"/>
    <n v="50"/>
    <n v="2514"/>
    <n v="3599.1"/>
    <n v="2514"/>
    <n v="1085.0999999999999"/>
    <n v="0.30149203967658578"/>
    <n v="3599.1"/>
    <n v="1085.0999999999999"/>
    <s v="Aug"/>
    <s v="Aug-2025"/>
    <d v="2025-08-01T00:00:00"/>
    <x v="1"/>
  </r>
  <r>
    <s v="CUST0494"/>
    <s v="P015"/>
    <n v="1"/>
    <n v="1299"/>
    <n v="129.9"/>
    <s v="UPI"/>
    <s v="Delivered"/>
    <s v="Delivered"/>
    <s v="Email"/>
    <n v="60"/>
    <n v="881"/>
    <n v="1169.0999999999999"/>
    <n v="881"/>
    <n v="288.09999999999991"/>
    <n v="0.24642887691386531"/>
    <n v="1169.0999999999999"/>
    <n v="288.09999999999991"/>
    <s v="Apr"/>
    <s v="Apr-2025"/>
    <d v="2025-04-01T00:00:00"/>
    <x v="4"/>
  </r>
  <r>
    <s v="CUST0753"/>
    <s v="P024"/>
    <n v="1"/>
    <n v="1299"/>
    <n v="194.85"/>
    <s v="Cash on Delivery"/>
    <s v="Delivered"/>
    <s v="Delivered"/>
    <s v="Facebook"/>
    <n v="80"/>
    <n v="969"/>
    <n v="1104.1500000000001"/>
    <n v="969"/>
    <n v="135.15000000000009"/>
    <n v="0.12240184757505781"/>
    <n v="1104.1500000000001"/>
    <n v="135.15000000000009"/>
    <s v="May"/>
    <s v="May-2025"/>
    <d v="2025-05-01T00:00:00"/>
    <x v="0"/>
  </r>
  <r>
    <s v="CUST1188"/>
    <s v="P032"/>
    <n v="1"/>
    <n v="1599"/>
    <n v="159.9"/>
    <s v="Cash on Delivery"/>
    <s v="Delivered"/>
    <s v="Delivered"/>
    <s v="Facebook"/>
    <n v="60"/>
    <n v="1180"/>
    <n v="1439.1"/>
    <n v="1180"/>
    <n v="259.09999999999991"/>
    <n v="0.18004308248210682"/>
    <n v="1439.1"/>
    <n v="259.09999999999991"/>
    <s v="Dec"/>
    <s v="Dec-2024"/>
    <d v="2024-12-01T00:00:00"/>
    <x v="0"/>
  </r>
  <r>
    <s v="CUST0489"/>
    <s v="P021"/>
    <n v="3"/>
    <n v="799"/>
    <n v="599.25"/>
    <s v="Credit Card"/>
    <s v="Delivered"/>
    <s v="Delayed"/>
    <s v="Instagram"/>
    <n v="70"/>
    <n v="613"/>
    <n v="1797.75"/>
    <n v="1839"/>
    <n v="-41.25"/>
    <n v="-2.2945348352106799E-2"/>
    <n v="1797.75"/>
    <n v="-41.25"/>
    <s v="Jul"/>
    <s v="Jul-2025"/>
    <d v="2025-07-01T00:00:00"/>
    <x v="0"/>
  </r>
  <r>
    <s v="CUST0001"/>
    <s v="P025"/>
    <n v="1"/>
    <n v="4999"/>
    <n v="249.95"/>
    <s v="UPI"/>
    <s v="Delivered"/>
    <s v="Delivered"/>
    <s v="Email"/>
    <n v="40"/>
    <n v="3572"/>
    <n v="4749.05"/>
    <n v="3572"/>
    <n v="1177.0500000000002"/>
    <n v="0.24784956991398283"/>
    <n v="4749.05"/>
    <n v="1177.0500000000002"/>
    <s v="May"/>
    <s v="May-2024"/>
    <d v="2024-05-01T00:00:00"/>
    <x v="0"/>
  </r>
  <r>
    <s v="CUST0450"/>
    <s v="P037"/>
    <n v="1"/>
    <n v="399"/>
    <n v="19.95"/>
    <s v="Credit Card"/>
    <s v="Delivered"/>
    <s v="Delivered"/>
    <s v="Affiliate"/>
    <n v="80"/>
    <n v="226"/>
    <n v="379.05"/>
    <n v="226"/>
    <n v="153.05000000000001"/>
    <n v="0.40377258936815724"/>
    <n v="379.05"/>
    <n v="153.05000000000001"/>
    <s v="Aug"/>
    <s v="Aug-2025"/>
    <d v="2025-08-01T00:00:00"/>
    <x v="0"/>
  </r>
  <r>
    <s v="CUST0868"/>
    <s v="P070"/>
    <n v="3"/>
    <n v="499"/>
    <n v="0"/>
    <s v="Debit Card"/>
    <s v="Delivered"/>
    <s v="Delivered"/>
    <s v="Instagram"/>
    <n v="50"/>
    <n v="394"/>
    <n v="1497"/>
    <n v="1182"/>
    <n v="315"/>
    <n v="0.21042084168336672"/>
    <n v="1497"/>
    <n v="315"/>
    <s v="Oct"/>
    <s v="Oct-2024"/>
    <d v="2024-10-01T00:00:00"/>
    <x v="2"/>
  </r>
  <r>
    <s v="CUST0113"/>
    <s v="P072"/>
    <n v="2"/>
    <n v="999"/>
    <n v="0"/>
    <s v="UPI"/>
    <s v="Delivered"/>
    <s v="Delivered"/>
    <s v="Organic"/>
    <n v="70"/>
    <n v="636"/>
    <n v="1998"/>
    <n v="1272"/>
    <n v="726"/>
    <n v="0.36336336336336339"/>
    <n v="1998"/>
    <n v="726"/>
    <s v="Jul"/>
    <s v="Jul-2024"/>
    <d v="2024-07-01T00:00:00"/>
    <x v="2"/>
  </r>
  <r>
    <s v="CUST0757"/>
    <s v="P031"/>
    <n v="1"/>
    <n v="3999"/>
    <n v="399.9"/>
    <s v="Credit Card"/>
    <s v="Delivered"/>
    <s v="Delivered"/>
    <s v="Instagram"/>
    <n v="70"/>
    <n v="3007"/>
    <n v="3599.1"/>
    <n v="3007"/>
    <n v="592.09999999999991"/>
    <n v="0.16451335055986216"/>
    <n v="3599.1"/>
    <n v="592.09999999999991"/>
    <s v="Jan"/>
    <s v="Jan-2025"/>
    <d v="2025-01-01T00:00:00"/>
    <x v="0"/>
  </r>
  <r>
    <s v="CUST0920"/>
    <s v="P057"/>
    <n v="2"/>
    <n v="299"/>
    <n v="0"/>
    <s v="UPI"/>
    <s v="Cancelled"/>
    <s v="Cancelled"/>
    <s v="Instagram"/>
    <n v="70"/>
    <n v="188"/>
    <n v="598"/>
    <n v="376"/>
    <n v="222"/>
    <n v="0.37123745819397991"/>
    <n v="0"/>
    <n v="0"/>
    <s v="Apr"/>
    <s v="Apr-2025"/>
    <d v="2025-04-01T00:00:00"/>
    <x v="3"/>
  </r>
  <r>
    <s v="CUST0676"/>
    <s v="P055"/>
    <n v="1"/>
    <n v="799"/>
    <n v="79.900000000000006"/>
    <s v="UPI"/>
    <s v="Delivered"/>
    <s v="Delivered"/>
    <s v="Google Ads"/>
    <n v="50"/>
    <n v="596"/>
    <n v="719.1"/>
    <n v="596"/>
    <n v="123.10000000000002"/>
    <n v="0.17118620497844531"/>
    <n v="719.1"/>
    <n v="123.10000000000002"/>
    <s v="Sep"/>
    <s v="Sep-2025"/>
    <d v="2025-09-01T00:00:00"/>
    <x v="3"/>
  </r>
  <r>
    <s v="CUST0687"/>
    <s v="P011"/>
    <n v="3"/>
    <n v="799"/>
    <n v="119.85"/>
    <s v="UPI"/>
    <s v="Delivered"/>
    <s v="Delivered"/>
    <s v="Facebook"/>
    <n v="60"/>
    <n v="645"/>
    <n v="2277.15"/>
    <n v="1935"/>
    <n v="342.15000000000009"/>
    <n v="0.15025360648178648"/>
    <n v="2277.15"/>
    <n v="342.15000000000009"/>
    <s v="Jul"/>
    <s v="Jul-2025"/>
    <d v="2025-07-01T00:00:00"/>
    <x v="4"/>
  </r>
  <r>
    <s v="CUST0250"/>
    <s v="P050"/>
    <n v="2"/>
    <n v="3999"/>
    <n v="1999.5"/>
    <s v="UPI"/>
    <s v="Delivered"/>
    <s v="Delivered"/>
    <s v="Organic"/>
    <n v="80"/>
    <n v="2895"/>
    <n v="5998.5"/>
    <n v="5790"/>
    <n v="208.5"/>
    <n v="3.4758689672418103E-2"/>
    <n v="5998.5"/>
    <n v="208.5"/>
    <s v="Aug"/>
    <s v="Aug-2025"/>
    <d v="2025-08-01T00:00:00"/>
    <x v="3"/>
  </r>
  <r>
    <s v="CUST0049"/>
    <s v="P098"/>
    <n v="1"/>
    <n v="399"/>
    <n v="19.95"/>
    <s v="UPI"/>
    <s v="Delivered"/>
    <s v="Delivered"/>
    <s v="Email"/>
    <n v="50"/>
    <n v="278"/>
    <n v="379.05"/>
    <n v="278"/>
    <n v="101.05000000000001"/>
    <n v="0.2665875214351669"/>
    <n v="379.05"/>
    <n v="101.05000000000001"/>
    <s v="May"/>
    <s v="May-2025"/>
    <d v="2025-05-01T00:00:00"/>
    <x v="1"/>
  </r>
  <r>
    <s v="CUST1166"/>
    <s v="P038"/>
    <n v="3"/>
    <n v="399"/>
    <n v="0"/>
    <s v="UPI"/>
    <s v="Delivered"/>
    <s v="Delivered"/>
    <s v="Organic"/>
    <n v="80"/>
    <n v="248"/>
    <n v="1197"/>
    <n v="744"/>
    <n v="453"/>
    <n v="0.37844611528822053"/>
    <n v="1197"/>
    <n v="453"/>
    <s v="Sep"/>
    <s v="Sep-2024"/>
    <d v="2024-09-01T00:00:00"/>
    <x v="0"/>
  </r>
  <r>
    <s v="CUST0037"/>
    <s v="P037"/>
    <n v="3"/>
    <n v="399"/>
    <n v="0"/>
    <s v="Credit Card"/>
    <s v="Cancelled"/>
    <s v="Cancelled"/>
    <s v="Email"/>
    <n v="50"/>
    <n v="226"/>
    <n v="1197"/>
    <n v="678"/>
    <n v="519"/>
    <n v="0.43358395989974935"/>
    <n v="0"/>
    <n v="0"/>
    <s v="Jan"/>
    <s v="Jan-2025"/>
    <d v="2025-01-01T00:00:00"/>
    <x v="0"/>
  </r>
  <r>
    <s v="CUST0764"/>
    <s v="P050"/>
    <n v="2"/>
    <n v="3999"/>
    <n v="399.9"/>
    <s v="Credit Card"/>
    <s v="Delivered"/>
    <s v="Delivered"/>
    <s v="Google Ads"/>
    <n v="80"/>
    <n v="2895"/>
    <n v="7598.1"/>
    <n v="5790"/>
    <n v="1808.1000000000004"/>
    <n v="0.23796738658348801"/>
    <n v="7598.1"/>
    <n v="1808.1000000000004"/>
    <s v="Mar"/>
    <s v="Mar-2024"/>
    <d v="2024-03-01T00:00:00"/>
    <x v="3"/>
  </r>
  <r>
    <s v="CUST0739"/>
    <s v="P060"/>
    <n v="2"/>
    <n v="999"/>
    <n v="99.9"/>
    <s v="UPI"/>
    <s v="Delivered"/>
    <s v="Delivered"/>
    <s v="Facebook"/>
    <n v="40"/>
    <n v="744"/>
    <n v="1898.1"/>
    <n v="1488"/>
    <n v="410.09999999999991"/>
    <n v="0.21605816342658443"/>
    <n v="1898.1"/>
    <n v="410.09999999999991"/>
    <s v="Jan"/>
    <s v="Jan-2024"/>
    <d v="2024-01-01T00:00:00"/>
    <x v="3"/>
  </r>
  <r>
    <s v="CUST0473"/>
    <s v="P055"/>
    <n v="2"/>
    <n v="799"/>
    <n v="239.7"/>
    <s v="UPI"/>
    <s v="Delivered"/>
    <s v="Delivered"/>
    <s v="Facebook"/>
    <n v="60"/>
    <n v="596"/>
    <n v="1358.3"/>
    <n v="1192"/>
    <n v="166.29999999999995"/>
    <n v="0.1224324523301185"/>
    <n v="1358.3"/>
    <n v="166.29999999999995"/>
    <s v="Feb"/>
    <s v="Feb-2024"/>
    <d v="2024-02-01T00:00:00"/>
    <x v="3"/>
  </r>
  <r>
    <s v="CUST0754"/>
    <s v="P011"/>
    <n v="2"/>
    <n v="799"/>
    <n v="0"/>
    <s v="UPI"/>
    <s v="Cancelled"/>
    <s v="Cancelled"/>
    <s v="Google Ads"/>
    <n v="70"/>
    <n v="645"/>
    <n v="1598"/>
    <n v="1290"/>
    <n v="308"/>
    <n v="0.19274092615769711"/>
    <n v="0"/>
    <n v="0"/>
    <s v="Jul"/>
    <s v="Jul-2025"/>
    <d v="2025-07-01T00:00:00"/>
    <x v="4"/>
  </r>
  <r>
    <s v="CUST0416"/>
    <s v="P041"/>
    <n v="2"/>
    <n v="399"/>
    <n v="39.9"/>
    <s v="Debit Card"/>
    <s v="Delivered"/>
    <s v="Delivered"/>
    <s v="Google Ads"/>
    <n v="50"/>
    <n v="315"/>
    <n v="758.1"/>
    <n v="630"/>
    <n v="128.10000000000002"/>
    <n v="0.16897506925207759"/>
    <n v="758.1"/>
    <n v="128.10000000000002"/>
    <s v="Sep"/>
    <s v="Sep-2024"/>
    <d v="2024-09-01T00:00:00"/>
    <x v="3"/>
  </r>
  <r>
    <s v="CUST1200"/>
    <s v="P067"/>
    <n v="1"/>
    <n v="999"/>
    <n v="49.95"/>
    <s v="UPI"/>
    <s v="Delivered"/>
    <s v="Delivered"/>
    <s v="Instagram"/>
    <n v="80"/>
    <n v="611"/>
    <n v="949.05"/>
    <n v="611"/>
    <n v="338.04999999999995"/>
    <n v="0.35619830356672461"/>
    <n v="949.05"/>
    <n v="338.04999999999995"/>
    <s v="May"/>
    <s v="May-2025"/>
    <d v="2025-05-01T00:00:00"/>
    <x v="2"/>
  </r>
  <r>
    <s v="CUST1170"/>
    <s v="P095"/>
    <n v="4"/>
    <n v="299"/>
    <n v="179.4"/>
    <s v="Debit Card"/>
    <s v="Delivered"/>
    <s v="Delivered"/>
    <s v="Organic"/>
    <n v="80"/>
    <n v="221"/>
    <n v="1016.6"/>
    <n v="884"/>
    <n v="132.60000000000002"/>
    <n v="0.13043478260869568"/>
    <n v="1016.6"/>
    <n v="132.60000000000002"/>
    <s v="May"/>
    <s v="May-2024"/>
    <d v="2024-05-01T00:00:00"/>
    <x v="1"/>
  </r>
  <r>
    <s v="CUST0735"/>
    <s v="P011"/>
    <n v="1"/>
    <n v="799"/>
    <n v="119.85"/>
    <s v="Debit Card"/>
    <s v="Delivered"/>
    <s v="Delivered"/>
    <s v="Facebook"/>
    <n v="100"/>
    <n v="645"/>
    <n v="679.15"/>
    <n v="645"/>
    <n v="34.149999999999977"/>
    <n v="5.0283442538467171E-2"/>
    <n v="679.15"/>
    <n v="34.149999999999977"/>
    <s v="Jun"/>
    <s v="Jun-2025"/>
    <d v="2025-06-01T00:00:00"/>
    <x v="4"/>
  </r>
  <r>
    <s v="CUST0644"/>
    <s v="P063"/>
    <n v="2"/>
    <n v="2999"/>
    <n v="299.89999999999998"/>
    <s v="Cash on Delivery"/>
    <s v="Delivered"/>
    <s v="Delivered"/>
    <s v="Facebook"/>
    <n v="70"/>
    <n v="1877"/>
    <n v="5698.1"/>
    <n v="3754"/>
    <n v="1944.1000000000004"/>
    <n v="0.34118390340639865"/>
    <n v="5698.1"/>
    <n v="1944.1000000000004"/>
    <s v="Nov"/>
    <s v="Nov-2024"/>
    <d v="2024-11-01T00:00:00"/>
    <x v="2"/>
  </r>
  <r>
    <s v="CUST0433"/>
    <s v="P028"/>
    <n v="2"/>
    <n v="799"/>
    <n v="0"/>
    <s v="Debit Card"/>
    <s v="Cancelled"/>
    <s v="Cancelled"/>
    <s v="Email"/>
    <n v="60"/>
    <n v="526"/>
    <n v="1598"/>
    <n v="1052"/>
    <n v="546"/>
    <n v="0.34167709637046306"/>
    <n v="0"/>
    <n v="0"/>
    <s v="Aug"/>
    <s v="Aug-2024"/>
    <d v="2024-08-01T00:00:00"/>
    <x v="0"/>
  </r>
  <r>
    <s v="CUST0508"/>
    <s v="P054"/>
    <n v="4"/>
    <n v="4999"/>
    <n v="1999.6"/>
    <s v="Credit Card"/>
    <s v="Delivered"/>
    <s v="Delivered"/>
    <s v="Organic"/>
    <n v="100"/>
    <n v="2912"/>
    <n v="17996.400000000001"/>
    <n v="11648"/>
    <n v="6348.4000000000015"/>
    <n v="0.35275944077704435"/>
    <n v="17996.400000000001"/>
    <n v="6348.4000000000015"/>
    <s v="May"/>
    <s v="May-2025"/>
    <d v="2025-05-01T00:00:00"/>
    <x v="3"/>
  </r>
  <r>
    <s v="CUST1051"/>
    <s v="P011"/>
    <n v="1"/>
    <n v="799"/>
    <n v="39.950000000000003"/>
    <s v="Net Banking"/>
    <s v="Delivered"/>
    <s v="Delivered"/>
    <s v="Affiliate"/>
    <n v="70"/>
    <n v="645"/>
    <n v="759.05"/>
    <n v="645"/>
    <n v="114.04999999999995"/>
    <n v="0.1502536064817864"/>
    <n v="759.05"/>
    <n v="114.04999999999995"/>
    <s v="Oct"/>
    <s v="Oct-2025"/>
    <d v="2025-10-01T00:00:00"/>
    <x v="4"/>
  </r>
  <r>
    <s v="CUST0207"/>
    <s v="P010"/>
    <n v="4"/>
    <n v="2499"/>
    <n v="999.6"/>
    <s v="Cash on Delivery"/>
    <s v="Delivered"/>
    <s v="Delivered"/>
    <s v="Google Ads"/>
    <n v="60"/>
    <n v="2030"/>
    <n v="8996.4"/>
    <n v="8120"/>
    <n v="876.39999999999964"/>
    <n v="9.7416744475567973E-2"/>
    <n v="8996.4"/>
    <n v="876.39999999999964"/>
    <s v="Mar"/>
    <s v="Mar-2025"/>
    <d v="2025-03-01T00:00:00"/>
    <x v="4"/>
  </r>
  <r>
    <s v="CUST0760"/>
    <s v="P021"/>
    <n v="2"/>
    <n v="799"/>
    <n v="0"/>
    <s v="UPI"/>
    <s v="Cancelled"/>
    <s v="Cancelled"/>
    <s v="Instagram"/>
    <n v="100"/>
    <n v="613"/>
    <n v="1598"/>
    <n v="1226"/>
    <n v="372"/>
    <n v="0.23279098873591991"/>
    <n v="0"/>
    <n v="0"/>
    <s v="Jan"/>
    <s v="Jan-2025"/>
    <d v="2025-01-01T00:00:00"/>
    <x v="0"/>
  </r>
  <r>
    <s v="CUST0320"/>
    <s v="P011"/>
    <n v="1"/>
    <n v="799"/>
    <n v="0"/>
    <s v="UPI"/>
    <s v="Cancelled"/>
    <s v="Cancelled"/>
    <s v="Organic"/>
    <n v="70"/>
    <n v="645"/>
    <n v="799"/>
    <n v="645"/>
    <n v="154"/>
    <n v="0.19274092615769711"/>
    <n v="0"/>
    <n v="0"/>
    <s v="Sep"/>
    <s v="Sep-2025"/>
    <d v="2025-09-01T00:00:00"/>
    <x v="4"/>
  </r>
  <r>
    <s v="CUST0456"/>
    <s v="P024"/>
    <n v="1"/>
    <n v="1299"/>
    <n v="0"/>
    <s v="UPI"/>
    <s v="Delivered"/>
    <s v="Delivered"/>
    <s v="Google Ads"/>
    <n v="60"/>
    <n v="969"/>
    <n v="1299"/>
    <n v="969"/>
    <n v="330"/>
    <n v="0.2540415704387991"/>
    <n v="1299"/>
    <n v="330"/>
    <s v="Sep"/>
    <s v="Sep-2024"/>
    <d v="2024-09-01T00:00:00"/>
    <x v="0"/>
  </r>
  <r>
    <s v="CUST1187"/>
    <s v="P083"/>
    <n v="1"/>
    <n v="499"/>
    <n v="0"/>
    <s v="UPI"/>
    <s v="Cancelled"/>
    <s v="Cancelled"/>
    <s v="Organic"/>
    <n v="40"/>
    <n v="323"/>
    <n v="499"/>
    <n v="323"/>
    <n v="176"/>
    <n v="0.35270541082164331"/>
    <n v="0"/>
    <n v="0"/>
    <s v="Mar"/>
    <s v="Mar-2024"/>
    <d v="2024-03-01T00:00:00"/>
    <x v="1"/>
  </r>
  <r>
    <s v="CUST0793"/>
    <s v="P035"/>
    <n v="1"/>
    <n v="1299"/>
    <n v="259.8"/>
    <s v="UPI"/>
    <s v="Delivered"/>
    <s v="Delivered"/>
    <s v="Affiliate"/>
    <n v="40"/>
    <n v="863"/>
    <n v="1039.2"/>
    <n v="863"/>
    <n v="176.20000000000005"/>
    <n v="0.16955350269438033"/>
    <n v="1039.2"/>
    <n v="176.20000000000005"/>
    <s v="Oct"/>
    <s v="Oct-2025"/>
    <d v="2025-10-01T00:00:00"/>
    <x v="0"/>
  </r>
  <r>
    <s v="CUST1031"/>
    <s v="P036"/>
    <n v="4"/>
    <n v="2999"/>
    <n v="1199.5999999999999"/>
    <s v="Credit Card"/>
    <s v="Delivered"/>
    <s v="Delayed"/>
    <s v="Google Ads"/>
    <n v="80"/>
    <n v="2406"/>
    <n v="10796.4"/>
    <n v="9624"/>
    <n v="1172.3999999999996"/>
    <n v="0.10859175280649103"/>
    <n v="10796.4"/>
    <n v="1172.3999999999996"/>
    <s v="Mar"/>
    <s v="Mar-2025"/>
    <d v="2025-03-01T00:00:00"/>
    <x v="0"/>
  </r>
  <r>
    <s v="CUST0353"/>
    <s v="P013"/>
    <n v="1"/>
    <n v="999"/>
    <n v="99.9"/>
    <s v="Debit Card"/>
    <s v="Delivered"/>
    <s v="Delayed"/>
    <s v="Organic"/>
    <n v="60"/>
    <n v="603"/>
    <n v="899.1"/>
    <n v="603"/>
    <n v="296.10000000000002"/>
    <n v="0.32932932932932935"/>
    <n v="899.1"/>
    <n v="296.10000000000002"/>
    <s v="Aug"/>
    <s v="Aug-2024"/>
    <d v="2024-08-01T00:00:00"/>
    <x v="4"/>
  </r>
  <r>
    <s v="CUST0605"/>
    <s v="P043"/>
    <n v="1"/>
    <n v="599"/>
    <n v="0"/>
    <s v="Debit Card"/>
    <s v="Cancelled"/>
    <s v="Cancelled"/>
    <s v="Instagram"/>
    <n v="80"/>
    <n v="358"/>
    <n v="599"/>
    <n v="358"/>
    <n v="241"/>
    <n v="0.40233722871452421"/>
    <n v="0"/>
    <n v="0"/>
    <s v="Oct"/>
    <s v="Oct-2025"/>
    <d v="2025-10-01T00:00:00"/>
    <x v="3"/>
  </r>
  <r>
    <s v="CUST0536"/>
    <s v="P016"/>
    <n v="1"/>
    <n v="999"/>
    <n v="49.95"/>
    <s v="UPI"/>
    <s v="Delivered"/>
    <s v="Delivered"/>
    <s v="Google Ads"/>
    <n v="50"/>
    <n v="813"/>
    <n v="949.05"/>
    <n v="813"/>
    <n v="136.04999999999995"/>
    <n v="0.14335388019598541"/>
    <n v="949.05"/>
    <n v="136.04999999999995"/>
    <s v="Feb"/>
    <s v="Feb-2024"/>
    <d v="2024-02-01T00:00:00"/>
    <x v="4"/>
  </r>
  <r>
    <s v="CUST0565"/>
    <s v="P047"/>
    <n v="2"/>
    <n v="1999"/>
    <n v="399.8"/>
    <s v="Cash on Delivery"/>
    <s v="Delivered"/>
    <s v="Delivered"/>
    <s v="Facebook"/>
    <n v="50"/>
    <n v="1547"/>
    <n v="3598.2"/>
    <n v="3094"/>
    <n v="504.19999999999982"/>
    <n v="0.14012561836473789"/>
    <n v="3598.2"/>
    <n v="504.19999999999982"/>
    <s v="Jul"/>
    <s v="Jul-2024"/>
    <d v="2024-07-01T00:00:00"/>
    <x v="3"/>
  </r>
  <r>
    <s v="CUST0995"/>
    <s v="P063"/>
    <n v="2"/>
    <n v="2999"/>
    <n v="299.89999999999998"/>
    <s v="UPI"/>
    <s v="Delivered"/>
    <s v="Delivered"/>
    <s v="Organic"/>
    <n v="100"/>
    <n v="1877"/>
    <n v="5698.1"/>
    <n v="3754"/>
    <n v="1944.1000000000004"/>
    <n v="0.34118390340639865"/>
    <n v="5698.1"/>
    <n v="1944.1000000000004"/>
    <s v="Nov"/>
    <s v="Nov-2024"/>
    <d v="2024-11-01T00:00:00"/>
    <x v="2"/>
  </r>
  <r>
    <s v="CUST0187"/>
    <s v="P069"/>
    <n v="1"/>
    <n v="2499"/>
    <n v="124.95"/>
    <s v="Debit Card"/>
    <s v="Delivered"/>
    <s v="Delivered"/>
    <s v="Email"/>
    <n v="70"/>
    <n v="1430"/>
    <n v="2374.0500000000002"/>
    <n v="1430"/>
    <n v="944.05000000000018"/>
    <n v="0.39765379836144987"/>
    <n v="2374.0500000000002"/>
    <n v="944.05000000000018"/>
    <s v="Mar"/>
    <s v="Mar-2024"/>
    <d v="2024-03-01T00:00:00"/>
    <x v="2"/>
  </r>
  <r>
    <s v="CUST0952"/>
    <s v="P032"/>
    <n v="2"/>
    <n v="1599"/>
    <n v="799.5"/>
    <s v="Cash on Delivery"/>
    <s v="Delivered"/>
    <s v="Delayed"/>
    <s v="Instagram"/>
    <n v="100"/>
    <n v="1180"/>
    <n v="2398.5"/>
    <n v="2360"/>
    <n v="38.5"/>
    <n v="1.6051698978528248E-2"/>
    <n v="2398.5"/>
    <n v="38.5"/>
    <s v="Mar"/>
    <s v="Mar-2025"/>
    <d v="2025-03-01T00:00:00"/>
    <x v="0"/>
  </r>
  <r>
    <s v="CUST0571"/>
    <s v="P018"/>
    <n v="3"/>
    <n v="499"/>
    <n v="0"/>
    <s v="UPI"/>
    <s v="Cancelled"/>
    <s v="Cancelled"/>
    <s v="Organic"/>
    <n v="60"/>
    <n v="403"/>
    <n v="1497"/>
    <n v="1209"/>
    <n v="288"/>
    <n v="0.19238476953907815"/>
    <n v="0"/>
    <n v="0"/>
    <s v="Jan"/>
    <s v="Jan-2024"/>
    <d v="2024-01-01T00:00:00"/>
    <x v="4"/>
  </r>
  <r>
    <s v="CUST0430"/>
    <s v="P054"/>
    <n v="4"/>
    <n v="4999"/>
    <n v="2999.4"/>
    <s v="UPI"/>
    <s v="Delivered"/>
    <s v="Delayed"/>
    <s v="Google Ads"/>
    <n v="80"/>
    <n v="2912"/>
    <n v="16996.599999999999"/>
    <n v="11648"/>
    <n v="5348.5999999999985"/>
    <n v="0.31468646670510569"/>
    <n v="16996.599999999999"/>
    <n v="5348.5999999999985"/>
    <s v="Jun"/>
    <s v="Jun-2025"/>
    <d v="2025-06-01T00:00:00"/>
    <x v="3"/>
  </r>
  <r>
    <s v="CUST0454"/>
    <s v="P093"/>
    <n v="1"/>
    <n v="999"/>
    <n v="0"/>
    <s v="Debit Card"/>
    <s v="Cancelled"/>
    <s v="Cancelled"/>
    <s v="Google Ads"/>
    <n v="70"/>
    <n v="629"/>
    <n v="999"/>
    <n v="629"/>
    <n v="370"/>
    <n v="0.37037037037037035"/>
    <n v="0"/>
    <n v="0"/>
    <s v="Jun"/>
    <s v="Jun-2024"/>
    <d v="2024-06-01T00:00:00"/>
    <x v="1"/>
  </r>
  <r>
    <s v="CUST1057"/>
    <s v="P080"/>
    <n v="4"/>
    <n v="6999"/>
    <n v="2799.6"/>
    <s v="Cash on Delivery"/>
    <s v="Delivered"/>
    <s v="Delivered"/>
    <s v="Email"/>
    <n v="60"/>
    <n v="4949"/>
    <n v="25196.400000000001"/>
    <n v="19796"/>
    <n v="5400.4000000000015"/>
    <n v="0.21433220618818566"/>
    <n v="25196.400000000001"/>
    <n v="5400.4000000000015"/>
    <s v="Mar"/>
    <s v="Mar-2024"/>
    <d v="2024-03-01T00:00:00"/>
    <x v="2"/>
  </r>
  <r>
    <s v="CUST0659"/>
    <s v="P086"/>
    <n v="1"/>
    <n v="6999"/>
    <n v="0"/>
    <s v="Cash on Delivery"/>
    <s v="Cancelled"/>
    <s v="Cancelled"/>
    <s v="Google Ads"/>
    <n v="50"/>
    <n v="4782"/>
    <n v="6999"/>
    <n v="4782"/>
    <n v="2217"/>
    <n v="0.31675953707672527"/>
    <n v="0"/>
    <n v="0"/>
    <s v="Oct"/>
    <s v="Oct-2025"/>
    <d v="2025-10-01T00:00:00"/>
    <x v="1"/>
  </r>
  <r>
    <s v="CUST0393"/>
    <s v="P069"/>
    <n v="3"/>
    <n v="2499"/>
    <n v="374.85"/>
    <s v="Net Banking"/>
    <s v="Delivered"/>
    <s v="Delivered"/>
    <s v="Email"/>
    <n v="100"/>
    <n v="1430"/>
    <n v="7122.15"/>
    <n v="4290"/>
    <n v="2832.1499999999996"/>
    <n v="0.39765379836144982"/>
    <n v="7122.15"/>
    <n v="2832.1499999999996"/>
    <s v="Oct"/>
    <s v="Oct-2024"/>
    <d v="2024-10-01T00:00:00"/>
    <x v="2"/>
  </r>
  <r>
    <s v="CUST0294"/>
    <s v="P076"/>
    <n v="4"/>
    <n v="399"/>
    <n v="159.6"/>
    <s v="Credit Card"/>
    <s v="Delivered"/>
    <s v="Delivered"/>
    <s v="Organic"/>
    <n v="100"/>
    <n v="322"/>
    <n v="1436.4"/>
    <n v="1288"/>
    <n v="148.40000000000009"/>
    <n v="0.10331384015594548"/>
    <n v="1436.4"/>
    <n v="148.40000000000009"/>
    <s v="Apr"/>
    <s v="Apr-2024"/>
    <d v="2024-04-01T00:00:00"/>
    <x v="2"/>
  </r>
  <r>
    <s v="CUST1183"/>
    <s v="P038"/>
    <n v="1"/>
    <n v="399"/>
    <n v="59.85"/>
    <s v="UPI"/>
    <s v="Delivered"/>
    <s v="Delivered"/>
    <s v="Google Ads"/>
    <n v="60"/>
    <n v="248"/>
    <n v="339.15"/>
    <n v="248"/>
    <n v="91.149999999999977"/>
    <n v="0.26876013563320061"/>
    <n v="339.15"/>
    <n v="91.149999999999977"/>
    <s v="Feb"/>
    <s v="Feb-2025"/>
    <d v="2025-02-01T00:00:00"/>
    <x v="0"/>
  </r>
  <r>
    <s v="CUST0128"/>
    <s v="P011"/>
    <n v="2"/>
    <n v="799"/>
    <n v="0"/>
    <s v="Cash on Delivery"/>
    <s v="Cancelled"/>
    <s v="Cancelled"/>
    <s v="Google Ads"/>
    <n v="60"/>
    <n v="645"/>
    <n v="1598"/>
    <n v="1290"/>
    <n v="308"/>
    <n v="0.19274092615769711"/>
    <n v="0"/>
    <n v="0"/>
    <s v="Jan"/>
    <s v="Jan-2025"/>
    <d v="2025-01-01T00:00:00"/>
    <x v="4"/>
  </r>
  <r>
    <s v="CUST1191"/>
    <s v="P046"/>
    <n v="3"/>
    <n v="1999"/>
    <n v="599.70000000000005"/>
    <s v="UPI"/>
    <s v="Delivered"/>
    <s v="Delayed"/>
    <s v="Organic"/>
    <n v="70"/>
    <n v="1398"/>
    <n v="5397.3"/>
    <n v="4194"/>
    <n v="1203.3000000000002"/>
    <n v="0.22294480573620146"/>
    <n v="5397.3"/>
    <n v="1203.3000000000002"/>
    <s v="Oct"/>
    <s v="Oct-2025"/>
    <d v="2025-10-01T00:00:00"/>
    <x v="3"/>
  </r>
  <r>
    <s v="CUST0278"/>
    <s v="P043"/>
    <n v="1"/>
    <n v="599"/>
    <n v="89.85"/>
    <s v="Debit Card"/>
    <s v="Delivered"/>
    <s v="Delivered"/>
    <s v="Instagram"/>
    <n v="80"/>
    <n v="358"/>
    <n v="509.15"/>
    <n v="358"/>
    <n v="151.14999999999998"/>
    <n v="0.2968673278994402"/>
    <n v="509.15"/>
    <n v="151.14999999999998"/>
    <s v="Mar"/>
    <s v="Mar-2025"/>
    <d v="2025-03-01T00:00:00"/>
    <x v="3"/>
  </r>
  <r>
    <s v="CUST0888"/>
    <s v="P090"/>
    <n v="3"/>
    <n v="8999"/>
    <n v="1349.85"/>
    <s v="Credit Card"/>
    <s v="Delivered"/>
    <s v="Delivered"/>
    <s v="Organic"/>
    <n v="70"/>
    <n v="5811"/>
    <n v="25647.15"/>
    <n v="17433"/>
    <n v="8214.1500000000015"/>
    <n v="0.32027535223211939"/>
    <n v="25647.15"/>
    <n v="8214.1500000000015"/>
    <s v="Aug"/>
    <s v="Aug-2024"/>
    <d v="2024-08-01T00:00:00"/>
    <x v="1"/>
  </r>
  <r>
    <s v="CUST0680"/>
    <s v="P002"/>
    <n v="1"/>
    <n v="999"/>
    <n v="99.9"/>
    <s v="Net Banking"/>
    <s v="Delivered"/>
    <s v="Delayed"/>
    <s v="Facebook"/>
    <n v="50"/>
    <n v="590"/>
    <n v="899.1"/>
    <n v="590"/>
    <n v="309.10000000000002"/>
    <n v="0.34378823267712161"/>
    <n v="899.1"/>
    <n v="309.10000000000002"/>
    <s v="Oct"/>
    <s v="Oct-2025"/>
    <d v="2025-10-01T00:00:00"/>
    <x v="4"/>
  </r>
  <r>
    <s v="CUST0424"/>
    <s v="P058"/>
    <n v="1"/>
    <n v="599"/>
    <n v="89.85"/>
    <s v="UPI"/>
    <s v="Delivered"/>
    <s v="Delivered"/>
    <s v="Google Ads"/>
    <n v="60"/>
    <n v="464"/>
    <n v="509.15"/>
    <n v="464"/>
    <n v="45.149999999999977"/>
    <n v="8.8677207109888995E-2"/>
    <n v="509.15"/>
    <n v="45.149999999999977"/>
    <s v="May"/>
    <s v="May-2024"/>
    <d v="2024-05-01T00:00:00"/>
    <x v="3"/>
  </r>
  <r>
    <s v="CUST0547"/>
    <s v="P009"/>
    <n v="1"/>
    <n v="4999"/>
    <n v="0"/>
    <s v="UPI"/>
    <s v="Delivered"/>
    <s v="Delivered"/>
    <s v="Organic"/>
    <n v="100"/>
    <n v="2853"/>
    <n v="4999"/>
    <n v="2853"/>
    <n v="2146"/>
    <n v="0.4292858571714343"/>
    <n v="4999"/>
    <n v="2146"/>
    <s v="Apr"/>
    <s v="Apr-2024"/>
    <d v="2024-04-01T00:00:00"/>
    <x v="4"/>
  </r>
  <r>
    <s v="CUST0676"/>
    <s v="P054"/>
    <n v="3"/>
    <n v="4999"/>
    <n v="2249.5500000000002"/>
    <s v="Cash on Delivery"/>
    <s v="Delivered"/>
    <s v="Delivered"/>
    <s v="Google Ads"/>
    <n v="70"/>
    <n v="2912"/>
    <n v="12747.45"/>
    <n v="8736"/>
    <n v="4011.4500000000007"/>
    <n v="0.31468646670510575"/>
    <n v="12747.45"/>
    <n v="4011.4500000000007"/>
    <s v="Jun"/>
    <s v="Jun-2025"/>
    <d v="2025-06-01T00:00:00"/>
    <x v="3"/>
  </r>
  <r>
    <s v="CUST0572"/>
    <s v="P097"/>
    <n v="1"/>
    <n v="499"/>
    <n v="0"/>
    <s v="UPI"/>
    <s v="Delivered"/>
    <s v="Delivered"/>
    <s v="Facebook"/>
    <n v="70"/>
    <n v="324"/>
    <n v="499"/>
    <n v="324"/>
    <n v="175"/>
    <n v="0.35070140280561124"/>
    <n v="499"/>
    <n v="175"/>
    <s v="Jun"/>
    <s v="Jun-2024"/>
    <d v="2024-06-01T00:00:00"/>
    <x v="1"/>
  </r>
  <r>
    <s v="CUST0701"/>
    <s v="P079"/>
    <n v="1"/>
    <n v="1999"/>
    <n v="199.9"/>
    <s v="Debit Card"/>
    <s v="Delivered"/>
    <s v="Delivered"/>
    <s v="Affiliate"/>
    <n v="50"/>
    <n v="1506"/>
    <n v="1799.1"/>
    <n v="1506"/>
    <n v="293.09999999999991"/>
    <n v="0.16291479072869763"/>
    <n v="1799.1"/>
    <n v="293.09999999999991"/>
    <s v="May"/>
    <s v="May-2025"/>
    <d v="2025-05-01T00:00:00"/>
    <x v="2"/>
  </r>
  <r>
    <s v="CUST0199"/>
    <s v="P025"/>
    <n v="2"/>
    <n v="4999"/>
    <n v="499.9"/>
    <s v="Cash on Delivery"/>
    <s v="Delivered"/>
    <s v="Delivered"/>
    <s v="Organic"/>
    <n v="70"/>
    <n v="3572"/>
    <n v="9498.1"/>
    <n v="7144"/>
    <n v="2354.1000000000004"/>
    <n v="0.24784956991398283"/>
    <n v="9498.1"/>
    <n v="2354.1000000000004"/>
    <s v="Jun"/>
    <s v="Jun-2025"/>
    <d v="2025-06-01T00:00:00"/>
    <x v="0"/>
  </r>
  <r>
    <s v="CUST1086"/>
    <s v="P049"/>
    <n v="1"/>
    <n v="799"/>
    <n v="79.900000000000006"/>
    <s v="UPI"/>
    <s v="Delivered"/>
    <s v="Delivered"/>
    <s v="Facebook"/>
    <n v="80"/>
    <n v="538"/>
    <n v="719.1"/>
    <n v="538"/>
    <n v="181.10000000000002"/>
    <n v="0.25184258100403284"/>
    <n v="719.1"/>
    <n v="181.10000000000002"/>
    <s v="Jul"/>
    <s v="Jul-2024"/>
    <d v="2024-07-01T00:00:00"/>
    <x v="3"/>
  </r>
  <r>
    <s v="CUST0672"/>
    <s v="P063"/>
    <n v="1"/>
    <n v="2999"/>
    <n v="149.94999999999999"/>
    <s v="Debit Card"/>
    <s v="Delivered"/>
    <s v="Delivered"/>
    <s v="Google Ads"/>
    <n v="50"/>
    <n v="1877"/>
    <n v="2849.05"/>
    <n v="1877"/>
    <n v="972.05000000000018"/>
    <n v="0.34118390340639865"/>
    <n v="2849.05"/>
    <n v="972.05000000000018"/>
    <s v="Sep"/>
    <s v="Sep-2025"/>
    <d v="2025-09-01T00:00:00"/>
    <x v="2"/>
  </r>
  <r>
    <s v="CUST0960"/>
    <s v="P095"/>
    <n v="2"/>
    <n v="299"/>
    <n v="0"/>
    <s v="UPI"/>
    <s v="Cancelled"/>
    <s v="Cancelled"/>
    <s v="Organic"/>
    <n v="100"/>
    <n v="221"/>
    <n v="598"/>
    <n v="442"/>
    <n v="156"/>
    <n v="0.2608695652173913"/>
    <n v="0"/>
    <n v="0"/>
    <s v="Mar"/>
    <s v="Mar-2024"/>
    <d v="2024-03-01T00:00:00"/>
    <x v="1"/>
  </r>
  <r>
    <s v="CUST0401"/>
    <s v="P008"/>
    <n v="2"/>
    <n v="299"/>
    <n v="89.7"/>
    <s v="UPI"/>
    <s v="Delivered"/>
    <s v="Delivered"/>
    <s v="Instagram"/>
    <n v="70"/>
    <n v="197"/>
    <n v="508.3"/>
    <n v="394"/>
    <n v="114.30000000000001"/>
    <n v="0.22486720440684638"/>
    <n v="508.3"/>
    <n v="114.30000000000001"/>
    <s v="Sep"/>
    <s v="Sep-2025"/>
    <d v="2025-09-01T00:00:00"/>
    <x v="4"/>
  </r>
  <r>
    <s v="CUST0063"/>
    <s v="P007"/>
    <n v="1"/>
    <n v="599"/>
    <n v="89.85"/>
    <s v="Cash on Delivery"/>
    <s v="Delivered"/>
    <s v="Delivered"/>
    <s v="Google Ads"/>
    <n v="60"/>
    <n v="470"/>
    <n v="509.15"/>
    <n v="470"/>
    <n v="39.149999999999977"/>
    <n v="7.6892860650103076E-2"/>
    <n v="509.15"/>
    <n v="39.149999999999977"/>
    <s v="May"/>
    <s v="May-2024"/>
    <d v="2024-05-01T00:00:00"/>
    <x v="4"/>
  </r>
  <r>
    <s v="CUST0388"/>
    <s v="P009"/>
    <n v="1"/>
    <n v="4999"/>
    <n v="749.85"/>
    <s v="UPI"/>
    <s v="Delivered"/>
    <s v="Delivered"/>
    <s v="Instagram"/>
    <n v="50"/>
    <n v="2853"/>
    <n v="4249.1499999999996"/>
    <n v="2853"/>
    <n v="1396.1499999999996"/>
    <n v="0.32857159667227559"/>
    <n v="4249.1499999999996"/>
    <n v="1396.1499999999996"/>
    <s v="Mar"/>
    <s v="Mar-2025"/>
    <d v="2025-03-01T00:00:00"/>
    <x v="4"/>
  </r>
  <r>
    <s v="CUST0870"/>
    <s v="P023"/>
    <n v="3"/>
    <n v="8999"/>
    <n v="0"/>
    <s v="Debit Card"/>
    <s v="Delivered"/>
    <s v="Delayed"/>
    <s v="Affiliate"/>
    <n v="50"/>
    <n v="6419"/>
    <n v="26997"/>
    <n v="19257"/>
    <n v="7740"/>
    <n v="0.28669852205800644"/>
    <n v="26997"/>
    <n v="7740"/>
    <s v="Jul"/>
    <s v="Jul-2024"/>
    <d v="2024-07-01T00:00:00"/>
    <x v="0"/>
  </r>
  <r>
    <s v="CUST0558"/>
    <s v="P019"/>
    <n v="1"/>
    <n v="499"/>
    <n v="49.9"/>
    <s v="Debit Card"/>
    <s v="Delivered"/>
    <s v="Delivered"/>
    <s v="Email"/>
    <n v="70"/>
    <n v="391"/>
    <n v="449.1"/>
    <n v="391"/>
    <n v="58.100000000000023"/>
    <n v="0.12936985081273664"/>
    <n v="449.1"/>
    <n v="58.100000000000023"/>
    <s v="Sep"/>
    <s v="Sep-2024"/>
    <d v="2024-09-01T00:00:00"/>
    <x v="4"/>
  </r>
  <r>
    <s v="CUST0109"/>
    <s v="P018"/>
    <n v="3"/>
    <n v="499"/>
    <n v="149.69999999999999"/>
    <s v="Cash on Delivery"/>
    <s v="Delivered"/>
    <s v="Delivered"/>
    <s v="Organic"/>
    <n v="40"/>
    <n v="403"/>
    <n v="1347.3"/>
    <n v="1209"/>
    <n v="138.29999999999995"/>
    <n v="0.10264974393230904"/>
    <n v="1347.3"/>
    <n v="138.29999999999995"/>
    <s v="Jul"/>
    <s v="Jul-2024"/>
    <d v="2024-07-01T00:00:00"/>
    <x v="4"/>
  </r>
  <r>
    <s v="CUST0562"/>
    <s v="P031"/>
    <n v="3"/>
    <n v="3999"/>
    <n v="2399.4"/>
    <s v="Debit Card"/>
    <s v="Delivered"/>
    <s v="Delivered"/>
    <s v="Facebook"/>
    <n v="100"/>
    <n v="3007"/>
    <n v="9597.6"/>
    <n v="9021"/>
    <n v="576.60000000000036"/>
    <n v="6.0077519379844999E-2"/>
    <n v="9597.6"/>
    <n v="576.60000000000036"/>
    <s v="Aug"/>
    <s v="Aug-2025"/>
    <d v="2025-08-01T00:00:00"/>
    <x v="0"/>
  </r>
  <r>
    <s v="CUST1147"/>
    <s v="P029"/>
    <n v="1"/>
    <n v="2499"/>
    <n v="0"/>
    <s v="UPI"/>
    <s v="Delivered"/>
    <s v="Delivered"/>
    <s v="Google Ads"/>
    <n v="70"/>
    <n v="1584"/>
    <n v="2499"/>
    <n v="1584"/>
    <n v="915"/>
    <n v="0.36614645858343337"/>
    <n v="2499"/>
    <n v="915"/>
    <s v="Jul"/>
    <s v="Jul-2024"/>
    <d v="2024-07-01T00:00:00"/>
    <x v="0"/>
  </r>
  <r>
    <s v="CUST0266"/>
    <s v="P022"/>
    <n v="1"/>
    <n v="999"/>
    <n v="99.9"/>
    <s v="Debit Card"/>
    <s v="Delivered"/>
    <s v="Delivered"/>
    <s v="Email"/>
    <n v="70"/>
    <n v="693"/>
    <n v="899.1"/>
    <n v="693"/>
    <n v="206.10000000000002"/>
    <n v="0.22922922922922925"/>
    <n v="899.1"/>
    <n v="206.10000000000002"/>
    <s v="Nov"/>
    <s v="Nov-2024"/>
    <d v="2024-11-01T00:00:00"/>
    <x v="0"/>
  </r>
  <r>
    <s v="CUST0412"/>
    <s v="P019"/>
    <n v="4"/>
    <n v="499"/>
    <n v="399.2"/>
    <s v="UPI"/>
    <s v="Delivered"/>
    <s v="Delivered"/>
    <s v="Affiliate"/>
    <n v="60"/>
    <n v="391"/>
    <n v="1596.8"/>
    <n v="1564"/>
    <n v="32.799999999999955"/>
    <n v="2.0541082164328629E-2"/>
    <n v="1596.8"/>
    <n v="32.799999999999955"/>
    <s v="Jan"/>
    <s v="Jan-2025"/>
    <d v="2025-01-01T00:00:00"/>
    <x v="4"/>
  </r>
  <r>
    <s v="CUST0980"/>
    <s v="P079"/>
    <n v="4"/>
    <n v="1999"/>
    <n v="0"/>
    <s v="Credit Card"/>
    <s v="Delivered"/>
    <s v="Delayed"/>
    <s v="Organic"/>
    <n v="60"/>
    <n v="1506"/>
    <n v="7996"/>
    <n v="6024"/>
    <n v="1972"/>
    <n v="0.2466233116558279"/>
    <n v="7996"/>
    <n v="1972"/>
    <s v="Feb"/>
    <s v="Feb-2025"/>
    <d v="2025-02-01T00:00:00"/>
    <x v="2"/>
  </r>
  <r>
    <s v="CUST0264"/>
    <s v="P098"/>
    <n v="4"/>
    <n v="399"/>
    <n v="239.4"/>
    <s v="UPI"/>
    <s v="Delivered"/>
    <s v="Delivered"/>
    <s v="Email"/>
    <n v="100"/>
    <n v="278"/>
    <n v="1356.6"/>
    <n v="1112"/>
    <n v="244.59999999999991"/>
    <n v="0.18030370042753938"/>
    <n v="1356.6"/>
    <n v="244.59999999999991"/>
    <s v="Aug"/>
    <s v="Aug-2024"/>
    <d v="2024-08-01T00:00:00"/>
    <x v="1"/>
  </r>
  <r>
    <s v="CUST0385"/>
    <s v="P037"/>
    <n v="3"/>
    <n v="399"/>
    <n v="0"/>
    <s v="UPI"/>
    <s v="Cancelled"/>
    <s v="Cancelled"/>
    <s v="Affiliate"/>
    <n v="80"/>
    <n v="226"/>
    <n v="1197"/>
    <n v="678"/>
    <n v="519"/>
    <n v="0.43358395989974935"/>
    <n v="0"/>
    <n v="0"/>
    <s v="Feb"/>
    <s v="Feb-2025"/>
    <d v="2025-02-01T00:00:00"/>
    <x v="0"/>
  </r>
  <r>
    <s v="CUST0072"/>
    <s v="P026"/>
    <n v="1"/>
    <n v="599"/>
    <n v="149.75"/>
    <s v="Cash on Delivery"/>
    <s v="Delivered"/>
    <s v="Delivered"/>
    <s v="Instagram"/>
    <n v="80"/>
    <n v="363"/>
    <n v="449.25"/>
    <n v="363"/>
    <n v="86.25"/>
    <n v="0.19198664440734559"/>
    <n v="449.25"/>
    <n v="86.25"/>
    <s v="Apr"/>
    <s v="Apr-2024"/>
    <d v="2024-04-01T00:00:00"/>
    <x v="0"/>
  </r>
  <r>
    <s v="CUST0439"/>
    <s v="P047"/>
    <n v="2"/>
    <n v="1999"/>
    <n v="799.6"/>
    <s v="UPI"/>
    <s v="Delivered"/>
    <s v="Delivered"/>
    <s v="Organic"/>
    <n v="60"/>
    <n v="1547"/>
    <n v="3198.4"/>
    <n v="3094"/>
    <n v="104.40000000000009"/>
    <n v="3.2641320660330195E-2"/>
    <n v="3198.4"/>
    <n v="104.40000000000009"/>
    <s v="May"/>
    <s v="May-2024"/>
    <d v="2024-05-01T00:00:00"/>
    <x v="3"/>
  </r>
  <r>
    <s v="CUST0894"/>
    <s v="P100"/>
    <n v="2"/>
    <n v="4999"/>
    <n v="1499.7"/>
    <s v="UPI"/>
    <s v="Delivered"/>
    <s v="Delivered"/>
    <s v="Email"/>
    <n v="80"/>
    <n v="3463"/>
    <n v="8498.2999999999993"/>
    <n v="6926"/>
    <n v="1572.2999999999993"/>
    <n v="0.1850134732828918"/>
    <n v="8498.2999999999993"/>
    <n v="1572.2999999999993"/>
    <s v="Feb"/>
    <s v="Feb-2024"/>
    <d v="2024-02-01T00:00:00"/>
    <x v="1"/>
  </r>
  <r>
    <s v="CUST0869"/>
    <s v="P011"/>
    <n v="2"/>
    <n v="799"/>
    <n v="0"/>
    <s v="Net Banking"/>
    <s v="Delivered"/>
    <s v="Delayed"/>
    <s v="Google Ads"/>
    <n v="70"/>
    <n v="645"/>
    <n v="1598"/>
    <n v="1290"/>
    <n v="308"/>
    <n v="0.19274092615769711"/>
    <n v="1598"/>
    <n v="308"/>
    <s v="Jun"/>
    <s v="Jun-2025"/>
    <d v="2025-06-01T00:00:00"/>
    <x v="4"/>
  </r>
  <r>
    <s v="CUST0394"/>
    <s v="P027"/>
    <n v="1"/>
    <n v="299"/>
    <n v="29.9"/>
    <s v="Cash on Delivery"/>
    <s v="Delivered"/>
    <s v="Delivered"/>
    <s v="Organic"/>
    <n v="60"/>
    <n v="206"/>
    <n v="269.10000000000002"/>
    <n v="206"/>
    <n v="63.100000000000023"/>
    <n v="0.23448532144184325"/>
    <n v="269.10000000000002"/>
    <n v="63.100000000000023"/>
    <s v="Feb"/>
    <s v="Feb-2024"/>
    <d v="2024-02-01T00:00:00"/>
    <x v="0"/>
  </r>
  <r>
    <s v="CUST0870"/>
    <s v="P072"/>
    <n v="1"/>
    <n v="999"/>
    <n v="149.85"/>
    <s v="Debit Card"/>
    <s v="Delivered"/>
    <s v="Delivered"/>
    <s v="Google Ads"/>
    <n v="40"/>
    <n v="636"/>
    <n v="849.15"/>
    <n v="636"/>
    <n v="213.14999999999998"/>
    <n v="0.25101572160395685"/>
    <n v="849.15"/>
    <n v="213.14999999999998"/>
    <s v="Aug"/>
    <s v="Aug-2024"/>
    <d v="2024-08-01T00:00:00"/>
    <x v="2"/>
  </r>
  <r>
    <s v="CUST0040"/>
    <s v="P049"/>
    <n v="4"/>
    <n v="799"/>
    <n v="159.80000000000001"/>
    <s v="Net Banking"/>
    <s v="Delivered"/>
    <s v="Delayed"/>
    <s v="Organic"/>
    <n v="80"/>
    <n v="538"/>
    <n v="3036.2"/>
    <n v="2152"/>
    <n v="884.19999999999982"/>
    <n v="0.29121928726697843"/>
    <n v="3036.2"/>
    <n v="884.19999999999982"/>
    <s v="May"/>
    <s v="May-2024"/>
    <d v="2024-05-01T00:00:00"/>
    <x v="3"/>
  </r>
  <r>
    <s v="CUST0248"/>
    <s v="P042"/>
    <n v="1"/>
    <n v="2499"/>
    <n v="124.95"/>
    <s v="Net Banking"/>
    <s v="Delivered"/>
    <s v="Delivered"/>
    <s v="Affiliate"/>
    <n v="40"/>
    <n v="1833"/>
    <n v="2374.0500000000002"/>
    <n v="1833"/>
    <n v="541.05000000000018"/>
    <n v="0.22790168699058577"/>
    <n v="2374.0500000000002"/>
    <n v="541.05000000000018"/>
    <s v="Mar"/>
    <s v="Mar-2024"/>
    <d v="2024-03-01T00:00:00"/>
    <x v="3"/>
  </r>
  <r>
    <s v="CUST0748"/>
    <s v="P064"/>
    <n v="2"/>
    <n v="799"/>
    <n v="0"/>
    <s v="UPI"/>
    <s v="Cancelled"/>
    <s v="Cancelled"/>
    <s v="Instagram"/>
    <n v="70"/>
    <n v="445"/>
    <n v="1598"/>
    <n v="890"/>
    <n v="708"/>
    <n v="0.44305381727158949"/>
    <n v="0"/>
    <n v="0"/>
    <s v="Mar"/>
    <s v="Mar-2025"/>
    <d v="2025-03-01T00:00:00"/>
    <x v="2"/>
  </r>
  <r>
    <s v="CUST0663"/>
    <s v="P043"/>
    <n v="1"/>
    <n v="599"/>
    <n v="89.85"/>
    <s v="UPI"/>
    <s v="Delivered"/>
    <s v="Delivered"/>
    <s v="Email"/>
    <n v="50"/>
    <n v="358"/>
    <n v="509.15"/>
    <n v="358"/>
    <n v="151.14999999999998"/>
    <n v="0.2968673278994402"/>
    <n v="509.15"/>
    <n v="151.14999999999998"/>
    <s v="Mar"/>
    <s v="Mar-2025"/>
    <d v="2025-03-01T00:00:00"/>
    <x v="3"/>
  </r>
  <r>
    <s v="CUST0927"/>
    <s v="P069"/>
    <n v="4"/>
    <n v="2499"/>
    <n v="999.6"/>
    <s v="UPI"/>
    <s v="Delivered"/>
    <s v="Delivered"/>
    <s v="Instagram"/>
    <n v="50"/>
    <n v="1430"/>
    <n v="8996.4"/>
    <n v="5720"/>
    <n v="3276.3999999999996"/>
    <n v="0.36419012049264149"/>
    <n v="8996.4"/>
    <n v="3276.3999999999996"/>
    <s v="Mar"/>
    <s v="Mar-2025"/>
    <d v="2025-03-01T00:00:00"/>
    <x v="2"/>
  </r>
  <r>
    <s v="CUST0851"/>
    <s v="P090"/>
    <n v="3"/>
    <n v="8999"/>
    <n v="5399.4"/>
    <s v="Net Banking"/>
    <s v="Delivered"/>
    <s v="Delivered"/>
    <s v="Google Ads"/>
    <n v="70"/>
    <n v="5811"/>
    <n v="21597.599999999999"/>
    <n v="17433"/>
    <n v="4164.5999999999985"/>
    <n v="0.19282698077564167"/>
    <n v="21597.599999999999"/>
    <n v="4164.5999999999985"/>
    <s v="May"/>
    <s v="May-2025"/>
    <d v="2025-05-01T00:00:00"/>
    <x v="1"/>
  </r>
  <r>
    <s v="CUST0361"/>
    <s v="P016"/>
    <n v="2"/>
    <n v="999"/>
    <n v="199.8"/>
    <s v="UPI"/>
    <s v="Delivered"/>
    <s v="Delivered"/>
    <s v="Google Ads"/>
    <n v="60"/>
    <n v="813"/>
    <n v="1798.2"/>
    <n v="1626"/>
    <n v="172.20000000000005"/>
    <n v="9.576242909576245E-2"/>
    <n v="1798.2"/>
    <n v="172.20000000000005"/>
    <s v="Feb"/>
    <s v="Feb-2024"/>
    <d v="2024-02-01T00:00:00"/>
    <x v="4"/>
  </r>
  <r>
    <s v="CUST0745"/>
    <s v="P076"/>
    <n v="3"/>
    <n v="399"/>
    <n v="0"/>
    <s v="Credit Card"/>
    <s v="Cancelled"/>
    <s v="Cancelled"/>
    <s v="Email"/>
    <n v="80"/>
    <n v="322"/>
    <n v="1197"/>
    <n v="966"/>
    <n v="231"/>
    <n v="0.19298245614035087"/>
    <n v="0"/>
    <n v="0"/>
    <s v="May"/>
    <s v="May-2024"/>
    <d v="2024-05-01T00:00:00"/>
    <x v="2"/>
  </r>
  <r>
    <s v="CUST0005"/>
    <s v="P006"/>
    <n v="1"/>
    <n v="399"/>
    <n v="99.75"/>
    <s v="Debit Card"/>
    <s v="Delivered"/>
    <s v="Delivered"/>
    <s v="Instagram"/>
    <n v="40"/>
    <n v="221"/>
    <n v="299.25"/>
    <n v="221"/>
    <n v="78.25"/>
    <n v="0.26148705096073516"/>
    <n v="299.25"/>
    <n v="78.25"/>
    <s v="Jun"/>
    <s v="Jun-2024"/>
    <d v="2024-06-01T00:00:00"/>
    <x v="4"/>
  </r>
  <r>
    <s v="CUST0318"/>
    <s v="P069"/>
    <n v="1"/>
    <n v="2499"/>
    <n v="249.9"/>
    <s v="Credit Card"/>
    <s v="Delivered"/>
    <s v="Delayed"/>
    <s v="Organic"/>
    <n v="100"/>
    <n v="1430"/>
    <n v="2249.1"/>
    <n v="1430"/>
    <n v="819.09999999999991"/>
    <n v="0.36419012049264149"/>
    <n v="2249.1"/>
    <n v="819.09999999999991"/>
    <s v="Mar"/>
    <s v="Mar-2024"/>
    <d v="2024-03-01T00:00:00"/>
    <x v="2"/>
  </r>
  <r>
    <s v="CUST0267"/>
    <s v="P075"/>
    <n v="4"/>
    <n v="1999"/>
    <n v="799.6"/>
    <s v="UPI"/>
    <s v="Delivered"/>
    <s v="Delayed"/>
    <s v="Affiliate"/>
    <n v="50"/>
    <n v="1338"/>
    <n v="7196.4"/>
    <n v="5352"/>
    <n v="1844.3999999999996"/>
    <n v="0.25629481407370347"/>
    <n v="7196.4"/>
    <n v="1844.3999999999996"/>
    <s v="Oct"/>
    <s v="Oct-2025"/>
    <d v="2025-10-01T00:00:00"/>
    <x v="2"/>
  </r>
  <r>
    <s v="CUST0355"/>
    <s v="P095"/>
    <n v="1"/>
    <n v="299"/>
    <n v="0"/>
    <s v="Debit Card"/>
    <s v="Cancelled"/>
    <s v="Cancelled"/>
    <s v="Affiliate"/>
    <n v="60"/>
    <n v="221"/>
    <n v="299"/>
    <n v="221"/>
    <n v="78"/>
    <n v="0.2608695652173913"/>
    <n v="0"/>
    <n v="0"/>
    <s v="Apr"/>
    <s v="Apr-2024"/>
    <d v="2024-04-01T00:00:00"/>
    <x v="1"/>
  </r>
  <r>
    <s v="CUST0393"/>
    <s v="P064"/>
    <n v="2"/>
    <n v="799"/>
    <n v="0"/>
    <s v="Net Banking"/>
    <s v="Delivered"/>
    <s v="Delivered"/>
    <s v="Facebook"/>
    <n v="40"/>
    <n v="445"/>
    <n v="1598"/>
    <n v="890"/>
    <n v="708"/>
    <n v="0.44305381727158949"/>
    <n v="1598"/>
    <n v="708"/>
    <s v="Jun"/>
    <s v="Jun-2025"/>
    <d v="2025-06-01T00:00:00"/>
    <x v="2"/>
  </r>
  <r>
    <s v="CUST0434"/>
    <s v="P056"/>
    <n v="1"/>
    <n v="299"/>
    <n v="14.95"/>
    <s v="UPI"/>
    <s v="Delivered"/>
    <s v="Delivered"/>
    <s v="Facebook"/>
    <n v="60"/>
    <n v="188"/>
    <n v="284.05"/>
    <n v="188"/>
    <n v="96.050000000000011"/>
    <n v="0.33814469283576837"/>
    <n v="284.05"/>
    <n v="96.050000000000011"/>
    <s v="Jan"/>
    <s v="Jan-2024"/>
    <d v="2024-01-01T00:00:00"/>
    <x v="3"/>
  </r>
  <r>
    <s v="CUST1087"/>
    <s v="P045"/>
    <n v="1"/>
    <n v="4999"/>
    <n v="0"/>
    <s v="UPI"/>
    <s v="Delivered"/>
    <s v="Delivered"/>
    <s v="Instagram"/>
    <n v="40"/>
    <n v="3040"/>
    <n v="4999"/>
    <n v="3040"/>
    <n v="1959"/>
    <n v="0.391878375675135"/>
    <n v="4999"/>
    <n v="1959"/>
    <s v="Jul"/>
    <s v="Jul-2024"/>
    <d v="2024-07-01T00:00:00"/>
    <x v="3"/>
  </r>
  <r>
    <s v="CUST0050"/>
    <s v="P008"/>
    <n v="4"/>
    <n v="299"/>
    <n v="239.2"/>
    <s v="Credit Card"/>
    <s v="Delivered"/>
    <s v="Delivered"/>
    <s v="Organic"/>
    <n v="60"/>
    <n v="197"/>
    <n v="956.8"/>
    <n v="788"/>
    <n v="168.79999999999995"/>
    <n v="0.17642140468227421"/>
    <n v="956.8"/>
    <n v="168.79999999999995"/>
    <s v="Sep"/>
    <s v="Sep-2024"/>
    <d v="2024-09-01T00:00:00"/>
    <x v="4"/>
  </r>
  <r>
    <s v="CUST0228"/>
    <s v="P016"/>
    <n v="4"/>
    <n v="999"/>
    <n v="599.4"/>
    <s v="Credit Card"/>
    <s v="Delivered"/>
    <s v="Delayed"/>
    <s v="Organic"/>
    <n v="100"/>
    <n v="813"/>
    <n v="3396.6"/>
    <n v="3252"/>
    <n v="144.59999999999991"/>
    <n v="4.2571983748454313E-2"/>
    <n v="3396.6"/>
    <n v="144.59999999999991"/>
    <s v="Apr"/>
    <s v="Apr-2025"/>
    <d v="2025-04-01T00:00:00"/>
    <x v="4"/>
  </r>
  <r>
    <s v="CUST0895"/>
    <s v="P016"/>
    <n v="4"/>
    <n v="999"/>
    <n v="0"/>
    <s v="Cash on Delivery"/>
    <s v="Delivered"/>
    <s v="Delivered"/>
    <s v="Google Ads"/>
    <n v="50"/>
    <n v="813"/>
    <n v="3996"/>
    <n v="3252"/>
    <n v="744"/>
    <n v="0.18618618618618618"/>
    <n v="3996"/>
    <n v="744"/>
    <s v="Jun"/>
    <s v="Jun-2025"/>
    <d v="2025-06-01T00:00:00"/>
    <x v="4"/>
  </r>
  <r>
    <s v="CUST0539"/>
    <s v="P088"/>
    <n v="2"/>
    <n v="2999"/>
    <n v="0"/>
    <s v="UPI"/>
    <s v="Cancelled"/>
    <s v="Cancelled"/>
    <s v="Organic"/>
    <n v="80"/>
    <n v="2377"/>
    <n v="5998"/>
    <n v="4754"/>
    <n v="1244"/>
    <n v="0.20740246748916305"/>
    <n v="0"/>
    <n v="0"/>
    <s v="Dec"/>
    <s v="Dec-2024"/>
    <d v="2024-12-01T00:00:00"/>
    <x v="1"/>
  </r>
  <r>
    <s v="CUST0279"/>
    <s v="P020"/>
    <n v="1"/>
    <n v="1999"/>
    <n v="199.9"/>
    <s v="Cash on Delivery"/>
    <s v="Delivered"/>
    <s v="Delivered"/>
    <s v="Organic"/>
    <n v="100"/>
    <n v="1597"/>
    <n v="1799.1"/>
    <n v="1597"/>
    <n v="202.09999999999991"/>
    <n v="0.11233394475015281"/>
    <n v="1799.1"/>
    <n v="202.09999999999991"/>
    <s v="Sep"/>
    <s v="Sep-2024"/>
    <d v="2024-09-01T00:00:00"/>
    <x v="4"/>
  </r>
  <r>
    <s v="CUST0556"/>
    <s v="P041"/>
    <n v="1"/>
    <n v="399"/>
    <n v="59.85"/>
    <s v="Credit Card"/>
    <s v="Delivered"/>
    <s v="Delivered"/>
    <s v="Instagram"/>
    <n v="80"/>
    <n v="315"/>
    <n v="339.15"/>
    <n v="315"/>
    <n v="24.149999999999977"/>
    <n v="7.120743034055721E-2"/>
    <n v="339.15"/>
    <n v="24.149999999999977"/>
    <s v="Sep"/>
    <s v="Sep-2025"/>
    <d v="2025-09-01T00:00:00"/>
    <x v="3"/>
  </r>
  <r>
    <s v="CUST0477"/>
    <s v="P067"/>
    <n v="2"/>
    <n v="999"/>
    <n v="99.9"/>
    <s v="Cash on Delivery"/>
    <s v="Delivered"/>
    <s v="Delayed"/>
    <s v="Email"/>
    <n v="60"/>
    <n v="611"/>
    <n v="1898.1"/>
    <n v="1222"/>
    <n v="676.09999999999991"/>
    <n v="0.35619830356672461"/>
    <n v="1898.1"/>
    <n v="676.09999999999991"/>
    <s v="Dec"/>
    <s v="Dec-2024"/>
    <d v="2024-12-01T00:00:00"/>
    <x v="2"/>
  </r>
  <r>
    <s v="CUST0378"/>
    <s v="P016"/>
    <n v="1"/>
    <n v="999"/>
    <n v="49.95"/>
    <s v="Debit Card"/>
    <s v="Delivered"/>
    <s v="Delivered"/>
    <s v="Instagram"/>
    <n v="70"/>
    <n v="813"/>
    <n v="949.05"/>
    <n v="813"/>
    <n v="136.04999999999995"/>
    <n v="0.14335388019598541"/>
    <n v="949.05"/>
    <n v="136.04999999999995"/>
    <s v="Feb"/>
    <s v="Feb-2024"/>
    <d v="2024-02-01T00:00:00"/>
    <x v="4"/>
  </r>
  <r>
    <s v="CUST1009"/>
    <s v="P097"/>
    <n v="2"/>
    <n v="499"/>
    <n v="0"/>
    <s v="Net Banking"/>
    <s v="Cancelled"/>
    <s v="Cancelled"/>
    <s v="Affiliate"/>
    <n v="100"/>
    <n v="324"/>
    <n v="998"/>
    <n v="648"/>
    <n v="350"/>
    <n v="0.35070140280561124"/>
    <n v="0"/>
    <n v="0"/>
    <s v="May"/>
    <s v="May-2024"/>
    <d v="2024-05-01T00:00:00"/>
    <x v="1"/>
  </r>
  <r>
    <s v="CUST0612"/>
    <s v="P081"/>
    <n v="1"/>
    <n v="499"/>
    <n v="24.95"/>
    <s v="Cash on Delivery"/>
    <s v="Delivered"/>
    <s v="Delayed"/>
    <s v="Facebook"/>
    <n v="50"/>
    <n v="280"/>
    <n v="474.05"/>
    <n v="280"/>
    <n v="194.05"/>
    <n v="0.40934500580107586"/>
    <n v="474.05"/>
    <n v="194.05"/>
    <s v="Oct"/>
    <s v="Oct-2024"/>
    <d v="2024-10-01T00:00:00"/>
    <x v="1"/>
  </r>
  <r>
    <s v="CUST0347"/>
    <s v="P100"/>
    <n v="4"/>
    <n v="4999"/>
    <n v="3999.2"/>
    <s v="Debit Card"/>
    <s v="Delivered"/>
    <s v="Delivered"/>
    <s v="Organic"/>
    <n v="40"/>
    <n v="3463"/>
    <n v="15996.8"/>
    <n v="13852"/>
    <n v="2144.7999999999993"/>
    <n v="0.13407681536307259"/>
    <n v="15996.8"/>
    <n v="2144.7999999999993"/>
    <s v="Feb"/>
    <s v="Feb-2025"/>
    <d v="2025-02-01T00:00:00"/>
    <x v="1"/>
  </r>
  <r>
    <s v="CUST0816"/>
    <s v="P049"/>
    <n v="2"/>
    <n v="799"/>
    <n v="319.60000000000002"/>
    <s v="Net Banking"/>
    <s v="Delivered"/>
    <s v="Delayed"/>
    <s v="Facebook"/>
    <n v="50"/>
    <n v="538"/>
    <n v="1278.4000000000001"/>
    <n v="1076"/>
    <n v="202.40000000000009"/>
    <n v="0.15832290362953699"/>
    <n v="1278.4000000000001"/>
    <n v="202.40000000000009"/>
    <s v="Apr"/>
    <s v="Apr-2025"/>
    <d v="2025-04-01T00:00:00"/>
    <x v="3"/>
  </r>
  <r>
    <s v="CUST0647"/>
    <s v="P046"/>
    <n v="2"/>
    <n v="1999"/>
    <n v="799.6"/>
    <s v="Cash on Delivery"/>
    <s v="Delivered"/>
    <s v="Delivered"/>
    <s v="Email"/>
    <n v="70"/>
    <n v="1398"/>
    <n v="3198.4"/>
    <n v="2796"/>
    <n v="402.40000000000009"/>
    <n v="0.12581290645322663"/>
    <n v="3198.4"/>
    <n v="402.40000000000009"/>
    <s v="Oct"/>
    <s v="Oct-2025"/>
    <d v="2025-10-01T00:00:00"/>
    <x v="3"/>
  </r>
  <r>
    <s v="CUST0229"/>
    <s v="P054"/>
    <n v="1"/>
    <n v="4999"/>
    <n v="999.8"/>
    <s v="Debit Card"/>
    <s v="Delivered"/>
    <s v="Delivered"/>
    <s v="Instagram"/>
    <n v="60"/>
    <n v="2912"/>
    <n v="3999.2"/>
    <n v="2912"/>
    <n v="1087.1999999999998"/>
    <n v="0.2718543708741748"/>
    <n v="3999.2"/>
    <n v="1087.1999999999998"/>
    <s v="May"/>
    <s v="May-2024"/>
    <d v="2024-05-01T00:00:00"/>
    <x v="3"/>
  </r>
  <r>
    <s v="CUST0541"/>
    <s v="P005"/>
    <n v="4"/>
    <n v="599"/>
    <n v="239.6"/>
    <s v="UPI"/>
    <s v="Delivered"/>
    <s v="Delivered"/>
    <s v="Organic"/>
    <n v="40"/>
    <n v="426"/>
    <n v="2156.4"/>
    <n v="1704"/>
    <n v="452.40000000000009"/>
    <n v="0.20979410127991099"/>
    <n v="2156.4"/>
    <n v="452.40000000000009"/>
    <s v="Sep"/>
    <s v="Sep-2024"/>
    <d v="2024-09-01T00:00:00"/>
    <x v="4"/>
  </r>
  <r>
    <s v="CUST0046"/>
    <s v="P048"/>
    <n v="1"/>
    <n v="1599"/>
    <n v="79.95"/>
    <s v="Credit Card"/>
    <s v="Delivered"/>
    <s v="Delivered"/>
    <s v="Google Ads"/>
    <n v="60"/>
    <n v="1138"/>
    <n v="1519.05"/>
    <n v="1138"/>
    <n v="381.04999999999995"/>
    <n v="0.25084756920443696"/>
    <n v="1519.05"/>
    <n v="381.04999999999995"/>
    <s v="Feb"/>
    <s v="Feb-2025"/>
    <d v="2025-02-01T00:00:00"/>
    <x v="3"/>
  </r>
  <r>
    <s v="CUST0196"/>
    <s v="P036"/>
    <n v="4"/>
    <n v="2999"/>
    <n v="0"/>
    <s v="Credit Card"/>
    <s v="Delivered"/>
    <s v="Delivered"/>
    <s v="Email"/>
    <n v="60"/>
    <n v="2406"/>
    <n v="11996"/>
    <n v="9624"/>
    <n v="2372"/>
    <n v="0.19773257752584195"/>
    <n v="11996"/>
    <n v="2372"/>
    <s v="Aug"/>
    <s v="Aug-2024"/>
    <d v="2024-08-01T00:00:00"/>
    <x v="0"/>
  </r>
  <r>
    <s v="CUST0449"/>
    <s v="P040"/>
    <n v="2"/>
    <n v="799"/>
    <n v="0"/>
    <s v="UPI"/>
    <s v="Cancelled"/>
    <s v="Cancelled"/>
    <s v="Organic"/>
    <n v="70"/>
    <n v="639"/>
    <n v="1598"/>
    <n v="1278"/>
    <n v="320"/>
    <n v="0.20025031289111389"/>
    <n v="0"/>
    <n v="0"/>
    <s v="Jan"/>
    <s v="Jan-2025"/>
    <d v="2025-01-01T00:00:00"/>
    <x v="0"/>
  </r>
  <r>
    <s v="CUST0320"/>
    <s v="P066"/>
    <n v="2"/>
    <n v="299"/>
    <n v="89.7"/>
    <s v="UPI"/>
    <s v="Delivered"/>
    <s v="Delivered"/>
    <s v="Organic"/>
    <n v="60"/>
    <n v="223"/>
    <n v="508.3"/>
    <n v="446"/>
    <n v="62.300000000000011"/>
    <n v="0.12256541412551644"/>
    <n v="508.3"/>
    <n v="62.300000000000011"/>
    <s v="Sep"/>
    <s v="Sep-2024"/>
    <d v="2024-09-01T00:00:00"/>
    <x v="2"/>
  </r>
  <r>
    <s v="CUST0691"/>
    <s v="P008"/>
    <n v="2"/>
    <n v="299"/>
    <n v="59.8"/>
    <s v="UPI"/>
    <s v="Delivered"/>
    <s v="Delivered"/>
    <s v="Google Ads"/>
    <n v="40"/>
    <n v="197"/>
    <n v="538.20000000000005"/>
    <n v="394"/>
    <n v="144.20000000000005"/>
    <n v="0.26793013749535494"/>
    <n v="538.20000000000005"/>
    <n v="144.20000000000005"/>
    <s v="Aug"/>
    <s v="Aug-2025"/>
    <d v="2025-08-01T00:00:00"/>
    <x v="4"/>
  </r>
  <r>
    <s v="CUST0584"/>
    <s v="P039"/>
    <n v="1"/>
    <n v="999"/>
    <n v="0"/>
    <s v="UPI"/>
    <s v="Cancelled"/>
    <s v="Cancelled"/>
    <s v="Google Ads"/>
    <n v="50"/>
    <n v="573"/>
    <n v="999"/>
    <n v="573"/>
    <n v="426"/>
    <n v="0.42642642642642642"/>
    <n v="0"/>
    <n v="0"/>
    <s v="Sep"/>
    <s v="Sep-2025"/>
    <d v="2025-09-01T00:00:00"/>
    <x v="0"/>
  </r>
  <r>
    <s v="CUST0020"/>
    <s v="P096"/>
    <n v="2"/>
    <n v="299"/>
    <n v="0"/>
    <s v="Debit Card"/>
    <s v="Cancelled"/>
    <s v="Cancelled"/>
    <s v="Instagram"/>
    <n v="40"/>
    <n v="168"/>
    <n v="598"/>
    <n v="336"/>
    <n v="262"/>
    <n v="0.43812709030100333"/>
    <n v="0"/>
    <n v="0"/>
    <s v="Jan"/>
    <s v="Jan-2025"/>
    <d v="2025-01-01T00:00:00"/>
    <x v="1"/>
  </r>
  <r>
    <s v="CUST1072"/>
    <s v="P042"/>
    <n v="4"/>
    <n v="2499"/>
    <n v="499.8"/>
    <s v="UPI"/>
    <s v="Delivered"/>
    <s v="Delivered"/>
    <s v="Organic"/>
    <n v="70"/>
    <n v="1833"/>
    <n v="9496.2000000000007"/>
    <n v="7332"/>
    <n v="2164.2000000000007"/>
    <n v="0.22790168699058577"/>
    <n v="9496.2000000000007"/>
    <n v="2164.2000000000007"/>
    <s v="Aug"/>
    <s v="Aug-2025"/>
    <d v="2025-08-01T00:00:00"/>
    <x v="3"/>
  </r>
  <r>
    <s v="CUST0753"/>
    <s v="P055"/>
    <n v="1"/>
    <n v="799"/>
    <n v="39.950000000000003"/>
    <s v="Credit Card"/>
    <s v="Delivered"/>
    <s v="Delivered"/>
    <s v="Organic"/>
    <n v="70"/>
    <n v="596"/>
    <n v="759.05"/>
    <n v="596"/>
    <n v="163.04999999999995"/>
    <n v="0.21480798366379023"/>
    <n v="759.05"/>
    <n v="163.04999999999995"/>
    <s v="Nov"/>
    <s v="Nov-2024"/>
    <d v="2024-11-01T00:00:00"/>
    <x v="3"/>
  </r>
  <r>
    <s v="CUST0281"/>
    <s v="P067"/>
    <n v="1"/>
    <n v="999"/>
    <n v="149.85"/>
    <s v="UPI"/>
    <s v="Delivered"/>
    <s v="Delivered"/>
    <s v="Google Ads"/>
    <n v="60"/>
    <n v="611"/>
    <n v="849.15"/>
    <n v="611"/>
    <n v="238.14999999999998"/>
    <n v="0.28045692751575102"/>
    <n v="849.15"/>
    <n v="238.14999999999998"/>
    <s v="Oct"/>
    <s v="Oct-2025"/>
    <d v="2025-10-01T00:00:00"/>
    <x v="2"/>
  </r>
  <r>
    <s v="CUST1080"/>
    <s v="P093"/>
    <n v="4"/>
    <n v="999"/>
    <n v="599.4"/>
    <s v="Credit Card"/>
    <s v="Delivered"/>
    <s v="Delivered"/>
    <s v="Instagram"/>
    <n v="70"/>
    <n v="629"/>
    <n v="3396.6"/>
    <n v="2516"/>
    <n v="880.59999999999991"/>
    <n v="0.25925925925925924"/>
    <n v="3396.6"/>
    <n v="880.59999999999991"/>
    <s v="Feb"/>
    <s v="Feb-2025"/>
    <d v="2025-02-01T00:00:00"/>
    <x v="1"/>
  </r>
  <r>
    <s v="CUST0361"/>
    <s v="P079"/>
    <n v="1"/>
    <n v="1999"/>
    <n v="99.95"/>
    <s v="UPI"/>
    <s v="Delivered"/>
    <s v="Delivered"/>
    <s v="Facebook"/>
    <n v="100"/>
    <n v="1506"/>
    <n v="1899.05"/>
    <n v="1506"/>
    <n v="393.04999999999995"/>
    <n v="0.20697190700613463"/>
    <n v="1899.05"/>
    <n v="393.04999999999995"/>
    <s v="Mar"/>
    <s v="Mar-2025"/>
    <d v="2025-03-01T00:00:00"/>
    <x v="2"/>
  </r>
  <r>
    <s v="CUST0012"/>
    <s v="P092"/>
    <n v="3"/>
    <n v="999"/>
    <n v="0"/>
    <s v="Debit Card"/>
    <s v="Delivered"/>
    <s v="Delivered"/>
    <s v="Email"/>
    <n v="40"/>
    <n v="727"/>
    <n v="2997"/>
    <n v="2181"/>
    <n v="816"/>
    <n v="0.2722722722722723"/>
    <n v="2997"/>
    <n v="816"/>
    <s v="Oct"/>
    <s v="Oct-2024"/>
    <d v="2024-10-01T00:00:00"/>
    <x v="1"/>
  </r>
  <r>
    <s v="CUST0042"/>
    <s v="P010"/>
    <n v="1"/>
    <n v="2499"/>
    <n v="249.9"/>
    <s v="Cash on Delivery"/>
    <s v="Delivered"/>
    <s v="Delayed"/>
    <s v="Affiliate"/>
    <n v="50"/>
    <n v="2030"/>
    <n v="2249.1"/>
    <n v="2030"/>
    <n v="219.09999999999991"/>
    <n v="9.7416744475567973E-2"/>
    <n v="2249.1"/>
    <n v="219.09999999999991"/>
    <s v="Sep"/>
    <s v="Sep-2024"/>
    <d v="2024-09-01T00:00:00"/>
    <x v="4"/>
  </r>
  <r>
    <s v="CUST1169"/>
    <s v="P078"/>
    <n v="2"/>
    <n v="399"/>
    <n v="159.6"/>
    <s v="UPI"/>
    <s v="Delivered"/>
    <s v="Delivered"/>
    <s v="Organic"/>
    <n v="40"/>
    <n v="257"/>
    <n v="638.4"/>
    <n v="514"/>
    <n v="124.39999999999998"/>
    <n v="0.19486215538847115"/>
    <n v="638.4"/>
    <n v="124.39999999999998"/>
    <s v="Jan"/>
    <s v="Jan-2025"/>
    <d v="2025-01-01T00:00:00"/>
    <x v="2"/>
  </r>
  <r>
    <s v="CUST1132"/>
    <s v="P008"/>
    <n v="1"/>
    <n v="299"/>
    <n v="0"/>
    <s v="Credit Card"/>
    <s v="Cancelled"/>
    <s v="Cancelled"/>
    <s v="Facebook"/>
    <n v="80"/>
    <n v="197"/>
    <n v="299"/>
    <n v="197"/>
    <n v="102"/>
    <n v="0.34113712374581939"/>
    <n v="0"/>
    <n v="0"/>
    <s v="Jul"/>
    <s v="Jul-2024"/>
    <d v="2024-07-01T00:00:00"/>
    <x v="4"/>
  </r>
  <r>
    <s v="CUST0052"/>
    <s v="P096"/>
    <n v="1"/>
    <n v="299"/>
    <n v="14.95"/>
    <s v="Debit Card"/>
    <s v="Delivered"/>
    <s v="Delivered"/>
    <s v="Organic"/>
    <n v="40"/>
    <n v="168"/>
    <n v="284.05"/>
    <n v="168"/>
    <n v="116.05000000000001"/>
    <n v="0.408554831895793"/>
    <n v="284.05"/>
    <n v="116.05000000000001"/>
    <s v="Oct"/>
    <s v="Oct-2025"/>
    <d v="2025-10-01T00:00:00"/>
    <x v="1"/>
  </r>
  <r>
    <s v="CUST1183"/>
    <s v="P004"/>
    <n v="1"/>
    <n v="8999"/>
    <n v="1349.85"/>
    <s v="Credit Card"/>
    <s v="Delivered"/>
    <s v="Delayed"/>
    <s v="Facebook"/>
    <n v="50"/>
    <n v="5059"/>
    <n v="7649.15"/>
    <n v="5059"/>
    <n v="2590.1499999999996"/>
    <n v="0.33861932371570697"/>
    <n v="7649.15"/>
    <n v="2590.1499999999996"/>
    <s v="Jun"/>
    <s v="Jun-2025"/>
    <d v="2025-06-01T00:00:00"/>
    <x v="4"/>
  </r>
  <r>
    <s v="CUST0884"/>
    <s v="P060"/>
    <n v="2"/>
    <n v="999"/>
    <n v="299.7"/>
    <s v="Cash on Delivery"/>
    <s v="Delivered"/>
    <s v="Delayed"/>
    <s v="Affiliate"/>
    <n v="40"/>
    <n v="744"/>
    <n v="1698.3"/>
    <n v="1488"/>
    <n v="210.29999999999995"/>
    <n v="0.12382971206500616"/>
    <n v="1698.3"/>
    <n v="210.29999999999995"/>
    <s v="Jul"/>
    <s v="Jul-2025"/>
    <d v="2025-07-01T00:00:00"/>
    <x v="3"/>
  </r>
  <r>
    <s v="CUST0823"/>
    <s v="P072"/>
    <n v="2"/>
    <n v="999"/>
    <n v="99.9"/>
    <s v="Cash on Delivery"/>
    <s v="Delivered"/>
    <s v="Delivered"/>
    <s v="Organic"/>
    <n v="70"/>
    <n v="636"/>
    <n v="1898.1"/>
    <n v="1272"/>
    <n v="626.09999999999991"/>
    <n v="0.32985617196143507"/>
    <n v="1898.1"/>
    <n v="626.09999999999991"/>
    <s v="May"/>
    <s v="May-2024"/>
    <d v="2024-05-01T00:00:00"/>
    <x v="2"/>
  </r>
  <r>
    <s v="CUST0900"/>
    <s v="P034"/>
    <n v="3"/>
    <n v="4999"/>
    <n v="0"/>
    <s v="Debit Card"/>
    <s v="Delivered"/>
    <s v="Delivered"/>
    <s v="Instagram"/>
    <n v="100"/>
    <n v="3985"/>
    <n v="14997"/>
    <n v="11955"/>
    <n v="3042"/>
    <n v="0.20284056811362272"/>
    <n v="14997"/>
    <n v="3042"/>
    <s v="Jul"/>
    <s v="Jul-2024"/>
    <d v="2024-07-01T00:00:00"/>
    <x v="0"/>
  </r>
  <r>
    <s v="CUST0675"/>
    <s v="P073"/>
    <n v="1"/>
    <n v="499"/>
    <n v="74.849999999999994"/>
    <s v="UPI"/>
    <s v="Delivered"/>
    <s v="Delivered"/>
    <s v="Google Ads"/>
    <n v="80"/>
    <n v="334"/>
    <n v="424.15"/>
    <n v="334"/>
    <n v="90.149999999999977"/>
    <n v="0.21254273252387124"/>
    <n v="424.15"/>
    <n v="90.149999999999977"/>
    <s v="May"/>
    <s v="May-2024"/>
    <d v="2024-05-01T00:00:00"/>
    <x v="2"/>
  </r>
  <r>
    <s v="CUST0196"/>
    <s v="P084"/>
    <n v="1"/>
    <n v="999"/>
    <n v="99.9"/>
    <s v="Credit Card"/>
    <s v="Delivered"/>
    <s v="Delivered"/>
    <s v="Affiliate"/>
    <n v="70"/>
    <n v="809"/>
    <n v="899.1"/>
    <n v="809"/>
    <n v="90.100000000000023"/>
    <n v="0.10021132243354468"/>
    <n v="899.1"/>
    <n v="90.100000000000023"/>
    <s v="Jun"/>
    <s v="Jun-2025"/>
    <d v="2025-06-01T00:00:00"/>
    <x v="1"/>
  </r>
  <r>
    <s v="CUST1183"/>
    <s v="P098"/>
    <n v="2"/>
    <n v="399"/>
    <n v="39.9"/>
    <s v="UPI"/>
    <s v="Delivered"/>
    <s v="Delivered"/>
    <s v="Instagram"/>
    <n v="80"/>
    <n v="278"/>
    <n v="758.1"/>
    <n v="556"/>
    <n v="202.10000000000002"/>
    <n v="0.2665875214351669"/>
    <n v="758.1"/>
    <n v="202.10000000000002"/>
    <s v="May"/>
    <s v="May-2025"/>
    <d v="2025-05-01T00:00:00"/>
    <x v="1"/>
  </r>
  <r>
    <s v="CUST0894"/>
    <s v="P039"/>
    <n v="4"/>
    <n v="999"/>
    <n v="599.4"/>
    <s v="Debit Card"/>
    <s v="Delivered"/>
    <s v="Delayed"/>
    <s v="Organic"/>
    <n v="80"/>
    <n v="573"/>
    <n v="3396.6"/>
    <n v="2292"/>
    <n v="1104.5999999999999"/>
    <n v="0.32520756050167815"/>
    <n v="3396.6"/>
    <n v="1104.5999999999999"/>
    <s v="Apr"/>
    <s v="Apr-2024"/>
    <d v="2024-04-01T00:00:00"/>
    <x v="0"/>
  </r>
  <r>
    <s v="CUST0204"/>
    <s v="P075"/>
    <n v="1"/>
    <n v="1999"/>
    <n v="0"/>
    <s v="Cash on Delivery"/>
    <s v="Cancelled"/>
    <s v="Cancelled"/>
    <s v="Organic"/>
    <n v="80"/>
    <n v="1338"/>
    <n v="1999"/>
    <n v="1338"/>
    <n v="661"/>
    <n v="0.33066533266633319"/>
    <n v="0"/>
    <n v="0"/>
    <s v="Sep"/>
    <s v="Sep-2025"/>
    <d v="2025-09-01T00:00:00"/>
    <x v="2"/>
  </r>
  <r>
    <s v="CUST0488"/>
    <s v="P099"/>
    <n v="1"/>
    <n v="1299"/>
    <n v="0"/>
    <s v="UPI"/>
    <s v="Cancelled"/>
    <s v="Cancelled"/>
    <s v="Instagram"/>
    <n v="40"/>
    <n v="1025"/>
    <n v="1299"/>
    <n v="1025"/>
    <n v="274"/>
    <n v="0.21093148575827558"/>
    <n v="0"/>
    <n v="0"/>
    <s v="Mar"/>
    <s v="Mar-2024"/>
    <d v="2024-03-01T00:00:00"/>
    <x v="1"/>
  </r>
  <r>
    <s v="CUST0499"/>
    <s v="P063"/>
    <n v="2"/>
    <n v="2999"/>
    <n v="599.79999999999995"/>
    <s v="Credit Card"/>
    <s v="Delivered"/>
    <s v="Delayed"/>
    <s v="Email"/>
    <n v="60"/>
    <n v="1877"/>
    <n v="5398.2"/>
    <n v="3754"/>
    <n v="1644.1999999999998"/>
    <n v="0.30458300915119851"/>
    <n v="5398.2"/>
    <n v="1644.1999999999998"/>
    <s v="Feb"/>
    <s v="Feb-2024"/>
    <d v="2024-02-01T00:00:00"/>
    <x v="2"/>
  </r>
  <r>
    <s v="CUST0150"/>
    <s v="P046"/>
    <n v="4"/>
    <n v="1999"/>
    <n v="799.6"/>
    <s v="UPI"/>
    <s v="Delivered"/>
    <s v="Delivered"/>
    <s v="Organic"/>
    <n v="70"/>
    <n v="1398"/>
    <n v="7196.4"/>
    <n v="5592"/>
    <n v="1604.3999999999996"/>
    <n v="0.2229448057362014"/>
    <n v="7196.4"/>
    <n v="1604.3999999999996"/>
    <s v="Mar"/>
    <s v="Mar-2024"/>
    <d v="2024-03-01T00:00:00"/>
    <x v="3"/>
  </r>
  <r>
    <s v="CUST0257"/>
    <s v="P042"/>
    <n v="2"/>
    <n v="2499"/>
    <n v="499.8"/>
    <s v="Net Banking"/>
    <s v="Delivered"/>
    <s v="Delivered"/>
    <s v="Organic"/>
    <n v="40"/>
    <n v="1833"/>
    <n v="4498.2"/>
    <n v="3666"/>
    <n v="832.19999999999982"/>
    <n v="0.18500733626784044"/>
    <n v="4498.2"/>
    <n v="832.19999999999982"/>
    <s v="Aug"/>
    <s v="Aug-2024"/>
    <d v="2024-08-01T00:00:00"/>
    <x v="3"/>
  </r>
  <r>
    <s v="CUST0335"/>
    <s v="P040"/>
    <n v="1"/>
    <n v="799"/>
    <n v="79.900000000000006"/>
    <s v="UPI"/>
    <s v="Delivered"/>
    <s v="Delivered"/>
    <s v="Instagram"/>
    <n v="50"/>
    <n v="639"/>
    <n v="719.1"/>
    <n v="639"/>
    <n v="80.100000000000023"/>
    <n v="0.11138923654568213"/>
    <n v="719.1"/>
    <n v="80.100000000000023"/>
    <s v="Aug"/>
    <s v="Aug-2024"/>
    <d v="2024-08-01T00:00:00"/>
    <x v="0"/>
  </r>
  <r>
    <s v="CUST0262"/>
    <s v="P085"/>
    <n v="3"/>
    <n v="2999"/>
    <n v="449.85"/>
    <s v="Cash on Delivery"/>
    <s v="Delivered"/>
    <s v="Delivered"/>
    <s v="Organic"/>
    <n v="80"/>
    <n v="2394"/>
    <n v="8547.15"/>
    <n v="7182"/>
    <n v="1365.1499999999996"/>
    <n v="0.15971990663554514"/>
    <n v="8547.15"/>
    <n v="1365.1499999999996"/>
    <s v="Apr"/>
    <s v="Apr-2025"/>
    <d v="2025-04-01T00:00:00"/>
    <x v="1"/>
  </r>
  <r>
    <s v="CUST1013"/>
    <s v="P021"/>
    <n v="3"/>
    <n v="799"/>
    <n v="239.7"/>
    <s v="UPI"/>
    <s v="Delivered"/>
    <s v="Delivered"/>
    <s v="Email"/>
    <n v="70"/>
    <n v="613"/>
    <n v="2157.3000000000002"/>
    <n v="1839"/>
    <n v="318.30000000000018"/>
    <n v="0.14754554303991108"/>
    <n v="2157.3000000000002"/>
    <n v="318.30000000000018"/>
    <s v="Feb"/>
    <s v="Feb-2024"/>
    <d v="2024-02-01T00:00:00"/>
    <x v="0"/>
  </r>
  <r>
    <s v="CUST0249"/>
    <s v="P017"/>
    <n v="1"/>
    <n v="6999"/>
    <n v="1049.8499999999999"/>
    <s v="Debit Card"/>
    <s v="Delivered"/>
    <s v="Delivered"/>
    <s v="Email"/>
    <n v="70"/>
    <n v="4046"/>
    <n v="5949.15"/>
    <n v="4046"/>
    <n v="1903.1499999999996"/>
    <n v="0.3199028432633233"/>
    <n v="5949.15"/>
    <n v="1903.1499999999996"/>
    <s v="Jul"/>
    <s v="Jul-2025"/>
    <d v="2025-07-01T00:00:00"/>
    <x v="4"/>
  </r>
  <r>
    <s v="CUST0567"/>
    <s v="P085"/>
    <n v="1"/>
    <n v="2999"/>
    <n v="749.75"/>
    <s v="UPI"/>
    <s v="Delivered"/>
    <s v="Delivered"/>
    <s v="Organic"/>
    <n v="60"/>
    <n v="2394"/>
    <n v="2249.25"/>
    <n v="2394"/>
    <n v="-144.75"/>
    <n v="-6.4354784928309441E-2"/>
    <n v="2249.25"/>
    <n v="-144.75"/>
    <s v="Jun"/>
    <s v="Jun-2025"/>
    <d v="2025-06-01T00:00:00"/>
    <x v="1"/>
  </r>
  <r>
    <s v="CUST1132"/>
    <s v="P096"/>
    <n v="1"/>
    <n v="299"/>
    <n v="44.85"/>
    <s v="UPI"/>
    <s v="Delivered"/>
    <s v="Delivered"/>
    <s v="Affiliate"/>
    <n v="80"/>
    <n v="168"/>
    <n v="254.15"/>
    <n v="168"/>
    <n v="86.15"/>
    <n v="0.33897304741294515"/>
    <n v="254.15"/>
    <n v="86.15"/>
    <s v="Jan"/>
    <s v="Jan-2024"/>
    <d v="2024-01-01T00:00:00"/>
    <x v="1"/>
  </r>
  <r>
    <s v="CUST0997"/>
    <s v="P095"/>
    <n v="1"/>
    <n v="299"/>
    <n v="0"/>
    <s v="Debit Card"/>
    <s v="Delivered"/>
    <s v="Delivered"/>
    <s v="Instagram"/>
    <n v="70"/>
    <n v="221"/>
    <n v="299"/>
    <n v="221"/>
    <n v="78"/>
    <n v="0.2608695652173913"/>
    <n v="299"/>
    <n v="78"/>
    <s v="Apr"/>
    <s v="Apr-2025"/>
    <d v="2025-04-01T00:00:00"/>
    <x v="1"/>
  </r>
  <r>
    <s v="CUST0492"/>
    <s v="P081"/>
    <n v="4"/>
    <n v="499"/>
    <n v="0"/>
    <s v="Debit Card"/>
    <s v="Cancelled"/>
    <s v="Cancelled"/>
    <s v="Affiliate"/>
    <n v="70"/>
    <n v="280"/>
    <n v="1996"/>
    <n v="1120"/>
    <n v="876"/>
    <n v="0.43887775551102204"/>
    <n v="0"/>
    <n v="0"/>
    <s v="Jan"/>
    <s v="Jan-2025"/>
    <d v="2025-01-01T00:00:00"/>
    <x v="1"/>
  </r>
  <r>
    <s v="CUST0304"/>
    <s v="P097"/>
    <n v="1"/>
    <n v="499"/>
    <n v="49.9"/>
    <s v="UPI"/>
    <s v="Delivered"/>
    <s v="Delivered"/>
    <s v="Instagram"/>
    <n v="80"/>
    <n v="324"/>
    <n v="449.1"/>
    <n v="324"/>
    <n v="125.10000000000002"/>
    <n v="0.27855711422845697"/>
    <n v="449.1"/>
    <n v="125.10000000000002"/>
    <s v="Dec"/>
    <s v="Dec-2024"/>
    <d v="2024-12-01T00:00:00"/>
    <x v="1"/>
  </r>
  <r>
    <s v="CUST1058"/>
    <s v="P049"/>
    <n v="1"/>
    <n v="799"/>
    <n v="79.900000000000006"/>
    <s v="UPI"/>
    <s v="Delivered"/>
    <s v="Delivered"/>
    <s v="Organic"/>
    <n v="100"/>
    <n v="538"/>
    <n v="719.1"/>
    <n v="538"/>
    <n v="181.10000000000002"/>
    <n v="0.25184258100403284"/>
    <n v="719.1"/>
    <n v="181.10000000000002"/>
    <s v="Feb"/>
    <s v="Feb-2024"/>
    <d v="2024-02-01T00:00:00"/>
    <x v="3"/>
  </r>
  <r>
    <s v="CUST0419"/>
    <s v="P021"/>
    <n v="1"/>
    <n v="799"/>
    <n v="39.950000000000003"/>
    <s v="UPI"/>
    <s v="Delivered"/>
    <s v="Delivered"/>
    <s v="Email"/>
    <n v="40"/>
    <n v="613"/>
    <n v="759.05"/>
    <n v="613"/>
    <n v="146.04999999999995"/>
    <n v="0.19241156709044197"/>
    <n v="759.05"/>
    <n v="146.04999999999995"/>
    <s v="Apr"/>
    <s v="Apr-2024"/>
    <d v="2024-04-01T00:00:00"/>
    <x v="0"/>
  </r>
  <r>
    <s v="CUST0138"/>
    <s v="P069"/>
    <n v="4"/>
    <n v="2499"/>
    <n v="999.6"/>
    <s v="Net Banking"/>
    <s v="Delivered"/>
    <s v="Delivered"/>
    <s v="Organic"/>
    <n v="40"/>
    <n v="1430"/>
    <n v="8996.4"/>
    <n v="5720"/>
    <n v="3276.3999999999996"/>
    <n v="0.36419012049264149"/>
    <n v="8996.4"/>
    <n v="3276.3999999999996"/>
    <s v="Apr"/>
    <s v="Apr-2024"/>
    <d v="2024-04-01T00:00:00"/>
    <x v="2"/>
  </r>
  <r>
    <s v="CUST0521"/>
    <s v="P029"/>
    <n v="1"/>
    <n v="2499"/>
    <n v="0"/>
    <s v="Credit Card"/>
    <s v="Delivered"/>
    <s v="Delivered"/>
    <s v="Organic"/>
    <n v="70"/>
    <n v="1584"/>
    <n v="2499"/>
    <n v="1584"/>
    <n v="915"/>
    <n v="0.36614645858343337"/>
    <n v="2499"/>
    <n v="915"/>
    <s v="Sep"/>
    <s v="Sep-2024"/>
    <d v="2024-09-01T00:00:00"/>
    <x v="0"/>
  </r>
  <r>
    <s v="CUST1043"/>
    <s v="P066"/>
    <n v="2"/>
    <n v="299"/>
    <n v="29.9"/>
    <s v="Debit Card"/>
    <s v="Delivered"/>
    <s v="Delayed"/>
    <s v="Instagram"/>
    <n v="60"/>
    <n v="223"/>
    <n v="568.1"/>
    <n v="446"/>
    <n v="122.10000000000002"/>
    <n v="0.21492694948072524"/>
    <n v="568.1"/>
    <n v="122.10000000000002"/>
    <s v="Jul"/>
    <s v="Jul-2024"/>
    <d v="2024-07-01T00:00:00"/>
    <x v="2"/>
  </r>
  <r>
    <s v="CUST1020"/>
    <s v="P042"/>
    <n v="1"/>
    <n v="2499"/>
    <n v="0"/>
    <s v="UPI"/>
    <s v="Delivered"/>
    <s v="Delivered"/>
    <s v="Facebook"/>
    <n v="40"/>
    <n v="1833"/>
    <n v="2499"/>
    <n v="1833"/>
    <n v="666"/>
    <n v="0.26650660264105641"/>
    <n v="2499"/>
    <n v="666"/>
    <s v="Dec"/>
    <s v="Dec-2024"/>
    <d v="2024-12-01T00:00:00"/>
    <x v="3"/>
  </r>
  <r>
    <s v="CUST0790"/>
    <s v="P011"/>
    <n v="2"/>
    <n v="799"/>
    <n v="319.60000000000002"/>
    <s v="Credit Card"/>
    <s v="Delivered"/>
    <s v="Delivered"/>
    <s v="Affiliate"/>
    <n v="60"/>
    <n v="645"/>
    <n v="1278.4000000000001"/>
    <n v="1290"/>
    <n v="-11.599999999999909"/>
    <n v="-9.0738423028785264E-3"/>
    <n v="1278.4000000000001"/>
    <n v="-11.599999999999909"/>
    <s v="Jun"/>
    <s v="Jun-2025"/>
    <d v="2025-06-01T00:00:00"/>
    <x v="4"/>
  </r>
  <r>
    <s v="CUST0639"/>
    <s v="P007"/>
    <n v="3"/>
    <n v="599"/>
    <n v="89.85"/>
    <s v="UPI"/>
    <s v="Delivered"/>
    <s v="Delivered"/>
    <s v="Organic"/>
    <n v="70"/>
    <n v="470"/>
    <n v="1707.15"/>
    <n v="1410"/>
    <n v="297.15000000000009"/>
    <n v="0.1740620332132502"/>
    <n v="1707.15"/>
    <n v="297.15000000000009"/>
    <s v="Jul"/>
    <s v="Jul-2025"/>
    <d v="2025-07-01T00:00:00"/>
    <x v="4"/>
  </r>
  <r>
    <s v="CUST0131"/>
    <s v="P084"/>
    <n v="4"/>
    <n v="999"/>
    <n v="599.4"/>
    <s v="Credit Card"/>
    <s v="Delivered"/>
    <s v="Delivered"/>
    <s v="Organic"/>
    <n v="60"/>
    <n v="809"/>
    <n v="3396.6"/>
    <n v="3236"/>
    <n v="160.59999999999991"/>
    <n v="4.7282576694341376E-2"/>
    <n v="3396.6"/>
    <n v="160.59999999999991"/>
    <s v="Aug"/>
    <s v="Aug-2024"/>
    <d v="2024-08-01T00:00:00"/>
    <x v="1"/>
  </r>
  <r>
    <s v="CUST0649"/>
    <s v="P039"/>
    <n v="3"/>
    <n v="999"/>
    <n v="299.7"/>
    <s v="UPI"/>
    <s v="Delivered"/>
    <s v="Delivered"/>
    <s v="Affiliate"/>
    <n v="60"/>
    <n v="573"/>
    <n v="2697.3"/>
    <n v="1719"/>
    <n v="978.30000000000018"/>
    <n v="0.36269602936269607"/>
    <n v="2697.3"/>
    <n v="978.30000000000018"/>
    <s v="Feb"/>
    <s v="Feb-2024"/>
    <d v="2024-02-01T00:00:00"/>
    <x v="0"/>
  </r>
  <r>
    <s v="CUST1085"/>
    <s v="P007"/>
    <n v="1"/>
    <n v="599"/>
    <n v="0"/>
    <s v="Net Banking"/>
    <s v="Delivered"/>
    <s v="Delivered"/>
    <s v="Organic"/>
    <n v="100"/>
    <n v="470"/>
    <n v="599"/>
    <n v="470"/>
    <n v="129"/>
    <n v="0.21535893155258765"/>
    <n v="599"/>
    <n v="129"/>
    <s v="Sep"/>
    <s v="Sep-2025"/>
    <d v="2025-09-01T00:00:00"/>
    <x v="4"/>
  </r>
  <r>
    <s v="CUST0017"/>
    <s v="P041"/>
    <n v="1"/>
    <n v="399"/>
    <n v="0"/>
    <s v="Debit Card"/>
    <s v="Delivered"/>
    <s v="Delivered"/>
    <s v="Email"/>
    <n v="50"/>
    <n v="315"/>
    <n v="399"/>
    <n v="315"/>
    <n v="84"/>
    <n v="0.21052631578947367"/>
    <n v="399"/>
    <n v="84"/>
    <s v="Dec"/>
    <s v="Dec-2024"/>
    <d v="2024-12-01T00:00:00"/>
    <x v="3"/>
  </r>
  <r>
    <s v="CUST0606"/>
    <s v="P043"/>
    <n v="4"/>
    <n v="599"/>
    <n v="0"/>
    <s v="UPI"/>
    <s v="Delivered"/>
    <s v="Delivered"/>
    <s v="Email"/>
    <n v="40"/>
    <n v="358"/>
    <n v="2396"/>
    <n v="1432"/>
    <n v="964"/>
    <n v="0.40233722871452421"/>
    <n v="2396"/>
    <n v="964"/>
    <s v="Feb"/>
    <s v="Feb-2025"/>
    <d v="2025-02-01T00:00:00"/>
    <x v="3"/>
  </r>
  <r>
    <s v="CUST0383"/>
    <s v="P033"/>
    <n v="2"/>
    <n v="399"/>
    <n v="119.7"/>
    <s v="Debit Card"/>
    <s v="Delivered"/>
    <s v="Delivered"/>
    <s v="Organic"/>
    <n v="40"/>
    <n v="321"/>
    <n v="678.3"/>
    <n v="642"/>
    <n v="36.299999999999955"/>
    <n v="5.3516143299424973E-2"/>
    <n v="678.3"/>
    <n v="36.299999999999955"/>
    <s v="Mar"/>
    <s v="Mar-2024"/>
    <d v="2024-03-01T00:00:00"/>
    <x v="0"/>
  </r>
  <r>
    <s v="CUST0195"/>
    <s v="P042"/>
    <n v="1"/>
    <n v="2499"/>
    <n v="499.8"/>
    <s v="UPI"/>
    <s v="Delivered"/>
    <s v="Delivered"/>
    <s v="Instagram"/>
    <n v="60"/>
    <n v="1833"/>
    <n v="1999.2"/>
    <n v="1833"/>
    <n v="166.20000000000005"/>
    <n v="8.3133253301320542E-2"/>
    <n v="1999.2"/>
    <n v="166.20000000000005"/>
    <s v="Aug"/>
    <s v="Aug-2024"/>
    <d v="2024-08-01T00:00:00"/>
    <x v="3"/>
  </r>
  <r>
    <s v="CUST0623"/>
    <s v="P021"/>
    <n v="1"/>
    <n v="799"/>
    <n v="159.80000000000001"/>
    <s v="UPI"/>
    <s v="Delivered"/>
    <s v="Delivered"/>
    <s v="Email"/>
    <n v="100"/>
    <n v="613"/>
    <n v="639.20000000000005"/>
    <n v="613"/>
    <n v="26.200000000000045"/>
    <n v="4.0988735919899946E-2"/>
    <n v="639.20000000000005"/>
    <n v="26.200000000000045"/>
    <s v="Aug"/>
    <s v="Aug-2025"/>
    <d v="2025-08-01T00:00:00"/>
    <x v="0"/>
  </r>
  <r>
    <s v="CUST0373"/>
    <s v="P100"/>
    <n v="1"/>
    <n v="4999"/>
    <n v="0"/>
    <s v="Debit Card"/>
    <s v="Delivered"/>
    <s v="Delivered"/>
    <s v="Google Ads"/>
    <n v="100"/>
    <n v="3463"/>
    <n v="4999"/>
    <n v="3463"/>
    <n v="1536"/>
    <n v="0.30726145229045809"/>
    <n v="4999"/>
    <n v="1536"/>
    <s v="Feb"/>
    <s v="Feb-2024"/>
    <d v="2024-02-01T00:00:00"/>
    <x v="1"/>
  </r>
  <r>
    <s v="CUST0282"/>
    <s v="P051"/>
    <n v="1"/>
    <n v="2499"/>
    <n v="624.75"/>
    <s v="Cash on Delivery"/>
    <s v="Delivered"/>
    <s v="Delivered"/>
    <s v="Google Ads"/>
    <n v="40"/>
    <n v="1946"/>
    <n v="1874.25"/>
    <n v="1946"/>
    <n v="-71.75"/>
    <n v="-3.8281979458450049E-2"/>
    <n v="1874.25"/>
    <n v="-71.75"/>
    <s v="Apr"/>
    <s v="Apr-2024"/>
    <d v="2024-04-01T00:00:00"/>
    <x v="3"/>
  </r>
  <r>
    <s v="CUST1015"/>
    <s v="P075"/>
    <n v="1"/>
    <n v="1999"/>
    <n v="199.9"/>
    <s v="UPI"/>
    <s v="Delivered"/>
    <s v="Delivered"/>
    <s v="Affiliate"/>
    <n v="80"/>
    <n v="1338"/>
    <n v="1799.1"/>
    <n v="1338"/>
    <n v="461.09999999999991"/>
    <n v="0.25629481407370347"/>
    <n v="1799.1"/>
    <n v="461.09999999999991"/>
    <s v="Mar"/>
    <s v="Mar-2025"/>
    <d v="2025-03-01T00:00:00"/>
    <x v="2"/>
  </r>
  <r>
    <s v="CUST0172"/>
    <s v="P056"/>
    <n v="1"/>
    <n v="299"/>
    <n v="29.9"/>
    <s v="UPI"/>
    <s v="Delivered"/>
    <s v="Delivered"/>
    <s v="Affiliate"/>
    <n v="70"/>
    <n v="188"/>
    <n v="269.10000000000002"/>
    <n v="188"/>
    <n v="81.100000000000023"/>
    <n v="0.30137495354886668"/>
    <n v="269.10000000000002"/>
    <n v="81.100000000000023"/>
    <s v="Jun"/>
    <s v="Jun-2024"/>
    <d v="2024-06-01T00:00:00"/>
    <x v="3"/>
  </r>
  <r>
    <s v="CUST0243"/>
    <s v="P018"/>
    <n v="2"/>
    <n v="499"/>
    <n v="49.9"/>
    <s v="Net Banking"/>
    <s v="Delivered"/>
    <s v="Delayed"/>
    <s v="Organic"/>
    <n v="50"/>
    <n v="403"/>
    <n v="948.1"/>
    <n v="806"/>
    <n v="142.10000000000002"/>
    <n v="0.14987870477797702"/>
    <n v="948.1"/>
    <n v="142.10000000000002"/>
    <s v="Feb"/>
    <s v="Feb-2025"/>
    <d v="2025-02-01T00:00:00"/>
    <x v="4"/>
  </r>
  <r>
    <s v="CUST1068"/>
    <s v="P081"/>
    <n v="1"/>
    <n v="499"/>
    <n v="74.849999999999994"/>
    <s v="Cash on Delivery"/>
    <s v="Delivered"/>
    <s v="Delivered"/>
    <s v="Instagram"/>
    <n v="100"/>
    <n v="280"/>
    <n v="424.15"/>
    <n v="280"/>
    <n v="144.14999999999998"/>
    <n v="0.33985618295414355"/>
    <n v="424.15"/>
    <n v="144.14999999999998"/>
    <s v="Mar"/>
    <s v="Mar-2025"/>
    <d v="2025-03-01T00:00:00"/>
    <x v="1"/>
  </r>
  <r>
    <s v="CUST0934"/>
    <s v="P033"/>
    <n v="1"/>
    <n v="399"/>
    <n v="79.8"/>
    <s v="Cash on Delivery"/>
    <s v="Delivered"/>
    <s v="Delivered"/>
    <s v="Instagram"/>
    <n v="60"/>
    <n v="321"/>
    <n v="319.2"/>
    <n v="321"/>
    <n v="-1.8000000000000114"/>
    <n v="-5.6390977443609384E-3"/>
    <n v="319.2"/>
    <n v="-1.8000000000000114"/>
    <s v="Mar"/>
    <s v="Mar-2025"/>
    <d v="2025-03-01T00:00:00"/>
    <x v="0"/>
  </r>
  <r>
    <s v="CUST0364"/>
    <s v="P059"/>
    <n v="2"/>
    <n v="1999"/>
    <n v="399.8"/>
    <s v="UPI"/>
    <s v="Delivered"/>
    <s v="Delivered"/>
    <s v="Google Ads"/>
    <n v="80"/>
    <n v="1414"/>
    <n v="3598.2"/>
    <n v="2828"/>
    <n v="770.19999999999982"/>
    <n v="0.21405147017953416"/>
    <n v="3598.2"/>
    <n v="770.19999999999982"/>
    <s v="May"/>
    <s v="May-2025"/>
    <d v="2025-05-01T00:00:00"/>
    <x v="3"/>
  </r>
  <r>
    <s v="CUST0261"/>
    <s v="P062"/>
    <n v="2"/>
    <n v="1599"/>
    <n v="799.5"/>
    <s v="Debit Card"/>
    <s v="Delivered"/>
    <s v="Delivered"/>
    <s v="Google Ads"/>
    <n v="40"/>
    <n v="1023"/>
    <n v="2398.5"/>
    <n v="2046"/>
    <n v="352.5"/>
    <n v="0.14696685428392744"/>
    <n v="2398.5"/>
    <n v="352.5"/>
    <s v="Feb"/>
    <s v="Feb-2025"/>
    <d v="2025-02-01T00:00:00"/>
    <x v="2"/>
  </r>
  <r>
    <s v="CUST0020"/>
    <s v="P016"/>
    <n v="1"/>
    <n v="999"/>
    <n v="249.75"/>
    <s v="Debit Card"/>
    <s v="Delivered"/>
    <s v="Delivered"/>
    <s v="Affiliate"/>
    <n v="50"/>
    <n v="813"/>
    <n v="749.25"/>
    <n v="813"/>
    <n v="-63.75"/>
    <n v="-8.5085085085085083E-2"/>
    <n v="749.25"/>
    <n v="-63.75"/>
    <s v="Jan"/>
    <s v="Jan-2025"/>
    <d v="2025-01-01T00:00:00"/>
    <x v="4"/>
  </r>
  <r>
    <s v="CUST0116"/>
    <s v="P005"/>
    <n v="1"/>
    <n v="599"/>
    <n v="0"/>
    <s v="Cash on Delivery"/>
    <s v="Delivered"/>
    <s v="Delayed"/>
    <s v="Google Ads"/>
    <n v="80"/>
    <n v="426"/>
    <n v="599"/>
    <n v="426"/>
    <n v="173"/>
    <n v="0.28881469115191988"/>
    <n v="599"/>
    <n v="173"/>
    <s v="Mar"/>
    <s v="Mar-2024"/>
    <d v="2024-03-01T00:00:00"/>
    <x v="4"/>
  </r>
  <r>
    <s v="CUST0894"/>
    <s v="P068"/>
    <n v="2"/>
    <n v="2499"/>
    <n v="499.8"/>
    <s v="UPI"/>
    <s v="Delivered"/>
    <s v="Delivered"/>
    <s v="Google Ads"/>
    <n v="100"/>
    <n v="1632"/>
    <n v="4498.2"/>
    <n v="3264"/>
    <n v="1234.1999999999998"/>
    <n v="0.27437641723356004"/>
    <n v="4498.2"/>
    <n v="1234.1999999999998"/>
    <s v="Oct"/>
    <s v="Oct-2024"/>
    <d v="2024-10-01T00:00:00"/>
    <x v="2"/>
  </r>
  <r>
    <s v="CUST0481"/>
    <s v="P097"/>
    <n v="2"/>
    <n v="499"/>
    <n v="199.6"/>
    <s v="Debit Card"/>
    <s v="Delivered"/>
    <s v="Delivered"/>
    <s v="Organic"/>
    <n v="70"/>
    <n v="324"/>
    <n v="798.4"/>
    <n v="648"/>
    <n v="150.39999999999998"/>
    <n v="0.18837675350701399"/>
    <n v="798.4"/>
    <n v="150.39999999999998"/>
    <s v="Mar"/>
    <s v="Mar-2024"/>
    <d v="2024-03-01T00:00:00"/>
    <x v="1"/>
  </r>
  <r>
    <s v="CUST0998"/>
    <s v="P038"/>
    <n v="1"/>
    <n v="399"/>
    <n v="0"/>
    <s v="Net Banking"/>
    <s v="Cancelled"/>
    <s v="Cancelled"/>
    <s v="Google Ads"/>
    <n v="60"/>
    <n v="248"/>
    <n v="399"/>
    <n v="248"/>
    <n v="151"/>
    <n v="0.37844611528822053"/>
    <n v="0"/>
    <n v="0"/>
    <s v="Jul"/>
    <s v="Jul-2024"/>
    <d v="2024-07-01T00:00:00"/>
    <x v="0"/>
  </r>
  <r>
    <s v="CUST0021"/>
    <s v="P094"/>
    <n v="1"/>
    <n v="399"/>
    <n v="19.95"/>
    <s v="Credit Card"/>
    <s v="Delivered"/>
    <s v="Delayed"/>
    <s v="Instagram"/>
    <n v="50"/>
    <n v="244"/>
    <n v="379.05"/>
    <n v="244"/>
    <n v="135.05000000000001"/>
    <n v="0.35628545046827598"/>
    <n v="379.05"/>
    <n v="135.05000000000001"/>
    <s v="Jun"/>
    <s v="Jun-2025"/>
    <d v="2025-06-01T00:00:00"/>
    <x v="1"/>
  </r>
  <r>
    <s v="CUST0763"/>
    <s v="P005"/>
    <n v="4"/>
    <n v="599"/>
    <n v="0"/>
    <s v="Credit Card"/>
    <s v="Cancelled"/>
    <s v="Cancelled"/>
    <s v="Organic"/>
    <n v="80"/>
    <n v="426"/>
    <n v="2396"/>
    <n v="1704"/>
    <n v="692"/>
    <n v="0.28881469115191988"/>
    <n v="0"/>
    <n v="0"/>
    <s v="Sep"/>
    <s v="Sep-2024"/>
    <d v="2024-09-01T00:00:00"/>
    <x v="4"/>
  </r>
  <r>
    <s v="CUST0029"/>
    <s v="P040"/>
    <n v="1"/>
    <n v="799"/>
    <n v="39.950000000000003"/>
    <s v="UPI"/>
    <s v="Delivered"/>
    <s v="Delivered"/>
    <s v="Organic"/>
    <n v="40"/>
    <n v="639"/>
    <n v="759.05"/>
    <n v="639"/>
    <n v="120.04999999999995"/>
    <n v="0.15815822409590932"/>
    <n v="759.05"/>
    <n v="120.04999999999995"/>
    <s v="Jan"/>
    <s v="Jan-2025"/>
    <d v="2025-01-01T00:00:00"/>
    <x v="0"/>
  </r>
  <r>
    <s v="CUST0284"/>
    <s v="P073"/>
    <n v="4"/>
    <n v="499"/>
    <n v="299.39999999999998"/>
    <s v="Credit Card"/>
    <s v="Delivered"/>
    <s v="Delivered"/>
    <s v="Affiliate"/>
    <n v="60"/>
    <n v="334"/>
    <n v="1696.6"/>
    <n v="1336"/>
    <n v="360.59999999999991"/>
    <n v="0.21254273252387124"/>
    <n v="1696.6"/>
    <n v="360.59999999999991"/>
    <s v="Apr"/>
    <s v="Apr-2024"/>
    <d v="2024-04-01T00:00:00"/>
    <x v="2"/>
  </r>
  <r>
    <s v="CUST0290"/>
    <s v="P018"/>
    <n v="2"/>
    <n v="499"/>
    <n v="49.9"/>
    <s v="Net Banking"/>
    <s v="Delivered"/>
    <s v="Delayed"/>
    <s v="Organic"/>
    <n v="80"/>
    <n v="403"/>
    <n v="948.1"/>
    <n v="806"/>
    <n v="142.10000000000002"/>
    <n v="0.14987870477797702"/>
    <n v="948.1"/>
    <n v="142.10000000000002"/>
    <s v="Jun"/>
    <s v="Jun-2025"/>
    <d v="2025-06-01T00:00:00"/>
    <x v="4"/>
  </r>
  <r>
    <s v="CUST0082"/>
    <s v="P034"/>
    <n v="2"/>
    <n v="4999"/>
    <n v="0"/>
    <s v="Debit Card"/>
    <s v="Cancelled"/>
    <s v="Cancelled"/>
    <s v="Organic"/>
    <n v="80"/>
    <n v="3985"/>
    <n v="9998"/>
    <n v="7970"/>
    <n v="2028"/>
    <n v="0.20284056811362272"/>
    <n v="0"/>
    <n v="0"/>
    <s v="Jan"/>
    <s v="Jan-2024"/>
    <d v="2024-01-01T00:00:00"/>
    <x v="0"/>
  </r>
  <r>
    <s v="CUST0174"/>
    <s v="P025"/>
    <n v="2"/>
    <n v="4999"/>
    <n v="0"/>
    <s v="Credit Card"/>
    <s v="Cancelled"/>
    <s v="Cancelled"/>
    <s v="Google Ads"/>
    <n v="100"/>
    <n v="3572"/>
    <n v="9998"/>
    <n v="7144"/>
    <n v="2854"/>
    <n v="0.28545709141828368"/>
    <n v="0"/>
    <n v="0"/>
    <s v="Jul"/>
    <s v="Jul-2025"/>
    <d v="2025-07-01T00:00:00"/>
    <x v="0"/>
  </r>
  <r>
    <s v="CUST1006"/>
    <s v="P066"/>
    <n v="3"/>
    <n v="299"/>
    <n v="0"/>
    <s v="Credit Card"/>
    <s v="Cancelled"/>
    <s v="Cancelled"/>
    <s v="Organic"/>
    <n v="60"/>
    <n v="223"/>
    <n v="897"/>
    <n v="669"/>
    <n v="228"/>
    <n v="0.25418060200668896"/>
    <n v="0"/>
    <n v="0"/>
    <s v="Jul"/>
    <s v="Jul-2025"/>
    <d v="2025-07-01T00:00:00"/>
    <x v="2"/>
  </r>
  <r>
    <s v="CUST0207"/>
    <s v="P062"/>
    <n v="2"/>
    <n v="1599"/>
    <n v="0"/>
    <s v="UPI"/>
    <s v="Delivered"/>
    <s v="Delivered"/>
    <s v="Organic"/>
    <n v="60"/>
    <n v="1023"/>
    <n v="3198"/>
    <n v="2046"/>
    <n v="1152"/>
    <n v="0.36022514071294559"/>
    <n v="3198"/>
    <n v="1152"/>
    <s v="Aug"/>
    <s v="Aug-2025"/>
    <d v="2025-08-01T00:00:00"/>
    <x v="2"/>
  </r>
  <r>
    <s v="CUST0828"/>
    <s v="P035"/>
    <n v="4"/>
    <n v="1299"/>
    <n v="1039.2"/>
    <s v="Debit Card"/>
    <s v="Delivered"/>
    <s v="Delivered"/>
    <s v="Organic"/>
    <n v="70"/>
    <n v="863"/>
    <n v="4156.8"/>
    <n v="3452"/>
    <n v="704.80000000000018"/>
    <n v="0.16955350269438033"/>
    <n v="4156.8"/>
    <n v="704.80000000000018"/>
    <s v="Feb"/>
    <s v="Feb-2024"/>
    <d v="2024-02-01T00:00:00"/>
    <x v="0"/>
  </r>
  <r>
    <s v="CUST0280"/>
    <s v="P010"/>
    <n v="2"/>
    <n v="2499"/>
    <n v="0"/>
    <s v="Debit Card"/>
    <s v="Delivered"/>
    <s v="Delivered"/>
    <s v="Organic"/>
    <n v="100"/>
    <n v="2030"/>
    <n v="4998"/>
    <n v="4060"/>
    <n v="938"/>
    <n v="0.1876750700280112"/>
    <n v="4998"/>
    <n v="938"/>
    <s v="Mar"/>
    <s v="Mar-2024"/>
    <d v="2024-03-01T00:00:00"/>
    <x v="4"/>
  </r>
  <r>
    <s v="CUST0613"/>
    <s v="P028"/>
    <n v="1"/>
    <n v="799"/>
    <n v="199.75"/>
    <s v="UPI"/>
    <s v="Delivered"/>
    <s v="Delayed"/>
    <s v="Affiliate"/>
    <n v="100"/>
    <n v="526"/>
    <n v="599.25"/>
    <n v="526"/>
    <n v="73.25"/>
    <n v="0.12223612849395077"/>
    <n v="599.25"/>
    <n v="73.25"/>
    <s v="Aug"/>
    <s v="Aug-2024"/>
    <d v="2024-08-01T00:00:00"/>
    <x v="0"/>
  </r>
  <r>
    <s v="CUST1168"/>
    <s v="P073"/>
    <n v="4"/>
    <n v="499"/>
    <n v="0"/>
    <s v="UPI"/>
    <s v="Delivered"/>
    <s v="Delivered"/>
    <s v="Affiliate"/>
    <n v="40"/>
    <n v="334"/>
    <n v="1996"/>
    <n v="1336"/>
    <n v="660"/>
    <n v="0.33066132264529058"/>
    <n v="1996"/>
    <n v="660"/>
    <s v="Jun"/>
    <s v="Jun-2025"/>
    <d v="2025-06-01T00:00:00"/>
    <x v="2"/>
  </r>
  <r>
    <s v="CUST0513"/>
    <s v="P071"/>
    <n v="4"/>
    <n v="999"/>
    <n v="0"/>
    <s v="Debit Card"/>
    <s v="Delivered"/>
    <s v="Delivered"/>
    <s v="Google Ads"/>
    <n v="60"/>
    <n v="818"/>
    <n v="3996"/>
    <n v="3272"/>
    <n v="724"/>
    <n v="0.18118118118118118"/>
    <n v="3996"/>
    <n v="724"/>
    <s v="Apr"/>
    <s v="Apr-2024"/>
    <d v="2024-04-01T00:00:00"/>
    <x v="2"/>
  </r>
  <r>
    <s v="CUST0932"/>
    <s v="P053"/>
    <n v="4"/>
    <n v="599"/>
    <n v="119.8"/>
    <s v="Credit Card"/>
    <s v="Delivered"/>
    <s v="Delivered"/>
    <s v="Instagram"/>
    <n v="70"/>
    <n v="443"/>
    <n v="2276.1999999999998"/>
    <n v="1772"/>
    <n v="504.19999999999982"/>
    <n v="0.22150953343291443"/>
    <n v="2276.1999999999998"/>
    <n v="504.19999999999982"/>
    <s v="Sep"/>
    <s v="Sep-2024"/>
    <d v="2024-09-01T00:00:00"/>
    <x v="3"/>
  </r>
  <r>
    <s v="CUST0508"/>
    <s v="P094"/>
    <n v="2"/>
    <n v="399"/>
    <n v="0"/>
    <s v="Cash on Delivery"/>
    <s v="Delivered"/>
    <s v="Delivered"/>
    <s v="Affiliate"/>
    <n v="100"/>
    <n v="244"/>
    <n v="798"/>
    <n v="488"/>
    <n v="310"/>
    <n v="0.38847117794486213"/>
    <n v="798"/>
    <n v="310"/>
    <s v="Mar"/>
    <s v="Mar-2024"/>
    <d v="2024-03-01T00:00:00"/>
    <x v="1"/>
  </r>
  <r>
    <s v="CUST0722"/>
    <s v="P061"/>
    <n v="3"/>
    <n v="299"/>
    <n v="0"/>
    <s v="Credit Card"/>
    <s v="Delivered"/>
    <s v="Delayed"/>
    <s v="Organic"/>
    <n v="100"/>
    <n v="170"/>
    <n v="897"/>
    <n v="510"/>
    <n v="387"/>
    <n v="0.43143812709030099"/>
    <n v="897"/>
    <n v="387"/>
    <s v="Jan"/>
    <s v="Jan-2025"/>
    <d v="2025-01-01T00:00:00"/>
    <x v="2"/>
  </r>
  <r>
    <s v="CUST0830"/>
    <s v="P042"/>
    <n v="1"/>
    <n v="2499"/>
    <n v="249.9"/>
    <s v="Credit Card"/>
    <s v="Delivered"/>
    <s v="Delivered"/>
    <s v="Organic"/>
    <n v="70"/>
    <n v="1833"/>
    <n v="2249.1"/>
    <n v="1833"/>
    <n v="416.09999999999991"/>
    <n v="0.18500733626784044"/>
    <n v="2249.1"/>
    <n v="416.09999999999991"/>
    <s v="Jun"/>
    <s v="Jun-2025"/>
    <d v="2025-06-01T00:00:00"/>
    <x v="3"/>
  </r>
  <r>
    <s v="CUST0323"/>
    <s v="P096"/>
    <n v="1"/>
    <n v="299"/>
    <n v="44.85"/>
    <s v="Debit Card"/>
    <s v="Delivered"/>
    <s v="Delivered"/>
    <s v="Organic"/>
    <n v="60"/>
    <n v="168"/>
    <n v="254.15"/>
    <n v="168"/>
    <n v="86.15"/>
    <n v="0.33897304741294515"/>
    <n v="254.15"/>
    <n v="86.15"/>
    <s v="Mar"/>
    <s v="Mar-2024"/>
    <d v="2024-03-01T00:00:00"/>
    <x v="1"/>
  </r>
  <r>
    <s v="CUST0555"/>
    <s v="P029"/>
    <n v="4"/>
    <n v="2499"/>
    <n v="999.6"/>
    <s v="Debit Card"/>
    <s v="Delivered"/>
    <s v="Delivered"/>
    <s v="Affiliate"/>
    <n v="80"/>
    <n v="1584"/>
    <n v="8996.4"/>
    <n v="6336"/>
    <n v="2660.3999999999996"/>
    <n v="0.29571828731492594"/>
    <n v="8996.4"/>
    <n v="2660.3999999999996"/>
    <s v="Mar"/>
    <s v="Mar-2025"/>
    <d v="2025-03-01T00:00:00"/>
    <x v="0"/>
  </r>
  <r>
    <s v="CUST1176"/>
    <s v="P058"/>
    <n v="1"/>
    <n v="599"/>
    <n v="59.9"/>
    <s v="Credit Card"/>
    <s v="Delivered"/>
    <s v="Delivered"/>
    <s v="Google Ads"/>
    <n v="70"/>
    <n v="464"/>
    <n v="539.1"/>
    <n v="464"/>
    <n v="75.100000000000023"/>
    <n v="0.13930625115933967"/>
    <n v="539.1"/>
    <n v="75.100000000000023"/>
    <s v="May"/>
    <s v="May-2024"/>
    <d v="2024-05-01T00:00:00"/>
    <x v="3"/>
  </r>
  <r>
    <s v="CUST0175"/>
    <s v="P028"/>
    <n v="4"/>
    <n v="799"/>
    <n v="479.4"/>
    <s v="UPI"/>
    <s v="Delivered"/>
    <s v="Delivered"/>
    <s v="Instagram"/>
    <n v="80"/>
    <n v="526"/>
    <n v="2716.6"/>
    <n v="2104"/>
    <n v="612.59999999999991"/>
    <n v="0.22550246631819182"/>
    <n v="2716.6"/>
    <n v="612.59999999999991"/>
    <s v="Mar"/>
    <s v="Mar-2024"/>
    <d v="2024-03-01T00:00:00"/>
    <x v="0"/>
  </r>
  <r>
    <s v="CUST0146"/>
    <s v="P001"/>
    <n v="1"/>
    <n v="799"/>
    <n v="0"/>
    <s v="Credit Card"/>
    <s v="Delivered"/>
    <s v="Delayed"/>
    <s v="Instagram"/>
    <n v="80"/>
    <n v="547"/>
    <n v="799"/>
    <n v="547"/>
    <n v="252"/>
    <n v="0.31539424280350437"/>
    <n v="799"/>
    <n v="252"/>
    <s v="Jan"/>
    <s v="Jan-2024"/>
    <d v="2024-01-01T00:00:00"/>
    <x v="4"/>
  </r>
  <r>
    <s v="CUST0397"/>
    <s v="P016"/>
    <n v="1"/>
    <n v="999"/>
    <n v="149.85"/>
    <s v="Debit Card"/>
    <s v="Delivered"/>
    <s v="Delivered"/>
    <s v="Facebook"/>
    <n v="80"/>
    <n v="813"/>
    <n v="849.15"/>
    <n v="813"/>
    <n v="36.149999999999977"/>
    <n v="4.2571983748454313E-2"/>
    <n v="849.15"/>
    <n v="36.149999999999977"/>
    <s v="Oct"/>
    <s v="Oct-2024"/>
    <d v="2024-10-01T00:00:00"/>
    <x v="4"/>
  </r>
  <r>
    <s v="CUST0081"/>
    <s v="P093"/>
    <n v="1"/>
    <n v="999"/>
    <n v="49.95"/>
    <s v="UPI"/>
    <s v="Delivered"/>
    <s v="Delivered"/>
    <s v="Organic"/>
    <n v="70"/>
    <n v="629"/>
    <n v="949.05"/>
    <n v="629"/>
    <n v="320.04999999999995"/>
    <n v="0.33723196881091616"/>
    <n v="949.05"/>
    <n v="320.04999999999995"/>
    <s v="Aug"/>
    <s v="Aug-2025"/>
    <d v="2025-08-01T00:00:00"/>
    <x v="1"/>
  </r>
  <r>
    <s v="CUST0584"/>
    <s v="P068"/>
    <n v="3"/>
    <n v="2499"/>
    <n v="374.85"/>
    <s v="Credit Card"/>
    <s v="Delivered"/>
    <s v="Delivered"/>
    <s v="Instagram"/>
    <n v="50"/>
    <n v="1632"/>
    <n v="7122.15"/>
    <n v="4896"/>
    <n v="2226.1499999999996"/>
    <n v="0.31256713211600429"/>
    <n v="7122.15"/>
    <n v="2226.1499999999996"/>
    <s v="Feb"/>
    <s v="Feb-2024"/>
    <d v="2024-02-01T00:00:00"/>
    <x v="2"/>
  </r>
  <r>
    <s v="CUST0531"/>
    <s v="P017"/>
    <n v="2"/>
    <n v="6999"/>
    <n v="2099.6999999999998"/>
    <s v="Credit Card"/>
    <s v="Delivered"/>
    <s v="Delivered"/>
    <s v="Organic"/>
    <n v="50"/>
    <n v="4046"/>
    <n v="11898.3"/>
    <n v="8092"/>
    <n v="3806.2999999999993"/>
    <n v="0.3199028432633233"/>
    <n v="11898.3"/>
    <n v="3806.2999999999993"/>
    <s v="Aug"/>
    <s v="Aug-2025"/>
    <d v="2025-08-01T00:00:00"/>
    <x v="4"/>
  </r>
  <r>
    <s v="CUST1189"/>
    <s v="P085"/>
    <n v="2"/>
    <n v="2999"/>
    <n v="1499.5"/>
    <s v="Credit Card"/>
    <s v="Delivered"/>
    <s v="Delayed"/>
    <s v="Affiliate"/>
    <n v="80"/>
    <n v="2394"/>
    <n v="4498.5"/>
    <n v="4788"/>
    <n v="-289.5"/>
    <n v="-6.4354784928309441E-2"/>
    <n v="4498.5"/>
    <n v="-289.5"/>
    <s v="Jun"/>
    <s v="Jun-2025"/>
    <d v="2025-06-01T00:00:00"/>
    <x v="1"/>
  </r>
  <r>
    <s v="CUST0518"/>
    <s v="P054"/>
    <n v="3"/>
    <n v="4999"/>
    <n v="749.85"/>
    <s v="Debit Card"/>
    <s v="Delivered"/>
    <s v="Delivered"/>
    <s v="Organic"/>
    <n v="50"/>
    <n v="2912"/>
    <n v="14247.15"/>
    <n v="8736"/>
    <n v="5511.15"/>
    <n v="0.38682473336772616"/>
    <n v="14247.15"/>
    <n v="5511.15"/>
    <s v="Aug"/>
    <s v="Aug-2025"/>
    <d v="2025-08-01T00:00:00"/>
    <x v="3"/>
  </r>
  <r>
    <s v="CUST1033"/>
    <s v="P042"/>
    <n v="1"/>
    <n v="2499"/>
    <n v="0"/>
    <s v="Cash on Delivery"/>
    <s v="Delivered"/>
    <s v="Delivered"/>
    <s v="Affiliate"/>
    <n v="80"/>
    <n v="1833"/>
    <n v="2499"/>
    <n v="1833"/>
    <n v="666"/>
    <n v="0.26650660264105641"/>
    <n v="2499"/>
    <n v="666"/>
    <s v="Jan"/>
    <s v="Jan-2025"/>
    <d v="2025-01-01T00:00:00"/>
    <x v="3"/>
  </r>
  <r>
    <s v="CUST0612"/>
    <s v="P028"/>
    <n v="2"/>
    <n v="799"/>
    <n v="159.80000000000001"/>
    <s v="UPI"/>
    <s v="Delivered"/>
    <s v="Delivered"/>
    <s v="Organic"/>
    <n v="100"/>
    <n v="526"/>
    <n v="1438.2"/>
    <n v="1052"/>
    <n v="386.20000000000005"/>
    <n v="0.26853010707829233"/>
    <n v="1438.2"/>
    <n v="386.20000000000005"/>
    <s v="Nov"/>
    <s v="Nov-2024"/>
    <d v="2024-11-01T00:00:00"/>
    <x v="0"/>
  </r>
  <r>
    <s v="CUST1039"/>
    <s v="P007"/>
    <n v="4"/>
    <n v="599"/>
    <n v="119.8"/>
    <s v="UPI"/>
    <s v="Delivered"/>
    <s v="Delivered"/>
    <s v="Google Ads"/>
    <n v="60"/>
    <n v="470"/>
    <n v="2276.1999999999998"/>
    <n v="1880"/>
    <n v="396.19999999999982"/>
    <n v="0.17406203321325009"/>
    <n v="2276.1999999999998"/>
    <n v="396.19999999999982"/>
    <s v="Feb"/>
    <s v="Feb-2024"/>
    <d v="2024-02-01T00:00:00"/>
    <x v="4"/>
  </r>
  <r>
    <s v="CUST0400"/>
    <s v="P009"/>
    <n v="1"/>
    <n v="4999"/>
    <n v="499.9"/>
    <s v="Cash on Delivery"/>
    <s v="Delivered"/>
    <s v="Delivered"/>
    <s v="Organic"/>
    <n v="60"/>
    <n v="2853"/>
    <n v="4499.1000000000004"/>
    <n v="2853"/>
    <n v="1646.1000000000004"/>
    <n v="0.36587317463492702"/>
    <n v="4499.1000000000004"/>
    <n v="1646.1000000000004"/>
    <s v="Jan"/>
    <s v="Jan-2025"/>
    <d v="2025-01-01T00:00:00"/>
    <x v="4"/>
  </r>
  <r>
    <s v="CUST0602"/>
    <s v="P081"/>
    <n v="2"/>
    <n v="499"/>
    <n v="249.5"/>
    <s v="Credit Card"/>
    <s v="Delivered"/>
    <s v="Delivered"/>
    <s v="Organic"/>
    <n v="100"/>
    <n v="280"/>
    <n v="748.5"/>
    <n v="560"/>
    <n v="188.5"/>
    <n v="0.25183700734802938"/>
    <n v="748.5"/>
    <n v="188.5"/>
    <s v="Jul"/>
    <s v="Jul-2025"/>
    <d v="2025-07-01T00:00:00"/>
    <x v="1"/>
  </r>
  <r>
    <s v="CUST0856"/>
    <s v="P031"/>
    <n v="1"/>
    <n v="3999"/>
    <n v="0"/>
    <s v="Credit Card"/>
    <s v="Delivered"/>
    <s v="Delivered"/>
    <s v="Google Ads"/>
    <n v="40"/>
    <n v="3007"/>
    <n v="3999"/>
    <n v="3007"/>
    <n v="992"/>
    <n v="0.24806201550387597"/>
    <n v="3999"/>
    <n v="992"/>
    <s v="Oct"/>
    <s v="Oct-2025"/>
    <d v="2025-10-01T00:00:00"/>
    <x v="0"/>
  </r>
  <r>
    <s v="CUST0326"/>
    <s v="P001"/>
    <n v="1"/>
    <n v="799"/>
    <n v="119.85"/>
    <s v="Debit Card"/>
    <s v="Delivered"/>
    <s v="Delivered"/>
    <s v="Instagram"/>
    <n v="80"/>
    <n v="547"/>
    <n v="679.15"/>
    <n v="547"/>
    <n v="132.14999999999998"/>
    <n v="0.19458146212176983"/>
    <n v="679.15"/>
    <n v="132.14999999999998"/>
    <s v="Oct"/>
    <s v="Oct-2025"/>
    <d v="2025-10-01T00:00:00"/>
    <x v="4"/>
  </r>
  <r>
    <s v="CUST1097"/>
    <s v="P034"/>
    <n v="1"/>
    <n v="4999"/>
    <n v="499.9"/>
    <s v="Credit Card"/>
    <s v="Delivered"/>
    <s v="Delivered"/>
    <s v="Organic"/>
    <n v="60"/>
    <n v="3985"/>
    <n v="4499.1000000000004"/>
    <n v="3985"/>
    <n v="514.10000000000036"/>
    <n v="0.11426729790402532"/>
    <n v="4499.1000000000004"/>
    <n v="514.10000000000036"/>
    <s v="Oct"/>
    <s v="Oct-2024"/>
    <d v="2024-10-01T00:00:00"/>
    <x v="0"/>
  </r>
  <r>
    <s v="CUST0025"/>
    <s v="P041"/>
    <n v="2"/>
    <n v="399"/>
    <n v="119.7"/>
    <s v="UPI"/>
    <s v="Delivered"/>
    <s v="Delivered"/>
    <s v="Google Ads"/>
    <n v="60"/>
    <n v="315"/>
    <n v="678.3"/>
    <n v="630"/>
    <n v="48.299999999999955"/>
    <n v="7.120743034055721E-2"/>
    <n v="678.3"/>
    <n v="48.299999999999955"/>
    <s v="Aug"/>
    <s v="Aug-2024"/>
    <d v="2024-08-01T00:00:00"/>
    <x v="3"/>
  </r>
  <r>
    <s v="CUST0327"/>
    <s v="P024"/>
    <n v="1"/>
    <n v="1299"/>
    <n v="0"/>
    <s v="Credit Card"/>
    <s v="Cancelled"/>
    <s v="Cancelled"/>
    <s v="Email"/>
    <n v="60"/>
    <n v="969"/>
    <n v="1299"/>
    <n v="969"/>
    <n v="330"/>
    <n v="0.2540415704387991"/>
    <n v="0"/>
    <n v="0"/>
    <s v="Sep"/>
    <s v="Sep-2024"/>
    <d v="2024-09-01T00:00:00"/>
    <x v="0"/>
  </r>
  <r>
    <s v="CUST0766"/>
    <s v="P004"/>
    <n v="1"/>
    <n v="8999"/>
    <n v="0"/>
    <s v="Credit Card"/>
    <s v="Cancelled"/>
    <s v="Cancelled"/>
    <s v="Google Ads"/>
    <n v="70"/>
    <n v="5059"/>
    <n v="8999"/>
    <n v="5059"/>
    <n v="3940"/>
    <n v="0.43782642515835091"/>
    <n v="0"/>
    <n v="0"/>
    <s v="Jul"/>
    <s v="Jul-2024"/>
    <d v="2024-07-01T00:00:00"/>
    <x v="4"/>
  </r>
  <r>
    <s v="CUST0526"/>
    <s v="P081"/>
    <n v="3"/>
    <n v="499"/>
    <n v="224.55"/>
    <s v="Debit Card"/>
    <s v="Delivered"/>
    <s v="Delivered"/>
    <s v="Instagram"/>
    <n v="100"/>
    <n v="280"/>
    <n v="1272.45"/>
    <n v="840"/>
    <n v="432.45000000000005"/>
    <n v="0.3398561829541436"/>
    <n v="1272.45"/>
    <n v="432.45000000000005"/>
    <s v="Feb"/>
    <s v="Feb-2024"/>
    <d v="2024-02-01T00:00:00"/>
    <x v="1"/>
  </r>
  <r>
    <s v="CUST0725"/>
    <s v="P041"/>
    <n v="1"/>
    <n v="399"/>
    <n v="59.85"/>
    <s v="UPI"/>
    <s v="Delivered"/>
    <s v="Delivered"/>
    <s v="Organic"/>
    <n v="60"/>
    <n v="315"/>
    <n v="339.15"/>
    <n v="315"/>
    <n v="24.149999999999977"/>
    <n v="7.120743034055721E-2"/>
    <n v="339.15"/>
    <n v="24.149999999999977"/>
    <s v="Jul"/>
    <s v="Jul-2025"/>
    <d v="2025-07-01T00:00:00"/>
    <x v="3"/>
  </r>
  <r>
    <s v="CUST1170"/>
    <s v="P006"/>
    <n v="2"/>
    <n v="399"/>
    <n v="0"/>
    <s v="UPI"/>
    <s v="Cancelled"/>
    <s v="Cancelled"/>
    <s v="Google Ads"/>
    <n v="60"/>
    <n v="221"/>
    <n v="798"/>
    <n v="442"/>
    <n v="356"/>
    <n v="0.44611528822055135"/>
    <n v="0"/>
    <n v="0"/>
    <s v="Jun"/>
    <s v="Jun-2024"/>
    <d v="2024-06-01T00:00:00"/>
    <x v="4"/>
  </r>
  <r>
    <s v="CUST0293"/>
    <s v="P099"/>
    <n v="1"/>
    <n v="1299"/>
    <n v="129.9"/>
    <s v="Debit Card"/>
    <s v="Delivered"/>
    <s v="Delivered"/>
    <s v="Organic"/>
    <n v="60"/>
    <n v="1025"/>
    <n v="1169.0999999999999"/>
    <n v="1025"/>
    <n v="144.09999999999991"/>
    <n v="0.12325720639808393"/>
    <n v="1169.0999999999999"/>
    <n v="144.09999999999991"/>
    <s v="May"/>
    <s v="May-2024"/>
    <d v="2024-05-01T00:00:00"/>
    <x v="1"/>
  </r>
  <r>
    <s v="CUST1159"/>
    <s v="P025"/>
    <n v="1"/>
    <n v="4999"/>
    <n v="249.95"/>
    <s v="UPI"/>
    <s v="Delivered"/>
    <s v="Delayed"/>
    <s v="Organic"/>
    <n v="60"/>
    <n v="3572"/>
    <n v="4749.05"/>
    <n v="3572"/>
    <n v="1177.0500000000002"/>
    <n v="0.24784956991398283"/>
    <n v="4749.05"/>
    <n v="1177.0500000000002"/>
    <s v="Aug"/>
    <s v="Aug-2024"/>
    <d v="2024-08-01T00:00:00"/>
    <x v="0"/>
  </r>
  <r>
    <s v="CUST0572"/>
    <s v="P079"/>
    <n v="1"/>
    <n v="1999"/>
    <n v="99.95"/>
    <s v="Debit Card"/>
    <s v="Delivered"/>
    <s v="Delivered"/>
    <s v="Instagram"/>
    <n v="70"/>
    <n v="1506"/>
    <n v="1899.05"/>
    <n v="1506"/>
    <n v="393.04999999999995"/>
    <n v="0.20697190700613463"/>
    <n v="1899.05"/>
    <n v="393.04999999999995"/>
    <s v="Feb"/>
    <s v="Feb-2024"/>
    <d v="2024-02-01T00:00:00"/>
    <x v="2"/>
  </r>
  <r>
    <s v="CUST0726"/>
    <s v="P030"/>
    <n v="1"/>
    <n v="799"/>
    <n v="119.85"/>
    <s v="Debit Card"/>
    <s v="Delivered"/>
    <s v="Delivered"/>
    <s v="Facebook"/>
    <n v="40"/>
    <n v="566"/>
    <n v="679.15"/>
    <n v="566"/>
    <n v="113.14999999999998"/>
    <n v="0.16660531546786422"/>
    <n v="679.15"/>
    <n v="113.14999999999998"/>
    <s v="Sep"/>
    <s v="Sep-2025"/>
    <d v="2025-09-01T00:00:00"/>
    <x v="0"/>
  </r>
  <r>
    <s v="CUST0023"/>
    <s v="P005"/>
    <n v="3"/>
    <n v="599"/>
    <n v="89.85"/>
    <s v="UPI"/>
    <s v="Delivered"/>
    <s v="Delivered"/>
    <s v="Google Ads"/>
    <n v="50"/>
    <n v="426"/>
    <n v="1707.15"/>
    <n v="1278"/>
    <n v="429.15000000000009"/>
    <n v="0.25138388542307361"/>
    <n v="1707.15"/>
    <n v="429.15000000000009"/>
    <s v="Aug"/>
    <s v="Aug-2024"/>
    <d v="2024-08-01T00:00:00"/>
    <x v="4"/>
  </r>
  <r>
    <s v="CUST0333"/>
    <s v="P018"/>
    <n v="4"/>
    <n v="499"/>
    <n v="299.39999999999998"/>
    <s v="Credit Card"/>
    <s v="Delivered"/>
    <s v="Delayed"/>
    <s v="Organic"/>
    <n v="70"/>
    <n v="403"/>
    <n v="1696.6"/>
    <n v="1612"/>
    <n v="84.599999999999909"/>
    <n v="4.9864434751856604E-2"/>
    <n v="1696.6"/>
    <n v="84.599999999999909"/>
    <s v="Apr"/>
    <s v="Apr-2025"/>
    <d v="2025-04-01T00:00:00"/>
    <x v="4"/>
  </r>
  <r>
    <s v="CUST1100"/>
    <s v="P059"/>
    <n v="3"/>
    <n v="1999"/>
    <n v="0"/>
    <s v="UPI"/>
    <s v="Delivered"/>
    <s v="Delivered"/>
    <s v="Organic"/>
    <n v="60"/>
    <n v="1414"/>
    <n v="5997"/>
    <n v="4242"/>
    <n v="1755"/>
    <n v="0.29264632316158079"/>
    <n v="5997"/>
    <n v="1755"/>
    <s v="Jun"/>
    <s v="Jun-2025"/>
    <d v="2025-06-01T00:00:00"/>
    <x v="3"/>
  </r>
  <r>
    <s v="CUST0742"/>
    <s v="P038"/>
    <n v="1"/>
    <n v="399"/>
    <n v="59.85"/>
    <s v="Cash on Delivery"/>
    <s v="Delivered"/>
    <s v="Delivered"/>
    <s v="Instagram"/>
    <n v="80"/>
    <n v="248"/>
    <n v="339.15"/>
    <n v="248"/>
    <n v="91.149999999999977"/>
    <n v="0.26876013563320061"/>
    <n v="339.15"/>
    <n v="91.149999999999977"/>
    <s v="Jan"/>
    <s v="Jan-2024"/>
    <d v="2024-01-01T00:00:00"/>
    <x v="0"/>
  </r>
  <r>
    <s v="CUST0494"/>
    <s v="P003"/>
    <n v="1"/>
    <n v="399"/>
    <n v="59.85"/>
    <s v="Cash on Delivery"/>
    <s v="Delivered"/>
    <s v="Delivered"/>
    <s v="Organic"/>
    <n v="80"/>
    <n v="307"/>
    <n v="339.15"/>
    <n v="307"/>
    <n v="32.149999999999977"/>
    <n v="9.4795813062066872E-2"/>
    <n v="339.15"/>
    <n v="32.149999999999977"/>
    <s v="May"/>
    <s v="May-2025"/>
    <d v="2025-05-01T00:00:00"/>
    <x v="4"/>
  </r>
  <r>
    <s v="CUST0478"/>
    <s v="P029"/>
    <n v="4"/>
    <n v="2499"/>
    <n v="999.6"/>
    <s v="UPI"/>
    <s v="Delivered"/>
    <s v="Delivered"/>
    <s v="Organic"/>
    <n v="40"/>
    <n v="1584"/>
    <n v="8996.4"/>
    <n v="6336"/>
    <n v="2660.3999999999996"/>
    <n v="0.29571828731492594"/>
    <n v="8996.4"/>
    <n v="2660.3999999999996"/>
    <s v="Mar"/>
    <s v="Mar-2025"/>
    <d v="2025-03-01T00:00:00"/>
    <x v="0"/>
  </r>
  <r>
    <s v="CUST0911"/>
    <s v="P027"/>
    <n v="3"/>
    <n v="299"/>
    <n v="44.85"/>
    <s v="UPI"/>
    <s v="Delivered"/>
    <s v="Delivered"/>
    <s v="Facebook"/>
    <n v="50"/>
    <n v="206"/>
    <n v="852.15"/>
    <n v="618"/>
    <n v="234.14999999999998"/>
    <n v="0.27477556768174616"/>
    <n v="852.15"/>
    <n v="234.14999999999998"/>
    <s v="Jun"/>
    <s v="Jun-2024"/>
    <d v="2024-06-01T00:00:00"/>
    <x v="0"/>
  </r>
  <r>
    <s v="CUST0346"/>
    <s v="P059"/>
    <n v="3"/>
    <n v="1999"/>
    <n v="299.85000000000002"/>
    <s v="Credit Card"/>
    <s v="Delivered"/>
    <s v="Delivered"/>
    <s v="Facebook"/>
    <n v="50"/>
    <n v="1414"/>
    <n v="5697.15"/>
    <n v="4242"/>
    <n v="1455.1499999999996"/>
    <n v="0.25541718227534815"/>
    <n v="5697.15"/>
    <n v="1455.1499999999996"/>
    <s v="Jan"/>
    <s v="Jan-2024"/>
    <d v="2024-01-01T00:00:00"/>
    <x v="3"/>
  </r>
  <r>
    <s v="CUST0971"/>
    <s v="P094"/>
    <n v="4"/>
    <n v="399"/>
    <n v="0"/>
    <s v="Cash on Delivery"/>
    <s v="Delivered"/>
    <s v="Delivered"/>
    <s v="Organic"/>
    <n v="40"/>
    <n v="244"/>
    <n v="1596"/>
    <n v="976"/>
    <n v="620"/>
    <n v="0.38847117794486213"/>
    <n v="1596"/>
    <n v="620"/>
    <s v="Mar"/>
    <s v="Mar-2024"/>
    <d v="2024-03-01T00:00:00"/>
    <x v="1"/>
  </r>
  <r>
    <s v="CUST1058"/>
    <s v="P083"/>
    <n v="2"/>
    <n v="499"/>
    <n v="199.6"/>
    <s v="Debit Card"/>
    <s v="Delivered"/>
    <s v="Delivered"/>
    <s v="Organic"/>
    <n v="80"/>
    <n v="323"/>
    <n v="798.4"/>
    <n v="646"/>
    <n v="152.39999999999998"/>
    <n v="0.19088176352705408"/>
    <n v="798.4"/>
    <n v="152.39999999999998"/>
    <s v="May"/>
    <s v="May-2024"/>
    <d v="2024-05-01T00:00:00"/>
    <x v="1"/>
  </r>
  <r>
    <s v="CUST0294"/>
    <s v="P020"/>
    <n v="1"/>
    <n v="1999"/>
    <n v="99.95"/>
    <s v="Credit Card"/>
    <s v="Delivered"/>
    <s v="Delivered"/>
    <s v="Facebook"/>
    <n v="40"/>
    <n v="1597"/>
    <n v="1899.05"/>
    <n v="1597"/>
    <n v="302.04999999999995"/>
    <n v="0.15905321081593427"/>
    <n v="1899.05"/>
    <n v="302.04999999999995"/>
    <s v="Jul"/>
    <s v="Jul-2025"/>
    <d v="2025-07-01T00:00:00"/>
    <x v="4"/>
  </r>
  <r>
    <s v="CUST1171"/>
    <s v="P026"/>
    <n v="1"/>
    <n v="599"/>
    <n v="89.85"/>
    <s v="Debit Card"/>
    <s v="Delivered"/>
    <s v="Delivered"/>
    <s v="Google Ads"/>
    <n v="100"/>
    <n v="363"/>
    <n v="509.15"/>
    <n v="363"/>
    <n v="146.14999999999998"/>
    <n v="0.28704703918295194"/>
    <n v="509.15"/>
    <n v="146.14999999999998"/>
    <s v="Sep"/>
    <s v="Sep-2025"/>
    <d v="2025-09-01T00:00:00"/>
    <x v="0"/>
  </r>
  <r>
    <s v="CUST0658"/>
    <s v="P013"/>
    <n v="1"/>
    <n v="999"/>
    <n v="249.75"/>
    <s v="Credit Card"/>
    <s v="Delivered"/>
    <s v="Delivered"/>
    <s v="Instagram"/>
    <n v="40"/>
    <n v="603"/>
    <n v="749.25"/>
    <n v="603"/>
    <n v="146.25"/>
    <n v="0.19519519519519518"/>
    <n v="749.25"/>
    <n v="146.25"/>
    <s v="Aug"/>
    <s v="Aug-2024"/>
    <d v="2024-08-01T00:00:00"/>
    <x v="4"/>
  </r>
  <r>
    <s v="CUST0922"/>
    <s v="P097"/>
    <n v="2"/>
    <n v="499"/>
    <n v="49.9"/>
    <s v="Debit Card"/>
    <s v="Delivered"/>
    <s v="Delivered"/>
    <s v="Affiliate"/>
    <n v="100"/>
    <n v="324"/>
    <n v="948.1"/>
    <n v="648"/>
    <n v="300.10000000000002"/>
    <n v="0.31652779242695922"/>
    <n v="948.1"/>
    <n v="300.10000000000002"/>
    <s v="Mar"/>
    <s v="Mar-2024"/>
    <d v="2024-03-01T00:00:00"/>
    <x v="1"/>
  </r>
  <r>
    <s v="CUST0460"/>
    <s v="P070"/>
    <n v="4"/>
    <n v="499"/>
    <n v="0"/>
    <s v="Credit Card"/>
    <s v="Delivered"/>
    <s v="Delayed"/>
    <s v="Facebook"/>
    <n v="60"/>
    <n v="394"/>
    <n v="1996"/>
    <n v="1576"/>
    <n v="420"/>
    <n v="0.21042084168336672"/>
    <n v="1996"/>
    <n v="420"/>
    <s v="Sep"/>
    <s v="Sep-2025"/>
    <d v="2025-09-01T00:00:00"/>
    <x v="2"/>
  </r>
  <r>
    <s v="CUST1198"/>
    <s v="P067"/>
    <n v="3"/>
    <n v="999"/>
    <n v="299.7"/>
    <s v="UPI"/>
    <s v="Delivered"/>
    <s v="Delivered"/>
    <s v="Organic"/>
    <n v="40"/>
    <n v="611"/>
    <n v="2697.3"/>
    <n v="1833"/>
    <n v="864.30000000000018"/>
    <n v="0.32043154265376494"/>
    <n v="2697.3"/>
    <n v="864.30000000000018"/>
    <s v="Jul"/>
    <s v="Jul-2025"/>
    <d v="2025-07-01T00:00:00"/>
    <x v="2"/>
  </r>
  <r>
    <s v="CUST0214"/>
    <s v="P005"/>
    <n v="1"/>
    <n v="599"/>
    <n v="89.85"/>
    <s v="Credit Card"/>
    <s v="Delivered"/>
    <s v="Delivered"/>
    <s v="Organic"/>
    <n v="50"/>
    <n v="426"/>
    <n v="509.15"/>
    <n v="426"/>
    <n v="83.149999999999977"/>
    <n v="0.16331140135519981"/>
    <n v="509.15"/>
    <n v="83.149999999999977"/>
    <s v="Apr"/>
    <s v="Apr-2025"/>
    <d v="2025-04-01T00:00:00"/>
    <x v="4"/>
  </r>
  <r>
    <s v="CUST0439"/>
    <s v="P083"/>
    <n v="4"/>
    <n v="499"/>
    <n v="0"/>
    <s v="Credit Card"/>
    <s v="Cancelled"/>
    <s v="Cancelled"/>
    <s v="Organic"/>
    <n v="70"/>
    <n v="323"/>
    <n v="1996"/>
    <n v="1292"/>
    <n v="704"/>
    <n v="0.35270541082164331"/>
    <n v="0"/>
    <n v="0"/>
    <s v="Nov"/>
    <s v="Nov-2024"/>
    <d v="2024-11-01T00:00:00"/>
    <x v="1"/>
  </r>
  <r>
    <s v="CUST0596"/>
    <s v="P081"/>
    <n v="1"/>
    <n v="499"/>
    <n v="24.95"/>
    <s v="Net Banking"/>
    <s v="Delivered"/>
    <s v="Delivered"/>
    <s v="Instagram"/>
    <n v="40"/>
    <n v="280"/>
    <n v="474.05"/>
    <n v="280"/>
    <n v="194.05"/>
    <n v="0.40934500580107586"/>
    <n v="474.05"/>
    <n v="194.05"/>
    <s v="Dec"/>
    <s v="Dec-2024"/>
    <d v="2024-12-01T00:00:00"/>
    <x v="1"/>
  </r>
  <r>
    <s v="CUST1192"/>
    <s v="P093"/>
    <n v="3"/>
    <n v="999"/>
    <n v="149.85"/>
    <s v="UPI"/>
    <s v="Delivered"/>
    <s v="Delivered"/>
    <s v="Affiliate"/>
    <n v="80"/>
    <n v="629"/>
    <n v="2847.15"/>
    <n v="1887"/>
    <n v="960.15000000000009"/>
    <n v="0.33723196881091622"/>
    <n v="2847.15"/>
    <n v="960.15000000000009"/>
    <s v="Sep"/>
    <s v="Sep-2024"/>
    <d v="2024-09-01T00:00:00"/>
    <x v="1"/>
  </r>
  <r>
    <s v="CUST0471"/>
    <s v="P080"/>
    <n v="2"/>
    <n v="6999"/>
    <n v="699.9"/>
    <s v="Cash on Delivery"/>
    <s v="Delivered"/>
    <s v="Delivered"/>
    <s v="Affiliate"/>
    <n v="80"/>
    <n v="4949"/>
    <n v="13298.1"/>
    <n v="9898"/>
    <n v="3400.1000000000004"/>
    <n v="0.25568314270459691"/>
    <n v="13298.1"/>
    <n v="3400.1000000000004"/>
    <s v="Jan"/>
    <s v="Jan-2025"/>
    <d v="2025-01-01T00:00:00"/>
    <x v="2"/>
  </r>
  <r>
    <s v="CUST1005"/>
    <s v="P015"/>
    <n v="4"/>
    <n v="1299"/>
    <n v="519.6"/>
    <s v="UPI"/>
    <s v="Delivered"/>
    <s v="Delivered"/>
    <s v="Instagram"/>
    <n v="40"/>
    <n v="881"/>
    <n v="4676.3999999999996"/>
    <n v="3524"/>
    <n v="1152.3999999999996"/>
    <n v="0.24642887691386531"/>
    <n v="4676.3999999999996"/>
    <n v="1152.3999999999996"/>
    <s v="Jan"/>
    <s v="Jan-2025"/>
    <d v="2025-01-01T00:00:00"/>
    <x v="4"/>
  </r>
  <r>
    <s v="CUST0932"/>
    <s v="P011"/>
    <n v="1"/>
    <n v="799"/>
    <n v="119.85"/>
    <s v="UPI"/>
    <s v="Delivered"/>
    <s v="Delivered"/>
    <s v="Google Ads"/>
    <n v="40"/>
    <n v="645"/>
    <n v="679.15"/>
    <n v="645"/>
    <n v="34.149999999999977"/>
    <n v="5.0283442538467171E-2"/>
    <n v="679.15"/>
    <n v="34.149999999999977"/>
    <s v="Aug"/>
    <s v="Aug-2024"/>
    <d v="2024-08-01T00:00:00"/>
    <x v="4"/>
  </r>
  <r>
    <s v="CUST0356"/>
    <s v="P009"/>
    <n v="4"/>
    <n v="4999"/>
    <n v="3999.2"/>
    <s v="UPI"/>
    <s v="Delivered"/>
    <s v="Delivered"/>
    <s v="Organic"/>
    <n v="40"/>
    <n v="2853"/>
    <n v="15996.8"/>
    <n v="11412"/>
    <n v="4584.7999999999993"/>
    <n v="0.28660732146429285"/>
    <n v="15996.8"/>
    <n v="4584.7999999999993"/>
    <s v="Jan"/>
    <s v="Jan-2025"/>
    <d v="2025-01-01T00:00:00"/>
    <x v="4"/>
  </r>
  <r>
    <s v="CUST0689"/>
    <s v="P061"/>
    <n v="4"/>
    <n v="299"/>
    <n v="59.8"/>
    <s v="Cash on Delivery"/>
    <s v="Delivered"/>
    <s v="Delayed"/>
    <s v="Organic"/>
    <n v="60"/>
    <n v="170"/>
    <n v="1136.2"/>
    <n v="680"/>
    <n v="456.20000000000005"/>
    <n v="0.40151381798979058"/>
    <n v="1136.2"/>
    <n v="456.20000000000005"/>
    <s v="Nov"/>
    <s v="Nov-2024"/>
    <d v="2024-11-01T00:00:00"/>
    <x v="2"/>
  </r>
  <r>
    <s v="CUST0152"/>
    <s v="P002"/>
    <n v="1"/>
    <n v="999"/>
    <n v="199.8"/>
    <s v="Net Banking"/>
    <s v="Delivered"/>
    <s v="Delivered"/>
    <s v="Instagram"/>
    <n v="80"/>
    <n v="590"/>
    <n v="799.2"/>
    <n v="590"/>
    <n v="209.20000000000005"/>
    <n v="0.2617617617617618"/>
    <n v="799.2"/>
    <n v="209.20000000000005"/>
    <s v="Apr"/>
    <s v="Apr-2024"/>
    <d v="2024-04-01T00:00:00"/>
    <x v="4"/>
  </r>
  <r>
    <s v="CUST1016"/>
    <s v="P097"/>
    <n v="2"/>
    <n v="499"/>
    <n v="0"/>
    <s v="UPI"/>
    <s v="Delivered"/>
    <s v="Delivered"/>
    <s v="Organic"/>
    <n v="100"/>
    <n v="324"/>
    <n v="998"/>
    <n v="648"/>
    <n v="350"/>
    <n v="0.35070140280561124"/>
    <n v="998"/>
    <n v="350"/>
    <s v="Feb"/>
    <s v="Feb-2024"/>
    <d v="2024-02-01T00:00:00"/>
    <x v="1"/>
  </r>
  <r>
    <s v="CUST0358"/>
    <s v="P036"/>
    <n v="2"/>
    <n v="2999"/>
    <n v="899.7"/>
    <s v="Cash on Delivery"/>
    <s v="Delivered"/>
    <s v="Delivered"/>
    <s v="Google Ads"/>
    <n v="80"/>
    <n v="2406"/>
    <n v="5098.3"/>
    <n v="4812"/>
    <n v="286.30000000000018"/>
    <n v="5.6155973559814089E-2"/>
    <n v="5098.3"/>
    <n v="286.30000000000018"/>
    <s v="Apr"/>
    <s v="Apr-2024"/>
    <d v="2024-04-01T00:00:00"/>
    <x v="0"/>
  </r>
  <r>
    <s v="CUST0417"/>
    <s v="P025"/>
    <n v="1"/>
    <n v="4999"/>
    <n v="749.85"/>
    <s v="Cash on Delivery"/>
    <s v="Delivered"/>
    <s v="Delivered"/>
    <s v="Organic"/>
    <n v="50"/>
    <n v="3572"/>
    <n v="4249.1499999999996"/>
    <n v="3572"/>
    <n v="677.14999999999964"/>
    <n v="0.15936128402151012"/>
    <n v="4249.1499999999996"/>
    <n v="677.14999999999964"/>
    <s v="Jul"/>
    <s v="Jul-2024"/>
    <d v="2024-07-01T00:00:00"/>
    <x v="0"/>
  </r>
  <r>
    <s v="CUST0418"/>
    <s v="P014"/>
    <n v="3"/>
    <n v="2499"/>
    <n v="1124.55"/>
    <s v="UPI"/>
    <s v="Delivered"/>
    <s v="Delivered"/>
    <s v="Affiliate"/>
    <n v="60"/>
    <n v="1599"/>
    <n v="6372.45"/>
    <n v="4797"/>
    <n v="1575.4499999999998"/>
    <n v="0.24722830308594024"/>
    <n v="6372.45"/>
    <n v="1575.4499999999998"/>
    <s v="Oct"/>
    <s v="Oct-2025"/>
    <d v="2025-10-01T00:00:00"/>
    <x v="4"/>
  </r>
  <r>
    <s v="CUST1192"/>
    <s v="P047"/>
    <n v="4"/>
    <n v="1999"/>
    <n v="0"/>
    <s v="UPI"/>
    <s v="Cancelled"/>
    <s v="Cancelled"/>
    <s v="Organic"/>
    <n v="80"/>
    <n v="1547"/>
    <n v="7996"/>
    <n v="6188"/>
    <n v="1808"/>
    <n v="0.22611305652826413"/>
    <n v="0"/>
    <n v="0"/>
    <s v="Mar"/>
    <s v="Mar-2024"/>
    <d v="2024-03-01T00:00:00"/>
    <x v="3"/>
  </r>
  <r>
    <s v="CUST0837"/>
    <s v="P070"/>
    <n v="2"/>
    <n v="499"/>
    <n v="49.9"/>
    <s v="UPI"/>
    <s v="Delivered"/>
    <s v="Delayed"/>
    <s v="Google Ads"/>
    <n v="100"/>
    <n v="394"/>
    <n v="948.1"/>
    <n v="788"/>
    <n v="160.10000000000002"/>
    <n v="0.16886404387722817"/>
    <n v="948.1"/>
    <n v="160.10000000000002"/>
    <s v="Apr"/>
    <s v="Apr-2025"/>
    <d v="2025-04-01T00:00:00"/>
    <x v="2"/>
  </r>
  <r>
    <s v="CUST0406"/>
    <s v="P008"/>
    <n v="1"/>
    <n v="299"/>
    <n v="0"/>
    <s v="UPI"/>
    <s v="Delivered"/>
    <s v="Delivered"/>
    <s v="Instagram"/>
    <n v="70"/>
    <n v="197"/>
    <n v="299"/>
    <n v="197"/>
    <n v="102"/>
    <n v="0.34113712374581939"/>
    <n v="299"/>
    <n v="102"/>
    <s v="Aug"/>
    <s v="Aug-2025"/>
    <d v="2025-08-01T00:00:00"/>
    <x v="4"/>
  </r>
  <r>
    <s v="CUST0191"/>
    <s v="P044"/>
    <n v="1"/>
    <n v="4999"/>
    <n v="499.9"/>
    <s v="Cash on Delivery"/>
    <s v="Delivered"/>
    <s v="Delayed"/>
    <s v="Facebook"/>
    <n v="50"/>
    <n v="3765"/>
    <n v="4499.1000000000004"/>
    <n v="3765"/>
    <n v="734.10000000000036"/>
    <n v="0.16316596652663873"/>
    <n v="4499.1000000000004"/>
    <n v="734.10000000000036"/>
    <s v="Sep"/>
    <s v="Sep-2024"/>
    <d v="2024-09-01T00:00:00"/>
    <x v="3"/>
  </r>
  <r>
    <s v="CUST0542"/>
    <s v="P020"/>
    <n v="3"/>
    <n v="1999"/>
    <n v="299.85000000000002"/>
    <s v="UPI"/>
    <s v="Delivered"/>
    <s v="Delivered"/>
    <s v="Instagram"/>
    <n v="60"/>
    <n v="1597"/>
    <n v="5697.15"/>
    <n v="4791"/>
    <n v="906.14999999999964"/>
    <n v="0.15905321081593424"/>
    <n v="5697.15"/>
    <n v="906.14999999999964"/>
    <s v="Oct"/>
    <s v="Oct-2024"/>
    <d v="2024-10-01T00:00:00"/>
    <x v="4"/>
  </r>
  <r>
    <s v="CUST0474"/>
    <s v="P095"/>
    <n v="1"/>
    <n v="299"/>
    <n v="29.9"/>
    <s v="Credit Card"/>
    <s v="Delivered"/>
    <s v="Delivered"/>
    <s v="Organic"/>
    <n v="70"/>
    <n v="221"/>
    <n v="269.10000000000002"/>
    <n v="221"/>
    <n v="48.100000000000023"/>
    <n v="0.17874396135265708"/>
    <n v="269.10000000000002"/>
    <n v="48.100000000000023"/>
    <s v="Feb"/>
    <s v="Feb-2024"/>
    <d v="2024-02-01T00:00:00"/>
    <x v="1"/>
  </r>
  <r>
    <s v="CUST1037"/>
    <s v="P017"/>
    <n v="1"/>
    <n v="6999"/>
    <n v="349.95"/>
    <s v="Credit Card"/>
    <s v="Delivered"/>
    <s v="Delayed"/>
    <s v="Google Ads"/>
    <n v="50"/>
    <n v="4046"/>
    <n v="6649.05"/>
    <n v="4046"/>
    <n v="2603.0500000000002"/>
    <n v="0.39149201765665775"/>
    <n v="6649.05"/>
    <n v="2603.0500000000002"/>
    <s v="Dec"/>
    <s v="Dec-2024"/>
    <d v="2024-12-01T00:00:00"/>
    <x v="4"/>
  </r>
  <r>
    <s v="CUST1040"/>
    <s v="P052"/>
    <n v="2"/>
    <n v="499"/>
    <n v="49.9"/>
    <s v="Cash on Delivery"/>
    <s v="Delivered"/>
    <s v="Delivered"/>
    <s v="Email"/>
    <n v="50"/>
    <n v="320"/>
    <n v="948.1"/>
    <n v="640"/>
    <n v="308.10000000000002"/>
    <n v="0.32496572091551523"/>
    <n v="948.1"/>
    <n v="308.10000000000002"/>
    <s v="Mar"/>
    <s v="Mar-2024"/>
    <d v="2024-03-01T00:00:00"/>
    <x v="3"/>
  </r>
  <r>
    <s v="CUST0603"/>
    <s v="P004"/>
    <n v="2"/>
    <n v="8999"/>
    <n v="0"/>
    <s v="UPI"/>
    <s v="Cancelled"/>
    <s v="Cancelled"/>
    <s v="Instagram"/>
    <n v="60"/>
    <n v="5059"/>
    <n v="17998"/>
    <n v="10118"/>
    <n v="7880"/>
    <n v="0.43782642515835091"/>
    <n v="0"/>
    <n v="0"/>
    <s v="Sep"/>
    <s v="Sep-2025"/>
    <d v="2025-09-01T00:00:00"/>
    <x v="4"/>
  </r>
  <r>
    <s v="CUST0470"/>
    <s v="P043"/>
    <n v="3"/>
    <n v="599"/>
    <n v="0"/>
    <s v="Debit Card"/>
    <s v="Delivered"/>
    <s v="Delivered"/>
    <s v="Instagram"/>
    <n v="50"/>
    <n v="358"/>
    <n v="1797"/>
    <n v="1074"/>
    <n v="723"/>
    <n v="0.40233722871452421"/>
    <n v="1797"/>
    <n v="723"/>
    <s v="Apr"/>
    <s v="Apr-2025"/>
    <d v="2025-04-01T00:00:00"/>
    <x v="3"/>
  </r>
  <r>
    <s v="CUST0219"/>
    <s v="P018"/>
    <n v="1"/>
    <n v="499"/>
    <n v="49.9"/>
    <s v="Debit Card"/>
    <s v="Delivered"/>
    <s v="Delivered"/>
    <s v="Instagram"/>
    <n v="100"/>
    <n v="403"/>
    <n v="449.1"/>
    <n v="403"/>
    <n v="46.100000000000023"/>
    <n v="0.10264974393230911"/>
    <n v="449.1"/>
    <n v="46.100000000000023"/>
    <s v="Aug"/>
    <s v="Aug-2024"/>
    <d v="2024-08-01T00:00:00"/>
    <x v="4"/>
  </r>
  <r>
    <s v="CUST0221"/>
    <s v="P071"/>
    <n v="1"/>
    <n v="999"/>
    <n v="0"/>
    <s v="UPI"/>
    <s v="Cancelled"/>
    <s v="Cancelled"/>
    <s v="Google Ads"/>
    <n v="80"/>
    <n v="818"/>
    <n v="999"/>
    <n v="818"/>
    <n v="181"/>
    <n v="0.18118118118118118"/>
    <n v="0"/>
    <n v="0"/>
    <s v="Aug"/>
    <s v="Aug-2025"/>
    <d v="2025-08-01T00:00:00"/>
    <x v="2"/>
  </r>
  <r>
    <s v="CUST0089"/>
    <s v="P021"/>
    <n v="1"/>
    <n v="799"/>
    <n v="159.80000000000001"/>
    <s v="Credit Card"/>
    <s v="Delivered"/>
    <s v="Delayed"/>
    <s v="Instagram"/>
    <n v="60"/>
    <n v="613"/>
    <n v="639.20000000000005"/>
    <n v="613"/>
    <n v="26.200000000000045"/>
    <n v="4.0988735919899946E-2"/>
    <n v="639.20000000000005"/>
    <n v="26.200000000000045"/>
    <s v="May"/>
    <s v="May-2024"/>
    <d v="2024-05-01T00:00:00"/>
    <x v="0"/>
  </r>
  <r>
    <s v="CUST0629"/>
    <s v="P090"/>
    <n v="4"/>
    <n v="8999"/>
    <n v="0"/>
    <s v="UPI"/>
    <s v="Cancelled"/>
    <s v="Cancelled"/>
    <s v="Email"/>
    <n v="100"/>
    <n v="5811"/>
    <n v="35996"/>
    <n v="23244"/>
    <n v="12752"/>
    <n v="0.35426158462051338"/>
    <n v="0"/>
    <n v="0"/>
    <s v="Apr"/>
    <s v="Apr-2025"/>
    <d v="2025-04-01T00:00:00"/>
    <x v="1"/>
  </r>
  <r>
    <s v="CUST0169"/>
    <s v="P092"/>
    <n v="1"/>
    <n v="999"/>
    <n v="149.85"/>
    <s v="Net Banking"/>
    <s v="Delivered"/>
    <s v="Delivered"/>
    <s v="Instagram"/>
    <n v="60"/>
    <n v="727"/>
    <n v="849.15"/>
    <n v="727"/>
    <n v="122.14999999999998"/>
    <n v="0.14384973208502619"/>
    <n v="849.15"/>
    <n v="122.14999999999998"/>
    <s v="Aug"/>
    <s v="Aug-2025"/>
    <d v="2025-08-01T00:00:00"/>
    <x v="1"/>
  </r>
  <r>
    <s v="CUST0809"/>
    <s v="P037"/>
    <n v="2"/>
    <n v="399"/>
    <n v="119.7"/>
    <s v="Cash on Delivery"/>
    <s v="Delivered"/>
    <s v="Delivered"/>
    <s v="Organic"/>
    <n v="40"/>
    <n v="226"/>
    <n v="678.3"/>
    <n v="452"/>
    <n v="226.29999999999995"/>
    <n v="0.33362818811735218"/>
    <n v="678.3"/>
    <n v="226.29999999999995"/>
    <s v="Jul"/>
    <s v="Jul-2024"/>
    <d v="2024-07-01T00:00:00"/>
    <x v="0"/>
  </r>
  <r>
    <s v="CUST0315"/>
    <s v="P081"/>
    <n v="3"/>
    <n v="499"/>
    <n v="74.849999999999994"/>
    <s v="UPI"/>
    <s v="Delivered"/>
    <s v="Delivered"/>
    <s v="Facebook"/>
    <n v="70"/>
    <n v="280"/>
    <n v="1422.15"/>
    <n v="840"/>
    <n v="582.15000000000009"/>
    <n v="0.40934500580107586"/>
    <n v="1422.15"/>
    <n v="582.15000000000009"/>
    <s v="Feb"/>
    <s v="Feb-2024"/>
    <d v="2024-02-01T00:00:00"/>
    <x v="1"/>
  </r>
  <r>
    <s v="CUST0693"/>
    <s v="P021"/>
    <n v="4"/>
    <n v="799"/>
    <n v="319.60000000000002"/>
    <s v="UPI"/>
    <s v="Delivered"/>
    <s v="Delayed"/>
    <s v="Organic"/>
    <n v="50"/>
    <n v="613"/>
    <n v="2876.4"/>
    <n v="2452"/>
    <n v="424.40000000000009"/>
    <n v="0.14754554303991102"/>
    <n v="2876.4"/>
    <n v="424.40000000000009"/>
    <s v="Oct"/>
    <s v="Oct-2024"/>
    <d v="2024-10-01T00:00:00"/>
    <x v="0"/>
  </r>
  <r>
    <s v="CUST0922"/>
    <s v="P035"/>
    <n v="4"/>
    <n v="1299"/>
    <n v="0"/>
    <s v="UPI"/>
    <s v="Delivered"/>
    <s v="Delivered"/>
    <s v="Google Ads"/>
    <n v="70"/>
    <n v="863"/>
    <n v="5196"/>
    <n v="3452"/>
    <n v="1744"/>
    <n v="0.33564280215550424"/>
    <n v="5196"/>
    <n v="1744"/>
    <s v="May"/>
    <s v="May-2024"/>
    <d v="2024-05-01T00:00:00"/>
    <x v="0"/>
  </r>
  <r>
    <s v="CUST1001"/>
    <s v="P062"/>
    <n v="2"/>
    <n v="1599"/>
    <n v="479.7"/>
    <s v="Credit Card"/>
    <s v="Delivered"/>
    <s v="Delayed"/>
    <s v="Organic"/>
    <n v="40"/>
    <n v="1023"/>
    <n v="2718.3"/>
    <n v="2046"/>
    <n v="672.30000000000018"/>
    <n v="0.24732369495640663"/>
    <n v="2718.3"/>
    <n v="672.30000000000018"/>
    <s v="Sep"/>
    <s v="Sep-2025"/>
    <d v="2025-09-01T00:00:00"/>
    <x v="2"/>
  </r>
  <r>
    <s v="CUST0178"/>
    <s v="P057"/>
    <n v="1"/>
    <n v="299"/>
    <n v="0"/>
    <s v="Credit Card"/>
    <s v="Cancelled"/>
    <s v="Cancelled"/>
    <s v="Organic"/>
    <n v="60"/>
    <n v="188"/>
    <n v="299"/>
    <n v="188"/>
    <n v="111"/>
    <n v="0.37123745819397991"/>
    <n v="0"/>
    <n v="0"/>
    <s v="Jul"/>
    <s v="Jul-2025"/>
    <d v="2025-07-01T00:00:00"/>
    <x v="3"/>
  </r>
  <r>
    <s v="CUST0439"/>
    <s v="P014"/>
    <n v="1"/>
    <n v="2499"/>
    <n v="0"/>
    <s v="UPI"/>
    <s v="Cancelled"/>
    <s v="Cancelled"/>
    <s v="Email"/>
    <n v="40"/>
    <n v="1599"/>
    <n v="2499"/>
    <n v="1599"/>
    <n v="900"/>
    <n v="0.36014405762304924"/>
    <n v="0"/>
    <n v="0"/>
    <s v="Sep"/>
    <s v="Sep-2024"/>
    <d v="2024-09-01T00:00:00"/>
    <x v="4"/>
  </r>
  <r>
    <s v="CUST1100"/>
    <s v="P090"/>
    <n v="4"/>
    <n v="8999"/>
    <n v="0"/>
    <s v="UPI"/>
    <s v="Cancelled"/>
    <s v="Cancelled"/>
    <s v="Facebook"/>
    <n v="40"/>
    <n v="5811"/>
    <n v="35996"/>
    <n v="23244"/>
    <n v="12752"/>
    <n v="0.35426158462051338"/>
    <n v="0"/>
    <n v="0"/>
    <s v="Aug"/>
    <s v="Aug-2025"/>
    <d v="2025-08-01T00:00:00"/>
    <x v="1"/>
  </r>
  <r>
    <s v="CUST0554"/>
    <s v="P023"/>
    <n v="1"/>
    <n v="8999"/>
    <n v="0"/>
    <s v="Debit Card"/>
    <s v="Cancelled"/>
    <s v="Cancelled"/>
    <s v="Instagram"/>
    <n v="50"/>
    <n v="6419"/>
    <n v="8999"/>
    <n v="6419"/>
    <n v="2580"/>
    <n v="0.28669852205800644"/>
    <n v="0"/>
    <n v="0"/>
    <s v="Jun"/>
    <s v="Jun-2024"/>
    <d v="2024-06-01T00:00:00"/>
    <x v="0"/>
  </r>
  <r>
    <s v="CUST0277"/>
    <s v="P034"/>
    <n v="2"/>
    <n v="4999"/>
    <n v="999.8"/>
    <s v="Net Banking"/>
    <s v="Delivered"/>
    <s v="Delivered"/>
    <s v="Instagram"/>
    <n v="70"/>
    <n v="3985"/>
    <n v="8998.2000000000007"/>
    <n v="7970"/>
    <n v="1028.2000000000007"/>
    <n v="0.11426729790402532"/>
    <n v="8998.2000000000007"/>
    <n v="1028.2000000000007"/>
    <s v="May"/>
    <s v="May-2025"/>
    <d v="2025-05-01T00:00:00"/>
    <x v="0"/>
  </r>
  <r>
    <s v="CUST0285"/>
    <s v="P083"/>
    <n v="1"/>
    <n v="499"/>
    <n v="124.75"/>
    <s v="UPI"/>
    <s v="Delivered"/>
    <s v="Delayed"/>
    <s v="Email"/>
    <n v="100"/>
    <n v="323"/>
    <n v="374.25"/>
    <n v="323"/>
    <n v="51.25"/>
    <n v="0.13694054776219106"/>
    <n v="374.25"/>
    <n v="51.25"/>
    <s v="Oct"/>
    <s v="Oct-2024"/>
    <d v="2024-10-01T00:00:00"/>
    <x v="1"/>
  </r>
  <r>
    <s v="CUST1021"/>
    <s v="P067"/>
    <n v="2"/>
    <n v="999"/>
    <n v="199.8"/>
    <s v="Cash on Delivery"/>
    <s v="Delivered"/>
    <s v="Delivered"/>
    <s v="Organic"/>
    <n v="80"/>
    <n v="611"/>
    <n v="1798.2"/>
    <n v="1222"/>
    <n v="576.20000000000005"/>
    <n v="0.32043154265376489"/>
    <n v="1798.2"/>
    <n v="576.20000000000005"/>
    <s v="May"/>
    <s v="May-2024"/>
    <d v="2024-05-01T00:00:00"/>
    <x v="2"/>
  </r>
  <r>
    <s v="CUST0612"/>
    <s v="P015"/>
    <n v="1"/>
    <n v="1299"/>
    <n v="0"/>
    <s v="Credit Card"/>
    <s v="Cancelled"/>
    <s v="Cancelled"/>
    <s v="Facebook"/>
    <n v="40"/>
    <n v="881"/>
    <n v="1299"/>
    <n v="881"/>
    <n v="418"/>
    <n v="0.32178598922247881"/>
    <n v="0"/>
    <n v="0"/>
    <s v="Mar"/>
    <s v="Mar-2025"/>
    <d v="2025-03-01T00:00:00"/>
    <x v="4"/>
  </r>
  <r>
    <s v="CUST1032"/>
    <s v="P073"/>
    <n v="1"/>
    <n v="499"/>
    <n v="0"/>
    <s v="UPI"/>
    <s v="Cancelled"/>
    <s v="Cancelled"/>
    <s v="Organic"/>
    <n v="50"/>
    <n v="334"/>
    <n v="499"/>
    <n v="334"/>
    <n v="165"/>
    <n v="0.33066132264529058"/>
    <n v="0"/>
    <n v="0"/>
    <s v="Mar"/>
    <s v="Mar-2024"/>
    <d v="2024-03-01T00:00:00"/>
    <x v="2"/>
  </r>
  <r>
    <s v="CUST0176"/>
    <s v="P045"/>
    <n v="1"/>
    <n v="4999"/>
    <n v="749.85"/>
    <s v="Credit Card"/>
    <s v="Delivered"/>
    <s v="Delivered"/>
    <s v="Facebook"/>
    <n v="80"/>
    <n v="3040"/>
    <n v="4249.1499999999996"/>
    <n v="3040"/>
    <n v="1209.1499999999996"/>
    <n v="0.28456279491192349"/>
    <n v="4249.1499999999996"/>
    <n v="1209.1499999999996"/>
    <s v="Feb"/>
    <s v="Feb-2025"/>
    <d v="2025-02-01T00:00:00"/>
    <x v="3"/>
  </r>
  <r>
    <s v="CUST0889"/>
    <s v="P087"/>
    <n v="2"/>
    <n v="799"/>
    <n v="159.80000000000001"/>
    <s v="UPI"/>
    <s v="Delivered"/>
    <s v="Delivered"/>
    <s v="Organic"/>
    <n v="100"/>
    <n v="560"/>
    <n v="1438.2"/>
    <n v="1120"/>
    <n v="318.20000000000005"/>
    <n v="0.22124878320122376"/>
    <n v="1438.2"/>
    <n v="318.20000000000005"/>
    <s v="Aug"/>
    <s v="Aug-2024"/>
    <d v="2024-08-01T00:00:00"/>
    <x v="1"/>
  </r>
  <r>
    <s v="CUST1102"/>
    <s v="P022"/>
    <n v="4"/>
    <n v="999"/>
    <n v="599.4"/>
    <s v="UPI"/>
    <s v="Delivered"/>
    <s v="Delayed"/>
    <s v="Organic"/>
    <n v="60"/>
    <n v="693"/>
    <n v="3396.6"/>
    <n v="2772"/>
    <n v="624.59999999999991"/>
    <n v="0.18388977212506621"/>
    <n v="3396.6"/>
    <n v="624.59999999999991"/>
    <s v="Aug"/>
    <s v="Aug-2025"/>
    <d v="2025-08-01T00:00:00"/>
    <x v="0"/>
  </r>
  <r>
    <s v="CUST0297"/>
    <s v="P097"/>
    <n v="2"/>
    <n v="499"/>
    <n v="49.9"/>
    <s v="UPI"/>
    <s v="Delivered"/>
    <s v="Delivered"/>
    <s v="Organic"/>
    <n v="70"/>
    <n v="324"/>
    <n v="948.1"/>
    <n v="648"/>
    <n v="300.10000000000002"/>
    <n v="0.31652779242695922"/>
    <n v="948.1"/>
    <n v="300.10000000000002"/>
    <s v="Apr"/>
    <s v="Apr-2024"/>
    <d v="2024-04-01T00:00:00"/>
    <x v="1"/>
  </r>
  <r>
    <s v="CUST0213"/>
    <s v="P035"/>
    <n v="1"/>
    <n v="1299"/>
    <n v="0"/>
    <s v="Credit Card"/>
    <s v="Delivered"/>
    <s v="Delivered"/>
    <s v="Organic"/>
    <n v="60"/>
    <n v="863"/>
    <n v="1299"/>
    <n v="863"/>
    <n v="436"/>
    <n v="0.33564280215550424"/>
    <n v="1299"/>
    <n v="436"/>
    <s v="Jun"/>
    <s v="Jun-2025"/>
    <d v="2025-06-01T00:00:00"/>
    <x v="0"/>
  </r>
  <r>
    <s v="CUST0807"/>
    <s v="P084"/>
    <n v="2"/>
    <n v="999"/>
    <n v="199.8"/>
    <s v="Credit Card"/>
    <s v="Delivered"/>
    <s v="Delayed"/>
    <s v="Organic"/>
    <n v="50"/>
    <n v="809"/>
    <n v="1798.2"/>
    <n v="1618"/>
    <n v="180.20000000000005"/>
    <n v="0.10021132243354468"/>
    <n v="1798.2"/>
    <n v="180.20000000000005"/>
    <s v="Apr"/>
    <s v="Apr-2025"/>
    <d v="2025-04-01T00:00:00"/>
    <x v="1"/>
  </r>
  <r>
    <s v="CUST0380"/>
    <s v="P010"/>
    <n v="2"/>
    <n v="2499"/>
    <n v="749.7"/>
    <s v="Debit Card"/>
    <s v="Delivered"/>
    <s v="Delivered"/>
    <s v="Instagram"/>
    <n v="60"/>
    <n v="2030"/>
    <n v="4248.3"/>
    <n v="4060"/>
    <n v="188.30000000000018"/>
    <n v="4.4323611797660284E-2"/>
    <n v="4248.3"/>
    <n v="188.30000000000018"/>
    <s v="May"/>
    <s v="May-2025"/>
    <d v="2025-05-01T00:00:00"/>
    <x v="4"/>
  </r>
  <r>
    <s v="CUST1041"/>
    <s v="P057"/>
    <n v="4"/>
    <n v="299"/>
    <n v="0"/>
    <s v="Net Banking"/>
    <s v="Delivered"/>
    <s v="Delivered"/>
    <s v="Instagram"/>
    <n v="40"/>
    <n v="188"/>
    <n v="1196"/>
    <n v="752"/>
    <n v="444"/>
    <n v="0.37123745819397991"/>
    <n v="1196"/>
    <n v="444"/>
    <s v="Jul"/>
    <s v="Jul-2025"/>
    <d v="2025-07-01T00:00:00"/>
    <x v="3"/>
  </r>
  <r>
    <s v="CUST0228"/>
    <s v="P020"/>
    <n v="1"/>
    <n v="1999"/>
    <n v="399.8"/>
    <s v="Credit Card"/>
    <s v="Delivered"/>
    <s v="Delivered"/>
    <s v="Facebook"/>
    <n v="40"/>
    <n v="1597"/>
    <n v="1599.2"/>
    <n v="1597"/>
    <n v="2.2000000000000455"/>
    <n v="1.3756878439219894E-3"/>
    <n v="1599.2"/>
    <n v="2.2000000000000455"/>
    <s v="Mar"/>
    <s v="Mar-2025"/>
    <d v="2025-03-01T00:00:00"/>
    <x v="4"/>
  </r>
  <r>
    <s v="CUST0884"/>
    <s v="P089"/>
    <n v="1"/>
    <n v="2999"/>
    <n v="449.85"/>
    <s v="Credit Card"/>
    <s v="Delivered"/>
    <s v="Delivered"/>
    <s v="Organic"/>
    <n v="60"/>
    <n v="2453"/>
    <n v="2549.15"/>
    <n v="2453"/>
    <n v="96.150000000000091"/>
    <n v="3.7718455171331655E-2"/>
    <n v="2549.15"/>
    <n v="96.150000000000091"/>
    <s v="Jun"/>
    <s v="Jun-2025"/>
    <d v="2025-06-01T00:00:00"/>
    <x v="1"/>
  </r>
  <r>
    <s v="CUST0118"/>
    <s v="P095"/>
    <n v="3"/>
    <n v="299"/>
    <n v="179.4"/>
    <s v="Cash on Delivery"/>
    <s v="Delivered"/>
    <s v="Delivered"/>
    <s v="Email"/>
    <n v="70"/>
    <n v="221"/>
    <n v="717.6"/>
    <n v="663"/>
    <n v="54.600000000000023"/>
    <n v="7.6086956521739163E-2"/>
    <n v="717.6"/>
    <n v="54.600000000000023"/>
    <s v="May"/>
    <s v="May-2024"/>
    <d v="2024-05-01T00:00:00"/>
    <x v="1"/>
  </r>
  <r>
    <s v="CUST0643"/>
    <s v="P054"/>
    <n v="4"/>
    <n v="4999"/>
    <n v="3999.2"/>
    <s v="UPI"/>
    <s v="Delivered"/>
    <s v="Delivered"/>
    <s v="Google Ads"/>
    <n v="70"/>
    <n v="2912"/>
    <n v="15996.8"/>
    <n v="11648"/>
    <n v="4348.7999999999993"/>
    <n v="0.2718543708741748"/>
    <n v="15996.8"/>
    <n v="4348.7999999999993"/>
    <s v="Aug"/>
    <s v="Aug-2024"/>
    <d v="2024-08-01T00:00:00"/>
    <x v="3"/>
  </r>
  <r>
    <s v="CUST0750"/>
    <s v="P042"/>
    <n v="1"/>
    <n v="2499"/>
    <n v="249.9"/>
    <s v="Credit Card"/>
    <s v="Delivered"/>
    <s v="Delivered"/>
    <s v="Organic"/>
    <n v="40"/>
    <n v="1833"/>
    <n v="2249.1"/>
    <n v="1833"/>
    <n v="416.09999999999991"/>
    <n v="0.18500733626784044"/>
    <n v="2249.1"/>
    <n v="416.09999999999991"/>
    <s v="May"/>
    <s v="May-2025"/>
    <d v="2025-05-01T00:00:00"/>
    <x v="3"/>
  </r>
  <r>
    <s v="CUST1030"/>
    <s v="P038"/>
    <n v="3"/>
    <n v="399"/>
    <n v="119.7"/>
    <s v="Credit Card"/>
    <s v="Delivered"/>
    <s v="Delayed"/>
    <s v="Organic"/>
    <n v="60"/>
    <n v="248"/>
    <n v="1077.3"/>
    <n v="744"/>
    <n v="333.29999999999995"/>
    <n v="0.30938457254246726"/>
    <n v="1077.3"/>
    <n v="333.29999999999995"/>
    <s v="May"/>
    <s v="May-2025"/>
    <d v="2025-05-01T00:00:00"/>
    <x v="0"/>
  </r>
  <r>
    <s v="CUST1031"/>
    <s v="P079"/>
    <n v="1"/>
    <n v="1999"/>
    <n v="99.95"/>
    <s v="UPI"/>
    <s v="Delivered"/>
    <s v="Delivered"/>
    <s v="Organic"/>
    <n v="100"/>
    <n v="1506"/>
    <n v="1899.05"/>
    <n v="1506"/>
    <n v="393.04999999999995"/>
    <n v="0.20697190700613463"/>
    <n v="1899.05"/>
    <n v="393.04999999999995"/>
    <s v="Jul"/>
    <s v="Jul-2024"/>
    <d v="2024-07-01T00:00:00"/>
    <x v="2"/>
  </r>
  <r>
    <s v="CUST1097"/>
    <s v="P048"/>
    <n v="4"/>
    <n v="1599"/>
    <n v="0"/>
    <s v="Debit Card"/>
    <s v="Cancelled"/>
    <s v="Cancelled"/>
    <s v="Instagram"/>
    <n v="100"/>
    <n v="1138"/>
    <n v="6396"/>
    <n v="4552"/>
    <n v="1844"/>
    <n v="0.28830519074421512"/>
    <n v="0"/>
    <n v="0"/>
    <s v="Jun"/>
    <s v="Jun-2024"/>
    <d v="2024-06-01T00:00:00"/>
    <x v="3"/>
  </r>
  <r>
    <s v="CUST0210"/>
    <s v="P069"/>
    <n v="4"/>
    <n v="2499"/>
    <n v="0"/>
    <s v="Debit Card"/>
    <s v="Cancelled"/>
    <s v="Cancelled"/>
    <s v="Organic"/>
    <n v="50"/>
    <n v="1430"/>
    <n v="9996"/>
    <n v="5720"/>
    <n v="4276"/>
    <n v="0.42777110844337735"/>
    <n v="0"/>
    <n v="0"/>
    <s v="Jul"/>
    <s v="Jul-2025"/>
    <d v="2025-07-01T00:00:00"/>
    <x v="2"/>
  </r>
  <r>
    <s v="CUST0776"/>
    <s v="P008"/>
    <n v="4"/>
    <n v="299"/>
    <n v="179.4"/>
    <s v="Debit Card"/>
    <s v="Delivered"/>
    <s v="Delivered"/>
    <s v="Organic"/>
    <n v="70"/>
    <n v="197"/>
    <n v="1016.6"/>
    <n v="788"/>
    <n v="228.60000000000002"/>
    <n v="0.22486720440684638"/>
    <n v="1016.6"/>
    <n v="228.60000000000002"/>
    <s v="Jan"/>
    <s v="Jan-2024"/>
    <d v="2024-01-01T00:00:00"/>
    <x v="4"/>
  </r>
  <r>
    <s v="CUST0342"/>
    <s v="P062"/>
    <n v="3"/>
    <n v="1599"/>
    <n v="479.7"/>
    <s v="Cash on Delivery"/>
    <s v="Delivered"/>
    <s v="Delivered"/>
    <s v="Affiliate"/>
    <n v="50"/>
    <n v="1023"/>
    <n v="4317.3"/>
    <n v="3069"/>
    <n v="1248.3000000000002"/>
    <n v="0.28913904523660622"/>
    <n v="4317.3"/>
    <n v="1248.3000000000002"/>
    <s v="Nov"/>
    <s v="Nov-2024"/>
    <d v="2024-11-01T00:00:00"/>
    <x v="2"/>
  </r>
  <r>
    <s v="CUST0936"/>
    <s v="P011"/>
    <n v="4"/>
    <n v="799"/>
    <n v="799"/>
    <s v="Credit Card"/>
    <s v="Delivered"/>
    <s v="Delivered"/>
    <s v="Organic"/>
    <n v="100"/>
    <n v="645"/>
    <n v="2397"/>
    <n v="2580"/>
    <n v="-183"/>
    <n v="-7.634543178973717E-2"/>
    <n v="2397"/>
    <n v="-183"/>
    <s v="Jun"/>
    <s v="Jun-2025"/>
    <d v="2025-06-01T00:00:00"/>
    <x v="4"/>
  </r>
  <r>
    <s v="CUST0564"/>
    <s v="P025"/>
    <n v="1"/>
    <n v="4999"/>
    <n v="0"/>
    <s v="Debit Card"/>
    <s v="Cancelled"/>
    <s v="Cancelled"/>
    <s v="Google Ads"/>
    <n v="70"/>
    <n v="3572"/>
    <n v="4999"/>
    <n v="3572"/>
    <n v="1427"/>
    <n v="0.28545709141828368"/>
    <n v="0"/>
    <n v="0"/>
    <s v="Jan"/>
    <s v="Jan-2024"/>
    <d v="2024-01-01T00:00:00"/>
    <x v="0"/>
  </r>
  <r>
    <s v="CUST0253"/>
    <s v="P087"/>
    <n v="2"/>
    <n v="799"/>
    <n v="159.80000000000001"/>
    <s v="Cash on Delivery"/>
    <s v="Delivered"/>
    <s v="Delivered"/>
    <s v="Facebook"/>
    <n v="50"/>
    <n v="560"/>
    <n v="1438.2"/>
    <n v="1120"/>
    <n v="318.20000000000005"/>
    <n v="0.22124878320122376"/>
    <n v="1438.2"/>
    <n v="318.20000000000005"/>
    <s v="May"/>
    <s v="May-2025"/>
    <d v="2025-05-01T00:00:00"/>
    <x v="1"/>
  </r>
  <r>
    <s v="CUST1093"/>
    <s v="P070"/>
    <n v="2"/>
    <n v="499"/>
    <n v="99.8"/>
    <s v="UPI"/>
    <s v="Delivered"/>
    <s v="Delayed"/>
    <s v="Organic"/>
    <n v="50"/>
    <n v="394"/>
    <n v="898.2"/>
    <n v="788"/>
    <n v="110.20000000000005"/>
    <n v="0.12268982409262975"/>
    <n v="898.2"/>
    <n v="110.20000000000005"/>
    <s v="Feb"/>
    <s v="Feb-2024"/>
    <d v="2024-02-01T00:00:00"/>
    <x v="2"/>
  </r>
  <r>
    <s v="CUST0844"/>
    <s v="P044"/>
    <n v="1"/>
    <n v="4999"/>
    <n v="249.95"/>
    <s v="UPI"/>
    <s v="Delivered"/>
    <s v="Delivered"/>
    <s v="Google Ads"/>
    <n v="100"/>
    <n v="3765"/>
    <n v="4749.05"/>
    <n v="3765"/>
    <n v="984.05000000000018"/>
    <n v="0.20720986302523667"/>
    <n v="4749.05"/>
    <n v="984.05000000000018"/>
    <s v="Feb"/>
    <s v="Feb-2024"/>
    <d v="2024-02-01T00:00:00"/>
    <x v="3"/>
  </r>
  <r>
    <s v="CUST0899"/>
    <s v="P034"/>
    <n v="2"/>
    <n v="4999"/>
    <n v="0"/>
    <s v="UPI"/>
    <s v="Delivered"/>
    <s v="Delivered"/>
    <s v="Facebook"/>
    <n v="100"/>
    <n v="3985"/>
    <n v="9998"/>
    <n v="7970"/>
    <n v="2028"/>
    <n v="0.20284056811362272"/>
    <n v="9998"/>
    <n v="2028"/>
    <s v="Dec"/>
    <s v="Dec-2024"/>
    <d v="2024-12-01T00:00:00"/>
    <x v="0"/>
  </r>
  <r>
    <s v="CUST0087"/>
    <s v="P080"/>
    <n v="1"/>
    <n v="6999"/>
    <n v="699.9"/>
    <s v="Cash on Delivery"/>
    <s v="Delivered"/>
    <s v="Delivered"/>
    <s v="Google Ads"/>
    <n v="70"/>
    <n v="4949"/>
    <n v="6299.1"/>
    <n v="4949"/>
    <n v="1350.1000000000004"/>
    <n v="0.21433220618818566"/>
    <n v="6299.1"/>
    <n v="1350.1000000000004"/>
    <s v="Mar"/>
    <s v="Mar-2024"/>
    <d v="2024-03-01T00:00:00"/>
    <x v="2"/>
  </r>
  <r>
    <s v="CUST0237"/>
    <s v="P074"/>
    <n v="1"/>
    <n v="2999"/>
    <n v="149.94999999999999"/>
    <s v="Net Banking"/>
    <s v="Delivered"/>
    <s v="Delivered"/>
    <s v="Facebook"/>
    <n v="80"/>
    <n v="1870"/>
    <n v="2849.05"/>
    <n v="1870"/>
    <n v="979.05000000000018"/>
    <n v="0.34364086274372163"/>
    <n v="2849.05"/>
    <n v="979.05000000000018"/>
    <s v="Mar"/>
    <s v="Mar-2025"/>
    <d v="2025-03-01T00:00:00"/>
    <x v="2"/>
  </r>
  <r>
    <s v="CUST0830"/>
    <s v="P082"/>
    <n v="1"/>
    <n v="3999"/>
    <n v="799.8"/>
    <s v="Credit Card"/>
    <s v="Delivered"/>
    <s v="Delivered"/>
    <s v="Email"/>
    <n v="80"/>
    <n v="2514"/>
    <n v="3199.2"/>
    <n v="2514"/>
    <n v="685.19999999999982"/>
    <n v="0.21417854463615899"/>
    <n v="3199.2"/>
    <n v="685.19999999999982"/>
    <s v="Apr"/>
    <s v="Apr-2025"/>
    <d v="2025-04-01T00:00:00"/>
    <x v="1"/>
  </r>
  <r>
    <s v="CUST1115"/>
    <s v="P089"/>
    <n v="2"/>
    <n v="2999"/>
    <n v="0"/>
    <s v="UPI"/>
    <s v="Delivered"/>
    <s v="Delivered"/>
    <s v="Facebook"/>
    <n v="70"/>
    <n v="2453"/>
    <n v="5998"/>
    <n v="4906"/>
    <n v="1092"/>
    <n v="0.18206068689563187"/>
    <n v="5998"/>
    <n v="1092"/>
    <s v="Jun"/>
    <s v="Jun-2024"/>
    <d v="2024-06-01T00:00:00"/>
    <x v="1"/>
  </r>
  <r>
    <s v="CUST0283"/>
    <s v="P003"/>
    <n v="2"/>
    <n v="399"/>
    <n v="79.8"/>
    <s v="Cash on Delivery"/>
    <s v="Delivered"/>
    <s v="Delivered"/>
    <s v="Affiliate"/>
    <n v="40"/>
    <n v="307"/>
    <n v="718.2"/>
    <n v="614"/>
    <n v="104.20000000000005"/>
    <n v="0.14508493455861882"/>
    <n v="718.2"/>
    <n v="104.20000000000005"/>
    <s v="Mar"/>
    <s v="Mar-2024"/>
    <d v="2024-03-01T00:00:00"/>
    <x v="4"/>
  </r>
  <r>
    <s v="CUST0048"/>
    <s v="P034"/>
    <n v="2"/>
    <n v="4999"/>
    <n v="999.8"/>
    <s v="Credit Card"/>
    <s v="Delivered"/>
    <s v="Delivered"/>
    <s v="Google Ads"/>
    <n v="70"/>
    <n v="3985"/>
    <n v="8998.2000000000007"/>
    <n v="7970"/>
    <n v="1028.2000000000007"/>
    <n v="0.11426729790402532"/>
    <n v="8998.2000000000007"/>
    <n v="1028.2000000000007"/>
    <s v="Jan"/>
    <s v="Jan-2024"/>
    <d v="2024-01-01T00:00:00"/>
    <x v="0"/>
  </r>
  <r>
    <s v="CUST0042"/>
    <s v="P097"/>
    <n v="2"/>
    <n v="499"/>
    <n v="99.8"/>
    <s v="UPI"/>
    <s v="Delivered"/>
    <s v="Delivered"/>
    <s v="Organic"/>
    <n v="60"/>
    <n v="324"/>
    <n v="898.2"/>
    <n v="648"/>
    <n v="250.20000000000005"/>
    <n v="0.27855711422845697"/>
    <n v="898.2"/>
    <n v="250.20000000000005"/>
    <s v="Jul"/>
    <s v="Jul-2024"/>
    <d v="2024-07-01T00:00:00"/>
    <x v="1"/>
  </r>
  <r>
    <s v="CUST0001"/>
    <s v="P069"/>
    <n v="1"/>
    <n v="2499"/>
    <n v="0"/>
    <s v="Credit Card"/>
    <s v="Cancelled"/>
    <s v="Cancelled"/>
    <s v="Organic"/>
    <n v="70"/>
    <n v="1430"/>
    <n v="2499"/>
    <n v="1430"/>
    <n v="1069"/>
    <n v="0.42777110844337735"/>
    <n v="0"/>
    <n v="0"/>
    <s v="Dec"/>
    <s v="Dec-2024"/>
    <d v="2024-12-01T00:00:00"/>
    <x v="2"/>
  </r>
  <r>
    <s v="CUST0951"/>
    <s v="P098"/>
    <n v="1"/>
    <n v="399"/>
    <n v="39.9"/>
    <s v="Credit Card"/>
    <s v="Delivered"/>
    <s v="Delayed"/>
    <s v="Affiliate"/>
    <n v="40"/>
    <n v="278"/>
    <n v="359.1"/>
    <n v="278"/>
    <n v="81.100000000000023"/>
    <n v="0.22584238373712062"/>
    <n v="359.1"/>
    <n v="81.100000000000023"/>
    <s v="Jan"/>
    <s v="Jan-2025"/>
    <d v="2025-01-01T00:00:00"/>
    <x v="1"/>
  </r>
  <r>
    <s v="CUST0521"/>
    <s v="P050"/>
    <n v="3"/>
    <n v="3999"/>
    <n v="1199.7"/>
    <s v="UPI"/>
    <s v="Delivered"/>
    <s v="Delivered"/>
    <s v="Google Ads"/>
    <n v="40"/>
    <n v="2895"/>
    <n v="10797.3"/>
    <n v="8685"/>
    <n v="2112.2999999999993"/>
    <n v="0.19563224139368171"/>
    <n v="10797.3"/>
    <n v="2112.2999999999993"/>
    <s v="Sep"/>
    <s v="Sep-2025"/>
    <d v="2025-09-01T00:00:00"/>
    <x v="3"/>
  </r>
  <r>
    <s v="CUST0982"/>
    <s v="P048"/>
    <n v="1"/>
    <n v="1599"/>
    <n v="79.95"/>
    <s v="Cash on Delivery"/>
    <s v="Delivered"/>
    <s v="Delivered"/>
    <s v="Google Ads"/>
    <n v="80"/>
    <n v="1138"/>
    <n v="1519.05"/>
    <n v="1138"/>
    <n v="381.04999999999995"/>
    <n v="0.25084756920443696"/>
    <n v="1519.05"/>
    <n v="381.04999999999995"/>
    <s v="Mar"/>
    <s v="Mar-2025"/>
    <d v="2025-03-01T00:00:00"/>
    <x v="3"/>
  </r>
  <r>
    <s v="CUST0760"/>
    <s v="P013"/>
    <n v="1"/>
    <n v="999"/>
    <n v="49.95"/>
    <s v="UPI"/>
    <s v="Delivered"/>
    <s v="Delivered"/>
    <s v="Instagram"/>
    <n v="100"/>
    <n v="603"/>
    <n v="949.05"/>
    <n v="603"/>
    <n v="346.04999999999995"/>
    <n v="0.3646277856804172"/>
    <n v="949.05"/>
    <n v="346.04999999999995"/>
    <s v="Jul"/>
    <s v="Jul-2025"/>
    <d v="2025-07-01T00:00:00"/>
    <x v="4"/>
  </r>
  <r>
    <s v="CUST0781"/>
    <s v="P037"/>
    <n v="1"/>
    <n v="399"/>
    <n v="0"/>
    <s v="UPI"/>
    <s v="Cancelled"/>
    <s v="Cancelled"/>
    <s v="Google Ads"/>
    <n v="60"/>
    <n v="226"/>
    <n v="399"/>
    <n v="226"/>
    <n v="173"/>
    <n v="0.43358395989974935"/>
    <n v="0"/>
    <n v="0"/>
    <s v="Sep"/>
    <s v="Sep-2025"/>
    <d v="2025-09-01T00:00:00"/>
    <x v="0"/>
  </r>
  <r>
    <s v="CUST1031"/>
    <s v="P080"/>
    <n v="2"/>
    <n v="6999"/>
    <n v="2099.6999999999998"/>
    <s v="Cash on Delivery"/>
    <s v="Delivered"/>
    <s v="Delivered"/>
    <s v="Organic"/>
    <n v="100"/>
    <n v="4949"/>
    <n v="11898.3"/>
    <n v="9898"/>
    <n v="2000.2999999999993"/>
    <n v="0.16811645361102001"/>
    <n v="11898.3"/>
    <n v="2000.2999999999993"/>
    <s v="Apr"/>
    <s v="Apr-2025"/>
    <d v="2025-04-01T00:00:00"/>
    <x v="2"/>
  </r>
  <r>
    <s v="CUST1133"/>
    <s v="P014"/>
    <n v="3"/>
    <n v="2499"/>
    <n v="1874.25"/>
    <s v="Credit Card"/>
    <s v="Delivered"/>
    <s v="Delivered"/>
    <s v="Instagram"/>
    <n v="60"/>
    <n v="1599"/>
    <n v="5622.75"/>
    <n v="4797"/>
    <n v="825.75"/>
    <n v="0.14685874349739897"/>
    <n v="5622.75"/>
    <n v="825.75"/>
    <s v="Mar"/>
    <s v="Mar-2025"/>
    <d v="2025-03-01T00:00:00"/>
    <x v="4"/>
  </r>
  <r>
    <s v="CUST0034"/>
    <s v="P016"/>
    <n v="1"/>
    <n v="999"/>
    <n v="149.85"/>
    <s v="Debit Card"/>
    <s v="Delivered"/>
    <s v="Delivered"/>
    <s v="Affiliate"/>
    <n v="60"/>
    <n v="813"/>
    <n v="849.15"/>
    <n v="813"/>
    <n v="36.149999999999977"/>
    <n v="4.2571983748454313E-2"/>
    <n v="849.15"/>
    <n v="36.149999999999977"/>
    <s v="Apr"/>
    <s v="Apr-2024"/>
    <d v="2024-04-01T00:00:00"/>
    <x v="4"/>
  </r>
  <r>
    <s v="CUST0594"/>
    <s v="P062"/>
    <n v="2"/>
    <n v="1599"/>
    <n v="0"/>
    <s v="Credit Card"/>
    <s v="Cancelled"/>
    <s v="Cancelled"/>
    <s v="Organic"/>
    <n v="100"/>
    <n v="1023"/>
    <n v="3198"/>
    <n v="2046"/>
    <n v="1152"/>
    <n v="0.36022514071294559"/>
    <n v="0"/>
    <n v="0"/>
    <s v="Oct"/>
    <s v="Oct-2024"/>
    <d v="2024-10-01T00:00:00"/>
    <x v="2"/>
  </r>
  <r>
    <s v="CUST0480"/>
    <s v="P099"/>
    <n v="1"/>
    <n v="1299"/>
    <n v="129.9"/>
    <s v="Credit Card"/>
    <s v="Delivered"/>
    <s v="Delayed"/>
    <s v="Facebook"/>
    <n v="80"/>
    <n v="1025"/>
    <n v="1169.0999999999999"/>
    <n v="1025"/>
    <n v="144.09999999999991"/>
    <n v="0.12325720639808393"/>
    <n v="1169.0999999999999"/>
    <n v="144.09999999999991"/>
    <s v="Jan"/>
    <s v="Jan-2025"/>
    <d v="2025-01-01T00:00:00"/>
    <x v="1"/>
  </r>
  <r>
    <s v="CUST0866"/>
    <s v="P065"/>
    <n v="1"/>
    <n v="399"/>
    <n v="99.75"/>
    <s v="Credit Card"/>
    <s v="Delivered"/>
    <s v="Delivered"/>
    <s v="Instagram"/>
    <n v="50"/>
    <n v="252"/>
    <n v="299.25"/>
    <n v="252"/>
    <n v="47.25"/>
    <n v="0.15789473684210525"/>
    <n v="299.25"/>
    <n v="47.25"/>
    <s v="Jan"/>
    <s v="Jan-2024"/>
    <d v="2024-01-01T00:00:00"/>
    <x v="2"/>
  </r>
  <r>
    <s v="CUST0695"/>
    <s v="P003"/>
    <n v="2"/>
    <n v="399"/>
    <n v="39.9"/>
    <s v="Debit Card"/>
    <s v="Delivered"/>
    <s v="Delivered"/>
    <s v="Organic"/>
    <n v="80"/>
    <n v="307"/>
    <n v="758.1"/>
    <n v="614"/>
    <n v="144.10000000000002"/>
    <n v="0.19008046431869149"/>
    <n v="758.1"/>
    <n v="144.10000000000002"/>
    <s v="Jan"/>
    <s v="Jan-2024"/>
    <d v="2024-01-01T00:00:00"/>
    <x v="4"/>
  </r>
  <r>
    <s v="CUST0722"/>
    <s v="P086"/>
    <n v="3"/>
    <n v="6999"/>
    <n v="2099.6999999999998"/>
    <s v="Net Banking"/>
    <s v="Delivered"/>
    <s v="Delivered"/>
    <s v="Email"/>
    <n v="60"/>
    <n v="4782"/>
    <n v="18897.3"/>
    <n v="14346"/>
    <n v="4551.2999999999993"/>
    <n v="0.24084393008525024"/>
    <n v="18897.3"/>
    <n v="4551.2999999999993"/>
    <s v="Jan"/>
    <s v="Jan-2025"/>
    <d v="2025-01-01T00:00:00"/>
    <x v="1"/>
  </r>
  <r>
    <s v="CUST0041"/>
    <s v="P089"/>
    <n v="1"/>
    <n v="2999"/>
    <n v="449.85"/>
    <s v="UPI"/>
    <s v="Delivered"/>
    <s v="Delivered"/>
    <s v="Affiliate"/>
    <n v="80"/>
    <n v="2453"/>
    <n v="2549.15"/>
    <n v="2453"/>
    <n v="96.150000000000091"/>
    <n v="3.7718455171331655E-2"/>
    <n v="2549.15"/>
    <n v="96.150000000000091"/>
    <s v="Jun"/>
    <s v="Jun-2025"/>
    <d v="2025-06-01T00:00:00"/>
    <x v="1"/>
  </r>
  <r>
    <s v="CUST0051"/>
    <s v="P054"/>
    <n v="1"/>
    <n v="4999"/>
    <n v="0"/>
    <s v="Credit Card"/>
    <s v="Cancelled"/>
    <s v="Cancelled"/>
    <s v="Organic"/>
    <n v="100"/>
    <n v="2912"/>
    <n v="4999"/>
    <n v="2912"/>
    <n v="2087"/>
    <n v="0.41748349669933987"/>
    <n v="0"/>
    <n v="0"/>
    <s v="Feb"/>
    <s v="Feb-2024"/>
    <d v="2024-02-01T00:00:00"/>
    <x v="3"/>
  </r>
  <r>
    <s v="CUST1178"/>
    <s v="P085"/>
    <n v="4"/>
    <n v="2999"/>
    <n v="599.79999999999995"/>
    <s v="Cash on Delivery"/>
    <s v="Delivered"/>
    <s v="Delivered"/>
    <s v="Email"/>
    <n v="70"/>
    <n v="2394"/>
    <n v="11396.2"/>
    <n v="9576"/>
    <n v="1820.2000000000007"/>
    <n v="0.15971990663554522"/>
    <n v="11396.2"/>
    <n v="1820.2000000000007"/>
    <s v="Feb"/>
    <s v="Feb-2025"/>
    <d v="2025-02-01T00:00:00"/>
    <x v="1"/>
  </r>
  <r>
    <s v="CUST0813"/>
    <s v="P010"/>
    <n v="2"/>
    <n v="2499"/>
    <n v="749.7"/>
    <s v="UPI"/>
    <s v="Delivered"/>
    <s v="Delivered"/>
    <s v="Email"/>
    <n v="50"/>
    <n v="2030"/>
    <n v="4248.3"/>
    <n v="4060"/>
    <n v="188.30000000000018"/>
    <n v="4.4323611797660284E-2"/>
    <n v="4248.3"/>
    <n v="188.30000000000018"/>
    <s v="Aug"/>
    <s v="Aug-2025"/>
    <d v="2025-08-01T00:00:00"/>
    <x v="4"/>
  </r>
  <r>
    <s v="CUST0076"/>
    <s v="P049"/>
    <n v="1"/>
    <n v="799"/>
    <n v="119.85"/>
    <s v="Debit Card"/>
    <s v="Delivered"/>
    <s v="Delivered"/>
    <s v="Email"/>
    <n v="50"/>
    <n v="538"/>
    <n v="679.15"/>
    <n v="538"/>
    <n v="141.14999999999998"/>
    <n v="0.20783332106309355"/>
    <n v="679.15"/>
    <n v="141.14999999999998"/>
    <s v="Jan"/>
    <s v="Jan-2024"/>
    <d v="2024-01-01T00:00:00"/>
    <x v="3"/>
  </r>
  <r>
    <s v="CUST0361"/>
    <s v="P040"/>
    <n v="1"/>
    <n v="799"/>
    <n v="39.950000000000003"/>
    <s v="Debit Card"/>
    <s v="Delivered"/>
    <s v="Delivered"/>
    <s v="Organic"/>
    <n v="70"/>
    <n v="639"/>
    <n v="759.05"/>
    <n v="639"/>
    <n v="120.04999999999995"/>
    <n v="0.15815822409590932"/>
    <n v="759.05"/>
    <n v="120.04999999999995"/>
    <s v="Nov"/>
    <s v="Nov-2024"/>
    <d v="2024-11-01T00:00:00"/>
    <x v="0"/>
  </r>
  <r>
    <s v="CUST0085"/>
    <s v="P085"/>
    <n v="1"/>
    <n v="2999"/>
    <n v="149.94999999999999"/>
    <s v="UPI"/>
    <s v="Delivered"/>
    <s v="Delivered"/>
    <s v="Google Ads"/>
    <n v="70"/>
    <n v="2394"/>
    <n v="2849.05"/>
    <n v="2394"/>
    <n v="455.05000000000018"/>
    <n v="0.15971990663554522"/>
    <n v="2849.05"/>
    <n v="455.05000000000018"/>
    <s v="Oct"/>
    <s v="Oct-2025"/>
    <d v="2025-10-01T00:00:00"/>
    <x v="1"/>
  </r>
  <r>
    <s v="CUST1125"/>
    <s v="P059"/>
    <n v="2"/>
    <n v="1999"/>
    <n v="0"/>
    <s v="Debit Card"/>
    <s v="Delivered"/>
    <s v="Delivered"/>
    <s v="Facebook"/>
    <n v="40"/>
    <n v="1414"/>
    <n v="3998"/>
    <n v="2828"/>
    <n v="1170"/>
    <n v="0.29264632316158079"/>
    <n v="3998"/>
    <n v="1170"/>
    <s v="Dec"/>
    <s v="Dec-2024"/>
    <d v="2024-12-01T00:00:00"/>
    <x v="3"/>
  </r>
  <r>
    <s v="CUST0231"/>
    <s v="P091"/>
    <n v="2"/>
    <n v="3999"/>
    <n v="0"/>
    <s v="Cash on Delivery"/>
    <s v="Cancelled"/>
    <s v="Cancelled"/>
    <s v="Organic"/>
    <n v="80"/>
    <n v="3076"/>
    <n v="7998"/>
    <n v="6152"/>
    <n v="1846"/>
    <n v="0.23080770192548136"/>
    <n v="0"/>
    <n v="0"/>
    <s v="May"/>
    <s v="May-2024"/>
    <d v="2024-05-01T00:00:00"/>
    <x v="1"/>
  </r>
  <r>
    <s v="CUST0526"/>
    <s v="P066"/>
    <n v="2"/>
    <n v="299"/>
    <n v="29.9"/>
    <s v="Cash on Delivery"/>
    <s v="Delivered"/>
    <s v="Delayed"/>
    <s v="Organic"/>
    <n v="60"/>
    <n v="223"/>
    <n v="568.1"/>
    <n v="446"/>
    <n v="122.10000000000002"/>
    <n v="0.21492694948072524"/>
    <n v="568.1"/>
    <n v="122.10000000000002"/>
    <s v="Mar"/>
    <s v="Mar-2025"/>
    <d v="2025-03-01T00:00:00"/>
    <x v="2"/>
  </r>
  <r>
    <s v="CUST0287"/>
    <s v="P078"/>
    <n v="2"/>
    <n v="399"/>
    <n v="119.7"/>
    <s v="Net Banking"/>
    <s v="Delivered"/>
    <s v="Delivered"/>
    <s v="Google Ads"/>
    <n v="60"/>
    <n v="257"/>
    <n v="678.3"/>
    <n v="514"/>
    <n v="164.29999999999995"/>
    <n v="0.24222320507150225"/>
    <n v="678.3"/>
    <n v="164.29999999999995"/>
    <s v="May"/>
    <s v="May-2025"/>
    <d v="2025-05-01T00:00:00"/>
    <x v="2"/>
  </r>
  <r>
    <s v="CUST1032"/>
    <s v="P018"/>
    <n v="1"/>
    <n v="499"/>
    <n v="0"/>
    <s v="Debit Card"/>
    <s v="Cancelled"/>
    <s v="Cancelled"/>
    <s v="Organic"/>
    <n v="70"/>
    <n v="403"/>
    <n v="499"/>
    <n v="403"/>
    <n v="96"/>
    <n v="0.19238476953907815"/>
    <n v="0"/>
    <n v="0"/>
    <s v="Jun"/>
    <s v="Jun-2024"/>
    <d v="2024-06-01T00:00:00"/>
    <x v="4"/>
  </r>
  <r>
    <s v="CUST0936"/>
    <s v="P095"/>
    <n v="1"/>
    <n v="299"/>
    <n v="44.85"/>
    <s v="Net Banking"/>
    <s v="Delivered"/>
    <s v="Delivered"/>
    <s v="Organic"/>
    <n v="80"/>
    <n v="221"/>
    <n v="254.15"/>
    <n v="221"/>
    <n v="33.150000000000006"/>
    <n v="0.13043478260869568"/>
    <n v="254.15"/>
    <n v="33.150000000000006"/>
    <s v="May"/>
    <s v="May-2025"/>
    <d v="2025-05-01T00:00:00"/>
    <x v="1"/>
  </r>
  <r>
    <s v="CUST0070"/>
    <s v="P034"/>
    <n v="3"/>
    <n v="4999"/>
    <n v="2249.5500000000002"/>
    <s v="Debit Card"/>
    <s v="Delivered"/>
    <s v="Delivered"/>
    <s v="Organic"/>
    <n v="80"/>
    <n v="3985"/>
    <n v="12747.45"/>
    <n v="11955"/>
    <n v="792.45000000000073"/>
    <n v="6.2165374251320904E-2"/>
    <n v="12747.45"/>
    <n v="792.45000000000073"/>
    <s v="May"/>
    <s v="May-2024"/>
    <d v="2024-05-01T00:00:00"/>
    <x v="0"/>
  </r>
  <r>
    <s v="CUST0232"/>
    <s v="P079"/>
    <n v="2"/>
    <n v="1999"/>
    <n v="0"/>
    <s v="Cash on Delivery"/>
    <s v="Delivered"/>
    <s v="Delivered"/>
    <s v="Organic"/>
    <n v="60"/>
    <n v="1506"/>
    <n v="3998"/>
    <n v="3012"/>
    <n v="986"/>
    <n v="0.2466233116558279"/>
    <n v="3998"/>
    <n v="986"/>
    <s v="Apr"/>
    <s v="Apr-2024"/>
    <d v="2024-04-01T00:00:00"/>
    <x v="2"/>
  </r>
  <r>
    <s v="CUST0779"/>
    <s v="P041"/>
    <n v="2"/>
    <n v="399"/>
    <n v="0"/>
    <s v="Cash on Delivery"/>
    <s v="Cancelled"/>
    <s v="Cancelled"/>
    <s v="Google Ads"/>
    <n v="60"/>
    <n v="315"/>
    <n v="798"/>
    <n v="630"/>
    <n v="168"/>
    <n v="0.21052631578947367"/>
    <n v="0"/>
    <n v="0"/>
    <s v="Nov"/>
    <s v="Nov-2024"/>
    <d v="2024-11-01T00:00:00"/>
    <x v="3"/>
  </r>
  <r>
    <s v="CUST1058"/>
    <s v="P053"/>
    <n v="1"/>
    <n v="599"/>
    <n v="59.9"/>
    <s v="Cash on Delivery"/>
    <s v="Delivered"/>
    <s v="Delayed"/>
    <s v="Affiliate"/>
    <n v="60"/>
    <n v="443"/>
    <n v="539.1"/>
    <n v="443"/>
    <n v="96.100000000000023"/>
    <n v="0.17826006306807646"/>
    <n v="539.1"/>
    <n v="96.100000000000023"/>
    <s v="May"/>
    <s v="May-2024"/>
    <d v="2024-05-01T00:00:00"/>
    <x v="3"/>
  </r>
  <r>
    <s v="CUST0041"/>
    <s v="P100"/>
    <n v="1"/>
    <n v="4999"/>
    <n v="0"/>
    <s v="Cash on Delivery"/>
    <s v="Delivered"/>
    <s v="Delivered"/>
    <s v="Instagram"/>
    <n v="50"/>
    <n v="3463"/>
    <n v="4999"/>
    <n v="3463"/>
    <n v="1536"/>
    <n v="0.30726145229045809"/>
    <n v="4999"/>
    <n v="1536"/>
    <s v="Aug"/>
    <s v="Aug-2024"/>
    <d v="2024-08-01T00:00:00"/>
    <x v="1"/>
  </r>
  <r>
    <s v="CUST0573"/>
    <s v="P035"/>
    <n v="2"/>
    <n v="1299"/>
    <n v="519.6"/>
    <s v="UPI"/>
    <s v="Delivered"/>
    <s v="Delivered"/>
    <s v="Instagram"/>
    <n v="80"/>
    <n v="863"/>
    <n v="2078.4"/>
    <n v="1726"/>
    <n v="352.40000000000009"/>
    <n v="0.16955350269438033"/>
    <n v="2078.4"/>
    <n v="352.40000000000009"/>
    <s v="May"/>
    <s v="May-2025"/>
    <d v="2025-05-01T00:00:00"/>
    <x v="0"/>
  </r>
  <r>
    <s v="CUST0250"/>
    <s v="P084"/>
    <n v="4"/>
    <n v="999"/>
    <n v="0"/>
    <s v="Credit Card"/>
    <s v="Delivered"/>
    <s v="Delivered"/>
    <s v="Google Ads"/>
    <n v="50"/>
    <n v="809"/>
    <n v="3996"/>
    <n v="3236"/>
    <n v="760"/>
    <n v="0.19019019019019018"/>
    <n v="3996"/>
    <n v="760"/>
    <s v="Jul"/>
    <s v="Jul-2024"/>
    <d v="2024-07-01T00:00:00"/>
    <x v="1"/>
  </r>
  <r>
    <s v="CUST0567"/>
    <s v="P042"/>
    <n v="3"/>
    <n v="2499"/>
    <n v="0"/>
    <s v="Credit Card"/>
    <s v="Cancelled"/>
    <s v="Cancelled"/>
    <s v="Organic"/>
    <n v="40"/>
    <n v="1833"/>
    <n v="7497"/>
    <n v="5499"/>
    <n v="1998"/>
    <n v="0.26650660264105641"/>
    <n v="0"/>
    <n v="0"/>
    <s v="Jun"/>
    <s v="Jun-2024"/>
    <d v="2024-06-01T00:00:00"/>
    <x v="3"/>
  </r>
  <r>
    <s v="CUST0581"/>
    <s v="P029"/>
    <n v="2"/>
    <n v="2499"/>
    <n v="0"/>
    <s v="Credit Card"/>
    <s v="Cancelled"/>
    <s v="Cancelled"/>
    <s v="Organic"/>
    <n v="70"/>
    <n v="1584"/>
    <n v="4998"/>
    <n v="3168"/>
    <n v="1830"/>
    <n v="0.36614645858343337"/>
    <n v="0"/>
    <n v="0"/>
    <s v="Nov"/>
    <s v="Nov-2024"/>
    <d v="2024-11-01T00:00:00"/>
    <x v="0"/>
  </r>
  <r>
    <s v="CUST0466"/>
    <s v="P026"/>
    <n v="1"/>
    <n v="599"/>
    <n v="29.95"/>
    <s v="Net Banking"/>
    <s v="Delivered"/>
    <s v="Delivered"/>
    <s v="Organic"/>
    <n v="70"/>
    <n v="363"/>
    <n v="569.04999999999995"/>
    <n v="363"/>
    <n v="206.04999999999995"/>
    <n v="0.36209471926895698"/>
    <n v="569.04999999999995"/>
    <n v="206.04999999999995"/>
    <s v="Feb"/>
    <s v="Feb-2024"/>
    <d v="2024-02-01T00:00:00"/>
    <x v="0"/>
  </r>
  <r>
    <s v="CUST0460"/>
    <s v="P051"/>
    <n v="2"/>
    <n v="2499"/>
    <n v="249.9"/>
    <s v="Cash on Delivery"/>
    <s v="Delivered"/>
    <s v="Delivered"/>
    <s v="Email"/>
    <n v="40"/>
    <n v="1946"/>
    <n v="4748.1000000000004"/>
    <n v="3892"/>
    <n v="856.10000000000036"/>
    <n v="0.18030370042753949"/>
    <n v="4748.1000000000004"/>
    <n v="856.10000000000036"/>
    <s v="Sep"/>
    <s v="Sep-2024"/>
    <d v="2024-09-01T00:00:00"/>
    <x v="3"/>
  </r>
  <r>
    <s v="CUST1044"/>
    <s v="P010"/>
    <n v="1"/>
    <n v="2499"/>
    <n v="249.9"/>
    <s v="Credit Card"/>
    <s v="Delivered"/>
    <s v="Delivered"/>
    <s v="Organic"/>
    <n v="80"/>
    <n v="2030"/>
    <n v="2249.1"/>
    <n v="2030"/>
    <n v="219.09999999999991"/>
    <n v="9.7416744475567973E-2"/>
    <n v="2249.1"/>
    <n v="219.09999999999991"/>
    <s v="Oct"/>
    <s v="Oct-2024"/>
    <d v="2024-10-01T00:00:00"/>
    <x v="4"/>
  </r>
  <r>
    <s v="CUST1098"/>
    <s v="P023"/>
    <n v="3"/>
    <n v="8999"/>
    <n v="0"/>
    <s v="Cash on Delivery"/>
    <s v="Cancelled"/>
    <s v="Cancelled"/>
    <s v="Organic"/>
    <n v="60"/>
    <n v="6419"/>
    <n v="26997"/>
    <n v="19257"/>
    <n v="7740"/>
    <n v="0.28669852205800644"/>
    <n v="0"/>
    <n v="0"/>
    <s v="May"/>
    <s v="May-2025"/>
    <d v="2025-05-01T00:00:00"/>
    <x v="0"/>
  </r>
  <r>
    <s v="CUST0507"/>
    <s v="P055"/>
    <n v="3"/>
    <n v="799"/>
    <n v="239.7"/>
    <s v="UPI"/>
    <s v="Delivered"/>
    <s v="Delivered"/>
    <s v="Facebook"/>
    <n v="80"/>
    <n v="596"/>
    <n v="2157.3000000000002"/>
    <n v="1788"/>
    <n v="369.30000000000018"/>
    <n v="0.17118620497844536"/>
    <n v="2157.3000000000002"/>
    <n v="369.30000000000018"/>
    <s v="Apr"/>
    <s v="Apr-2025"/>
    <d v="2025-04-01T00:00:00"/>
    <x v="3"/>
  </r>
  <r>
    <s v="CUST0103"/>
    <s v="P018"/>
    <n v="3"/>
    <n v="499"/>
    <n v="149.69999999999999"/>
    <s v="Credit Card"/>
    <s v="Delivered"/>
    <s v="Delivered"/>
    <s v="Instagram"/>
    <n v="40"/>
    <n v="403"/>
    <n v="1347.3"/>
    <n v="1209"/>
    <n v="138.29999999999995"/>
    <n v="0.10264974393230904"/>
    <n v="1347.3"/>
    <n v="138.29999999999995"/>
    <s v="Nov"/>
    <s v="Nov-2024"/>
    <d v="2024-11-01T00:00:00"/>
    <x v="4"/>
  </r>
  <r>
    <s v="CUST0652"/>
    <s v="P023"/>
    <n v="1"/>
    <n v="8999"/>
    <n v="0"/>
    <s v="UPI"/>
    <s v="Cancelled"/>
    <s v="Cancelled"/>
    <s v="Affiliate"/>
    <n v="100"/>
    <n v="6419"/>
    <n v="8999"/>
    <n v="6419"/>
    <n v="2580"/>
    <n v="0.28669852205800644"/>
    <n v="0"/>
    <n v="0"/>
    <s v="Feb"/>
    <s v="Feb-2025"/>
    <d v="2025-02-01T00:00:00"/>
    <x v="0"/>
  </r>
  <r>
    <s v="CUST0495"/>
    <s v="P041"/>
    <n v="3"/>
    <n v="399"/>
    <n v="119.7"/>
    <s v="UPI"/>
    <s v="Delivered"/>
    <s v="Delivered"/>
    <s v="Organic"/>
    <n v="100"/>
    <n v="315"/>
    <n v="1077.3"/>
    <n v="945"/>
    <n v="132.29999999999995"/>
    <n v="0.12280701754385961"/>
    <n v="1077.3"/>
    <n v="132.29999999999995"/>
    <s v="Feb"/>
    <s v="Feb-2024"/>
    <d v="2024-02-01T00:00:00"/>
    <x v="3"/>
  </r>
  <r>
    <s v="CUST0843"/>
    <s v="P042"/>
    <n v="2"/>
    <n v="2499"/>
    <n v="249.9"/>
    <s v="Net Banking"/>
    <s v="Delivered"/>
    <s v="Delivered"/>
    <s v="Organic"/>
    <n v="40"/>
    <n v="1833"/>
    <n v="4748.1000000000004"/>
    <n v="3666"/>
    <n v="1082.1000000000004"/>
    <n v="0.22790168699058577"/>
    <n v="4748.1000000000004"/>
    <n v="1082.1000000000004"/>
    <s v="Oct"/>
    <s v="Oct-2024"/>
    <d v="2024-10-01T00:00:00"/>
    <x v="3"/>
  </r>
  <r>
    <s v="CUST0090"/>
    <s v="P052"/>
    <n v="2"/>
    <n v="499"/>
    <n v="199.6"/>
    <s v="Net Banking"/>
    <s v="Delivered"/>
    <s v="Delivered"/>
    <s v="Organic"/>
    <n v="50"/>
    <n v="320"/>
    <n v="798.4"/>
    <n v="640"/>
    <n v="158.39999999999998"/>
    <n v="0.19839679358717432"/>
    <n v="798.4"/>
    <n v="158.39999999999998"/>
    <s v="Jun"/>
    <s v="Jun-2024"/>
    <d v="2024-06-01T00:00:00"/>
    <x v="3"/>
  </r>
  <r>
    <s v="CUST0522"/>
    <s v="P067"/>
    <n v="2"/>
    <n v="999"/>
    <n v="0"/>
    <s v="Cash on Delivery"/>
    <s v="Delivered"/>
    <s v="Delivered"/>
    <s v="Organic"/>
    <n v="60"/>
    <n v="611"/>
    <n v="1998"/>
    <n v="1222"/>
    <n v="776"/>
    <n v="0.38838838838838841"/>
    <n v="1998"/>
    <n v="776"/>
    <s v="May"/>
    <s v="May-2025"/>
    <d v="2025-05-01T00:00:00"/>
    <x v="2"/>
  </r>
  <r>
    <s v="CUST0206"/>
    <s v="P016"/>
    <n v="1"/>
    <n v="999"/>
    <n v="99.9"/>
    <s v="UPI"/>
    <s v="Delivered"/>
    <s v="Delivered"/>
    <s v="Instagram"/>
    <n v="70"/>
    <n v="813"/>
    <n v="899.1"/>
    <n v="813"/>
    <n v="86.100000000000023"/>
    <n v="9.576242909576245E-2"/>
    <n v="899.1"/>
    <n v="86.100000000000023"/>
    <s v="Sep"/>
    <s v="Sep-2025"/>
    <d v="2025-09-01T00:00:00"/>
    <x v="4"/>
  </r>
  <r>
    <s v="CUST0707"/>
    <s v="P019"/>
    <n v="1"/>
    <n v="499"/>
    <n v="49.9"/>
    <s v="Debit Card"/>
    <s v="Delivered"/>
    <s v="Delivered"/>
    <s v="Google Ads"/>
    <n v="50"/>
    <n v="391"/>
    <n v="449.1"/>
    <n v="391"/>
    <n v="58.100000000000023"/>
    <n v="0.12936985081273664"/>
    <n v="449.1"/>
    <n v="58.100000000000023"/>
    <s v="Jul"/>
    <s v="Jul-2025"/>
    <d v="2025-07-01T00:00:00"/>
    <x v="4"/>
  </r>
  <r>
    <s v="CUST0473"/>
    <s v="P016"/>
    <n v="4"/>
    <n v="999"/>
    <n v="199.8"/>
    <s v="UPI"/>
    <s v="Delivered"/>
    <s v="Delivered"/>
    <s v="Affiliate"/>
    <n v="100"/>
    <n v="813"/>
    <n v="3796.2"/>
    <n v="3252"/>
    <n v="544.19999999999982"/>
    <n v="0.14335388019598541"/>
    <n v="3796.2"/>
    <n v="544.19999999999982"/>
    <s v="Jan"/>
    <s v="Jan-2024"/>
    <d v="2024-01-01T00:00:00"/>
    <x v="4"/>
  </r>
  <r>
    <s v="CUST0717"/>
    <s v="P010"/>
    <n v="2"/>
    <n v="2499"/>
    <n v="0"/>
    <s v="Credit Card"/>
    <s v="Cancelled"/>
    <s v="Cancelled"/>
    <s v="Facebook"/>
    <n v="80"/>
    <n v="2030"/>
    <n v="4998"/>
    <n v="4060"/>
    <n v="938"/>
    <n v="0.1876750700280112"/>
    <n v="0"/>
    <n v="0"/>
    <s v="Jan"/>
    <s v="Jan-2024"/>
    <d v="2024-01-01T00:00:00"/>
    <x v="4"/>
  </r>
  <r>
    <s v="CUST0106"/>
    <s v="P025"/>
    <n v="1"/>
    <n v="4999"/>
    <n v="499.9"/>
    <s v="Credit Card"/>
    <s v="Delivered"/>
    <s v="Delivered"/>
    <s v="Email"/>
    <n v="80"/>
    <n v="3572"/>
    <n v="4499.1000000000004"/>
    <n v="3572"/>
    <n v="927.10000000000036"/>
    <n v="0.20606343490920412"/>
    <n v="4499.1000000000004"/>
    <n v="927.10000000000036"/>
    <s v="May"/>
    <s v="May-2025"/>
    <d v="2025-05-01T00:00:00"/>
    <x v="0"/>
  </r>
  <r>
    <s v="CUST0774"/>
    <s v="P003"/>
    <n v="2"/>
    <n v="399"/>
    <n v="79.8"/>
    <s v="Credit Card"/>
    <s v="Delivered"/>
    <s v="Delivered"/>
    <s v="Facebook"/>
    <n v="40"/>
    <n v="307"/>
    <n v="718.2"/>
    <n v="614"/>
    <n v="104.20000000000005"/>
    <n v="0.14508493455861882"/>
    <n v="718.2"/>
    <n v="104.20000000000005"/>
    <s v="Jul"/>
    <s v="Jul-2024"/>
    <d v="2024-07-01T00:00:00"/>
    <x v="4"/>
  </r>
  <r>
    <s v="CUST0305"/>
    <s v="P072"/>
    <n v="1"/>
    <n v="999"/>
    <n v="99.9"/>
    <s v="Cash on Delivery"/>
    <s v="Delivered"/>
    <s v="Delivered"/>
    <s v="Organic"/>
    <n v="50"/>
    <n v="636"/>
    <n v="899.1"/>
    <n v="636"/>
    <n v="263.10000000000002"/>
    <n v="0.29262595929262597"/>
    <n v="899.1"/>
    <n v="263.10000000000002"/>
    <s v="Jun"/>
    <s v="Jun-2025"/>
    <d v="2025-06-01T00:00:00"/>
    <x v="2"/>
  </r>
  <r>
    <s v="CUST0076"/>
    <s v="P100"/>
    <n v="1"/>
    <n v="4999"/>
    <n v="0"/>
    <s v="UPI"/>
    <s v="Cancelled"/>
    <s v="Cancelled"/>
    <s v="Email"/>
    <n v="80"/>
    <n v="3463"/>
    <n v="4999"/>
    <n v="3463"/>
    <n v="1536"/>
    <n v="0.30726145229045809"/>
    <n v="0"/>
    <n v="0"/>
    <s v="Apr"/>
    <s v="Apr-2024"/>
    <d v="2024-04-01T00:00:00"/>
    <x v="1"/>
  </r>
  <r>
    <s v="CUST0320"/>
    <s v="P049"/>
    <n v="2"/>
    <n v="799"/>
    <n v="159.80000000000001"/>
    <s v="UPI"/>
    <s v="Delivered"/>
    <s v="Delivered"/>
    <s v="Organic"/>
    <n v="50"/>
    <n v="538"/>
    <n v="1438.2"/>
    <n v="1076"/>
    <n v="362.20000000000005"/>
    <n v="0.25184258100403284"/>
    <n v="1438.2"/>
    <n v="362.20000000000005"/>
    <s v="Aug"/>
    <s v="Aug-2025"/>
    <d v="2025-08-01T00:00:00"/>
    <x v="3"/>
  </r>
  <r>
    <s v="CUST0441"/>
    <s v="P077"/>
    <n v="2"/>
    <n v="3999"/>
    <n v="0"/>
    <s v="Credit Card"/>
    <s v="Cancelled"/>
    <s v="Cancelled"/>
    <s v="Google Ads"/>
    <n v="60"/>
    <n v="2547"/>
    <n v="7998"/>
    <n v="5094"/>
    <n v="2904"/>
    <n v="0.3630907726931733"/>
    <n v="0"/>
    <n v="0"/>
    <s v="Feb"/>
    <s v="Feb-2025"/>
    <d v="2025-02-01T00:00:00"/>
    <x v="2"/>
  </r>
  <r>
    <s v="CUST0543"/>
    <s v="P048"/>
    <n v="3"/>
    <n v="1599"/>
    <n v="0"/>
    <s v="Credit Card"/>
    <s v="Delivered"/>
    <s v="Delivered"/>
    <s v="Organic"/>
    <n v="70"/>
    <n v="1138"/>
    <n v="4797"/>
    <n v="3414"/>
    <n v="1383"/>
    <n v="0.28830519074421512"/>
    <n v="4797"/>
    <n v="1383"/>
    <s v="Feb"/>
    <s v="Feb-2024"/>
    <d v="2024-02-01T00:00:00"/>
    <x v="3"/>
  </r>
  <r>
    <s v="CUST0865"/>
    <s v="P074"/>
    <n v="1"/>
    <n v="2999"/>
    <n v="299.89999999999998"/>
    <s v="Cash on Delivery"/>
    <s v="Delivered"/>
    <s v="Delivered"/>
    <s v="Affiliate"/>
    <n v="60"/>
    <n v="1870"/>
    <n v="2699.1"/>
    <n v="1870"/>
    <n v="829.09999999999991"/>
    <n v="0.30717646622948386"/>
    <n v="2699.1"/>
    <n v="829.09999999999991"/>
    <s v="May"/>
    <s v="May-2025"/>
    <d v="2025-05-01T00:00:00"/>
    <x v="2"/>
  </r>
  <r>
    <s v="CUST0714"/>
    <s v="P058"/>
    <n v="3"/>
    <n v="599"/>
    <n v="89.85"/>
    <s v="Credit Card"/>
    <s v="Delivered"/>
    <s v="Delivered"/>
    <s v="Email"/>
    <n v="40"/>
    <n v="464"/>
    <n v="1707.15"/>
    <n v="1392"/>
    <n v="315.15000000000009"/>
    <n v="0.18460592215095339"/>
    <n v="1707.15"/>
    <n v="315.15000000000009"/>
    <s v="Mar"/>
    <s v="Mar-2025"/>
    <d v="2025-03-01T00:00:00"/>
    <x v="3"/>
  </r>
  <r>
    <s v="CUST0449"/>
    <s v="P053"/>
    <n v="1"/>
    <n v="599"/>
    <n v="0"/>
    <s v="Credit Card"/>
    <s v="Delivered"/>
    <s v="Delivered"/>
    <s v="Organic"/>
    <n v="60"/>
    <n v="443"/>
    <n v="599"/>
    <n v="443"/>
    <n v="156"/>
    <n v="0.2604340567612688"/>
    <n v="599"/>
    <n v="156"/>
    <s v="Nov"/>
    <s v="Nov-2024"/>
    <d v="2024-11-01T00:00:00"/>
    <x v="3"/>
  </r>
  <r>
    <s v="CUST1108"/>
    <s v="P076"/>
    <n v="2"/>
    <n v="399"/>
    <n v="119.7"/>
    <s v="Credit Card"/>
    <s v="Delivered"/>
    <s v="Delivered"/>
    <s v="Organic"/>
    <n v="80"/>
    <n v="322"/>
    <n v="678.3"/>
    <n v="644"/>
    <n v="34.299999999999955"/>
    <n v="5.056759545923626E-2"/>
    <n v="678.3"/>
    <n v="34.299999999999955"/>
    <s v="Jul"/>
    <s v="Jul-2024"/>
    <d v="2024-07-01T00:00:00"/>
    <x v="2"/>
  </r>
  <r>
    <s v="CUST0338"/>
    <s v="P004"/>
    <n v="3"/>
    <n v="8999"/>
    <n v="0"/>
    <s v="UPI"/>
    <s v="Delivered"/>
    <s v="Delivered"/>
    <s v="Organic"/>
    <n v="80"/>
    <n v="5059"/>
    <n v="26997"/>
    <n v="15177"/>
    <n v="11820"/>
    <n v="0.43782642515835091"/>
    <n v="26997"/>
    <n v="11820"/>
    <s v="May"/>
    <s v="May-2024"/>
    <d v="2024-05-01T00:00:00"/>
    <x v="4"/>
  </r>
  <r>
    <s v="CUST0583"/>
    <s v="P029"/>
    <n v="1"/>
    <n v="2499"/>
    <n v="0"/>
    <s v="Net Banking"/>
    <s v="Cancelled"/>
    <s v="Cancelled"/>
    <s v="Instagram"/>
    <n v="80"/>
    <n v="1584"/>
    <n v="2499"/>
    <n v="1584"/>
    <n v="915"/>
    <n v="0.36614645858343337"/>
    <n v="0"/>
    <n v="0"/>
    <s v="Apr"/>
    <s v="Apr-2025"/>
    <d v="2025-04-01T00:00:00"/>
    <x v="0"/>
  </r>
  <r>
    <s v="CUST0570"/>
    <s v="P025"/>
    <n v="2"/>
    <n v="4999"/>
    <n v="0"/>
    <s v="UPI"/>
    <s v="Cancelled"/>
    <s v="Cancelled"/>
    <s v="Organic"/>
    <n v="50"/>
    <n v="3572"/>
    <n v="9998"/>
    <n v="7144"/>
    <n v="2854"/>
    <n v="0.28545709141828368"/>
    <n v="0"/>
    <n v="0"/>
    <s v="Feb"/>
    <s v="Feb-2024"/>
    <d v="2024-02-01T00:00:00"/>
    <x v="0"/>
  </r>
  <r>
    <s v="CUST0433"/>
    <s v="P031"/>
    <n v="3"/>
    <n v="3999"/>
    <n v="0"/>
    <s v="Credit Card"/>
    <s v="Cancelled"/>
    <s v="Cancelled"/>
    <s v="Organic"/>
    <n v="60"/>
    <n v="3007"/>
    <n v="11997"/>
    <n v="9021"/>
    <n v="2976"/>
    <n v="0.24806201550387597"/>
    <n v="0"/>
    <n v="0"/>
    <s v="Mar"/>
    <s v="Mar-2024"/>
    <d v="2024-03-01T00:00:00"/>
    <x v="0"/>
  </r>
  <r>
    <s v="CUST0317"/>
    <s v="P046"/>
    <n v="2"/>
    <n v="1999"/>
    <n v="0"/>
    <s v="Credit Card"/>
    <s v="Delivered"/>
    <s v="Delivered"/>
    <s v="Instagram"/>
    <n v="100"/>
    <n v="1398"/>
    <n v="3998"/>
    <n v="2796"/>
    <n v="1202"/>
    <n v="0.30065032516258128"/>
    <n v="3998"/>
    <n v="1202"/>
    <s v="Jul"/>
    <s v="Jul-2025"/>
    <d v="2025-07-01T00:00:00"/>
    <x v="3"/>
  </r>
  <r>
    <s v="CUST0273"/>
    <s v="P067"/>
    <n v="2"/>
    <n v="999"/>
    <n v="399.6"/>
    <s v="Debit Card"/>
    <s v="Delivered"/>
    <s v="Delivered"/>
    <s v="Facebook"/>
    <n v="70"/>
    <n v="611"/>
    <n v="1598.4"/>
    <n v="1222"/>
    <n v="376.40000000000009"/>
    <n v="0.23548548548548554"/>
    <n v="1598.4"/>
    <n v="376.40000000000009"/>
    <s v="May"/>
    <s v="May-2025"/>
    <d v="2025-05-01T00:00:00"/>
    <x v="2"/>
  </r>
  <r>
    <s v="CUST0295"/>
    <s v="P085"/>
    <n v="1"/>
    <n v="2999"/>
    <n v="449.85"/>
    <s v="Net Banking"/>
    <s v="Delivered"/>
    <s v="Delivered"/>
    <s v="Instagram"/>
    <n v="70"/>
    <n v="2394"/>
    <n v="2549.15"/>
    <n v="2394"/>
    <n v="155.15000000000009"/>
    <n v="6.0863425063256413E-2"/>
    <n v="2549.15"/>
    <n v="155.15000000000009"/>
    <s v="Apr"/>
    <s v="Apr-2024"/>
    <d v="2024-04-01T00:00:00"/>
    <x v="1"/>
  </r>
  <r>
    <s v="CUST0652"/>
    <s v="P044"/>
    <n v="1"/>
    <n v="4999"/>
    <n v="249.95"/>
    <s v="Cash on Delivery"/>
    <s v="Delivered"/>
    <s v="Delivered"/>
    <s v="Affiliate"/>
    <n v="100"/>
    <n v="3765"/>
    <n v="4749.05"/>
    <n v="3765"/>
    <n v="984.05000000000018"/>
    <n v="0.20720986302523667"/>
    <n v="4749.05"/>
    <n v="984.05000000000018"/>
    <s v="Jun"/>
    <s v="Jun-2024"/>
    <d v="2024-06-01T00:00:00"/>
    <x v="3"/>
  </r>
  <r>
    <s v="CUST0804"/>
    <s v="P050"/>
    <n v="2"/>
    <n v="3999"/>
    <n v="0"/>
    <s v="Credit Card"/>
    <s v="Cancelled"/>
    <s v="Cancelled"/>
    <s v="Email"/>
    <n v="60"/>
    <n v="2895"/>
    <n v="7998"/>
    <n v="5790"/>
    <n v="2208"/>
    <n v="0.2760690172543136"/>
    <n v="0"/>
    <n v="0"/>
    <s v="Sep"/>
    <s v="Sep-2024"/>
    <d v="2024-09-01T00:00:00"/>
    <x v="3"/>
  </r>
  <r>
    <s v="CUST0500"/>
    <s v="P059"/>
    <n v="2"/>
    <n v="1999"/>
    <n v="999.5"/>
    <s v="Cash on Delivery"/>
    <s v="Delivered"/>
    <s v="Delivered"/>
    <s v="Google Ads"/>
    <n v="70"/>
    <n v="1414"/>
    <n v="2998.5"/>
    <n v="2828"/>
    <n v="170.5"/>
    <n v="5.6861764215441056E-2"/>
    <n v="2998.5"/>
    <n v="170.5"/>
    <s v="Jan"/>
    <s v="Jan-2024"/>
    <d v="2024-01-01T00:00:00"/>
    <x v="3"/>
  </r>
  <r>
    <s v="CUST1135"/>
    <s v="P005"/>
    <n v="2"/>
    <n v="599"/>
    <n v="119.8"/>
    <s v="Net Banking"/>
    <s v="Delivered"/>
    <s v="Delivered"/>
    <s v="Facebook"/>
    <n v="100"/>
    <n v="426"/>
    <n v="1078.2"/>
    <n v="852"/>
    <n v="226.20000000000005"/>
    <n v="0.20979410127991099"/>
    <n v="1078.2"/>
    <n v="226.20000000000005"/>
    <s v="Mar"/>
    <s v="Mar-2025"/>
    <d v="2025-03-01T00:00:00"/>
    <x v="4"/>
  </r>
  <r>
    <s v="CUST0141"/>
    <s v="P004"/>
    <n v="1"/>
    <n v="8999"/>
    <n v="1349.85"/>
    <s v="Net Banking"/>
    <s v="Delivered"/>
    <s v="Delivered"/>
    <s v="Organic"/>
    <n v="50"/>
    <n v="5059"/>
    <n v="7649.15"/>
    <n v="5059"/>
    <n v="2590.1499999999996"/>
    <n v="0.33861932371570697"/>
    <n v="7649.15"/>
    <n v="2590.1499999999996"/>
    <s v="Oct"/>
    <s v="Oct-2024"/>
    <d v="2024-10-01T00:00:00"/>
    <x v="4"/>
  </r>
  <r>
    <s v="CUST0191"/>
    <s v="P073"/>
    <n v="2"/>
    <n v="499"/>
    <n v="49.9"/>
    <s v="Debit Card"/>
    <s v="Delivered"/>
    <s v="Delivered"/>
    <s v="Email"/>
    <n v="50"/>
    <n v="334"/>
    <n v="948.1"/>
    <n v="668"/>
    <n v="280.10000000000002"/>
    <n v="0.29543297120556905"/>
    <n v="948.1"/>
    <n v="280.10000000000002"/>
    <s v="Aug"/>
    <s v="Aug-2025"/>
    <d v="2025-08-01T00:00:00"/>
    <x v="2"/>
  </r>
  <r>
    <s v="CUST0007"/>
    <s v="P051"/>
    <n v="1"/>
    <n v="2499"/>
    <n v="0"/>
    <s v="Cash on Delivery"/>
    <s v="Cancelled"/>
    <s v="Cancelled"/>
    <s v="Organic"/>
    <n v="50"/>
    <n v="1946"/>
    <n v="2499"/>
    <n v="1946"/>
    <n v="553"/>
    <n v="0.22128851540616246"/>
    <n v="0"/>
    <n v="0"/>
    <s v="Jan"/>
    <s v="Jan-2025"/>
    <d v="2025-01-01T00:00:00"/>
    <x v="3"/>
  </r>
  <r>
    <s v="CUST0901"/>
    <s v="P066"/>
    <n v="2"/>
    <n v="299"/>
    <n v="89.7"/>
    <s v="Credit Card"/>
    <s v="Delivered"/>
    <s v="Delivered"/>
    <s v="Instagram"/>
    <n v="40"/>
    <n v="223"/>
    <n v="508.3"/>
    <n v="446"/>
    <n v="62.300000000000011"/>
    <n v="0.12256541412551644"/>
    <n v="508.3"/>
    <n v="62.300000000000011"/>
    <s v="Apr"/>
    <s v="Apr-2024"/>
    <d v="2024-04-01T00:00:00"/>
    <x v="2"/>
  </r>
  <r>
    <s v="CUST0642"/>
    <s v="P011"/>
    <n v="3"/>
    <n v="799"/>
    <n v="359.55"/>
    <s v="Debit Card"/>
    <s v="Delivered"/>
    <s v="Delivered"/>
    <s v="Instagram"/>
    <n v="50"/>
    <n v="645"/>
    <n v="2037.45"/>
    <n v="1935"/>
    <n v="102.45000000000005"/>
    <n v="5.028344253846722E-2"/>
    <n v="2037.45"/>
    <n v="102.45000000000005"/>
    <s v="Feb"/>
    <s v="Feb-2024"/>
    <d v="2024-02-01T00:00:00"/>
    <x v="4"/>
  </r>
  <r>
    <s v="CUST0079"/>
    <s v="P022"/>
    <n v="4"/>
    <n v="999"/>
    <n v="599.4"/>
    <s v="UPI"/>
    <s v="Delivered"/>
    <s v="Delivered"/>
    <s v="Instagram"/>
    <n v="40"/>
    <n v="693"/>
    <n v="3396.6"/>
    <n v="2772"/>
    <n v="624.59999999999991"/>
    <n v="0.18388977212506621"/>
    <n v="3396.6"/>
    <n v="624.59999999999991"/>
    <s v="Jan"/>
    <s v="Jan-2024"/>
    <d v="2024-01-01T00:00:00"/>
    <x v="0"/>
  </r>
  <r>
    <s v="CUST0707"/>
    <s v="P081"/>
    <n v="4"/>
    <n v="499"/>
    <n v="99.8"/>
    <s v="Cash on Delivery"/>
    <s v="Delivered"/>
    <s v="Delivered"/>
    <s v="Instagram"/>
    <n v="100"/>
    <n v="280"/>
    <n v="1896.2"/>
    <n v="1120"/>
    <n v="776.2"/>
    <n v="0.40934500580107586"/>
    <n v="1896.2"/>
    <n v="776.2"/>
    <s v="Jul"/>
    <s v="Jul-2024"/>
    <d v="2024-07-01T00:00:00"/>
    <x v="1"/>
  </r>
  <r>
    <s v="CUST0420"/>
    <s v="P016"/>
    <n v="2"/>
    <n v="999"/>
    <n v="0"/>
    <s v="UPI"/>
    <s v="Cancelled"/>
    <s v="Cancelled"/>
    <s v="Organic"/>
    <n v="60"/>
    <n v="813"/>
    <n v="1998"/>
    <n v="1626"/>
    <n v="372"/>
    <n v="0.18618618618618618"/>
    <n v="0"/>
    <n v="0"/>
    <s v="Jun"/>
    <s v="Jun-2024"/>
    <d v="2024-06-01T00:00:00"/>
    <x v="4"/>
  </r>
  <r>
    <s v="CUST0633"/>
    <s v="P070"/>
    <n v="1"/>
    <n v="499"/>
    <n v="24.95"/>
    <s v="Net Banking"/>
    <s v="Delivered"/>
    <s v="Delayed"/>
    <s v="Organic"/>
    <n v="60"/>
    <n v="394"/>
    <n v="474.05"/>
    <n v="394"/>
    <n v="80.050000000000011"/>
    <n v="0.16886404387722817"/>
    <n v="474.05"/>
    <n v="80.050000000000011"/>
    <s v="Jul"/>
    <s v="Jul-2025"/>
    <d v="2025-07-01T00:00:00"/>
    <x v="2"/>
  </r>
  <r>
    <s v="CUST0010"/>
    <s v="P088"/>
    <n v="2"/>
    <n v="2999"/>
    <n v="0"/>
    <s v="Credit Card"/>
    <s v="Cancelled"/>
    <s v="Cancelled"/>
    <s v="Email"/>
    <n v="40"/>
    <n v="2377"/>
    <n v="5998"/>
    <n v="4754"/>
    <n v="1244"/>
    <n v="0.20740246748916305"/>
    <n v="0"/>
    <n v="0"/>
    <s v="Sep"/>
    <s v="Sep-2024"/>
    <d v="2024-09-01T00:00:00"/>
    <x v="1"/>
  </r>
  <r>
    <s v="CUST0574"/>
    <s v="P074"/>
    <n v="2"/>
    <n v="2999"/>
    <n v="899.7"/>
    <s v="Credit Card"/>
    <s v="Delivered"/>
    <s v="Delivered"/>
    <s v="Facebook"/>
    <n v="70"/>
    <n v="1870"/>
    <n v="5098.3"/>
    <n v="3740"/>
    <n v="1358.3000000000002"/>
    <n v="0.26642214071357123"/>
    <n v="5098.3"/>
    <n v="1358.3000000000002"/>
    <s v="Sep"/>
    <s v="Sep-2025"/>
    <d v="2025-09-01T00:00:00"/>
    <x v="2"/>
  </r>
  <r>
    <s v="CUST0865"/>
    <s v="P041"/>
    <n v="2"/>
    <n v="399"/>
    <n v="39.9"/>
    <s v="UPI"/>
    <s v="Delivered"/>
    <s v="Delivered"/>
    <s v="Affiliate"/>
    <n v="70"/>
    <n v="315"/>
    <n v="758.1"/>
    <n v="630"/>
    <n v="128.10000000000002"/>
    <n v="0.16897506925207759"/>
    <n v="758.1"/>
    <n v="128.10000000000002"/>
    <s v="Oct"/>
    <s v="Oct-2024"/>
    <d v="2024-10-01T00:00:00"/>
    <x v="3"/>
  </r>
  <r>
    <s v="CUST0192"/>
    <s v="P020"/>
    <n v="2"/>
    <n v="1999"/>
    <n v="0"/>
    <s v="UPI"/>
    <s v="Delivered"/>
    <s v="Delivered"/>
    <s v="Google Ads"/>
    <n v="100"/>
    <n v="1597"/>
    <n v="3998"/>
    <n v="3194"/>
    <n v="804"/>
    <n v="0.20110055027513757"/>
    <n v="3998"/>
    <n v="804"/>
    <s v="Mar"/>
    <s v="Mar-2024"/>
    <d v="2024-03-01T00:00:00"/>
    <x v="4"/>
  </r>
  <r>
    <s v="CUST0074"/>
    <s v="P096"/>
    <n v="2"/>
    <n v="299"/>
    <n v="0"/>
    <s v="Debit Card"/>
    <s v="Cancelled"/>
    <s v="Cancelled"/>
    <s v="Instagram"/>
    <n v="50"/>
    <n v="168"/>
    <n v="598"/>
    <n v="336"/>
    <n v="262"/>
    <n v="0.43812709030100333"/>
    <n v="0"/>
    <n v="0"/>
    <s v="Mar"/>
    <s v="Mar-2025"/>
    <d v="2025-03-01T00:00:00"/>
    <x v="1"/>
  </r>
  <r>
    <s v="CUST0996"/>
    <s v="P047"/>
    <n v="4"/>
    <n v="1999"/>
    <n v="799.6"/>
    <s v="Credit Card"/>
    <s v="Delivered"/>
    <s v="Delivered"/>
    <s v="Google Ads"/>
    <n v="100"/>
    <n v="1547"/>
    <n v="7196.4"/>
    <n v="6188"/>
    <n v="1008.3999999999996"/>
    <n v="0.14012561836473789"/>
    <n v="7196.4"/>
    <n v="1008.3999999999996"/>
    <s v="Nov"/>
    <s v="Nov-2024"/>
    <d v="2024-11-01T00:00:00"/>
    <x v="3"/>
  </r>
  <r>
    <s v="CUST0645"/>
    <s v="P044"/>
    <n v="1"/>
    <n v="4999"/>
    <n v="0"/>
    <s v="UPI"/>
    <s v="Delivered"/>
    <s v="Delivered"/>
    <s v="Organic"/>
    <n v="60"/>
    <n v="3765"/>
    <n v="4999"/>
    <n v="3765"/>
    <n v="1234"/>
    <n v="0.24684936987397479"/>
    <n v="4999"/>
    <n v="1234"/>
    <s v="Oct"/>
    <s v="Oct-2025"/>
    <d v="2025-10-01T00:00:00"/>
    <x v="3"/>
  </r>
  <r>
    <s v="CUST0774"/>
    <s v="P089"/>
    <n v="4"/>
    <n v="2999"/>
    <n v="1199.5999999999999"/>
    <s v="UPI"/>
    <s v="Delivered"/>
    <s v="Delayed"/>
    <s v="Organic"/>
    <n v="60"/>
    <n v="2453"/>
    <n v="10796.4"/>
    <n v="9812"/>
    <n v="984.39999999999964"/>
    <n v="9.1178540995146495E-2"/>
    <n v="10796.4"/>
    <n v="984.39999999999964"/>
    <s v="Jan"/>
    <s v="Jan-2025"/>
    <d v="2025-01-01T00:00:00"/>
    <x v="1"/>
  </r>
  <r>
    <s v="CUST0989"/>
    <s v="P024"/>
    <n v="1"/>
    <n v="1299"/>
    <n v="0"/>
    <s v="Debit Card"/>
    <s v="Cancelled"/>
    <s v="Cancelled"/>
    <s v="Facebook"/>
    <n v="80"/>
    <n v="969"/>
    <n v="1299"/>
    <n v="969"/>
    <n v="330"/>
    <n v="0.2540415704387991"/>
    <n v="0"/>
    <n v="0"/>
    <s v="May"/>
    <s v="May-2024"/>
    <d v="2024-05-01T00:00:00"/>
    <x v="0"/>
  </r>
  <r>
    <s v="CUST0743"/>
    <s v="P023"/>
    <n v="1"/>
    <n v="8999"/>
    <n v="899.9"/>
    <s v="UPI"/>
    <s v="Delivered"/>
    <s v="Delivered"/>
    <s v="Organic"/>
    <n v="40"/>
    <n v="6419"/>
    <n v="8099.1"/>
    <n v="6419"/>
    <n v="1680.1000000000004"/>
    <n v="0.20744280228667386"/>
    <n v="8099.1"/>
    <n v="1680.1000000000004"/>
    <s v="Sep"/>
    <s v="Sep-2024"/>
    <d v="2024-09-01T00:00:00"/>
    <x v="0"/>
  </r>
  <r>
    <s v="CUST0472"/>
    <s v="P047"/>
    <n v="2"/>
    <n v="1999"/>
    <n v="0"/>
    <s v="Credit Card"/>
    <s v="Cancelled"/>
    <s v="Cancelled"/>
    <s v="Facebook"/>
    <n v="40"/>
    <n v="1547"/>
    <n v="3998"/>
    <n v="3094"/>
    <n v="904"/>
    <n v="0.22611305652826413"/>
    <n v="0"/>
    <n v="0"/>
    <s v="Jun"/>
    <s v="Jun-2025"/>
    <d v="2025-06-01T00:00:00"/>
    <x v="3"/>
  </r>
  <r>
    <s v="CUST0040"/>
    <s v="P080"/>
    <n v="3"/>
    <n v="6999"/>
    <n v="0"/>
    <s v="UPI"/>
    <s v="Delivered"/>
    <s v="Delivered"/>
    <s v="Google Ads"/>
    <n v="50"/>
    <n v="4949"/>
    <n v="20997"/>
    <n v="14847"/>
    <n v="6150"/>
    <n v="0.29289898556936705"/>
    <n v="20997"/>
    <n v="6150"/>
    <s v="Nov"/>
    <s v="Nov-2024"/>
    <d v="2024-11-01T00:00:00"/>
    <x v="2"/>
  </r>
  <r>
    <s v="CUST0865"/>
    <s v="P042"/>
    <n v="3"/>
    <n v="2499"/>
    <n v="1499.4"/>
    <s v="Credit Card"/>
    <s v="Delivered"/>
    <s v="Delivered"/>
    <s v="Organic"/>
    <n v="60"/>
    <n v="1833"/>
    <n v="5997.6"/>
    <n v="5499"/>
    <n v="498.60000000000036"/>
    <n v="8.3133253301320584E-2"/>
    <n v="5997.6"/>
    <n v="498.60000000000036"/>
    <s v="Mar"/>
    <s v="Mar-2024"/>
    <d v="2024-03-01T00:00:00"/>
    <x v="3"/>
  </r>
  <r>
    <s v="CUST0342"/>
    <s v="P016"/>
    <n v="1"/>
    <n v="999"/>
    <n v="49.95"/>
    <s v="Debit Card"/>
    <s v="Delivered"/>
    <s v="Delivered"/>
    <s v="Facebook"/>
    <n v="40"/>
    <n v="813"/>
    <n v="949.05"/>
    <n v="813"/>
    <n v="136.04999999999995"/>
    <n v="0.14335388019598541"/>
    <n v="949.05"/>
    <n v="136.04999999999995"/>
    <s v="Aug"/>
    <s v="Aug-2025"/>
    <d v="2025-08-01T00:00:00"/>
    <x v="4"/>
  </r>
  <r>
    <s v="CUST0241"/>
    <s v="P011"/>
    <n v="3"/>
    <n v="799"/>
    <n v="479.4"/>
    <s v="UPI"/>
    <s v="Delivered"/>
    <s v="Delivered"/>
    <s v="Organic"/>
    <n v="80"/>
    <n v="645"/>
    <n v="1917.6"/>
    <n v="1935"/>
    <n v="-17.400000000000091"/>
    <n v="-9.0738423028786461E-3"/>
    <n v="1917.6"/>
    <n v="-17.400000000000091"/>
    <s v="Mar"/>
    <s v="Mar-2025"/>
    <d v="2025-03-01T00:00:00"/>
    <x v="4"/>
  </r>
  <r>
    <s v="CUST0004"/>
    <s v="P009"/>
    <n v="1"/>
    <n v="4999"/>
    <n v="499.9"/>
    <s v="Debit Card"/>
    <s v="Delivered"/>
    <s v="Delivered"/>
    <s v="Organic"/>
    <n v="40"/>
    <n v="2853"/>
    <n v="4499.1000000000004"/>
    <n v="2853"/>
    <n v="1646.1000000000004"/>
    <n v="0.36587317463492702"/>
    <n v="4499.1000000000004"/>
    <n v="1646.1000000000004"/>
    <s v="May"/>
    <s v="May-2024"/>
    <d v="2024-05-01T00:00:00"/>
    <x v="4"/>
  </r>
  <r>
    <s v="CUST0155"/>
    <s v="P072"/>
    <n v="1"/>
    <n v="999"/>
    <n v="0"/>
    <s v="Cash on Delivery"/>
    <s v="Cancelled"/>
    <s v="Cancelled"/>
    <s v="Organic"/>
    <n v="100"/>
    <n v="636"/>
    <n v="999"/>
    <n v="636"/>
    <n v="363"/>
    <n v="0.36336336336336339"/>
    <n v="0"/>
    <n v="0"/>
    <s v="Dec"/>
    <s v="Dec-2024"/>
    <d v="2024-12-01T00:00:00"/>
    <x v="2"/>
  </r>
  <r>
    <s v="CUST0098"/>
    <s v="P086"/>
    <n v="2"/>
    <n v="6999"/>
    <n v="3499.5"/>
    <s v="Credit Card"/>
    <s v="Delivered"/>
    <s v="Delayed"/>
    <s v="Organic"/>
    <n v="100"/>
    <n v="4782"/>
    <n v="10498.5"/>
    <n v="9564"/>
    <n v="934.5"/>
    <n v="8.9012716102300327E-2"/>
    <n v="10498.5"/>
    <n v="934.5"/>
    <s v="Feb"/>
    <s v="Feb-2025"/>
    <d v="2025-02-01T00:00:00"/>
    <x v="1"/>
  </r>
  <r>
    <s v="CUST0821"/>
    <s v="P061"/>
    <n v="2"/>
    <n v="299"/>
    <n v="29.9"/>
    <s v="Credit Card"/>
    <s v="Delivered"/>
    <s v="Delivered"/>
    <s v="Organic"/>
    <n v="100"/>
    <n v="170"/>
    <n v="568.1"/>
    <n v="340"/>
    <n v="228.10000000000002"/>
    <n v="0.40151381798979058"/>
    <n v="568.1"/>
    <n v="228.10000000000002"/>
    <s v="Jan"/>
    <s v="Jan-2024"/>
    <d v="2024-01-01T00:00:00"/>
    <x v="2"/>
  </r>
  <r>
    <s v="CUST0374"/>
    <s v="P030"/>
    <n v="4"/>
    <n v="799"/>
    <n v="0"/>
    <s v="UPI"/>
    <s v="Delivered"/>
    <s v="Delivered"/>
    <s v="Email"/>
    <n v="70"/>
    <n v="566"/>
    <n v="3196"/>
    <n v="2264"/>
    <n v="932"/>
    <n v="0.29161451814768463"/>
    <n v="3196"/>
    <n v="932"/>
    <s v="Jul"/>
    <s v="Jul-2024"/>
    <d v="2024-07-01T00:00:00"/>
    <x v="0"/>
  </r>
  <r>
    <s v="CUST1071"/>
    <s v="P057"/>
    <n v="2"/>
    <n v="299"/>
    <n v="59.8"/>
    <s v="Credit Card"/>
    <s v="Delivered"/>
    <s v="Delivered"/>
    <s v="Google Ads"/>
    <n v="80"/>
    <n v="188"/>
    <n v="538.20000000000005"/>
    <n v="376"/>
    <n v="162.20000000000005"/>
    <n v="0.30137495354886668"/>
    <n v="538.20000000000005"/>
    <n v="162.20000000000005"/>
    <s v="Aug"/>
    <s v="Aug-2025"/>
    <d v="2025-08-01T00:00:00"/>
    <x v="3"/>
  </r>
  <r>
    <s v="CUST0002"/>
    <s v="P025"/>
    <n v="1"/>
    <n v="4999"/>
    <n v="749.85"/>
    <s v="UPI"/>
    <s v="Delivered"/>
    <s v="Delivered"/>
    <s v="Organic"/>
    <n v="70"/>
    <n v="3572"/>
    <n v="4249.1499999999996"/>
    <n v="3572"/>
    <n v="677.14999999999964"/>
    <n v="0.15936128402151012"/>
    <n v="4249.1499999999996"/>
    <n v="677.14999999999964"/>
    <s v="Feb"/>
    <s v="Feb-2024"/>
    <d v="2024-02-01T00:00:00"/>
    <x v="0"/>
  </r>
  <r>
    <s v="CUST0744"/>
    <s v="P068"/>
    <n v="1"/>
    <n v="2499"/>
    <n v="0"/>
    <s v="UPI"/>
    <s v="Cancelled"/>
    <s v="Cancelled"/>
    <s v="Google Ads"/>
    <n v="70"/>
    <n v="1632"/>
    <n v="2499"/>
    <n v="1632"/>
    <n v="867"/>
    <n v="0.34693877551020408"/>
    <n v="0"/>
    <n v="0"/>
    <s v="Aug"/>
    <s v="Aug-2025"/>
    <d v="2025-08-01T00:00:00"/>
    <x v="2"/>
  </r>
  <r>
    <s v="CUST0942"/>
    <s v="P076"/>
    <n v="2"/>
    <n v="399"/>
    <n v="39.9"/>
    <s v="UPI"/>
    <s v="Delivered"/>
    <s v="Delivered"/>
    <s v="Google Ads"/>
    <n v="100"/>
    <n v="322"/>
    <n v="758.1"/>
    <n v="644"/>
    <n v="114.10000000000002"/>
    <n v="0.15050784856879043"/>
    <n v="758.1"/>
    <n v="114.10000000000002"/>
    <s v="Aug"/>
    <s v="Aug-2025"/>
    <d v="2025-08-01T00:00:00"/>
    <x v="2"/>
  </r>
  <r>
    <s v="CUST1068"/>
    <s v="P070"/>
    <n v="4"/>
    <n v="499"/>
    <n v="199.6"/>
    <s v="Credit Card"/>
    <s v="Delivered"/>
    <s v="Delivered"/>
    <s v="Google Ads"/>
    <n v="60"/>
    <n v="394"/>
    <n v="1796.4"/>
    <n v="1576"/>
    <n v="220.40000000000009"/>
    <n v="0.12268982409262975"/>
    <n v="1796.4"/>
    <n v="220.40000000000009"/>
    <s v="Jan"/>
    <s v="Jan-2024"/>
    <d v="2024-01-01T00:00:00"/>
    <x v="2"/>
  </r>
  <r>
    <s v="CUST0364"/>
    <s v="P060"/>
    <n v="2"/>
    <n v="999"/>
    <n v="99.9"/>
    <s v="Cash on Delivery"/>
    <s v="Delivered"/>
    <s v="Delivered"/>
    <s v="Organic"/>
    <n v="80"/>
    <n v="744"/>
    <n v="1898.1"/>
    <n v="1488"/>
    <n v="410.09999999999991"/>
    <n v="0.21605816342658443"/>
    <n v="1898.1"/>
    <n v="410.09999999999991"/>
    <s v="Jul"/>
    <s v="Jul-2024"/>
    <d v="2024-07-01T00:00:00"/>
    <x v="3"/>
  </r>
  <r>
    <s v="CUST0941"/>
    <s v="P009"/>
    <n v="2"/>
    <n v="4999"/>
    <n v="0"/>
    <s v="UPI"/>
    <s v="Delivered"/>
    <s v="Delivered"/>
    <s v="Organic"/>
    <n v="80"/>
    <n v="2853"/>
    <n v="9998"/>
    <n v="5706"/>
    <n v="4292"/>
    <n v="0.4292858571714343"/>
    <n v="9998"/>
    <n v="4292"/>
    <s v="Jan"/>
    <s v="Jan-2025"/>
    <d v="2025-01-01T00:00:00"/>
    <x v="4"/>
  </r>
  <r>
    <s v="CUST0833"/>
    <s v="P093"/>
    <n v="4"/>
    <n v="999"/>
    <n v="399.6"/>
    <s v="Debit Card"/>
    <s v="Delivered"/>
    <s v="Delayed"/>
    <s v="Affiliate"/>
    <n v="100"/>
    <n v="629"/>
    <n v="3596.4"/>
    <n v="2516"/>
    <n v="1080.4000000000001"/>
    <n v="0.30041152263374488"/>
    <n v="3596.4"/>
    <n v="1080.4000000000001"/>
    <s v="Jun"/>
    <s v="Jun-2024"/>
    <d v="2024-06-01T00:00:00"/>
    <x v="1"/>
  </r>
  <r>
    <s v="CUST1144"/>
    <s v="P041"/>
    <n v="1"/>
    <n v="399"/>
    <n v="59.85"/>
    <s v="UPI"/>
    <s v="Delivered"/>
    <s v="Delivered"/>
    <s v="Email"/>
    <n v="100"/>
    <n v="315"/>
    <n v="339.15"/>
    <n v="315"/>
    <n v="24.149999999999977"/>
    <n v="7.120743034055721E-2"/>
    <n v="339.15"/>
    <n v="24.149999999999977"/>
    <s v="Nov"/>
    <s v="Nov-2024"/>
    <d v="2024-11-01T00:00:00"/>
    <x v="3"/>
  </r>
  <r>
    <s v="CUST0374"/>
    <s v="P099"/>
    <n v="1"/>
    <n v="1299"/>
    <n v="0"/>
    <s v="Cash on Delivery"/>
    <s v="Delivered"/>
    <s v="Delivered"/>
    <s v="Organic"/>
    <n v="50"/>
    <n v="1025"/>
    <n v="1299"/>
    <n v="1025"/>
    <n v="274"/>
    <n v="0.21093148575827558"/>
    <n v="1299"/>
    <n v="274"/>
    <s v="Mar"/>
    <s v="Mar-2024"/>
    <d v="2024-03-01T00:00:00"/>
    <x v="1"/>
  </r>
  <r>
    <s v="CUST0682"/>
    <s v="P051"/>
    <n v="2"/>
    <n v="2499"/>
    <n v="749.7"/>
    <s v="Net Banking"/>
    <s v="Delivered"/>
    <s v="Delivered"/>
    <s v="Organic"/>
    <n v="100"/>
    <n v="1946"/>
    <n v="4248.3"/>
    <n v="3892"/>
    <n v="356.30000000000018"/>
    <n v="8.3868841654308815E-2"/>
    <n v="4248.3"/>
    <n v="356.30000000000018"/>
    <s v="Mar"/>
    <s v="Mar-2024"/>
    <d v="2024-03-01T00:00:00"/>
    <x v="3"/>
  </r>
  <r>
    <s v="CUST0740"/>
    <s v="P073"/>
    <n v="1"/>
    <n v="499"/>
    <n v="124.75"/>
    <s v="Debit Card"/>
    <s v="Delivered"/>
    <s v="Delivered"/>
    <s v="Google Ads"/>
    <n v="80"/>
    <n v="334"/>
    <n v="374.25"/>
    <n v="334"/>
    <n v="40.25"/>
    <n v="0.10754843019372078"/>
    <n v="374.25"/>
    <n v="40.25"/>
    <s v="May"/>
    <s v="May-2024"/>
    <d v="2024-05-01T00:00:00"/>
    <x v="2"/>
  </r>
  <r>
    <s v="CUST0223"/>
    <s v="P093"/>
    <n v="1"/>
    <n v="999"/>
    <n v="49.95"/>
    <s v="UPI"/>
    <s v="Delivered"/>
    <s v="Delivered"/>
    <s v="Organic"/>
    <n v="70"/>
    <n v="629"/>
    <n v="949.05"/>
    <n v="629"/>
    <n v="320.04999999999995"/>
    <n v="0.33723196881091616"/>
    <n v="949.05"/>
    <n v="320.04999999999995"/>
    <s v="Sep"/>
    <s v="Sep-2024"/>
    <d v="2024-09-01T00:00:00"/>
    <x v="1"/>
  </r>
  <r>
    <s v="CUST0536"/>
    <s v="P040"/>
    <n v="4"/>
    <n v="799"/>
    <n v="0"/>
    <s v="UPI"/>
    <s v="Cancelled"/>
    <s v="Cancelled"/>
    <s v="Email"/>
    <n v="70"/>
    <n v="639"/>
    <n v="3196"/>
    <n v="2556"/>
    <n v="640"/>
    <n v="0.20025031289111389"/>
    <n v="0"/>
    <n v="0"/>
    <s v="May"/>
    <s v="May-2024"/>
    <d v="2024-05-01T00:00:00"/>
    <x v="0"/>
  </r>
  <r>
    <s v="CUST0712"/>
    <s v="P058"/>
    <n v="2"/>
    <n v="599"/>
    <n v="0"/>
    <s v="Debit Card"/>
    <s v="Delivered"/>
    <s v="Delivered"/>
    <s v="Email"/>
    <n v="80"/>
    <n v="464"/>
    <n v="1198"/>
    <n v="928"/>
    <n v="270"/>
    <n v="0.22537562604340566"/>
    <n v="1198"/>
    <n v="270"/>
    <s v="Sep"/>
    <s v="Sep-2025"/>
    <d v="2025-09-01T00:00:00"/>
    <x v="3"/>
  </r>
  <r>
    <s v="CUST0646"/>
    <s v="P049"/>
    <n v="2"/>
    <n v="799"/>
    <n v="79.900000000000006"/>
    <s v="Credit Card"/>
    <s v="Delivered"/>
    <s v="Delayed"/>
    <s v="Organic"/>
    <n v="60"/>
    <n v="538"/>
    <n v="1518.1"/>
    <n v="1076"/>
    <n v="442.09999999999991"/>
    <n v="0.29121928726697843"/>
    <n v="1518.1"/>
    <n v="442.09999999999991"/>
    <s v="Sep"/>
    <s v="Sep-2025"/>
    <d v="2025-09-01T00:00:00"/>
    <x v="3"/>
  </r>
  <r>
    <s v="CUST0548"/>
    <s v="P031"/>
    <n v="4"/>
    <n v="3999"/>
    <n v="0"/>
    <s v="UPI"/>
    <s v="Delivered"/>
    <s v="Delivered"/>
    <s v="Affiliate"/>
    <n v="100"/>
    <n v="3007"/>
    <n v="15996"/>
    <n v="12028"/>
    <n v="3968"/>
    <n v="0.24806201550387597"/>
    <n v="15996"/>
    <n v="3968"/>
    <s v="Nov"/>
    <s v="Nov-2024"/>
    <d v="2024-11-01T00:00:00"/>
    <x v="0"/>
  </r>
  <r>
    <s v="CUST0446"/>
    <s v="P052"/>
    <n v="1"/>
    <n v="499"/>
    <n v="0"/>
    <s v="Debit Card"/>
    <s v="Delivered"/>
    <s v="Delivered"/>
    <s v="Organic"/>
    <n v="100"/>
    <n v="320"/>
    <n v="499"/>
    <n v="320"/>
    <n v="179"/>
    <n v="0.3587174348697395"/>
    <n v="499"/>
    <n v="179"/>
    <s v="Aug"/>
    <s v="Aug-2024"/>
    <d v="2024-08-01T00:00:00"/>
    <x v="3"/>
  </r>
  <r>
    <s v="CUST0570"/>
    <s v="P067"/>
    <n v="1"/>
    <n v="999"/>
    <n v="0"/>
    <s v="Credit Card"/>
    <s v="Delivered"/>
    <s v="Delayed"/>
    <s v="Facebook"/>
    <n v="40"/>
    <n v="611"/>
    <n v="999"/>
    <n v="611"/>
    <n v="388"/>
    <n v="0.38838838838838841"/>
    <n v="999"/>
    <n v="388"/>
    <s v="Aug"/>
    <s v="Aug-2025"/>
    <d v="2025-08-01T00:00:00"/>
    <x v="2"/>
  </r>
  <r>
    <s v="CUST0980"/>
    <s v="P067"/>
    <n v="1"/>
    <n v="999"/>
    <n v="0"/>
    <s v="UPI"/>
    <s v="Cancelled"/>
    <s v="Cancelled"/>
    <s v="Facebook"/>
    <n v="70"/>
    <n v="611"/>
    <n v="999"/>
    <n v="611"/>
    <n v="388"/>
    <n v="0.38838838838838841"/>
    <n v="0"/>
    <n v="0"/>
    <s v="Nov"/>
    <s v="Nov-2024"/>
    <d v="2024-11-01T00:00:00"/>
    <x v="2"/>
  </r>
  <r>
    <s v="CUST0677"/>
    <s v="P056"/>
    <n v="4"/>
    <n v="299"/>
    <n v="0"/>
    <s v="Credit Card"/>
    <s v="Cancelled"/>
    <s v="Cancelled"/>
    <s v="Email"/>
    <n v="70"/>
    <n v="188"/>
    <n v="1196"/>
    <n v="752"/>
    <n v="444"/>
    <n v="0.37123745819397991"/>
    <n v="0"/>
    <n v="0"/>
    <s v="Sep"/>
    <s v="Sep-2024"/>
    <d v="2024-09-01T00:00:00"/>
    <x v="3"/>
  </r>
  <r>
    <s v="CUST0310"/>
    <s v="P066"/>
    <n v="1"/>
    <n v="299"/>
    <n v="44.85"/>
    <s v="Credit Card"/>
    <s v="Delivered"/>
    <s v="Delivered"/>
    <s v="Instagram"/>
    <n v="40"/>
    <n v="223"/>
    <n v="254.15"/>
    <n v="223"/>
    <n v="31.150000000000006"/>
    <n v="0.12256541412551644"/>
    <n v="254.15"/>
    <n v="31.150000000000006"/>
    <s v="Jun"/>
    <s v="Jun-2025"/>
    <d v="2025-06-01T00:00:00"/>
    <x v="2"/>
  </r>
  <r>
    <s v="CUST0611"/>
    <s v="P058"/>
    <n v="3"/>
    <n v="599"/>
    <n v="89.85"/>
    <s v="UPI"/>
    <s v="Delivered"/>
    <s v="Delayed"/>
    <s v="Email"/>
    <n v="80"/>
    <n v="464"/>
    <n v="1707.15"/>
    <n v="1392"/>
    <n v="315.15000000000009"/>
    <n v="0.18460592215095339"/>
    <n v="1707.15"/>
    <n v="315.15000000000009"/>
    <s v="Feb"/>
    <s v="Feb-2024"/>
    <d v="2024-02-01T00:00:00"/>
    <x v="3"/>
  </r>
  <r>
    <s v="CUST0320"/>
    <s v="P005"/>
    <n v="3"/>
    <n v="599"/>
    <n v="0"/>
    <s v="Net Banking"/>
    <s v="Delivered"/>
    <s v="Delivered"/>
    <s v="Email"/>
    <n v="80"/>
    <n v="426"/>
    <n v="1797"/>
    <n v="1278"/>
    <n v="519"/>
    <n v="0.28881469115191988"/>
    <n v="1797"/>
    <n v="519"/>
    <s v="Mar"/>
    <s v="Mar-2024"/>
    <d v="2024-03-01T00:00:00"/>
    <x v="4"/>
  </r>
  <r>
    <s v="CUST0742"/>
    <s v="P048"/>
    <n v="2"/>
    <n v="1599"/>
    <n v="319.8"/>
    <s v="Debit Card"/>
    <s v="Delivered"/>
    <s v="Delivered"/>
    <s v="Email"/>
    <n v="80"/>
    <n v="1138"/>
    <n v="2878.2"/>
    <n v="2276"/>
    <n v="602.19999999999982"/>
    <n v="0.20922798971579454"/>
    <n v="2878.2"/>
    <n v="602.19999999999982"/>
    <s v="Sep"/>
    <s v="Sep-2024"/>
    <d v="2024-09-01T00:00:00"/>
    <x v="3"/>
  </r>
  <r>
    <s v="CUST0130"/>
    <s v="P051"/>
    <n v="1"/>
    <n v="2499"/>
    <n v="124.95"/>
    <s v="UPI"/>
    <s v="Delivered"/>
    <s v="Delivered"/>
    <s v="Email"/>
    <n v="50"/>
    <n v="1946"/>
    <n v="2374.0500000000002"/>
    <n v="1946"/>
    <n v="428.05000000000018"/>
    <n v="0.18030370042753949"/>
    <n v="2374.0500000000002"/>
    <n v="428.05000000000018"/>
    <s v="Jan"/>
    <s v="Jan-2024"/>
    <d v="2024-01-01T00:00:00"/>
    <x v="3"/>
  </r>
  <r>
    <s v="CUST0814"/>
    <s v="P058"/>
    <n v="1"/>
    <n v="599"/>
    <n v="0"/>
    <s v="Debit Card"/>
    <s v="Cancelled"/>
    <s v="Cancelled"/>
    <s v="Organic"/>
    <n v="60"/>
    <n v="464"/>
    <n v="599"/>
    <n v="464"/>
    <n v="135"/>
    <n v="0.22537562604340566"/>
    <n v="0"/>
    <n v="0"/>
    <s v="May"/>
    <s v="May-2024"/>
    <d v="2024-05-01T00:00:00"/>
    <x v="3"/>
  </r>
  <r>
    <s v="CUST0919"/>
    <s v="P088"/>
    <n v="1"/>
    <n v="2999"/>
    <n v="299.89999999999998"/>
    <s v="UPI"/>
    <s v="Delivered"/>
    <s v="Delivered"/>
    <s v="Affiliate"/>
    <n v="60"/>
    <n v="2377"/>
    <n v="2699.1"/>
    <n v="2377"/>
    <n v="322.09999999999991"/>
    <n v="0.11933607498795892"/>
    <n v="2699.1"/>
    <n v="322.09999999999991"/>
    <s v="Oct"/>
    <s v="Oct-2024"/>
    <d v="2024-10-01T00:00:00"/>
    <x v="1"/>
  </r>
  <r>
    <s v="CUST0618"/>
    <s v="P043"/>
    <n v="2"/>
    <n v="599"/>
    <n v="59.9"/>
    <s v="UPI"/>
    <s v="Delivered"/>
    <s v="Delivered"/>
    <s v="Organic"/>
    <n v="80"/>
    <n v="358"/>
    <n v="1138.0999999999999"/>
    <n v="716"/>
    <n v="422.09999999999991"/>
    <n v="0.37088129338370962"/>
    <n v="1138.0999999999999"/>
    <n v="422.09999999999991"/>
    <s v="May"/>
    <s v="May-2024"/>
    <d v="2024-05-01T00:00:00"/>
    <x v="3"/>
  </r>
  <r>
    <s v="CUST0766"/>
    <s v="P096"/>
    <n v="4"/>
    <n v="299"/>
    <n v="0"/>
    <s v="Credit Card"/>
    <s v="Delivered"/>
    <s v="Delayed"/>
    <s v="Instagram"/>
    <n v="80"/>
    <n v="168"/>
    <n v="1196"/>
    <n v="672"/>
    <n v="524"/>
    <n v="0.43812709030100333"/>
    <n v="1196"/>
    <n v="524"/>
    <s v="Nov"/>
    <s v="Nov-2024"/>
    <d v="2024-11-01T00:00:00"/>
    <x v="1"/>
  </r>
  <r>
    <s v="CUST0570"/>
    <s v="P062"/>
    <n v="4"/>
    <n v="1599"/>
    <n v="0"/>
    <s v="Net Banking"/>
    <s v="Cancelled"/>
    <s v="Cancelled"/>
    <s v="Organic"/>
    <n v="60"/>
    <n v="1023"/>
    <n v="6396"/>
    <n v="4092"/>
    <n v="2304"/>
    <n v="0.36022514071294559"/>
    <n v="0"/>
    <n v="0"/>
    <s v="Feb"/>
    <s v="Feb-2025"/>
    <d v="2025-02-01T00:00:00"/>
    <x v="2"/>
  </r>
  <r>
    <s v="CUST0942"/>
    <s v="P090"/>
    <n v="4"/>
    <n v="8999"/>
    <n v="1799.8"/>
    <s v="UPI"/>
    <s v="Delivered"/>
    <s v="Delivered"/>
    <s v="Organic"/>
    <n v="40"/>
    <n v="5811"/>
    <n v="34196.199999999997"/>
    <n v="23244"/>
    <n v="10952.199999999997"/>
    <n v="0.32027535223211928"/>
    <n v="34196.199999999997"/>
    <n v="10952.199999999997"/>
    <s v="Jul"/>
    <s v="Jul-2024"/>
    <d v="2024-07-01T00:00:00"/>
    <x v="1"/>
  </r>
  <r>
    <s v="CUST0343"/>
    <s v="P076"/>
    <n v="1"/>
    <n v="399"/>
    <n v="19.95"/>
    <s v="Credit Card"/>
    <s v="Delivered"/>
    <s v="Delivered"/>
    <s v="Affiliate"/>
    <n v="60"/>
    <n v="322"/>
    <n v="379.05"/>
    <n v="322"/>
    <n v="57.050000000000011"/>
    <n v="0.15050784856879043"/>
    <n v="379.05"/>
    <n v="57.050000000000011"/>
    <s v="Apr"/>
    <s v="Apr-2024"/>
    <d v="2024-04-01T00:00:00"/>
    <x v="2"/>
  </r>
  <r>
    <s v="CUST0437"/>
    <s v="P032"/>
    <n v="1"/>
    <n v="1599"/>
    <n v="319.8"/>
    <s v="Credit Card"/>
    <s v="Delivered"/>
    <s v="Delivered"/>
    <s v="Email"/>
    <n v="40"/>
    <n v="1180"/>
    <n v="1279.2"/>
    <n v="1180"/>
    <n v="99.200000000000045"/>
    <n v="7.7548467792370263E-2"/>
    <n v="1279.2"/>
    <n v="99.200000000000045"/>
    <s v="Sep"/>
    <s v="Sep-2024"/>
    <d v="2024-09-01T00:00:00"/>
    <x v="0"/>
  </r>
  <r>
    <s v="CUST0788"/>
    <s v="P027"/>
    <n v="1"/>
    <n v="299"/>
    <n v="44.85"/>
    <s v="Net Banking"/>
    <s v="Delivered"/>
    <s v="Delivered"/>
    <s v="Facebook"/>
    <n v="50"/>
    <n v="206"/>
    <n v="254.15"/>
    <n v="206"/>
    <n v="48.150000000000006"/>
    <n v="0.18945504623253986"/>
    <n v="254.15"/>
    <n v="48.150000000000006"/>
    <s v="Jan"/>
    <s v="Jan-2024"/>
    <d v="2024-01-01T00:00:00"/>
    <x v="0"/>
  </r>
  <r>
    <s v="CUST0045"/>
    <s v="P032"/>
    <n v="1"/>
    <n v="1599"/>
    <n v="79.95"/>
    <s v="Net Banking"/>
    <s v="Delivered"/>
    <s v="Delivered"/>
    <s v="Organic"/>
    <n v="70"/>
    <n v="1180"/>
    <n v="1519.05"/>
    <n v="1180"/>
    <n v="339.04999999999995"/>
    <n v="0.2231987097198907"/>
    <n v="1519.05"/>
    <n v="339.04999999999995"/>
    <s v="May"/>
    <s v="May-2024"/>
    <d v="2024-05-01T00:00:00"/>
    <x v="0"/>
  </r>
  <r>
    <s v="CUST1137"/>
    <s v="P029"/>
    <n v="1"/>
    <n v="2499"/>
    <n v="249.9"/>
    <s v="UPI"/>
    <s v="Delivered"/>
    <s v="Delivered"/>
    <s v="Organic"/>
    <n v="100"/>
    <n v="1584"/>
    <n v="2249.1"/>
    <n v="1584"/>
    <n v="665.09999999999991"/>
    <n v="0.29571828731492594"/>
    <n v="2249.1"/>
    <n v="665.09999999999991"/>
    <s v="Feb"/>
    <s v="Feb-2025"/>
    <d v="2025-02-01T00:00:00"/>
    <x v="0"/>
  </r>
  <r>
    <s v="CUST0595"/>
    <s v="P003"/>
    <n v="1"/>
    <n v="399"/>
    <n v="19.95"/>
    <s v="Debit Card"/>
    <s v="Delivered"/>
    <s v="Delivered"/>
    <s v="Affiliate"/>
    <n v="40"/>
    <n v="307"/>
    <n v="379.05"/>
    <n v="307"/>
    <n v="72.050000000000011"/>
    <n v="0.19008046431869149"/>
    <n v="379.05"/>
    <n v="72.050000000000011"/>
    <s v="Mar"/>
    <s v="Mar-2025"/>
    <d v="2025-03-01T00:00:00"/>
    <x v="4"/>
  </r>
  <r>
    <s v="CUST0403"/>
    <s v="P079"/>
    <n v="2"/>
    <n v="1999"/>
    <n v="0"/>
    <s v="UPI"/>
    <s v="Delivered"/>
    <s v="Delayed"/>
    <s v="Affiliate"/>
    <n v="80"/>
    <n v="1506"/>
    <n v="3998"/>
    <n v="3012"/>
    <n v="986"/>
    <n v="0.2466233116558279"/>
    <n v="3998"/>
    <n v="986"/>
    <s v="Jul"/>
    <s v="Jul-2024"/>
    <d v="2024-07-01T00:00:00"/>
    <x v="2"/>
  </r>
  <r>
    <s v="CUST0700"/>
    <s v="P086"/>
    <n v="1"/>
    <n v="6999"/>
    <n v="349.95"/>
    <s v="Debit Card"/>
    <s v="Delivered"/>
    <s v="Delivered"/>
    <s v="Facebook"/>
    <n v="60"/>
    <n v="4782"/>
    <n v="6649.05"/>
    <n v="4782"/>
    <n v="1867.0500000000002"/>
    <n v="0.28079951271234238"/>
    <n v="6649.05"/>
    <n v="1867.0500000000002"/>
    <s v="Sep"/>
    <s v="Sep-2025"/>
    <d v="2025-09-01T00:00:00"/>
    <x v="1"/>
  </r>
  <r>
    <s v="CUST0881"/>
    <s v="P060"/>
    <n v="1"/>
    <n v="999"/>
    <n v="49.95"/>
    <s v="UPI"/>
    <s v="Delivered"/>
    <s v="Delivered"/>
    <s v="Google Ads"/>
    <n v="70"/>
    <n v="744"/>
    <n v="949.05"/>
    <n v="744"/>
    <n v="205.04999999999995"/>
    <n v="0.21605816342658443"/>
    <n v="949.05"/>
    <n v="205.04999999999995"/>
    <s v="Jul"/>
    <s v="Jul-2024"/>
    <d v="2024-07-01T00:00:00"/>
    <x v="3"/>
  </r>
  <r>
    <s v="CUST0383"/>
    <s v="P059"/>
    <n v="2"/>
    <n v="1999"/>
    <n v="599.70000000000005"/>
    <s v="Credit Card"/>
    <s v="Delivered"/>
    <s v="Delivered"/>
    <s v="Facebook"/>
    <n v="70"/>
    <n v="1414"/>
    <n v="3398.3"/>
    <n v="2828"/>
    <n v="570.30000000000018"/>
    <n v="0.16781920371950684"/>
    <n v="3398.3"/>
    <n v="570.30000000000018"/>
    <s v="Apr"/>
    <s v="Apr-2025"/>
    <d v="2025-04-01T00:00:00"/>
    <x v="3"/>
  </r>
  <r>
    <s v="CUST0190"/>
    <s v="P096"/>
    <n v="2"/>
    <n v="299"/>
    <n v="59.8"/>
    <s v="Credit Card"/>
    <s v="Delivered"/>
    <s v="Delivered"/>
    <s v="Facebook"/>
    <n v="100"/>
    <n v="168"/>
    <n v="538.20000000000005"/>
    <n v="336"/>
    <n v="202.20000000000005"/>
    <n v="0.37569676700111487"/>
    <n v="538.20000000000005"/>
    <n v="202.20000000000005"/>
    <s v="Sep"/>
    <s v="Sep-2024"/>
    <d v="2024-09-01T00:00:00"/>
    <x v="1"/>
  </r>
  <r>
    <s v="CUST0726"/>
    <s v="P006"/>
    <n v="1"/>
    <n v="399"/>
    <n v="19.95"/>
    <s v="Cash on Delivery"/>
    <s v="Delivered"/>
    <s v="Delivered"/>
    <s v="Organic"/>
    <n v="80"/>
    <n v="221"/>
    <n v="379.05"/>
    <n v="221"/>
    <n v="158.05000000000001"/>
    <n v="0.41696346128479095"/>
    <n v="379.05"/>
    <n v="158.05000000000001"/>
    <s v="Mar"/>
    <s v="Mar-2024"/>
    <d v="2024-03-01T00:00:00"/>
    <x v="4"/>
  </r>
  <r>
    <s v="CUST0986"/>
    <s v="P040"/>
    <n v="1"/>
    <n v="799"/>
    <n v="0"/>
    <s v="Debit Card"/>
    <s v="Delivered"/>
    <s v="Delayed"/>
    <s v="Organic"/>
    <n v="40"/>
    <n v="639"/>
    <n v="799"/>
    <n v="639"/>
    <n v="160"/>
    <n v="0.20025031289111389"/>
    <n v="799"/>
    <n v="160"/>
    <s v="Apr"/>
    <s v="Apr-2025"/>
    <d v="2025-04-01T00:00:00"/>
    <x v="0"/>
  </r>
  <r>
    <s v="CUST0617"/>
    <s v="P019"/>
    <n v="4"/>
    <n v="499"/>
    <n v="299.39999999999998"/>
    <s v="Debit Card"/>
    <s v="Delivered"/>
    <s v="Delayed"/>
    <s v="Organic"/>
    <n v="80"/>
    <n v="391"/>
    <n v="1696.6"/>
    <n v="1564"/>
    <n v="132.59999999999991"/>
    <n v="7.8156312625250454E-2"/>
    <n v="1696.6"/>
    <n v="132.59999999999991"/>
    <s v="Mar"/>
    <s v="Mar-2025"/>
    <d v="2025-03-01T00:00:00"/>
    <x v="4"/>
  </r>
  <r>
    <s v="CUST0099"/>
    <s v="P017"/>
    <n v="1"/>
    <n v="6999"/>
    <n v="699.9"/>
    <s v="UPI"/>
    <s v="Delivered"/>
    <s v="Delayed"/>
    <s v="Facebook"/>
    <n v="60"/>
    <n v="4046"/>
    <n v="6299.1"/>
    <n v="4046"/>
    <n v="2253.1000000000004"/>
    <n v="0.3576860186375832"/>
    <n v="6299.1"/>
    <n v="2253.1000000000004"/>
    <s v="Mar"/>
    <s v="Mar-2025"/>
    <d v="2025-03-01T00:00:00"/>
    <x v="4"/>
  </r>
  <r>
    <s v="CUST0459"/>
    <s v="P023"/>
    <n v="2"/>
    <n v="8999"/>
    <n v="0"/>
    <s v="Credit Card"/>
    <s v="Cancelled"/>
    <s v="Cancelled"/>
    <s v="Google Ads"/>
    <n v="50"/>
    <n v="6419"/>
    <n v="17998"/>
    <n v="12838"/>
    <n v="5160"/>
    <n v="0.28669852205800644"/>
    <n v="0"/>
    <n v="0"/>
    <s v="Mar"/>
    <s v="Mar-2024"/>
    <d v="2024-03-01T00:00:00"/>
    <x v="0"/>
  </r>
  <r>
    <s v="CUST0755"/>
    <s v="P087"/>
    <n v="3"/>
    <n v="799"/>
    <n v="0"/>
    <s v="Net Banking"/>
    <s v="Cancelled"/>
    <s v="Cancelled"/>
    <s v="Organic"/>
    <n v="50"/>
    <n v="560"/>
    <n v="2397"/>
    <n v="1680"/>
    <n v="717"/>
    <n v="0.29912390488110135"/>
    <n v="0"/>
    <n v="0"/>
    <s v="Aug"/>
    <s v="Aug-2024"/>
    <d v="2024-08-01T00:00:00"/>
    <x v="1"/>
  </r>
  <r>
    <s v="CUST0023"/>
    <s v="P014"/>
    <n v="1"/>
    <n v="2499"/>
    <n v="0"/>
    <s v="UPI"/>
    <s v="Cancelled"/>
    <s v="Cancelled"/>
    <s v="Organic"/>
    <n v="40"/>
    <n v="1599"/>
    <n v="2499"/>
    <n v="1599"/>
    <n v="900"/>
    <n v="0.36014405762304924"/>
    <n v="0"/>
    <n v="0"/>
    <s v="Aug"/>
    <s v="Aug-2024"/>
    <d v="2024-08-01T00:00:00"/>
    <x v="4"/>
  </r>
  <r>
    <s v="CUST0218"/>
    <s v="P096"/>
    <n v="4"/>
    <n v="299"/>
    <n v="0"/>
    <s v="Net Banking"/>
    <s v="Cancelled"/>
    <s v="Cancelled"/>
    <s v="Email"/>
    <n v="70"/>
    <n v="168"/>
    <n v="1196"/>
    <n v="672"/>
    <n v="524"/>
    <n v="0.43812709030100333"/>
    <n v="0"/>
    <n v="0"/>
    <s v="Jun"/>
    <s v="Jun-2025"/>
    <d v="2025-06-01T00:00:00"/>
    <x v="1"/>
  </r>
  <r>
    <s v="CUST0479"/>
    <s v="P047"/>
    <n v="2"/>
    <n v="1999"/>
    <n v="599.70000000000005"/>
    <s v="UPI"/>
    <s v="Delivered"/>
    <s v="Delivered"/>
    <s v="Organic"/>
    <n v="80"/>
    <n v="1547"/>
    <n v="3398.3"/>
    <n v="3094"/>
    <n v="304.30000000000018"/>
    <n v="8.9544772386193142E-2"/>
    <n v="3398.3"/>
    <n v="304.30000000000018"/>
    <s v="Jul"/>
    <s v="Jul-2025"/>
    <d v="2025-07-01T00:00:00"/>
    <x v="3"/>
  </r>
  <r>
    <s v="CUST0312"/>
    <s v="P054"/>
    <n v="1"/>
    <n v="4999"/>
    <n v="749.85"/>
    <s v="UPI"/>
    <s v="Delivered"/>
    <s v="Delivered"/>
    <s v="Affiliate"/>
    <n v="40"/>
    <n v="2912"/>
    <n v="4249.1499999999996"/>
    <n v="2912"/>
    <n v="1337.1499999999996"/>
    <n v="0.31468646670510569"/>
    <n v="4249.1499999999996"/>
    <n v="1337.1499999999996"/>
    <s v="Oct"/>
    <s v="Oct-2025"/>
    <d v="2025-10-01T00:00:00"/>
    <x v="3"/>
  </r>
  <r>
    <s v="CUST0215"/>
    <s v="P089"/>
    <n v="2"/>
    <n v="2999"/>
    <n v="599.79999999999995"/>
    <s v="UPI"/>
    <s v="Delivered"/>
    <s v="Delivered"/>
    <s v="Instagram"/>
    <n v="100"/>
    <n v="2453"/>
    <n v="5398.2"/>
    <n v="4906"/>
    <n v="492.19999999999982"/>
    <n v="9.1178540995146495E-2"/>
    <n v="5398.2"/>
    <n v="492.19999999999982"/>
    <s v="Feb"/>
    <s v="Feb-2024"/>
    <d v="2024-02-01T00:00:00"/>
    <x v="1"/>
  </r>
  <r>
    <s v="CUST0786"/>
    <s v="P008"/>
    <n v="2"/>
    <n v="299"/>
    <n v="0"/>
    <s v="Debit Card"/>
    <s v="Cancelled"/>
    <s v="Cancelled"/>
    <s v="Instagram"/>
    <n v="40"/>
    <n v="197"/>
    <n v="598"/>
    <n v="394"/>
    <n v="204"/>
    <n v="0.34113712374581939"/>
    <n v="0"/>
    <n v="0"/>
    <s v="May"/>
    <s v="May-2024"/>
    <d v="2024-05-01T00:00:00"/>
    <x v="4"/>
  </r>
  <r>
    <s v="CUST0063"/>
    <s v="P015"/>
    <n v="3"/>
    <n v="1299"/>
    <n v="779.4"/>
    <s v="UPI"/>
    <s v="Delivered"/>
    <s v="Delivered"/>
    <s v="Email"/>
    <n v="50"/>
    <n v="881"/>
    <n v="3117.6"/>
    <n v="2643"/>
    <n v="474.59999999999991"/>
    <n v="0.15223248652809851"/>
    <n v="3117.6"/>
    <n v="474.59999999999991"/>
    <s v="Oct"/>
    <s v="Oct-2024"/>
    <d v="2024-10-01T00:00:00"/>
    <x v="4"/>
  </r>
  <r>
    <s v="CUST0739"/>
    <s v="P014"/>
    <n v="2"/>
    <n v="2499"/>
    <n v="0"/>
    <s v="Cash on Delivery"/>
    <s v="Delivered"/>
    <s v="Delivered"/>
    <s v="Email"/>
    <n v="80"/>
    <n v="1599"/>
    <n v="4998"/>
    <n v="3198"/>
    <n v="1800"/>
    <n v="0.36014405762304924"/>
    <n v="4998"/>
    <n v="1800"/>
    <s v="Oct"/>
    <s v="Oct-2024"/>
    <d v="2024-10-01T00:00:00"/>
    <x v="4"/>
  </r>
  <r>
    <s v="CUST0241"/>
    <s v="P065"/>
    <n v="2"/>
    <n v="399"/>
    <n v="119.7"/>
    <s v="Debit Card"/>
    <s v="Delivered"/>
    <s v="Delivered"/>
    <s v="Google Ads"/>
    <n v="40"/>
    <n v="252"/>
    <n v="678.3"/>
    <n v="504"/>
    <n v="174.29999999999995"/>
    <n v="0.25696594427244579"/>
    <n v="678.3"/>
    <n v="174.29999999999995"/>
    <s v="Feb"/>
    <s v="Feb-2024"/>
    <d v="2024-02-01T00:00:00"/>
    <x v="2"/>
  </r>
  <r>
    <s v="CUST0715"/>
    <s v="P084"/>
    <n v="2"/>
    <n v="999"/>
    <n v="99.9"/>
    <s v="UPI"/>
    <s v="Delivered"/>
    <s v="Delivered"/>
    <s v="Organic"/>
    <n v="60"/>
    <n v="809"/>
    <n v="1898.1"/>
    <n v="1618"/>
    <n v="280.09999999999991"/>
    <n v="0.14756862125283174"/>
    <n v="1898.1"/>
    <n v="280.09999999999991"/>
    <s v="Apr"/>
    <s v="Apr-2024"/>
    <d v="2024-04-01T00:00:00"/>
    <x v="1"/>
  </r>
  <r>
    <s v="CUST0690"/>
    <s v="P095"/>
    <n v="2"/>
    <n v="299"/>
    <n v="29.9"/>
    <s v="UPI"/>
    <s v="Delivered"/>
    <s v="Delivered"/>
    <s v="Google Ads"/>
    <n v="50"/>
    <n v="221"/>
    <n v="568.1"/>
    <n v="442"/>
    <n v="126.10000000000002"/>
    <n v="0.22196796338672772"/>
    <n v="568.1"/>
    <n v="126.10000000000002"/>
    <s v="Jun"/>
    <s v="Jun-2024"/>
    <d v="2024-06-01T00:00:00"/>
    <x v="1"/>
  </r>
  <r>
    <s v="CUST0071"/>
    <s v="P008"/>
    <n v="1"/>
    <n v="299"/>
    <n v="29.9"/>
    <s v="Cash on Delivery"/>
    <s v="Delivered"/>
    <s v="Delivered"/>
    <s v="Facebook"/>
    <n v="100"/>
    <n v="197"/>
    <n v="269.10000000000002"/>
    <n v="197"/>
    <n v="72.100000000000023"/>
    <n v="0.26793013749535494"/>
    <n v="269.10000000000002"/>
    <n v="72.100000000000023"/>
    <s v="Sep"/>
    <s v="Sep-2025"/>
    <d v="2025-09-01T00:00:00"/>
    <x v="4"/>
  </r>
  <r>
    <s v="CUST0704"/>
    <s v="P013"/>
    <n v="1"/>
    <n v="999"/>
    <n v="99.9"/>
    <s v="UPI"/>
    <s v="Delivered"/>
    <s v="Delivered"/>
    <s v="Organic"/>
    <n v="100"/>
    <n v="603"/>
    <n v="899.1"/>
    <n v="603"/>
    <n v="296.10000000000002"/>
    <n v="0.32932932932932935"/>
    <n v="899.1"/>
    <n v="296.10000000000002"/>
    <s v="Jul"/>
    <s v="Jul-2025"/>
    <d v="2025-07-01T00:00:00"/>
    <x v="4"/>
  </r>
  <r>
    <s v="CUST0238"/>
    <s v="P054"/>
    <n v="3"/>
    <n v="4999"/>
    <n v="749.85"/>
    <s v="UPI"/>
    <s v="Delivered"/>
    <s v="Delivered"/>
    <s v="Affiliate"/>
    <n v="40"/>
    <n v="2912"/>
    <n v="14247.15"/>
    <n v="8736"/>
    <n v="5511.15"/>
    <n v="0.38682473336772616"/>
    <n v="14247.15"/>
    <n v="5511.15"/>
    <s v="Jul"/>
    <s v="Jul-2024"/>
    <d v="2024-07-01T00:00:00"/>
    <x v="3"/>
  </r>
  <r>
    <s v="CUST0365"/>
    <s v="P072"/>
    <n v="3"/>
    <n v="999"/>
    <n v="0"/>
    <s v="Cash on Delivery"/>
    <s v="Delivered"/>
    <s v="Delayed"/>
    <s v="Email"/>
    <n v="80"/>
    <n v="636"/>
    <n v="2997"/>
    <n v="1908"/>
    <n v="1089"/>
    <n v="0.36336336336336339"/>
    <n v="2997"/>
    <n v="1089"/>
    <s v="Dec"/>
    <s v="Dec-2024"/>
    <d v="2024-12-01T00:00:00"/>
    <x v="2"/>
  </r>
  <r>
    <s v="CUST0928"/>
    <s v="P028"/>
    <n v="4"/>
    <n v="799"/>
    <n v="0"/>
    <s v="Debit Card"/>
    <s v="Cancelled"/>
    <s v="Cancelled"/>
    <s v="Google Ads"/>
    <n v="50"/>
    <n v="526"/>
    <n v="3196"/>
    <n v="2104"/>
    <n v="1092"/>
    <n v="0.34167709637046306"/>
    <n v="0"/>
    <n v="0"/>
    <s v="Feb"/>
    <s v="Feb-2024"/>
    <d v="2024-02-01T00:00:00"/>
    <x v="0"/>
  </r>
  <r>
    <s v="CUST1037"/>
    <s v="P059"/>
    <n v="4"/>
    <n v="1999"/>
    <n v="1199.4000000000001"/>
    <s v="Cash on Delivery"/>
    <s v="Delivered"/>
    <s v="Delayed"/>
    <s v="Facebook"/>
    <n v="40"/>
    <n v="1414"/>
    <n v="6796.6"/>
    <n v="5656"/>
    <n v="1140.6000000000004"/>
    <n v="0.16781920371950684"/>
    <n v="6796.6"/>
    <n v="1140.6000000000004"/>
    <s v="Apr"/>
    <s v="Apr-2024"/>
    <d v="2024-04-01T00:00:00"/>
    <x v="3"/>
  </r>
  <r>
    <s v="CUST0722"/>
    <s v="P017"/>
    <n v="1"/>
    <n v="6999"/>
    <n v="349.95"/>
    <s v="Debit Card"/>
    <s v="Delivered"/>
    <s v="Delivered"/>
    <s v="Email"/>
    <n v="80"/>
    <n v="4046"/>
    <n v="6649.05"/>
    <n v="4046"/>
    <n v="2603.0500000000002"/>
    <n v="0.39149201765665775"/>
    <n v="6649.05"/>
    <n v="2603.0500000000002"/>
    <s v="Jan"/>
    <s v="Jan-2025"/>
    <d v="2025-01-01T00:00:00"/>
    <x v="4"/>
  </r>
  <r>
    <s v="CUST0090"/>
    <s v="P067"/>
    <n v="2"/>
    <n v="999"/>
    <n v="0"/>
    <s v="Cash on Delivery"/>
    <s v="Cancelled"/>
    <s v="Cancelled"/>
    <s v="Instagram"/>
    <n v="100"/>
    <n v="611"/>
    <n v="1998"/>
    <n v="1222"/>
    <n v="776"/>
    <n v="0.38838838838838841"/>
    <n v="0"/>
    <n v="0"/>
    <s v="Apr"/>
    <s v="Apr-2024"/>
    <d v="2024-04-01T00:00:00"/>
    <x v="2"/>
  </r>
  <r>
    <s v="CUST0612"/>
    <s v="P033"/>
    <n v="4"/>
    <n v="399"/>
    <n v="399"/>
    <s v="UPI"/>
    <s v="Delivered"/>
    <s v="Delayed"/>
    <s v="Organic"/>
    <n v="100"/>
    <n v="321"/>
    <n v="1197"/>
    <n v="1284"/>
    <n v="-87"/>
    <n v="-7.2681704260651625E-2"/>
    <n v="1197"/>
    <n v="-87"/>
    <s v="Nov"/>
    <s v="Nov-2024"/>
    <d v="2024-11-01T00:00:00"/>
    <x v="0"/>
  </r>
  <r>
    <s v="CUST0117"/>
    <s v="P083"/>
    <n v="2"/>
    <n v="499"/>
    <n v="49.9"/>
    <s v="UPI"/>
    <s v="Delivered"/>
    <s v="Delivered"/>
    <s v="Organic"/>
    <n v="80"/>
    <n v="323"/>
    <n v="948.1"/>
    <n v="646"/>
    <n v="302.10000000000002"/>
    <n v="0.31863727454909824"/>
    <n v="948.1"/>
    <n v="302.10000000000002"/>
    <s v="Aug"/>
    <s v="Aug-2025"/>
    <d v="2025-08-01T00:00:00"/>
    <x v="1"/>
  </r>
  <r>
    <s v="CUST0325"/>
    <s v="P070"/>
    <n v="1"/>
    <n v="499"/>
    <n v="24.95"/>
    <s v="UPI"/>
    <s v="Delivered"/>
    <s v="Delayed"/>
    <s v="Instagram"/>
    <n v="50"/>
    <n v="394"/>
    <n v="474.05"/>
    <n v="394"/>
    <n v="80.050000000000011"/>
    <n v="0.16886404387722817"/>
    <n v="474.05"/>
    <n v="80.050000000000011"/>
    <s v="Aug"/>
    <s v="Aug-2024"/>
    <d v="2024-08-01T00:00:00"/>
    <x v="2"/>
  </r>
  <r>
    <s v="CUST0784"/>
    <s v="P052"/>
    <n v="1"/>
    <n v="499"/>
    <n v="74.849999999999994"/>
    <s v="Debit Card"/>
    <s v="Delivered"/>
    <s v="Delayed"/>
    <s v="Instagram"/>
    <n v="60"/>
    <n v="320"/>
    <n v="424.15"/>
    <n v="320"/>
    <n v="104.14999999999998"/>
    <n v="0.24554992337616405"/>
    <n v="424.15"/>
    <n v="104.14999999999998"/>
    <s v="Jul"/>
    <s v="Jul-2025"/>
    <d v="2025-07-01T00:00:00"/>
    <x v="3"/>
  </r>
  <r>
    <s v="CUST1097"/>
    <s v="P088"/>
    <n v="1"/>
    <n v="2999"/>
    <n v="149.94999999999999"/>
    <s v="Net Banking"/>
    <s v="Delivered"/>
    <s v="Delivered"/>
    <s v="Affiliate"/>
    <n v="70"/>
    <n v="2377"/>
    <n v="2849.05"/>
    <n v="2377"/>
    <n v="472.05000000000018"/>
    <n v="0.1656868078833296"/>
    <n v="2849.05"/>
    <n v="472.05000000000018"/>
    <s v="Jun"/>
    <s v="Jun-2025"/>
    <d v="2025-06-01T00:00:00"/>
    <x v="1"/>
  </r>
  <r>
    <s v="CUST0304"/>
    <s v="P010"/>
    <n v="1"/>
    <n v="2499"/>
    <n v="374.85"/>
    <s v="Debit Card"/>
    <s v="Delivered"/>
    <s v="Delivered"/>
    <s v="Organic"/>
    <n v="70"/>
    <n v="2030"/>
    <n v="2124.15"/>
    <n v="2030"/>
    <n v="94.150000000000091"/>
    <n v="4.4323611797660284E-2"/>
    <n v="2124.15"/>
    <n v="94.150000000000091"/>
    <s v="Feb"/>
    <s v="Feb-2025"/>
    <d v="2025-02-01T00:00:00"/>
    <x v="4"/>
  </r>
  <r>
    <s v="CUST0495"/>
    <s v="P045"/>
    <n v="1"/>
    <n v="4999"/>
    <n v="249.95"/>
    <s v="Cash on Delivery"/>
    <s v="Delivered"/>
    <s v="Delivered"/>
    <s v="Google Ads"/>
    <n v="100"/>
    <n v="3040"/>
    <n v="4749.05"/>
    <n v="3040"/>
    <n v="1709.0500000000002"/>
    <n v="0.359871974394879"/>
    <n v="4749.05"/>
    <n v="1709.0500000000002"/>
    <s v="Jul"/>
    <s v="Jul-2024"/>
    <d v="2024-07-01T00:00:00"/>
    <x v="3"/>
  </r>
  <r>
    <s v="CUST1190"/>
    <s v="P096"/>
    <n v="2"/>
    <n v="299"/>
    <n v="0"/>
    <s v="Net Banking"/>
    <s v="Cancelled"/>
    <s v="Cancelled"/>
    <s v="Organic"/>
    <n v="70"/>
    <n v="168"/>
    <n v="598"/>
    <n v="336"/>
    <n v="262"/>
    <n v="0.43812709030100333"/>
    <n v="0"/>
    <n v="0"/>
    <s v="Jul"/>
    <s v="Jul-2024"/>
    <d v="2024-07-01T00:00:00"/>
    <x v="1"/>
  </r>
  <r>
    <s v="CUST0748"/>
    <s v="P089"/>
    <n v="3"/>
    <n v="2999"/>
    <n v="899.7"/>
    <s v="Net Banking"/>
    <s v="Delivered"/>
    <s v="Delivered"/>
    <s v="Organic"/>
    <n v="50"/>
    <n v="2453"/>
    <n v="8097.3"/>
    <n v="7359"/>
    <n v="738.30000000000018"/>
    <n v="9.1178540995146551E-2"/>
    <n v="8097.3"/>
    <n v="738.30000000000018"/>
    <s v="Jul"/>
    <s v="Jul-2025"/>
    <d v="2025-07-01T00:00:00"/>
    <x v="1"/>
  </r>
  <r>
    <s v="CUST1054"/>
    <s v="P004"/>
    <n v="1"/>
    <n v="8999"/>
    <n v="0"/>
    <s v="Debit Card"/>
    <s v="Cancelled"/>
    <s v="Cancelled"/>
    <s v="Organic"/>
    <n v="40"/>
    <n v="5059"/>
    <n v="8999"/>
    <n v="5059"/>
    <n v="3940"/>
    <n v="0.43782642515835091"/>
    <n v="0"/>
    <n v="0"/>
    <s v="Jan"/>
    <s v="Jan-2024"/>
    <d v="2024-01-01T00:00:00"/>
    <x v="4"/>
  </r>
  <r>
    <s v="CUST1045"/>
    <s v="P096"/>
    <n v="1"/>
    <n v="299"/>
    <n v="29.9"/>
    <s v="Credit Card"/>
    <s v="Delivered"/>
    <s v="Delivered"/>
    <s v="Instagram"/>
    <n v="50"/>
    <n v="168"/>
    <n v="269.10000000000002"/>
    <n v="168"/>
    <n v="101.10000000000002"/>
    <n v="0.37569676700111487"/>
    <n v="269.10000000000002"/>
    <n v="101.10000000000002"/>
    <s v="Mar"/>
    <s v="Mar-2024"/>
    <d v="2024-03-01T00:00:00"/>
    <x v="1"/>
  </r>
  <r>
    <s v="CUST0725"/>
    <s v="P079"/>
    <n v="3"/>
    <n v="1999"/>
    <n v="899.55"/>
    <s v="Credit Card"/>
    <s v="Delivered"/>
    <s v="Delayed"/>
    <s v="Instagram"/>
    <n v="70"/>
    <n v="1506"/>
    <n v="5097.45"/>
    <n v="4518"/>
    <n v="579.44999999999982"/>
    <n v="0.11367448430097399"/>
    <n v="5097.45"/>
    <n v="579.44999999999982"/>
    <s v="Mar"/>
    <s v="Mar-2024"/>
    <d v="2024-03-01T00:00:00"/>
    <x v="2"/>
  </r>
  <r>
    <s v="CUST0183"/>
    <s v="P093"/>
    <n v="2"/>
    <n v="999"/>
    <n v="99.9"/>
    <s v="Net Banking"/>
    <s v="Delivered"/>
    <s v="Delivered"/>
    <s v="Organic"/>
    <n v="50"/>
    <n v="629"/>
    <n v="1898.1"/>
    <n v="1258"/>
    <n v="640.09999999999991"/>
    <n v="0.33723196881091616"/>
    <n v="1898.1"/>
    <n v="640.09999999999991"/>
    <s v="Feb"/>
    <s v="Feb-2025"/>
    <d v="2025-02-01T00:00:00"/>
    <x v="1"/>
  </r>
  <r>
    <s v="CUST1006"/>
    <s v="P061"/>
    <n v="2"/>
    <n v="299"/>
    <n v="59.8"/>
    <s v="UPI"/>
    <s v="Delivered"/>
    <s v="Delivered"/>
    <s v="Organic"/>
    <n v="50"/>
    <n v="170"/>
    <n v="538.20000000000005"/>
    <n v="340"/>
    <n v="198.20000000000005"/>
    <n v="0.36826458565589004"/>
    <n v="538.20000000000005"/>
    <n v="198.20000000000005"/>
    <s v="Apr"/>
    <s v="Apr-2024"/>
    <d v="2024-04-01T00:00:00"/>
    <x v="2"/>
  </r>
  <r>
    <s v="CUST0873"/>
    <s v="P055"/>
    <n v="3"/>
    <n v="799"/>
    <n v="239.7"/>
    <s v="Credit Card"/>
    <s v="Delivered"/>
    <s v="Delivered"/>
    <s v="Google Ads"/>
    <n v="50"/>
    <n v="596"/>
    <n v="2157.3000000000002"/>
    <n v="1788"/>
    <n v="369.30000000000018"/>
    <n v="0.17118620497844536"/>
    <n v="2157.3000000000002"/>
    <n v="369.30000000000018"/>
    <s v="Aug"/>
    <s v="Aug-2025"/>
    <d v="2025-08-01T00:00:00"/>
    <x v="3"/>
  </r>
  <r>
    <s v="CUST0105"/>
    <s v="P070"/>
    <n v="1"/>
    <n v="499"/>
    <n v="0"/>
    <s v="Credit Card"/>
    <s v="Cancelled"/>
    <s v="Cancelled"/>
    <s v="Instagram"/>
    <n v="60"/>
    <n v="394"/>
    <n v="499"/>
    <n v="394"/>
    <n v="105"/>
    <n v="0.21042084168336672"/>
    <n v="0"/>
    <n v="0"/>
    <s v="May"/>
    <s v="May-2025"/>
    <d v="2025-05-01T00:00:00"/>
    <x v="2"/>
  </r>
  <r>
    <s v="CUST0080"/>
    <s v="P006"/>
    <n v="3"/>
    <n v="399"/>
    <n v="0"/>
    <s v="Credit Card"/>
    <s v="Cancelled"/>
    <s v="Cancelled"/>
    <s v="Organic"/>
    <n v="60"/>
    <n v="221"/>
    <n v="1197"/>
    <n v="663"/>
    <n v="534"/>
    <n v="0.44611528822055135"/>
    <n v="0"/>
    <n v="0"/>
    <s v="May"/>
    <s v="May-2024"/>
    <d v="2024-05-01T00:00:00"/>
    <x v="4"/>
  </r>
  <r>
    <s v="CUST1056"/>
    <s v="P001"/>
    <n v="1"/>
    <n v="799"/>
    <n v="39.950000000000003"/>
    <s v="Net Banking"/>
    <s v="Delivered"/>
    <s v="Delivered"/>
    <s v="Email"/>
    <n v="80"/>
    <n v="547"/>
    <n v="759.05"/>
    <n v="547"/>
    <n v="212.04999999999995"/>
    <n v="0.27936236084579402"/>
    <n v="759.05"/>
    <n v="212.04999999999995"/>
    <s v="Jan"/>
    <s v="Jan-2024"/>
    <d v="2024-01-01T00:00:00"/>
    <x v="4"/>
  </r>
  <r>
    <s v="CUST0287"/>
    <s v="P027"/>
    <n v="1"/>
    <n v="299"/>
    <n v="44.85"/>
    <s v="UPI"/>
    <s v="Delivered"/>
    <s v="Delivered"/>
    <s v="Organic"/>
    <n v="60"/>
    <n v="206"/>
    <n v="254.15"/>
    <n v="206"/>
    <n v="48.150000000000006"/>
    <n v="0.18945504623253986"/>
    <n v="254.15"/>
    <n v="48.150000000000006"/>
    <s v="Sep"/>
    <s v="Sep-2025"/>
    <d v="2025-09-01T00:00:00"/>
    <x v="0"/>
  </r>
  <r>
    <s v="CUST0297"/>
    <s v="P047"/>
    <n v="2"/>
    <n v="1999"/>
    <n v="0"/>
    <s v="Cash on Delivery"/>
    <s v="Cancelled"/>
    <s v="Cancelled"/>
    <s v="Instagram"/>
    <n v="100"/>
    <n v="1547"/>
    <n v="3998"/>
    <n v="3094"/>
    <n v="904"/>
    <n v="0.22611305652826413"/>
    <n v="0"/>
    <n v="0"/>
    <s v="Mar"/>
    <s v="Mar-2024"/>
    <d v="2024-03-01T00:00:00"/>
    <x v="3"/>
  </r>
  <r>
    <s v="CUST0159"/>
    <s v="P040"/>
    <n v="2"/>
    <n v="799"/>
    <n v="239.7"/>
    <s v="Net Banking"/>
    <s v="Delivered"/>
    <s v="Delivered"/>
    <s v="Facebook"/>
    <n v="50"/>
    <n v="639"/>
    <n v="1358.3"/>
    <n v="1278"/>
    <n v="80.299999999999955"/>
    <n v="5.9118015166016315E-2"/>
    <n v="1358.3"/>
    <n v="80.299999999999955"/>
    <s v="Apr"/>
    <s v="Apr-2024"/>
    <d v="2024-04-01T00:00:00"/>
    <x v="0"/>
  </r>
  <r>
    <s v="CUST0554"/>
    <s v="P052"/>
    <n v="1"/>
    <n v="499"/>
    <n v="24.95"/>
    <s v="Credit Card"/>
    <s v="Delivered"/>
    <s v="Delivered"/>
    <s v="Organic"/>
    <n v="50"/>
    <n v="320"/>
    <n v="474.05"/>
    <n v="320"/>
    <n v="154.05000000000001"/>
    <n v="0.32496572091551523"/>
    <n v="474.05"/>
    <n v="154.05000000000001"/>
    <s v="May"/>
    <s v="May-2025"/>
    <d v="2025-05-01T00:00:00"/>
    <x v="3"/>
  </r>
  <r>
    <s v="CUST0207"/>
    <s v="P023"/>
    <n v="4"/>
    <n v="8999"/>
    <n v="1799.8"/>
    <s v="Debit Card"/>
    <s v="Delivered"/>
    <s v="Delivered"/>
    <s v="Instagram"/>
    <n v="80"/>
    <n v="6419"/>
    <n v="34196.199999999997"/>
    <n v="25676"/>
    <n v="8520.1999999999971"/>
    <n v="0.24915633900842776"/>
    <n v="34196.199999999997"/>
    <n v="8520.1999999999971"/>
    <s v="Aug"/>
    <s v="Aug-2025"/>
    <d v="2025-08-01T00:00:00"/>
    <x v="0"/>
  </r>
  <r>
    <s v="CUST1020"/>
    <s v="P092"/>
    <n v="2"/>
    <n v="999"/>
    <n v="0"/>
    <s v="Credit Card"/>
    <s v="Cancelled"/>
    <s v="Cancelled"/>
    <s v="Organic"/>
    <n v="60"/>
    <n v="727"/>
    <n v="1998"/>
    <n v="1454"/>
    <n v="544"/>
    <n v="0.2722722722722723"/>
    <n v="0"/>
    <n v="0"/>
    <s v="Aug"/>
    <s v="Aug-2024"/>
    <d v="2024-08-01T00:00:00"/>
    <x v="1"/>
  </r>
  <r>
    <s v="CUST0217"/>
    <s v="P097"/>
    <n v="4"/>
    <n v="499"/>
    <n v="199.6"/>
    <s v="Credit Card"/>
    <s v="Delivered"/>
    <s v="Delivered"/>
    <s v="Organic"/>
    <n v="60"/>
    <n v="324"/>
    <n v="1796.4"/>
    <n v="1296"/>
    <n v="500.40000000000009"/>
    <n v="0.27855711422845697"/>
    <n v="1796.4"/>
    <n v="500.40000000000009"/>
    <s v="Feb"/>
    <s v="Feb-2025"/>
    <d v="2025-02-01T00:00:00"/>
    <x v="1"/>
  </r>
  <r>
    <s v="CUST0936"/>
    <s v="P097"/>
    <n v="1"/>
    <n v="499"/>
    <n v="24.95"/>
    <s v="Debit Card"/>
    <s v="Delivered"/>
    <s v="Delivered"/>
    <s v="Google Ads"/>
    <n v="50"/>
    <n v="324"/>
    <n v="474.05"/>
    <n v="324"/>
    <n v="150.05000000000001"/>
    <n v="0.31652779242695922"/>
    <n v="474.05"/>
    <n v="150.05000000000001"/>
    <s v="Jun"/>
    <s v="Jun-2025"/>
    <d v="2025-06-01T00:00:00"/>
    <x v="1"/>
  </r>
  <r>
    <s v="CUST0702"/>
    <s v="P065"/>
    <n v="2"/>
    <n v="399"/>
    <n v="79.8"/>
    <s v="Credit Card"/>
    <s v="Delivered"/>
    <s v="Delivered"/>
    <s v="Instagram"/>
    <n v="70"/>
    <n v="252"/>
    <n v="718.2"/>
    <n v="504"/>
    <n v="214.20000000000005"/>
    <n v="0.29824561403508776"/>
    <n v="718.2"/>
    <n v="214.20000000000005"/>
    <s v="Apr"/>
    <s v="Apr-2025"/>
    <d v="2025-04-01T00:00:00"/>
    <x v="2"/>
  </r>
  <r>
    <s v="CUST1145"/>
    <s v="P036"/>
    <n v="2"/>
    <n v="2999"/>
    <n v="0"/>
    <s v="Credit Card"/>
    <s v="Cancelled"/>
    <s v="Cancelled"/>
    <s v="Google Ads"/>
    <n v="80"/>
    <n v="2406"/>
    <n v="5998"/>
    <n v="4812"/>
    <n v="1186"/>
    <n v="0.19773257752584195"/>
    <n v="0"/>
    <n v="0"/>
    <s v="Apr"/>
    <s v="Apr-2024"/>
    <d v="2024-04-01T00:00:00"/>
    <x v="0"/>
  </r>
  <r>
    <s v="CUST0642"/>
    <s v="P088"/>
    <n v="3"/>
    <n v="2999"/>
    <n v="0"/>
    <s v="UPI"/>
    <s v="Delivered"/>
    <s v="Delivered"/>
    <s v="Organic"/>
    <n v="40"/>
    <n v="2377"/>
    <n v="8997"/>
    <n v="7131"/>
    <n v="1866"/>
    <n v="0.20740246748916305"/>
    <n v="8997"/>
    <n v="1866"/>
    <s v="Feb"/>
    <s v="Feb-2025"/>
    <d v="2025-02-01T00:00:00"/>
    <x v="1"/>
  </r>
  <r>
    <s v="CUST1081"/>
    <s v="P077"/>
    <n v="3"/>
    <n v="3999"/>
    <n v="2399.4"/>
    <s v="Credit Card"/>
    <s v="Delivered"/>
    <s v="Delivered"/>
    <s v="Google Ads"/>
    <n v="60"/>
    <n v="2547"/>
    <n v="9597.6"/>
    <n v="7641"/>
    <n v="1956.6000000000004"/>
    <n v="0.20386346586646664"/>
    <n v="9597.6"/>
    <n v="1956.6000000000004"/>
    <s v="Aug"/>
    <s v="Aug-2024"/>
    <d v="2024-08-01T00:00:00"/>
    <x v="2"/>
  </r>
  <r>
    <s v="CUST0290"/>
    <s v="P085"/>
    <n v="1"/>
    <n v="2999"/>
    <n v="449.85"/>
    <s v="UPI"/>
    <s v="Delivered"/>
    <s v="Delivered"/>
    <s v="Email"/>
    <n v="70"/>
    <n v="2394"/>
    <n v="2549.15"/>
    <n v="2394"/>
    <n v="155.15000000000009"/>
    <n v="6.0863425063256413E-2"/>
    <n v="2549.15"/>
    <n v="155.15000000000009"/>
    <s v="Dec"/>
    <s v="Dec-2024"/>
    <d v="2024-12-01T00:00:00"/>
    <x v="1"/>
  </r>
  <r>
    <s v="CUST0204"/>
    <s v="P094"/>
    <n v="2"/>
    <n v="399"/>
    <n v="79.8"/>
    <s v="UPI"/>
    <s v="Delivered"/>
    <s v="Delivered"/>
    <s v="Organic"/>
    <n v="80"/>
    <n v="244"/>
    <n v="718.2"/>
    <n v="488"/>
    <n v="230.20000000000005"/>
    <n v="0.32052353104984688"/>
    <n v="718.2"/>
    <n v="230.20000000000005"/>
    <s v="Sep"/>
    <s v="Sep-2024"/>
    <d v="2024-09-01T00:00:00"/>
    <x v="1"/>
  </r>
  <r>
    <s v="CUST0675"/>
    <s v="P099"/>
    <n v="1"/>
    <n v="1299"/>
    <n v="64.95"/>
    <s v="Cash on Delivery"/>
    <s v="Delivered"/>
    <s v="Delivered"/>
    <s v="Organic"/>
    <n v="70"/>
    <n v="1025"/>
    <n v="1234.05"/>
    <n v="1025"/>
    <n v="209.04999999999995"/>
    <n v="0.16940156395607955"/>
    <n v="1234.05"/>
    <n v="209.04999999999995"/>
    <s v="Apr"/>
    <s v="Apr-2025"/>
    <d v="2025-04-01T00:00:00"/>
    <x v="1"/>
  </r>
  <r>
    <s v="CUST1134"/>
    <s v="P015"/>
    <n v="1"/>
    <n v="1299"/>
    <n v="194.85"/>
    <s v="Credit Card"/>
    <s v="Delivered"/>
    <s v="Delivered"/>
    <s v="Organic"/>
    <n v="60"/>
    <n v="881"/>
    <n v="1104.1500000000001"/>
    <n v="881"/>
    <n v="223.15000000000009"/>
    <n v="0.20210116379115162"/>
    <n v="1104.1500000000001"/>
    <n v="223.15000000000009"/>
    <s v="Nov"/>
    <s v="Nov-2024"/>
    <d v="2024-11-01T00:00:00"/>
    <x v="4"/>
  </r>
  <r>
    <s v="CUST0548"/>
    <s v="P020"/>
    <n v="1"/>
    <n v="1999"/>
    <n v="99.95"/>
    <s v="UPI"/>
    <s v="Delivered"/>
    <s v="Delivered"/>
    <s v="Email"/>
    <n v="100"/>
    <n v="1597"/>
    <n v="1899.05"/>
    <n v="1597"/>
    <n v="302.04999999999995"/>
    <n v="0.15905321081593427"/>
    <n v="1899.05"/>
    <n v="302.04999999999995"/>
    <s v="Jan"/>
    <s v="Jan-2024"/>
    <d v="2024-01-01T00:00:00"/>
    <x v="4"/>
  </r>
  <r>
    <s v="CUST0377"/>
    <s v="P004"/>
    <n v="1"/>
    <n v="8999"/>
    <n v="899.9"/>
    <s v="Cash on Delivery"/>
    <s v="Delivered"/>
    <s v="Delivered"/>
    <s v="Organic"/>
    <n v="50"/>
    <n v="5059"/>
    <n v="8099.1"/>
    <n v="5059"/>
    <n v="3040.1000000000004"/>
    <n v="0.37536269462038996"/>
    <n v="8099.1"/>
    <n v="3040.1000000000004"/>
    <s v="May"/>
    <s v="May-2024"/>
    <d v="2024-05-01T00:00:00"/>
    <x v="4"/>
  </r>
  <r>
    <s v="CUST0606"/>
    <s v="P072"/>
    <n v="4"/>
    <n v="999"/>
    <n v="199.8"/>
    <s v="Cash on Delivery"/>
    <s v="Delivered"/>
    <s v="Delivered"/>
    <s v="Affiliate"/>
    <n v="50"/>
    <n v="636"/>
    <n v="3796.2"/>
    <n v="2544"/>
    <n v="1252.1999999999998"/>
    <n v="0.32985617196143507"/>
    <n v="3796.2"/>
    <n v="1252.1999999999998"/>
    <s v="Dec"/>
    <s v="Dec-2024"/>
    <d v="2024-12-01T00:00:00"/>
    <x v="2"/>
  </r>
  <r>
    <s v="CUST0610"/>
    <s v="P055"/>
    <n v="2"/>
    <n v="799"/>
    <n v="239.7"/>
    <s v="UPI"/>
    <s v="Delivered"/>
    <s v="Delayed"/>
    <s v="Facebook"/>
    <n v="60"/>
    <n v="596"/>
    <n v="1358.3"/>
    <n v="1192"/>
    <n v="166.29999999999995"/>
    <n v="0.1224324523301185"/>
    <n v="1358.3"/>
    <n v="166.29999999999995"/>
    <s v="Feb"/>
    <s v="Feb-2024"/>
    <d v="2024-02-01T00:00:00"/>
    <x v="3"/>
  </r>
  <r>
    <s v="CUST0827"/>
    <s v="P038"/>
    <n v="2"/>
    <n v="399"/>
    <n v="159.6"/>
    <s v="Credit Card"/>
    <s v="Delivered"/>
    <s v="Delivered"/>
    <s v="Organic"/>
    <n v="50"/>
    <n v="248"/>
    <n v="638.4"/>
    <n v="496"/>
    <n v="142.39999999999998"/>
    <n v="0.22305764411027565"/>
    <n v="638.4"/>
    <n v="142.39999999999998"/>
    <s v="Sep"/>
    <s v="Sep-2025"/>
    <d v="2025-09-01T00:00:00"/>
    <x v="0"/>
  </r>
  <r>
    <s v="CUST0641"/>
    <s v="P022"/>
    <n v="4"/>
    <n v="999"/>
    <n v="599.4"/>
    <s v="Credit Card"/>
    <s v="Delivered"/>
    <s v="Delayed"/>
    <s v="Organic"/>
    <n v="50"/>
    <n v="693"/>
    <n v="3396.6"/>
    <n v="2772"/>
    <n v="624.59999999999991"/>
    <n v="0.18388977212506621"/>
    <n v="3396.6"/>
    <n v="624.59999999999991"/>
    <s v="Jun"/>
    <s v="Jun-2025"/>
    <d v="2025-06-01T00:00:00"/>
    <x v="0"/>
  </r>
  <r>
    <s v="CUST0080"/>
    <s v="P023"/>
    <n v="3"/>
    <n v="8999"/>
    <n v="4049.55"/>
    <s v="Net Banking"/>
    <s v="Delivered"/>
    <s v="Delivered"/>
    <s v="Organic"/>
    <n v="100"/>
    <n v="6419"/>
    <n v="22947.45"/>
    <n v="19257"/>
    <n v="3690.4500000000007"/>
    <n v="0.1608217906564782"/>
    <n v="22947.45"/>
    <n v="3690.4500000000007"/>
    <s v="Jun"/>
    <s v="Jun-2025"/>
    <d v="2025-06-01T00:00:00"/>
    <x v="0"/>
  </r>
  <r>
    <s v="CUST0264"/>
    <s v="P079"/>
    <n v="1"/>
    <n v="1999"/>
    <n v="299.85000000000002"/>
    <s v="Credit Card"/>
    <s v="Delivered"/>
    <s v="Delivered"/>
    <s v="Organic"/>
    <n v="50"/>
    <n v="1506"/>
    <n v="1699.15"/>
    <n v="1506"/>
    <n v="193.15000000000009"/>
    <n v="0.11367448430097406"/>
    <n v="1699.15"/>
    <n v="193.15000000000009"/>
    <s v="Jun"/>
    <s v="Jun-2024"/>
    <d v="2024-06-01T00:00:00"/>
    <x v="2"/>
  </r>
  <r>
    <s v="CUST0450"/>
    <s v="P017"/>
    <n v="2"/>
    <n v="6999"/>
    <n v="2099.6999999999998"/>
    <s v="Cash on Delivery"/>
    <s v="Delivered"/>
    <s v="Delivered"/>
    <s v="Affiliate"/>
    <n v="40"/>
    <n v="4046"/>
    <n v="11898.3"/>
    <n v="8092"/>
    <n v="3806.2999999999993"/>
    <n v="0.3199028432633233"/>
    <n v="11898.3"/>
    <n v="3806.2999999999993"/>
    <s v="Sep"/>
    <s v="Sep-2025"/>
    <d v="2025-09-01T00:00:00"/>
    <x v="4"/>
  </r>
  <r>
    <s v="CUST0651"/>
    <s v="P034"/>
    <n v="2"/>
    <n v="4999"/>
    <n v="0"/>
    <s v="UPI"/>
    <s v="Cancelled"/>
    <s v="Cancelled"/>
    <s v="Organic"/>
    <n v="100"/>
    <n v="3985"/>
    <n v="9998"/>
    <n v="7970"/>
    <n v="2028"/>
    <n v="0.20284056811362272"/>
    <n v="0"/>
    <n v="0"/>
    <s v="Jul"/>
    <s v="Jul-2024"/>
    <d v="2024-07-01T00:00:00"/>
    <x v="0"/>
  </r>
  <r>
    <s v="CUST0815"/>
    <s v="P026"/>
    <n v="1"/>
    <n v="599"/>
    <n v="119.8"/>
    <s v="UPI"/>
    <s v="Delivered"/>
    <s v="Delivered"/>
    <s v="Organic"/>
    <n v="40"/>
    <n v="363"/>
    <n v="479.2"/>
    <n v="363"/>
    <n v="116.19999999999999"/>
    <n v="0.24248747913188645"/>
    <n v="479.2"/>
    <n v="116.19999999999999"/>
    <s v="Aug"/>
    <s v="Aug-2025"/>
    <d v="2025-08-01T00:00:00"/>
    <x v="0"/>
  </r>
  <r>
    <s v="CUST0045"/>
    <s v="P038"/>
    <n v="1"/>
    <n v="399"/>
    <n v="99.75"/>
    <s v="Debit Card"/>
    <s v="Delivered"/>
    <s v="Delivered"/>
    <s v="Instagram"/>
    <n v="40"/>
    <n v="248"/>
    <n v="299.25"/>
    <n v="248"/>
    <n v="51.25"/>
    <n v="0.17126148705096073"/>
    <n v="299.25"/>
    <n v="51.25"/>
    <s v="Aug"/>
    <s v="Aug-2025"/>
    <d v="2025-08-01T00:00:00"/>
    <x v="0"/>
  </r>
  <r>
    <s v="CUST0732"/>
    <s v="P054"/>
    <n v="4"/>
    <n v="4999"/>
    <n v="3999.2"/>
    <s v="Debit Card"/>
    <s v="Delivered"/>
    <s v="Delivered"/>
    <s v="Affiliate"/>
    <n v="50"/>
    <n v="2912"/>
    <n v="15996.8"/>
    <n v="11648"/>
    <n v="4348.7999999999993"/>
    <n v="0.2718543708741748"/>
    <n v="15996.8"/>
    <n v="4348.7999999999993"/>
    <s v="Jun"/>
    <s v="Jun-2024"/>
    <d v="2024-06-01T00:00:00"/>
    <x v="3"/>
  </r>
  <r>
    <s v="CUST1028"/>
    <s v="P077"/>
    <n v="3"/>
    <n v="3999"/>
    <n v="599.85"/>
    <s v="Credit Card"/>
    <s v="Delivered"/>
    <s v="Delivered"/>
    <s v="Organic"/>
    <n v="80"/>
    <n v="2547"/>
    <n v="11397.15"/>
    <n v="7641"/>
    <n v="3756.1499999999996"/>
    <n v="0.3295692344138666"/>
    <n v="11397.15"/>
    <n v="3756.1499999999996"/>
    <s v="Mar"/>
    <s v="Mar-2025"/>
    <d v="2025-03-01T00:00:00"/>
    <x v="2"/>
  </r>
  <r>
    <s v="CUST0001"/>
    <s v="P053"/>
    <n v="4"/>
    <n v="599"/>
    <n v="119.8"/>
    <s v="Cash on Delivery"/>
    <s v="Delivered"/>
    <s v="Delivered"/>
    <s v="Google Ads"/>
    <n v="80"/>
    <n v="443"/>
    <n v="2276.1999999999998"/>
    <n v="1772"/>
    <n v="504.19999999999982"/>
    <n v="0.22150953343291443"/>
    <n v="2276.1999999999998"/>
    <n v="504.19999999999982"/>
    <s v="Feb"/>
    <s v="Feb-2024"/>
    <d v="2024-02-01T00:00:00"/>
    <x v="3"/>
  </r>
  <r>
    <s v="CUST0889"/>
    <s v="P078"/>
    <n v="4"/>
    <n v="399"/>
    <n v="0"/>
    <s v="UPI"/>
    <s v="Cancelled"/>
    <s v="Cancelled"/>
    <s v="Google Ads"/>
    <n v="60"/>
    <n v="257"/>
    <n v="1596"/>
    <n v="1028"/>
    <n v="568"/>
    <n v="0.35588972431077692"/>
    <n v="0"/>
    <n v="0"/>
    <s v="Jan"/>
    <s v="Jan-2025"/>
    <d v="2025-01-01T00:00:00"/>
    <x v="2"/>
  </r>
  <r>
    <s v="CUST0342"/>
    <s v="P036"/>
    <n v="3"/>
    <n v="2999"/>
    <n v="1349.55"/>
    <s v="Debit Card"/>
    <s v="Delivered"/>
    <s v="Delivered"/>
    <s v="Facebook"/>
    <n v="50"/>
    <n v="2406"/>
    <n v="7647.45"/>
    <n v="7218"/>
    <n v="429.44999999999982"/>
    <n v="5.6155973559814033E-2"/>
    <n v="7647.45"/>
    <n v="429.44999999999982"/>
    <s v="Feb"/>
    <s v="Feb-2025"/>
    <d v="2025-02-01T00:00:00"/>
    <x v="0"/>
  </r>
  <r>
    <s v="CUST0533"/>
    <s v="P073"/>
    <n v="1"/>
    <n v="499"/>
    <n v="0"/>
    <s v="Credit Card"/>
    <s v="Cancelled"/>
    <s v="Cancelled"/>
    <s v="Google Ads"/>
    <n v="60"/>
    <n v="334"/>
    <n v="499"/>
    <n v="334"/>
    <n v="165"/>
    <n v="0.33066132264529058"/>
    <n v="0"/>
    <n v="0"/>
    <s v="Dec"/>
    <s v="Dec-2024"/>
    <d v="2024-12-01T00:00:00"/>
    <x v="2"/>
  </r>
  <r>
    <s v="CUST0823"/>
    <s v="P090"/>
    <n v="4"/>
    <n v="8999"/>
    <n v="1799.8"/>
    <s v="Debit Card"/>
    <s v="Delivered"/>
    <s v="Delivered"/>
    <s v="Organic"/>
    <n v="70"/>
    <n v="5811"/>
    <n v="34196.199999999997"/>
    <n v="23244"/>
    <n v="10952.199999999997"/>
    <n v="0.32027535223211928"/>
    <n v="34196.199999999997"/>
    <n v="10952.199999999997"/>
    <s v="May"/>
    <s v="May-2024"/>
    <d v="2024-05-01T00:00:00"/>
    <x v="1"/>
  </r>
  <r>
    <s v="CUST0114"/>
    <s v="P056"/>
    <n v="1"/>
    <n v="299"/>
    <n v="0"/>
    <s v="Cash on Delivery"/>
    <s v="Cancelled"/>
    <s v="Cancelled"/>
    <s v="Organic"/>
    <n v="60"/>
    <n v="188"/>
    <n v="299"/>
    <n v="188"/>
    <n v="111"/>
    <n v="0.37123745819397991"/>
    <n v="0"/>
    <n v="0"/>
    <s v="Oct"/>
    <s v="Oct-2024"/>
    <d v="2024-10-01T00:00:00"/>
    <x v="3"/>
  </r>
  <r>
    <s v="CUST0320"/>
    <s v="P076"/>
    <n v="4"/>
    <n v="399"/>
    <n v="79.8"/>
    <s v="Net Banking"/>
    <s v="Delivered"/>
    <s v="Delivered"/>
    <s v="Instagram"/>
    <n v="70"/>
    <n v="322"/>
    <n v="1516.2"/>
    <n v="1288"/>
    <n v="228.20000000000005"/>
    <n v="0.15050784856879043"/>
    <n v="1516.2"/>
    <n v="228.20000000000005"/>
    <s v="Jul"/>
    <s v="Jul-2024"/>
    <d v="2024-07-01T00:00:00"/>
    <x v="2"/>
  </r>
  <r>
    <s v="CUST0530"/>
    <s v="P022"/>
    <n v="3"/>
    <n v="999"/>
    <n v="749.25"/>
    <s v="Credit Card"/>
    <s v="Delivered"/>
    <s v="Delayed"/>
    <s v="Organic"/>
    <n v="40"/>
    <n v="693"/>
    <n v="2247.75"/>
    <n v="2079"/>
    <n v="168.75"/>
    <n v="7.5075075075075076E-2"/>
    <n v="2247.75"/>
    <n v="168.75"/>
    <s v="May"/>
    <s v="May-2025"/>
    <d v="2025-05-01T00:00:00"/>
    <x v="0"/>
  </r>
  <r>
    <s v="CUST0925"/>
    <s v="P013"/>
    <n v="2"/>
    <n v="999"/>
    <n v="199.8"/>
    <s v="UPI"/>
    <s v="Delivered"/>
    <s v="Delayed"/>
    <s v="Organic"/>
    <n v="60"/>
    <n v="603"/>
    <n v="1798.2"/>
    <n v="1206"/>
    <n v="592.20000000000005"/>
    <n v="0.32932932932932935"/>
    <n v="1798.2"/>
    <n v="592.20000000000005"/>
    <s v="Jul"/>
    <s v="Jul-2025"/>
    <d v="2025-07-01T00:00:00"/>
    <x v="4"/>
  </r>
  <r>
    <s v="CUST0949"/>
    <s v="P070"/>
    <n v="4"/>
    <n v="499"/>
    <n v="0"/>
    <s v="Debit Card"/>
    <s v="Cancelled"/>
    <s v="Cancelled"/>
    <s v="Google Ads"/>
    <n v="60"/>
    <n v="394"/>
    <n v="1996"/>
    <n v="1576"/>
    <n v="420"/>
    <n v="0.21042084168336672"/>
    <n v="0"/>
    <n v="0"/>
    <s v="Oct"/>
    <s v="Oct-2024"/>
    <d v="2024-10-01T00:00:00"/>
    <x v="2"/>
  </r>
  <r>
    <s v="CUST0565"/>
    <s v="P057"/>
    <n v="4"/>
    <n v="299"/>
    <n v="59.8"/>
    <s v="Cash on Delivery"/>
    <s v="Delivered"/>
    <s v="Delivered"/>
    <s v="Instagram"/>
    <n v="100"/>
    <n v="188"/>
    <n v="1136.2"/>
    <n v="752"/>
    <n v="384.20000000000005"/>
    <n v="0.33814469283576837"/>
    <n v="1136.2"/>
    <n v="384.20000000000005"/>
    <s v="Oct"/>
    <s v="Oct-2024"/>
    <d v="2024-10-01T00:00:00"/>
    <x v="3"/>
  </r>
  <r>
    <s v="CUST0167"/>
    <s v="P080"/>
    <n v="1"/>
    <n v="6999"/>
    <n v="0"/>
    <s v="UPI"/>
    <s v="Delivered"/>
    <s v="Delivered"/>
    <s v="Facebook"/>
    <n v="50"/>
    <n v="4949"/>
    <n v="6999"/>
    <n v="4949"/>
    <n v="2050"/>
    <n v="0.29289898556936705"/>
    <n v="6999"/>
    <n v="2050"/>
    <s v="Aug"/>
    <s v="Aug-2025"/>
    <d v="2025-08-01T00:00:00"/>
    <x v="2"/>
  </r>
  <r>
    <s v="CUST0563"/>
    <s v="P023"/>
    <n v="2"/>
    <n v="8999"/>
    <n v="1799.8"/>
    <s v="Credit Card"/>
    <s v="Delivered"/>
    <s v="Delivered"/>
    <s v="Google Ads"/>
    <n v="70"/>
    <n v="6419"/>
    <n v="16198.2"/>
    <n v="12838"/>
    <n v="3360.2000000000007"/>
    <n v="0.20744280228667386"/>
    <n v="16198.2"/>
    <n v="3360.2000000000007"/>
    <s v="Nov"/>
    <s v="Nov-2024"/>
    <d v="2024-11-01T00:00:00"/>
    <x v="0"/>
  </r>
  <r>
    <s v="CUST0562"/>
    <s v="P008"/>
    <n v="4"/>
    <n v="299"/>
    <n v="0"/>
    <s v="Cash on Delivery"/>
    <s v="Cancelled"/>
    <s v="Cancelled"/>
    <s v="Instagram"/>
    <n v="40"/>
    <n v="197"/>
    <n v="1196"/>
    <n v="788"/>
    <n v="408"/>
    <n v="0.34113712374581939"/>
    <n v="0"/>
    <n v="0"/>
    <s v="Sep"/>
    <s v="Sep-2025"/>
    <d v="2025-09-01T00:00:00"/>
    <x v="4"/>
  </r>
  <r>
    <s v="CUST0800"/>
    <s v="P002"/>
    <n v="1"/>
    <n v="999"/>
    <n v="99.9"/>
    <s v="UPI"/>
    <s v="Delivered"/>
    <s v="Delivered"/>
    <s v="Affiliate"/>
    <n v="80"/>
    <n v="590"/>
    <n v="899.1"/>
    <n v="590"/>
    <n v="309.10000000000002"/>
    <n v="0.34378823267712161"/>
    <n v="899.1"/>
    <n v="309.10000000000002"/>
    <s v="Feb"/>
    <s v="Feb-2025"/>
    <d v="2025-02-01T00:00:00"/>
    <x v="4"/>
  </r>
  <r>
    <s v="CUST0972"/>
    <s v="P012"/>
    <n v="4"/>
    <n v="1599"/>
    <n v="959.4"/>
    <s v="Credit Card"/>
    <s v="Delivered"/>
    <s v="Delivered"/>
    <s v="Google Ads"/>
    <n v="100"/>
    <n v="1169"/>
    <n v="5436.6"/>
    <n v="4676"/>
    <n v="760.60000000000036"/>
    <n v="0.1399036162307325"/>
    <n v="5436.6"/>
    <n v="760.60000000000036"/>
    <s v="Jun"/>
    <s v="Jun-2024"/>
    <d v="2024-06-01T00:00:00"/>
    <x v="4"/>
  </r>
  <r>
    <s v="CUST0298"/>
    <s v="P093"/>
    <n v="2"/>
    <n v="999"/>
    <n v="299.7"/>
    <s v="Credit Card"/>
    <s v="Delivered"/>
    <s v="Delivered"/>
    <s v="Email"/>
    <n v="40"/>
    <n v="629"/>
    <n v="1698.3"/>
    <n v="1258"/>
    <n v="440.29999999999995"/>
    <n v="0.25925925925925924"/>
    <n v="1698.3"/>
    <n v="440.29999999999995"/>
    <s v="Oct"/>
    <s v="Oct-2025"/>
    <d v="2025-10-01T00:00:00"/>
    <x v="1"/>
  </r>
  <r>
    <s v="CUST0781"/>
    <s v="P017"/>
    <n v="1"/>
    <n v="6999"/>
    <n v="349.95"/>
    <s v="UPI"/>
    <s v="Delivered"/>
    <s v="Delivered"/>
    <s v="Organic"/>
    <n v="80"/>
    <n v="4046"/>
    <n v="6649.05"/>
    <n v="4046"/>
    <n v="2603.0500000000002"/>
    <n v="0.39149201765665775"/>
    <n v="6649.05"/>
    <n v="2603.0500000000002"/>
    <s v="Jul"/>
    <s v="Jul-2025"/>
    <d v="2025-07-01T00:00:00"/>
    <x v="4"/>
  </r>
  <r>
    <s v="CUST0411"/>
    <s v="P056"/>
    <n v="4"/>
    <n v="299"/>
    <n v="119.6"/>
    <s v="Net Banking"/>
    <s v="Delivered"/>
    <s v="Delivered"/>
    <s v="Google Ads"/>
    <n v="60"/>
    <n v="188"/>
    <n v="1076.4000000000001"/>
    <n v="752"/>
    <n v="324.40000000000009"/>
    <n v="0.30137495354886668"/>
    <n v="1076.4000000000001"/>
    <n v="324.40000000000009"/>
    <s v="Apr"/>
    <s v="Apr-2024"/>
    <d v="2024-04-01T00:00:00"/>
    <x v="3"/>
  </r>
  <r>
    <s v="CUST0202"/>
    <s v="P071"/>
    <n v="2"/>
    <n v="999"/>
    <n v="99.9"/>
    <s v="Credit Card"/>
    <s v="Delivered"/>
    <s v="Delayed"/>
    <s v="Facebook"/>
    <n v="50"/>
    <n v="818"/>
    <n v="1898.1"/>
    <n v="1636"/>
    <n v="262.09999999999991"/>
    <n v="0.13808545387492752"/>
    <n v="1898.1"/>
    <n v="262.09999999999991"/>
    <s v="Apr"/>
    <s v="Apr-2024"/>
    <d v="2024-04-01T00:00:00"/>
    <x v="2"/>
  </r>
  <r>
    <s v="CUST0416"/>
    <s v="P040"/>
    <n v="4"/>
    <n v="799"/>
    <n v="159.80000000000001"/>
    <s v="Credit Card"/>
    <s v="Delivered"/>
    <s v="Delivered"/>
    <s v="Instagram"/>
    <n v="100"/>
    <n v="639"/>
    <n v="3036.2"/>
    <n v="2556"/>
    <n v="480.19999999999982"/>
    <n v="0.15815822409590932"/>
    <n v="3036.2"/>
    <n v="480.19999999999982"/>
    <s v="Jan"/>
    <s v="Jan-2024"/>
    <d v="2024-01-01T00:00:00"/>
    <x v="0"/>
  </r>
  <r>
    <s v="CUST0441"/>
    <s v="P070"/>
    <n v="1"/>
    <n v="499"/>
    <n v="24.95"/>
    <s v="UPI"/>
    <s v="Delivered"/>
    <s v="Delivered"/>
    <s v="Google Ads"/>
    <n v="50"/>
    <n v="394"/>
    <n v="474.05"/>
    <n v="394"/>
    <n v="80.050000000000011"/>
    <n v="0.16886404387722817"/>
    <n v="474.05"/>
    <n v="80.050000000000011"/>
    <s v="Jun"/>
    <s v="Jun-2024"/>
    <d v="2024-06-01T00:00:00"/>
    <x v="2"/>
  </r>
  <r>
    <s v="CUST0574"/>
    <s v="P021"/>
    <n v="3"/>
    <n v="799"/>
    <n v="0"/>
    <s v="Cash on Delivery"/>
    <s v="Cancelled"/>
    <s v="Cancelled"/>
    <s v="Organic"/>
    <n v="70"/>
    <n v="613"/>
    <n v="2397"/>
    <n v="1839"/>
    <n v="558"/>
    <n v="0.23279098873591991"/>
    <n v="0"/>
    <n v="0"/>
    <s v="Sep"/>
    <s v="Sep-2024"/>
    <d v="2024-09-01T00:00:00"/>
    <x v="0"/>
  </r>
  <r>
    <s v="CUST0735"/>
    <s v="P073"/>
    <n v="1"/>
    <n v="499"/>
    <n v="49.9"/>
    <s v="UPI"/>
    <s v="Delivered"/>
    <s v="Delivered"/>
    <s v="Facebook"/>
    <n v="80"/>
    <n v="334"/>
    <n v="449.1"/>
    <n v="334"/>
    <n v="115.10000000000002"/>
    <n v="0.25629035849476733"/>
    <n v="449.1"/>
    <n v="115.10000000000002"/>
    <s v="Jan"/>
    <s v="Jan-2024"/>
    <d v="2024-01-01T00:00:00"/>
    <x v="2"/>
  </r>
  <r>
    <s v="CUST0377"/>
    <s v="P030"/>
    <n v="3"/>
    <n v="799"/>
    <n v="239.7"/>
    <s v="UPI"/>
    <s v="Delivered"/>
    <s v="Delivered"/>
    <s v="Google Ads"/>
    <n v="60"/>
    <n v="566"/>
    <n v="2157.3000000000002"/>
    <n v="1698"/>
    <n v="459.30000000000018"/>
    <n v="0.21290502016409407"/>
    <n v="2157.3000000000002"/>
    <n v="459.30000000000018"/>
    <s v="Nov"/>
    <s v="Nov-2024"/>
    <d v="2024-11-01T00:00:00"/>
    <x v="0"/>
  </r>
  <r>
    <s v="CUST0134"/>
    <s v="P064"/>
    <n v="3"/>
    <n v="799"/>
    <n v="239.7"/>
    <s v="UPI"/>
    <s v="Delivered"/>
    <s v="Delivered"/>
    <s v="Google Ads"/>
    <n v="80"/>
    <n v="445"/>
    <n v="2157.3000000000002"/>
    <n v="1335"/>
    <n v="822.30000000000018"/>
    <n v="0.3811709080795439"/>
    <n v="2157.3000000000002"/>
    <n v="822.30000000000018"/>
    <s v="Jan"/>
    <s v="Jan-2024"/>
    <d v="2024-01-01T00:00:00"/>
    <x v="2"/>
  </r>
  <r>
    <s v="CUST0103"/>
    <s v="P008"/>
    <n v="4"/>
    <n v="299"/>
    <n v="119.6"/>
    <s v="Debit Card"/>
    <s v="Delivered"/>
    <s v="Delivered"/>
    <s v="Instagram"/>
    <n v="100"/>
    <n v="197"/>
    <n v="1076.4000000000001"/>
    <n v="788"/>
    <n v="288.40000000000009"/>
    <n v="0.26793013749535494"/>
    <n v="1076.4000000000001"/>
    <n v="288.40000000000009"/>
    <s v="Feb"/>
    <s v="Feb-2024"/>
    <d v="2024-02-01T00:00:00"/>
    <x v="4"/>
  </r>
  <r>
    <s v="CUST1158"/>
    <s v="P098"/>
    <n v="1"/>
    <n v="399"/>
    <n v="39.9"/>
    <s v="UPI"/>
    <s v="Delivered"/>
    <s v="Delivered"/>
    <s v="Email"/>
    <n v="100"/>
    <n v="278"/>
    <n v="359.1"/>
    <n v="278"/>
    <n v="81.100000000000023"/>
    <n v="0.22584238373712062"/>
    <n v="359.1"/>
    <n v="81.100000000000023"/>
    <s v="Apr"/>
    <s v="Apr-2025"/>
    <d v="2025-04-01T00:00:00"/>
    <x v="1"/>
  </r>
  <r>
    <s v="CUST0204"/>
    <s v="P031"/>
    <n v="2"/>
    <n v="3999"/>
    <n v="0"/>
    <s v="Credit Card"/>
    <s v="Cancelled"/>
    <s v="Cancelled"/>
    <s v="Facebook"/>
    <n v="50"/>
    <n v="3007"/>
    <n v="7998"/>
    <n v="6014"/>
    <n v="1984"/>
    <n v="0.24806201550387597"/>
    <n v="0"/>
    <n v="0"/>
    <s v="Sep"/>
    <s v="Sep-2024"/>
    <d v="2024-09-01T00:00:00"/>
    <x v="0"/>
  </r>
  <r>
    <s v="CUST0206"/>
    <s v="P022"/>
    <n v="1"/>
    <n v="999"/>
    <n v="99.9"/>
    <s v="UPI"/>
    <s v="Delivered"/>
    <s v="Delivered"/>
    <s v="Email"/>
    <n v="70"/>
    <n v="693"/>
    <n v="899.1"/>
    <n v="693"/>
    <n v="206.10000000000002"/>
    <n v="0.22922922922922925"/>
    <n v="899.1"/>
    <n v="206.10000000000002"/>
    <s v="Sep"/>
    <s v="Sep-2025"/>
    <d v="2025-09-01T00:00:00"/>
    <x v="0"/>
  </r>
  <r>
    <s v="CUST0171"/>
    <s v="P051"/>
    <n v="1"/>
    <n v="2499"/>
    <n v="499.8"/>
    <s v="UPI"/>
    <s v="Delivered"/>
    <s v="Delivered"/>
    <s v="Email"/>
    <n v="80"/>
    <n v="1946"/>
    <n v="1999.2"/>
    <n v="1946"/>
    <n v="53.200000000000045"/>
    <n v="2.6610644257703105E-2"/>
    <n v="1999.2"/>
    <n v="53.200000000000045"/>
    <s v="Apr"/>
    <s v="Apr-2025"/>
    <d v="2025-04-01T00:00:00"/>
    <x v="3"/>
  </r>
  <r>
    <s v="CUST0519"/>
    <s v="P007"/>
    <n v="4"/>
    <n v="599"/>
    <n v="0"/>
    <s v="Credit Card"/>
    <s v="Delivered"/>
    <s v="Delivered"/>
    <s v="Facebook"/>
    <n v="70"/>
    <n v="470"/>
    <n v="2396"/>
    <n v="1880"/>
    <n v="516"/>
    <n v="0.21535893155258765"/>
    <n v="2396"/>
    <n v="516"/>
    <s v="Jan"/>
    <s v="Jan-2024"/>
    <d v="2024-01-01T00:00:00"/>
    <x v="4"/>
  </r>
  <r>
    <s v="CUST0497"/>
    <s v="P030"/>
    <n v="2"/>
    <n v="799"/>
    <n v="159.80000000000001"/>
    <s v="UPI"/>
    <s v="Delivered"/>
    <s v="Delivered"/>
    <s v="Google Ads"/>
    <n v="100"/>
    <n v="566"/>
    <n v="1438.2"/>
    <n v="1132"/>
    <n v="306.20000000000005"/>
    <n v="0.21290502016409404"/>
    <n v="1438.2"/>
    <n v="306.20000000000005"/>
    <s v="Mar"/>
    <s v="Mar-2025"/>
    <d v="2025-03-01T00:00:00"/>
    <x v="0"/>
  </r>
  <r>
    <s v="CUST0776"/>
    <s v="P047"/>
    <n v="1"/>
    <n v="1999"/>
    <n v="399.8"/>
    <s v="UPI"/>
    <s v="Delivered"/>
    <s v="Delivered"/>
    <s v="Email"/>
    <n v="40"/>
    <n v="1547"/>
    <n v="1599.2"/>
    <n v="1547"/>
    <n v="52.200000000000045"/>
    <n v="3.2641320660330195E-2"/>
    <n v="1599.2"/>
    <n v="52.200000000000045"/>
    <s v="Aug"/>
    <s v="Aug-2025"/>
    <d v="2025-08-01T00:00:00"/>
    <x v="3"/>
  </r>
  <r>
    <s v="CUST0088"/>
    <s v="P047"/>
    <n v="1"/>
    <n v="1999"/>
    <n v="0"/>
    <s v="Credit Card"/>
    <s v="Cancelled"/>
    <s v="Cancelled"/>
    <s v="Google Ads"/>
    <n v="40"/>
    <n v="1547"/>
    <n v="1999"/>
    <n v="1547"/>
    <n v="452"/>
    <n v="0.22611305652826413"/>
    <n v="0"/>
    <n v="0"/>
    <s v="May"/>
    <s v="May-2025"/>
    <d v="2025-05-01T00:00:00"/>
    <x v="3"/>
  </r>
  <r>
    <s v="CUST0279"/>
    <s v="P043"/>
    <n v="1"/>
    <n v="599"/>
    <n v="119.8"/>
    <s v="UPI"/>
    <s v="Delivered"/>
    <s v="Delayed"/>
    <s v="Organic"/>
    <n v="40"/>
    <n v="358"/>
    <n v="479.2"/>
    <n v="358"/>
    <n v="121.19999999999999"/>
    <n v="0.25292153589315525"/>
    <n v="479.2"/>
    <n v="121.19999999999999"/>
    <s v="Jan"/>
    <s v="Jan-2025"/>
    <d v="2025-01-01T00:00:00"/>
    <x v="3"/>
  </r>
  <r>
    <s v="CUST0858"/>
    <s v="P015"/>
    <n v="1"/>
    <n v="1299"/>
    <n v="129.9"/>
    <s v="UPI"/>
    <s v="Delivered"/>
    <s v="Delivered"/>
    <s v="Facebook"/>
    <n v="40"/>
    <n v="881"/>
    <n v="1169.0999999999999"/>
    <n v="881"/>
    <n v="288.09999999999991"/>
    <n v="0.24642887691386531"/>
    <n v="1169.0999999999999"/>
    <n v="288.09999999999991"/>
    <s v="Jul"/>
    <s v="Jul-2024"/>
    <d v="2024-07-01T00:00:00"/>
    <x v="4"/>
  </r>
  <r>
    <s v="CUST0336"/>
    <s v="P091"/>
    <n v="1"/>
    <n v="3999"/>
    <n v="399.9"/>
    <s v="Net Banking"/>
    <s v="Delivered"/>
    <s v="Delivered"/>
    <s v="Instagram"/>
    <n v="60"/>
    <n v="3076"/>
    <n v="3599.1"/>
    <n v="3076"/>
    <n v="523.09999999999991"/>
    <n v="0.1453418910283126"/>
    <n v="3599.1"/>
    <n v="523.09999999999991"/>
    <s v="Feb"/>
    <s v="Feb-2025"/>
    <d v="2025-02-01T00:00:00"/>
    <x v="1"/>
  </r>
  <r>
    <s v="CUST0788"/>
    <s v="P080"/>
    <n v="1"/>
    <n v="6999"/>
    <n v="349.95"/>
    <s v="UPI"/>
    <s v="Delivered"/>
    <s v="Delivered"/>
    <s v="Affiliate"/>
    <n v="40"/>
    <n v="4949"/>
    <n v="6649.05"/>
    <n v="4949"/>
    <n v="1700.0500000000002"/>
    <n v="0.25568314270459691"/>
    <n v="6649.05"/>
    <n v="1700.0500000000002"/>
    <s v="May"/>
    <s v="May-2024"/>
    <d v="2024-05-01T00:00:00"/>
    <x v="2"/>
  </r>
  <r>
    <s v="CUST0559"/>
    <s v="P062"/>
    <n v="1"/>
    <n v="1599"/>
    <n v="399.75"/>
    <s v="UPI"/>
    <s v="Delivered"/>
    <s v="Delivered"/>
    <s v="Google Ads"/>
    <n v="80"/>
    <n v="1023"/>
    <n v="1199.25"/>
    <n v="1023"/>
    <n v="176.25"/>
    <n v="0.14696685428392744"/>
    <n v="1199.25"/>
    <n v="176.25"/>
    <s v="Oct"/>
    <s v="Oct-2025"/>
    <d v="2025-10-01T00:00:00"/>
    <x v="2"/>
  </r>
  <r>
    <s v="CUST0896"/>
    <s v="P050"/>
    <n v="3"/>
    <n v="3999"/>
    <n v="0"/>
    <s v="Cash on Delivery"/>
    <s v="Cancelled"/>
    <s v="Cancelled"/>
    <s v="Instagram"/>
    <n v="60"/>
    <n v="2895"/>
    <n v="11997"/>
    <n v="8685"/>
    <n v="3312"/>
    <n v="0.2760690172543136"/>
    <n v="0"/>
    <n v="0"/>
    <s v="Sep"/>
    <s v="Sep-2025"/>
    <d v="2025-09-01T00:00:00"/>
    <x v="3"/>
  </r>
  <r>
    <s v="CUST1109"/>
    <s v="P087"/>
    <n v="1"/>
    <n v="799"/>
    <n v="79.900000000000006"/>
    <s v="Cash on Delivery"/>
    <s v="Delivered"/>
    <s v="Delivered"/>
    <s v="Google Ads"/>
    <n v="100"/>
    <n v="560"/>
    <n v="719.1"/>
    <n v="560"/>
    <n v="159.10000000000002"/>
    <n v="0.22124878320122376"/>
    <n v="719.1"/>
    <n v="159.10000000000002"/>
    <s v="Dec"/>
    <s v="Dec-2024"/>
    <d v="2024-12-01T00:00:00"/>
    <x v="1"/>
  </r>
  <r>
    <s v="CUST0849"/>
    <s v="P086"/>
    <n v="2"/>
    <n v="6999"/>
    <n v="0"/>
    <s v="UPI"/>
    <s v="Delivered"/>
    <s v="Delivered"/>
    <s v="Organic"/>
    <n v="100"/>
    <n v="4782"/>
    <n v="13998"/>
    <n v="9564"/>
    <n v="4434"/>
    <n v="0.31675953707672527"/>
    <n v="13998"/>
    <n v="4434"/>
    <s v="Jun"/>
    <s v="Jun-2025"/>
    <d v="2025-06-01T00:00:00"/>
    <x v="1"/>
  </r>
  <r>
    <s v="CUST0729"/>
    <s v="P019"/>
    <n v="3"/>
    <n v="499"/>
    <n v="149.69999999999999"/>
    <s v="UPI"/>
    <s v="Delivered"/>
    <s v="Delivered"/>
    <s v="Email"/>
    <n v="40"/>
    <n v="391"/>
    <n v="1347.3"/>
    <n v="1173"/>
    <n v="174.29999999999995"/>
    <n v="0.12936985081273655"/>
    <n v="1347.3"/>
    <n v="174.29999999999995"/>
    <s v="Jun"/>
    <s v="Jun-2024"/>
    <d v="2024-06-01T00:00:00"/>
    <x v="4"/>
  </r>
  <r>
    <s v="CUST0631"/>
    <s v="P001"/>
    <n v="1"/>
    <n v="799"/>
    <n v="79.900000000000006"/>
    <s v="Debit Card"/>
    <s v="Delivered"/>
    <s v="Delivered"/>
    <s v="Affiliate"/>
    <n v="70"/>
    <n v="547"/>
    <n v="719.1"/>
    <n v="547"/>
    <n v="172.10000000000002"/>
    <n v="0.23932693644833822"/>
    <n v="719.1"/>
    <n v="172.10000000000002"/>
    <s v="Oct"/>
    <s v="Oct-2025"/>
    <d v="2025-10-01T00:00:00"/>
    <x v="4"/>
  </r>
  <r>
    <s v="CUST0163"/>
    <s v="P017"/>
    <n v="1"/>
    <n v="6999"/>
    <n v="0"/>
    <s v="Cash on Delivery"/>
    <s v="Cancelled"/>
    <s v="Cancelled"/>
    <s v="Affiliate"/>
    <n v="40"/>
    <n v="4046"/>
    <n v="6999"/>
    <n v="4046"/>
    <n v="2953"/>
    <n v="0.42191741677382483"/>
    <n v="0"/>
    <n v="0"/>
    <s v="May"/>
    <s v="May-2024"/>
    <d v="2024-05-01T00:00:00"/>
    <x v="4"/>
  </r>
  <r>
    <s v="CUST0209"/>
    <s v="P015"/>
    <n v="1"/>
    <n v="1299"/>
    <n v="194.85"/>
    <s v="UPI"/>
    <s v="Delivered"/>
    <s v="Delayed"/>
    <s v="Affiliate"/>
    <n v="50"/>
    <n v="881"/>
    <n v="1104.1500000000001"/>
    <n v="881"/>
    <n v="223.15000000000009"/>
    <n v="0.20210116379115162"/>
    <n v="1104.1500000000001"/>
    <n v="223.15000000000009"/>
    <s v="Jan"/>
    <s v="Jan-2025"/>
    <d v="2025-01-01T00:00:00"/>
    <x v="4"/>
  </r>
  <r>
    <s v="CUST0210"/>
    <s v="P093"/>
    <n v="2"/>
    <n v="999"/>
    <n v="299.7"/>
    <s v="Net Banking"/>
    <s v="Delivered"/>
    <s v="Delivered"/>
    <s v="Organic"/>
    <n v="100"/>
    <n v="629"/>
    <n v="1698.3"/>
    <n v="1258"/>
    <n v="440.29999999999995"/>
    <n v="0.25925925925925924"/>
    <n v="1698.3"/>
    <n v="440.29999999999995"/>
    <s v="May"/>
    <s v="May-2025"/>
    <d v="2025-05-01T00:00:00"/>
    <x v="1"/>
  </r>
  <r>
    <s v="CUST0463"/>
    <s v="P079"/>
    <n v="2"/>
    <n v="1999"/>
    <n v="0"/>
    <s v="UPI"/>
    <s v="Cancelled"/>
    <s v="Cancelled"/>
    <s v="Facebook"/>
    <n v="60"/>
    <n v="1506"/>
    <n v="3998"/>
    <n v="3012"/>
    <n v="986"/>
    <n v="0.2466233116558279"/>
    <n v="0"/>
    <n v="0"/>
    <s v="May"/>
    <s v="May-2025"/>
    <d v="2025-05-01T00:00:00"/>
    <x v="2"/>
  </r>
  <r>
    <s v="CUST0424"/>
    <s v="P052"/>
    <n v="1"/>
    <n v="499"/>
    <n v="49.9"/>
    <s v="UPI"/>
    <s v="Delivered"/>
    <s v="Delivered"/>
    <s v="Facebook"/>
    <n v="40"/>
    <n v="320"/>
    <n v="449.1"/>
    <n v="320"/>
    <n v="129.10000000000002"/>
    <n v="0.28746381652193281"/>
    <n v="449.1"/>
    <n v="129.10000000000002"/>
    <s v="Sep"/>
    <s v="Sep-2025"/>
    <d v="2025-09-01T00:00:00"/>
    <x v="3"/>
  </r>
  <r>
    <s v="CUST0751"/>
    <s v="P092"/>
    <n v="1"/>
    <n v="999"/>
    <n v="0"/>
    <s v="Credit Card"/>
    <s v="Cancelled"/>
    <s v="Cancelled"/>
    <s v="Organic"/>
    <n v="80"/>
    <n v="727"/>
    <n v="999"/>
    <n v="727"/>
    <n v="272"/>
    <n v="0.2722722722722723"/>
    <n v="0"/>
    <n v="0"/>
    <s v="May"/>
    <s v="May-2024"/>
    <d v="2024-05-01T00:00:00"/>
    <x v="1"/>
  </r>
  <r>
    <s v="CUST0866"/>
    <s v="P090"/>
    <n v="2"/>
    <n v="8999"/>
    <n v="1799.8"/>
    <s v="Credit Card"/>
    <s v="Delivered"/>
    <s v="Delivered"/>
    <s v="Instagram"/>
    <n v="80"/>
    <n v="5811"/>
    <n v="16198.2"/>
    <n v="11622"/>
    <n v="4576.2000000000007"/>
    <n v="0.28251287180057044"/>
    <n v="16198.2"/>
    <n v="4576.2000000000007"/>
    <s v="Jan"/>
    <s v="Jan-2024"/>
    <d v="2024-01-01T00:00:00"/>
    <x v="1"/>
  </r>
  <r>
    <s v="CUST1048"/>
    <s v="P073"/>
    <n v="1"/>
    <n v="499"/>
    <n v="0"/>
    <s v="UPI"/>
    <s v="Cancelled"/>
    <s v="Cancelled"/>
    <s v="Instagram"/>
    <n v="80"/>
    <n v="334"/>
    <n v="499"/>
    <n v="334"/>
    <n v="165"/>
    <n v="0.33066132264529058"/>
    <n v="0"/>
    <n v="0"/>
    <s v="Apr"/>
    <s v="Apr-2024"/>
    <d v="2024-04-01T00:00:00"/>
    <x v="2"/>
  </r>
  <r>
    <s v="CUST0087"/>
    <s v="P071"/>
    <n v="3"/>
    <n v="999"/>
    <n v="599.4"/>
    <s v="Cash on Delivery"/>
    <s v="Delivered"/>
    <s v="Delivered"/>
    <s v="Affiliate"/>
    <n v="40"/>
    <n v="818"/>
    <n v="2397.6"/>
    <n v="2454"/>
    <n v="-56.400000000000091"/>
    <n v="-2.3523523523523562E-2"/>
    <n v="2397.6"/>
    <n v="-56.400000000000091"/>
    <s v="Nov"/>
    <s v="Nov-2024"/>
    <d v="2024-11-01T00:00:00"/>
    <x v="2"/>
  </r>
  <r>
    <s v="CUST0340"/>
    <s v="P063"/>
    <n v="1"/>
    <n v="2999"/>
    <n v="149.94999999999999"/>
    <s v="UPI"/>
    <s v="Delivered"/>
    <s v="Delivered"/>
    <s v="Email"/>
    <n v="50"/>
    <n v="1877"/>
    <n v="2849.05"/>
    <n v="1877"/>
    <n v="972.05000000000018"/>
    <n v="0.34118390340639865"/>
    <n v="2849.05"/>
    <n v="972.05000000000018"/>
    <s v="Dec"/>
    <s v="Dec-2024"/>
    <d v="2024-12-01T00:00:00"/>
    <x v="2"/>
  </r>
  <r>
    <s v="CUST1199"/>
    <s v="P090"/>
    <n v="2"/>
    <n v="8999"/>
    <n v="2699.7"/>
    <s v="Debit Card"/>
    <s v="Delivered"/>
    <s v="Delayed"/>
    <s v="Instagram"/>
    <n v="70"/>
    <n v="5811"/>
    <n v="15298.3"/>
    <n v="11622"/>
    <n v="3676.2999999999993"/>
    <n v="0.24030774661236867"/>
    <n v="15298.3"/>
    <n v="3676.2999999999993"/>
    <s v="Feb"/>
    <s v="Feb-2025"/>
    <d v="2025-02-01T00:00:00"/>
    <x v="1"/>
  </r>
  <r>
    <s v="CUST0599"/>
    <s v="P098"/>
    <n v="2"/>
    <n v="399"/>
    <n v="159.6"/>
    <s v="Cash on Delivery"/>
    <s v="Delivered"/>
    <s v="Delivered"/>
    <s v="Instagram"/>
    <n v="50"/>
    <n v="278"/>
    <n v="638.4"/>
    <n v="556"/>
    <n v="82.399999999999977"/>
    <n v="0.12907268170426062"/>
    <n v="638.4"/>
    <n v="82.399999999999977"/>
    <s v="May"/>
    <s v="May-2025"/>
    <d v="2025-05-01T00:00:00"/>
    <x v="1"/>
  </r>
  <r>
    <s v="CUST0291"/>
    <s v="P016"/>
    <n v="3"/>
    <n v="999"/>
    <n v="299.7"/>
    <s v="Debit Card"/>
    <s v="Delivered"/>
    <s v="Delivered"/>
    <s v="Instagram"/>
    <n v="80"/>
    <n v="813"/>
    <n v="2697.3"/>
    <n v="2439"/>
    <n v="258.30000000000018"/>
    <n v="9.5762429095762491E-2"/>
    <n v="2697.3"/>
    <n v="258.30000000000018"/>
    <s v="Oct"/>
    <s v="Oct-2025"/>
    <d v="2025-10-01T00:00:00"/>
    <x v="4"/>
  </r>
  <r>
    <s v="CUST0686"/>
    <s v="P069"/>
    <n v="1"/>
    <n v="2499"/>
    <n v="624.75"/>
    <s v="UPI"/>
    <s v="Delivered"/>
    <s v="Delivered"/>
    <s v="Organic"/>
    <n v="60"/>
    <n v="1430"/>
    <n v="1874.25"/>
    <n v="1430"/>
    <n v="444.25"/>
    <n v="0.2370281445911698"/>
    <n v="1874.25"/>
    <n v="444.25"/>
    <s v="Sep"/>
    <s v="Sep-2024"/>
    <d v="2024-09-01T00:00:00"/>
    <x v="2"/>
  </r>
  <r>
    <s v="CUST1165"/>
    <s v="P017"/>
    <n v="2"/>
    <n v="6999"/>
    <n v="699.9"/>
    <s v="Cash on Delivery"/>
    <s v="Delivered"/>
    <s v="Delivered"/>
    <s v="Instagram"/>
    <n v="60"/>
    <n v="4046"/>
    <n v="13298.1"/>
    <n v="8092"/>
    <n v="5206.1000000000004"/>
    <n v="0.39149201765665775"/>
    <n v="13298.1"/>
    <n v="5206.1000000000004"/>
    <s v="Jan"/>
    <s v="Jan-2025"/>
    <d v="2025-01-01T00:00:00"/>
    <x v="4"/>
  </r>
  <r>
    <s v="CUST0383"/>
    <s v="P005"/>
    <n v="1"/>
    <n v="599"/>
    <n v="0"/>
    <s v="UPI"/>
    <s v="Cancelled"/>
    <s v="Cancelled"/>
    <s v="Affiliate"/>
    <n v="40"/>
    <n v="426"/>
    <n v="599"/>
    <n v="426"/>
    <n v="173"/>
    <n v="0.28881469115191988"/>
    <n v="0"/>
    <n v="0"/>
    <s v="Jun"/>
    <s v="Jun-2024"/>
    <d v="2024-06-01T00:00:00"/>
    <x v="4"/>
  </r>
  <r>
    <s v="CUST0622"/>
    <s v="P034"/>
    <n v="2"/>
    <n v="4999"/>
    <n v="999.8"/>
    <s v="Debit Card"/>
    <s v="Delivered"/>
    <s v="Delivered"/>
    <s v="Affiliate"/>
    <n v="60"/>
    <n v="3985"/>
    <n v="8998.2000000000007"/>
    <n v="7970"/>
    <n v="1028.2000000000007"/>
    <n v="0.11426729790402532"/>
    <n v="8998.2000000000007"/>
    <n v="1028.2000000000007"/>
    <s v="Apr"/>
    <s v="Apr-2024"/>
    <d v="2024-04-01T00:00:00"/>
    <x v="0"/>
  </r>
  <r>
    <s v="CUST0715"/>
    <s v="P056"/>
    <n v="1"/>
    <n v="299"/>
    <n v="29.9"/>
    <s v="Debit Card"/>
    <s v="Delivered"/>
    <s v="Delivered"/>
    <s v="Instagram"/>
    <n v="70"/>
    <n v="188"/>
    <n v="269.10000000000002"/>
    <n v="188"/>
    <n v="81.100000000000023"/>
    <n v="0.30137495354886668"/>
    <n v="269.10000000000002"/>
    <n v="81.100000000000023"/>
    <s v="Jun"/>
    <s v="Jun-2025"/>
    <d v="2025-06-01T00:00:00"/>
    <x v="3"/>
  </r>
  <r>
    <s v="CUST0077"/>
    <s v="P078"/>
    <n v="4"/>
    <n v="399"/>
    <n v="0"/>
    <s v="Cash on Delivery"/>
    <s v="Delivered"/>
    <s v="Delivered"/>
    <s v="Email"/>
    <n v="80"/>
    <n v="257"/>
    <n v="1596"/>
    <n v="1028"/>
    <n v="568"/>
    <n v="0.35588972431077692"/>
    <n v="1596"/>
    <n v="568"/>
    <s v="Jan"/>
    <s v="Jan-2024"/>
    <d v="2024-01-01T00:00:00"/>
    <x v="2"/>
  </r>
  <r>
    <s v="CUST1076"/>
    <s v="P029"/>
    <n v="2"/>
    <n v="2499"/>
    <n v="499.8"/>
    <s v="UPI"/>
    <s v="Delivered"/>
    <s v="Delivered"/>
    <s v="Google Ads"/>
    <n v="100"/>
    <n v="1584"/>
    <n v="4498.2"/>
    <n v="3168"/>
    <n v="1330.1999999999998"/>
    <n v="0.29571828731492594"/>
    <n v="4498.2"/>
    <n v="1330.1999999999998"/>
    <s v="Feb"/>
    <s v="Feb-2025"/>
    <d v="2025-02-01T00:00:00"/>
    <x v="0"/>
  </r>
  <r>
    <s v="CUST0160"/>
    <s v="P073"/>
    <n v="1"/>
    <n v="499"/>
    <n v="49.9"/>
    <s v="Credit Card"/>
    <s v="Delivered"/>
    <s v="Delivered"/>
    <s v="Instagram"/>
    <n v="70"/>
    <n v="334"/>
    <n v="449.1"/>
    <n v="334"/>
    <n v="115.10000000000002"/>
    <n v="0.25629035849476733"/>
    <n v="449.1"/>
    <n v="115.10000000000002"/>
    <s v="Jul"/>
    <s v="Jul-2025"/>
    <d v="2025-07-01T00:00:00"/>
    <x v="2"/>
  </r>
  <r>
    <s v="CUST0346"/>
    <s v="P088"/>
    <n v="2"/>
    <n v="2999"/>
    <n v="1499.5"/>
    <s v="Net Banking"/>
    <s v="Delivered"/>
    <s v="Delivered"/>
    <s v="Organic"/>
    <n v="50"/>
    <n v="2377"/>
    <n v="4498.5"/>
    <n v="4754"/>
    <n v="-255.5"/>
    <n v="-5.6796710014449261E-2"/>
    <n v="4498.5"/>
    <n v="-255.5"/>
    <s v="Feb"/>
    <s v="Feb-2025"/>
    <d v="2025-02-01T00:00:00"/>
    <x v="1"/>
  </r>
  <r>
    <s v="CUST0901"/>
    <s v="P040"/>
    <n v="1"/>
    <n v="799"/>
    <n v="39.950000000000003"/>
    <s v="Credit Card"/>
    <s v="Delivered"/>
    <s v="Delayed"/>
    <s v="Organic"/>
    <n v="60"/>
    <n v="639"/>
    <n v="759.05"/>
    <n v="639"/>
    <n v="120.04999999999995"/>
    <n v="0.15815822409590932"/>
    <n v="759.05"/>
    <n v="120.04999999999995"/>
    <s v="May"/>
    <s v="May-2024"/>
    <d v="2024-05-01T00:00:00"/>
    <x v="0"/>
  </r>
  <r>
    <s v="CUST0950"/>
    <s v="P092"/>
    <n v="4"/>
    <n v="999"/>
    <n v="399.6"/>
    <s v="UPI"/>
    <s v="Delivered"/>
    <s v="Delivered"/>
    <s v="Google Ads"/>
    <n v="50"/>
    <n v="727"/>
    <n v="3596.4"/>
    <n v="2908"/>
    <n v="688.40000000000009"/>
    <n v="0.19141363585808033"/>
    <n v="3596.4"/>
    <n v="688.40000000000009"/>
    <s v="Dec"/>
    <s v="Dec-2024"/>
    <d v="2024-12-01T00:00:00"/>
    <x v="1"/>
  </r>
  <r>
    <s v="CUST0535"/>
    <s v="P069"/>
    <n v="1"/>
    <n v="2499"/>
    <n v="0"/>
    <s v="Debit Card"/>
    <s v="Delivered"/>
    <s v="Delivered"/>
    <s v="Facebook"/>
    <n v="40"/>
    <n v="1430"/>
    <n v="2499"/>
    <n v="1430"/>
    <n v="1069"/>
    <n v="0.42777110844337735"/>
    <n v="2499"/>
    <n v="1069"/>
    <s v="Nov"/>
    <s v="Nov-2024"/>
    <d v="2024-11-01T00:00:00"/>
    <x v="2"/>
  </r>
  <r>
    <s v="CUST0037"/>
    <s v="P056"/>
    <n v="1"/>
    <n v="299"/>
    <n v="14.95"/>
    <s v="Net Banking"/>
    <s v="Delivered"/>
    <s v="Delivered"/>
    <s v="Email"/>
    <n v="60"/>
    <n v="188"/>
    <n v="284.05"/>
    <n v="188"/>
    <n v="96.050000000000011"/>
    <n v="0.33814469283576837"/>
    <n v="284.05"/>
    <n v="96.050000000000011"/>
    <s v="Oct"/>
    <s v="Oct-2024"/>
    <d v="2024-10-01T00:00:00"/>
    <x v="3"/>
  </r>
  <r>
    <s v="CUST1040"/>
    <s v="P030"/>
    <n v="1"/>
    <n v="799"/>
    <n v="79.900000000000006"/>
    <s v="Cash on Delivery"/>
    <s v="Delivered"/>
    <s v="Delivered"/>
    <s v="Instagram"/>
    <n v="50"/>
    <n v="566"/>
    <n v="719.1"/>
    <n v="566"/>
    <n v="153.10000000000002"/>
    <n v="0.21290502016409404"/>
    <n v="719.1"/>
    <n v="153.10000000000002"/>
    <s v="May"/>
    <s v="May-2024"/>
    <d v="2024-05-01T00:00:00"/>
    <x v="0"/>
  </r>
  <r>
    <s v="CUST1091"/>
    <s v="P021"/>
    <n v="1"/>
    <n v="799"/>
    <n v="39.950000000000003"/>
    <s v="Debit Card"/>
    <s v="Delivered"/>
    <s v="Delayed"/>
    <s v="Affiliate"/>
    <n v="40"/>
    <n v="613"/>
    <n v="759.05"/>
    <n v="613"/>
    <n v="146.04999999999995"/>
    <n v="0.19241156709044197"/>
    <n v="759.05"/>
    <n v="146.04999999999995"/>
    <s v="Dec"/>
    <s v="Dec-2024"/>
    <d v="2024-12-01T00:00:00"/>
    <x v="0"/>
  </r>
  <r>
    <s v="CUST0634"/>
    <s v="P088"/>
    <n v="4"/>
    <n v="2999"/>
    <n v="2999"/>
    <s v="Cash on Delivery"/>
    <s v="Delivered"/>
    <s v="Delivered"/>
    <s v="Instagram"/>
    <n v="70"/>
    <n v="2377"/>
    <n v="8997"/>
    <n v="9508"/>
    <n v="-511"/>
    <n v="-5.6796710014449261E-2"/>
    <n v="8997"/>
    <n v="-511"/>
    <s v="Jul"/>
    <s v="Jul-2024"/>
    <d v="2024-07-01T00:00:00"/>
    <x v="1"/>
  </r>
  <r>
    <s v="CUST0307"/>
    <s v="P028"/>
    <n v="2"/>
    <n v="799"/>
    <n v="0"/>
    <s v="Cash on Delivery"/>
    <s v="Cancelled"/>
    <s v="Cancelled"/>
    <s v="Organic"/>
    <n v="50"/>
    <n v="526"/>
    <n v="1598"/>
    <n v="1052"/>
    <n v="546"/>
    <n v="0.34167709637046306"/>
    <n v="0"/>
    <n v="0"/>
    <s v="Apr"/>
    <s v="Apr-2024"/>
    <d v="2024-04-01T00:00:00"/>
    <x v="0"/>
  </r>
  <r>
    <s v="CUST1071"/>
    <s v="P003"/>
    <n v="3"/>
    <n v="399"/>
    <n v="239.4"/>
    <s v="Debit Card"/>
    <s v="Delivered"/>
    <s v="Delivered"/>
    <s v="Facebook"/>
    <n v="70"/>
    <n v="307"/>
    <n v="957.6"/>
    <n v="921"/>
    <n v="36.600000000000023"/>
    <n v="3.8220551378446141E-2"/>
    <n v="957.6"/>
    <n v="36.600000000000023"/>
    <s v="Aug"/>
    <s v="Aug-2025"/>
    <d v="2025-08-01T00:00:00"/>
    <x v="4"/>
  </r>
  <r>
    <s v="CUST0137"/>
    <s v="P073"/>
    <n v="2"/>
    <n v="499"/>
    <n v="0"/>
    <s v="Debit Card"/>
    <s v="Cancelled"/>
    <s v="Cancelled"/>
    <s v="Organic"/>
    <n v="60"/>
    <n v="334"/>
    <n v="998"/>
    <n v="668"/>
    <n v="330"/>
    <n v="0.33066132264529058"/>
    <n v="0"/>
    <n v="0"/>
    <s v="Nov"/>
    <s v="Nov-2024"/>
    <d v="2024-11-01T00:00:00"/>
    <x v="2"/>
  </r>
  <r>
    <s v="CUST0372"/>
    <s v="P075"/>
    <n v="2"/>
    <n v="1999"/>
    <n v="799.6"/>
    <s v="Credit Card"/>
    <s v="Delivered"/>
    <s v="Delivered"/>
    <s v="Google Ads"/>
    <n v="70"/>
    <n v="1338"/>
    <n v="3198.4"/>
    <n v="2676"/>
    <n v="522.40000000000009"/>
    <n v="0.16333166583291647"/>
    <n v="3198.4"/>
    <n v="522.40000000000009"/>
    <s v="May"/>
    <s v="May-2024"/>
    <d v="2024-05-01T00:00:00"/>
    <x v="2"/>
  </r>
  <r>
    <s v="CUST0871"/>
    <s v="P087"/>
    <n v="1"/>
    <n v="799"/>
    <n v="0"/>
    <s v="UPI"/>
    <s v="Cancelled"/>
    <s v="Cancelled"/>
    <s v="Facebook"/>
    <n v="50"/>
    <n v="560"/>
    <n v="799"/>
    <n v="560"/>
    <n v="239"/>
    <n v="0.29912390488110135"/>
    <n v="0"/>
    <n v="0"/>
    <s v="Jan"/>
    <s v="Jan-2025"/>
    <d v="2025-01-01T00:00:00"/>
    <x v="1"/>
  </r>
  <r>
    <s v="CUST0413"/>
    <s v="P016"/>
    <n v="1"/>
    <n v="999"/>
    <n v="99.9"/>
    <s v="Cash on Delivery"/>
    <s v="Delivered"/>
    <s v="Delivered"/>
    <s v="Google Ads"/>
    <n v="80"/>
    <n v="813"/>
    <n v="899.1"/>
    <n v="813"/>
    <n v="86.100000000000023"/>
    <n v="9.576242909576245E-2"/>
    <n v="899.1"/>
    <n v="86.100000000000023"/>
    <s v="Oct"/>
    <s v="Oct-2024"/>
    <d v="2024-10-01T00:00:00"/>
    <x v="4"/>
  </r>
  <r>
    <s v="CUST0059"/>
    <s v="P030"/>
    <n v="1"/>
    <n v="799"/>
    <n v="79.900000000000006"/>
    <s v="UPI"/>
    <s v="Delivered"/>
    <s v="Delivered"/>
    <s v="Affiliate"/>
    <n v="50"/>
    <n v="566"/>
    <n v="719.1"/>
    <n v="566"/>
    <n v="153.10000000000002"/>
    <n v="0.21290502016409404"/>
    <n v="719.1"/>
    <n v="153.10000000000002"/>
    <s v="Feb"/>
    <s v="Feb-2024"/>
    <d v="2024-02-01T00:00:00"/>
    <x v="0"/>
  </r>
  <r>
    <s v="CUST0769"/>
    <s v="P059"/>
    <n v="2"/>
    <n v="1999"/>
    <n v="0"/>
    <s v="Credit Card"/>
    <s v="Delivered"/>
    <s v="Delayed"/>
    <s v="Instagram"/>
    <n v="60"/>
    <n v="1414"/>
    <n v="3998"/>
    <n v="2828"/>
    <n v="1170"/>
    <n v="0.29264632316158079"/>
    <n v="3998"/>
    <n v="1170"/>
    <s v="Apr"/>
    <s v="Apr-2025"/>
    <d v="2025-04-01T00:00:00"/>
    <x v="3"/>
  </r>
  <r>
    <s v="CUST0194"/>
    <s v="P055"/>
    <n v="1"/>
    <n v="799"/>
    <n v="0"/>
    <s v="UPI"/>
    <s v="Delivered"/>
    <s v="Delivered"/>
    <s v="Organic"/>
    <n v="70"/>
    <n v="596"/>
    <n v="799"/>
    <n v="596"/>
    <n v="203"/>
    <n v="0.25406758448060074"/>
    <n v="799"/>
    <n v="203"/>
    <s v="Aug"/>
    <s v="Aug-2024"/>
    <d v="2024-08-01T00:00:00"/>
    <x v="3"/>
  </r>
  <r>
    <s v="CUST0288"/>
    <s v="P048"/>
    <n v="1"/>
    <n v="1599"/>
    <n v="79.95"/>
    <s v="Debit Card"/>
    <s v="Delivered"/>
    <s v="Delivered"/>
    <s v="Affiliate"/>
    <n v="80"/>
    <n v="1138"/>
    <n v="1519.05"/>
    <n v="1138"/>
    <n v="381.04999999999995"/>
    <n v="0.25084756920443696"/>
    <n v="1519.05"/>
    <n v="381.04999999999995"/>
    <s v="Nov"/>
    <s v="Nov-2024"/>
    <d v="2024-11-01T00:00:00"/>
    <x v="3"/>
  </r>
  <r>
    <s v="CUST0291"/>
    <s v="P081"/>
    <n v="2"/>
    <n v="499"/>
    <n v="99.8"/>
    <s v="Cash on Delivery"/>
    <s v="Delivered"/>
    <s v="Delivered"/>
    <s v="Organic"/>
    <n v="80"/>
    <n v="280"/>
    <n v="898.2"/>
    <n v="560"/>
    <n v="338.20000000000005"/>
    <n v="0.37653083945669119"/>
    <n v="898.2"/>
    <n v="338.20000000000005"/>
    <s v="Sep"/>
    <s v="Sep-2024"/>
    <d v="2024-09-01T00:00:00"/>
    <x v="1"/>
  </r>
  <r>
    <s v="CUST0115"/>
    <s v="P024"/>
    <n v="2"/>
    <n v="1299"/>
    <n v="129.9"/>
    <s v="Net Banking"/>
    <s v="Delivered"/>
    <s v="Delivered"/>
    <s v="Facebook"/>
    <n v="40"/>
    <n v="969"/>
    <n v="2468.1"/>
    <n v="1938"/>
    <n v="530.09999999999991"/>
    <n v="0.21478060046189373"/>
    <n v="2468.1"/>
    <n v="530.09999999999991"/>
    <s v="Nov"/>
    <s v="Nov-2024"/>
    <d v="2024-11-01T00:00:00"/>
    <x v="0"/>
  </r>
  <r>
    <s v="CUST0735"/>
    <s v="P054"/>
    <n v="1"/>
    <n v="4999"/>
    <n v="749.85"/>
    <s v="Debit Card"/>
    <s v="Delivered"/>
    <s v="Delivered"/>
    <s v="Google Ads"/>
    <n v="70"/>
    <n v="2912"/>
    <n v="4249.1499999999996"/>
    <n v="2912"/>
    <n v="1337.1499999999996"/>
    <n v="0.31468646670510569"/>
    <n v="4249.1499999999996"/>
    <n v="1337.1499999999996"/>
    <s v="Apr"/>
    <s v="Apr-2025"/>
    <d v="2025-04-01T00:00:00"/>
    <x v="3"/>
  </r>
  <r>
    <s v="CUST0498"/>
    <s v="P053"/>
    <n v="4"/>
    <n v="599"/>
    <n v="599"/>
    <s v="Net Banking"/>
    <s v="Delivered"/>
    <s v="Delivered"/>
    <s v="Affiliate"/>
    <n v="100"/>
    <n v="443"/>
    <n v="1797"/>
    <n v="1772"/>
    <n v="25"/>
    <n v="1.3912075681691708E-2"/>
    <n v="1797"/>
    <n v="25"/>
    <s v="Apr"/>
    <s v="Apr-2024"/>
    <d v="2024-04-01T00:00:00"/>
    <x v="3"/>
  </r>
  <r>
    <s v="CUST0787"/>
    <s v="P050"/>
    <n v="1"/>
    <n v="3999"/>
    <n v="599.85"/>
    <s v="UPI"/>
    <s v="Delivered"/>
    <s v="Delivered"/>
    <s v="Google Ads"/>
    <n v="60"/>
    <n v="2895"/>
    <n v="3399.15"/>
    <n v="2895"/>
    <n v="504.15000000000009"/>
    <n v="0.14831649088742777"/>
    <n v="3399.15"/>
    <n v="504.15000000000009"/>
    <s v="Jun"/>
    <s v="Jun-2024"/>
    <d v="2024-06-01T00:00:00"/>
    <x v="3"/>
  </r>
  <r>
    <s v="CUST1030"/>
    <s v="P095"/>
    <n v="3"/>
    <n v="299"/>
    <n v="44.85"/>
    <s v="UPI"/>
    <s v="Delivered"/>
    <s v="Delivered"/>
    <s v="Organic"/>
    <n v="80"/>
    <n v="221"/>
    <n v="852.15"/>
    <n v="663"/>
    <n v="189.14999999999998"/>
    <n v="0.22196796338672767"/>
    <n v="852.15"/>
    <n v="189.14999999999998"/>
    <s v="Mar"/>
    <s v="Mar-2025"/>
    <d v="2025-03-01T00:00:00"/>
    <x v="1"/>
  </r>
  <r>
    <s v="CUST1109"/>
    <s v="P081"/>
    <n v="4"/>
    <n v="499"/>
    <n v="99.8"/>
    <s v="Debit Card"/>
    <s v="Delivered"/>
    <s v="Delivered"/>
    <s v="Affiliate"/>
    <n v="50"/>
    <n v="280"/>
    <n v="1896.2"/>
    <n v="1120"/>
    <n v="776.2"/>
    <n v="0.40934500580107586"/>
    <n v="1896.2"/>
    <n v="776.2"/>
    <s v="Mar"/>
    <s v="Mar-2025"/>
    <d v="2025-03-01T00:00:00"/>
    <x v="1"/>
  </r>
  <r>
    <s v="CUST1128"/>
    <s v="P015"/>
    <n v="4"/>
    <n v="1299"/>
    <n v="0"/>
    <s v="Credit Card"/>
    <s v="Cancelled"/>
    <s v="Cancelled"/>
    <s v="Email"/>
    <n v="50"/>
    <n v="881"/>
    <n v="5196"/>
    <n v="3524"/>
    <n v="1672"/>
    <n v="0.32178598922247881"/>
    <n v="0"/>
    <n v="0"/>
    <s v="Sep"/>
    <s v="Sep-2024"/>
    <d v="2024-09-01T00:00:00"/>
    <x v="4"/>
  </r>
  <r>
    <s v="CUST0801"/>
    <s v="P038"/>
    <n v="2"/>
    <n v="399"/>
    <n v="119.7"/>
    <s v="UPI"/>
    <s v="Delivered"/>
    <s v="Delivered"/>
    <s v="Instagram"/>
    <n v="80"/>
    <n v="248"/>
    <n v="678.3"/>
    <n v="496"/>
    <n v="182.29999999999995"/>
    <n v="0.26876013563320061"/>
    <n v="678.3"/>
    <n v="182.29999999999995"/>
    <s v="Aug"/>
    <s v="Aug-2024"/>
    <d v="2024-08-01T00:00:00"/>
    <x v="0"/>
  </r>
  <r>
    <s v="CUST0996"/>
    <s v="P087"/>
    <n v="2"/>
    <n v="799"/>
    <n v="79.900000000000006"/>
    <s v="Debit Card"/>
    <s v="Delivered"/>
    <s v="Delivered"/>
    <s v="Email"/>
    <n v="60"/>
    <n v="560"/>
    <n v="1518.1"/>
    <n v="1120"/>
    <n v="398.09999999999991"/>
    <n v="0.2622356893485277"/>
    <n v="1518.1"/>
    <n v="398.09999999999991"/>
    <s v="Mar"/>
    <s v="Mar-2025"/>
    <d v="2025-03-01T00:00:00"/>
    <x v="1"/>
  </r>
  <r>
    <s v="CUST0914"/>
    <s v="P039"/>
    <n v="2"/>
    <n v="999"/>
    <n v="0"/>
    <s v="Credit Card"/>
    <s v="Cancelled"/>
    <s v="Cancelled"/>
    <s v="Google Ads"/>
    <n v="60"/>
    <n v="573"/>
    <n v="1998"/>
    <n v="1146"/>
    <n v="852"/>
    <n v="0.42642642642642642"/>
    <n v="0"/>
    <n v="0"/>
    <s v="Jan"/>
    <s v="Jan-2024"/>
    <d v="2024-01-01T00:00:00"/>
    <x v="0"/>
  </r>
  <r>
    <s v="CUST1120"/>
    <s v="P001"/>
    <n v="2"/>
    <n v="799"/>
    <n v="319.60000000000002"/>
    <s v="Net Banking"/>
    <s v="Delivered"/>
    <s v="Delivered"/>
    <s v="Organic"/>
    <n v="40"/>
    <n v="547"/>
    <n v="1278.4000000000001"/>
    <n v="1094"/>
    <n v="184.40000000000009"/>
    <n v="0.14424280350438054"/>
    <n v="1278.4000000000001"/>
    <n v="184.40000000000009"/>
    <s v="Jul"/>
    <s v="Jul-2025"/>
    <d v="2025-07-01T00:00:00"/>
    <x v="4"/>
  </r>
  <r>
    <s v="CUST0821"/>
    <s v="P016"/>
    <n v="1"/>
    <n v="999"/>
    <n v="0"/>
    <s v="UPI"/>
    <s v="Cancelled"/>
    <s v="Cancelled"/>
    <s v="Google Ads"/>
    <n v="50"/>
    <n v="813"/>
    <n v="999"/>
    <n v="813"/>
    <n v="186"/>
    <n v="0.18618618618618618"/>
    <n v="0"/>
    <n v="0"/>
    <s v="Feb"/>
    <s v="Feb-2024"/>
    <d v="2024-02-01T00:00:00"/>
    <x v="4"/>
  </r>
  <r>
    <s v="CUST0198"/>
    <s v="P082"/>
    <n v="1"/>
    <n v="3999"/>
    <n v="599.85"/>
    <s v="Net Banking"/>
    <s v="Delivered"/>
    <s v="Delivered"/>
    <s v="Organic"/>
    <n v="50"/>
    <n v="2514"/>
    <n v="3399.15"/>
    <n v="2514"/>
    <n v="885.15000000000009"/>
    <n v="0.2604033361281497"/>
    <n v="3399.15"/>
    <n v="885.15000000000009"/>
    <s v="Mar"/>
    <s v="Mar-2024"/>
    <d v="2024-03-01T00:00:00"/>
    <x v="1"/>
  </r>
  <r>
    <s v="CUST0557"/>
    <s v="P031"/>
    <n v="1"/>
    <n v="3999"/>
    <n v="199.95"/>
    <s v="Debit Card"/>
    <s v="Delivered"/>
    <s v="Delivered"/>
    <s v="Organic"/>
    <n v="100"/>
    <n v="3007"/>
    <n v="3799.05"/>
    <n v="3007"/>
    <n v="792.05000000000018"/>
    <n v="0.20848633210934317"/>
    <n v="3799.05"/>
    <n v="792.05000000000018"/>
    <s v="Feb"/>
    <s v="Feb-2025"/>
    <d v="2025-02-01T00:00:00"/>
    <x v="0"/>
  </r>
  <r>
    <s v="CUST0017"/>
    <s v="P028"/>
    <n v="1"/>
    <n v="799"/>
    <n v="79.900000000000006"/>
    <s v="UPI"/>
    <s v="Delivered"/>
    <s v="Delivered"/>
    <s v="Google Ads"/>
    <n v="50"/>
    <n v="526"/>
    <n v="719.1"/>
    <n v="526"/>
    <n v="193.10000000000002"/>
    <n v="0.26853010707829233"/>
    <n v="719.1"/>
    <n v="193.10000000000002"/>
    <s v="Jan"/>
    <s v="Jan-2024"/>
    <d v="2024-01-01T00:00:00"/>
    <x v="0"/>
  </r>
  <r>
    <s v="CUST0926"/>
    <s v="P057"/>
    <n v="1"/>
    <n v="299"/>
    <n v="44.85"/>
    <s v="Credit Card"/>
    <s v="Delivered"/>
    <s v="Delivered"/>
    <s v="Google Ads"/>
    <n v="70"/>
    <n v="188"/>
    <n v="254.15"/>
    <n v="188"/>
    <n v="66.150000000000006"/>
    <n v="0.26027936258115286"/>
    <n v="254.15"/>
    <n v="66.150000000000006"/>
    <s v="Nov"/>
    <s v="Nov-2024"/>
    <d v="2024-11-01T00:00:00"/>
    <x v="3"/>
  </r>
  <r>
    <s v="CUST0961"/>
    <s v="P060"/>
    <n v="2"/>
    <n v="999"/>
    <n v="299.7"/>
    <s v="Cash on Delivery"/>
    <s v="Delivered"/>
    <s v="Delivered"/>
    <s v="Affiliate"/>
    <n v="40"/>
    <n v="744"/>
    <n v="1698.3"/>
    <n v="1488"/>
    <n v="210.29999999999995"/>
    <n v="0.12382971206500616"/>
    <n v="1698.3"/>
    <n v="210.29999999999995"/>
    <s v="Aug"/>
    <s v="Aug-2024"/>
    <d v="2024-08-01T00:00:00"/>
    <x v="3"/>
  </r>
  <r>
    <s v="CUST1133"/>
    <s v="P004"/>
    <n v="4"/>
    <n v="8999"/>
    <n v="0"/>
    <s v="Net Banking"/>
    <s v="Cancelled"/>
    <s v="Cancelled"/>
    <s v="Google Ads"/>
    <n v="100"/>
    <n v="5059"/>
    <n v="35996"/>
    <n v="20236"/>
    <n v="15760"/>
    <n v="0.43782642515835091"/>
    <n v="0"/>
    <n v="0"/>
    <s v="Jul"/>
    <s v="Jul-2024"/>
    <d v="2024-07-01T00:00:00"/>
    <x v="4"/>
  </r>
  <r>
    <s v="CUST0276"/>
    <s v="P071"/>
    <n v="1"/>
    <n v="999"/>
    <n v="149.85"/>
    <s v="Credit Card"/>
    <s v="Delivered"/>
    <s v="Delayed"/>
    <s v="Affiliate"/>
    <n v="50"/>
    <n v="818"/>
    <n v="849.15"/>
    <n v="818"/>
    <n v="31.149999999999977"/>
    <n v="3.6683742566095481E-2"/>
    <n v="849.15"/>
    <n v="31.149999999999977"/>
    <s v="Jul"/>
    <s v="Jul-2025"/>
    <d v="2025-07-01T00:00:00"/>
    <x v="2"/>
  </r>
  <r>
    <s v="CUST0526"/>
    <s v="P045"/>
    <n v="1"/>
    <n v="4999"/>
    <n v="0"/>
    <s v="Cash on Delivery"/>
    <s v="Delivered"/>
    <s v="Delivered"/>
    <s v="Organic"/>
    <n v="80"/>
    <n v="3040"/>
    <n v="4999"/>
    <n v="3040"/>
    <n v="1959"/>
    <n v="0.391878375675135"/>
    <n v="4999"/>
    <n v="1959"/>
    <s v="Jun"/>
    <s v="Jun-2025"/>
    <d v="2025-06-01T00:00:00"/>
    <x v="3"/>
  </r>
  <r>
    <s v="CUST0152"/>
    <s v="P094"/>
    <n v="2"/>
    <n v="399"/>
    <n v="0"/>
    <s v="UPI"/>
    <s v="Delivered"/>
    <s v="Delivered"/>
    <s v="Email"/>
    <n v="50"/>
    <n v="244"/>
    <n v="798"/>
    <n v="488"/>
    <n v="310"/>
    <n v="0.38847117794486213"/>
    <n v="798"/>
    <n v="310"/>
    <s v="Feb"/>
    <s v="Feb-2025"/>
    <d v="2025-02-01T00:00:00"/>
    <x v="1"/>
  </r>
  <r>
    <s v="CUST1032"/>
    <s v="P024"/>
    <n v="1"/>
    <n v="1299"/>
    <n v="0"/>
    <s v="UPI"/>
    <s v="Delivered"/>
    <s v="Delivered"/>
    <s v="Affiliate"/>
    <n v="70"/>
    <n v="969"/>
    <n v="1299"/>
    <n v="969"/>
    <n v="330"/>
    <n v="0.2540415704387991"/>
    <n v="1299"/>
    <n v="330"/>
    <s v="Nov"/>
    <s v="Nov-2024"/>
    <d v="2024-11-01T00:00:00"/>
    <x v="0"/>
  </r>
  <r>
    <s v="CUST0100"/>
    <s v="P017"/>
    <n v="3"/>
    <n v="6999"/>
    <n v="1049.8499999999999"/>
    <s v="Credit Card"/>
    <s v="Delivered"/>
    <s v="Delivered"/>
    <s v="Instagram"/>
    <n v="50"/>
    <n v="4046"/>
    <n v="19947.150000000001"/>
    <n v="12138"/>
    <n v="7809.1500000000015"/>
    <n v="0.39149201765665775"/>
    <n v="19947.150000000001"/>
    <n v="7809.1500000000015"/>
    <s v="Nov"/>
    <s v="Nov-2024"/>
    <d v="2024-11-01T00:00:00"/>
    <x v="4"/>
  </r>
  <r>
    <s v="CUST1030"/>
    <s v="P027"/>
    <n v="2"/>
    <n v="299"/>
    <n v="89.7"/>
    <s v="Cash on Delivery"/>
    <s v="Delivered"/>
    <s v="Delivered"/>
    <s v="Email"/>
    <n v="50"/>
    <n v="206"/>
    <n v="508.3"/>
    <n v="412"/>
    <n v="96.300000000000011"/>
    <n v="0.18945504623253986"/>
    <n v="508.3"/>
    <n v="96.300000000000011"/>
    <s v="Jul"/>
    <s v="Jul-2025"/>
    <d v="2025-07-01T00:00:00"/>
    <x v="0"/>
  </r>
  <r>
    <s v="CUST0386"/>
    <s v="P063"/>
    <n v="1"/>
    <n v="2999"/>
    <n v="299.89999999999998"/>
    <s v="Credit Card"/>
    <s v="Delivered"/>
    <s v="Delivered"/>
    <s v="Affiliate"/>
    <n v="100"/>
    <n v="1877"/>
    <n v="2699.1"/>
    <n v="1877"/>
    <n v="822.09999999999991"/>
    <n v="0.30458300915119851"/>
    <n v="2699.1"/>
    <n v="822.09999999999991"/>
    <s v="Feb"/>
    <s v="Feb-2025"/>
    <d v="2025-02-01T00:00:00"/>
    <x v="2"/>
  </r>
  <r>
    <s v="CUST0550"/>
    <s v="P076"/>
    <n v="2"/>
    <n v="399"/>
    <n v="119.7"/>
    <s v="Debit Card"/>
    <s v="Delivered"/>
    <s v="Delivered"/>
    <s v="Organic"/>
    <n v="60"/>
    <n v="322"/>
    <n v="678.3"/>
    <n v="644"/>
    <n v="34.299999999999955"/>
    <n v="5.056759545923626E-2"/>
    <n v="678.3"/>
    <n v="34.299999999999955"/>
    <s v="Jul"/>
    <s v="Jul-2024"/>
    <d v="2024-07-01T00:00:00"/>
    <x v="2"/>
  </r>
  <r>
    <s v="CUST0503"/>
    <s v="P062"/>
    <n v="2"/>
    <n v="1599"/>
    <n v="159.9"/>
    <s v="Cash on Delivery"/>
    <s v="Delivered"/>
    <s v="Delivered"/>
    <s v="Facebook"/>
    <n v="50"/>
    <n v="1023"/>
    <n v="3038.1"/>
    <n v="2046"/>
    <n v="992.09999999999991"/>
    <n v="0.32655277969783747"/>
    <n v="3038.1"/>
    <n v="992.09999999999991"/>
    <s v="Jul"/>
    <s v="Jul-2025"/>
    <d v="2025-07-01T00:00:00"/>
    <x v="2"/>
  </r>
  <r>
    <s v="CUST1034"/>
    <s v="P078"/>
    <n v="1"/>
    <n v="399"/>
    <n v="0"/>
    <s v="Net Banking"/>
    <s v="Cancelled"/>
    <s v="Cancelled"/>
    <s v="Google Ads"/>
    <n v="60"/>
    <n v="257"/>
    <n v="399"/>
    <n v="257"/>
    <n v="142"/>
    <n v="0.35588972431077692"/>
    <n v="0"/>
    <n v="0"/>
    <s v="Sep"/>
    <s v="Sep-2024"/>
    <d v="2024-09-01T00:00:00"/>
    <x v="2"/>
  </r>
  <r>
    <s v="CUST0936"/>
    <s v="P011"/>
    <n v="2"/>
    <n v="799"/>
    <n v="79.900000000000006"/>
    <s v="Credit Card"/>
    <s v="Delivered"/>
    <s v="Delivered"/>
    <s v="Facebook"/>
    <n v="40"/>
    <n v="645"/>
    <n v="1518.1"/>
    <n v="1290"/>
    <n v="228.09999999999991"/>
    <n v="0.1502536064817864"/>
    <n v="1518.1"/>
    <n v="228.09999999999991"/>
    <s v="Mar"/>
    <s v="Mar-2025"/>
    <d v="2025-03-01T00:00:00"/>
    <x v="4"/>
  </r>
  <r>
    <s v="CUST0137"/>
    <s v="P064"/>
    <n v="1"/>
    <n v="799"/>
    <n v="159.80000000000001"/>
    <s v="Credit Card"/>
    <s v="Delivered"/>
    <s v="Delivered"/>
    <s v="Instagram"/>
    <n v="50"/>
    <n v="445"/>
    <n v="639.20000000000005"/>
    <n v="445"/>
    <n v="194.20000000000005"/>
    <n v="0.3038172715894869"/>
    <n v="639.20000000000005"/>
    <n v="194.20000000000005"/>
    <s v="May"/>
    <s v="May-2024"/>
    <d v="2024-05-01T00:00:00"/>
    <x v="2"/>
  </r>
  <r>
    <s v="CUST0986"/>
    <s v="P057"/>
    <n v="4"/>
    <n v="299"/>
    <n v="119.6"/>
    <s v="UPI"/>
    <s v="Delivered"/>
    <s v="Delivered"/>
    <s v="Instagram"/>
    <n v="60"/>
    <n v="188"/>
    <n v="1076.4000000000001"/>
    <n v="752"/>
    <n v="324.40000000000009"/>
    <n v="0.30137495354886668"/>
    <n v="1076.4000000000001"/>
    <n v="324.40000000000009"/>
    <s v="Jun"/>
    <s v="Jun-2024"/>
    <d v="2024-06-01T00:00:00"/>
    <x v="3"/>
  </r>
  <r>
    <s v="CUST0115"/>
    <s v="P033"/>
    <n v="4"/>
    <n v="399"/>
    <n v="79.8"/>
    <s v="Debit Card"/>
    <s v="Delivered"/>
    <s v="Delivered"/>
    <s v="Instagram"/>
    <n v="100"/>
    <n v="321"/>
    <n v="1516.2"/>
    <n v="1284"/>
    <n v="232.20000000000005"/>
    <n v="0.15314602295211716"/>
    <n v="1516.2"/>
    <n v="232.20000000000005"/>
    <s v="Jul"/>
    <s v="Jul-2025"/>
    <d v="2025-07-01T00:00:00"/>
    <x v="0"/>
  </r>
  <r>
    <s v="CUST1063"/>
    <s v="P061"/>
    <n v="1"/>
    <n v="299"/>
    <n v="44.85"/>
    <s v="Net Banking"/>
    <s v="Delivered"/>
    <s v="Delivered"/>
    <s v="Affiliate"/>
    <n v="100"/>
    <n v="170"/>
    <n v="254.15"/>
    <n v="170"/>
    <n v="84.15"/>
    <n v="0.33110367892976589"/>
    <n v="254.15"/>
    <n v="84.15"/>
    <s v="Apr"/>
    <s v="Apr-2024"/>
    <d v="2024-04-01T00:00:00"/>
    <x v="2"/>
  </r>
  <r>
    <s v="CUST0756"/>
    <s v="P085"/>
    <n v="2"/>
    <n v="2999"/>
    <n v="0"/>
    <s v="Cash on Delivery"/>
    <s v="Delivered"/>
    <s v="Delivered"/>
    <s v="Affiliate"/>
    <n v="100"/>
    <n v="2394"/>
    <n v="5998"/>
    <n v="4788"/>
    <n v="1210"/>
    <n v="0.20173391130376792"/>
    <n v="5998"/>
    <n v="1210"/>
    <s v="Dec"/>
    <s v="Dec-2024"/>
    <d v="2024-12-01T00:00:00"/>
    <x v="1"/>
  </r>
  <r>
    <s v="CUST0905"/>
    <s v="P052"/>
    <n v="1"/>
    <n v="499"/>
    <n v="0"/>
    <s v="UPI"/>
    <s v="Cancelled"/>
    <s v="Cancelled"/>
    <s v="Email"/>
    <n v="100"/>
    <n v="320"/>
    <n v="499"/>
    <n v="320"/>
    <n v="179"/>
    <n v="0.3587174348697395"/>
    <n v="0"/>
    <n v="0"/>
    <s v="Nov"/>
    <s v="Nov-2024"/>
    <d v="2024-11-01T00:00:00"/>
    <x v="3"/>
  </r>
  <r>
    <s v="CUST0766"/>
    <s v="P050"/>
    <n v="2"/>
    <n v="3999"/>
    <n v="1199.7"/>
    <s v="Credit Card"/>
    <s v="Delivered"/>
    <s v="Delivered"/>
    <s v="Organic"/>
    <n v="40"/>
    <n v="2895"/>
    <n v="6798.3"/>
    <n v="5790"/>
    <n v="1008.3000000000002"/>
    <n v="0.14831649088742777"/>
    <n v="6798.3"/>
    <n v="1008.3000000000002"/>
    <s v="Oct"/>
    <s v="Oct-2025"/>
    <d v="2025-10-01T00:00:00"/>
    <x v="3"/>
  </r>
  <r>
    <s v="CUST0907"/>
    <s v="P084"/>
    <n v="1"/>
    <n v="999"/>
    <n v="0"/>
    <s v="Credit Card"/>
    <s v="Delivered"/>
    <s v="Delivered"/>
    <s v="Affiliate"/>
    <n v="70"/>
    <n v="809"/>
    <n v="999"/>
    <n v="809"/>
    <n v="190"/>
    <n v="0.19019019019019018"/>
    <n v="999"/>
    <n v="190"/>
    <s v="Jun"/>
    <s v="Jun-2025"/>
    <d v="2025-06-01T00:00:00"/>
    <x v="1"/>
  </r>
  <r>
    <s v="CUST0880"/>
    <s v="P029"/>
    <n v="2"/>
    <n v="2499"/>
    <n v="749.7"/>
    <s v="Cash on Delivery"/>
    <s v="Delivered"/>
    <s v="Delivered"/>
    <s v="Affiliate"/>
    <n v="100"/>
    <n v="1584"/>
    <n v="4248.3"/>
    <n v="3168"/>
    <n v="1080.3000000000002"/>
    <n v="0.25428995127462756"/>
    <n v="4248.3"/>
    <n v="1080.3000000000002"/>
    <s v="Jan"/>
    <s v="Jan-2024"/>
    <d v="2024-01-01T00:00:00"/>
    <x v="0"/>
  </r>
  <r>
    <s v="CUST0310"/>
    <s v="P041"/>
    <n v="2"/>
    <n v="399"/>
    <n v="79.8"/>
    <s v="Credit Card"/>
    <s v="Delivered"/>
    <s v="Delivered"/>
    <s v="Facebook"/>
    <n v="60"/>
    <n v="315"/>
    <n v="718.2"/>
    <n v="630"/>
    <n v="88.200000000000045"/>
    <n v="0.1228070175438597"/>
    <n v="718.2"/>
    <n v="88.200000000000045"/>
    <s v="Apr"/>
    <s v="Apr-2024"/>
    <d v="2024-04-01T00:00:00"/>
    <x v="3"/>
  </r>
  <r>
    <s v="CUST0816"/>
    <s v="P011"/>
    <n v="1"/>
    <n v="799"/>
    <n v="199.75"/>
    <s v="Debit Card"/>
    <s v="Delivered"/>
    <s v="Delayed"/>
    <s v="Google Ads"/>
    <n v="70"/>
    <n v="645"/>
    <n v="599.25"/>
    <n v="645"/>
    <n v="-45.75"/>
    <n v="-7.634543178973717E-2"/>
    <n v="599.25"/>
    <n v="-45.75"/>
    <s v="Sep"/>
    <s v="Sep-2024"/>
    <d v="2024-09-01T00:00:00"/>
    <x v="4"/>
  </r>
  <r>
    <s v="CUST0901"/>
    <s v="P049"/>
    <n v="3"/>
    <n v="799"/>
    <n v="119.85"/>
    <s v="Credit Card"/>
    <s v="Delivered"/>
    <s v="Delivered"/>
    <s v="Google Ads"/>
    <n v="60"/>
    <n v="538"/>
    <n v="2277.15"/>
    <n v="1614"/>
    <n v="663.15000000000009"/>
    <n v="0.29121928726697849"/>
    <n v="2277.15"/>
    <n v="663.15000000000009"/>
    <s v="Sep"/>
    <s v="Sep-2024"/>
    <d v="2024-09-01T00:00:00"/>
    <x v="3"/>
  </r>
  <r>
    <s v="CUST0544"/>
    <s v="P022"/>
    <n v="2"/>
    <n v="999"/>
    <n v="99.9"/>
    <s v="UPI"/>
    <s v="Delivered"/>
    <s v="Delivered"/>
    <s v="Google Ads"/>
    <n v="80"/>
    <n v="693"/>
    <n v="1898.1"/>
    <n v="1386"/>
    <n v="512.09999999999991"/>
    <n v="0.26979611190137504"/>
    <n v="1898.1"/>
    <n v="512.09999999999991"/>
    <s v="Dec"/>
    <s v="Dec-2024"/>
    <d v="2024-12-01T00:00:00"/>
    <x v="0"/>
  </r>
  <r>
    <s v="CUST0504"/>
    <s v="P021"/>
    <n v="2"/>
    <n v="799"/>
    <n v="0"/>
    <s v="Cash on Delivery"/>
    <s v="Cancelled"/>
    <s v="Cancelled"/>
    <s v="Organic"/>
    <n v="70"/>
    <n v="613"/>
    <n v="1598"/>
    <n v="1226"/>
    <n v="372"/>
    <n v="0.23279098873591991"/>
    <n v="0"/>
    <n v="0"/>
    <s v="Oct"/>
    <s v="Oct-2024"/>
    <d v="2024-10-01T00:00:00"/>
    <x v="0"/>
  </r>
  <r>
    <s v="CUST0835"/>
    <s v="P008"/>
    <n v="3"/>
    <n v="299"/>
    <n v="134.55000000000001"/>
    <s v="UPI"/>
    <s v="Delivered"/>
    <s v="Delivered"/>
    <s v="Organic"/>
    <n v="100"/>
    <n v="197"/>
    <n v="762.45"/>
    <n v="591"/>
    <n v="171.45000000000005"/>
    <n v="0.2248672044068464"/>
    <n v="762.45"/>
    <n v="171.45000000000005"/>
    <s v="Apr"/>
    <s v="Apr-2025"/>
    <d v="2025-04-01T00:00:00"/>
    <x v="4"/>
  </r>
  <r>
    <s v="CUST0547"/>
    <s v="P044"/>
    <n v="1"/>
    <n v="4999"/>
    <n v="499.9"/>
    <s v="Credit Card"/>
    <s v="Delivered"/>
    <s v="Delivered"/>
    <s v="Google Ads"/>
    <n v="100"/>
    <n v="3765"/>
    <n v="4499.1000000000004"/>
    <n v="3765"/>
    <n v="734.10000000000036"/>
    <n v="0.16316596652663873"/>
    <n v="4499.1000000000004"/>
    <n v="734.10000000000036"/>
    <s v="Jun"/>
    <s v="Jun-2024"/>
    <d v="2024-06-01T00:00:00"/>
    <x v="3"/>
  </r>
  <r>
    <s v="CUST0549"/>
    <s v="P043"/>
    <n v="2"/>
    <n v="599"/>
    <n v="59.9"/>
    <s v="UPI"/>
    <s v="Delivered"/>
    <s v="Delivered"/>
    <s v="Organic"/>
    <n v="70"/>
    <n v="358"/>
    <n v="1138.0999999999999"/>
    <n v="716"/>
    <n v="422.09999999999991"/>
    <n v="0.37088129338370962"/>
    <n v="1138.0999999999999"/>
    <n v="422.09999999999991"/>
    <s v="Apr"/>
    <s v="Apr-2025"/>
    <d v="2025-04-01T00:00:00"/>
    <x v="3"/>
  </r>
  <r>
    <s v="CUST0430"/>
    <s v="P056"/>
    <n v="3"/>
    <n v="299"/>
    <n v="224.25"/>
    <s v="Credit Card"/>
    <s v="Delivered"/>
    <s v="Delivered"/>
    <s v="Organic"/>
    <n v="80"/>
    <n v="188"/>
    <n v="672.75"/>
    <n v="564"/>
    <n v="108.75"/>
    <n v="0.1616499442586399"/>
    <n v="672.75"/>
    <n v="108.75"/>
    <s v="May"/>
    <s v="May-2025"/>
    <d v="2025-05-01T00:00:00"/>
    <x v="3"/>
  </r>
  <r>
    <s v="CUST0606"/>
    <s v="P077"/>
    <n v="2"/>
    <n v="3999"/>
    <n v="0"/>
    <s v="UPI"/>
    <s v="Cancelled"/>
    <s v="Cancelled"/>
    <s v="Affiliate"/>
    <n v="70"/>
    <n v="2547"/>
    <n v="7998"/>
    <n v="5094"/>
    <n v="2904"/>
    <n v="0.3630907726931733"/>
    <n v="0"/>
    <n v="0"/>
    <s v="Nov"/>
    <s v="Nov-2024"/>
    <d v="2024-11-01T00:00:00"/>
    <x v="2"/>
  </r>
  <r>
    <s v="CUST0721"/>
    <s v="P030"/>
    <n v="3"/>
    <n v="799"/>
    <n v="239.7"/>
    <s v="Credit Card"/>
    <s v="Delivered"/>
    <s v="Delivered"/>
    <s v="Affiliate"/>
    <n v="60"/>
    <n v="566"/>
    <n v="2157.3000000000002"/>
    <n v="1698"/>
    <n v="459.30000000000018"/>
    <n v="0.21290502016409407"/>
    <n v="2157.3000000000002"/>
    <n v="459.30000000000018"/>
    <s v="Feb"/>
    <s v="Feb-2025"/>
    <d v="2025-02-01T00:00:00"/>
    <x v="0"/>
  </r>
  <r>
    <s v="CUST0957"/>
    <s v="P045"/>
    <n v="1"/>
    <n v="4999"/>
    <n v="0"/>
    <s v="UPI"/>
    <s v="Cancelled"/>
    <s v="Cancelled"/>
    <s v="Affiliate"/>
    <n v="80"/>
    <n v="3040"/>
    <n v="4999"/>
    <n v="3040"/>
    <n v="1959"/>
    <n v="0.391878375675135"/>
    <n v="0"/>
    <n v="0"/>
    <s v="Jan"/>
    <s v="Jan-2025"/>
    <d v="2025-01-01T00:00:00"/>
    <x v="3"/>
  </r>
  <r>
    <s v="CUST0924"/>
    <s v="P059"/>
    <n v="3"/>
    <n v="1999"/>
    <n v="0"/>
    <s v="Cash on Delivery"/>
    <s v="Delivered"/>
    <s v="Delivered"/>
    <s v="Google Ads"/>
    <n v="40"/>
    <n v="1414"/>
    <n v="5997"/>
    <n v="4242"/>
    <n v="1755"/>
    <n v="0.29264632316158079"/>
    <n v="5997"/>
    <n v="1755"/>
    <s v="Sep"/>
    <s v="Sep-2025"/>
    <d v="2025-09-01T00:00:00"/>
    <x v="3"/>
  </r>
  <r>
    <s v="CUST0764"/>
    <s v="P089"/>
    <n v="3"/>
    <n v="2999"/>
    <n v="0"/>
    <s v="Cash on Delivery"/>
    <s v="Delivered"/>
    <s v="Delivered"/>
    <s v="Google Ads"/>
    <n v="50"/>
    <n v="2453"/>
    <n v="8997"/>
    <n v="7359"/>
    <n v="1638"/>
    <n v="0.18206068689563187"/>
    <n v="8997"/>
    <n v="1638"/>
    <s v="Oct"/>
    <s v="Oct-2025"/>
    <d v="2025-10-01T00:00:00"/>
    <x v="1"/>
  </r>
  <r>
    <s v="CUST0862"/>
    <s v="P018"/>
    <n v="2"/>
    <n v="499"/>
    <n v="49.9"/>
    <s v="UPI"/>
    <s v="Delivered"/>
    <s v="Delivered"/>
    <s v="Organic"/>
    <n v="80"/>
    <n v="403"/>
    <n v="948.1"/>
    <n v="806"/>
    <n v="142.10000000000002"/>
    <n v="0.14987870477797702"/>
    <n v="948.1"/>
    <n v="142.10000000000002"/>
    <s v="May"/>
    <s v="May-2024"/>
    <d v="2024-05-01T00:00:00"/>
    <x v="4"/>
  </r>
  <r>
    <s v="CUST0597"/>
    <s v="P093"/>
    <n v="3"/>
    <n v="999"/>
    <n v="299.7"/>
    <s v="UPI"/>
    <s v="Delivered"/>
    <s v="Delivered"/>
    <s v="Email"/>
    <n v="70"/>
    <n v="629"/>
    <n v="2697.3"/>
    <n v="1887"/>
    <n v="810.30000000000018"/>
    <n v="0.30041152263374488"/>
    <n v="2697.3"/>
    <n v="810.30000000000018"/>
    <s v="Jan"/>
    <s v="Jan-2024"/>
    <d v="2024-01-01T00:00:00"/>
    <x v="1"/>
  </r>
  <r>
    <s v="CUST0491"/>
    <s v="P062"/>
    <n v="2"/>
    <n v="1599"/>
    <n v="0"/>
    <s v="Cash on Delivery"/>
    <s v="Cancelled"/>
    <s v="Cancelled"/>
    <s v="Organic"/>
    <n v="50"/>
    <n v="1023"/>
    <n v="3198"/>
    <n v="2046"/>
    <n v="1152"/>
    <n v="0.36022514071294559"/>
    <n v="0"/>
    <n v="0"/>
    <s v="Sep"/>
    <s v="Sep-2025"/>
    <d v="2025-09-01T00:00:00"/>
    <x v="2"/>
  </r>
  <r>
    <s v="CUST0793"/>
    <s v="P006"/>
    <n v="1"/>
    <n v="399"/>
    <n v="0"/>
    <s v="UPI"/>
    <s v="Cancelled"/>
    <s v="Cancelled"/>
    <s v="Facebook"/>
    <n v="60"/>
    <n v="221"/>
    <n v="399"/>
    <n v="221"/>
    <n v="178"/>
    <n v="0.44611528822055135"/>
    <n v="0"/>
    <n v="0"/>
    <s v="Jun"/>
    <s v="Jun-2025"/>
    <d v="2025-06-01T00:00:00"/>
    <x v="4"/>
  </r>
  <r>
    <s v="CUST0803"/>
    <s v="P074"/>
    <n v="1"/>
    <n v="2999"/>
    <n v="749.75"/>
    <s v="Cash on Delivery"/>
    <s v="Delivered"/>
    <s v="Delayed"/>
    <s v="Email"/>
    <n v="80"/>
    <n v="1870"/>
    <n v="2249.25"/>
    <n v="1870"/>
    <n v="379.25"/>
    <n v="0.16861175947538068"/>
    <n v="2249.25"/>
    <n v="379.25"/>
    <s v="Apr"/>
    <s v="Apr-2025"/>
    <d v="2025-04-01T00:00:00"/>
    <x v="2"/>
  </r>
  <r>
    <s v="CUST0911"/>
    <s v="P004"/>
    <n v="1"/>
    <n v="8999"/>
    <n v="1799.8"/>
    <s v="Credit Card"/>
    <s v="Delivered"/>
    <s v="Delayed"/>
    <s v="Organic"/>
    <n v="50"/>
    <n v="5059"/>
    <n v="7199.2"/>
    <n v="5059"/>
    <n v="2140.1999999999998"/>
    <n v="0.29728303144793866"/>
    <n v="7199.2"/>
    <n v="2140.1999999999998"/>
    <s v="Jan"/>
    <s v="Jan-2024"/>
    <d v="2024-01-01T00:00:00"/>
    <x v="4"/>
  </r>
  <r>
    <s v="CUST0110"/>
    <s v="P037"/>
    <n v="2"/>
    <n v="399"/>
    <n v="119.7"/>
    <s v="Credit Card"/>
    <s v="Delivered"/>
    <s v="Delayed"/>
    <s v="Facebook"/>
    <n v="70"/>
    <n v="226"/>
    <n v="678.3"/>
    <n v="452"/>
    <n v="226.29999999999995"/>
    <n v="0.33362818811735218"/>
    <n v="678.3"/>
    <n v="226.29999999999995"/>
    <s v="Nov"/>
    <s v="Nov-2024"/>
    <d v="2024-11-01T00:00:00"/>
    <x v="0"/>
  </r>
  <r>
    <s v="CUST0897"/>
    <s v="P044"/>
    <n v="1"/>
    <n v="4999"/>
    <n v="1249.75"/>
    <s v="Credit Card"/>
    <s v="Delivered"/>
    <s v="Delivered"/>
    <s v="Affiliate"/>
    <n v="40"/>
    <n v="3765"/>
    <n v="3749.25"/>
    <n v="3765"/>
    <n v="-15.75"/>
    <n v="-4.200840168033607E-3"/>
    <n v="3749.25"/>
    <n v="-15.75"/>
    <s v="Jan"/>
    <s v="Jan-2025"/>
    <d v="2025-01-01T00:00:00"/>
    <x v="3"/>
  </r>
  <r>
    <s v="CUST1071"/>
    <s v="P018"/>
    <n v="3"/>
    <n v="499"/>
    <n v="374.25"/>
    <s v="Net Banking"/>
    <s v="Delivered"/>
    <s v="Delivered"/>
    <s v="Facebook"/>
    <n v="100"/>
    <n v="403"/>
    <n v="1122.75"/>
    <n v="1209"/>
    <n v="-86.25"/>
    <n v="-7.6820307281229128E-2"/>
    <n v="1122.75"/>
    <n v="-86.25"/>
    <s v="Oct"/>
    <s v="Oct-2025"/>
    <d v="2025-10-01T00:00:00"/>
    <x v="4"/>
  </r>
  <r>
    <s v="CUST1178"/>
    <s v="P081"/>
    <n v="1"/>
    <n v="499"/>
    <n v="49.9"/>
    <s v="Credit Card"/>
    <s v="Delivered"/>
    <s v="Delivered"/>
    <s v="Facebook"/>
    <n v="70"/>
    <n v="280"/>
    <n v="449.1"/>
    <n v="280"/>
    <n v="169.10000000000002"/>
    <n v="0.37653083945669119"/>
    <n v="449.1"/>
    <n v="169.10000000000002"/>
    <s v="Apr"/>
    <s v="Apr-2025"/>
    <d v="2025-04-01T00:00:00"/>
    <x v="1"/>
  </r>
  <r>
    <s v="CUST1152"/>
    <s v="P026"/>
    <n v="4"/>
    <n v="599"/>
    <n v="359.4"/>
    <s v="UPI"/>
    <s v="Delivered"/>
    <s v="Delivered"/>
    <s v="Organic"/>
    <n v="100"/>
    <n v="363"/>
    <n v="2036.6"/>
    <n v="1452"/>
    <n v="584.59999999999991"/>
    <n v="0.28704703918295194"/>
    <n v="2036.6"/>
    <n v="584.59999999999991"/>
    <s v="Sep"/>
    <s v="Sep-2025"/>
    <d v="2025-09-01T00:00:00"/>
    <x v="0"/>
  </r>
  <r>
    <s v="CUST0768"/>
    <s v="P056"/>
    <n v="1"/>
    <n v="299"/>
    <n v="14.95"/>
    <s v="UPI"/>
    <s v="Delivered"/>
    <s v="Delayed"/>
    <s v="Instagram"/>
    <n v="60"/>
    <n v="188"/>
    <n v="284.05"/>
    <n v="188"/>
    <n v="96.050000000000011"/>
    <n v="0.33814469283576837"/>
    <n v="284.05"/>
    <n v="96.050000000000011"/>
    <s v="Jan"/>
    <s v="Jan-2024"/>
    <d v="2024-01-01T00:00:00"/>
    <x v="3"/>
  </r>
  <r>
    <s v="CUST0665"/>
    <s v="P064"/>
    <n v="1"/>
    <n v="799"/>
    <n v="39.950000000000003"/>
    <s v="Debit Card"/>
    <s v="Delivered"/>
    <s v="Delivered"/>
    <s v="Organic"/>
    <n v="50"/>
    <n v="445"/>
    <n v="759.05"/>
    <n v="445"/>
    <n v="314.04999999999995"/>
    <n v="0.41374086028588364"/>
    <n v="759.05"/>
    <n v="314.04999999999995"/>
    <s v="Dec"/>
    <s v="Dec-2024"/>
    <d v="2024-12-01T00:00:00"/>
    <x v="2"/>
  </r>
  <r>
    <s v="CUST0693"/>
    <s v="P020"/>
    <n v="1"/>
    <n v="1999"/>
    <n v="199.9"/>
    <s v="UPI"/>
    <s v="Delivered"/>
    <s v="Delivered"/>
    <s v="Organic"/>
    <n v="40"/>
    <n v="1597"/>
    <n v="1799.1"/>
    <n v="1597"/>
    <n v="202.09999999999991"/>
    <n v="0.11233394475015281"/>
    <n v="1799.1"/>
    <n v="202.09999999999991"/>
    <s v="Jul"/>
    <s v="Jul-2025"/>
    <d v="2025-07-01T00:00:00"/>
    <x v="4"/>
  </r>
  <r>
    <s v="CUST0678"/>
    <s v="P060"/>
    <n v="1"/>
    <n v="999"/>
    <n v="49.95"/>
    <s v="Credit Card"/>
    <s v="Delivered"/>
    <s v="Delivered"/>
    <s v="Instagram"/>
    <n v="40"/>
    <n v="744"/>
    <n v="949.05"/>
    <n v="744"/>
    <n v="205.04999999999995"/>
    <n v="0.21605816342658443"/>
    <n v="949.05"/>
    <n v="205.04999999999995"/>
    <s v="Mar"/>
    <s v="Mar-2024"/>
    <d v="2024-03-01T00:00:00"/>
    <x v="3"/>
  </r>
  <r>
    <s v="CUST1041"/>
    <s v="P010"/>
    <n v="4"/>
    <n v="2499"/>
    <n v="499.8"/>
    <s v="Credit Card"/>
    <s v="Delivered"/>
    <s v="Delivered"/>
    <s v="Facebook"/>
    <n v="50"/>
    <n v="2030"/>
    <n v="9496.2000000000007"/>
    <n v="8120"/>
    <n v="1376.2000000000007"/>
    <n v="0.14492112634527501"/>
    <n v="9496.2000000000007"/>
    <n v="1376.2000000000007"/>
    <s v="Jan"/>
    <s v="Jan-2025"/>
    <d v="2025-01-01T00:00:00"/>
    <x v="4"/>
  </r>
  <r>
    <s v="CUST0587"/>
    <s v="P037"/>
    <n v="1"/>
    <n v="399"/>
    <n v="0"/>
    <s v="Credit Card"/>
    <s v="Cancelled"/>
    <s v="Cancelled"/>
    <s v="Affiliate"/>
    <n v="80"/>
    <n v="226"/>
    <n v="399"/>
    <n v="226"/>
    <n v="173"/>
    <n v="0.43358395989974935"/>
    <n v="0"/>
    <n v="0"/>
    <s v="Jan"/>
    <s v="Jan-2025"/>
    <d v="2025-01-01T00:00:00"/>
    <x v="0"/>
  </r>
  <r>
    <s v="CUST0960"/>
    <s v="P089"/>
    <n v="1"/>
    <n v="2999"/>
    <n v="299.89999999999998"/>
    <s v="Credit Card"/>
    <s v="Delivered"/>
    <s v="Delivered"/>
    <s v="Affiliate"/>
    <n v="50"/>
    <n v="2453"/>
    <n v="2699.1"/>
    <n v="2453"/>
    <n v="246.09999999999991"/>
    <n v="9.1178540995146495E-2"/>
    <n v="2699.1"/>
    <n v="246.09999999999991"/>
    <s v="Jun"/>
    <s v="Jun-2024"/>
    <d v="2024-06-01T00:00:00"/>
    <x v="1"/>
  </r>
  <r>
    <s v="CUST0941"/>
    <s v="P031"/>
    <n v="2"/>
    <n v="3999"/>
    <n v="1199.7"/>
    <s v="UPI"/>
    <s v="Delivered"/>
    <s v="Delivered"/>
    <s v="Facebook"/>
    <n v="70"/>
    <n v="3007"/>
    <n v="6798.3"/>
    <n v="6014"/>
    <n v="784.30000000000018"/>
    <n v="0.11536707706338352"/>
    <n v="6798.3"/>
    <n v="784.30000000000018"/>
    <s v="Oct"/>
    <s v="Oct-2025"/>
    <d v="2025-10-01T00:00:00"/>
    <x v="0"/>
  </r>
  <r>
    <s v="CUST1174"/>
    <s v="P099"/>
    <n v="2"/>
    <n v="1299"/>
    <n v="0"/>
    <s v="UPI"/>
    <s v="Cancelled"/>
    <s v="Cancelled"/>
    <s v="Instagram"/>
    <n v="70"/>
    <n v="1025"/>
    <n v="2598"/>
    <n v="2050"/>
    <n v="548"/>
    <n v="0.21093148575827558"/>
    <n v="0"/>
    <n v="0"/>
    <s v="Apr"/>
    <s v="Apr-2025"/>
    <d v="2025-04-01T00:00:00"/>
    <x v="1"/>
  </r>
  <r>
    <s v="CUST0444"/>
    <s v="P060"/>
    <n v="1"/>
    <n v="999"/>
    <n v="0"/>
    <s v="Debit Card"/>
    <s v="Cancelled"/>
    <s v="Cancelled"/>
    <s v="Organic"/>
    <n v="50"/>
    <n v="744"/>
    <n v="999"/>
    <n v="744"/>
    <n v="255"/>
    <n v="0.25525525525525528"/>
    <n v="0"/>
    <n v="0"/>
    <s v="Aug"/>
    <s v="Aug-2024"/>
    <d v="2024-08-01T00:00:00"/>
    <x v="3"/>
  </r>
  <r>
    <s v="CUST0323"/>
    <s v="P069"/>
    <n v="1"/>
    <n v="2499"/>
    <n v="124.95"/>
    <s v="UPI"/>
    <s v="Delivered"/>
    <s v="Delivered"/>
    <s v="Affiliate"/>
    <n v="70"/>
    <n v="1430"/>
    <n v="2374.0500000000002"/>
    <n v="1430"/>
    <n v="944.05000000000018"/>
    <n v="0.39765379836144987"/>
    <n v="2374.0500000000002"/>
    <n v="944.05000000000018"/>
    <s v="Aug"/>
    <s v="Aug-2024"/>
    <d v="2024-08-01T00:00:00"/>
    <x v="2"/>
  </r>
  <r>
    <s v="CUST0392"/>
    <s v="P078"/>
    <n v="2"/>
    <n v="399"/>
    <n v="0"/>
    <s v="UPI"/>
    <s v="Cancelled"/>
    <s v="Cancelled"/>
    <s v="Organic"/>
    <n v="60"/>
    <n v="257"/>
    <n v="798"/>
    <n v="514"/>
    <n v="284"/>
    <n v="0.35588972431077692"/>
    <n v="0"/>
    <n v="0"/>
    <s v="Mar"/>
    <s v="Mar-2024"/>
    <d v="2024-03-01T00:00:00"/>
    <x v="2"/>
  </r>
  <r>
    <s v="CUST0750"/>
    <s v="P058"/>
    <n v="4"/>
    <n v="599"/>
    <n v="0"/>
    <s v="Cash on Delivery"/>
    <s v="Cancelled"/>
    <s v="Cancelled"/>
    <s v="Instagram"/>
    <n v="60"/>
    <n v="464"/>
    <n v="2396"/>
    <n v="1856"/>
    <n v="540"/>
    <n v="0.22537562604340566"/>
    <n v="0"/>
    <n v="0"/>
    <s v="Apr"/>
    <s v="Apr-2024"/>
    <d v="2024-04-01T00:00:00"/>
    <x v="3"/>
  </r>
  <r>
    <s v="CUST1158"/>
    <s v="P053"/>
    <n v="1"/>
    <n v="599"/>
    <n v="29.95"/>
    <s v="Credit Card"/>
    <s v="Delivered"/>
    <s v="Delayed"/>
    <s v="Google Ads"/>
    <n v="80"/>
    <n v="443"/>
    <n v="569.04999999999995"/>
    <n v="443"/>
    <n v="126.04999999999995"/>
    <n v="0.22150953343291443"/>
    <n v="569.04999999999995"/>
    <n v="126.04999999999995"/>
    <s v="Jun"/>
    <s v="Jun-2025"/>
    <d v="2025-06-01T00:00:00"/>
    <x v="3"/>
  </r>
  <r>
    <s v="CUST0297"/>
    <s v="P029"/>
    <n v="2"/>
    <n v="2499"/>
    <n v="249.9"/>
    <s v="Credit Card"/>
    <s v="Delivered"/>
    <s v="Delivered"/>
    <s v="Affiliate"/>
    <n v="50"/>
    <n v="1584"/>
    <n v="4748.1000000000004"/>
    <n v="3168"/>
    <n v="1580.1000000000004"/>
    <n v="0.33278574587729831"/>
    <n v="4748.1000000000004"/>
    <n v="1580.1000000000004"/>
    <s v="Dec"/>
    <s v="Dec-2024"/>
    <d v="2024-12-01T00:00:00"/>
    <x v="0"/>
  </r>
  <r>
    <s v="CUST1143"/>
    <s v="P066"/>
    <n v="1"/>
    <n v="299"/>
    <n v="0"/>
    <s v="UPI"/>
    <s v="Delivered"/>
    <s v="Delivered"/>
    <s v="Facebook"/>
    <n v="40"/>
    <n v="223"/>
    <n v="299"/>
    <n v="223"/>
    <n v="76"/>
    <n v="0.25418060200668896"/>
    <n v="299"/>
    <n v="76"/>
    <s v="Feb"/>
    <s v="Feb-2025"/>
    <d v="2025-02-01T00:00:00"/>
    <x v="2"/>
  </r>
  <r>
    <s v="CUST0587"/>
    <s v="P080"/>
    <n v="2"/>
    <n v="6999"/>
    <n v="699.9"/>
    <s v="Debit Card"/>
    <s v="Delivered"/>
    <s v="Delivered"/>
    <s v="Instagram"/>
    <n v="60"/>
    <n v="4949"/>
    <n v="13298.1"/>
    <n v="9898"/>
    <n v="3400.1000000000004"/>
    <n v="0.25568314270459691"/>
    <n v="13298.1"/>
    <n v="3400.1000000000004"/>
    <s v="May"/>
    <s v="May-2024"/>
    <d v="2024-05-01T00:00:00"/>
    <x v="2"/>
  </r>
  <r>
    <s v="CUST0943"/>
    <s v="P078"/>
    <n v="2"/>
    <n v="399"/>
    <n v="79.8"/>
    <s v="Credit Card"/>
    <s v="Delivered"/>
    <s v="Delivered"/>
    <s v="Instagram"/>
    <n v="70"/>
    <n v="257"/>
    <n v="718.2"/>
    <n v="514"/>
    <n v="204.20000000000005"/>
    <n v="0.28432191590086331"/>
    <n v="718.2"/>
    <n v="204.20000000000005"/>
    <s v="Mar"/>
    <s v="Mar-2025"/>
    <d v="2025-03-01T00:00:00"/>
    <x v="2"/>
  </r>
  <r>
    <s v="CUST0646"/>
    <s v="P042"/>
    <n v="4"/>
    <n v="2499"/>
    <n v="0"/>
    <s v="UPI"/>
    <s v="Delivered"/>
    <s v="Delivered"/>
    <s v="Instagram"/>
    <n v="100"/>
    <n v="1833"/>
    <n v="9996"/>
    <n v="7332"/>
    <n v="2664"/>
    <n v="0.26650660264105641"/>
    <n v="9996"/>
    <n v="2664"/>
    <s v="Apr"/>
    <s v="Apr-2025"/>
    <d v="2025-04-01T00:00:00"/>
    <x v="3"/>
  </r>
  <r>
    <s v="CUST0670"/>
    <s v="P075"/>
    <n v="4"/>
    <n v="1999"/>
    <n v="1199.4000000000001"/>
    <s v="Debit Card"/>
    <s v="Delivered"/>
    <s v="Delivered"/>
    <s v="Google Ads"/>
    <n v="80"/>
    <n v="1338"/>
    <n v="6796.6"/>
    <n v="5352"/>
    <n v="1444.6000000000004"/>
    <n v="0.21254745019568613"/>
    <n v="6796.6"/>
    <n v="1444.6000000000004"/>
    <s v="Jun"/>
    <s v="Jun-2025"/>
    <d v="2025-06-01T00:00:00"/>
    <x v="2"/>
  </r>
  <r>
    <s v="CUST1186"/>
    <s v="P042"/>
    <n v="3"/>
    <n v="2499"/>
    <n v="1124.55"/>
    <s v="Debit Card"/>
    <s v="Delivered"/>
    <s v="Delivered"/>
    <s v="Instagram"/>
    <n v="50"/>
    <n v="1833"/>
    <n v="6372.45"/>
    <n v="5499"/>
    <n v="873.44999999999982"/>
    <n v="0.1370665913424193"/>
    <n v="6372.45"/>
    <n v="873.44999999999982"/>
    <s v="Oct"/>
    <s v="Oct-2025"/>
    <d v="2025-10-01T00:00:00"/>
    <x v="3"/>
  </r>
  <r>
    <s v="CUST0659"/>
    <s v="P061"/>
    <n v="2"/>
    <n v="299"/>
    <n v="0"/>
    <s v="Credit Card"/>
    <s v="Delivered"/>
    <s v="Delivered"/>
    <s v="Google Ads"/>
    <n v="40"/>
    <n v="170"/>
    <n v="598"/>
    <n v="340"/>
    <n v="258"/>
    <n v="0.43143812709030099"/>
    <n v="598"/>
    <n v="258"/>
    <s v="Jan"/>
    <s v="Jan-2025"/>
    <d v="2025-01-01T00:00:00"/>
    <x v="2"/>
  </r>
  <r>
    <s v="CUST0145"/>
    <s v="P036"/>
    <n v="1"/>
    <n v="2999"/>
    <n v="449.85"/>
    <s v="Credit Card"/>
    <s v="Delivered"/>
    <s v="Delivered"/>
    <s v="Instagram"/>
    <n v="40"/>
    <n v="2406"/>
    <n v="2549.15"/>
    <n v="2406"/>
    <n v="143.15000000000009"/>
    <n v="5.6155973559814089E-2"/>
    <n v="2549.15"/>
    <n v="143.15000000000009"/>
    <s v="Feb"/>
    <s v="Feb-2025"/>
    <d v="2025-02-01T00:00:00"/>
    <x v="0"/>
  </r>
  <r>
    <s v="CUST0838"/>
    <s v="P002"/>
    <n v="1"/>
    <n v="999"/>
    <n v="0"/>
    <s v="Debit Card"/>
    <s v="Delivered"/>
    <s v="Delivered"/>
    <s v="Email"/>
    <n v="70"/>
    <n v="590"/>
    <n v="999"/>
    <n v="590"/>
    <n v="409"/>
    <n v="0.4094094094094094"/>
    <n v="999"/>
    <n v="409"/>
    <s v="May"/>
    <s v="May-2024"/>
    <d v="2024-05-01T00:00:00"/>
    <x v="4"/>
  </r>
  <r>
    <s v="CUST0788"/>
    <s v="P044"/>
    <n v="1"/>
    <n v="4999"/>
    <n v="249.95"/>
    <s v="Credit Card"/>
    <s v="Delivered"/>
    <s v="Delivered"/>
    <s v="Facebook"/>
    <n v="80"/>
    <n v="3765"/>
    <n v="4749.05"/>
    <n v="3765"/>
    <n v="984.05000000000018"/>
    <n v="0.20720986302523667"/>
    <n v="4749.05"/>
    <n v="984.05000000000018"/>
    <s v="Mar"/>
    <s v="Mar-2025"/>
    <d v="2025-03-01T00:00:00"/>
    <x v="3"/>
  </r>
  <r>
    <s v="CUST0039"/>
    <s v="P026"/>
    <n v="1"/>
    <n v="599"/>
    <n v="29.95"/>
    <s v="Debit Card"/>
    <s v="Delivered"/>
    <s v="Delivered"/>
    <s v="Facebook"/>
    <n v="70"/>
    <n v="363"/>
    <n v="569.04999999999995"/>
    <n v="363"/>
    <n v="206.04999999999995"/>
    <n v="0.36209471926895698"/>
    <n v="569.04999999999995"/>
    <n v="206.04999999999995"/>
    <s v="Jun"/>
    <s v="Jun-2025"/>
    <d v="2025-06-01T00:00:00"/>
    <x v="0"/>
  </r>
  <r>
    <s v="CUST0571"/>
    <s v="P013"/>
    <n v="1"/>
    <n v="999"/>
    <n v="0"/>
    <s v="Cash on Delivery"/>
    <s v="Delivered"/>
    <s v="Delivered"/>
    <s v="Google Ads"/>
    <n v="80"/>
    <n v="603"/>
    <n v="999"/>
    <n v="603"/>
    <n v="396"/>
    <n v="0.3963963963963964"/>
    <n v="999"/>
    <n v="396"/>
    <s v="Jan"/>
    <s v="Jan-2024"/>
    <d v="2024-01-01T00:00:00"/>
    <x v="4"/>
  </r>
  <r>
    <s v="CUST0224"/>
    <s v="P086"/>
    <n v="1"/>
    <n v="6999"/>
    <n v="1049.8499999999999"/>
    <s v="Debit Card"/>
    <s v="Delivered"/>
    <s v="Delivered"/>
    <s v="Google Ads"/>
    <n v="40"/>
    <n v="4782"/>
    <n v="5949.15"/>
    <n v="4782"/>
    <n v="1167.1499999999996"/>
    <n v="0.19618769067850025"/>
    <n v="5949.15"/>
    <n v="1167.1499999999996"/>
    <s v="Feb"/>
    <s v="Feb-2025"/>
    <d v="2025-02-01T00:00:00"/>
    <x v="1"/>
  </r>
  <r>
    <s v="CUST0054"/>
    <s v="P048"/>
    <n v="3"/>
    <n v="1599"/>
    <n v="0"/>
    <s v="Credit Card"/>
    <s v="Cancelled"/>
    <s v="Cancelled"/>
    <s v="Affiliate"/>
    <n v="80"/>
    <n v="1138"/>
    <n v="4797"/>
    <n v="3414"/>
    <n v="1383"/>
    <n v="0.28830519074421512"/>
    <n v="0"/>
    <n v="0"/>
    <s v="Sep"/>
    <s v="Sep-2025"/>
    <d v="2025-09-01T00:00:00"/>
    <x v="3"/>
  </r>
  <r>
    <s v="CUST0965"/>
    <s v="P090"/>
    <n v="1"/>
    <n v="8999"/>
    <n v="1799.8"/>
    <s v="Credit Card"/>
    <s v="Delivered"/>
    <s v="Delivered"/>
    <s v="Facebook"/>
    <n v="70"/>
    <n v="5811"/>
    <n v="7199.2"/>
    <n v="5811"/>
    <n v="1388.1999999999998"/>
    <n v="0.19282698077564173"/>
    <n v="7199.2"/>
    <n v="1388.1999999999998"/>
    <s v="Jun"/>
    <s v="Jun-2025"/>
    <d v="2025-06-01T00:00:00"/>
    <x v="1"/>
  </r>
  <r>
    <s v="CUST0270"/>
    <s v="P068"/>
    <n v="2"/>
    <n v="2499"/>
    <n v="0"/>
    <s v="Credit Card"/>
    <s v="Delivered"/>
    <s v="Delivered"/>
    <s v="Organic"/>
    <n v="80"/>
    <n v="1632"/>
    <n v="4998"/>
    <n v="3264"/>
    <n v="1734"/>
    <n v="0.34693877551020408"/>
    <n v="4998"/>
    <n v="1734"/>
    <s v="Oct"/>
    <s v="Oct-2024"/>
    <d v="2024-10-01T00:00:00"/>
    <x v="2"/>
  </r>
  <r>
    <s v="CUST0095"/>
    <s v="P034"/>
    <n v="1"/>
    <n v="4999"/>
    <n v="0"/>
    <s v="UPI"/>
    <s v="Delivered"/>
    <s v="Delivered"/>
    <s v="Instagram"/>
    <n v="70"/>
    <n v="3985"/>
    <n v="4999"/>
    <n v="3985"/>
    <n v="1014"/>
    <n v="0.20284056811362272"/>
    <n v="4999"/>
    <n v="1014"/>
    <s v="May"/>
    <s v="May-2024"/>
    <d v="2024-05-01T00:00:00"/>
    <x v="0"/>
  </r>
  <r>
    <s v="CUST1120"/>
    <s v="P033"/>
    <n v="3"/>
    <n v="399"/>
    <n v="239.4"/>
    <s v="Debit Card"/>
    <s v="Delivered"/>
    <s v="Delivered"/>
    <s v="Affiliate"/>
    <n v="60"/>
    <n v="321"/>
    <n v="957.6"/>
    <n v="963"/>
    <n v="-5.3999999999999773"/>
    <n v="-5.6390977443608785E-3"/>
    <n v="957.6"/>
    <n v="-5.3999999999999773"/>
    <s v="Aug"/>
    <s v="Aug-2025"/>
    <d v="2025-08-01T00:00:00"/>
    <x v="0"/>
  </r>
  <r>
    <s v="CUST0403"/>
    <s v="P031"/>
    <n v="4"/>
    <n v="3999"/>
    <n v="3199.2"/>
    <s v="Debit Card"/>
    <s v="Delivered"/>
    <s v="Delivered"/>
    <s v="Google Ads"/>
    <n v="100"/>
    <n v="3007"/>
    <n v="12796.8"/>
    <n v="12028"/>
    <n v="768.79999999999927"/>
    <n v="6.0077519379844908E-2"/>
    <n v="12796.8"/>
    <n v="768.79999999999927"/>
    <s v="Apr"/>
    <s v="Apr-2024"/>
    <d v="2024-04-01T00:00:00"/>
    <x v="0"/>
  </r>
  <r>
    <s v="CUST1048"/>
    <s v="P054"/>
    <n v="1"/>
    <n v="4999"/>
    <n v="749.85"/>
    <s v="Debit Card"/>
    <s v="Delivered"/>
    <s v="Delivered"/>
    <s v="Google Ads"/>
    <n v="50"/>
    <n v="2912"/>
    <n v="4249.1499999999996"/>
    <n v="2912"/>
    <n v="1337.1499999999996"/>
    <n v="0.31468646670510569"/>
    <n v="4249.1499999999996"/>
    <n v="1337.1499999999996"/>
    <s v="May"/>
    <s v="May-2025"/>
    <d v="2025-05-01T00:00:00"/>
    <x v="3"/>
  </r>
  <r>
    <s v="CUST0313"/>
    <s v="P062"/>
    <n v="1"/>
    <n v="1599"/>
    <n v="239.85"/>
    <s v="UPI"/>
    <s v="Delivered"/>
    <s v="Delivered"/>
    <s v="Organic"/>
    <n v="50"/>
    <n v="1023"/>
    <n v="1359.15"/>
    <n v="1023"/>
    <n v="336.15000000000009"/>
    <n v="0.24732369495640663"/>
    <n v="1359.15"/>
    <n v="336.15000000000009"/>
    <s v="Jul"/>
    <s v="Jul-2024"/>
    <d v="2024-07-01T00:00:00"/>
    <x v="2"/>
  </r>
  <r>
    <s v="CUST0316"/>
    <s v="P024"/>
    <n v="1"/>
    <n v="1299"/>
    <n v="0"/>
    <s v="Net Banking"/>
    <s v="Cancelled"/>
    <s v="Cancelled"/>
    <s v="Email"/>
    <n v="70"/>
    <n v="969"/>
    <n v="1299"/>
    <n v="969"/>
    <n v="330"/>
    <n v="0.2540415704387991"/>
    <n v="0"/>
    <n v="0"/>
    <s v="Jun"/>
    <s v="Jun-2025"/>
    <d v="2025-06-01T00:00:00"/>
    <x v="0"/>
  </r>
  <r>
    <s v="CUST0712"/>
    <s v="P099"/>
    <n v="2"/>
    <n v="1299"/>
    <n v="0"/>
    <s v="Credit Card"/>
    <s v="Cancelled"/>
    <s v="Cancelled"/>
    <s v="Organic"/>
    <n v="100"/>
    <n v="1025"/>
    <n v="2598"/>
    <n v="2050"/>
    <n v="548"/>
    <n v="0.21093148575827558"/>
    <n v="0"/>
    <n v="0"/>
    <s v="Sep"/>
    <s v="Sep-2024"/>
    <d v="2024-09-01T00:00:00"/>
    <x v="1"/>
  </r>
  <r>
    <s v="CUST0414"/>
    <s v="P073"/>
    <n v="3"/>
    <n v="499"/>
    <n v="74.849999999999994"/>
    <s v="Credit Card"/>
    <s v="Delivered"/>
    <s v="Delivered"/>
    <s v="Facebook"/>
    <n v="50"/>
    <n v="334"/>
    <n v="1422.15"/>
    <n v="1002"/>
    <n v="420.15000000000009"/>
    <n v="0.29543297120556905"/>
    <n v="1422.15"/>
    <n v="420.15000000000009"/>
    <s v="Aug"/>
    <s v="Aug-2025"/>
    <d v="2025-08-01T00:00:00"/>
    <x v="2"/>
  </r>
  <r>
    <s v="CUST1145"/>
    <s v="P078"/>
    <n v="2"/>
    <n v="399"/>
    <n v="119.7"/>
    <s v="UPI"/>
    <s v="Delivered"/>
    <s v="Delivered"/>
    <s v="Email"/>
    <n v="60"/>
    <n v="257"/>
    <n v="678.3"/>
    <n v="514"/>
    <n v="164.29999999999995"/>
    <n v="0.24222320507150225"/>
    <n v="678.3"/>
    <n v="164.29999999999995"/>
    <s v="Apr"/>
    <s v="Apr-2024"/>
    <d v="2024-04-01T00:00:00"/>
    <x v="2"/>
  </r>
  <r>
    <s v="CUST0528"/>
    <s v="P057"/>
    <n v="1"/>
    <n v="299"/>
    <n v="29.9"/>
    <s v="Net Banking"/>
    <s v="Delivered"/>
    <s v="Delivered"/>
    <s v="Organic"/>
    <n v="100"/>
    <n v="188"/>
    <n v="269.10000000000002"/>
    <n v="188"/>
    <n v="81.100000000000023"/>
    <n v="0.30137495354886668"/>
    <n v="269.10000000000002"/>
    <n v="81.100000000000023"/>
    <s v="Feb"/>
    <s v="Feb-2024"/>
    <d v="2024-02-01T00:00:00"/>
    <x v="3"/>
  </r>
  <r>
    <s v="CUST0422"/>
    <s v="P074"/>
    <n v="1"/>
    <n v="2999"/>
    <n v="149.94999999999999"/>
    <s v="UPI"/>
    <s v="Delivered"/>
    <s v="Delivered"/>
    <s v="Instagram"/>
    <n v="70"/>
    <n v="1870"/>
    <n v="2849.05"/>
    <n v="1870"/>
    <n v="979.05000000000018"/>
    <n v="0.34364086274372163"/>
    <n v="2849.05"/>
    <n v="979.05000000000018"/>
    <s v="Oct"/>
    <s v="Oct-2024"/>
    <d v="2024-10-01T00:00:00"/>
    <x v="2"/>
  </r>
  <r>
    <s v="CUST0500"/>
    <s v="P063"/>
    <n v="4"/>
    <n v="2999"/>
    <n v="1199.5999999999999"/>
    <s v="Credit Card"/>
    <s v="Delivered"/>
    <s v="Delivered"/>
    <s v="Instagram"/>
    <n v="80"/>
    <n v="1877"/>
    <n v="10796.4"/>
    <n v="7508"/>
    <n v="3288.3999999999996"/>
    <n v="0.30458300915119851"/>
    <n v="10796.4"/>
    <n v="3288.3999999999996"/>
    <s v="Mar"/>
    <s v="Mar-2025"/>
    <d v="2025-03-01T00:00:00"/>
    <x v="2"/>
  </r>
  <r>
    <s v="CUST0642"/>
    <s v="P061"/>
    <n v="1"/>
    <n v="299"/>
    <n v="0"/>
    <s v="UPI"/>
    <s v="Delivered"/>
    <s v="Delivered"/>
    <s v="Organic"/>
    <n v="80"/>
    <n v="170"/>
    <n v="299"/>
    <n v="170"/>
    <n v="129"/>
    <n v="0.43143812709030099"/>
    <n v="299"/>
    <n v="129"/>
    <s v="Mar"/>
    <s v="Mar-2025"/>
    <d v="2025-03-01T00:00:00"/>
    <x v="2"/>
  </r>
  <r>
    <s v="CUST0547"/>
    <s v="P056"/>
    <n v="1"/>
    <n v="299"/>
    <n v="44.85"/>
    <s v="Debit Card"/>
    <s v="Delivered"/>
    <s v="Delivered"/>
    <s v="Instagram"/>
    <n v="50"/>
    <n v="188"/>
    <n v="254.15"/>
    <n v="188"/>
    <n v="66.150000000000006"/>
    <n v="0.26027936258115286"/>
    <n v="254.15"/>
    <n v="66.150000000000006"/>
    <s v="Apr"/>
    <s v="Apr-2024"/>
    <d v="2024-04-01T00:00:00"/>
    <x v="3"/>
  </r>
  <r>
    <s v="CUST1051"/>
    <s v="P045"/>
    <n v="1"/>
    <n v="4999"/>
    <n v="999.8"/>
    <s v="Debit Card"/>
    <s v="Delivered"/>
    <s v="Delivered"/>
    <s v="Google Ads"/>
    <n v="60"/>
    <n v="3040"/>
    <n v="3999.2"/>
    <n v="3040"/>
    <n v="959.19999999999982"/>
    <n v="0.23984796959391874"/>
    <n v="3999.2"/>
    <n v="959.19999999999982"/>
    <s v="Sep"/>
    <s v="Sep-2025"/>
    <d v="2025-09-01T00:00:00"/>
    <x v="3"/>
  </r>
  <r>
    <s v="CUST0937"/>
    <s v="P016"/>
    <n v="4"/>
    <n v="999"/>
    <n v="0"/>
    <s v="UPI"/>
    <s v="Cancelled"/>
    <s v="Cancelled"/>
    <s v="Instagram"/>
    <n v="80"/>
    <n v="813"/>
    <n v="3996"/>
    <n v="3252"/>
    <n v="744"/>
    <n v="0.18618618618618618"/>
    <n v="0"/>
    <n v="0"/>
    <s v="Oct"/>
    <s v="Oct-2025"/>
    <d v="2025-10-01T00:00:00"/>
    <x v="4"/>
  </r>
  <r>
    <s v="CUST0913"/>
    <s v="P045"/>
    <n v="1"/>
    <n v="4999"/>
    <n v="249.95"/>
    <s v="Net Banking"/>
    <s v="Delivered"/>
    <s v="Delayed"/>
    <s v="Google Ads"/>
    <n v="40"/>
    <n v="3040"/>
    <n v="4749.05"/>
    <n v="3040"/>
    <n v="1709.0500000000002"/>
    <n v="0.359871974394879"/>
    <n v="4749.05"/>
    <n v="1709.0500000000002"/>
    <s v="Sep"/>
    <s v="Sep-2024"/>
    <d v="2024-09-01T00:00:00"/>
    <x v="3"/>
  </r>
  <r>
    <s v="CUST1079"/>
    <s v="P077"/>
    <n v="2"/>
    <n v="3999"/>
    <n v="799.8"/>
    <s v="UPI"/>
    <s v="Delivered"/>
    <s v="Delivered"/>
    <s v="Organic"/>
    <n v="70"/>
    <n v="2547"/>
    <n v="7198.2"/>
    <n v="5094"/>
    <n v="2104.1999999999998"/>
    <n v="0.29232308077019253"/>
    <n v="7198.2"/>
    <n v="2104.1999999999998"/>
    <s v="Oct"/>
    <s v="Oct-2024"/>
    <d v="2024-10-01T00:00:00"/>
    <x v="2"/>
  </r>
  <r>
    <s v="CUST0485"/>
    <s v="P018"/>
    <n v="3"/>
    <n v="499"/>
    <n v="0"/>
    <s v="Cash on Delivery"/>
    <s v="Delivered"/>
    <s v="Delivered"/>
    <s v="Affiliate"/>
    <n v="80"/>
    <n v="403"/>
    <n v="1497"/>
    <n v="1209"/>
    <n v="288"/>
    <n v="0.19238476953907815"/>
    <n v="1497"/>
    <n v="288"/>
    <s v="Jun"/>
    <s v="Jun-2024"/>
    <d v="2024-06-01T00:00:00"/>
    <x v="4"/>
  </r>
  <r>
    <s v="CUST0236"/>
    <s v="P041"/>
    <n v="3"/>
    <n v="399"/>
    <n v="0"/>
    <s v="Net Banking"/>
    <s v="Delivered"/>
    <s v="Delivered"/>
    <s v="Organic"/>
    <n v="40"/>
    <n v="315"/>
    <n v="1197"/>
    <n v="945"/>
    <n v="252"/>
    <n v="0.21052631578947367"/>
    <n v="1197"/>
    <n v="252"/>
    <s v="Jan"/>
    <s v="Jan-2025"/>
    <d v="2025-01-01T00:00:00"/>
    <x v="3"/>
  </r>
  <r>
    <s v="CUST0295"/>
    <s v="P031"/>
    <n v="2"/>
    <n v="3999"/>
    <n v="0"/>
    <s v="Credit Card"/>
    <s v="Cancelled"/>
    <s v="Cancelled"/>
    <s v="Organic"/>
    <n v="40"/>
    <n v="3007"/>
    <n v="7998"/>
    <n v="6014"/>
    <n v="1984"/>
    <n v="0.24806201550387597"/>
    <n v="0"/>
    <n v="0"/>
    <s v="May"/>
    <s v="May-2025"/>
    <d v="2025-05-01T00:00:00"/>
    <x v="0"/>
  </r>
  <r>
    <s v="CUST0077"/>
    <s v="P016"/>
    <n v="1"/>
    <n v="999"/>
    <n v="249.75"/>
    <s v="Net Banking"/>
    <s v="Delivered"/>
    <s v="Delivered"/>
    <s v="Affiliate"/>
    <n v="100"/>
    <n v="813"/>
    <n v="749.25"/>
    <n v="813"/>
    <n v="-63.75"/>
    <n v="-8.5085085085085083E-2"/>
    <n v="749.25"/>
    <n v="-63.75"/>
    <s v="May"/>
    <s v="May-2024"/>
    <d v="2024-05-01T00:00:00"/>
    <x v="4"/>
  </r>
  <r>
    <s v="CUST0932"/>
    <s v="P029"/>
    <n v="4"/>
    <n v="2499"/>
    <n v="1499.4"/>
    <s v="Credit Card"/>
    <s v="Delivered"/>
    <s v="Delayed"/>
    <s v="Organic"/>
    <n v="70"/>
    <n v="1584"/>
    <n v="8496.6"/>
    <n v="6336"/>
    <n v="2160.6000000000004"/>
    <n v="0.25428995127462756"/>
    <n v="8496.6"/>
    <n v="2160.6000000000004"/>
    <s v="Jan"/>
    <s v="Jan-2025"/>
    <d v="2025-01-01T00:00:00"/>
    <x v="0"/>
  </r>
  <r>
    <s v="CUST0771"/>
    <s v="P042"/>
    <n v="3"/>
    <n v="2499"/>
    <n v="0"/>
    <s v="UPI"/>
    <s v="Cancelled"/>
    <s v="Cancelled"/>
    <s v="Organic"/>
    <n v="60"/>
    <n v="1833"/>
    <n v="7497"/>
    <n v="5499"/>
    <n v="1998"/>
    <n v="0.26650660264105641"/>
    <n v="0"/>
    <n v="0"/>
    <s v="Aug"/>
    <s v="Aug-2025"/>
    <d v="2025-08-01T00:00:00"/>
    <x v="3"/>
  </r>
  <r>
    <s v="CUST1044"/>
    <s v="P018"/>
    <n v="3"/>
    <n v="499"/>
    <n v="0"/>
    <s v="UPI"/>
    <s v="Delivered"/>
    <s v="Delivered"/>
    <s v="Organic"/>
    <n v="60"/>
    <n v="403"/>
    <n v="1497"/>
    <n v="1209"/>
    <n v="288"/>
    <n v="0.19238476953907815"/>
    <n v="1497"/>
    <n v="288"/>
    <s v="Jul"/>
    <s v="Jul-2025"/>
    <d v="2025-07-01T00:00:00"/>
    <x v="4"/>
  </r>
  <r>
    <s v="CUST0263"/>
    <s v="P079"/>
    <n v="1"/>
    <n v="1999"/>
    <n v="0"/>
    <s v="Debit Card"/>
    <s v="Delivered"/>
    <s v="Delivered"/>
    <s v="Google Ads"/>
    <n v="50"/>
    <n v="1506"/>
    <n v="1999"/>
    <n v="1506"/>
    <n v="493"/>
    <n v="0.2466233116558279"/>
    <n v="1999"/>
    <n v="493"/>
    <s v="Dec"/>
    <s v="Dec-2024"/>
    <d v="2024-12-01T00:00:00"/>
    <x v="2"/>
  </r>
  <r>
    <s v="CUST1017"/>
    <s v="P015"/>
    <n v="2"/>
    <n v="1299"/>
    <n v="389.7"/>
    <s v="Net Banking"/>
    <s v="Delivered"/>
    <s v="Delivered"/>
    <s v="Organic"/>
    <n v="80"/>
    <n v="881"/>
    <n v="2208.3000000000002"/>
    <n v="1762"/>
    <n v="446.30000000000018"/>
    <n v="0.20210116379115162"/>
    <n v="2208.3000000000002"/>
    <n v="446.30000000000018"/>
    <s v="Apr"/>
    <s v="Apr-2024"/>
    <d v="2024-04-01T00:00:00"/>
    <x v="4"/>
  </r>
  <r>
    <s v="CUST0900"/>
    <s v="P091"/>
    <n v="1"/>
    <n v="3999"/>
    <n v="399.9"/>
    <s v="Net Banking"/>
    <s v="Delivered"/>
    <s v="Delayed"/>
    <s v="Email"/>
    <n v="80"/>
    <n v="3076"/>
    <n v="3599.1"/>
    <n v="3076"/>
    <n v="523.09999999999991"/>
    <n v="0.1453418910283126"/>
    <n v="3599.1"/>
    <n v="523.09999999999991"/>
    <s v="Jun"/>
    <s v="Jun-2025"/>
    <d v="2025-06-01T00:00:00"/>
    <x v="1"/>
  </r>
  <r>
    <s v="CUST1095"/>
    <s v="P061"/>
    <n v="2"/>
    <n v="299"/>
    <n v="29.9"/>
    <s v="UPI"/>
    <s v="Delivered"/>
    <s v="Delivered"/>
    <s v="Organic"/>
    <n v="50"/>
    <n v="170"/>
    <n v="568.1"/>
    <n v="340"/>
    <n v="228.10000000000002"/>
    <n v="0.40151381798979058"/>
    <n v="568.1"/>
    <n v="228.10000000000002"/>
    <s v="May"/>
    <s v="May-2024"/>
    <d v="2024-05-01T00:00:00"/>
    <x v="2"/>
  </r>
  <r>
    <s v="CUST0318"/>
    <s v="P048"/>
    <n v="3"/>
    <n v="1599"/>
    <n v="0"/>
    <s v="Debit Card"/>
    <s v="Delivered"/>
    <s v="Delivered"/>
    <s v="Organic"/>
    <n v="80"/>
    <n v="1138"/>
    <n v="4797"/>
    <n v="3414"/>
    <n v="1383"/>
    <n v="0.28830519074421512"/>
    <n v="4797"/>
    <n v="1383"/>
    <s v="Feb"/>
    <s v="Feb-2025"/>
    <d v="2025-02-01T00:00:00"/>
    <x v="3"/>
  </r>
  <r>
    <s v="CUST0182"/>
    <s v="P026"/>
    <n v="3"/>
    <n v="599"/>
    <n v="0"/>
    <s v="UPI"/>
    <s v="Delivered"/>
    <s v="Delayed"/>
    <s v="Email"/>
    <n v="60"/>
    <n v="363"/>
    <n v="1797"/>
    <n v="1089"/>
    <n v="708"/>
    <n v="0.39398998330550916"/>
    <n v="1797"/>
    <n v="708"/>
    <s v="Aug"/>
    <s v="Aug-2025"/>
    <d v="2025-08-01T00:00:00"/>
    <x v="0"/>
  </r>
  <r>
    <s v="CUST0241"/>
    <s v="P100"/>
    <n v="2"/>
    <n v="4999"/>
    <n v="0"/>
    <s v="Cash on Delivery"/>
    <s v="Delivered"/>
    <s v="Delivered"/>
    <s v="Facebook"/>
    <n v="50"/>
    <n v="3463"/>
    <n v="9998"/>
    <n v="6926"/>
    <n v="3072"/>
    <n v="0.30726145229045809"/>
    <n v="9998"/>
    <n v="3072"/>
    <s v="Apr"/>
    <s v="Apr-2024"/>
    <d v="2024-04-01T00:00:00"/>
    <x v="1"/>
  </r>
  <r>
    <s v="CUST0158"/>
    <s v="P057"/>
    <n v="1"/>
    <n v="299"/>
    <n v="14.95"/>
    <s v="UPI"/>
    <s v="Delivered"/>
    <s v="Delivered"/>
    <s v="Google Ads"/>
    <n v="80"/>
    <n v="188"/>
    <n v="284.05"/>
    <n v="188"/>
    <n v="96.050000000000011"/>
    <n v="0.33814469283576837"/>
    <n v="284.05"/>
    <n v="96.050000000000011"/>
    <s v="Sep"/>
    <s v="Sep-2024"/>
    <d v="2024-09-01T00:00:00"/>
    <x v="3"/>
  </r>
  <r>
    <s v="CUST0160"/>
    <s v="P037"/>
    <n v="2"/>
    <n v="399"/>
    <n v="39.9"/>
    <s v="UPI"/>
    <s v="Delivered"/>
    <s v="Delivered"/>
    <s v="Google Ads"/>
    <n v="80"/>
    <n v="226"/>
    <n v="758.1"/>
    <n v="452"/>
    <n v="306.10000000000002"/>
    <n v="0.40377258936815724"/>
    <n v="758.1"/>
    <n v="306.10000000000002"/>
    <s v="Mar"/>
    <s v="Mar-2024"/>
    <d v="2024-03-01T00:00:00"/>
    <x v="0"/>
  </r>
  <r>
    <s v="CUST0600"/>
    <s v="P087"/>
    <n v="1"/>
    <n v="799"/>
    <n v="0"/>
    <s v="Debit Card"/>
    <s v="Delivered"/>
    <s v="Delivered"/>
    <s v="Affiliate"/>
    <n v="70"/>
    <n v="560"/>
    <n v="799"/>
    <n v="560"/>
    <n v="239"/>
    <n v="0.29912390488110135"/>
    <n v="799"/>
    <n v="239"/>
    <s v="Feb"/>
    <s v="Feb-2025"/>
    <d v="2025-02-01T00:00:00"/>
    <x v="1"/>
  </r>
  <r>
    <s v="CUST0057"/>
    <s v="P080"/>
    <n v="2"/>
    <n v="6999"/>
    <n v="0"/>
    <s v="Cash on Delivery"/>
    <s v="Delivered"/>
    <s v="Delivered"/>
    <s v="Organic"/>
    <n v="100"/>
    <n v="4949"/>
    <n v="13998"/>
    <n v="9898"/>
    <n v="4100"/>
    <n v="0.29289898556936705"/>
    <n v="13998"/>
    <n v="4100"/>
    <s v="Aug"/>
    <s v="Aug-2025"/>
    <d v="2025-08-01T00:00:00"/>
    <x v="2"/>
  </r>
  <r>
    <s v="CUST1188"/>
    <s v="P019"/>
    <n v="3"/>
    <n v="499"/>
    <n v="0"/>
    <s v="UPI"/>
    <s v="Delivered"/>
    <s v="Delivered"/>
    <s v="Google Ads"/>
    <n v="70"/>
    <n v="391"/>
    <n v="1497"/>
    <n v="1173"/>
    <n v="324"/>
    <n v="0.21643286573146292"/>
    <n v="1497"/>
    <n v="324"/>
    <s v="Jul"/>
    <s v="Jul-2025"/>
    <d v="2025-07-01T00:00:00"/>
    <x v="4"/>
  </r>
  <r>
    <s v="CUST0410"/>
    <s v="P057"/>
    <n v="1"/>
    <n v="299"/>
    <n v="29.9"/>
    <s v="Net Banking"/>
    <s v="Delivered"/>
    <s v="Delivered"/>
    <s v="Affiliate"/>
    <n v="40"/>
    <n v="188"/>
    <n v="269.10000000000002"/>
    <n v="188"/>
    <n v="81.100000000000023"/>
    <n v="0.30137495354886668"/>
    <n v="269.10000000000002"/>
    <n v="81.100000000000023"/>
    <s v="Nov"/>
    <s v="Nov-2024"/>
    <d v="2024-11-01T00:00:00"/>
    <x v="3"/>
  </r>
  <r>
    <s v="CUST1026"/>
    <s v="P097"/>
    <n v="1"/>
    <n v="499"/>
    <n v="49.9"/>
    <s v="Cash on Delivery"/>
    <s v="Delivered"/>
    <s v="Delivered"/>
    <s v="Affiliate"/>
    <n v="80"/>
    <n v="324"/>
    <n v="449.1"/>
    <n v="324"/>
    <n v="125.10000000000002"/>
    <n v="0.27855711422845697"/>
    <n v="449.1"/>
    <n v="125.10000000000002"/>
    <s v="Dec"/>
    <s v="Dec-2024"/>
    <d v="2024-12-01T00:00:00"/>
    <x v="1"/>
  </r>
  <r>
    <s v="CUST0240"/>
    <s v="P012"/>
    <n v="1"/>
    <n v="1599"/>
    <n v="239.85"/>
    <s v="UPI"/>
    <s v="Delivered"/>
    <s v="Delivered"/>
    <s v="Email"/>
    <n v="80"/>
    <n v="1169"/>
    <n v="1359.15"/>
    <n v="1169"/>
    <n v="190.15000000000009"/>
    <n v="0.1399036162307325"/>
    <n v="1359.15"/>
    <n v="190.15000000000009"/>
    <s v="May"/>
    <s v="May-2024"/>
    <d v="2024-05-01T00:00:00"/>
    <x v="4"/>
  </r>
  <r>
    <s v="CUST0019"/>
    <s v="P005"/>
    <n v="2"/>
    <n v="599"/>
    <n v="0"/>
    <s v="Debit Card"/>
    <s v="Delivered"/>
    <s v="Delivered"/>
    <s v="Google Ads"/>
    <n v="80"/>
    <n v="426"/>
    <n v="1198"/>
    <n v="852"/>
    <n v="346"/>
    <n v="0.28881469115191988"/>
    <n v="1198"/>
    <n v="346"/>
    <s v="Feb"/>
    <s v="Feb-2024"/>
    <d v="2024-02-01T00:00:00"/>
    <x v="4"/>
  </r>
  <r>
    <s v="CUST1140"/>
    <s v="P041"/>
    <n v="1"/>
    <n v="399"/>
    <n v="39.9"/>
    <s v="UPI"/>
    <s v="Delivered"/>
    <s v="Delivered"/>
    <s v="Organic"/>
    <n v="60"/>
    <n v="315"/>
    <n v="359.1"/>
    <n v="315"/>
    <n v="44.100000000000023"/>
    <n v="0.1228070175438597"/>
    <n v="359.1"/>
    <n v="44.100000000000023"/>
    <s v="Aug"/>
    <s v="Aug-2025"/>
    <d v="2025-08-01T00:00:00"/>
    <x v="3"/>
  </r>
  <r>
    <s v="CUST0667"/>
    <s v="P039"/>
    <n v="1"/>
    <n v="999"/>
    <n v="99.9"/>
    <s v="Cash on Delivery"/>
    <s v="Delivered"/>
    <s v="Delayed"/>
    <s v="Facebook"/>
    <n v="80"/>
    <n v="573"/>
    <n v="899.1"/>
    <n v="573"/>
    <n v="326.10000000000002"/>
    <n v="0.36269602936269607"/>
    <n v="899.1"/>
    <n v="326.10000000000002"/>
    <s v="Feb"/>
    <s v="Feb-2025"/>
    <d v="2025-02-01T00:00:00"/>
    <x v="0"/>
  </r>
  <r>
    <s v="CUST0436"/>
    <s v="P052"/>
    <n v="3"/>
    <n v="499"/>
    <n v="0"/>
    <s v="UPI"/>
    <s v="Delivered"/>
    <s v="Delivered"/>
    <s v="Organic"/>
    <n v="40"/>
    <n v="320"/>
    <n v="1497"/>
    <n v="960"/>
    <n v="537"/>
    <n v="0.3587174348697395"/>
    <n v="1497"/>
    <n v="537"/>
    <s v="Oct"/>
    <s v="Oct-2024"/>
    <d v="2024-10-01T00:00:00"/>
    <x v="3"/>
  </r>
  <r>
    <s v="CUST1088"/>
    <s v="P072"/>
    <n v="2"/>
    <n v="999"/>
    <n v="99.9"/>
    <s v="Credit Card"/>
    <s v="Delivered"/>
    <s v="Delayed"/>
    <s v="Instagram"/>
    <n v="70"/>
    <n v="636"/>
    <n v="1898.1"/>
    <n v="1272"/>
    <n v="626.09999999999991"/>
    <n v="0.32985617196143507"/>
    <n v="1898.1"/>
    <n v="626.09999999999991"/>
    <s v="Feb"/>
    <s v="Feb-2025"/>
    <d v="2025-02-01T00:00:00"/>
    <x v="2"/>
  </r>
  <r>
    <s v="CUST0416"/>
    <s v="P038"/>
    <n v="1"/>
    <n v="399"/>
    <n v="39.9"/>
    <s v="Debit Card"/>
    <s v="Delivered"/>
    <s v="Delivered"/>
    <s v="Affiliate"/>
    <n v="70"/>
    <n v="248"/>
    <n v="359.1"/>
    <n v="248"/>
    <n v="111.10000000000002"/>
    <n v="0.30938457254246732"/>
    <n v="359.1"/>
    <n v="111.10000000000002"/>
    <s v="Apr"/>
    <s v="Apr-2025"/>
    <d v="2025-04-01T00:00:00"/>
    <x v="0"/>
  </r>
  <r>
    <s v="CUST1180"/>
    <s v="P031"/>
    <n v="4"/>
    <n v="3999"/>
    <n v="3199.2"/>
    <s v="Credit Card"/>
    <s v="Delivered"/>
    <s v="Delivered"/>
    <s v="Instagram"/>
    <n v="100"/>
    <n v="3007"/>
    <n v="12796.8"/>
    <n v="12028"/>
    <n v="768.79999999999927"/>
    <n v="6.0077519379844908E-2"/>
    <n v="12796.8"/>
    <n v="768.79999999999927"/>
    <s v="Sep"/>
    <s v="Sep-2025"/>
    <d v="2025-09-01T00:00:00"/>
    <x v="0"/>
  </r>
  <r>
    <s v="CUST0097"/>
    <s v="P076"/>
    <n v="2"/>
    <n v="399"/>
    <n v="119.7"/>
    <s v="Debit Card"/>
    <s v="Delivered"/>
    <s v="Delivered"/>
    <s v="Email"/>
    <n v="60"/>
    <n v="322"/>
    <n v="678.3"/>
    <n v="644"/>
    <n v="34.299999999999955"/>
    <n v="5.056759545923626E-2"/>
    <n v="678.3"/>
    <n v="34.299999999999955"/>
    <s v="Apr"/>
    <s v="Apr-2025"/>
    <d v="2025-04-01T00:00:00"/>
    <x v="2"/>
  </r>
  <r>
    <s v="CUST0379"/>
    <s v="P074"/>
    <n v="3"/>
    <n v="2999"/>
    <n v="0"/>
    <s v="UPI"/>
    <s v="Cancelled"/>
    <s v="Cancelled"/>
    <s v="Google Ads"/>
    <n v="100"/>
    <n v="1870"/>
    <n v="8997"/>
    <n v="5610"/>
    <n v="3387"/>
    <n v="0.37645881960653549"/>
    <n v="0"/>
    <n v="0"/>
    <s v="Feb"/>
    <s v="Feb-2024"/>
    <d v="2024-02-01T00:00:00"/>
    <x v="2"/>
  </r>
  <r>
    <s v="CUST0551"/>
    <s v="P027"/>
    <n v="1"/>
    <n v="299"/>
    <n v="59.8"/>
    <s v="UPI"/>
    <s v="Delivered"/>
    <s v="Delivered"/>
    <s v="Google Ads"/>
    <n v="80"/>
    <n v="206"/>
    <n v="239.2"/>
    <n v="206"/>
    <n v="33.199999999999989"/>
    <n v="0.13879598662207354"/>
    <n v="239.2"/>
    <n v="33.199999999999989"/>
    <s v="Mar"/>
    <s v="Mar-2025"/>
    <d v="2025-03-01T00:00:00"/>
    <x v="0"/>
  </r>
  <r>
    <s v="CUST0504"/>
    <s v="P034"/>
    <n v="3"/>
    <n v="4999"/>
    <n v="0"/>
    <s v="Credit Card"/>
    <s v="Delivered"/>
    <s v="Delivered"/>
    <s v="Instagram"/>
    <n v="100"/>
    <n v="3985"/>
    <n v="14997"/>
    <n v="11955"/>
    <n v="3042"/>
    <n v="0.20284056811362272"/>
    <n v="14997"/>
    <n v="3042"/>
    <s v="Jul"/>
    <s v="Jul-2024"/>
    <d v="2024-07-01T00:00:00"/>
    <x v="0"/>
  </r>
  <r>
    <s v="CUST0796"/>
    <s v="P014"/>
    <n v="1"/>
    <n v="2499"/>
    <n v="249.9"/>
    <s v="Cash on Delivery"/>
    <s v="Delivered"/>
    <s v="Delivered"/>
    <s v="Instagram"/>
    <n v="60"/>
    <n v="1599"/>
    <n v="2249.1"/>
    <n v="1599"/>
    <n v="650.09999999999991"/>
    <n v="0.28904895291449911"/>
    <n v="2249.1"/>
    <n v="650.09999999999991"/>
    <s v="Aug"/>
    <s v="Aug-2025"/>
    <d v="2025-08-01T00:00:00"/>
    <x v="4"/>
  </r>
  <r>
    <s v="CUST0467"/>
    <s v="P045"/>
    <n v="1"/>
    <n v="4999"/>
    <n v="749.85"/>
    <s v="Credit Card"/>
    <s v="Delivered"/>
    <s v="Delivered"/>
    <s v="Organic"/>
    <n v="40"/>
    <n v="3040"/>
    <n v="4249.1499999999996"/>
    <n v="3040"/>
    <n v="1209.1499999999996"/>
    <n v="0.28456279491192349"/>
    <n v="4249.1499999999996"/>
    <n v="1209.1499999999996"/>
    <s v="Jul"/>
    <s v="Jul-2024"/>
    <d v="2024-07-01T00:00:00"/>
    <x v="3"/>
  </r>
  <r>
    <s v="CUST0333"/>
    <s v="P065"/>
    <n v="1"/>
    <n v="399"/>
    <n v="59.85"/>
    <s v="Credit Card"/>
    <s v="Delivered"/>
    <s v="Delayed"/>
    <s v="Instagram"/>
    <n v="60"/>
    <n v="252"/>
    <n v="339.15"/>
    <n v="252"/>
    <n v="87.149999999999977"/>
    <n v="0.25696594427244579"/>
    <n v="339.15"/>
    <n v="87.149999999999977"/>
    <s v="Jan"/>
    <s v="Jan-2025"/>
    <d v="2025-01-01T00:00:00"/>
    <x v="2"/>
  </r>
  <r>
    <s v="CUST0619"/>
    <s v="P062"/>
    <n v="4"/>
    <n v="1599"/>
    <n v="1279.2"/>
    <s v="UPI"/>
    <s v="Delivered"/>
    <s v="Delivered"/>
    <s v="Organic"/>
    <n v="80"/>
    <n v="1023"/>
    <n v="5116.8"/>
    <n v="4092"/>
    <n v="1024.8000000000002"/>
    <n v="0.20028142589118203"/>
    <n v="5116.8"/>
    <n v="1024.8000000000002"/>
    <s v="Apr"/>
    <s v="Apr-2024"/>
    <d v="2024-04-01T00:00:00"/>
    <x v="2"/>
  </r>
  <r>
    <s v="CUST1121"/>
    <s v="P057"/>
    <n v="1"/>
    <n v="299"/>
    <n v="44.85"/>
    <s v="UPI"/>
    <s v="Delivered"/>
    <s v="Delivered"/>
    <s v="Google Ads"/>
    <n v="40"/>
    <n v="188"/>
    <n v="254.15"/>
    <n v="188"/>
    <n v="66.150000000000006"/>
    <n v="0.26027936258115286"/>
    <n v="254.15"/>
    <n v="66.150000000000006"/>
    <s v="Sep"/>
    <s v="Sep-2025"/>
    <d v="2025-09-01T00:00:00"/>
    <x v="3"/>
  </r>
  <r>
    <s v="CUST0154"/>
    <s v="P046"/>
    <n v="3"/>
    <n v="1999"/>
    <n v="1199.4000000000001"/>
    <s v="Debit Card"/>
    <s v="Delivered"/>
    <s v="Delivered"/>
    <s v="Google Ads"/>
    <n v="60"/>
    <n v="1398"/>
    <n v="4797.6000000000004"/>
    <n v="4194"/>
    <n v="603.60000000000036"/>
    <n v="0.12581290645322668"/>
    <n v="4797.6000000000004"/>
    <n v="603.60000000000036"/>
    <s v="Aug"/>
    <s v="Aug-2024"/>
    <d v="2024-08-01T00:00:00"/>
    <x v="3"/>
  </r>
  <r>
    <s v="CUST0663"/>
    <s v="P024"/>
    <n v="1"/>
    <n v="1299"/>
    <n v="64.95"/>
    <s v="Credit Card"/>
    <s v="Delivered"/>
    <s v="Delivered"/>
    <s v="Email"/>
    <n v="60"/>
    <n v="969"/>
    <n v="1234.05"/>
    <n v="969"/>
    <n v="265.04999999999995"/>
    <n v="0.21478060046189373"/>
    <n v="1234.05"/>
    <n v="265.04999999999995"/>
    <s v="Mar"/>
    <s v="Mar-2024"/>
    <d v="2024-03-01T00:00:00"/>
    <x v="0"/>
  </r>
  <r>
    <s v="CUST0848"/>
    <s v="P028"/>
    <n v="1"/>
    <n v="799"/>
    <n v="0"/>
    <s v="UPI"/>
    <s v="Cancelled"/>
    <s v="Cancelled"/>
    <s v="Google Ads"/>
    <n v="40"/>
    <n v="526"/>
    <n v="799"/>
    <n v="526"/>
    <n v="273"/>
    <n v="0.34167709637046306"/>
    <n v="0"/>
    <n v="0"/>
    <s v="Jan"/>
    <s v="Jan-2025"/>
    <d v="2025-01-01T00:00:00"/>
    <x v="0"/>
  </r>
  <r>
    <s v="CUST0476"/>
    <s v="P018"/>
    <n v="1"/>
    <n v="499"/>
    <n v="124.75"/>
    <s v="UPI"/>
    <s v="Delivered"/>
    <s v="Delivered"/>
    <s v="Instagram"/>
    <n v="100"/>
    <n v="403"/>
    <n v="374.25"/>
    <n v="403"/>
    <n v="-28.75"/>
    <n v="-7.6820307281229128E-2"/>
    <n v="374.25"/>
    <n v="-28.75"/>
    <s v="Dec"/>
    <s v="Dec-2024"/>
    <d v="2024-12-01T00:00:00"/>
    <x v="4"/>
  </r>
  <r>
    <s v="CUST0549"/>
    <s v="P078"/>
    <n v="1"/>
    <n v="399"/>
    <n v="19.95"/>
    <s v="UPI"/>
    <s v="Delivered"/>
    <s v="Delivered"/>
    <s v="Organic"/>
    <n v="60"/>
    <n v="257"/>
    <n v="379.05"/>
    <n v="257"/>
    <n v="122.05000000000001"/>
    <n v="0.32198918348502836"/>
    <n v="379.05"/>
    <n v="122.05000000000001"/>
    <s v="Jan"/>
    <s v="Jan-2024"/>
    <d v="2024-01-01T00:00:00"/>
    <x v="2"/>
  </r>
  <r>
    <s v="CUST0423"/>
    <s v="P029"/>
    <n v="2"/>
    <n v="2499"/>
    <n v="0"/>
    <s v="UPI"/>
    <s v="Cancelled"/>
    <s v="Cancelled"/>
    <s v="Google Ads"/>
    <n v="60"/>
    <n v="1584"/>
    <n v="4998"/>
    <n v="3168"/>
    <n v="1830"/>
    <n v="0.36614645858343337"/>
    <n v="0"/>
    <n v="0"/>
    <s v="Jul"/>
    <s v="Jul-2025"/>
    <d v="2025-07-01T00:00:00"/>
    <x v="0"/>
  </r>
  <r>
    <s v="CUST1137"/>
    <s v="P100"/>
    <n v="1"/>
    <n v="4999"/>
    <n v="0"/>
    <s v="Debit Card"/>
    <s v="Delivered"/>
    <s v="Delivered"/>
    <s v="Facebook"/>
    <n v="40"/>
    <n v="3463"/>
    <n v="4999"/>
    <n v="3463"/>
    <n v="1536"/>
    <n v="0.30726145229045809"/>
    <n v="4999"/>
    <n v="1536"/>
    <s v="Jun"/>
    <s v="Jun-2025"/>
    <d v="2025-06-01T00:00:00"/>
    <x v="1"/>
  </r>
  <r>
    <s v="CUST1090"/>
    <s v="P035"/>
    <n v="1"/>
    <n v="1299"/>
    <n v="129.9"/>
    <s v="Credit Card"/>
    <s v="Delivered"/>
    <s v="Delayed"/>
    <s v="Google Ads"/>
    <n v="40"/>
    <n v="863"/>
    <n v="1169.0999999999999"/>
    <n v="863"/>
    <n v="306.09999999999991"/>
    <n v="0.26182533572833799"/>
    <n v="1169.0999999999999"/>
    <n v="306.09999999999991"/>
    <s v="May"/>
    <s v="May-2024"/>
    <d v="2024-05-01T00:00:00"/>
    <x v="0"/>
  </r>
  <r>
    <s v="CUST0318"/>
    <s v="P007"/>
    <n v="3"/>
    <n v="599"/>
    <n v="89.85"/>
    <s v="Debit Card"/>
    <s v="Delivered"/>
    <s v="Delivered"/>
    <s v="Organic"/>
    <n v="80"/>
    <n v="470"/>
    <n v="1707.15"/>
    <n v="1410"/>
    <n v="297.15000000000009"/>
    <n v="0.1740620332132502"/>
    <n v="1707.15"/>
    <n v="297.15000000000009"/>
    <s v="Dec"/>
    <s v="Dec-2024"/>
    <d v="2024-12-01T00:00:00"/>
    <x v="4"/>
  </r>
  <r>
    <s v="CUST1153"/>
    <s v="P078"/>
    <n v="1"/>
    <n v="399"/>
    <n v="39.9"/>
    <s v="Debit Card"/>
    <s v="Delivered"/>
    <s v="Delivered"/>
    <s v="Facebook"/>
    <n v="50"/>
    <n v="257"/>
    <n v="359.1"/>
    <n v="257"/>
    <n v="102.10000000000002"/>
    <n v="0.28432191590086331"/>
    <n v="359.1"/>
    <n v="102.10000000000002"/>
    <s v="Apr"/>
    <s v="Apr-2025"/>
    <d v="2025-04-01T00:00:00"/>
    <x v="2"/>
  </r>
  <r>
    <s v="CUST0586"/>
    <s v="P041"/>
    <n v="3"/>
    <n v="399"/>
    <n v="119.7"/>
    <s v="Debit Card"/>
    <s v="Delivered"/>
    <s v="Delivered"/>
    <s v="Organic"/>
    <n v="50"/>
    <n v="315"/>
    <n v="1077.3"/>
    <n v="945"/>
    <n v="132.29999999999995"/>
    <n v="0.12280701754385961"/>
    <n v="1077.3"/>
    <n v="132.29999999999995"/>
    <s v="May"/>
    <s v="May-2025"/>
    <d v="2025-05-01T00:00:00"/>
    <x v="3"/>
  </r>
  <r>
    <s v="CUST0941"/>
    <s v="P005"/>
    <n v="3"/>
    <n v="599"/>
    <n v="0"/>
    <s v="Credit Card"/>
    <s v="Cancelled"/>
    <s v="Cancelled"/>
    <s v="Email"/>
    <n v="70"/>
    <n v="426"/>
    <n v="1797"/>
    <n v="1278"/>
    <n v="519"/>
    <n v="0.28881469115191988"/>
    <n v="0"/>
    <n v="0"/>
    <s v="Sep"/>
    <s v="Sep-2024"/>
    <d v="2024-09-01T00:00:00"/>
    <x v="4"/>
  </r>
  <r>
    <s v="CUST0536"/>
    <s v="P081"/>
    <n v="1"/>
    <n v="499"/>
    <n v="49.9"/>
    <s v="Credit Card"/>
    <s v="Delivered"/>
    <s v="Delivered"/>
    <s v="Facebook"/>
    <n v="60"/>
    <n v="280"/>
    <n v="449.1"/>
    <n v="280"/>
    <n v="169.10000000000002"/>
    <n v="0.37653083945669119"/>
    <n v="449.1"/>
    <n v="169.10000000000002"/>
    <s v="Feb"/>
    <s v="Feb-2024"/>
    <d v="2024-02-01T00:00:00"/>
    <x v="1"/>
  </r>
  <r>
    <s v="CUST0295"/>
    <s v="P023"/>
    <n v="1"/>
    <n v="8999"/>
    <n v="1349.85"/>
    <s v="UPI"/>
    <s v="Delivered"/>
    <s v="Delivered"/>
    <s v="Email"/>
    <n v="80"/>
    <n v="6419"/>
    <n v="7649.15"/>
    <n v="6419"/>
    <n v="1230.1499999999996"/>
    <n v="0.16082179065647814"/>
    <n v="7649.15"/>
    <n v="1230.1499999999996"/>
    <s v="Jul"/>
    <s v="Jul-2024"/>
    <d v="2024-07-01T00:00:00"/>
    <x v="0"/>
  </r>
  <r>
    <s v="CUST0323"/>
    <s v="P005"/>
    <n v="4"/>
    <n v="599"/>
    <n v="119.8"/>
    <s v="UPI"/>
    <s v="Delivered"/>
    <s v="Delayed"/>
    <s v="Facebook"/>
    <n v="40"/>
    <n v="426"/>
    <n v="2276.1999999999998"/>
    <n v="1704"/>
    <n v="572.19999999999982"/>
    <n v="0.25138388542307349"/>
    <n v="2276.1999999999998"/>
    <n v="572.19999999999982"/>
    <s v="Mar"/>
    <s v="Mar-2025"/>
    <d v="2025-03-01T00:00:00"/>
    <x v="4"/>
  </r>
  <r>
    <s v="CUST1180"/>
    <s v="P021"/>
    <n v="2"/>
    <n v="799"/>
    <n v="159.80000000000001"/>
    <s v="Credit Card"/>
    <s v="Delivered"/>
    <s v="Delivered"/>
    <s v="Facebook"/>
    <n v="100"/>
    <n v="613"/>
    <n v="1438.2"/>
    <n v="1226"/>
    <n v="212.20000000000005"/>
    <n v="0.14754554303991102"/>
    <n v="1438.2"/>
    <n v="212.20000000000005"/>
    <s v="Jan"/>
    <s v="Jan-2024"/>
    <d v="2024-01-01T00:00:00"/>
    <x v="0"/>
  </r>
  <r>
    <s v="CUST0823"/>
    <s v="P025"/>
    <n v="2"/>
    <n v="4999"/>
    <n v="499.9"/>
    <s v="Credit Card"/>
    <s v="Delivered"/>
    <s v="Delivered"/>
    <s v="Facebook"/>
    <n v="70"/>
    <n v="3572"/>
    <n v="9498.1"/>
    <n v="7144"/>
    <n v="2354.1000000000004"/>
    <n v="0.24784956991398283"/>
    <n v="9498.1"/>
    <n v="2354.1000000000004"/>
    <s v="Mar"/>
    <s v="Mar-2024"/>
    <d v="2024-03-01T00:00:00"/>
    <x v="0"/>
  </r>
  <r>
    <s v="CUST0207"/>
    <s v="P096"/>
    <n v="4"/>
    <n v="299"/>
    <n v="0"/>
    <s v="Debit Card"/>
    <s v="Cancelled"/>
    <s v="Cancelled"/>
    <s v="Google Ads"/>
    <n v="100"/>
    <n v="168"/>
    <n v="1196"/>
    <n v="672"/>
    <n v="524"/>
    <n v="0.43812709030100333"/>
    <n v="0"/>
    <n v="0"/>
    <s v="Jan"/>
    <s v="Jan-2024"/>
    <d v="2024-01-01T00:00:00"/>
    <x v="1"/>
  </r>
  <r>
    <s v="CUST1048"/>
    <s v="P051"/>
    <n v="3"/>
    <n v="2499"/>
    <n v="0"/>
    <s v="UPI"/>
    <s v="Cancelled"/>
    <s v="Cancelled"/>
    <s v="Affiliate"/>
    <n v="40"/>
    <n v="1946"/>
    <n v="7497"/>
    <n v="5838"/>
    <n v="1659"/>
    <n v="0.22128851540616246"/>
    <n v="0"/>
    <n v="0"/>
    <s v="Aug"/>
    <s v="Aug-2025"/>
    <d v="2025-08-01T00:00:00"/>
    <x v="3"/>
  </r>
  <r>
    <s v="CUST1006"/>
    <s v="P003"/>
    <n v="2"/>
    <n v="399"/>
    <n v="0"/>
    <s v="Cash on Delivery"/>
    <s v="Delivered"/>
    <s v="Delayed"/>
    <s v="Google Ads"/>
    <n v="100"/>
    <n v="307"/>
    <n v="798"/>
    <n v="614"/>
    <n v="184"/>
    <n v="0.23057644110275688"/>
    <n v="798"/>
    <n v="184"/>
    <s v="Jan"/>
    <s v="Jan-2024"/>
    <d v="2024-01-01T00:00:00"/>
    <x v="4"/>
  </r>
  <r>
    <s v="CUST0152"/>
    <s v="P078"/>
    <n v="2"/>
    <n v="399"/>
    <n v="119.7"/>
    <s v="Debit Card"/>
    <s v="Delivered"/>
    <s v="Delivered"/>
    <s v="Instagram"/>
    <n v="100"/>
    <n v="257"/>
    <n v="678.3"/>
    <n v="514"/>
    <n v="164.29999999999995"/>
    <n v="0.24222320507150225"/>
    <n v="678.3"/>
    <n v="164.29999999999995"/>
    <s v="May"/>
    <s v="May-2024"/>
    <d v="2024-05-01T00:00:00"/>
    <x v="2"/>
  </r>
  <r>
    <s v="CUST0728"/>
    <s v="P008"/>
    <n v="2"/>
    <n v="299"/>
    <n v="89.7"/>
    <s v="Credit Card"/>
    <s v="Delivered"/>
    <s v="Delivered"/>
    <s v="Instagram"/>
    <n v="70"/>
    <n v="197"/>
    <n v="508.3"/>
    <n v="394"/>
    <n v="114.30000000000001"/>
    <n v="0.22486720440684638"/>
    <n v="508.3"/>
    <n v="114.30000000000001"/>
    <s v="Nov"/>
    <s v="Nov-2024"/>
    <d v="2024-11-01T00:00:00"/>
    <x v="4"/>
  </r>
  <r>
    <s v="CUST1085"/>
    <s v="P022"/>
    <n v="1"/>
    <n v="999"/>
    <n v="99.9"/>
    <s v="UPI"/>
    <s v="Delivered"/>
    <s v="Delayed"/>
    <s v="Instagram"/>
    <n v="50"/>
    <n v="693"/>
    <n v="899.1"/>
    <n v="693"/>
    <n v="206.10000000000002"/>
    <n v="0.22922922922922925"/>
    <n v="899.1"/>
    <n v="206.10000000000002"/>
    <s v="Apr"/>
    <s v="Apr-2024"/>
    <d v="2024-04-01T00:00:00"/>
    <x v="0"/>
  </r>
  <r>
    <s v="CUST0168"/>
    <s v="P082"/>
    <n v="3"/>
    <n v="3999"/>
    <n v="1799.55"/>
    <s v="Net Banking"/>
    <s v="Delivered"/>
    <s v="Delayed"/>
    <s v="Instagram"/>
    <n v="40"/>
    <n v="2514"/>
    <n v="10197.450000000001"/>
    <n v="7542"/>
    <n v="2655.4500000000007"/>
    <n v="0.26040333612814975"/>
    <n v="10197.450000000001"/>
    <n v="2655.4500000000007"/>
    <s v="Mar"/>
    <s v="Mar-2024"/>
    <d v="2024-03-01T00:00:00"/>
    <x v="1"/>
  </r>
  <r>
    <s v="CUST0037"/>
    <s v="P070"/>
    <n v="1"/>
    <n v="499"/>
    <n v="0"/>
    <s v="Credit Card"/>
    <s v="Cancelled"/>
    <s v="Cancelled"/>
    <s v="Email"/>
    <n v="70"/>
    <n v="394"/>
    <n v="499"/>
    <n v="394"/>
    <n v="105"/>
    <n v="0.21042084168336672"/>
    <n v="0"/>
    <n v="0"/>
    <s v="Sep"/>
    <s v="Sep-2024"/>
    <d v="2024-09-01T00:00:00"/>
    <x v="2"/>
  </r>
  <r>
    <s v="CUST1029"/>
    <s v="P083"/>
    <n v="2"/>
    <n v="499"/>
    <n v="199.6"/>
    <s v="Debit Card"/>
    <s v="Delivered"/>
    <s v="Delayed"/>
    <s v="Instagram"/>
    <n v="100"/>
    <n v="323"/>
    <n v="798.4"/>
    <n v="646"/>
    <n v="152.39999999999998"/>
    <n v="0.19088176352705408"/>
    <n v="798.4"/>
    <n v="152.39999999999998"/>
    <s v="Jul"/>
    <s v="Jul-2025"/>
    <d v="2025-07-01T00:00:00"/>
    <x v="1"/>
  </r>
  <r>
    <s v="CUST0789"/>
    <s v="P005"/>
    <n v="2"/>
    <n v="599"/>
    <n v="119.8"/>
    <s v="UPI"/>
    <s v="Delivered"/>
    <s v="Delivered"/>
    <s v="Google Ads"/>
    <n v="50"/>
    <n v="426"/>
    <n v="1078.2"/>
    <n v="852"/>
    <n v="226.20000000000005"/>
    <n v="0.20979410127991099"/>
    <n v="1078.2"/>
    <n v="226.20000000000005"/>
    <s v="Feb"/>
    <s v="Feb-2024"/>
    <d v="2024-02-01T00:00:00"/>
    <x v="4"/>
  </r>
  <r>
    <s v="CUST1178"/>
    <s v="P012"/>
    <n v="1"/>
    <n v="1599"/>
    <n v="239.85"/>
    <s v="Credit Card"/>
    <s v="Delivered"/>
    <s v="Delivered"/>
    <s v="Email"/>
    <n v="40"/>
    <n v="1169"/>
    <n v="1359.15"/>
    <n v="1169"/>
    <n v="190.15000000000009"/>
    <n v="0.1399036162307325"/>
    <n v="1359.15"/>
    <n v="190.15000000000009"/>
    <s v="Mar"/>
    <s v="Mar-2024"/>
    <d v="2024-03-01T00:00:00"/>
    <x v="4"/>
  </r>
  <r>
    <s v="CUST0197"/>
    <s v="P098"/>
    <n v="2"/>
    <n v="399"/>
    <n v="79.8"/>
    <s v="Credit Card"/>
    <s v="Delivered"/>
    <s v="Delivered"/>
    <s v="Organic"/>
    <n v="100"/>
    <n v="278"/>
    <n v="718.2"/>
    <n v="556"/>
    <n v="162.20000000000005"/>
    <n v="0.22584238373712062"/>
    <n v="718.2"/>
    <n v="162.20000000000005"/>
    <s v="Jan"/>
    <s v="Jan-2025"/>
    <d v="2025-01-01T00:00:00"/>
    <x v="1"/>
  </r>
  <r>
    <s v="CUST0615"/>
    <s v="P076"/>
    <n v="4"/>
    <n v="399"/>
    <n v="0"/>
    <s v="Net Banking"/>
    <s v="Cancelled"/>
    <s v="Cancelled"/>
    <s v="Google Ads"/>
    <n v="60"/>
    <n v="322"/>
    <n v="1596"/>
    <n v="1288"/>
    <n v="308"/>
    <n v="0.19298245614035087"/>
    <n v="0"/>
    <n v="0"/>
    <s v="Jan"/>
    <s v="Jan-2024"/>
    <d v="2024-01-01T00:00:00"/>
    <x v="2"/>
  </r>
  <r>
    <s v="CUST1036"/>
    <s v="P059"/>
    <n v="1"/>
    <n v="1999"/>
    <n v="199.9"/>
    <s v="Debit Card"/>
    <s v="Delivered"/>
    <s v="Delivered"/>
    <s v="Facebook"/>
    <n v="100"/>
    <n v="1414"/>
    <n v="1799.1"/>
    <n v="1414"/>
    <n v="385.09999999999991"/>
    <n v="0.21405147017953416"/>
    <n v="1799.1"/>
    <n v="385.09999999999991"/>
    <s v="Sep"/>
    <s v="Sep-2024"/>
    <d v="2024-09-01T00:00:00"/>
    <x v="3"/>
  </r>
  <r>
    <s v="CUST0808"/>
    <s v="P011"/>
    <n v="2"/>
    <n v="799"/>
    <n v="79.900000000000006"/>
    <s v="Credit Card"/>
    <s v="Delivered"/>
    <s v="Delivered"/>
    <s v="Facebook"/>
    <n v="50"/>
    <n v="645"/>
    <n v="1518.1"/>
    <n v="1290"/>
    <n v="228.09999999999991"/>
    <n v="0.1502536064817864"/>
    <n v="1518.1"/>
    <n v="228.09999999999991"/>
    <s v="Nov"/>
    <s v="Nov-2024"/>
    <d v="2024-11-01T00:00:00"/>
    <x v="4"/>
  </r>
  <r>
    <s v="CUST0143"/>
    <s v="P055"/>
    <n v="4"/>
    <n v="799"/>
    <n v="479.4"/>
    <s v="Debit Card"/>
    <s v="Delivered"/>
    <s v="Delivered"/>
    <s v="Facebook"/>
    <n v="50"/>
    <n v="596"/>
    <n v="2716.6"/>
    <n v="2384"/>
    <n v="332.59999999999991"/>
    <n v="0.1224324523301185"/>
    <n v="2716.6"/>
    <n v="332.59999999999991"/>
    <s v="May"/>
    <s v="May-2024"/>
    <d v="2024-05-01T00:00:00"/>
    <x v="3"/>
  </r>
  <r>
    <s v="CUST0408"/>
    <s v="P082"/>
    <n v="4"/>
    <n v="3999"/>
    <n v="2399.4"/>
    <s v="Cash on Delivery"/>
    <s v="Delivered"/>
    <s v="Delivered"/>
    <s v="Email"/>
    <n v="70"/>
    <n v="2514"/>
    <n v="13596.6"/>
    <n v="10056"/>
    <n v="3540.6000000000004"/>
    <n v="0.2604033361281497"/>
    <n v="13596.6"/>
    <n v="3540.6000000000004"/>
    <s v="Jun"/>
    <s v="Jun-2024"/>
    <d v="2024-06-01T00:00:00"/>
    <x v="1"/>
  </r>
  <r>
    <s v="CUST0839"/>
    <s v="P086"/>
    <n v="1"/>
    <n v="6999"/>
    <n v="349.95"/>
    <s v="Cash on Delivery"/>
    <s v="Delivered"/>
    <s v="Delivered"/>
    <s v="Email"/>
    <n v="70"/>
    <n v="4782"/>
    <n v="6649.05"/>
    <n v="4782"/>
    <n v="1867.0500000000002"/>
    <n v="0.28079951271234238"/>
    <n v="6649.05"/>
    <n v="1867.0500000000002"/>
    <s v="Feb"/>
    <s v="Feb-2025"/>
    <d v="2025-02-01T00:00:00"/>
    <x v="1"/>
  </r>
  <r>
    <s v="CUST1164"/>
    <s v="P041"/>
    <n v="1"/>
    <n v="399"/>
    <n v="0"/>
    <s v="Credit Card"/>
    <s v="Delivered"/>
    <s v="Delivered"/>
    <s v="Google Ads"/>
    <n v="60"/>
    <n v="315"/>
    <n v="399"/>
    <n v="315"/>
    <n v="84"/>
    <n v="0.21052631578947367"/>
    <n v="399"/>
    <n v="84"/>
    <s v="Oct"/>
    <s v="Oct-2025"/>
    <d v="2025-10-01T00:00:00"/>
    <x v="3"/>
  </r>
  <r>
    <s v="CUST1103"/>
    <s v="P044"/>
    <n v="2"/>
    <n v="4999"/>
    <n v="499.9"/>
    <s v="Credit Card"/>
    <s v="Delivered"/>
    <s v="Delivered"/>
    <s v="Organic"/>
    <n v="60"/>
    <n v="3765"/>
    <n v="9498.1"/>
    <n v="7530"/>
    <n v="1968.1000000000004"/>
    <n v="0.20720986302523667"/>
    <n v="9498.1"/>
    <n v="1968.1000000000004"/>
    <s v="Mar"/>
    <s v="Mar-2024"/>
    <d v="2024-03-01T00:00:00"/>
    <x v="3"/>
  </r>
  <r>
    <s v="CUST0029"/>
    <s v="P069"/>
    <n v="1"/>
    <n v="2499"/>
    <n v="124.95"/>
    <s v="UPI"/>
    <s v="Delivered"/>
    <s v="Delivered"/>
    <s v="Affiliate"/>
    <n v="40"/>
    <n v="1430"/>
    <n v="2374.0500000000002"/>
    <n v="1430"/>
    <n v="944.05000000000018"/>
    <n v="0.39765379836144987"/>
    <n v="2374.0500000000002"/>
    <n v="944.05000000000018"/>
    <s v="Jun"/>
    <s v="Jun-2025"/>
    <d v="2025-06-01T00:00:00"/>
    <x v="2"/>
  </r>
  <r>
    <s v="CUST0707"/>
    <s v="P038"/>
    <n v="3"/>
    <n v="399"/>
    <n v="179.55"/>
    <s v="UPI"/>
    <s v="Delivered"/>
    <s v="Delivered"/>
    <s v="Facebook"/>
    <n v="70"/>
    <n v="248"/>
    <n v="1017.45"/>
    <n v="744"/>
    <n v="273.45000000000005"/>
    <n v="0.26876013563320067"/>
    <n v="1017.45"/>
    <n v="273.45000000000005"/>
    <s v="Mar"/>
    <s v="Mar-2024"/>
    <d v="2024-03-01T00:00:00"/>
    <x v="0"/>
  </r>
  <r>
    <s v="CUST0591"/>
    <s v="P092"/>
    <n v="3"/>
    <n v="999"/>
    <n v="149.85"/>
    <s v="UPI"/>
    <s v="Delivered"/>
    <s v="Delivered"/>
    <s v="Organic"/>
    <n v="40"/>
    <n v="727"/>
    <n v="2847.15"/>
    <n v="2181"/>
    <n v="666.15000000000009"/>
    <n v="0.23397081291818136"/>
    <n v="2847.15"/>
    <n v="666.15000000000009"/>
    <s v="Jun"/>
    <s v="Jun-2025"/>
    <d v="2025-06-01T00:00:00"/>
    <x v="1"/>
  </r>
  <r>
    <s v="CUST1177"/>
    <s v="P015"/>
    <n v="1"/>
    <n v="1299"/>
    <n v="194.85"/>
    <s v="Credit Card"/>
    <s v="Delivered"/>
    <s v="Delivered"/>
    <s v="Organic"/>
    <n v="80"/>
    <n v="881"/>
    <n v="1104.1500000000001"/>
    <n v="881"/>
    <n v="223.15000000000009"/>
    <n v="0.20210116379115162"/>
    <n v="1104.1500000000001"/>
    <n v="223.15000000000009"/>
    <s v="Nov"/>
    <s v="Nov-2024"/>
    <d v="2024-11-01T00:00:00"/>
    <x v="4"/>
  </r>
  <r>
    <s v="CUST0243"/>
    <s v="P050"/>
    <n v="2"/>
    <n v="3999"/>
    <n v="0"/>
    <s v="UPI"/>
    <s v="Delivered"/>
    <s v="Delivered"/>
    <s v="Instagram"/>
    <n v="100"/>
    <n v="2895"/>
    <n v="7998"/>
    <n v="5790"/>
    <n v="2208"/>
    <n v="0.2760690172543136"/>
    <n v="7998"/>
    <n v="2208"/>
    <s v="Feb"/>
    <s v="Feb-2024"/>
    <d v="2024-02-01T00:00:00"/>
    <x v="3"/>
  </r>
  <r>
    <s v="CUST0546"/>
    <s v="P072"/>
    <n v="3"/>
    <n v="999"/>
    <n v="0"/>
    <s v="Credit Card"/>
    <s v="Delivered"/>
    <s v="Delivered"/>
    <s v="Instagram"/>
    <n v="50"/>
    <n v="636"/>
    <n v="2997"/>
    <n v="1908"/>
    <n v="1089"/>
    <n v="0.36336336336336339"/>
    <n v="2997"/>
    <n v="1089"/>
    <s v="Jan"/>
    <s v="Jan-2025"/>
    <d v="2025-01-01T00:00:00"/>
    <x v="2"/>
  </r>
  <r>
    <s v="CUST0483"/>
    <s v="P098"/>
    <n v="1"/>
    <n v="399"/>
    <n v="0"/>
    <s v="Cash on Delivery"/>
    <s v="Cancelled"/>
    <s v="Cancelled"/>
    <s v="Email"/>
    <n v="80"/>
    <n v="278"/>
    <n v="399"/>
    <n v="278"/>
    <n v="121"/>
    <n v="0.3032581453634085"/>
    <n v="0"/>
    <n v="0"/>
    <s v="Mar"/>
    <s v="Mar-2024"/>
    <d v="2024-03-01T00:00:00"/>
    <x v="1"/>
  </r>
  <r>
    <s v="CUST0279"/>
    <s v="P048"/>
    <n v="4"/>
    <n v="1599"/>
    <n v="1279.2"/>
    <s v="Debit Card"/>
    <s v="Delivered"/>
    <s v="Delivered"/>
    <s v="Google Ads"/>
    <n v="60"/>
    <n v="1138"/>
    <n v="5116.8"/>
    <n v="4552"/>
    <n v="564.80000000000018"/>
    <n v="0.11038148843026895"/>
    <n v="5116.8"/>
    <n v="564.80000000000018"/>
    <s v="Nov"/>
    <s v="Nov-2024"/>
    <d v="2024-11-01T00:00:00"/>
    <x v="3"/>
  </r>
  <r>
    <s v="CUST1031"/>
    <s v="P028"/>
    <n v="1"/>
    <n v="799"/>
    <n v="0"/>
    <s v="Cash on Delivery"/>
    <s v="Delivered"/>
    <s v="Delivered"/>
    <s v="Email"/>
    <n v="50"/>
    <n v="526"/>
    <n v="799"/>
    <n v="526"/>
    <n v="273"/>
    <n v="0.34167709637046306"/>
    <n v="799"/>
    <n v="273"/>
    <s v="May"/>
    <s v="May-2024"/>
    <d v="2024-05-01T00:00:00"/>
    <x v="0"/>
  </r>
  <r>
    <s v="CUST0358"/>
    <s v="P056"/>
    <n v="2"/>
    <n v="299"/>
    <n v="89.7"/>
    <s v="Debit Card"/>
    <s v="Delivered"/>
    <s v="Delivered"/>
    <s v="Google Ads"/>
    <n v="80"/>
    <n v="188"/>
    <n v="508.3"/>
    <n v="376"/>
    <n v="132.30000000000001"/>
    <n v="0.26027936258115286"/>
    <n v="508.3"/>
    <n v="132.30000000000001"/>
    <s v="Feb"/>
    <s v="Feb-2025"/>
    <d v="2025-02-01T00:00:00"/>
    <x v="3"/>
  </r>
  <r>
    <s v="CUST0207"/>
    <s v="P022"/>
    <n v="1"/>
    <n v="999"/>
    <n v="99.9"/>
    <s v="UPI"/>
    <s v="Delivered"/>
    <s v="Delivered"/>
    <s v="Organic"/>
    <n v="100"/>
    <n v="693"/>
    <n v="899.1"/>
    <n v="693"/>
    <n v="206.10000000000002"/>
    <n v="0.22922922922922925"/>
    <n v="899.1"/>
    <n v="206.10000000000002"/>
    <s v="May"/>
    <s v="May-2025"/>
    <d v="2025-05-01T00:00:00"/>
    <x v="0"/>
  </r>
  <r>
    <s v="CUST0387"/>
    <s v="P055"/>
    <n v="3"/>
    <n v="799"/>
    <n v="119.85"/>
    <s v="Cash on Delivery"/>
    <s v="Delivered"/>
    <s v="Delayed"/>
    <s v="Instagram"/>
    <n v="70"/>
    <n v="596"/>
    <n v="2277.15"/>
    <n v="1788"/>
    <n v="489.15000000000009"/>
    <n v="0.21480798366379031"/>
    <n v="2277.15"/>
    <n v="489.15000000000009"/>
    <s v="Apr"/>
    <s v="Apr-2025"/>
    <d v="2025-04-01T00:00:00"/>
    <x v="3"/>
  </r>
  <r>
    <s v="CUST0391"/>
    <s v="P006"/>
    <n v="3"/>
    <n v="399"/>
    <n v="179.55"/>
    <s v="Cash on Delivery"/>
    <s v="Delivered"/>
    <s v="Delivered"/>
    <s v="Organic"/>
    <n v="100"/>
    <n v="221"/>
    <n v="1017.45"/>
    <n v="663"/>
    <n v="354.45000000000005"/>
    <n v="0.34837092731829578"/>
    <n v="1017.45"/>
    <n v="354.45000000000005"/>
    <s v="May"/>
    <s v="May-2025"/>
    <d v="2025-05-01T00:00:00"/>
    <x v="4"/>
  </r>
  <r>
    <s v="CUST0960"/>
    <s v="P080"/>
    <n v="1"/>
    <n v="6999"/>
    <n v="349.95"/>
    <s v="UPI"/>
    <s v="Delivered"/>
    <s v="Delayed"/>
    <s v="Organic"/>
    <n v="60"/>
    <n v="4949"/>
    <n v="6649.05"/>
    <n v="4949"/>
    <n v="1700.0500000000002"/>
    <n v="0.25568314270459691"/>
    <n v="6649.05"/>
    <n v="1700.0500000000002"/>
    <s v="Jun"/>
    <s v="Jun-2025"/>
    <d v="2025-06-01T00:00:00"/>
    <x v="2"/>
  </r>
  <r>
    <s v="CUST0800"/>
    <s v="P056"/>
    <n v="2"/>
    <n v="299"/>
    <n v="0"/>
    <s v="Debit Card"/>
    <s v="Cancelled"/>
    <s v="Cancelled"/>
    <s v="Facebook"/>
    <n v="40"/>
    <n v="188"/>
    <n v="598"/>
    <n v="376"/>
    <n v="222"/>
    <n v="0.37123745819397991"/>
    <n v="0"/>
    <n v="0"/>
    <s v="Oct"/>
    <s v="Oct-2025"/>
    <d v="2025-10-01T00:00:00"/>
    <x v="3"/>
  </r>
  <r>
    <s v="CUST0714"/>
    <s v="P069"/>
    <n v="2"/>
    <n v="2499"/>
    <n v="0"/>
    <s v="Credit Card"/>
    <s v="Cancelled"/>
    <s v="Cancelled"/>
    <s v="Instagram"/>
    <n v="60"/>
    <n v="1430"/>
    <n v="4998"/>
    <n v="2860"/>
    <n v="2138"/>
    <n v="0.42777110844337735"/>
    <n v="0"/>
    <n v="0"/>
    <s v="Aug"/>
    <s v="Aug-2025"/>
    <d v="2025-08-01T00:00:00"/>
    <x v="2"/>
  </r>
  <r>
    <s v="CUST0525"/>
    <s v="P096"/>
    <n v="2"/>
    <n v="299"/>
    <n v="0"/>
    <s v="Net Banking"/>
    <s v="Delivered"/>
    <s v="Delivered"/>
    <s v="Organic"/>
    <n v="100"/>
    <n v="168"/>
    <n v="598"/>
    <n v="336"/>
    <n v="262"/>
    <n v="0.43812709030100333"/>
    <n v="598"/>
    <n v="262"/>
    <s v="Aug"/>
    <s v="Aug-2025"/>
    <d v="2025-08-01T00:00:00"/>
    <x v="1"/>
  </r>
  <r>
    <s v="CUST0528"/>
    <s v="P027"/>
    <n v="2"/>
    <n v="299"/>
    <n v="29.9"/>
    <s v="Credit Card"/>
    <s v="Delivered"/>
    <s v="Delivered"/>
    <s v="Instagram"/>
    <n v="100"/>
    <n v="206"/>
    <n v="568.1"/>
    <n v="412"/>
    <n v="156.10000000000002"/>
    <n v="0.27477556768174621"/>
    <n v="568.1"/>
    <n v="156.10000000000002"/>
    <s v="Dec"/>
    <s v="Dec-2024"/>
    <d v="2024-12-01T00:00:00"/>
    <x v="0"/>
  </r>
  <r>
    <s v="CUST1064"/>
    <s v="P074"/>
    <n v="3"/>
    <n v="2999"/>
    <n v="0"/>
    <s v="Debit Card"/>
    <s v="Cancelled"/>
    <s v="Cancelled"/>
    <s v="Facebook"/>
    <n v="100"/>
    <n v="1870"/>
    <n v="8997"/>
    <n v="5610"/>
    <n v="3387"/>
    <n v="0.37645881960653549"/>
    <n v="0"/>
    <n v="0"/>
    <s v="Oct"/>
    <s v="Oct-2025"/>
    <d v="2025-10-01T00:00:00"/>
    <x v="2"/>
  </r>
  <r>
    <s v="CUST0693"/>
    <s v="P075"/>
    <n v="1"/>
    <n v="1999"/>
    <n v="299.85000000000002"/>
    <s v="Credit Card"/>
    <s v="Delivered"/>
    <s v="Delayed"/>
    <s v="Instagram"/>
    <n v="100"/>
    <n v="1338"/>
    <n v="1699.15"/>
    <n v="1338"/>
    <n v="361.15000000000009"/>
    <n v="0.21254745019568613"/>
    <n v="1699.15"/>
    <n v="361.15000000000009"/>
    <s v="Apr"/>
    <s v="Apr-2024"/>
    <d v="2024-04-01T00:00:00"/>
    <x v="2"/>
  </r>
  <r>
    <s v="CUST0105"/>
    <s v="P023"/>
    <n v="1"/>
    <n v="8999"/>
    <n v="0"/>
    <s v="Net Banking"/>
    <s v="Cancelled"/>
    <s v="Cancelled"/>
    <s v="Organic"/>
    <n v="60"/>
    <n v="6419"/>
    <n v="8999"/>
    <n v="6419"/>
    <n v="2580"/>
    <n v="0.28669852205800644"/>
    <n v="0"/>
    <n v="0"/>
    <s v="Jan"/>
    <s v="Jan-2024"/>
    <d v="2024-01-01T00:00:00"/>
    <x v="0"/>
  </r>
  <r>
    <s v="CUST0156"/>
    <s v="P059"/>
    <n v="1"/>
    <n v="1999"/>
    <n v="199.9"/>
    <s v="Debit Card"/>
    <s v="Delivered"/>
    <s v="Delivered"/>
    <s v="Google Ads"/>
    <n v="50"/>
    <n v="1414"/>
    <n v="1799.1"/>
    <n v="1414"/>
    <n v="385.09999999999991"/>
    <n v="0.21405147017953416"/>
    <n v="1799.1"/>
    <n v="385.09999999999991"/>
    <s v="Dec"/>
    <s v="Dec-2024"/>
    <d v="2024-12-01T00:00:00"/>
    <x v="3"/>
  </r>
  <r>
    <s v="CUST0808"/>
    <s v="P010"/>
    <n v="3"/>
    <n v="2499"/>
    <n v="1874.25"/>
    <s v="Credit Card"/>
    <s v="Delivered"/>
    <s v="Delayed"/>
    <s v="Email"/>
    <n v="80"/>
    <n v="2030"/>
    <n v="5622.75"/>
    <n v="6090"/>
    <n v="-467.25"/>
    <n v="-8.309990662931839E-2"/>
    <n v="5622.75"/>
    <n v="-467.25"/>
    <s v="May"/>
    <s v="May-2025"/>
    <d v="2025-05-01T00:00:00"/>
    <x v="4"/>
  </r>
  <r>
    <s v="CUST1111"/>
    <s v="P058"/>
    <n v="2"/>
    <n v="599"/>
    <n v="179.7"/>
    <s v="Debit Card"/>
    <s v="Delivered"/>
    <s v="Delivered"/>
    <s v="Google Ads"/>
    <n v="70"/>
    <n v="464"/>
    <n v="1018.3"/>
    <n v="928"/>
    <n v="90.299999999999955"/>
    <n v="8.8677207109888995E-2"/>
    <n v="1018.3"/>
    <n v="90.299999999999955"/>
    <s v="Jun"/>
    <s v="Jun-2024"/>
    <d v="2024-06-01T00:00:00"/>
    <x v="3"/>
  </r>
  <r>
    <s v="CUST0214"/>
    <s v="P045"/>
    <n v="1"/>
    <n v="4999"/>
    <n v="0"/>
    <s v="Debit Card"/>
    <s v="Cancelled"/>
    <s v="Cancelled"/>
    <s v="Organic"/>
    <n v="100"/>
    <n v="3040"/>
    <n v="4999"/>
    <n v="3040"/>
    <n v="1959"/>
    <n v="0.391878375675135"/>
    <n v="0"/>
    <n v="0"/>
    <s v="Sep"/>
    <s v="Sep-2025"/>
    <d v="2025-09-01T00:00:00"/>
    <x v="3"/>
  </r>
  <r>
    <s v="CUST1145"/>
    <s v="P083"/>
    <n v="2"/>
    <n v="499"/>
    <n v="0"/>
    <s v="Credit Card"/>
    <s v="Cancelled"/>
    <s v="Cancelled"/>
    <s v="Organic"/>
    <n v="40"/>
    <n v="323"/>
    <n v="998"/>
    <n v="646"/>
    <n v="352"/>
    <n v="0.35270541082164331"/>
    <n v="0"/>
    <n v="0"/>
    <s v="Jan"/>
    <s v="Jan-2024"/>
    <d v="2024-01-01T00:00:00"/>
    <x v="1"/>
  </r>
  <r>
    <s v="CUST0682"/>
    <s v="P094"/>
    <n v="2"/>
    <n v="399"/>
    <n v="159.6"/>
    <s v="Cash on Delivery"/>
    <s v="Delivered"/>
    <s v="Delivered"/>
    <s v="Facebook"/>
    <n v="50"/>
    <n v="244"/>
    <n v="638.4"/>
    <n v="488"/>
    <n v="150.39999999999998"/>
    <n v="0.23558897243107765"/>
    <n v="638.4"/>
    <n v="150.39999999999998"/>
    <s v="May"/>
    <s v="May-2024"/>
    <d v="2024-05-01T00:00:00"/>
    <x v="1"/>
  </r>
  <r>
    <s v="CUST0834"/>
    <s v="P021"/>
    <n v="3"/>
    <n v="799"/>
    <n v="479.4"/>
    <s v="Credit Card"/>
    <s v="Delivered"/>
    <s v="Delivered"/>
    <s v="Affiliate"/>
    <n v="80"/>
    <n v="613"/>
    <n v="1917.6"/>
    <n v="1839"/>
    <n v="78.599999999999909"/>
    <n v="4.0988735919899828E-2"/>
    <n v="1917.6"/>
    <n v="78.599999999999909"/>
    <s v="Mar"/>
    <s v="Mar-2025"/>
    <d v="2025-03-01T00:00:00"/>
    <x v="0"/>
  </r>
  <r>
    <s v="CUST1183"/>
    <s v="P086"/>
    <n v="3"/>
    <n v="6999"/>
    <n v="3149.55"/>
    <s v="UPI"/>
    <s v="Delivered"/>
    <s v="Delivered"/>
    <s v="Facebook"/>
    <n v="70"/>
    <n v="4782"/>
    <n v="17847.45"/>
    <n v="14346"/>
    <n v="3501.4500000000007"/>
    <n v="0.19618769067850031"/>
    <n v="17847.45"/>
    <n v="3501.4500000000007"/>
    <s v="Jun"/>
    <s v="Jun-2025"/>
    <d v="2025-06-01T00:00:00"/>
    <x v="1"/>
  </r>
  <r>
    <s v="CUST0320"/>
    <s v="P061"/>
    <n v="3"/>
    <n v="299"/>
    <n v="0"/>
    <s v="Net Banking"/>
    <s v="Delivered"/>
    <s v="Delivered"/>
    <s v="Organic"/>
    <n v="80"/>
    <n v="170"/>
    <n v="897"/>
    <n v="510"/>
    <n v="387"/>
    <n v="0.43143812709030099"/>
    <n v="897"/>
    <n v="387"/>
    <s v="Mar"/>
    <s v="Mar-2024"/>
    <d v="2024-03-01T00:00:00"/>
    <x v="2"/>
  </r>
  <r>
    <s v="CUST0362"/>
    <s v="P048"/>
    <n v="1"/>
    <n v="1599"/>
    <n v="79.95"/>
    <s v="UPI"/>
    <s v="Delivered"/>
    <s v="Delivered"/>
    <s v="Google Ads"/>
    <n v="60"/>
    <n v="1138"/>
    <n v="1519.05"/>
    <n v="1138"/>
    <n v="381.04999999999995"/>
    <n v="0.25084756920443696"/>
    <n v="1519.05"/>
    <n v="381.04999999999995"/>
    <s v="Feb"/>
    <s v="Feb-2024"/>
    <d v="2024-02-01T00:00:00"/>
    <x v="3"/>
  </r>
  <r>
    <s v="CUST0545"/>
    <s v="P091"/>
    <n v="1"/>
    <n v="3999"/>
    <n v="0"/>
    <s v="Credit Card"/>
    <s v="Cancelled"/>
    <s v="Cancelled"/>
    <s v="Instagram"/>
    <n v="60"/>
    <n v="3076"/>
    <n v="3999"/>
    <n v="3076"/>
    <n v="923"/>
    <n v="0.23080770192548136"/>
    <n v="0"/>
    <n v="0"/>
    <s v="Mar"/>
    <s v="Mar-2024"/>
    <d v="2024-03-01T00:00:00"/>
    <x v="1"/>
  </r>
  <r>
    <s v="CUST1052"/>
    <s v="P027"/>
    <n v="4"/>
    <n v="299"/>
    <n v="0"/>
    <s v="Credit Card"/>
    <s v="Delivered"/>
    <s v="Delivered"/>
    <s v="Google Ads"/>
    <n v="70"/>
    <n v="206"/>
    <n v="1196"/>
    <n v="824"/>
    <n v="372"/>
    <n v="0.31103678929765888"/>
    <n v="1196"/>
    <n v="372"/>
    <s v="May"/>
    <s v="May-2024"/>
    <d v="2024-05-01T00:00:00"/>
    <x v="0"/>
  </r>
  <r>
    <s v="CUST0925"/>
    <s v="P019"/>
    <n v="1"/>
    <n v="499"/>
    <n v="74.849999999999994"/>
    <s v="Credit Card"/>
    <s v="Delivered"/>
    <s v="Delivered"/>
    <s v="Organic"/>
    <n v="70"/>
    <n v="391"/>
    <n v="424.15"/>
    <n v="391"/>
    <n v="33.149999999999977"/>
    <n v="7.8156312625250454E-2"/>
    <n v="424.15"/>
    <n v="33.149999999999977"/>
    <s v="Nov"/>
    <s v="Nov-2024"/>
    <d v="2024-11-01T00:00:00"/>
    <x v="4"/>
  </r>
  <r>
    <s v="CUST1194"/>
    <s v="P014"/>
    <n v="1"/>
    <n v="2499"/>
    <n v="124.95"/>
    <s v="UPI"/>
    <s v="Delivered"/>
    <s v="Delivered"/>
    <s v="Facebook"/>
    <n v="40"/>
    <n v="1599"/>
    <n v="2374.0500000000002"/>
    <n v="1599"/>
    <n v="775.05000000000018"/>
    <n v="0.32646742907689397"/>
    <n v="2374.0500000000002"/>
    <n v="775.05000000000018"/>
    <s v="Oct"/>
    <s v="Oct-2025"/>
    <d v="2025-10-01T00:00:00"/>
    <x v="4"/>
  </r>
  <r>
    <s v="CUST1171"/>
    <s v="P004"/>
    <n v="4"/>
    <n v="8999"/>
    <n v="1799.8"/>
    <s v="UPI"/>
    <s v="Delivered"/>
    <s v="Delivered"/>
    <s v="Facebook"/>
    <n v="40"/>
    <n v="5059"/>
    <n v="34196.199999999997"/>
    <n v="20236"/>
    <n v="13960.199999999997"/>
    <n v="0.40823834227194827"/>
    <n v="34196.199999999997"/>
    <n v="13960.199999999997"/>
    <s v="Mar"/>
    <s v="Mar-2024"/>
    <d v="2024-03-01T00:00:00"/>
    <x v="4"/>
  </r>
  <r>
    <s v="CUST0502"/>
    <s v="P073"/>
    <n v="2"/>
    <n v="499"/>
    <n v="0"/>
    <s v="UPI"/>
    <s v="Cancelled"/>
    <s v="Cancelled"/>
    <s v="Google Ads"/>
    <n v="40"/>
    <n v="334"/>
    <n v="998"/>
    <n v="668"/>
    <n v="330"/>
    <n v="0.33066132264529058"/>
    <n v="0"/>
    <n v="0"/>
    <s v="Nov"/>
    <s v="Nov-2024"/>
    <d v="2024-11-01T00:00:00"/>
    <x v="2"/>
  </r>
  <r>
    <s v="CUST0151"/>
    <s v="P098"/>
    <n v="1"/>
    <n v="399"/>
    <n v="0"/>
    <s v="Credit Card"/>
    <s v="Cancelled"/>
    <s v="Cancelled"/>
    <s v="Organic"/>
    <n v="100"/>
    <n v="278"/>
    <n v="399"/>
    <n v="278"/>
    <n v="121"/>
    <n v="0.3032581453634085"/>
    <n v="0"/>
    <n v="0"/>
    <s v="Apr"/>
    <s v="Apr-2024"/>
    <d v="2024-04-01T00:00:00"/>
    <x v="1"/>
  </r>
  <r>
    <s v="CUST0857"/>
    <s v="P019"/>
    <n v="1"/>
    <n v="499"/>
    <n v="74.849999999999994"/>
    <s v="UPI"/>
    <s v="Delivered"/>
    <s v="Delivered"/>
    <s v="Email"/>
    <n v="50"/>
    <n v="391"/>
    <n v="424.15"/>
    <n v="391"/>
    <n v="33.149999999999977"/>
    <n v="7.8156312625250454E-2"/>
    <n v="424.15"/>
    <n v="33.149999999999977"/>
    <s v="Jul"/>
    <s v="Jul-2024"/>
    <d v="2024-07-01T00:00:00"/>
    <x v="4"/>
  </r>
  <r>
    <s v="CUST0793"/>
    <s v="P096"/>
    <n v="3"/>
    <n v="299"/>
    <n v="44.85"/>
    <s v="Credit Card"/>
    <s v="Delivered"/>
    <s v="Delivered"/>
    <s v="Organic"/>
    <n v="100"/>
    <n v="168"/>
    <n v="852.15"/>
    <n v="504"/>
    <n v="348.15"/>
    <n v="0.408554831895793"/>
    <n v="852.15"/>
    <n v="348.15"/>
    <s v="Oct"/>
    <s v="Oct-2025"/>
    <d v="2025-10-01T00:00:00"/>
    <x v="1"/>
  </r>
  <r>
    <s v="CUST0590"/>
    <s v="P076"/>
    <n v="1"/>
    <n v="399"/>
    <n v="19.95"/>
    <s v="Cash on Delivery"/>
    <s v="Delivered"/>
    <s v="Delivered"/>
    <s v="Google Ads"/>
    <n v="70"/>
    <n v="322"/>
    <n v="379.05"/>
    <n v="322"/>
    <n v="57.050000000000011"/>
    <n v="0.15050784856879043"/>
    <n v="379.05"/>
    <n v="57.050000000000011"/>
    <s v="Jan"/>
    <s v="Jan-2024"/>
    <d v="2024-01-01T00:00:00"/>
    <x v="2"/>
  </r>
  <r>
    <s v="CUST0808"/>
    <s v="P005"/>
    <n v="2"/>
    <n v="599"/>
    <n v="0"/>
    <s v="Credit Card"/>
    <s v="Cancelled"/>
    <s v="Cancelled"/>
    <s v="Google Ads"/>
    <n v="70"/>
    <n v="426"/>
    <n v="1198"/>
    <n v="852"/>
    <n v="346"/>
    <n v="0.28881469115191988"/>
    <n v="0"/>
    <n v="0"/>
    <s v="Jun"/>
    <s v="Jun-2024"/>
    <d v="2024-06-01T00:00:00"/>
    <x v="4"/>
  </r>
  <r>
    <s v="CUST0576"/>
    <s v="P093"/>
    <n v="1"/>
    <n v="999"/>
    <n v="99.9"/>
    <s v="Cash on Delivery"/>
    <s v="Delivered"/>
    <s v="Delivered"/>
    <s v="Google Ads"/>
    <n v="60"/>
    <n v="629"/>
    <n v="899.1"/>
    <n v="629"/>
    <n v="270.10000000000002"/>
    <n v="0.30041152263374488"/>
    <n v="899.1"/>
    <n v="270.10000000000002"/>
    <s v="Jan"/>
    <s v="Jan-2024"/>
    <d v="2024-01-01T00:00:00"/>
    <x v="1"/>
  </r>
  <r>
    <s v="CUST0620"/>
    <s v="P025"/>
    <n v="1"/>
    <n v="4999"/>
    <n v="499.9"/>
    <s v="Debit Card"/>
    <s v="Delivered"/>
    <s v="Delivered"/>
    <s v="Instagram"/>
    <n v="60"/>
    <n v="3572"/>
    <n v="4499.1000000000004"/>
    <n v="3572"/>
    <n v="927.10000000000036"/>
    <n v="0.20606343490920412"/>
    <n v="4499.1000000000004"/>
    <n v="927.10000000000036"/>
    <s v="Mar"/>
    <s v="Mar-2024"/>
    <d v="2024-03-01T00:00:00"/>
    <x v="0"/>
  </r>
  <r>
    <s v="CUST1083"/>
    <s v="P005"/>
    <n v="4"/>
    <n v="599"/>
    <n v="359.4"/>
    <s v="UPI"/>
    <s v="Delivered"/>
    <s v="Delivered"/>
    <s v="Facebook"/>
    <n v="70"/>
    <n v="426"/>
    <n v="2036.6"/>
    <n v="1704"/>
    <n v="332.59999999999991"/>
    <n v="0.16331140135519981"/>
    <n v="2036.6"/>
    <n v="332.59999999999991"/>
    <s v="Jun"/>
    <s v="Jun-2024"/>
    <d v="2024-06-01T00:00:00"/>
    <x v="4"/>
  </r>
  <r>
    <s v="CUST0160"/>
    <s v="P093"/>
    <n v="2"/>
    <n v="999"/>
    <n v="199.8"/>
    <s v="Credit Card"/>
    <s v="Delivered"/>
    <s v="Delivered"/>
    <s v="Organic"/>
    <n v="80"/>
    <n v="629"/>
    <n v="1798.2"/>
    <n v="1258"/>
    <n v="540.20000000000005"/>
    <n v="0.30041152263374488"/>
    <n v="1798.2"/>
    <n v="540.20000000000005"/>
    <s v="Jan"/>
    <s v="Jan-2024"/>
    <d v="2024-01-01T00:00:00"/>
    <x v="1"/>
  </r>
  <r>
    <s v="CUST0926"/>
    <s v="P031"/>
    <n v="1"/>
    <n v="3999"/>
    <n v="0"/>
    <s v="Cash on Delivery"/>
    <s v="Delivered"/>
    <s v="Delayed"/>
    <s v="Email"/>
    <n v="60"/>
    <n v="3007"/>
    <n v="3999"/>
    <n v="3007"/>
    <n v="992"/>
    <n v="0.24806201550387597"/>
    <n v="3999"/>
    <n v="992"/>
    <s v="Apr"/>
    <s v="Apr-2025"/>
    <d v="2025-04-01T00:00:00"/>
    <x v="0"/>
  </r>
  <r>
    <s v="CUST0703"/>
    <s v="P070"/>
    <n v="1"/>
    <n v="499"/>
    <n v="99.8"/>
    <s v="Debit Card"/>
    <s v="Delivered"/>
    <s v="Delivered"/>
    <s v="Google Ads"/>
    <n v="50"/>
    <n v="394"/>
    <n v="399.2"/>
    <n v="394"/>
    <n v="5.1999999999999886"/>
    <n v="1.3026052104208388E-2"/>
    <n v="399.2"/>
    <n v="5.1999999999999886"/>
    <s v="Jul"/>
    <s v="Jul-2024"/>
    <d v="2024-07-01T00:00:00"/>
    <x v="2"/>
  </r>
  <r>
    <s v="CUST0844"/>
    <s v="P078"/>
    <n v="3"/>
    <n v="399"/>
    <n v="239.4"/>
    <s v="Cash on Delivery"/>
    <s v="Delivered"/>
    <s v="Delivered"/>
    <s v="Organic"/>
    <n v="60"/>
    <n v="257"/>
    <n v="957.6"/>
    <n v="771"/>
    <n v="186.60000000000002"/>
    <n v="0.19486215538847121"/>
    <n v="957.6"/>
    <n v="186.60000000000002"/>
    <s v="Sep"/>
    <s v="Sep-2025"/>
    <d v="2025-09-01T00:00:00"/>
    <x v="2"/>
  </r>
  <r>
    <s v="CUST0100"/>
    <s v="P046"/>
    <n v="3"/>
    <n v="1999"/>
    <n v="0"/>
    <s v="Cash on Delivery"/>
    <s v="Cancelled"/>
    <s v="Cancelled"/>
    <s v="Instagram"/>
    <n v="60"/>
    <n v="1398"/>
    <n v="5997"/>
    <n v="4194"/>
    <n v="1803"/>
    <n v="0.30065032516258128"/>
    <n v="0"/>
    <n v="0"/>
    <s v="Jan"/>
    <s v="Jan-2024"/>
    <d v="2024-01-01T00:00:00"/>
    <x v="3"/>
  </r>
  <r>
    <s v="CUST0117"/>
    <s v="P086"/>
    <n v="2"/>
    <n v="6999"/>
    <n v="1399.8"/>
    <s v="Cash on Delivery"/>
    <s v="Delivered"/>
    <s v="Delivered"/>
    <s v="Organic"/>
    <n v="40"/>
    <n v="4782"/>
    <n v="12598.2"/>
    <n v="9564"/>
    <n v="3034.2000000000007"/>
    <n v="0.24084393008525032"/>
    <n v="12598.2"/>
    <n v="3034.2000000000007"/>
    <s v="Jul"/>
    <s v="Jul-2025"/>
    <d v="2025-07-01T00:00:00"/>
    <x v="1"/>
  </r>
  <r>
    <s v="CUST0246"/>
    <s v="P073"/>
    <n v="1"/>
    <n v="499"/>
    <n v="124.75"/>
    <s v="UPI"/>
    <s v="Delivered"/>
    <s v="Delivered"/>
    <s v="Affiliate"/>
    <n v="100"/>
    <n v="334"/>
    <n v="374.25"/>
    <n v="334"/>
    <n v="40.25"/>
    <n v="0.10754843019372078"/>
    <n v="374.25"/>
    <n v="40.25"/>
    <s v="Apr"/>
    <s v="Apr-2024"/>
    <d v="2024-04-01T00:00:00"/>
    <x v="2"/>
  </r>
  <r>
    <s v="CUST0145"/>
    <s v="P033"/>
    <n v="1"/>
    <n v="399"/>
    <n v="0"/>
    <s v="Debit Card"/>
    <s v="Delivered"/>
    <s v="Delivered"/>
    <s v="Facebook"/>
    <n v="40"/>
    <n v="321"/>
    <n v="399"/>
    <n v="321"/>
    <n v="78"/>
    <n v="0.19548872180451127"/>
    <n v="399"/>
    <n v="78"/>
    <s v="Aug"/>
    <s v="Aug-2024"/>
    <d v="2024-08-01T00:00:00"/>
    <x v="0"/>
  </r>
  <r>
    <s v="CUST0737"/>
    <s v="P091"/>
    <n v="2"/>
    <n v="3999"/>
    <n v="799.8"/>
    <s v="UPI"/>
    <s v="Delivered"/>
    <s v="Delivered"/>
    <s v="Organic"/>
    <n v="80"/>
    <n v="3076"/>
    <n v="7198.2"/>
    <n v="6152"/>
    <n v="1046.1999999999998"/>
    <n v="0.1453418910283126"/>
    <n v="7198.2"/>
    <n v="1046.1999999999998"/>
    <s v="Mar"/>
    <s v="Mar-2024"/>
    <d v="2024-03-01T00:00:00"/>
    <x v="1"/>
  </r>
  <r>
    <s v="CUST0191"/>
    <s v="P002"/>
    <n v="2"/>
    <n v="999"/>
    <n v="99.9"/>
    <s v="Credit Card"/>
    <s v="Delivered"/>
    <s v="Delivered"/>
    <s v="Email"/>
    <n v="80"/>
    <n v="590"/>
    <n v="1898.1"/>
    <n v="1180"/>
    <n v="718.09999999999991"/>
    <n v="0.37832569411516775"/>
    <n v="1898.1"/>
    <n v="718.09999999999991"/>
    <s v="Jun"/>
    <s v="Jun-2025"/>
    <d v="2025-06-01T00:00:00"/>
    <x v="4"/>
  </r>
  <r>
    <s v="CUST0673"/>
    <s v="P097"/>
    <n v="2"/>
    <n v="499"/>
    <n v="99.8"/>
    <s v="Cash on Delivery"/>
    <s v="Delivered"/>
    <s v="Delivered"/>
    <s v="Google Ads"/>
    <n v="50"/>
    <n v="324"/>
    <n v="898.2"/>
    <n v="648"/>
    <n v="250.20000000000005"/>
    <n v="0.27855711422845697"/>
    <n v="898.2"/>
    <n v="250.20000000000005"/>
    <s v="Oct"/>
    <s v="Oct-2024"/>
    <d v="2024-10-01T00:00:00"/>
    <x v="1"/>
  </r>
  <r>
    <s v="CUST0696"/>
    <s v="P014"/>
    <n v="4"/>
    <n v="2499"/>
    <n v="999.6"/>
    <s v="UPI"/>
    <s v="Delivered"/>
    <s v="Delivered"/>
    <s v="Google Ads"/>
    <n v="70"/>
    <n v="1599"/>
    <n v="8996.4"/>
    <n v="6396"/>
    <n v="2600.3999999999996"/>
    <n v="0.28904895291449911"/>
    <n v="8996.4"/>
    <n v="2600.3999999999996"/>
    <s v="May"/>
    <s v="May-2024"/>
    <d v="2024-05-01T00:00:00"/>
    <x v="4"/>
  </r>
  <r>
    <s v="CUST0132"/>
    <s v="P052"/>
    <n v="1"/>
    <n v="499"/>
    <n v="49.9"/>
    <s v="Debit Card"/>
    <s v="Delivered"/>
    <s v="Delivered"/>
    <s v="Email"/>
    <n v="50"/>
    <n v="320"/>
    <n v="449.1"/>
    <n v="320"/>
    <n v="129.10000000000002"/>
    <n v="0.28746381652193281"/>
    <n v="449.1"/>
    <n v="129.10000000000002"/>
    <s v="Jan"/>
    <s v="Jan-2025"/>
    <d v="2025-01-01T00:00:00"/>
    <x v="3"/>
  </r>
  <r>
    <s v="CUST1022"/>
    <s v="P007"/>
    <n v="1"/>
    <n v="599"/>
    <n v="0"/>
    <s v="UPI"/>
    <s v="Cancelled"/>
    <s v="Cancelled"/>
    <s v="Instagram"/>
    <n v="50"/>
    <n v="470"/>
    <n v="599"/>
    <n v="470"/>
    <n v="129"/>
    <n v="0.21535893155258765"/>
    <n v="0"/>
    <n v="0"/>
    <s v="Aug"/>
    <s v="Aug-2025"/>
    <d v="2025-08-01T00:00:00"/>
    <x v="4"/>
  </r>
  <r>
    <s v="CUST1199"/>
    <s v="P036"/>
    <n v="1"/>
    <n v="2999"/>
    <n v="149.94999999999999"/>
    <s v="Debit Card"/>
    <s v="Delivered"/>
    <s v="Delivered"/>
    <s v="Affiliate"/>
    <n v="100"/>
    <n v="2406"/>
    <n v="2849.05"/>
    <n v="2406"/>
    <n v="443.05000000000018"/>
    <n v="0.15550797634299157"/>
    <n v="2849.05"/>
    <n v="443.05000000000018"/>
    <s v="Oct"/>
    <s v="Oct-2025"/>
    <d v="2025-10-01T00:00:00"/>
    <x v="0"/>
  </r>
  <r>
    <s v="CUST0758"/>
    <s v="P015"/>
    <n v="1"/>
    <n v="1299"/>
    <n v="324.75"/>
    <s v="Debit Card"/>
    <s v="Delivered"/>
    <s v="Delivered"/>
    <s v="Facebook"/>
    <n v="100"/>
    <n v="881"/>
    <n v="974.25"/>
    <n v="881"/>
    <n v="93.25"/>
    <n v="9.5714652296638433E-2"/>
    <n v="974.25"/>
    <n v="93.25"/>
    <s v="Dec"/>
    <s v="Dec-2024"/>
    <d v="2024-12-01T00:00:00"/>
    <x v="4"/>
  </r>
  <r>
    <s v="CUST0086"/>
    <s v="P001"/>
    <n v="1"/>
    <n v="799"/>
    <n v="0"/>
    <s v="Net Banking"/>
    <s v="Delivered"/>
    <s v="Delayed"/>
    <s v="Instagram"/>
    <n v="40"/>
    <n v="547"/>
    <n v="799"/>
    <n v="547"/>
    <n v="252"/>
    <n v="0.31539424280350437"/>
    <n v="799"/>
    <n v="252"/>
    <s v="Jul"/>
    <s v="Jul-2024"/>
    <d v="2024-07-01T00:00:00"/>
    <x v="4"/>
  </r>
  <r>
    <s v="CUST0880"/>
    <s v="P084"/>
    <n v="4"/>
    <n v="999"/>
    <n v="599.4"/>
    <s v="UPI"/>
    <s v="Delivered"/>
    <s v="Delivered"/>
    <s v="Email"/>
    <n v="80"/>
    <n v="809"/>
    <n v="3396.6"/>
    <n v="3236"/>
    <n v="160.59999999999991"/>
    <n v="4.7282576694341376E-2"/>
    <n v="3396.6"/>
    <n v="160.59999999999991"/>
    <s v="Jan"/>
    <s v="Jan-2025"/>
    <d v="2025-01-01T00:00:00"/>
    <x v="1"/>
  </r>
  <r>
    <s v="CUST0854"/>
    <s v="P053"/>
    <n v="1"/>
    <n v="599"/>
    <n v="29.95"/>
    <s v="UPI"/>
    <s v="Delivered"/>
    <s v="Delivered"/>
    <s v="Organic"/>
    <n v="50"/>
    <n v="443"/>
    <n v="569.04999999999995"/>
    <n v="443"/>
    <n v="126.04999999999995"/>
    <n v="0.22150953343291443"/>
    <n v="569.04999999999995"/>
    <n v="126.04999999999995"/>
    <s v="Oct"/>
    <s v="Oct-2025"/>
    <d v="2025-10-01T00:00:00"/>
    <x v="3"/>
  </r>
  <r>
    <s v="CUST0230"/>
    <s v="P045"/>
    <n v="1"/>
    <n v="4999"/>
    <n v="249.95"/>
    <s v="Cash on Delivery"/>
    <s v="Delivered"/>
    <s v="Delivered"/>
    <s v="Organic"/>
    <n v="70"/>
    <n v="3040"/>
    <n v="4749.05"/>
    <n v="3040"/>
    <n v="1709.0500000000002"/>
    <n v="0.359871974394879"/>
    <n v="4749.05"/>
    <n v="1709.0500000000002"/>
    <s v="Oct"/>
    <s v="Oct-2025"/>
    <d v="2025-10-01T00:00:00"/>
    <x v="3"/>
  </r>
  <r>
    <s v="CUST0467"/>
    <s v="P003"/>
    <n v="1"/>
    <n v="399"/>
    <n v="0"/>
    <s v="Cash on Delivery"/>
    <s v="Delivered"/>
    <s v="Delivered"/>
    <s v="Organic"/>
    <n v="50"/>
    <n v="307"/>
    <n v="399"/>
    <n v="307"/>
    <n v="92"/>
    <n v="0.23057644110275688"/>
    <n v="399"/>
    <n v="92"/>
    <s v="Sep"/>
    <s v="Sep-2024"/>
    <d v="2024-09-01T00:00:00"/>
    <x v="4"/>
  </r>
  <r>
    <s v="CUST0487"/>
    <s v="P012"/>
    <n v="1"/>
    <n v="1599"/>
    <n v="239.85"/>
    <s v="UPI"/>
    <s v="Delivered"/>
    <s v="Delayed"/>
    <s v="Organic"/>
    <n v="50"/>
    <n v="1169"/>
    <n v="1359.15"/>
    <n v="1169"/>
    <n v="190.15000000000009"/>
    <n v="0.1399036162307325"/>
    <n v="1359.15"/>
    <n v="190.15000000000009"/>
    <s v="Sep"/>
    <s v="Sep-2024"/>
    <d v="2024-09-01T00:00:00"/>
    <x v="4"/>
  </r>
  <r>
    <s v="CUST1057"/>
    <s v="P071"/>
    <n v="4"/>
    <n v="999"/>
    <n v="599.4"/>
    <s v="Credit Card"/>
    <s v="Delivered"/>
    <s v="Delivered"/>
    <s v="Facebook"/>
    <n v="70"/>
    <n v="818"/>
    <n v="3396.6"/>
    <n v="3272"/>
    <n v="124.59999999999991"/>
    <n v="3.6683742566095481E-2"/>
    <n v="3396.6"/>
    <n v="124.59999999999991"/>
    <s v="Mar"/>
    <s v="Mar-2024"/>
    <d v="2024-03-01T00:00:00"/>
    <x v="2"/>
  </r>
  <r>
    <s v="CUST1056"/>
    <s v="P097"/>
    <n v="4"/>
    <n v="499"/>
    <n v="399.2"/>
    <s v="Debit Card"/>
    <s v="Delivered"/>
    <s v="Delivered"/>
    <s v="Instagram"/>
    <n v="80"/>
    <n v="324"/>
    <n v="1596.8"/>
    <n v="1296"/>
    <n v="300.79999999999995"/>
    <n v="0.18837675350701399"/>
    <n v="1596.8"/>
    <n v="300.79999999999995"/>
    <s v="Nov"/>
    <s v="Nov-2024"/>
    <d v="2024-11-01T00:00:00"/>
    <x v="1"/>
  </r>
  <r>
    <s v="CUST0894"/>
    <s v="P027"/>
    <n v="4"/>
    <n v="299"/>
    <n v="0"/>
    <s v="Cash on Delivery"/>
    <s v="Delivered"/>
    <s v="Delivered"/>
    <s v="Organic"/>
    <n v="70"/>
    <n v="206"/>
    <n v="1196"/>
    <n v="824"/>
    <n v="372"/>
    <n v="0.31103678929765888"/>
    <n v="1196"/>
    <n v="372"/>
    <s v="Oct"/>
    <s v="Oct-2024"/>
    <d v="2024-10-01T00:00:00"/>
    <x v="0"/>
  </r>
  <r>
    <s v="CUST0174"/>
    <s v="P046"/>
    <n v="1"/>
    <n v="1999"/>
    <n v="99.95"/>
    <s v="Credit Card"/>
    <s v="Delivered"/>
    <s v="Delivered"/>
    <s v="Affiliate"/>
    <n v="50"/>
    <n v="1398"/>
    <n v="1899.05"/>
    <n v="1398"/>
    <n v="501.04999999999995"/>
    <n v="0.26384244753955921"/>
    <n v="1899.05"/>
    <n v="501.04999999999995"/>
    <s v="Jun"/>
    <s v="Jun-2024"/>
    <d v="2024-06-01T00:00:00"/>
    <x v="3"/>
  </r>
  <r>
    <s v="CUST0937"/>
    <s v="P065"/>
    <n v="4"/>
    <n v="399"/>
    <n v="0"/>
    <s v="Credit Card"/>
    <s v="Cancelled"/>
    <s v="Cancelled"/>
    <s v="Facebook"/>
    <n v="60"/>
    <n v="252"/>
    <n v="1596"/>
    <n v="1008"/>
    <n v="588"/>
    <n v="0.36842105263157893"/>
    <n v="0"/>
    <n v="0"/>
    <s v="Dec"/>
    <s v="Dec-2024"/>
    <d v="2024-12-01T00:00:00"/>
    <x v="2"/>
  </r>
  <r>
    <s v="CUST0270"/>
    <s v="P061"/>
    <n v="2"/>
    <n v="299"/>
    <n v="59.8"/>
    <s v="Net Banking"/>
    <s v="Delivered"/>
    <s v="Delivered"/>
    <s v="Affiliate"/>
    <n v="70"/>
    <n v="170"/>
    <n v="538.20000000000005"/>
    <n v="340"/>
    <n v="198.20000000000005"/>
    <n v="0.36826458565589004"/>
    <n v="538.20000000000005"/>
    <n v="198.20000000000005"/>
    <s v="May"/>
    <s v="May-2025"/>
    <d v="2025-05-01T00:00:00"/>
    <x v="2"/>
  </r>
  <r>
    <s v="CUST0114"/>
    <s v="P060"/>
    <n v="2"/>
    <n v="999"/>
    <n v="199.8"/>
    <s v="Cash on Delivery"/>
    <s v="Delivered"/>
    <s v="Delayed"/>
    <s v="Email"/>
    <n v="100"/>
    <n v="744"/>
    <n v="1798.2"/>
    <n v="1488"/>
    <n v="310.20000000000005"/>
    <n v="0.17250583917250586"/>
    <n v="1798.2"/>
    <n v="310.20000000000005"/>
    <s v="Jun"/>
    <s v="Jun-2025"/>
    <d v="2025-06-01T00:00:00"/>
    <x v="3"/>
  </r>
  <r>
    <s v="CUST0346"/>
    <s v="P076"/>
    <n v="3"/>
    <n v="399"/>
    <n v="59.85"/>
    <s v="UPI"/>
    <s v="Delivered"/>
    <s v="Delayed"/>
    <s v="Affiliate"/>
    <n v="100"/>
    <n v="322"/>
    <n v="1137.1500000000001"/>
    <n v="966"/>
    <n v="171.15000000000009"/>
    <n v="0.15050784856879046"/>
    <n v="1137.1500000000001"/>
    <n v="171.15000000000009"/>
    <s v="Apr"/>
    <s v="Apr-2025"/>
    <d v="2025-04-01T00:00:00"/>
    <x v="2"/>
  </r>
  <r>
    <s v="CUST0582"/>
    <s v="P004"/>
    <n v="1"/>
    <n v="8999"/>
    <n v="899.9"/>
    <s v="Net Banking"/>
    <s v="Delivered"/>
    <s v="Delivered"/>
    <s v="Google Ads"/>
    <n v="70"/>
    <n v="5059"/>
    <n v="8099.1"/>
    <n v="5059"/>
    <n v="3040.1000000000004"/>
    <n v="0.37536269462038996"/>
    <n v="8099.1"/>
    <n v="3040.1000000000004"/>
    <s v="Sep"/>
    <s v="Sep-2025"/>
    <d v="2025-09-01T00:00:00"/>
    <x v="4"/>
  </r>
  <r>
    <s v="CUST1114"/>
    <s v="P062"/>
    <n v="3"/>
    <n v="1599"/>
    <n v="0"/>
    <s v="UPI"/>
    <s v="Cancelled"/>
    <s v="Cancelled"/>
    <s v="Email"/>
    <n v="70"/>
    <n v="1023"/>
    <n v="4797"/>
    <n v="3069"/>
    <n v="1728"/>
    <n v="0.36022514071294559"/>
    <n v="0"/>
    <n v="0"/>
    <s v="Jul"/>
    <s v="Jul-2025"/>
    <d v="2025-07-01T00:00:00"/>
    <x v="2"/>
  </r>
  <r>
    <s v="CUST0489"/>
    <s v="P094"/>
    <n v="1"/>
    <n v="399"/>
    <n v="59.85"/>
    <s v="Credit Card"/>
    <s v="Delivered"/>
    <s v="Delivered"/>
    <s v="Facebook"/>
    <n v="40"/>
    <n v="244"/>
    <n v="339.15"/>
    <n v="244"/>
    <n v="95.149999999999977"/>
    <n v="0.28055432699395544"/>
    <n v="339.15"/>
    <n v="95.149999999999977"/>
    <s v="Sep"/>
    <s v="Sep-2024"/>
    <d v="2024-09-01T00:00:00"/>
    <x v="1"/>
  </r>
  <r>
    <s v="CUST0449"/>
    <s v="P052"/>
    <n v="3"/>
    <n v="499"/>
    <n v="299.39999999999998"/>
    <s v="Net Banking"/>
    <s v="Delivered"/>
    <s v="Delivered"/>
    <s v="Affiliate"/>
    <n v="50"/>
    <n v="320"/>
    <n v="1197.5999999999999"/>
    <n v="960"/>
    <n v="237.59999999999991"/>
    <n v="0.1983967935871743"/>
    <n v="1197.5999999999999"/>
    <n v="237.59999999999991"/>
    <s v="Mar"/>
    <s v="Mar-2025"/>
    <d v="2025-03-01T00:00:00"/>
    <x v="3"/>
  </r>
  <r>
    <s v="CUST0551"/>
    <s v="P002"/>
    <n v="1"/>
    <n v="999"/>
    <n v="0"/>
    <s v="UPI"/>
    <s v="Cancelled"/>
    <s v="Cancelled"/>
    <s v="Facebook"/>
    <n v="60"/>
    <n v="590"/>
    <n v="999"/>
    <n v="590"/>
    <n v="409"/>
    <n v="0.4094094094094094"/>
    <n v="0"/>
    <n v="0"/>
    <s v="Mar"/>
    <s v="Mar-2024"/>
    <d v="2024-03-01T00:00:00"/>
    <x v="4"/>
  </r>
  <r>
    <s v="CUST0613"/>
    <s v="P070"/>
    <n v="2"/>
    <n v="499"/>
    <n v="49.9"/>
    <s v="UPI"/>
    <s v="Delivered"/>
    <s v="Delivered"/>
    <s v="Affiliate"/>
    <n v="80"/>
    <n v="394"/>
    <n v="948.1"/>
    <n v="788"/>
    <n v="160.10000000000002"/>
    <n v="0.16886404387722817"/>
    <n v="948.1"/>
    <n v="160.10000000000002"/>
    <s v="Aug"/>
    <s v="Aug-2024"/>
    <d v="2024-08-01T00:00:00"/>
    <x v="2"/>
  </r>
  <r>
    <s v="CUST1019"/>
    <s v="P084"/>
    <n v="2"/>
    <n v="999"/>
    <n v="99.9"/>
    <s v="Debit Card"/>
    <s v="Delivered"/>
    <s v="Delivered"/>
    <s v="Google Ads"/>
    <n v="100"/>
    <n v="809"/>
    <n v="1898.1"/>
    <n v="1618"/>
    <n v="280.09999999999991"/>
    <n v="0.14756862125283174"/>
    <n v="1898.1"/>
    <n v="280.09999999999991"/>
    <s v="Oct"/>
    <s v="Oct-2025"/>
    <d v="2025-10-01T00:00:00"/>
    <x v="1"/>
  </r>
  <r>
    <s v="CUST1050"/>
    <s v="P073"/>
    <n v="2"/>
    <n v="499"/>
    <n v="99.8"/>
    <s v="UPI"/>
    <s v="Delivered"/>
    <s v="Delivered"/>
    <s v="Affiliate"/>
    <n v="50"/>
    <n v="334"/>
    <n v="898.2"/>
    <n v="668"/>
    <n v="230.20000000000005"/>
    <n v="0.25629035849476733"/>
    <n v="898.2"/>
    <n v="230.20000000000005"/>
    <s v="Nov"/>
    <s v="Nov-2024"/>
    <d v="2024-11-01T00:00:00"/>
    <x v="2"/>
  </r>
  <r>
    <s v="CUST0682"/>
    <s v="P023"/>
    <n v="2"/>
    <n v="8999"/>
    <n v="0"/>
    <s v="Cash on Delivery"/>
    <s v="Delivered"/>
    <s v="Delayed"/>
    <s v="Instagram"/>
    <n v="70"/>
    <n v="6419"/>
    <n v="17998"/>
    <n v="12838"/>
    <n v="5160"/>
    <n v="0.28669852205800644"/>
    <n v="17998"/>
    <n v="5160"/>
    <s v="Feb"/>
    <s v="Feb-2025"/>
    <d v="2025-02-01T00:00:00"/>
    <x v="0"/>
  </r>
  <r>
    <s v="CUST1029"/>
    <s v="P004"/>
    <n v="1"/>
    <n v="8999"/>
    <n v="0"/>
    <s v="Credit Card"/>
    <s v="Delivered"/>
    <s v="Delivered"/>
    <s v="Facebook"/>
    <n v="100"/>
    <n v="5059"/>
    <n v="8999"/>
    <n v="5059"/>
    <n v="3940"/>
    <n v="0.43782642515835091"/>
    <n v="8999"/>
    <n v="3940"/>
    <s v="Jan"/>
    <s v="Jan-2024"/>
    <d v="2024-01-01T00:00:00"/>
    <x v="4"/>
  </r>
  <r>
    <s v="CUST1117"/>
    <s v="P085"/>
    <n v="2"/>
    <n v="2999"/>
    <n v="599.79999999999995"/>
    <s v="Credit Card"/>
    <s v="Delivered"/>
    <s v="Delivered"/>
    <s v="Organic"/>
    <n v="100"/>
    <n v="2394"/>
    <n v="5398.2"/>
    <n v="4788"/>
    <n v="610.19999999999982"/>
    <n v="0.11303767922640877"/>
    <n v="5398.2"/>
    <n v="610.19999999999982"/>
    <s v="May"/>
    <s v="May-2025"/>
    <d v="2025-05-01T00:00:00"/>
    <x v="1"/>
  </r>
  <r>
    <s v="CUST0586"/>
    <s v="P024"/>
    <n v="3"/>
    <n v="1299"/>
    <n v="584.54999999999995"/>
    <s v="Cash on Delivery"/>
    <s v="Delivered"/>
    <s v="Delivered"/>
    <s v="Affiliate"/>
    <n v="50"/>
    <n v="969"/>
    <n v="3312.45"/>
    <n v="2907"/>
    <n v="405.44999999999982"/>
    <n v="0.12240184757505769"/>
    <n v="3312.45"/>
    <n v="405.44999999999982"/>
    <s v="Nov"/>
    <s v="Nov-2024"/>
    <d v="2024-11-01T00:00:00"/>
    <x v="0"/>
  </r>
  <r>
    <s v="CUST0355"/>
    <s v="P085"/>
    <n v="2"/>
    <n v="2999"/>
    <n v="899.7"/>
    <s v="Credit Card"/>
    <s v="Delivered"/>
    <s v="Delivered"/>
    <s v="Email"/>
    <n v="70"/>
    <n v="2394"/>
    <n v="5098.3"/>
    <n v="4788"/>
    <n v="310.30000000000018"/>
    <n v="6.0863425063256413E-2"/>
    <n v="5098.3"/>
    <n v="310.30000000000018"/>
    <s v="Sep"/>
    <s v="Sep-2025"/>
    <d v="2025-09-01T00:00:00"/>
    <x v="1"/>
  </r>
  <r>
    <s v="CUST0849"/>
    <s v="P069"/>
    <n v="2"/>
    <n v="2499"/>
    <n v="749.7"/>
    <s v="Credit Card"/>
    <s v="Delivered"/>
    <s v="Delivered"/>
    <s v="Instagram"/>
    <n v="40"/>
    <n v="1430"/>
    <n v="4248.3"/>
    <n v="2860"/>
    <n v="1388.3000000000002"/>
    <n v="0.32678953934514987"/>
    <n v="4248.3"/>
    <n v="1388.3000000000002"/>
    <s v="Jun"/>
    <s v="Jun-2025"/>
    <d v="2025-06-01T00:00:00"/>
    <x v="2"/>
  </r>
  <r>
    <s v="CUST0025"/>
    <s v="P096"/>
    <n v="1"/>
    <n v="299"/>
    <n v="29.9"/>
    <s v="UPI"/>
    <s v="Delivered"/>
    <s v="Delivered"/>
    <s v="Email"/>
    <n v="40"/>
    <n v="168"/>
    <n v="269.10000000000002"/>
    <n v="168"/>
    <n v="101.10000000000002"/>
    <n v="0.37569676700111487"/>
    <n v="269.10000000000002"/>
    <n v="101.10000000000002"/>
    <s v="Nov"/>
    <s v="Nov-2024"/>
    <d v="2024-11-01T00:00:00"/>
    <x v="1"/>
  </r>
  <r>
    <s v="CUST0786"/>
    <s v="P015"/>
    <n v="2"/>
    <n v="1299"/>
    <n v="649.5"/>
    <s v="Credit Card"/>
    <s v="Delivered"/>
    <s v="Delivered"/>
    <s v="Google Ads"/>
    <n v="40"/>
    <n v="881"/>
    <n v="1948.5"/>
    <n v="1762"/>
    <n v="186.5"/>
    <n v="9.5714652296638433E-2"/>
    <n v="1948.5"/>
    <n v="186.5"/>
    <s v="Oct"/>
    <s v="Oct-2025"/>
    <d v="2025-10-01T00:00:00"/>
    <x v="4"/>
  </r>
  <r>
    <s v="CUST0130"/>
    <s v="P005"/>
    <n v="2"/>
    <n v="599"/>
    <n v="59.9"/>
    <s v="Credit Card"/>
    <s v="Delivered"/>
    <s v="Delayed"/>
    <s v="Instagram"/>
    <n v="100"/>
    <n v="426"/>
    <n v="1138.0999999999999"/>
    <n v="852"/>
    <n v="286.09999999999991"/>
    <n v="0.25138388542307349"/>
    <n v="1138.0999999999999"/>
    <n v="286.09999999999991"/>
    <s v="Feb"/>
    <s v="Feb-2025"/>
    <d v="2025-02-01T00:00:00"/>
    <x v="4"/>
  </r>
  <r>
    <s v="CUST0524"/>
    <s v="P100"/>
    <n v="3"/>
    <n v="4999"/>
    <n v="0"/>
    <s v="Debit Card"/>
    <s v="Cancelled"/>
    <s v="Cancelled"/>
    <s v="Organic"/>
    <n v="60"/>
    <n v="3463"/>
    <n v="14997"/>
    <n v="10389"/>
    <n v="4608"/>
    <n v="0.30726145229045809"/>
    <n v="0"/>
    <n v="0"/>
    <s v="Nov"/>
    <s v="Nov-2024"/>
    <d v="2024-11-01T00:00:00"/>
    <x v="1"/>
  </r>
  <r>
    <s v="CUST0655"/>
    <s v="P039"/>
    <n v="2"/>
    <n v="999"/>
    <n v="0"/>
    <s v="Debit Card"/>
    <s v="Cancelled"/>
    <s v="Cancelled"/>
    <s v="Instagram"/>
    <n v="70"/>
    <n v="573"/>
    <n v="1998"/>
    <n v="1146"/>
    <n v="852"/>
    <n v="0.42642642642642642"/>
    <n v="0"/>
    <n v="0"/>
    <s v="Feb"/>
    <s v="Feb-2025"/>
    <d v="2025-02-01T00:00:00"/>
    <x v="0"/>
  </r>
  <r>
    <s v="CUST0462"/>
    <s v="P017"/>
    <n v="1"/>
    <n v="6999"/>
    <n v="699.9"/>
    <s v="UPI"/>
    <s v="Delivered"/>
    <s v="Delivered"/>
    <s v="Affiliate"/>
    <n v="40"/>
    <n v="4046"/>
    <n v="6299.1"/>
    <n v="4046"/>
    <n v="2253.1000000000004"/>
    <n v="0.3576860186375832"/>
    <n v="6299.1"/>
    <n v="2253.1000000000004"/>
    <s v="Mar"/>
    <s v="Mar-2024"/>
    <d v="2024-03-01T00:00:00"/>
    <x v="4"/>
  </r>
  <r>
    <s v="CUST0973"/>
    <s v="P053"/>
    <n v="2"/>
    <n v="599"/>
    <n v="119.8"/>
    <s v="Cash on Delivery"/>
    <s v="Delivered"/>
    <s v="Delivered"/>
    <s v="Organic"/>
    <n v="100"/>
    <n v="443"/>
    <n v="1078.2"/>
    <n v="886"/>
    <n v="192.20000000000005"/>
    <n v="0.17826006306807646"/>
    <n v="1078.2"/>
    <n v="192.20000000000005"/>
    <s v="Apr"/>
    <s v="Apr-2025"/>
    <d v="2025-04-01T00:00:00"/>
    <x v="3"/>
  </r>
  <r>
    <s v="CUST0847"/>
    <s v="P078"/>
    <n v="1"/>
    <n v="399"/>
    <n v="0"/>
    <s v="Credit Card"/>
    <s v="Cancelled"/>
    <s v="Cancelled"/>
    <s v="Google Ads"/>
    <n v="80"/>
    <n v="257"/>
    <n v="399"/>
    <n v="257"/>
    <n v="142"/>
    <n v="0.35588972431077692"/>
    <n v="0"/>
    <n v="0"/>
    <s v="Jan"/>
    <s v="Jan-2024"/>
    <d v="2024-01-01T00:00:00"/>
    <x v="2"/>
  </r>
  <r>
    <s v="CUST0339"/>
    <s v="P092"/>
    <n v="4"/>
    <n v="999"/>
    <n v="599.4"/>
    <s v="Debit Card"/>
    <s v="Delivered"/>
    <s v="Delivered"/>
    <s v="Instagram"/>
    <n v="100"/>
    <n v="727"/>
    <n v="3396.6"/>
    <n v="2908"/>
    <n v="488.59999999999991"/>
    <n v="0.14384973208502619"/>
    <n v="3396.6"/>
    <n v="488.59999999999991"/>
    <s v="Nov"/>
    <s v="Nov-2024"/>
    <d v="2024-11-01T00:00:00"/>
    <x v="1"/>
  </r>
  <r>
    <s v="CUST0235"/>
    <s v="P064"/>
    <n v="2"/>
    <n v="799"/>
    <n v="0"/>
    <s v="Credit Card"/>
    <s v="Cancelled"/>
    <s v="Cancelled"/>
    <s v="Email"/>
    <n v="80"/>
    <n v="445"/>
    <n v="1598"/>
    <n v="890"/>
    <n v="708"/>
    <n v="0.44305381727158949"/>
    <n v="0"/>
    <n v="0"/>
    <s v="Feb"/>
    <s v="Feb-2025"/>
    <d v="2025-02-01T00:00:00"/>
    <x v="2"/>
  </r>
  <r>
    <s v="CUST0295"/>
    <s v="P099"/>
    <n v="2"/>
    <n v="1299"/>
    <n v="389.7"/>
    <s v="UPI"/>
    <s v="Delivered"/>
    <s v="Delivered"/>
    <s v="Facebook"/>
    <n v="50"/>
    <n v="1025"/>
    <n v="2208.3000000000002"/>
    <n v="2050"/>
    <n v="158.30000000000018"/>
    <n v="7.1684100892089014E-2"/>
    <n v="2208.3000000000002"/>
    <n v="158.30000000000018"/>
    <s v="May"/>
    <s v="May-2024"/>
    <d v="2024-05-01T00:00:00"/>
    <x v="1"/>
  </r>
  <r>
    <s v="CUST0883"/>
    <s v="P063"/>
    <n v="1"/>
    <n v="2999"/>
    <n v="0"/>
    <s v="Cash on Delivery"/>
    <s v="Cancelled"/>
    <s v="Cancelled"/>
    <s v="Google Ads"/>
    <n v="40"/>
    <n v="1877"/>
    <n v="2999"/>
    <n v="1877"/>
    <n v="1122"/>
    <n v="0.37412470823607868"/>
    <n v="0"/>
    <n v="0"/>
    <s v="Sep"/>
    <s v="Sep-2024"/>
    <d v="2024-09-01T00:00:00"/>
    <x v="2"/>
  </r>
  <r>
    <s v="CUST1194"/>
    <s v="P063"/>
    <n v="2"/>
    <n v="2999"/>
    <n v="899.7"/>
    <s v="Debit Card"/>
    <s v="Delivered"/>
    <s v="Delivered"/>
    <s v="Facebook"/>
    <n v="80"/>
    <n v="1877"/>
    <n v="5098.3"/>
    <n v="3754"/>
    <n v="1344.3000000000002"/>
    <n v="0.2636761273365632"/>
    <n v="5098.3"/>
    <n v="1344.3000000000002"/>
    <s v="Jul"/>
    <s v="Jul-2024"/>
    <d v="2024-07-01T00:00:00"/>
    <x v="2"/>
  </r>
  <r>
    <s v="CUST0175"/>
    <s v="P083"/>
    <n v="2"/>
    <n v="499"/>
    <n v="149.69999999999999"/>
    <s v="Cash on Delivery"/>
    <s v="Delivered"/>
    <s v="Delayed"/>
    <s v="Instagram"/>
    <n v="50"/>
    <n v="323"/>
    <n v="848.3"/>
    <n v="646"/>
    <n v="202.29999999999995"/>
    <n v="0.23847695390781559"/>
    <n v="848.3"/>
    <n v="202.29999999999995"/>
    <s v="May"/>
    <s v="May-2025"/>
    <d v="2025-05-01T00:00:00"/>
    <x v="1"/>
  </r>
  <r>
    <s v="CUST0413"/>
    <s v="P019"/>
    <n v="1"/>
    <n v="499"/>
    <n v="24.95"/>
    <s v="Cash on Delivery"/>
    <s v="Delivered"/>
    <s v="Delivered"/>
    <s v="Google Ads"/>
    <n v="40"/>
    <n v="391"/>
    <n v="474.05"/>
    <n v="391"/>
    <n v="83.050000000000011"/>
    <n v="0.17519249024364519"/>
    <n v="474.05"/>
    <n v="83.050000000000011"/>
    <s v="Jun"/>
    <s v="Jun-2025"/>
    <d v="2025-06-01T00:00:00"/>
    <x v="4"/>
  </r>
  <r>
    <s v="CUST0146"/>
    <s v="P033"/>
    <n v="1"/>
    <n v="399"/>
    <n v="0"/>
    <s v="UPI"/>
    <s v="Delivered"/>
    <s v="Delayed"/>
    <s v="Email"/>
    <n v="80"/>
    <n v="321"/>
    <n v="399"/>
    <n v="321"/>
    <n v="78"/>
    <n v="0.19548872180451127"/>
    <n v="399"/>
    <n v="78"/>
    <s v="Mar"/>
    <s v="Mar-2024"/>
    <d v="2024-03-01T00:00:00"/>
    <x v="0"/>
  </r>
  <r>
    <s v="CUST0453"/>
    <s v="P080"/>
    <n v="3"/>
    <n v="6999"/>
    <n v="0"/>
    <s v="Debit Card"/>
    <s v="Cancelled"/>
    <s v="Cancelled"/>
    <s v="Email"/>
    <n v="80"/>
    <n v="4949"/>
    <n v="20997"/>
    <n v="14847"/>
    <n v="6150"/>
    <n v="0.29289898556936705"/>
    <n v="0"/>
    <n v="0"/>
    <s v="Nov"/>
    <s v="Nov-2024"/>
    <d v="2024-11-01T00:00:00"/>
    <x v="2"/>
  </r>
  <r>
    <s v="CUST0386"/>
    <s v="P012"/>
    <n v="4"/>
    <n v="1599"/>
    <n v="639.6"/>
    <s v="Cash on Delivery"/>
    <s v="Delivered"/>
    <s v="Delayed"/>
    <s v="Google Ads"/>
    <n v="40"/>
    <n v="1169"/>
    <n v="5756.4"/>
    <n v="4676"/>
    <n v="1080.3999999999996"/>
    <n v="0.18768674866235838"/>
    <n v="5756.4"/>
    <n v="1080.3999999999996"/>
    <s v="Jul"/>
    <s v="Jul-2025"/>
    <d v="2025-07-01T00:00:00"/>
    <x v="4"/>
  </r>
  <r>
    <s v="CUST0339"/>
    <s v="P016"/>
    <n v="4"/>
    <n v="999"/>
    <n v="599.4"/>
    <s v="Credit Card"/>
    <s v="Delivered"/>
    <s v="Delivered"/>
    <s v="Organic"/>
    <n v="100"/>
    <n v="813"/>
    <n v="3396.6"/>
    <n v="3252"/>
    <n v="144.59999999999991"/>
    <n v="4.2571983748454313E-2"/>
    <n v="3396.6"/>
    <n v="144.59999999999991"/>
    <s v="Mar"/>
    <s v="Mar-2025"/>
    <d v="2025-03-01T00:00:00"/>
    <x v="4"/>
  </r>
  <r>
    <s v="CUST0016"/>
    <s v="P041"/>
    <n v="1"/>
    <n v="399"/>
    <n v="39.9"/>
    <s v="Debit Card"/>
    <s v="Delivered"/>
    <s v="Delivered"/>
    <s v="Organic"/>
    <n v="60"/>
    <n v="315"/>
    <n v="359.1"/>
    <n v="315"/>
    <n v="44.100000000000023"/>
    <n v="0.1228070175438597"/>
    <n v="359.1"/>
    <n v="44.100000000000023"/>
    <s v="Jul"/>
    <s v="Jul-2025"/>
    <d v="2025-07-01T00:00:00"/>
    <x v="3"/>
  </r>
  <r>
    <s v="CUST0719"/>
    <s v="P092"/>
    <n v="1"/>
    <n v="999"/>
    <n v="49.95"/>
    <s v="Credit Card"/>
    <s v="Delivered"/>
    <s v="Delivered"/>
    <s v="Facebook"/>
    <n v="50"/>
    <n v="727"/>
    <n v="949.05"/>
    <n v="727"/>
    <n v="222.04999999999995"/>
    <n v="0.23397081291818131"/>
    <n v="949.05"/>
    <n v="222.04999999999995"/>
    <s v="Mar"/>
    <s v="Mar-2025"/>
    <d v="2025-03-01T00:00:00"/>
    <x v="1"/>
  </r>
  <r>
    <s v="CUST1167"/>
    <s v="P012"/>
    <n v="4"/>
    <n v="1599"/>
    <n v="959.4"/>
    <s v="Credit Card"/>
    <s v="Delivered"/>
    <s v="Delivered"/>
    <s v="Google Ads"/>
    <n v="100"/>
    <n v="1169"/>
    <n v="5436.6"/>
    <n v="4676"/>
    <n v="760.60000000000036"/>
    <n v="0.1399036162307325"/>
    <n v="5436.6"/>
    <n v="760.60000000000036"/>
    <s v="Nov"/>
    <s v="Nov-2024"/>
    <d v="2024-11-01T00:00:00"/>
    <x v="4"/>
  </r>
  <r>
    <s v="CUST0866"/>
    <s v="P092"/>
    <n v="4"/>
    <n v="999"/>
    <n v="199.8"/>
    <s v="Debit Card"/>
    <s v="Delivered"/>
    <s v="Delayed"/>
    <s v="Organic"/>
    <n v="70"/>
    <n v="727"/>
    <n v="3796.2"/>
    <n v="2908"/>
    <n v="888.19999999999982"/>
    <n v="0.23397081291818131"/>
    <n v="3796.2"/>
    <n v="888.19999999999982"/>
    <s v="Oct"/>
    <s v="Oct-2024"/>
    <d v="2024-10-01T00:00:00"/>
    <x v="1"/>
  </r>
  <r>
    <s v="CUST0203"/>
    <s v="P058"/>
    <n v="1"/>
    <n v="599"/>
    <n v="89.85"/>
    <s v="Debit Card"/>
    <s v="Delivered"/>
    <s v="Delivered"/>
    <s v="Email"/>
    <n v="80"/>
    <n v="464"/>
    <n v="509.15"/>
    <n v="464"/>
    <n v="45.149999999999977"/>
    <n v="8.8677207109888995E-2"/>
    <n v="509.15"/>
    <n v="45.149999999999977"/>
    <s v="Apr"/>
    <s v="Apr-2025"/>
    <d v="2025-04-01T00:00:00"/>
    <x v="3"/>
  </r>
  <r>
    <s v="CUST0954"/>
    <s v="P083"/>
    <n v="3"/>
    <n v="499"/>
    <n v="0"/>
    <s v="UPI"/>
    <s v="Cancelled"/>
    <s v="Cancelled"/>
    <s v="Google Ads"/>
    <n v="80"/>
    <n v="323"/>
    <n v="1497"/>
    <n v="969"/>
    <n v="528"/>
    <n v="0.35270541082164331"/>
    <n v="0"/>
    <n v="0"/>
    <s v="Apr"/>
    <s v="Apr-2025"/>
    <d v="2025-04-01T00:00:00"/>
    <x v="1"/>
  </r>
  <r>
    <s v="CUST0130"/>
    <s v="P014"/>
    <n v="1"/>
    <n v="2499"/>
    <n v="124.95"/>
    <s v="Net Banking"/>
    <s v="Delivered"/>
    <s v="Delivered"/>
    <s v="Google Ads"/>
    <n v="60"/>
    <n v="1599"/>
    <n v="2374.0500000000002"/>
    <n v="1599"/>
    <n v="775.05000000000018"/>
    <n v="0.32646742907689397"/>
    <n v="2374.0500000000002"/>
    <n v="775.05000000000018"/>
    <s v="May"/>
    <s v="May-2024"/>
    <d v="2024-05-01T00:00:00"/>
    <x v="4"/>
  </r>
  <r>
    <s v="CUST0291"/>
    <s v="P033"/>
    <n v="1"/>
    <n v="399"/>
    <n v="59.85"/>
    <s v="Debit Card"/>
    <s v="Delivered"/>
    <s v="Delivered"/>
    <s v="Organic"/>
    <n v="50"/>
    <n v="321"/>
    <n v="339.15"/>
    <n v="321"/>
    <n v="18.149999999999977"/>
    <n v="5.3516143299424973E-2"/>
    <n v="339.15"/>
    <n v="18.149999999999977"/>
    <s v="Feb"/>
    <s v="Feb-2025"/>
    <d v="2025-02-01T00:00:00"/>
    <x v="0"/>
  </r>
  <r>
    <s v="CUST0731"/>
    <s v="P008"/>
    <n v="3"/>
    <n v="299"/>
    <n v="44.85"/>
    <s v="Debit Card"/>
    <s v="Delivered"/>
    <s v="Delivered"/>
    <s v="Organic"/>
    <n v="40"/>
    <n v="197"/>
    <n v="852.15"/>
    <n v="591"/>
    <n v="261.14999999999998"/>
    <n v="0.30646013025875724"/>
    <n v="852.15"/>
    <n v="261.14999999999998"/>
    <s v="Feb"/>
    <s v="Feb-2025"/>
    <d v="2025-02-01T00:00:00"/>
    <x v="4"/>
  </r>
  <r>
    <s v="CUST0123"/>
    <s v="P017"/>
    <n v="4"/>
    <n v="6999"/>
    <n v="5599.2"/>
    <s v="UPI"/>
    <s v="Delivered"/>
    <s v="Delivered"/>
    <s v="Google Ads"/>
    <n v="80"/>
    <n v="4046"/>
    <n v="22396.799999999999"/>
    <n v="16184"/>
    <n v="6212.7999999999993"/>
    <n v="0.27739677096728099"/>
    <n v="22396.799999999999"/>
    <n v="6212.7999999999993"/>
    <s v="May"/>
    <s v="May-2025"/>
    <d v="2025-05-01T00:00:00"/>
    <x v="4"/>
  </r>
  <r>
    <s v="CUST0174"/>
    <s v="P095"/>
    <n v="3"/>
    <n v="299"/>
    <n v="44.85"/>
    <s v="Cash on Delivery"/>
    <s v="Delivered"/>
    <s v="Delivered"/>
    <s v="Google Ads"/>
    <n v="40"/>
    <n v="221"/>
    <n v="852.15"/>
    <n v="663"/>
    <n v="189.14999999999998"/>
    <n v="0.22196796338672767"/>
    <n v="852.15"/>
    <n v="189.14999999999998"/>
    <s v="May"/>
    <s v="May-2024"/>
    <d v="2024-05-01T00:00:00"/>
    <x v="1"/>
  </r>
  <r>
    <s v="CUST0495"/>
    <s v="P099"/>
    <n v="1"/>
    <n v="1299"/>
    <n v="129.9"/>
    <s v="Credit Card"/>
    <s v="Delivered"/>
    <s v="Delayed"/>
    <s v="Instagram"/>
    <n v="60"/>
    <n v="1025"/>
    <n v="1169.0999999999999"/>
    <n v="1025"/>
    <n v="144.09999999999991"/>
    <n v="0.12325720639808393"/>
    <n v="1169.0999999999999"/>
    <n v="144.09999999999991"/>
    <s v="Aug"/>
    <s v="Aug-2024"/>
    <d v="2024-08-01T00:00:00"/>
    <x v="1"/>
  </r>
  <r>
    <s v="CUST0631"/>
    <s v="P016"/>
    <n v="4"/>
    <n v="999"/>
    <n v="799.2"/>
    <s v="Credit Card"/>
    <s v="Delivered"/>
    <s v="Delivered"/>
    <s v="Organic"/>
    <n v="50"/>
    <n v="813"/>
    <n v="3196.8"/>
    <n v="3252"/>
    <n v="-55.199999999999818"/>
    <n v="-1.7267267267267208E-2"/>
    <n v="3196.8"/>
    <n v="-55.199999999999818"/>
    <s v="May"/>
    <s v="May-2024"/>
    <d v="2024-05-01T00:00:00"/>
    <x v="4"/>
  </r>
  <r>
    <s v="CUST0768"/>
    <s v="P097"/>
    <n v="1"/>
    <n v="499"/>
    <n v="0"/>
    <s v="Credit Card"/>
    <s v="Cancelled"/>
    <s v="Cancelled"/>
    <s v="Organic"/>
    <n v="50"/>
    <n v="324"/>
    <n v="499"/>
    <n v="324"/>
    <n v="175"/>
    <n v="0.35070140280561124"/>
    <n v="0"/>
    <n v="0"/>
    <s v="Jun"/>
    <s v="Jun-2025"/>
    <d v="2025-06-01T00:00:00"/>
    <x v="1"/>
  </r>
  <r>
    <s v="CUST1152"/>
    <s v="P012"/>
    <n v="1"/>
    <n v="1599"/>
    <n v="79.95"/>
    <s v="Debit Card"/>
    <s v="Delivered"/>
    <s v="Delayed"/>
    <s v="Instagram"/>
    <n v="60"/>
    <n v="1169"/>
    <n v="1519.05"/>
    <n v="1169"/>
    <n v="350.04999999999995"/>
    <n v="0.230440077680129"/>
    <n v="1519.05"/>
    <n v="350.04999999999995"/>
    <s v="Jul"/>
    <s v="Jul-2024"/>
    <d v="2024-07-01T00:00:00"/>
    <x v="4"/>
  </r>
  <r>
    <s v="CUST0268"/>
    <s v="P093"/>
    <n v="1"/>
    <n v="999"/>
    <n v="0"/>
    <s v="UPI"/>
    <s v="Cancelled"/>
    <s v="Cancelled"/>
    <s v="Organic"/>
    <n v="80"/>
    <n v="629"/>
    <n v="999"/>
    <n v="629"/>
    <n v="370"/>
    <n v="0.37037037037037035"/>
    <n v="0"/>
    <n v="0"/>
    <s v="Jan"/>
    <s v="Jan-2024"/>
    <d v="2024-01-01T00:00:00"/>
    <x v="1"/>
  </r>
  <r>
    <s v="CUST0417"/>
    <s v="P055"/>
    <n v="2"/>
    <n v="799"/>
    <n v="159.80000000000001"/>
    <s v="UPI"/>
    <s v="Delivered"/>
    <s v="Delivered"/>
    <s v="Facebook"/>
    <n v="100"/>
    <n v="596"/>
    <n v="1438.2"/>
    <n v="1192"/>
    <n v="246.20000000000005"/>
    <n v="0.17118620497844531"/>
    <n v="1438.2"/>
    <n v="246.20000000000005"/>
    <s v="Oct"/>
    <s v="Oct-2025"/>
    <d v="2025-10-01T00:00:00"/>
    <x v="3"/>
  </r>
  <r>
    <s v="CUST0510"/>
    <s v="P078"/>
    <n v="4"/>
    <n v="399"/>
    <n v="159.6"/>
    <s v="UPI"/>
    <s v="Delivered"/>
    <s v="Delivered"/>
    <s v="Instagram"/>
    <n v="50"/>
    <n v="257"/>
    <n v="1436.4"/>
    <n v="1028"/>
    <n v="408.40000000000009"/>
    <n v="0.28432191590086331"/>
    <n v="1436.4"/>
    <n v="408.40000000000009"/>
    <s v="Sep"/>
    <s v="Sep-2025"/>
    <d v="2025-09-01T00:00:00"/>
    <x v="2"/>
  </r>
  <r>
    <s v="CUST0884"/>
    <s v="P028"/>
    <n v="1"/>
    <n v="799"/>
    <n v="159.80000000000001"/>
    <s v="UPI"/>
    <s v="Delivered"/>
    <s v="Delivered"/>
    <s v="Instagram"/>
    <n v="60"/>
    <n v="526"/>
    <n v="639.20000000000005"/>
    <n v="526"/>
    <n v="113.20000000000005"/>
    <n v="0.17709637046307891"/>
    <n v="639.20000000000005"/>
    <n v="113.20000000000005"/>
    <s v="Aug"/>
    <s v="Aug-2024"/>
    <d v="2024-08-01T00:00:00"/>
    <x v="0"/>
  </r>
  <r>
    <s v="CUST0448"/>
    <s v="P014"/>
    <n v="1"/>
    <n v="2499"/>
    <n v="374.85"/>
    <s v="Cash on Delivery"/>
    <s v="Delivered"/>
    <s v="Delivered"/>
    <s v="Google Ads"/>
    <n v="80"/>
    <n v="1599"/>
    <n v="2124.15"/>
    <n v="1599"/>
    <n v="525.15000000000009"/>
    <n v="0.24722830308594029"/>
    <n v="2124.15"/>
    <n v="525.15000000000009"/>
    <s v="Jul"/>
    <s v="Jul-2025"/>
    <d v="2025-07-01T00:00:00"/>
    <x v="4"/>
  </r>
  <r>
    <s v="CUST0491"/>
    <s v="P028"/>
    <n v="1"/>
    <n v="799"/>
    <n v="119.85"/>
    <s v="UPI"/>
    <s v="Delivered"/>
    <s v="Delayed"/>
    <s v="Google Ads"/>
    <n v="100"/>
    <n v="526"/>
    <n v="679.15"/>
    <n v="526"/>
    <n v="153.14999999999998"/>
    <n v="0.22550246631819182"/>
    <n v="679.15"/>
    <n v="153.14999999999998"/>
    <s v="Oct"/>
    <s v="Oct-2025"/>
    <d v="2025-10-01T00:00:00"/>
    <x v="0"/>
  </r>
  <r>
    <s v="CUST0226"/>
    <s v="P058"/>
    <n v="2"/>
    <n v="599"/>
    <n v="239.6"/>
    <s v="Debit Card"/>
    <s v="Delivered"/>
    <s v="Delivered"/>
    <s v="Affiliate"/>
    <n v="70"/>
    <n v="464"/>
    <n v="958.4"/>
    <n v="928"/>
    <n v="30.399999999999977"/>
    <n v="3.1719532554257072E-2"/>
    <n v="958.4"/>
    <n v="30.399999999999977"/>
    <s v="Apr"/>
    <s v="Apr-2025"/>
    <d v="2025-04-01T00:00:00"/>
    <x v="3"/>
  </r>
  <r>
    <s v="CUST0625"/>
    <s v="P082"/>
    <n v="3"/>
    <n v="3999"/>
    <n v="2999.25"/>
    <s v="UPI"/>
    <s v="Delivered"/>
    <s v="Delivered"/>
    <s v="Google Ads"/>
    <n v="80"/>
    <n v="2514"/>
    <n v="8997.75"/>
    <n v="7542"/>
    <n v="1455.75"/>
    <n v="0.16179044761190298"/>
    <n v="8997.75"/>
    <n v="1455.75"/>
    <s v="Jan"/>
    <s v="Jan-2024"/>
    <d v="2024-01-01T00:00:00"/>
    <x v="1"/>
  </r>
  <r>
    <s v="CUST0728"/>
    <s v="P074"/>
    <n v="2"/>
    <n v="2999"/>
    <n v="0"/>
    <s v="Debit Card"/>
    <s v="Cancelled"/>
    <s v="Cancelled"/>
    <s v="Instagram"/>
    <n v="60"/>
    <n v="1870"/>
    <n v="5998"/>
    <n v="3740"/>
    <n v="2258"/>
    <n v="0.37645881960653549"/>
    <n v="0"/>
    <n v="0"/>
    <s v="Mar"/>
    <s v="Mar-2024"/>
    <d v="2024-03-01T00:00:00"/>
    <x v="2"/>
  </r>
  <r>
    <s v="CUST0044"/>
    <s v="P092"/>
    <n v="2"/>
    <n v="999"/>
    <n v="199.8"/>
    <s v="UPI"/>
    <s v="Delivered"/>
    <s v="Delivered"/>
    <s v="Affiliate"/>
    <n v="60"/>
    <n v="727"/>
    <n v="1798.2"/>
    <n v="1454"/>
    <n v="344.20000000000005"/>
    <n v="0.19141363585808033"/>
    <n v="1798.2"/>
    <n v="344.20000000000005"/>
    <s v="Aug"/>
    <s v="Aug-2024"/>
    <d v="2024-08-01T00:00:00"/>
    <x v="1"/>
  </r>
  <r>
    <s v="CUST0568"/>
    <s v="P082"/>
    <n v="1"/>
    <n v="3999"/>
    <n v="199.95"/>
    <s v="UPI"/>
    <s v="Delivered"/>
    <s v="Delivered"/>
    <s v="Google Ads"/>
    <n v="40"/>
    <n v="2514"/>
    <n v="3799.05"/>
    <n v="2514"/>
    <n v="1285.0500000000002"/>
    <n v="0.3382556165357129"/>
    <n v="3799.05"/>
    <n v="1285.0500000000002"/>
    <s v="Feb"/>
    <s v="Feb-2025"/>
    <d v="2025-02-01T00:00:00"/>
    <x v="1"/>
  </r>
  <r>
    <s v="CUST0311"/>
    <s v="P096"/>
    <n v="1"/>
    <n v="299"/>
    <n v="29.9"/>
    <s v="Cash on Delivery"/>
    <s v="Delivered"/>
    <s v="Delivered"/>
    <s v="Google Ads"/>
    <n v="40"/>
    <n v="168"/>
    <n v="269.10000000000002"/>
    <n v="168"/>
    <n v="101.10000000000002"/>
    <n v="0.37569676700111487"/>
    <n v="269.10000000000002"/>
    <n v="101.10000000000002"/>
    <s v="Oct"/>
    <s v="Oct-2024"/>
    <d v="2024-10-01T00:00:00"/>
    <x v="1"/>
  </r>
  <r>
    <s v="CUST1084"/>
    <s v="P084"/>
    <n v="1"/>
    <n v="999"/>
    <n v="99.9"/>
    <s v="UPI"/>
    <s v="Delivered"/>
    <s v="Delivered"/>
    <s v="Organic"/>
    <n v="70"/>
    <n v="809"/>
    <n v="899.1"/>
    <n v="809"/>
    <n v="90.100000000000023"/>
    <n v="0.10021132243354468"/>
    <n v="899.1"/>
    <n v="90.100000000000023"/>
    <s v="Aug"/>
    <s v="Aug-2024"/>
    <d v="2024-08-01T00:00:00"/>
    <x v="1"/>
  </r>
  <r>
    <s v="CUST0541"/>
    <s v="P093"/>
    <n v="1"/>
    <n v="999"/>
    <n v="99.9"/>
    <s v="Debit Card"/>
    <s v="Delivered"/>
    <s v="Delivered"/>
    <s v="Instagram"/>
    <n v="60"/>
    <n v="629"/>
    <n v="899.1"/>
    <n v="629"/>
    <n v="270.10000000000002"/>
    <n v="0.30041152263374488"/>
    <n v="899.1"/>
    <n v="270.10000000000002"/>
    <s v="Jan"/>
    <s v="Jan-2025"/>
    <d v="2025-01-01T00:00:00"/>
    <x v="1"/>
  </r>
  <r>
    <s v="CUST1162"/>
    <s v="P052"/>
    <n v="2"/>
    <n v="499"/>
    <n v="149.69999999999999"/>
    <s v="UPI"/>
    <s v="Delivered"/>
    <s v="Delivered"/>
    <s v="Affiliate"/>
    <n v="80"/>
    <n v="320"/>
    <n v="848.3"/>
    <n v="640"/>
    <n v="208.29999999999995"/>
    <n v="0.24554992337616405"/>
    <n v="848.3"/>
    <n v="208.29999999999995"/>
    <s v="Aug"/>
    <s v="Aug-2025"/>
    <d v="2025-08-01T00:00:00"/>
    <x v="3"/>
  </r>
  <r>
    <s v="CUST0982"/>
    <s v="P093"/>
    <n v="4"/>
    <n v="999"/>
    <n v="199.8"/>
    <s v="Debit Card"/>
    <s v="Delivered"/>
    <s v="Delivered"/>
    <s v="Organic"/>
    <n v="100"/>
    <n v="629"/>
    <n v="3796.2"/>
    <n v="2516"/>
    <n v="1280.1999999999998"/>
    <n v="0.33723196881091616"/>
    <n v="3796.2"/>
    <n v="1280.1999999999998"/>
    <s v="Mar"/>
    <s v="Mar-2025"/>
    <d v="2025-03-01T00:00:00"/>
    <x v="1"/>
  </r>
  <r>
    <s v="CUST0954"/>
    <s v="P064"/>
    <n v="2"/>
    <n v="799"/>
    <n v="159.80000000000001"/>
    <s v="Credit Card"/>
    <s v="Delivered"/>
    <s v="Delayed"/>
    <s v="Email"/>
    <n v="70"/>
    <n v="445"/>
    <n v="1438.2"/>
    <n v="890"/>
    <n v="548.20000000000005"/>
    <n v="0.3811709080795439"/>
    <n v="1438.2"/>
    <n v="548.20000000000005"/>
    <s v="Mar"/>
    <s v="Mar-2025"/>
    <d v="2025-03-01T00:00:00"/>
    <x v="2"/>
  </r>
  <r>
    <s v="CUST0350"/>
    <s v="P012"/>
    <n v="1"/>
    <n v="1599"/>
    <n v="239.85"/>
    <s v="Credit Card"/>
    <s v="Delivered"/>
    <s v="Delivered"/>
    <s v="Google Ads"/>
    <n v="40"/>
    <n v="1169"/>
    <n v="1359.15"/>
    <n v="1169"/>
    <n v="190.15000000000009"/>
    <n v="0.1399036162307325"/>
    <n v="1359.15"/>
    <n v="190.15000000000009"/>
    <s v="Apr"/>
    <s v="Apr-2025"/>
    <d v="2025-04-01T00:00:00"/>
    <x v="4"/>
  </r>
  <r>
    <s v="CUST0731"/>
    <s v="P023"/>
    <n v="3"/>
    <n v="8999"/>
    <n v="1349.85"/>
    <s v="Cash on Delivery"/>
    <s v="Delivered"/>
    <s v="Delivered"/>
    <s v="Facebook"/>
    <n v="100"/>
    <n v="6419"/>
    <n v="25647.15"/>
    <n v="19257"/>
    <n v="6390.1500000000015"/>
    <n v="0.24915633900842787"/>
    <n v="25647.15"/>
    <n v="6390.1500000000015"/>
    <s v="May"/>
    <s v="May-2024"/>
    <d v="2024-05-01T00:00:00"/>
    <x v="0"/>
  </r>
  <r>
    <s v="CUST1083"/>
    <s v="P038"/>
    <n v="4"/>
    <n v="399"/>
    <n v="319.2"/>
    <s v="Debit Card"/>
    <s v="Delivered"/>
    <s v="Delivered"/>
    <s v="Facebook"/>
    <n v="70"/>
    <n v="248"/>
    <n v="1276.8"/>
    <n v="992"/>
    <n v="284.79999999999995"/>
    <n v="0.22305764411027565"/>
    <n v="1276.8"/>
    <n v="284.79999999999995"/>
    <s v="Feb"/>
    <s v="Feb-2024"/>
    <d v="2024-02-01T00:00:00"/>
    <x v="0"/>
  </r>
  <r>
    <s v="CUST0987"/>
    <s v="P024"/>
    <n v="1"/>
    <n v="1299"/>
    <n v="129.9"/>
    <s v="Cash on Delivery"/>
    <s v="Delivered"/>
    <s v="Delivered"/>
    <s v="Google Ads"/>
    <n v="60"/>
    <n v="969"/>
    <n v="1169.0999999999999"/>
    <n v="969"/>
    <n v="200.09999999999991"/>
    <n v="0.17115730048755445"/>
    <n v="1169.0999999999999"/>
    <n v="200.09999999999991"/>
    <s v="May"/>
    <s v="May-2025"/>
    <d v="2025-05-01T00:00:00"/>
    <x v="0"/>
  </r>
  <r>
    <s v="CUST0292"/>
    <s v="P095"/>
    <n v="2"/>
    <n v="299"/>
    <n v="89.7"/>
    <s v="Credit Card"/>
    <s v="Delivered"/>
    <s v="Delivered"/>
    <s v="Instagram"/>
    <n v="60"/>
    <n v="221"/>
    <n v="508.3"/>
    <n v="442"/>
    <n v="66.300000000000011"/>
    <n v="0.13043478260869568"/>
    <n v="508.3"/>
    <n v="66.300000000000011"/>
    <s v="Jun"/>
    <s v="Jun-2025"/>
    <d v="2025-06-01T00:00:00"/>
    <x v="1"/>
  </r>
  <r>
    <s v="CUST0674"/>
    <s v="P036"/>
    <n v="2"/>
    <n v="2999"/>
    <n v="0"/>
    <s v="UPI"/>
    <s v="Delivered"/>
    <s v="Delayed"/>
    <s v="Affiliate"/>
    <n v="40"/>
    <n v="2406"/>
    <n v="5998"/>
    <n v="4812"/>
    <n v="1186"/>
    <n v="0.19773257752584195"/>
    <n v="5998"/>
    <n v="1186"/>
    <s v="Jul"/>
    <s v="Jul-2025"/>
    <d v="2025-07-01T00:00:00"/>
    <x v="0"/>
  </r>
  <r>
    <s v="CUST0077"/>
    <s v="P028"/>
    <n v="1"/>
    <n v="799"/>
    <n v="79.900000000000006"/>
    <s v="Credit Card"/>
    <s v="Delivered"/>
    <s v="Delivered"/>
    <s v="Google Ads"/>
    <n v="70"/>
    <n v="526"/>
    <n v="719.1"/>
    <n v="526"/>
    <n v="193.10000000000002"/>
    <n v="0.26853010707829233"/>
    <n v="719.1"/>
    <n v="193.10000000000002"/>
    <s v="Aug"/>
    <s v="Aug-2025"/>
    <d v="2025-08-01T00:00:00"/>
    <x v="0"/>
  </r>
  <r>
    <s v="CUST0605"/>
    <s v="P043"/>
    <n v="4"/>
    <n v="599"/>
    <n v="239.6"/>
    <s v="UPI"/>
    <s v="Delivered"/>
    <s v="Delayed"/>
    <s v="Google Ads"/>
    <n v="40"/>
    <n v="358"/>
    <n v="2156.4"/>
    <n v="1432"/>
    <n v="724.40000000000009"/>
    <n v="0.33593025412724914"/>
    <n v="2156.4"/>
    <n v="724.40000000000009"/>
    <s v="Dec"/>
    <s v="Dec-2024"/>
    <d v="2024-12-01T00:00:00"/>
    <x v="3"/>
  </r>
  <r>
    <s v="CUST0944"/>
    <s v="P053"/>
    <n v="1"/>
    <n v="599"/>
    <n v="0"/>
    <s v="Credit Card"/>
    <s v="Cancelled"/>
    <s v="Cancelled"/>
    <s v="Instagram"/>
    <n v="50"/>
    <n v="443"/>
    <n v="599"/>
    <n v="443"/>
    <n v="156"/>
    <n v="0.2604340567612688"/>
    <n v="0"/>
    <n v="0"/>
    <s v="Apr"/>
    <s v="Apr-2025"/>
    <d v="2025-04-01T00:00:00"/>
    <x v="3"/>
  </r>
  <r>
    <s v="CUST0329"/>
    <s v="P012"/>
    <n v="1"/>
    <n v="1599"/>
    <n v="0"/>
    <s v="Cash on Delivery"/>
    <s v="Cancelled"/>
    <s v="Cancelled"/>
    <s v="Organic"/>
    <n v="40"/>
    <n v="1169"/>
    <n v="1599"/>
    <n v="1169"/>
    <n v="430"/>
    <n v="0.26891807379612259"/>
    <n v="0"/>
    <n v="0"/>
    <s v="Jun"/>
    <s v="Jun-2025"/>
    <d v="2025-06-01T00:00:00"/>
    <x v="4"/>
  </r>
  <r>
    <s v="CUST0660"/>
    <s v="P083"/>
    <n v="3"/>
    <n v="499"/>
    <n v="0"/>
    <s v="Debit Card"/>
    <s v="Cancelled"/>
    <s v="Cancelled"/>
    <s v="Affiliate"/>
    <n v="80"/>
    <n v="323"/>
    <n v="1497"/>
    <n v="969"/>
    <n v="528"/>
    <n v="0.35270541082164331"/>
    <n v="0"/>
    <n v="0"/>
    <s v="Jan"/>
    <s v="Jan-2024"/>
    <d v="2024-01-01T00:00:00"/>
    <x v="1"/>
  </r>
  <r>
    <s v="CUST0843"/>
    <s v="P032"/>
    <n v="2"/>
    <n v="1599"/>
    <n v="0"/>
    <s v="Credit Card"/>
    <s v="Cancelled"/>
    <s v="Cancelled"/>
    <s v="Organic"/>
    <n v="80"/>
    <n v="1180"/>
    <n v="3198"/>
    <n v="2360"/>
    <n v="838"/>
    <n v="0.26203877423389621"/>
    <n v="0"/>
    <n v="0"/>
    <s v="May"/>
    <s v="May-2024"/>
    <d v="2024-05-01T00:00:00"/>
    <x v="0"/>
  </r>
  <r>
    <s v="CUST1148"/>
    <s v="P026"/>
    <n v="3"/>
    <n v="599"/>
    <n v="0"/>
    <s v="Net Banking"/>
    <s v="Cancelled"/>
    <s v="Cancelled"/>
    <s v="Instagram"/>
    <n v="60"/>
    <n v="363"/>
    <n v="1797"/>
    <n v="1089"/>
    <n v="708"/>
    <n v="0.39398998330550916"/>
    <n v="0"/>
    <n v="0"/>
    <s v="Feb"/>
    <s v="Feb-2025"/>
    <d v="2025-02-01T00:00:00"/>
    <x v="0"/>
  </r>
  <r>
    <s v="CUST0597"/>
    <s v="P096"/>
    <n v="1"/>
    <n v="299"/>
    <n v="14.95"/>
    <s v="Debit Card"/>
    <s v="Delivered"/>
    <s v="Delivered"/>
    <s v="Google Ads"/>
    <n v="70"/>
    <n v="168"/>
    <n v="284.05"/>
    <n v="168"/>
    <n v="116.05000000000001"/>
    <n v="0.408554831895793"/>
    <n v="284.05"/>
    <n v="116.05000000000001"/>
    <s v="Aug"/>
    <s v="Aug-2025"/>
    <d v="2025-08-01T00:00:00"/>
    <x v="1"/>
  </r>
  <r>
    <s v="CUST0721"/>
    <s v="P099"/>
    <n v="2"/>
    <n v="1299"/>
    <n v="519.6"/>
    <s v="Credit Card"/>
    <s v="Delivered"/>
    <s v="Delivered"/>
    <s v="Google Ads"/>
    <n v="70"/>
    <n v="1025"/>
    <n v="2078.4"/>
    <n v="2050"/>
    <n v="28.400000000000091"/>
    <n v="1.366435719784454E-2"/>
    <n v="2078.4"/>
    <n v="28.400000000000091"/>
    <s v="Mar"/>
    <s v="Mar-2025"/>
    <d v="2025-03-01T00:00:00"/>
    <x v="1"/>
  </r>
  <r>
    <s v="CUST0666"/>
    <s v="P023"/>
    <n v="1"/>
    <n v="8999"/>
    <n v="899.9"/>
    <s v="Credit Card"/>
    <s v="Delivered"/>
    <s v="Delayed"/>
    <s v="Email"/>
    <n v="80"/>
    <n v="6419"/>
    <n v="8099.1"/>
    <n v="6419"/>
    <n v="1680.1000000000004"/>
    <n v="0.20744280228667386"/>
    <n v="8099.1"/>
    <n v="1680.1000000000004"/>
    <s v="Aug"/>
    <s v="Aug-2025"/>
    <d v="2025-08-01T00:00:00"/>
    <x v="0"/>
  </r>
  <r>
    <s v="CUST0657"/>
    <s v="P069"/>
    <n v="2"/>
    <n v="2499"/>
    <n v="0"/>
    <s v="Cash on Delivery"/>
    <s v="Delivered"/>
    <s v="Delivered"/>
    <s v="Affiliate"/>
    <n v="100"/>
    <n v="1430"/>
    <n v="4998"/>
    <n v="2860"/>
    <n v="2138"/>
    <n v="0.42777110844337735"/>
    <n v="4998"/>
    <n v="2138"/>
    <s v="Oct"/>
    <s v="Oct-2025"/>
    <d v="2025-10-01T00:00:00"/>
    <x v="2"/>
  </r>
  <r>
    <s v="CUST0984"/>
    <s v="P059"/>
    <n v="1"/>
    <n v="1999"/>
    <n v="0"/>
    <s v="Cash on Delivery"/>
    <s v="Delivered"/>
    <s v="Delivered"/>
    <s v="Google Ads"/>
    <n v="50"/>
    <n v="1414"/>
    <n v="1999"/>
    <n v="1414"/>
    <n v="585"/>
    <n v="0.29264632316158079"/>
    <n v="1999"/>
    <n v="585"/>
    <s v="Dec"/>
    <s v="Dec-2024"/>
    <d v="2024-12-01T00:00:00"/>
    <x v="3"/>
  </r>
  <r>
    <s v="CUST0446"/>
    <s v="P035"/>
    <n v="2"/>
    <n v="1299"/>
    <n v="0"/>
    <s v="Debit Card"/>
    <s v="Cancelled"/>
    <s v="Cancelled"/>
    <s v="Affiliate"/>
    <n v="50"/>
    <n v="863"/>
    <n v="2598"/>
    <n v="1726"/>
    <n v="872"/>
    <n v="0.33564280215550424"/>
    <n v="0"/>
    <n v="0"/>
    <s v="May"/>
    <s v="May-2025"/>
    <d v="2025-05-01T00:00:00"/>
    <x v="0"/>
  </r>
  <r>
    <s v="CUST1033"/>
    <s v="P063"/>
    <n v="2"/>
    <n v="2999"/>
    <n v="899.7"/>
    <s v="Credit Card"/>
    <s v="Delivered"/>
    <s v="Delayed"/>
    <s v="Organic"/>
    <n v="100"/>
    <n v="1877"/>
    <n v="5098.3"/>
    <n v="3754"/>
    <n v="1344.3000000000002"/>
    <n v="0.2636761273365632"/>
    <n v="5098.3"/>
    <n v="1344.3000000000002"/>
    <s v="Jun"/>
    <s v="Jun-2024"/>
    <d v="2024-06-01T00:00:00"/>
    <x v="2"/>
  </r>
  <r>
    <s v="CUST0838"/>
    <s v="P044"/>
    <n v="1"/>
    <n v="4999"/>
    <n v="0"/>
    <s v="Cash on Delivery"/>
    <s v="Delivered"/>
    <s v="Delivered"/>
    <s v="Organic"/>
    <n v="60"/>
    <n v="3765"/>
    <n v="4999"/>
    <n v="3765"/>
    <n v="1234"/>
    <n v="0.24684936987397479"/>
    <n v="4999"/>
    <n v="1234"/>
    <s v="Jun"/>
    <s v="Jun-2024"/>
    <d v="2024-06-01T00:00:00"/>
    <x v="3"/>
  </r>
  <r>
    <s v="CUST0714"/>
    <s v="P081"/>
    <n v="3"/>
    <n v="499"/>
    <n v="0"/>
    <s v="Debit Card"/>
    <s v="Delivered"/>
    <s v="Delivered"/>
    <s v="Organic"/>
    <n v="70"/>
    <n v="280"/>
    <n v="1497"/>
    <n v="840"/>
    <n v="657"/>
    <n v="0.43887775551102204"/>
    <n v="1497"/>
    <n v="657"/>
    <s v="Jun"/>
    <s v="Jun-2025"/>
    <d v="2025-06-01T00:00:00"/>
    <x v="1"/>
  </r>
  <r>
    <s v="CUST0371"/>
    <s v="P010"/>
    <n v="2"/>
    <n v="2499"/>
    <n v="499.8"/>
    <s v="Credit Card"/>
    <s v="Delivered"/>
    <s v="Delivered"/>
    <s v="Google Ads"/>
    <n v="60"/>
    <n v="2030"/>
    <n v="4498.2"/>
    <n v="4060"/>
    <n v="438.19999999999982"/>
    <n v="9.7416744475567973E-2"/>
    <n v="4498.2"/>
    <n v="438.19999999999982"/>
    <s v="Nov"/>
    <s v="Nov-2024"/>
    <d v="2024-11-01T00:00:00"/>
    <x v="4"/>
  </r>
  <r>
    <s v="CUST0136"/>
    <s v="P013"/>
    <n v="1"/>
    <n v="999"/>
    <n v="0"/>
    <s v="UPI"/>
    <s v="Delivered"/>
    <s v="Delivered"/>
    <s v="Affiliate"/>
    <n v="100"/>
    <n v="603"/>
    <n v="999"/>
    <n v="603"/>
    <n v="396"/>
    <n v="0.3963963963963964"/>
    <n v="999"/>
    <n v="396"/>
    <s v="Apr"/>
    <s v="Apr-2025"/>
    <d v="2025-04-01T00:00:00"/>
    <x v="4"/>
  </r>
  <r>
    <s v="CUST1006"/>
    <s v="P070"/>
    <n v="1"/>
    <n v="499"/>
    <n v="24.95"/>
    <s v="UPI"/>
    <s v="Delivered"/>
    <s v="Delivered"/>
    <s v="Organic"/>
    <n v="80"/>
    <n v="394"/>
    <n v="474.05"/>
    <n v="394"/>
    <n v="80.050000000000011"/>
    <n v="0.16886404387722817"/>
    <n v="474.05"/>
    <n v="80.050000000000011"/>
    <s v="Sep"/>
    <s v="Sep-2025"/>
    <d v="2025-09-01T00:00:00"/>
    <x v="2"/>
  </r>
  <r>
    <s v="CUST1123"/>
    <s v="P010"/>
    <n v="1"/>
    <n v="2499"/>
    <n v="374.85"/>
    <s v="Cash on Delivery"/>
    <s v="Delivered"/>
    <s v="Delayed"/>
    <s v="Organic"/>
    <n v="70"/>
    <n v="2030"/>
    <n v="2124.15"/>
    <n v="2030"/>
    <n v="94.150000000000091"/>
    <n v="4.4323611797660284E-2"/>
    <n v="2124.15"/>
    <n v="94.150000000000091"/>
    <s v="Aug"/>
    <s v="Aug-2025"/>
    <d v="2025-08-01T00:00:00"/>
    <x v="4"/>
  </r>
  <r>
    <s v="CUST0108"/>
    <s v="P034"/>
    <n v="4"/>
    <n v="4999"/>
    <n v="3999.2"/>
    <s v="UPI"/>
    <s v="Delivered"/>
    <s v="Delivered"/>
    <s v="Instagram"/>
    <n v="60"/>
    <n v="3985"/>
    <n v="15996.8"/>
    <n v="15940"/>
    <n v="56.799999999999272"/>
    <n v="3.5507101420283603E-3"/>
    <n v="15996.8"/>
    <n v="56.799999999999272"/>
    <s v="Apr"/>
    <s v="Apr-2024"/>
    <d v="2024-04-01T00:00:00"/>
    <x v="0"/>
  </r>
  <r>
    <s v="CUST0586"/>
    <s v="P067"/>
    <n v="3"/>
    <n v="999"/>
    <n v="449.55"/>
    <s v="UPI"/>
    <s v="Delivered"/>
    <s v="Delivered"/>
    <s v="Facebook"/>
    <n v="50"/>
    <n v="611"/>
    <n v="2547.4499999999998"/>
    <n v="1833"/>
    <n v="714.44999999999982"/>
    <n v="0.28045692751575102"/>
    <n v="2547.4499999999998"/>
    <n v="714.44999999999982"/>
    <s v="Oct"/>
    <s v="Oct-2024"/>
    <d v="2024-10-01T00:00:00"/>
    <x v="2"/>
  </r>
  <r>
    <s v="CUST0799"/>
    <s v="P043"/>
    <n v="4"/>
    <n v="599"/>
    <n v="239.6"/>
    <s v="Debit Card"/>
    <s v="Delivered"/>
    <s v="Delivered"/>
    <s v="Instagram"/>
    <n v="60"/>
    <n v="358"/>
    <n v="2156.4"/>
    <n v="1432"/>
    <n v="724.40000000000009"/>
    <n v="0.33593025412724914"/>
    <n v="2156.4"/>
    <n v="724.40000000000009"/>
    <s v="Oct"/>
    <s v="Oct-2025"/>
    <d v="2025-10-01T00:00:00"/>
    <x v="3"/>
  </r>
  <r>
    <s v="CUST1099"/>
    <s v="P100"/>
    <n v="1"/>
    <n v="4999"/>
    <n v="0"/>
    <s v="UPI"/>
    <s v="Delivered"/>
    <s v="Delivered"/>
    <s v="Google Ads"/>
    <n v="60"/>
    <n v="3463"/>
    <n v="4999"/>
    <n v="3463"/>
    <n v="1536"/>
    <n v="0.30726145229045809"/>
    <n v="4999"/>
    <n v="1536"/>
    <s v="May"/>
    <s v="May-2025"/>
    <d v="2025-05-01T00:00:00"/>
    <x v="1"/>
  </r>
  <r>
    <s v="CUST0521"/>
    <s v="P003"/>
    <n v="4"/>
    <n v="399"/>
    <n v="0"/>
    <s v="Cash on Delivery"/>
    <s v="Cancelled"/>
    <s v="Cancelled"/>
    <s v="Instagram"/>
    <n v="100"/>
    <n v="307"/>
    <n v="1596"/>
    <n v="1228"/>
    <n v="368"/>
    <n v="0.23057644110275688"/>
    <n v="0"/>
    <n v="0"/>
    <s v="Jan"/>
    <s v="Jan-2025"/>
    <d v="2025-01-01T00:00:00"/>
    <x v="4"/>
  </r>
  <r>
    <s v="CUST0361"/>
    <s v="P006"/>
    <n v="3"/>
    <n v="399"/>
    <n v="0"/>
    <s v="UPI"/>
    <s v="Cancelled"/>
    <s v="Cancelled"/>
    <s v="Instagram"/>
    <n v="40"/>
    <n v="221"/>
    <n v="1197"/>
    <n v="663"/>
    <n v="534"/>
    <n v="0.44611528822055135"/>
    <n v="0"/>
    <n v="0"/>
    <s v="Aug"/>
    <s v="Aug-2025"/>
    <d v="2025-08-01T00:00:00"/>
    <x v="4"/>
  </r>
  <r>
    <s v="CUST0991"/>
    <s v="P043"/>
    <n v="1"/>
    <n v="599"/>
    <n v="59.9"/>
    <s v="Debit Card"/>
    <s v="Delivered"/>
    <s v="Delivered"/>
    <s v="Affiliate"/>
    <n v="40"/>
    <n v="358"/>
    <n v="539.1"/>
    <n v="358"/>
    <n v="181.10000000000002"/>
    <n v="0.33593025412724914"/>
    <n v="539.1"/>
    <n v="181.10000000000002"/>
    <s v="Sep"/>
    <s v="Sep-2025"/>
    <d v="2025-09-01T00:00:00"/>
    <x v="3"/>
  </r>
  <r>
    <s v="CUST0710"/>
    <s v="P072"/>
    <n v="1"/>
    <n v="999"/>
    <n v="0"/>
    <s v="Cash on Delivery"/>
    <s v="Cancelled"/>
    <s v="Cancelled"/>
    <s v="Organic"/>
    <n v="40"/>
    <n v="636"/>
    <n v="999"/>
    <n v="636"/>
    <n v="363"/>
    <n v="0.36336336336336339"/>
    <n v="0"/>
    <n v="0"/>
    <s v="Jan"/>
    <s v="Jan-2024"/>
    <d v="2024-01-01T00:00:00"/>
    <x v="2"/>
  </r>
  <r>
    <s v="CUST0941"/>
    <s v="P047"/>
    <n v="1"/>
    <n v="1999"/>
    <n v="0"/>
    <s v="Credit Card"/>
    <s v="Delivered"/>
    <s v="Delayed"/>
    <s v="Instagram"/>
    <n v="80"/>
    <n v="1547"/>
    <n v="1999"/>
    <n v="1547"/>
    <n v="452"/>
    <n v="0.22611305652826413"/>
    <n v="1999"/>
    <n v="452"/>
    <s v="Feb"/>
    <s v="Feb-2025"/>
    <d v="2025-02-01T00:00:00"/>
    <x v="3"/>
  </r>
  <r>
    <s v="CUST0850"/>
    <s v="P029"/>
    <n v="1"/>
    <n v="2499"/>
    <n v="0"/>
    <s v="UPI"/>
    <s v="Cancelled"/>
    <s v="Cancelled"/>
    <s v="Affiliate"/>
    <n v="60"/>
    <n v="1584"/>
    <n v="2499"/>
    <n v="1584"/>
    <n v="915"/>
    <n v="0.36614645858343337"/>
    <n v="0"/>
    <n v="0"/>
    <s v="Aug"/>
    <s v="Aug-2025"/>
    <d v="2025-08-01T00:00:00"/>
    <x v="0"/>
  </r>
  <r>
    <s v="CUST0660"/>
    <s v="P016"/>
    <n v="4"/>
    <n v="999"/>
    <n v="199.8"/>
    <s v="Debit Card"/>
    <s v="Delivered"/>
    <s v="Delivered"/>
    <s v="Email"/>
    <n v="70"/>
    <n v="813"/>
    <n v="3796.2"/>
    <n v="3252"/>
    <n v="544.19999999999982"/>
    <n v="0.14335388019598541"/>
    <n v="3796.2"/>
    <n v="544.19999999999982"/>
    <s v="Jul"/>
    <s v="Jul-2025"/>
    <d v="2025-07-01T00:00:00"/>
    <x v="4"/>
  </r>
  <r>
    <s v="CUST0169"/>
    <s v="P027"/>
    <n v="3"/>
    <n v="299"/>
    <n v="0"/>
    <s v="Credit Card"/>
    <s v="Cancelled"/>
    <s v="Cancelled"/>
    <s v="Organic"/>
    <n v="70"/>
    <n v="206"/>
    <n v="897"/>
    <n v="618"/>
    <n v="279"/>
    <n v="0.31103678929765888"/>
    <n v="0"/>
    <n v="0"/>
    <s v="Sep"/>
    <s v="Sep-2024"/>
    <d v="2024-09-01T00:00:00"/>
    <x v="0"/>
  </r>
  <r>
    <s v="CUST0368"/>
    <s v="P083"/>
    <n v="1"/>
    <n v="499"/>
    <n v="0"/>
    <s v="Debit Card"/>
    <s v="Delivered"/>
    <s v="Delayed"/>
    <s v="Google Ads"/>
    <n v="40"/>
    <n v="323"/>
    <n v="499"/>
    <n v="323"/>
    <n v="176"/>
    <n v="0.35270541082164331"/>
    <n v="499"/>
    <n v="176"/>
    <s v="Mar"/>
    <s v="Mar-2025"/>
    <d v="2025-03-01T00:00:00"/>
    <x v="1"/>
  </r>
  <r>
    <s v="CUST0633"/>
    <s v="P031"/>
    <n v="1"/>
    <n v="3999"/>
    <n v="599.85"/>
    <s v="Cash on Delivery"/>
    <s v="Delivered"/>
    <s v="Delivered"/>
    <s v="Organic"/>
    <n v="50"/>
    <n v="3007"/>
    <n v="3399.15"/>
    <n v="3007"/>
    <n v="392.15000000000009"/>
    <n v="0.11536707706338352"/>
    <n v="3399.15"/>
    <n v="392.15000000000009"/>
    <s v="Feb"/>
    <s v="Feb-2024"/>
    <d v="2024-02-01T00:00:00"/>
    <x v="0"/>
  </r>
  <r>
    <s v="CUST0882"/>
    <s v="P030"/>
    <n v="3"/>
    <n v="799"/>
    <n v="239.7"/>
    <s v="Credit Card"/>
    <s v="Delivered"/>
    <s v="Delivered"/>
    <s v="Google Ads"/>
    <n v="50"/>
    <n v="566"/>
    <n v="2157.3000000000002"/>
    <n v="1698"/>
    <n v="459.30000000000018"/>
    <n v="0.21290502016409407"/>
    <n v="2157.3000000000002"/>
    <n v="459.30000000000018"/>
    <s v="Jul"/>
    <s v="Jul-2025"/>
    <d v="2025-07-01T00:00:00"/>
    <x v="0"/>
  </r>
  <r>
    <s v="CUST0379"/>
    <s v="P051"/>
    <n v="3"/>
    <n v="2499"/>
    <n v="0"/>
    <s v="UPI"/>
    <s v="Cancelled"/>
    <s v="Cancelled"/>
    <s v="Instagram"/>
    <n v="100"/>
    <n v="1946"/>
    <n v="7497"/>
    <n v="5838"/>
    <n v="1659"/>
    <n v="0.22128851540616246"/>
    <n v="0"/>
    <n v="0"/>
    <s v="Feb"/>
    <s v="Feb-2025"/>
    <d v="2025-02-01T00:00:00"/>
    <x v="3"/>
  </r>
  <r>
    <s v="CUST0517"/>
    <s v="P095"/>
    <n v="2"/>
    <n v="299"/>
    <n v="59.8"/>
    <s v="UPI"/>
    <s v="Delivered"/>
    <s v="Delayed"/>
    <s v="Instagram"/>
    <n v="80"/>
    <n v="221"/>
    <n v="538.20000000000005"/>
    <n v="442"/>
    <n v="96.200000000000045"/>
    <n v="0.17874396135265708"/>
    <n v="538.20000000000005"/>
    <n v="96.200000000000045"/>
    <s v="Mar"/>
    <s v="Mar-2024"/>
    <d v="2024-03-01T00:00:00"/>
    <x v="1"/>
  </r>
  <r>
    <s v="CUST0366"/>
    <s v="P037"/>
    <n v="4"/>
    <n v="399"/>
    <n v="79.8"/>
    <s v="UPI"/>
    <s v="Delivered"/>
    <s v="Delivered"/>
    <s v="Google Ads"/>
    <n v="40"/>
    <n v="226"/>
    <n v="1516.2"/>
    <n v="904"/>
    <n v="612.20000000000005"/>
    <n v="0.40377258936815724"/>
    <n v="1516.2"/>
    <n v="612.20000000000005"/>
    <s v="Jan"/>
    <s v="Jan-2025"/>
    <d v="2025-01-01T00:00:00"/>
    <x v="0"/>
  </r>
  <r>
    <s v="CUST0967"/>
    <s v="P085"/>
    <n v="4"/>
    <n v="2999"/>
    <n v="599.79999999999995"/>
    <s v="UPI"/>
    <s v="Delivered"/>
    <s v="Delayed"/>
    <s v="Instagram"/>
    <n v="70"/>
    <n v="2394"/>
    <n v="11396.2"/>
    <n v="9576"/>
    <n v="1820.2000000000007"/>
    <n v="0.15971990663554522"/>
    <n v="11396.2"/>
    <n v="1820.2000000000007"/>
    <s v="Feb"/>
    <s v="Feb-2025"/>
    <d v="2025-02-01T00:00:00"/>
    <x v="1"/>
  </r>
  <r>
    <s v="CUST0936"/>
    <s v="P014"/>
    <n v="3"/>
    <n v="2499"/>
    <n v="749.7"/>
    <s v="Cash on Delivery"/>
    <s v="Delivered"/>
    <s v="Delivered"/>
    <s v="Google Ads"/>
    <n v="50"/>
    <n v="1599"/>
    <n v="6747.3"/>
    <n v="4797"/>
    <n v="1950.3000000000002"/>
    <n v="0.28904895291449917"/>
    <n v="6747.3"/>
    <n v="1950.3000000000002"/>
    <s v="Apr"/>
    <s v="Apr-2025"/>
    <d v="2025-04-01T00:00:00"/>
    <x v="4"/>
  </r>
  <r>
    <s v="CUST0849"/>
    <s v="P001"/>
    <n v="1"/>
    <n v="799"/>
    <n v="0"/>
    <s v="Cash on Delivery"/>
    <s v="Delivered"/>
    <s v="Delivered"/>
    <s v="Instagram"/>
    <n v="100"/>
    <n v="547"/>
    <n v="799"/>
    <n v="547"/>
    <n v="252"/>
    <n v="0.31539424280350437"/>
    <n v="799"/>
    <n v="252"/>
    <s v="Nov"/>
    <s v="Nov-2024"/>
    <d v="2024-11-01T00:00:00"/>
    <x v="4"/>
  </r>
  <r>
    <s v="CUST1184"/>
    <s v="P027"/>
    <n v="1"/>
    <n v="299"/>
    <n v="59.8"/>
    <s v="Credit Card"/>
    <s v="Delivered"/>
    <s v="Delayed"/>
    <s v="Affiliate"/>
    <n v="60"/>
    <n v="206"/>
    <n v="239.2"/>
    <n v="206"/>
    <n v="33.199999999999989"/>
    <n v="0.13879598662207354"/>
    <n v="239.2"/>
    <n v="33.199999999999989"/>
    <s v="Feb"/>
    <s v="Feb-2025"/>
    <d v="2025-02-01T00:00:00"/>
    <x v="0"/>
  </r>
  <r>
    <s v="CUST0583"/>
    <s v="P020"/>
    <n v="4"/>
    <n v="1999"/>
    <n v="0"/>
    <s v="Cash on Delivery"/>
    <s v="Cancelled"/>
    <s v="Cancelled"/>
    <s v="Affiliate"/>
    <n v="80"/>
    <n v="1597"/>
    <n v="7996"/>
    <n v="6388"/>
    <n v="1608"/>
    <n v="0.20110055027513757"/>
    <n v="0"/>
    <n v="0"/>
    <s v="Oct"/>
    <s v="Oct-2025"/>
    <d v="2025-10-01T00:00:00"/>
    <x v="4"/>
  </r>
  <r>
    <s v="CUST0580"/>
    <s v="P001"/>
    <n v="3"/>
    <n v="799"/>
    <n v="239.7"/>
    <s v="UPI"/>
    <s v="Delivered"/>
    <s v="Delivered"/>
    <s v="Facebook"/>
    <n v="100"/>
    <n v="547"/>
    <n v="2157.3000000000002"/>
    <n v="1641"/>
    <n v="516.30000000000018"/>
    <n v="0.23932693644833827"/>
    <n v="2157.3000000000002"/>
    <n v="516.30000000000018"/>
    <s v="Jul"/>
    <s v="Jul-2024"/>
    <d v="2024-07-01T00:00:00"/>
    <x v="4"/>
  </r>
  <r>
    <s v="CUST0856"/>
    <s v="P043"/>
    <n v="1"/>
    <n v="599"/>
    <n v="29.95"/>
    <s v="UPI"/>
    <s v="Delivered"/>
    <s v="Delayed"/>
    <s v="Affiliate"/>
    <n v="70"/>
    <n v="358"/>
    <n v="569.04999999999995"/>
    <n v="358"/>
    <n v="211.04999999999995"/>
    <n v="0.37088129338370962"/>
    <n v="569.04999999999995"/>
    <n v="211.04999999999995"/>
    <s v="Jun"/>
    <s v="Jun-2025"/>
    <d v="2025-06-01T00:00:00"/>
    <x v="3"/>
  </r>
  <r>
    <s v="CUST0805"/>
    <s v="P080"/>
    <n v="2"/>
    <n v="6999"/>
    <n v="0"/>
    <s v="Debit Card"/>
    <s v="Cancelled"/>
    <s v="Cancelled"/>
    <s v="Instagram"/>
    <n v="40"/>
    <n v="4949"/>
    <n v="13998"/>
    <n v="9898"/>
    <n v="4100"/>
    <n v="0.29289898556936705"/>
    <n v="0"/>
    <n v="0"/>
    <s v="Jul"/>
    <s v="Jul-2025"/>
    <d v="2025-07-01T00:00:00"/>
    <x v="2"/>
  </r>
  <r>
    <s v="CUST0964"/>
    <s v="P095"/>
    <n v="2"/>
    <n v="299"/>
    <n v="59.8"/>
    <s v="Net Banking"/>
    <s v="Delivered"/>
    <s v="Delivered"/>
    <s v="Facebook"/>
    <n v="70"/>
    <n v="221"/>
    <n v="538.20000000000005"/>
    <n v="442"/>
    <n v="96.200000000000045"/>
    <n v="0.17874396135265708"/>
    <n v="538.20000000000005"/>
    <n v="96.200000000000045"/>
    <s v="Aug"/>
    <s v="Aug-2025"/>
    <d v="2025-08-01T00:00:00"/>
    <x v="1"/>
  </r>
  <r>
    <s v="CUST0567"/>
    <s v="P089"/>
    <n v="1"/>
    <n v="2999"/>
    <n v="0"/>
    <s v="UPI"/>
    <s v="Delivered"/>
    <s v="Delivered"/>
    <s v="Instagram"/>
    <n v="70"/>
    <n v="2453"/>
    <n v="2999"/>
    <n v="2453"/>
    <n v="546"/>
    <n v="0.18206068689563187"/>
    <n v="2999"/>
    <n v="546"/>
    <s v="Apr"/>
    <s v="Apr-2024"/>
    <d v="2024-04-01T00:00:00"/>
    <x v="1"/>
  </r>
  <r>
    <s v="CUST0402"/>
    <s v="P095"/>
    <n v="2"/>
    <n v="299"/>
    <n v="89.7"/>
    <s v="Cash on Delivery"/>
    <s v="Delivered"/>
    <s v="Delayed"/>
    <s v="Email"/>
    <n v="100"/>
    <n v="221"/>
    <n v="508.3"/>
    <n v="442"/>
    <n v="66.300000000000011"/>
    <n v="0.13043478260869568"/>
    <n v="508.3"/>
    <n v="66.300000000000011"/>
    <s v="Apr"/>
    <s v="Apr-2024"/>
    <d v="2024-04-01T00:00:00"/>
    <x v="1"/>
  </r>
  <r>
    <s v="CUST0369"/>
    <s v="P043"/>
    <n v="4"/>
    <n v="599"/>
    <n v="599"/>
    <s v="Credit Card"/>
    <s v="Delivered"/>
    <s v="Delivered"/>
    <s v="Organic"/>
    <n v="50"/>
    <n v="358"/>
    <n v="1797"/>
    <n v="1432"/>
    <n v="365"/>
    <n v="0.20311630495269895"/>
    <n v="1797"/>
    <n v="365"/>
    <s v="Sep"/>
    <s v="Sep-2024"/>
    <d v="2024-09-01T00:00:00"/>
    <x v="3"/>
  </r>
  <r>
    <s v="CUST0558"/>
    <s v="P035"/>
    <n v="3"/>
    <n v="1299"/>
    <n v="0"/>
    <s v="UPI"/>
    <s v="Delivered"/>
    <s v="Delivered"/>
    <s v="Google Ads"/>
    <n v="70"/>
    <n v="863"/>
    <n v="3897"/>
    <n v="2589"/>
    <n v="1308"/>
    <n v="0.33564280215550424"/>
    <n v="3897"/>
    <n v="1308"/>
    <s v="May"/>
    <s v="May-2024"/>
    <d v="2024-05-01T00:00:00"/>
    <x v="0"/>
  </r>
  <r>
    <s v="CUST0376"/>
    <s v="P065"/>
    <n v="1"/>
    <n v="399"/>
    <n v="59.85"/>
    <s v="Credit Card"/>
    <s v="Delivered"/>
    <s v="Delivered"/>
    <s v="Instagram"/>
    <n v="50"/>
    <n v="252"/>
    <n v="339.15"/>
    <n v="252"/>
    <n v="87.149999999999977"/>
    <n v="0.25696594427244579"/>
    <n v="339.15"/>
    <n v="87.149999999999977"/>
    <s v="Aug"/>
    <s v="Aug-2025"/>
    <d v="2025-08-01T00:00:00"/>
    <x v="2"/>
  </r>
  <r>
    <s v="CUST0920"/>
    <s v="P021"/>
    <n v="4"/>
    <n v="799"/>
    <n v="319.60000000000002"/>
    <s v="Debit Card"/>
    <s v="Delivered"/>
    <s v="Delivered"/>
    <s v="Facebook"/>
    <n v="60"/>
    <n v="613"/>
    <n v="2876.4"/>
    <n v="2452"/>
    <n v="424.40000000000009"/>
    <n v="0.14754554303991102"/>
    <n v="2876.4"/>
    <n v="424.40000000000009"/>
    <s v="Jul"/>
    <s v="Jul-2024"/>
    <d v="2024-07-01T00:00:00"/>
    <x v="0"/>
  </r>
  <r>
    <s v="CUST0017"/>
    <s v="P014"/>
    <n v="4"/>
    <n v="2499"/>
    <n v="0"/>
    <s v="Debit Card"/>
    <s v="Cancelled"/>
    <s v="Cancelled"/>
    <s v="Google Ads"/>
    <n v="50"/>
    <n v="1599"/>
    <n v="9996"/>
    <n v="6396"/>
    <n v="3600"/>
    <n v="0.36014405762304924"/>
    <n v="0"/>
    <n v="0"/>
    <s v="Oct"/>
    <s v="Oct-2024"/>
    <d v="2024-10-01T00:00:00"/>
    <x v="4"/>
  </r>
  <r>
    <s v="CUST0244"/>
    <s v="P001"/>
    <n v="1"/>
    <n v="799"/>
    <n v="0"/>
    <s v="Debit Card"/>
    <s v="Cancelled"/>
    <s v="Cancelled"/>
    <s v="Affiliate"/>
    <n v="100"/>
    <n v="547"/>
    <n v="799"/>
    <n v="547"/>
    <n v="252"/>
    <n v="0.31539424280350437"/>
    <n v="0"/>
    <n v="0"/>
    <s v="Feb"/>
    <s v="Feb-2025"/>
    <d v="2025-02-01T00:00:00"/>
    <x v="4"/>
  </r>
  <r>
    <s v="CUST0147"/>
    <s v="P010"/>
    <n v="1"/>
    <n v="2499"/>
    <n v="374.85"/>
    <s v="Debit Card"/>
    <s v="Delivered"/>
    <s v="Delivered"/>
    <s v="Affiliate"/>
    <n v="100"/>
    <n v="2030"/>
    <n v="2124.15"/>
    <n v="2030"/>
    <n v="94.150000000000091"/>
    <n v="4.4323611797660284E-2"/>
    <n v="2124.15"/>
    <n v="94.150000000000091"/>
    <s v="Mar"/>
    <s v="Mar-2025"/>
    <d v="2025-03-01T00:00:00"/>
    <x v="4"/>
  </r>
  <r>
    <s v="CUST0167"/>
    <s v="P028"/>
    <n v="3"/>
    <n v="799"/>
    <n v="0"/>
    <s v="Cash on Delivery"/>
    <s v="Cancelled"/>
    <s v="Cancelled"/>
    <s v="Facebook"/>
    <n v="40"/>
    <n v="526"/>
    <n v="2397"/>
    <n v="1578"/>
    <n v="819"/>
    <n v="0.34167709637046306"/>
    <n v="0"/>
    <n v="0"/>
    <s v="May"/>
    <s v="May-2025"/>
    <d v="2025-05-01T00:00:00"/>
    <x v="0"/>
  </r>
  <r>
    <s v="CUST0788"/>
    <s v="P027"/>
    <n v="1"/>
    <n v="299"/>
    <n v="14.95"/>
    <s v="Net Banking"/>
    <s v="Delivered"/>
    <s v="Delivered"/>
    <s v="Instagram"/>
    <n v="80"/>
    <n v="206"/>
    <n v="284.05"/>
    <n v="206"/>
    <n v="78.050000000000011"/>
    <n v="0.27477556768174621"/>
    <n v="284.05"/>
    <n v="78.050000000000011"/>
    <s v="Jul"/>
    <s v="Jul-2025"/>
    <d v="2025-07-01T00:00:00"/>
    <x v="0"/>
  </r>
  <r>
    <s v="CUST0509"/>
    <s v="P021"/>
    <n v="4"/>
    <n v="799"/>
    <n v="319.60000000000002"/>
    <s v="Credit Card"/>
    <s v="Delivered"/>
    <s v="Delivered"/>
    <s v="Google Ads"/>
    <n v="70"/>
    <n v="613"/>
    <n v="2876.4"/>
    <n v="2452"/>
    <n v="424.40000000000009"/>
    <n v="0.14754554303991102"/>
    <n v="2876.4"/>
    <n v="424.40000000000009"/>
    <s v="Oct"/>
    <s v="Oct-2025"/>
    <d v="2025-10-01T00:00:00"/>
    <x v="0"/>
  </r>
  <r>
    <s v="CUST0402"/>
    <s v="P026"/>
    <n v="1"/>
    <n v="599"/>
    <n v="0"/>
    <s v="UPI"/>
    <s v="Cancelled"/>
    <s v="Cancelled"/>
    <s v="Organic"/>
    <n v="100"/>
    <n v="363"/>
    <n v="599"/>
    <n v="363"/>
    <n v="236"/>
    <n v="0.39398998330550916"/>
    <n v="0"/>
    <n v="0"/>
    <s v="Oct"/>
    <s v="Oct-2024"/>
    <d v="2024-10-01T00:00:00"/>
    <x v="0"/>
  </r>
  <r>
    <s v="CUST0916"/>
    <s v="P095"/>
    <n v="2"/>
    <n v="299"/>
    <n v="89.7"/>
    <s v="Net Banking"/>
    <s v="Delivered"/>
    <s v="Delivered"/>
    <s v="Email"/>
    <n v="100"/>
    <n v="221"/>
    <n v="508.3"/>
    <n v="442"/>
    <n v="66.300000000000011"/>
    <n v="0.13043478260869568"/>
    <n v="508.3"/>
    <n v="66.300000000000011"/>
    <s v="Oct"/>
    <s v="Oct-2025"/>
    <d v="2025-10-01T00:00:00"/>
    <x v="1"/>
  </r>
  <r>
    <s v="CUST1137"/>
    <s v="P018"/>
    <n v="1"/>
    <n v="499"/>
    <n v="74.849999999999994"/>
    <s v="Debit Card"/>
    <s v="Delivered"/>
    <s v="Delivered"/>
    <s v="Facebook"/>
    <n v="60"/>
    <n v="403"/>
    <n v="424.15"/>
    <n v="403"/>
    <n v="21.149999999999977"/>
    <n v="4.9864434751856604E-2"/>
    <n v="424.15"/>
    <n v="21.149999999999977"/>
    <s v="Jun"/>
    <s v="Jun-2025"/>
    <d v="2025-06-01T00:00:00"/>
    <x v="4"/>
  </r>
  <r>
    <s v="CUST0475"/>
    <s v="P085"/>
    <n v="2"/>
    <n v="2999"/>
    <n v="899.7"/>
    <s v="Credit Card"/>
    <s v="Delivered"/>
    <s v="Delivered"/>
    <s v="Organic"/>
    <n v="100"/>
    <n v="2394"/>
    <n v="5098.3"/>
    <n v="4788"/>
    <n v="310.30000000000018"/>
    <n v="6.0863425063256413E-2"/>
    <n v="5098.3"/>
    <n v="310.30000000000018"/>
    <s v="Oct"/>
    <s v="Oct-2024"/>
    <d v="2024-10-01T00:00:00"/>
    <x v="1"/>
  </r>
  <r>
    <s v="CUST0693"/>
    <s v="P066"/>
    <n v="2"/>
    <n v="299"/>
    <n v="0"/>
    <s v="Credit Card"/>
    <s v="Cancelled"/>
    <s v="Cancelled"/>
    <s v="Google Ads"/>
    <n v="80"/>
    <n v="223"/>
    <n v="598"/>
    <n v="446"/>
    <n v="152"/>
    <n v="0.25418060200668896"/>
    <n v="0"/>
    <n v="0"/>
    <s v="May"/>
    <s v="May-2024"/>
    <d v="2024-05-01T00:00:00"/>
    <x v="2"/>
  </r>
  <r>
    <s v="CUST0337"/>
    <s v="P029"/>
    <n v="4"/>
    <n v="2499"/>
    <n v="499.8"/>
    <s v="Credit Card"/>
    <s v="Delivered"/>
    <s v="Delayed"/>
    <s v="Google Ads"/>
    <n v="60"/>
    <n v="1584"/>
    <n v="9496.2000000000007"/>
    <n v="6336"/>
    <n v="3160.2000000000007"/>
    <n v="0.33278574587729831"/>
    <n v="9496.2000000000007"/>
    <n v="3160.2000000000007"/>
    <s v="Feb"/>
    <s v="Feb-2025"/>
    <d v="2025-02-01T00:00:00"/>
    <x v="0"/>
  </r>
  <r>
    <s v="CUST0291"/>
    <s v="P004"/>
    <n v="2"/>
    <n v="8999"/>
    <n v="899.9"/>
    <s v="UPI"/>
    <s v="Delivered"/>
    <s v="Delivered"/>
    <s v="Facebook"/>
    <n v="100"/>
    <n v="5059"/>
    <n v="17098.099999999999"/>
    <n v="10118"/>
    <n v="6980.0999999999985"/>
    <n v="0.40823834227194827"/>
    <n v="17098.099999999999"/>
    <n v="6980.0999999999985"/>
    <s v="Feb"/>
    <s v="Feb-2024"/>
    <d v="2024-02-01T00:00:00"/>
    <x v="4"/>
  </r>
  <r>
    <s v="CUST1016"/>
    <s v="P032"/>
    <n v="2"/>
    <n v="1599"/>
    <n v="159.9"/>
    <s v="Cash on Delivery"/>
    <s v="Delivered"/>
    <s v="Delayed"/>
    <s v="Organic"/>
    <n v="60"/>
    <n v="1180"/>
    <n v="3038.1"/>
    <n v="2360"/>
    <n v="678.09999999999991"/>
    <n v="0.2231987097198907"/>
    <n v="3038.1"/>
    <n v="678.09999999999991"/>
    <s v="Oct"/>
    <s v="Oct-2025"/>
    <d v="2025-10-01T00:00:00"/>
    <x v="0"/>
  </r>
  <r>
    <s v="CUST0446"/>
    <s v="P076"/>
    <n v="1"/>
    <n v="399"/>
    <n v="59.85"/>
    <s v="Credit Card"/>
    <s v="Delivered"/>
    <s v="Delivered"/>
    <s v="Instagram"/>
    <n v="50"/>
    <n v="322"/>
    <n v="339.15"/>
    <n v="322"/>
    <n v="17.149999999999977"/>
    <n v="5.056759545923626E-2"/>
    <n v="339.15"/>
    <n v="17.149999999999977"/>
    <s v="Oct"/>
    <s v="Oct-2024"/>
    <d v="2024-10-01T00:00:00"/>
    <x v="2"/>
  </r>
  <r>
    <s v="CUST0676"/>
    <s v="P041"/>
    <n v="4"/>
    <n v="399"/>
    <n v="399"/>
    <s v="Credit Card"/>
    <s v="Delivered"/>
    <s v="Delivered"/>
    <s v="Instagram"/>
    <n v="60"/>
    <n v="315"/>
    <n v="1197"/>
    <n v="1260"/>
    <n v="-63"/>
    <n v="-5.2631578947368418E-2"/>
    <n v="1197"/>
    <n v="-63"/>
    <s v="Jan"/>
    <s v="Jan-2024"/>
    <d v="2024-01-01T00:00:00"/>
    <x v="3"/>
  </r>
  <r>
    <s v="CUST1111"/>
    <s v="P079"/>
    <n v="2"/>
    <n v="1999"/>
    <n v="199.9"/>
    <s v="Net Banking"/>
    <s v="Delivered"/>
    <s v="Delivered"/>
    <s v="Facebook"/>
    <n v="80"/>
    <n v="1506"/>
    <n v="3798.1"/>
    <n v="3012"/>
    <n v="786.09999999999991"/>
    <n v="0.20697190700613463"/>
    <n v="3798.1"/>
    <n v="786.09999999999991"/>
    <s v="Mar"/>
    <s v="Mar-2025"/>
    <d v="2025-03-01T00:00:00"/>
    <x v="2"/>
  </r>
  <r>
    <s v="CUST0645"/>
    <s v="P019"/>
    <n v="1"/>
    <n v="499"/>
    <n v="99.8"/>
    <s v="Cash on Delivery"/>
    <s v="Delivered"/>
    <s v="Delivered"/>
    <s v="Organic"/>
    <n v="100"/>
    <n v="391"/>
    <n v="399.2"/>
    <n v="391"/>
    <n v="8.1999999999999886"/>
    <n v="2.0541082164328629E-2"/>
    <n v="399.2"/>
    <n v="8.1999999999999886"/>
    <s v="May"/>
    <s v="May-2025"/>
    <d v="2025-05-01T00:00:00"/>
    <x v="4"/>
  </r>
  <r>
    <s v="CUST0012"/>
    <s v="P023"/>
    <n v="1"/>
    <n v="8999"/>
    <n v="0"/>
    <s v="UPI"/>
    <s v="Delivered"/>
    <s v="Delivered"/>
    <s v="Instagram"/>
    <n v="100"/>
    <n v="6419"/>
    <n v="8999"/>
    <n v="6419"/>
    <n v="2580"/>
    <n v="0.28669852205800644"/>
    <n v="8999"/>
    <n v="2580"/>
    <s v="May"/>
    <s v="May-2025"/>
    <d v="2025-05-01T00:00:00"/>
    <x v="0"/>
  </r>
  <r>
    <s v="CUST0371"/>
    <s v="P042"/>
    <n v="4"/>
    <n v="2499"/>
    <n v="0"/>
    <s v="Credit Card"/>
    <s v="Delivered"/>
    <s v="Delivered"/>
    <s v="Email"/>
    <n v="100"/>
    <n v="1833"/>
    <n v="9996"/>
    <n v="7332"/>
    <n v="2664"/>
    <n v="0.26650660264105641"/>
    <n v="9996"/>
    <n v="2664"/>
    <s v="Mar"/>
    <s v="Mar-2024"/>
    <d v="2024-03-01T00:00:00"/>
    <x v="3"/>
  </r>
  <r>
    <s v="CUST0895"/>
    <s v="P002"/>
    <n v="2"/>
    <n v="999"/>
    <n v="99.9"/>
    <s v="Debit Card"/>
    <s v="Delivered"/>
    <s v="Delivered"/>
    <s v="Google Ads"/>
    <n v="40"/>
    <n v="590"/>
    <n v="1898.1"/>
    <n v="1180"/>
    <n v="718.09999999999991"/>
    <n v="0.37832569411516775"/>
    <n v="1898.1"/>
    <n v="718.09999999999991"/>
    <s v="Nov"/>
    <s v="Nov-2024"/>
    <d v="2024-11-01T00:00:00"/>
    <x v="4"/>
  </r>
  <r>
    <s v="CUST0829"/>
    <s v="P063"/>
    <n v="4"/>
    <n v="2999"/>
    <n v="1799.4"/>
    <s v="Credit Card"/>
    <s v="Delivered"/>
    <s v="Delivered"/>
    <s v="Affiliate"/>
    <n v="60"/>
    <n v="1877"/>
    <n v="10196.6"/>
    <n v="7508"/>
    <n v="2688.6000000000004"/>
    <n v="0.2636761273365632"/>
    <n v="10196.6"/>
    <n v="2688.6000000000004"/>
    <s v="Jun"/>
    <s v="Jun-2024"/>
    <d v="2024-06-01T00:00:00"/>
    <x v="2"/>
  </r>
  <r>
    <s v="CUST1193"/>
    <s v="P009"/>
    <n v="1"/>
    <n v="4999"/>
    <n v="749.85"/>
    <s v="UPI"/>
    <s v="Delivered"/>
    <s v="Delivered"/>
    <s v="Google Ads"/>
    <n v="80"/>
    <n v="2853"/>
    <n v="4249.1499999999996"/>
    <n v="2853"/>
    <n v="1396.1499999999996"/>
    <n v="0.32857159667227559"/>
    <n v="4249.1499999999996"/>
    <n v="1396.1499999999996"/>
    <s v="Feb"/>
    <s v="Feb-2024"/>
    <d v="2024-02-01T00:00:00"/>
    <x v="4"/>
  </r>
  <r>
    <s v="CUST0745"/>
    <s v="P091"/>
    <n v="4"/>
    <n v="3999"/>
    <n v="3999"/>
    <s v="Cash on Delivery"/>
    <s v="Delivered"/>
    <s v="Delivered"/>
    <s v="Affiliate"/>
    <n v="80"/>
    <n v="3076"/>
    <n v="11997"/>
    <n v="12304"/>
    <n v="-307"/>
    <n v="-2.5589730766024839E-2"/>
    <n v="11997"/>
    <n v="-307"/>
    <s v="Apr"/>
    <s v="Apr-2024"/>
    <d v="2024-04-01T00:00:00"/>
    <x v="1"/>
  </r>
  <r>
    <s v="CUST0903"/>
    <s v="P086"/>
    <n v="2"/>
    <n v="6999"/>
    <n v="1399.8"/>
    <s v="Debit Card"/>
    <s v="Delivered"/>
    <s v="Delivered"/>
    <s v="Google Ads"/>
    <n v="100"/>
    <n v="4782"/>
    <n v="12598.2"/>
    <n v="9564"/>
    <n v="3034.2000000000007"/>
    <n v="0.24084393008525032"/>
    <n v="12598.2"/>
    <n v="3034.2000000000007"/>
    <s v="Aug"/>
    <s v="Aug-2024"/>
    <d v="2024-08-01T00:00:00"/>
    <x v="1"/>
  </r>
  <r>
    <s v="CUST0705"/>
    <s v="P072"/>
    <n v="2"/>
    <n v="999"/>
    <n v="299.7"/>
    <s v="Cash on Delivery"/>
    <s v="Delivered"/>
    <s v="Delivered"/>
    <s v="Organic"/>
    <n v="40"/>
    <n v="636"/>
    <n v="1698.3"/>
    <n v="1272"/>
    <n v="426.29999999999995"/>
    <n v="0.25101572160395685"/>
    <n v="1698.3"/>
    <n v="426.29999999999995"/>
    <s v="Apr"/>
    <s v="Apr-2025"/>
    <d v="2025-04-01T00:00:00"/>
    <x v="2"/>
  </r>
  <r>
    <s v="CUST0056"/>
    <s v="P037"/>
    <n v="2"/>
    <n v="399"/>
    <n v="0"/>
    <s v="Cash on Delivery"/>
    <s v="Cancelled"/>
    <s v="Cancelled"/>
    <s v="Email"/>
    <n v="100"/>
    <n v="226"/>
    <n v="798"/>
    <n v="452"/>
    <n v="346"/>
    <n v="0.43358395989974935"/>
    <n v="0"/>
    <n v="0"/>
    <s v="Oct"/>
    <s v="Oct-2024"/>
    <d v="2024-10-01T00:00:00"/>
    <x v="0"/>
  </r>
  <r>
    <s v="CUST0534"/>
    <s v="P036"/>
    <n v="1"/>
    <n v="2999"/>
    <n v="0"/>
    <s v="Cash on Delivery"/>
    <s v="Cancelled"/>
    <s v="Cancelled"/>
    <s v="Google Ads"/>
    <n v="50"/>
    <n v="2406"/>
    <n v="2999"/>
    <n v="2406"/>
    <n v="593"/>
    <n v="0.19773257752584195"/>
    <n v="0"/>
    <n v="0"/>
    <s v="Jan"/>
    <s v="Jan-2024"/>
    <d v="2024-01-01T00:00:00"/>
    <x v="0"/>
  </r>
  <r>
    <s v="CUST0132"/>
    <s v="P075"/>
    <n v="4"/>
    <n v="1999"/>
    <n v="0"/>
    <s v="UPI"/>
    <s v="Cancelled"/>
    <s v="Cancelled"/>
    <s v="Instagram"/>
    <n v="100"/>
    <n v="1338"/>
    <n v="7996"/>
    <n v="5352"/>
    <n v="2644"/>
    <n v="0.33066533266633319"/>
    <n v="0"/>
    <n v="0"/>
    <s v="Jun"/>
    <s v="Jun-2024"/>
    <d v="2024-06-01T00:00:00"/>
    <x v="2"/>
  </r>
  <r>
    <s v="CUST0619"/>
    <s v="P034"/>
    <n v="2"/>
    <n v="4999"/>
    <n v="499.9"/>
    <s v="UPI"/>
    <s v="Delivered"/>
    <s v="Delivered"/>
    <s v="Organic"/>
    <n v="40"/>
    <n v="3985"/>
    <n v="9498.1"/>
    <n v="7970"/>
    <n v="1528.1000000000004"/>
    <n v="0.16088480854065554"/>
    <n v="9498.1"/>
    <n v="1528.1000000000004"/>
    <s v="Mar"/>
    <s v="Mar-2025"/>
    <d v="2025-03-01T00:00:00"/>
    <x v="0"/>
  </r>
  <r>
    <s v="CUST0052"/>
    <s v="P047"/>
    <n v="3"/>
    <n v="1999"/>
    <n v="599.70000000000005"/>
    <s v="Credit Card"/>
    <s v="Delivered"/>
    <s v="Delivered"/>
    <s v="Google Ads"/>
    <n v="100"/>
    <n v="1547"/>
    <n v="5397.3"/>
    <n v="4641"/>
    <n v="756.30000000000018"/>
    <n v="0.14012561836473794"/>
    <n v="5397.3"/>
    <n v="756.30000000000018"/>
    <s v="Jun"/>
    <s v="Jun-2024"/>
    <d v="2024-06-01T00:00:00"/>
    <x v="3"/>
  </r>
  <r>
    <s v="CUST0615"/>
    <s v="P029"/>
    <n v="1"/>
    <n v="2499"/>
    <n v="249.9"/>
    <s v="UPI"/>
    <s v="Delivered"/>
    <s v="Delivered"/>
    <s v="Google Ads"/>
    <n v="70"/>
    <n v="1584"/>
    <n v="2249.1"/>
    <n v="1584"/>
    <n v="665.09999999999991"/>
    <n v="0.29571828731492594"/>
    <n v="2249.1"/>
    <n v="665.09999999999991"/>
    <s v="Mar"/>
    <s v="Mar-2025"/>
    <d v="2025-03-01T00:00:00"/>
    <x v="0"/>
  </r>
  <r>
    <s v="CUST0885"/>
    <s v="P007"/>
    <n v="1"/>
    <n v="599"/>
    <n v="0"/>
    <s v="Credit Card"/>
    <s v="Delivered"/>
    <s v="Delivered"/>
    <s v="Instagram"/>
    <n v="100"/>
    <n v="470"/>
    <n v="599"/>
    <n v="470"/>
    <n v="129"/>
    <n v="0.21535893155258765"/>
    <n v="599"/>
    <n v="129"/>
    <s v="Jan"/>
    <s v="Jan-2025"/>
    <d v="2025-01-01T00:00:00"/>
    <x v="4"/>
  </r>
  <r>
    <s v="CUST0032"/>
    <s v="P036"/>
    <n v="2"/>
    <n v="2999"/>
    <n v="0"/>
    <s v="UPI"/>
    <s v="Delivered"/>
    <s v="Delivered"/>
    <s v="Affiliate"/>
    <n v="40"/>
    <n v="2406"/>
    <n v="5998"/>
    <n v="4812"/>
    <n v="1186"/>
    <n v="0.19773257752584195"/>
    <n v="5998"/>
    <n v="1186"/>
    <s v="Oct"/>
    <s v="Oct-2025"/>
    <d v="2025-10-01T00:00:00"/>
    <x v="0"/>
  </r>
  <r>
    <s v="CUST0845"/>
    <s v="P078"/>
    <n v="4"/>
    <n v="399"/>
    <n v="0"/>
    <s v="Credit Card"/>
    <s v="Cancelled"/>
    <s v="Cancelled"/>
    <s v="Organic"/>
    <n v="60"/>
    <n v="257"/>
    <n v="1596"/>
    <n v="1028"/>
    <n v="568"/>
    <n v="0.35588972431077692"/>
    <n v="0"/>
    <n v="0"/>
    <s v="Jul"/>
    <s v="Jul-2024"/>
    <d v="2024-07-01T00:00:00"/>
    <x v="2"/>
  </r>
  <r>
    <s v="CUST0950"/>
    <s v="P089"/>
    <n v="1"/>
    <n v="2999"/>
    <n v="299.89999999999998"/>
    <s v="Debit Card"/>
    <s v="Delivered"/>
    <s v="Delivered"/>
    <s v="Email"/>
    <n v="70"/>
    <n v="2453"/>
    <n v="2699.1"/>
    <n v="2453"/>
    <n v="246.09999999999991"/>
    <n v="9.1178540995146495E-2"/>
    <n v="2699.1"/>
    <n v="246.09999999999991"/>
    <s v="Oct"/>
    <s v="Oct-2025"/>
    <d v="2025-10-01T00:00:00"/>
    <x v="1"/>
  </r>
  <r>
    <s v="CUST1157"/>
    <s v="P081"/>
    <n v="1"/>
    <n v="499"/>
    <n v="49.9"/>
    <s v="Net Banking"/>
    <s v="Delivered"/>
    <s v="Delivered"/>
    <s v="Organic"/>
    <n v="40"/>
    <n v="280"/>
    <n v="449.1"/>
    <n v="280"/>
    <n v="169.10000000000002"/>
    <n v="0.37653083945669119"/>
    <n v="449.1"/>
    <n v="169.10000000000002"/>
    <s v="Nov"/>
    <s v="Nov-2024"/>
    <d v="2024-11-01T00:00:00"/>
    <x v="1"/>
  </r>
  <r>
    <s v="CUST0428"/>
    <s v="P018"/>
    <n v="1"/>
    <n v="499"/>
    <n v="49.9"/>
    <s v="UPI"/>
    <s v="Delivered"/>
    <s v="Delivered"/>
    <s v="Instagram"/>
    <n v="50"/>
    <n v="403"/>
    <n v="449.1"/>
    <n v="403"/>
    <n v="46.100000000000023"/>
    <n v="0.10264974393230911"/>
    <n v="449.1"/>
    <n v="46.100000000000023"/>
    <s v="May"/>
    <s v="May-2025"/>
    <d v="2025-05-01T00:00:00"/>
    <x v="4"/>
  </r>
  <r>
    <s v="CUST0559"/>
    <s v="P064"/>
    <n v="3"/>
    <n v="799"/>
    <n v="359.55"/>
    <s v="Debit Card"/>
    <s v="Delivered"/>
    <s v="Delivered"/>
    <s v="Affiliate"/>
    <n v="100"/>
    <n v="445"/>
    <n v="2037.45"/>
    <n v="1335"/>
    <n v="702.45"/>
    <n v="0.34476919679010531"/>
    <n v="2037.45"/>
    <n v="702.45"/>
    <s v="Sep"/>
    <s v="Sep-2024"/>
    <d v="2024-09-01T00:00:00"/>
    <x v="2"/>
  </r>
  <r>
    <s v="CUST0397"/>
    <s v="P090"/>
    <n v="2"/>
    <n v="8999"/>
    <n v="899.9"/>
    <s v="Debit Card"/>
    <s v="Delivered"/>
    <s v="Delivered"/>
    <s v="Organic"/>
    <n v="100"/>
    <n v="5811"/>
    <n v="17098.099999999999"/>
    <n v="11622"/>
    <n v="5476.0999999999985"/>
    <n v="0.32027535223211928"/>
    <n v="17098.099999999999"/>
    <n v="5476.0999999999985"/>
    <s v="Nov"/>
    <s v="Nov-2024"/>
    <d v="2024-11-01T00:00:00"/>
    <x v="1"/>
  </r>
  <r>
    <s v="CUST0525"/>
    <s v="P054"/>
    <n v="1"/>
    <n v="4999"/>
    <n v="249.95"/>
    <s v="UPI"/>
    <s v="Delivered"/>
    <s v="Delivered"/>
    <s v="Organic"/>
    <n v="50"/>
    <n v="2912"/>
    <n v="4749.05"/>
    <n v="2912"/>
    <n v="1837.0500000000002"/>
    <n v="0.38682473336772621"/>
    <n v="4749.05"/>
    <n v="1837.0500000000002"/>
    <s v="Mar"/>
    <s v="Mar-2024"/>
    <d v="2024-03-01T00:00:00"/>
    <x v="3"/>
  </r>
  <r>
    <s v="CUST0394"/>
    <s v="P083"/>
    <n v="2"/>
    <n v="499"/>
    <n v="0"/>
    <s v="UPI"/>
    <s v="Cancelled"/>
    <s v="Cancelled"/>
    <s v="Facebook"/>
    <n v="40"/>
    <n v="323"/>
    <n v="998"/>
    <n v="646"/>
    <n v="352"/>
    <n v="0.35270541082164331"/>
    <n v="0"/>
    <n v="0"/>
    <s v="May"/>
    <s v="May-2024"/>
    <d v="2024-05-01T00:00:00"/>
    <x v="1"/>
  </r>
  <r>
    <s v="CUST0681"/>
    <s v="P056"/>
    <n v="3"/>
    <n v="299"/>
    <n v="44.85"/>
    <s v="Net Banking"/>
    <s v="Delivered"/>
    <s v="Delivered"/>
    <s v="Email"/>
    <n v="40"/>
    <n v="188"/>
    <n v="852.15"/>
    <n v="564"/>
    <n v="288.14999999999998"/>
    <n v="0.33814469283576831"/>
    <n v="852.15"/>
    <n v="288.14999999999998"/>
    <s v="Feb"/>
    <s v="Feb-2024"/>
    <d v="2024-02-01T00:00:00"/>
    <x v="3"/>
  </r>
  <r>
    <s v="CUST1105"/>
    <s v="P030"/>
    <n v="1"/>
    <n v="799"/>
    <n v="0"/>
    <s v="Net Banking"/>
    <s v="Cancelled"/>
    <s v="Cancelled"/>
    <s v="Email"/>
    <n v="50"/>
    <n v="566"/>
    <n v="799"/>
    <n v="566"/>
    <n v="233"/>
    <n v="0.29161451814768463"/>
    <n v="0"/>
    <n v="0"/>
    <s v="Apr"/>
    <s v="Apr-2024"/>
    <d v="2024-04-01T00:00:00"/>
    <x v="0"/>
  </r>
  <r>
    <s v="CUST0184"/>
    <s v="P089"/>
    <n v="1"/>
    <n v="2999"/>
    <n v="149.94999999999999"/>
    <s v="Cash on Delivery"/>
    <s v="Delivered"/>
    <s v="Delivered"/>
    <s v="Instagram"/>
    <n v="40"/>
    <n v="2453"/>
    <n v="2849.05"/>
    <n v="2453"/>
    <n v="396.05000000000018"/>
    <n v="0.13901124936382309"/>
    <n v="2849.05"/>
    <n v="396.05000000000018"/>
    <s v="Oct"/>
    <s v="Oct-2025"/>
    <d v="2025-10-01T00:00:00"/>
    <x v="1"/>
  </r>
  <r>
    <s v="CUST0465"/>
    <s v="P015"/>
    <n v="4"/>
    <n v="1299"/>
    <n v="519.6"/>
    <s v="Debit Card"/>
    <s v="Delivered"/>
    <s v="Delivered"/>
    <s v="Google Ads"/>
    <n v="50"/>
    <n v="881"/>
    <n v="4676.3999999999996"/>
    <n v="3524"/>
    <n v="1152.3999999999996"/>
    <n v="0.24642887691386531"/>
    <n v="4676.3999999999996"/>
    <n v="1152.3999999999996"/>
    <s v="Dec"/>
    <s v="Dec-2024"/>
    <d v="2024-12-01T00:00:00"/>
    <x v="4"/>
  </r>
  <r>
    <s v="CUST0102"/>
    <s v="P025"/>
    <n v="2"/>
    <n v="4999"/>
    <n v="1999.6"/>
    <s v="Net Banking"/>
    <s v="Delivered"/>
    <s v="Delivered"/>
    <s v="Google Ads"/>
    <n v="70"/>
    <n v="3572"/>
    <n v="7998.4"/>
    <n v="7144"/>
    <n v="854.39999999999964"/>
    <n v="0.10682136427285453"/>
    <n v="7998.4"/>
    <n v="854.39999999999964"/>
    <s v="Dec"/>
    <s v="Dec-2024"/>
    <d v="2024-12-01T00:00:00"/>
    <x v="0"/>
  </r>
  <r>
    <s v="CUST0840"/>
    <s v="P007"/>
    <n v="2"/>
    <n v="599"/>
    <n v="0"/>
    <s v="Credit Card"/>
    <s v="Cancelled"/>
    <s v="Cancelled"/>
    <s v="Instagram"/>
    <n v="80"/>
    <n v="470"/>
    <n v="1198"/>
    <n v="940"/>
    <n v="258"/>
    <n v="0.21535893155258765"/>
    <n v="0"/>
    <n v="0"/>
    <s v="Sep"/>
    <s v="Sep-2024"/>
    <d v="2024-09-01T00:00:00"/>
    <x v="4"/>
  </r>
  <r>
    <s v="CUST0257"/>
    <s v="P084"/>
    <n v="2"/>
    <n v="999"/>
    <n v="299.7"/>
    <s v="Credit Card"/>
    <s v="Delivered"/>
    <s v="Delayed"/>
    <s v="Organic"/>
    <n v="40"/>
    <n v="809"/>
    <n v="1698.3"/>
    <n v="1618"/>
    <n v="80.299999999999955"/>
    <n v="4.7282576694341376E-2"/>
    <n v="1698.3"/>
    <n v="80.299999999999955"/>
    <s v="Feb"/>
    <s v="Feb-2025"/>
    <d v="2025-02-01T00:00:00"/>
    <x v="1"/>
  </r>
  <r>
    <s v="CUST0598"/>
    <s v="P038"/>
    <n v="4"/>
    <n v="399"/>
    <n v="239.4"/>
    <s v="Cash on Delivery"/>
    <s v="Delivered"/>
    <s v="Delivered"/>
    <s v="Organic"/>
    <n v="100"/>
    <n v="248"/>
    <n v="1356.6"/>
    <n v="992"/>
    <n v="364.59999999999991"/>
    <n v="0.26876013563320061"/>
    <n v="1356.6"/>
    <n v="364.59999999999991"/>
    <s v="Apr"/>
    <s v="Apr-2025"/>
    <d v="2025-04-01T00:00:00"/>
    <x v="0"/>
  </r>
  <r>
    <s v="CUST1057"/>
    <s v="P090"/>
    <n v="1"/>
    <n v="8999"/>
    <n v="1349.85"/>
    <s v="Cash on Delivery"/>
    <s v="Delivered"/>
    <s v="Delayed"/>
    <s v="Google Ads"/>
    <n v="70"/>
    <n v="5811"/>
    <n v="7649.15"/>
    <n v="5811"/>
    <n v="1838.1499999999996"/>
    <n v="0.24030774661236867"/>
    <n v="7649.15"/>
    <n v="1838.1499999999996"/>
    <s v="Jan"/>
    <s v="Jan-2025"/>
    <d v="2025-01-01T00:00:00"/>
    <x v="1"/>
  </r>
  <r>
    <s v="CUST0610"/>
    <s v="P047"/>
    <n v="1"/>
    <n v="1999"/>
    <n v="99.95"/>
    <s v="Credit Card"/>
    <s v="Delivered"/>
    <s v="Delivered"/>
    <s v="Facebook"/>
    <n v="50"/>
    <n v="1547"/>
    <n v="1899.05"/>
    <n v="1547"/>
    <n v="352.04999999999995"/>
    <n v="0.1853821647665938"/>
    <n v="1899.05"/>
    <n v="352.04999999999995"/>
    <s v="Jul"/>
    <s v="Jul-2025"/>
    <d v="2025-07-01T00:00:00"/>
    <x v="3"/>
  </r>
  <r>
    <s v="CUST0861"/>
    <s v="P067"/>
    <n v="3"/>
    <n v="999"/>
    <n v="149.85"/>
    <s v="Net Banking"/>
    <s v="Delivered"/>
    <s v="Delayed"/>
    <s v="Facebook"/>
    <n v="100"/>
    <n v="611"/>
    <n v="2847.15"/>
    <n v="1833"/>
    <n v="1014.1500000000001"/>
    <n v="0.35619830356672466"/>
    <n v="2847.15"/>
    <n v="1014.1500000000001"/>
    <s v="Jul"/>
    <s v="Jul-2024"/>
    <d v="2024-07-01T00:00:00"/>
    <x v="2"/>
  </r>
  <r>
    <s v="CUST0318"/>
    <s v="P046"/>
    <n v="1"/>
    <n v="1999"/>
    <n v="99.95"/>
    <s v="Debit Card"/>
    <s v="Delivered"/>
    <s v="Delivered"/>
    <s v="Google Ads"/>
    <n v="100"/>
    <n v="1398"/>
    <n v="1899.05"/>
    <n v="1398"/>
    <n v="501.04999999999995"/>
    <n v="0.26384244753955921"/>
    <n v="1899.05"/>
    <n v="501.04999999999995"/>
    <s v="May"/>
    <s v="May-2024"/>
    <d v="2024-05-01T00:00:00"/>
    <x v="3"/>
  </r>
  <r>
    <s v="CUST0065"/>
    <s v="P012"/>
    <n v="1"/>
    <n v="1599"/>
    <n v="0"/>
    <s v="UPI"/>
    <s v="Delivered"/>
    <s v="Delivered"/>
    <s v="Instagram"/>
    <n v="70"/>
    <n v="1169"/>
    <n v="1599"/>
    <n v="1169"/>
    <n v="430"/>
    <n v="0.26891807379612259"/>
    <n v="1599"/>
    <n v="430"/>
    <s v="Jan"/>
    <s v="Jan-2025"/>
    <d v="2025-01-01T00:00:00"/>
    <x v="4"/>
  </r>
  <r>
    <s v="CUST0099"/>
    <s v="P080"/>
    <n v="1"/>
    <n v="6999"/>
    <n v="0"/>
    <s v="UPI"/>
    <s v="Delivered"/>
    <s v="Delivered"/>
    <s v="Google Ads"/>
    <n v="60"/>
    <n v="4949"/>
    <n v="6999"/>
    <n v="4949"/>
    <n v="2050"/>
    <n v="0.29289898556936705"/>
    <n v="6999"/>
    <n v="2050"/>
    <s v="Aug"/>
    <s v="Aug-2025"/>
    <d v="2025-08-01T00:00:00"/>
    <x v="2"/>
  </r>
  <r>
    <s v="CUST0545"/>
    <s v="P079"/>
    <n v="2"/>
    <n v="1999"/>
    <n v="399.8"/>
    <s v="UPI"/>
    <s v="Delivered"/>
    <s v="Delivered"/>
    <s v="Affiliate"/>
    <n v="50"/>
    <n v="1506"/>
    <n v="3598.2"/>
    <n v="3012"/>
    <n v="586.19999999999982"/>
    <n v="0.16291479072869763"/>
    <n v="3598.2"/>
    <n v="586.19999999999982"/>
    <s v="Jun"/>
    <s v="Jun-2024"/>
    <d v="2024-06-01T00:00:00"/>
    <x v="2"/>
  </r>
  <r>
    <s v="CUST0139"/>
    <s v="P076"/>
    <n v="2"/>
    <n v="399"/>
    <n v="199.5"/>
    <s v="Credit Card"/>
    <s v="Delivered"/>
    <s v="Delivered"/>
    <s v="Instagram"/>
    <n v="50"/>
    <n v="322"/>
    <n v="598.5"/>
    <n v="644"/>
    <n v="-45.5"/>
    <n v="-7.6023391812865493E-2"/>
    <n v="598.5"/>
    <n v="-45.5"/>
    <s v="Sep"/>
    <s v="Sep-2024"/>
    <d v="2024-09-01T00:00:00"/>
    <x v="2"/>
  </r>
  <r>
    <s v="CUST1075"/>
    <s v="P062"/>
    <n v="2"/>
    <n v="1599"/>
    <n v="799.5"/>
    <s v="Debit Card"/>
    <s v="Delivered"/>
    <s v="Delivered"/>
    <s v="Google Ads"/>
    <n v="60"/>
    <n v="1023"/>
    <n v="2398.5"/>
    <n v="2046"/>
    <n v="352.5"/>
    <n v="0.14696685428392744"/>
    <n v="2398.5"/>
    <n v="352.5"/>
    <s v="Apr"/>
    <s v="Apr-2025"/>
    <d v="2025-04-01T00:00:00"/>
    <x v="2"/>
  </r>
  <r>
    <s v="CUST0937"/>
    <s v="P069"/>
    <n v="3"/>
    <n v="2499"/>
    <n v="0"/>
    <s v="UPI"/>
    <s v="Delivered"/>
    <s v="Delivered"/>
    <s v="Instagram"/>
    <n v="80"/>
    <n v="1430"/>
    <n v="7497"/>
    <n v="4290"/>
    <n v="3207"/>
    <n v="0.42777110844337735"/>
    <n v="7497"/>
    <n v="3207"/>
    <s v="Dec"/>
    <s v="Dec-2024"/>
    <d v="2024-12-01T00:00:00"/>
    <x v="2"/>
  </r>
  <r>
    <s v="CUST0956"/>
    <s v="P049"/>
    <n v="3"/>
    <n v="799"/>
    <n v="0"/>
    <s v="Cash on Delivery"/>
    <s v="Cancelled"/>
    <s v="Cancelled"/>
    <s v="Organic"/>
    <n v="50"/>
    <n v="538"/>
    <n v="2397"/>
    <n v="1614"/>
    <n v="783"/>
    <n v="0.32665832290362956"/>
    <n v="0"/>
    <n v="0"/>
    <s v="Jan"/>
    <s v="Jan-2024"/>
    <d v="2024-01-01T00:00:00"/>
    <x v="3"/>
  </r>
  <r>
    <s v="CUST0681"/>
    <s v="P074"/>
    <n v="2"/>
    <n v="2999"/>
    <n v="299.89999999999998"/>
    <s v="Credit Card"/>
    <s v="Delivered"/>
    <s v="Delivered"/>
    <s v="Affiliate"/>
    <n v="70"/>
    <n v="1870"/>
    <n v="5698.1"/>
    <n v="3740"/>
    <n v="1958.1000000000004"/>
    <n v="0.34364086274372163"/>
    <n v="5698.1"/>
    <n v="1958.1000000000004"/>
    <s v="Jun"/>
    <s v="Jun-2025"/>
    <d v="2025-06-01T00:00:00"/>
    <x v="2"/>
  </r>
  <r>
    <s v="CUST0787"/>
    <s v="P007"/>
    <n v="1"/>
    <n v="599"/>
    <n v="59.9"/>
    <s v="Debit Card"/>
    <s v="Delivered"/>
    <s v="Delayed"/>
    <s v="Facebook"/>
    <n v="70"/>
    <n v="470"/>
    <n v="539.1"/>
    <n v="470"/>
    <n v="69.100000000000023"/>
    <n v="0.12817659061398631"/>
    <n v="539.1"/>
    <n v="69.100000000000023"/>
    <s v="Mar"/>
    <s v="Mar-2025"/>
    <d v="2025-03-01T00:00:00"/>
    <x v="4"/>
  </r>
  <r>
    <s v="CUST0877"/>
    <s v="P095"/>
    <n v="1"/>
    <n v="299"/>
    <n v="74.75"/>
    <s v="UPI"/>
    <s v="Delivered"/>
    <s v="Delivered"/>
    <s v="Organic"/>
    <n v="50"/>
    <n v="221"/>
    <n v="224.25"/>
    <n v="221"/>
    <n v="3.25"/>
    <n v="1.4492753623188406E-2"/>
    <n v="224.25"/>
    <n v="3.25"/>
    <s v="Mar"/>
    <s v="Mar-2024"/>
    <d v="2024-03-01T00:00:00"/>
    <x v="1"/>
  </r>
  <r>
    <s v="CUST0560"/>
    <s v="P063"/>
    <n v="2"/>
    <n v="2999"/>
    <n v="0"/>
    <s v="UPI"/>
    <s v="Cancelled"/>
    <s v="Cancelled"/>
    <s v="Organic"/>
    <n v="100"/>
    <n v="1877"/>
    <n v="5998"/>
    <n v="3754"/>
    <n v="2244"/>
    <n v="0.37412470823607868"/>
    <n v="0"/>
    <n v="0"/>
    <s v="Jul"/>
    <s v="Jul-2024"/>
    <d v="2024-07-01T00:00:00"/>
    <x v="2"/>
  </r>
  <r>
    <s v="CUST0066"/>
    <s v="P034"/>
    <n v="1"/>
    <n v="4999"/>
    <n v="0"/>
    <s v="Debit Card"/>
    <s v="Delivered"/>
    <s v="Delivered"/>
    <s v="Email"/>
    <n v="50"/>
    <n v="3985"/>
    <n v="4999"/>
    <n v="3985"/>
    <n v="1014"/>
    <n v="0.20284056811362272"/>
    <n v="4999"/>
    <n v="1014"/>
    <s v="Jan"/>
    <s v="Jan-2024"/>
    <d v="2024-01-01T00:00:00"/>
    <x v="0"/>
  </r>
  <r>
    <s v="CUST0185"/>
    <s v="P016"/>
    <n v="1"/>
    <n v="999"/>
    <n v="99.9"/>
    <s v="Debit Card"/>
    <s v="Delivered"/>
    <s v="Delivered"/>
    <s v="Google Ads"/>
    <n v="40"/>
    <n v="813"/>
    <n v="899.1"/>
    <n v="813"/>
    <n v="86.100000000000023"/>
    <n v="9.576242909576245E-2"/>
    <n v="899.1"/>
    <n v="86.100000000000023"/>
    <s v="Aug"/>
    <s v="Aug-2025"/>
    <d v="2025-08-01T00:00:00"/>
    <x v="4"/>
  </r>
  <r>
    <s v="CUST0356"/>
    <s v="P032"/>
    <n v="2"/>
    <n v="1599"/>
    <n v="319.8"/>
    <s v="Credit Card"/>
    <s v="Delivered"/>
    <s v="Delivered"/>
    <s v="Organic"/>
    <n v="50"/>
    <n v="1180"/>
    <n v="2878.2"/>
    <n v="2360"/>
    <n v="518.19999999999982"/>
    <n v="0.18004308248210682"/>
    <n v="2878.2"/>
    <n v="518.19999999999982"/>
    <s v="Aug"/>
    <s v="Aug-2024"/>
    <d v="2024-08-01T00:00:00"/>
    <x v="0"/>
  </r>
  <r>
    <s v="CUST1043"/>
    <s v="P098"/>
    <n v="3"/>
    <n v="399"/>
    <n v="179.55"/>
    <s v="Cash on Delivery"/>
    <s v="Delivered"/>
    <s v="Delivered"/>
    <s v="Organic"/>
    <n v="70"/>
    <n v="278"/>
    <n v="1017.45"/>
    <n v="834"/>
    <n v="183.45000000000005"/>
    <n v="0.18030370042753949"/>
    <n v="1017.45"/>
    <n v="183.45000000000005"/>
    <s v="Aug"/>
    <s v="Aug-2025"/>
    <d v="2025-08-01T00:00:00"/>
    <x v="1"/>
  </r>
  <r>
    <s v="CUST0475"/>
    <s v="P042"/>
    <n v="2"/>
    <n v="2499"/>
    <n v="499.8"/>
    <s v="Cash on Delivery"/>
    <s v="Delivered"/>
    <s v="Delivered"/>
    <s v="Google Ads"/>
    <n v="50"/>
    <n v="1833"/>
    <n v="4498.2"/>
    <n v="3666"/>
    <n v="832.19999999999982"/>
    <n v="0.18500733626784044"/>
    <n v="4498.2"/>
    <n v="832.19999999999982"/>
    <s v="Sep"/>
    <s v="Sep-2024"/>
    <d v="2024-09-01T00:00:00"/>
    <x v="3"/>
  </r>
  <r>
    <s v="CUST1085"/>
    <s v="P011"/>
    <n v="3"/>
    <n v="799"/>
    <n v="0"/>
    <s v="Credit Card"/>
    <s v="Delivered"/>
    <s v="Delivered"/>
    <s v="Organic"/>
    <n v="80"/>
    <n v="645"/>
    <n v="2397"/>
    <n v="1935"/>
    <n v="462"/>
    <n v="0.19274092615769711"/>
    <n v="2397"/>
    <n v="462"/>
    <s v="Nov"/>
    <s v="Nov-2024"/>
    <d v="2024-11-01T00:00:00"/>
    <x v="4"/>
  </r>
  <r>
    <s v="CUST1197"/>
    <s v="P045"/>
    <n v="2"/>
    <n v="4999"/>
    <n v="499.9"/>
    <s v="Cash on Delivery"/>
    <s v="Delivered"/>
    <s v="Delayed"/>
    <s v="Instagram"/>
    <n v="80"/>
    <n v="3040"/>
    <n v="9498.1"/>
    <n v="6080"/>
    <n v="3418.1000000000004"/>
    <n v="0.359871974394879"/>
    <n v="9498.1"/>
    <n v="3418.1000000000004"/>
    <s v="Mar"/>
    <s v="Mar-2025"/>
    <d v="2025-03-01T00:00:00"/>
    <x v="3"/>
  </r>
  <r>
    <s v="CUST0713"/>
    <s v="P020"/>
    <n v="1"/>
    <n v="1999"/>
    <n v="199.9"/>
    <s v="UPI"/>
    <s v="Delivered"/>
    <s v="Delivered"/>
    <s v="Organic"/>
    <n v="60"/>
    <n v="1597"/>
    <n v="1799.1"/>
    <n v="1597"/>
    <n v="202.09999999999991"/>
    <n v="0.11233394475015281"/>
    <n v="1799.1"/>
    <n v="202.09999999999991"/>
    <s v="Apr"/>
    <s v="Apr-2024"/>
    <d v="2024-04-01T00:00:00"/>
    <x v="4"/>
  </r>
  <r>
    <s v="CUST0157"/>
    <s v="P065"/>
    <n v="1"/>
    <n v="399"/>
    <n v="19.95"/>
    <s v="Net Banking"/>
    <s v="Delivered"/>
    <s v="Delivered"/>
    <s v="Organic"/>
    <n v="50"/>
    <n v="252"/>
    <n v="379.05"/>
    <n v="252"/>
    <n v="127.05000000000001"/>
    <n v="0.33518005540166207"/>
    <n v="379.05"/>
    <n v="127.05000000000001"/>
    <s v="Apr"/>
    <s v="Apr-2025"/>
    <d v="2025-04-01T00:00:00"/>
    <x v="2"/>
  </r>
  <r>
    <s v="CUST0230"/>
    <s v="P007"/>
    <n v="2"/>
    <n v="599"/>
    <n v="0"/>
    <s v="Debit Card"/>
    <s v="Delivered"/>
    <s v="Delivered"/>
    <s v="Email"/>
    <n v="60"/>
    <n v="470"/>
    <n v="1198"/>
    <n v="940"/>
    <n v="258"/>
    <n v="0.21535893155258765"/>
    <n v="1198"/>
    <n v="258"/>
    <s v="Feb"/>
    <s v="Feb-2025"/>
    <d v="2025-02-01T00:00:00"/>
    <x v="4"/>
  </r>
  <r>
    <s v="CUST0627"/>
    <s v="P066"/>
    <n v="1"/>
    <n v="299"/>
    <n v="0"/>
    <s v="Debit Card"/>
    <s v="Delivered"/>
    <s v="Delivered"/>
    <s v="Instagram"/>
    <n v="70"/>
    <n v="223"/>
    <n v="299"/>
    <n v="223"/>
    <n v="76"/>
    <n v="0.25418060200668896"/>
    <n v="299"/>
    <n v="76"/>
    <s v="Jul"/>
    <s v="Jul-2025"/>
    <d v="2025-07-01T00:00:00"/>
    <x v="2"/>
  </r>
  <r>
    <s v="CUST0220"/>
    <s v="P085"/>
    <n v="2"/>
    <n v="2999"/>
    <n v="0"/>
    <s v="Debit Card"/>
    <s v="Cancelled"/>
    <s v="Cancelled"/>
    <s v="Organic"/>
    <n v="80"/>
    <n v="2394"/>
    <n v="5998"/>
    <n v="4788"/>
    <n v="1210"/>
    <n v="0.20173391130376792"/>
    <n v="0"/>
    <n v="0"/>
    <s v="Aug"/>
    <s v="Aug-2024"/>
    <d v="2024-08-01T00:00:00"/>
    <x v="1"/>
  </r>
  <r>
    <s v="CUST0126"/>
    <s v="P017"/>
    <n v="2"/>
    <n v="6999"/>
    <n v="0"/>
    <s v="Debit Card"/>
    <s v="Cancelled"/>
    <s v="Cancelled"/>
    <s v="Instagram"/>
    <n v="60"/>
    <n v="4046"/>
    <n v="13998"/>
    <n v="8092"/>
    <n v="5906"/>
    <n v="0.42191741677382483"/>
    <n v="0"/>
    <n v="0"/>
    <s v="Apr"/>
    <s v="Apr-2025"/>
    <d v="2025-04-01T00:00:00"/>
    <x v="4"/>
  </r>
  <r>
    <s v="CUST0566"/>
    <s v="P051"/>
    <n v="2"/>
    <n v="2499"/>
    <n v="0"/>
    <s v="Debit Card"/>
    <s v="Delivered"/>
    <s v="Delivered"/>
    <s v="Facebook"/>
    <n v="60"/>
    <n v="1946"/>
    <n v="4998"/>
    <n v="3892"/>
    <n v="1106"/>
    <n v="0.22128851540616246"/>
    <n v="4998"/>
    <n v="1106"/>
    <s v="May"/>
    <s v="May-2024"/>
    <d v="2024-05-01T00:00:00"/>
    <x v="3"/>
  </r>
  <r>
    <s v="CUST0875"/>
    <s v="P051"/>
    <n v="3"/>
    <n v="2499"/>
    <n v="374.85"/>
    <s v="UPI"/>
    <s v="Delivered"/>
    <s v="Delivered"/>
    <s v="Organic"/>
    <n v="40"/>
    <n v="1946"/>
    <n v="7122.15"/>
    <n v="5838"/>
    <n v="1284.1499999999996"/>
    <n v="0.1803037004275394"/>
    <n v="7122.15"/>
    <n v="1284.1499999999996"/>
    <s v="May"/>
    <s v="May-2025"/>
    <d v="2025-05-01T00:00:00"/>
    <x v="3"/>
  </r>
  <r>
    <s v="CUST0521"/>
    <s v="P080"/>
    <n v="2"/>
    <n v="6999"/>
    <n v="0"/>
    <s v="Credit Card"/>
    <s v="Delivered"/>
    <s v="Delivered"/>
    <s v="Organic"/>
    <n v="80"/>
    <n v="4949"/>
    <n v="13998"/>
    <n v="9898"/>
    <n v="4100"/>
    <n v="0.29289898556936705"/>
    <n v="13998"/>
    <n v="4100"/>
    <s v="Apr"/>
    <s v="Apr-2024"/>
    <d v="2024-04-01T00:00:00"/>
    <x v="2"/>
  </r>
  <r>
    <s v="CUST1041"/>
    <s v="P011"/>
    <n v="4"/>
    <n v="799"/>
    <n v="319.60000000000002"/>
    <s v="Debit Card"/>
    <s v="Delivered"/>
    <s v="Delivered"/>
    <s v="Affiliate"/>
    <n v="60"/>
    <n v="645"/>
    <n v="2876.4"/>
    <n v="2580"/>
    <n v="296.40000000000009"/>
    <n v="0.10304547350855238"/>
    <n v="2876.4"/>
    <n v="296.40000000000009"/>
    <s v="May"/>
    <s v="May-2025"/>
    <d v="2025-05-01T00:00:00"/>
    <x v="4"/>
  </r>
  <r>
    <s v="CUST0877"/>
    <s v="P017"/>
    <n v="1"/>
    <n v="6999"/>
    <n v="0"/>
    <s v="UPI"/>
    <s v="Cancelled"/>
    <s v="Cancelled"/>
    <s v="Google Ads"/>
    <n v="40"/>
    <n v="4046"/>
    <n v="6999"/>
    <n v="4046"/>
    <n v="2953"/>
    <n v="0.42191741677382483"/>
    <n v="0"/>
    <n v="0"/>
    <s v="Jul"/>
    <s v="Jul-2025"/>
    <d v="2025-07-01T00:00:00"/>
    <x v="4"/>
  </r>
  <r>
    <s v="CUST1061"/>
    <s v="P072"/>
    <n v="2"/>
    <n v="999"/>
    <n v="0"/>
    <s v="Credit Card"/>
    <s v="Delivered"/>
    <s v="Delivered"/>
    <s v="Organic"/>
    <n v="100"/>
    <n v="636"/>
    <n v="1998"/>
    <n v="1272"/>
    <n v="726"/>
    <n v="0.36336336336336339"/>
    <n v="1998"/>
    <n v="726"/>
    <s v="Aug"/>
    <s v="Aug-2025"/>
    <d v="2025-08-01T00:00:00"/>
    <x v="2"/>
  </r>
  <r>
    <s v="CUST0594"/>
    <s v="P077"/>
    <n v="1"/>
    <n v="3999"/>
    <n v="199.95"/>
    <s v="UPI"/>
    <s v="Delivered"/>
    <s v="Delayed"/>
    <s v="Organic"/>
    <n v="50"/>
    <n v="2547"/>
    <n v="3799.05"/>
    <n v="2547"/>
    <n v="1252.0500000000002"/>
    <n v="0.32956923441386665"/>
    <n v="3799.05"/>
    <n v="1252.0500000000002"/>
    <s v="May"/>
    <s v="May-2024"/>
    <d v="2024-05-01T00:00:00"/>
    <x v="2"/>
  </r>
  <r>
    <s v="CUST0446"/>
    <s v="P072"/>
    <n v="4"/>
    <n v="999"/>
    <n v="999"/>
    <s v="Cash on Delivery"/>
    <s v="Delivered"/>
    <s v="Delayed"/>
    <s v="Affiliate"/>
    <n v="50"/>
    <n v="636"/>
    <n v="2997"/>
    <n v="2544"/>
    <n v="453"/>
    <n v="0.15115115115115116"/>
    <n v="2997"/>
    <n v="453"/>
    <s v="Feb"/>
    <s v="Feb-2025"/>
    <d v="2025-02-01T00:00:00"/>
    <x v="2"/>
  </r>
  <r>
    <s v="CUST0198"/>
    <s v="P078"/>
    <n v="1"/>
    <n v="399"/>
    <n v="59.85"/>
    <s v="UPI"/>
    <s v="Delivered"/>
    <s v="Delivered"/>
    <s v="Email"/>
    <n v="100"/>
    <n v="257"/>
    <n v="339.15"/>
    <n v="257"/>
    <n v="82.149999999999977"/>
    <n v="0.24222320507150225"/>
    <n v="339.15"/>
    <n v="82.149999999999977"/>
    <s v="Jun"/>
    <s v="Jun-2024"/>
    <d v="2024-06-01T00:00:00"/>
    <x v="2"/>
  </r>
  <r>
    <s v="CUST1151"/>
    <s v="P078"/>
    <n v="2"/>
    <n v="399"/>
    <n v="119.7"/>
    <s v="Credit Card"/>
    <s v="Delivered"/>
    <s v="Delivered"/>
    <s v="Affiliate"/>
    <n v="70"/>
    <n v="257"/>
    <n v="678.3"/>
    <n v="514"/>
    <n v="164.29999999999995"/>
    <n v="0.24222320507150225"/>
    <n v="678.3"/>
    <n v="164.29999999999995"/>
    <s v="Apr"/>
    <s v="Apr-2024"/>
    <d v="2024-04-01T00:00:00"/>
    <x v="2"/>
  </r>
  <r>
    <s v="CUST0269"/>
    <s v="P057"/>
    <n v="4"/>
    <n v="299"/>
    <n v="299"/>
    <s v="Cash on Delivery"/>
    <s v="Delivered"/>
    <s v="Delivered"/>
    <s v="Organic"/>
    <n v="100"/>
    <n v="188"/>
    <n v="897"/>
    <n v="752"/>
    <n v="145"/>
    <n v="0.1616499442586399"/>
    <n v="897"/>
    <n v="145"/>
    <s v="Jul"/>
    <s v="Jul-2025"/>
    <d v="2025-07-01T00:00:00"/>
    <x v="3"/>
  </r>
  <r>
    <s v="CUST0830"/>
    <s v="P054"/>
    <n v="2"/>
    <n v="4999"/>
    <n v="0"/>
    <s v="Cash on Delivery"/>
    <s v="Cancelled"/>
    <s v="Cancelled"/>
    <s v="Email"/>
    <n v="40"/>
    <n v="2912"/>
    <n v="9998"/>
    <n v="5824"/>
    <n v="4174"/>
    <n v="0.41748349669933987"/>
    <n v="0"/>
    <n v="0"/>
    <s v="Apr"/>
    <s v="Apr-2025"/>
    <d v="2025-04-01T00:00:00"/>
    <x v="3"/>
  </r>
  <r>
    <s v="CUST0578"/>
    <s v="P087"/>
    <n v="3"/>
    <n v="799"/>
    <n v="239.7"/>
    <s v="Credit Card"/>
    <s v="Delivered"/>
    <s v="Delivered"/>
    <s v="Google Ads"/>
    <n v="70"/>
    <n v="560"/>
    <n v="2157.3000000000002"/>
    <n v="1680"/>
    <n v="477.30000000000018"/>
    <n v="0.22124878320122382"/>
    <n v="2157.3000000000002"/>
    <n v="477.30000000000018"/>
    <s v="May"/>
    <s v="May-2024"/>
    <d v="2024-05-01T00:00:00"/>
    <x v="1"/>
  </r>
  <r>
    <s v="CUST0385"/>
    <s v="P027"/>
    <n v="1"/>
    <n v="299"/>
    <n v="44.85"/>
    <s v="UPI"/>
    <s v="Delivered"/>
    <s v="Delivered"/>
    <s v="Google Ads"/>
    <n v="60"/>
    <n v="206"/>
    <n v="254.15"/>
    <n v="206"/>
    <n v="48.150000000000006"/>
    <n v="0.18945504623253986"/>
    <n v="254.15"/>
    <n v="48.150000000000006"/>
    <s v="Feb"/>
    <s v="Feb-2025"/>
    <d v="2025-02-01T00:00:00"/>
    <x v="0"/>
  </r>
  <r>
    <s v="CUST0392"/>
    <s v="P052"/>
    <n v="2"/>
    <n v="499"/>
    <n v="0"/>
    <s v="UPI"/>
    <s v="Delivered"/>
    <s v="Delivered"/>
    <s v="Instagram"/>
    <n v="100"/>
    <n v="320"/>
    <n v="998"/>
    <n v="640"/>
    <n v="358"/>
    <n v="0.3587174348697395"/>
    <n v="998"/>
    <n v="358"/>
    <s v="Jun"/>
    <s v="Jun-2025"/>
    <d v="2025-06-01T00:00:00"/>
    <x v="3"/>
  </r>
  <r>
    <s v="CUST0711"/>
    <s v="P001"/>
    <n v="4"/>
    <n v="799"/>
    <n v="479.4"/>
    <s v="UPI"/>
    <s v="Delivered"/>
    <s v="Delivered"/>
    <s v="Instagram"/>
    <n v="100"/>
    <n v="547"/>
    <n v="2716.6"/>
    <n v="2188"/>
    <n v="528.59999999999991"/>
    <n v="0.19458146212176983"/>
    <n v="2716.6"/>
    <n v="528.59999999999991"/>
    <s v="Mar"/>
    <s v="Mar-2024"/>
    <d v="2024-03-01T00:00:00"/>
    <x v="4"/>
  </r>
  <r>
    <s v="CUST0080"/>
    <s v="P013"/>
    <n v="2"/>
    <n v="999"/>
    <n v="499.5"/>
    <s v="Cash on Delivery"/>
    <s v="Delivered"/>
    <s v="Delivered"/>
    <s v="Organic"/>
    <n v="70"/>
    <n v="603"/>
    <n v="1498.5"/>
    <n v="1206"/>
    <n v="292.5"/>
    <n v="0.19519519519519518"/>
    <n v="1498.5"/>
    <n v="292.5"/>
    <s v="Jun"/>
    <s v="Jun-2024"/>
    <d v="2024-06-01T00:00:00"/>
    <x v="4"/>
  </r>
  <r>
    <s v="CUST1099"/>
    <s v="P090"/>
    <n v="1"/>
    <n v="8999"/>
    <n v="449.95"/>
    <s v="UPI"/>
    <s v="Delivered"/>
    <s v="Delivered"/>
    <s v="Facebook"/>
    <n v="80"/>
    <n v="5811"/>
    <n v="8549.0499999999993"/>
    <n v="5811"/>
    <n v="2738.0499999999993"/>
    <n v="0.32027535223211928"/>
    <n v="8549.0499999999993"/>
    <n v="2738.0499999999993"/>
    <s v="Oct"/>
    <s v="Oct-2024"/>
    <d v="2024-10-01T00:00:00"/>
    <x v="1"/>
  </r>
  <r>
    <s v="CUST0790"/>
    <s v="P041"/>
    <n v="1"/>
    <n v="399"/>
    <n v="0"/>
    <s v="Debit Card"/>
    <s v="Delivered"/>
    <s v="Delivered"/>
    <s v="Organic"/>
    <n v="80"/>
    <n v="315"/>
    <n v="399"/>
    <n v="315"/>
    <n v="84"/>
    <n v="0.21052631578947367"/>
    <n v="399"/>
    <n v="84"/>
    <s v="Apr"/>
    <s v="Apr-2025"/>
    <d v="2025-04-01T00:00:00"/>
    <x v="3"/>
  </r>
  <r>
    <s v="CUST0524"/>
    <s v="P081"/>
    <n v="1"/>
    <n v="499"/>
    <n v="0"/>
    <s v="Debit Card"/>
    <s v="Cancelled"/>
    <s v="Cancelled"/>
    <s v="Email"/>
    <n v="60"/>
    <n v="280"/>
    <n v="499"/>
    <n v="280"/>
    <n v="219"/>
    <n v="0.43887775551102204"/>
    <n v="0"/>
    <n v="0"/>
    <s v="Mar"/>
    <s v="Mar-2025"/>
    <d v="2025-03-01T00:00:00"/>
    <x v="1"/>
  </r>
  <r>
    <s v="CUST0571"/>
    <s v="P098"/>
    <n v="2"/>
    <n v="399"/>
    <n v="79.8"/>
    <s v="UPI"/>
    <s v="Delivered"/>
    <s v="Delivered"/>
    <s v="Affiliate"/>
    <n v="50"/>
    <n v="278"/>
    <n v="718.2"/>
    <n v="556"/>
    <n v="162.20000000000005"/>
    <n v="0.22584238373712062"/>
    <n v="718.2"/>
    <n v="162.20000000000005"/>
    <s v="May"/>
    <s v="May-2024"/>
    <d v="2024-05-01T00:00:00"/>
    <x v="1"/>
  </r>
  <r>
    <s v="CUST0748"/>
    <s v="P046"/>
    <n v="3"/>
    <n v="1999"/>
    <n v="0"/>
    <s v="Credit Card"/>
    <s v="Cancelled"/>
    <s v="Cancelled"/>
    <s v="Facebook"/>
    <n v="100"/>
    <n v="1398"/>
    <n v="5997"/>
    <n v="4194"/>
    <n v="1803"/>
    <n v="0.30065032516258128"/>
    <n v="0"/>
    <n v="0"/>
    <s v="Mar"/>
    <s v="Mar-2025"/>
    <d v="2025-03-01T00:00:00"/>
    <x v="3"/>
  </r>
  <r>
    <s v="CUST1036"/>
    <s v="P052"/>
    <n v="2"/>
    <n v="499"/>
    <n v="0"/>
    <s v="Cash on Delivery"/>
    <s v="Delivered"/>
    <s v="Delivered"/>
    <s v="Instagram"/>
    <n v="50"/>
    <n v="320"/>
    <n v="998"/>
    <n v="640"/>
    <n v="358"/>
    <n v="0.3587174348697395"/>
    <n v="998"/>
    <n v="358"/>
    <s v="May"/>
    <s v="May-2024"/>
    <d v="2024-05-01T00:00:00"/>
    <x v="3"/>
  </r>
  <r>
    <s v="CUST0988"/>
    <s v="P036"/>
    <n v="2"/>
    <n v="2999"/>
    <n v="0"/>
    <s v="Credit Card"/>
    <s v="Delivered"/>
    <s v="Delivered"/>
    <s v="Email"/>
    <n v="80"/>
    <n v="2406"/>
    <n v="5998"/>
    <n v="4812"/>
    <n v="1186"/>
    <n v="0.19773257752584195"/>
    <n v="5998"/>
    <n v="1186"/>
    <s v="Sep"/>
    <s v="Sep-2025"/>
    <d v="2025-09-01T00:00:00"/>
    <x v="0"/>
  </r>
  <r>
    <s v="CUST0751"/>
    <s v="P068"/>
    <n v="1"/>
    <n v="2499"/>
    <n v="124.95"/>
    <s v="Credit Card"/>
    <s v="Delivered"/>
    <s v="Delivered"/>
    <s v="Organic"/>
    <n v="70"/>
    <n v="1632"/>
    <n v="2374.0500000000002"/>
    <n v="1632"/>
    <n v="742.05000000000018"/>
    <n v="0.31256713211600434"/>
    <n v="2374.0500000000002"/>
    <n v="742.05000000000018"/>
    <s v="Apr"/>
    <s v="Apr-2024"/>
    <d v="2024-04-01T00:00:00"/>
    <x v="2"/>
  </r>
  <r>
    <s v="CUST1053"/>
    <s v="P018"/>
    <n v="2"/>
    <n v="499"/>
    <n v="99.8"/>
    <s v="Debit Card"/>
    <s v="Delivered"/>
    <s v="Delivered"/>
    <s v="Facebook"/>
    <n v="50"/>
    <n v="403"/>
    <n v="898.2"/>
    <n v="806"/>
    <n v="92.200000000000045"/>
    <n v="0.10264974393230911"/>
    <n v="898.2"/>
    <n v="92.200000000000045"/>
    <s v="Feb"/>
    <s v="Feb-2024"/>
    <d v="2024-02-01T00:00:00"/>
    <x v="4"/>
  </r>
  <r>
    <s v="CUST0421"/>
    <s v="P003"/>
    <n v="2"/>
    <n v="399"/>
    <n v="199.5"/>
    <s v="Cash on Delivery"/>
    <s v="Delivered"/>
    <s v="Delivered"/>
    <s v="Affiliate"/>
    <n v="70"/>
    <n v="307"/>
    <n v="598.5"/>
    <n v="614"/>
    <n v="-15.5"/>
    <n v="-2.5898078529657476E-2"/>
    <n v="598.5"/>
    <n v="-15.5"/>
    <s v="Mar"/>
    <s v="Mar-2025"/>
    <d v="2025-03-01T00:00:00"/>
    <x v="4"/>
  </r>
  <r>
    <s v="CUST1050"/>
    <s v="P065"/>
    <n v="1"/>
    <n v="399"/>
    <n v="39.9"/>
    <s v="UPI"/>
    <s v="Delivered"/>
    <s v="Delivered"/>
    <s v="Facebook"/>
    <n v="50"/>
    <n v="252"/>
    <n v="359.1"/>
    <n v="252"/>
    <n v="107.10000000000002"/>
    <n v="0.29824561403508776"/>
    <n v="359.1"/>
    <n v="107.10000000000002"/>
    <s v="Jun"/>
    <s v="Jun-2025"/>
    <d v="2025-06-01T00:00:00"/>
    <x v="2"/>
  </r>
  <r>
    <s v="CUST0102"/>
    <s v="P066"/>
    <n v="1"/>
    <n v="299"/>
    <n v="14.95"/>
    <s v="Credit Card"/>
    <s v="Delivered"/>
    <s v="Delivered"/>
    <s v="Organic"/>
    <n v="100"/>
    <n v="223"/>
    <n v="284.05"/>
    <n v="223"/>
    <n v="61.050000000000011"/>
    <n v="0.21492694948072524"/>
    <n v="284.05"/>
    <n v="61.050000000000011"/>
    <s v="Jun"/>
    <s v="Jun-2025"/>
    <d v="2025-06-01T00:00:00"/>
    <x v="2"/>
  </r>
  <r>
    <s v="CUST0665"/>
    <s v="P025"/>
    <n v="2"/>
    <n v="4999"/>
    <n v="1499.7"/>
    <s v="Net Banking"/>
    <s v="Delivered"/>
    <s v="Delivered"/>
    <s v="Affiliate"/>
    <n v="50"/>
    <n v="3572"/>
    <n v="8498.2999999999993"/>
    <n v="7144"/>
    <n v="1354.2999999999993"/>
    <n v="0.15936128402151012"/>
    <n v="8498.2999999999993"/>
    <n v="1354.2999999999993"/>
    <s v="Feb"/>
    <s v="Feb-2025"/>
    <d v="2025-02-01T00:00:00"/>
    <x v="0"/>
  </r>
  <r>
    <s v="CUST0656"/>
    <s v="P079"/>
    <n v="4"/>
    <n v="1999"/>
    <n v="1599.2"/>
    <s v="UPI"/>
    <s v="Delivered"/>
    <s v="Delivered"/>
    <s v="Facebook"/>
    <n v="80"/>
    <n v="1506"/>
    <n v="6396.8"/>
    <n v="6024"/>
    <n v="372.80000000000018"/>
    <n v="5.8279139569784921E-2"/>
    <n v="6396.8"/>
    <n v="372.80000000000018"/>
    <s v="May"/>
    <s v="May-2025"/>
    <d v="2025-05-01T00:00:00"/>
    <x v="2"/>
  </r>
  <r>
    <s v="CUST0742"/>
    <s v="P024"/>
    <n v="1"/>
    <n v="1299"/>
    <n v="64.95"/>
    <s v="Debit Card"/>
    <s v="Delivered"/>
    <s v="Delivered"/>
    <s v="Organic"/>
    <n v="80"/>
    <n v="969"/>
    <n v="1234.05"/>
    <n v="969"/>
    <n v="265.04999999999995"/>
    <n v="0.21478060046189373"/>
    <n v="1234.05"/>
    <n v="265.04999999999995"/>
    <s v="Aug"/>
    <s v="Aug-2024"/>
    <d v="2024-08-01T00:00:00"/>
    <x v="0"/>
  </r>
  <r>
    <s v="CUST0911"/>
    <s v="P064"/>
    <n v="3"/>
    <n v="799"/>
    <n v="359.55"/>
    <s v="Credit Card"/>
    <s v="Delivered"/>
    <s v="Delivered"/>
    <s v="Facebook"/>
    <n v="50"/>
    <n v="445"/>
    <n v="2037.45"/>
    <n v="1335"/>
    <n v="702.45"/>
    <n v="0.34476919679010531"/>
    <n v="2037.45"/>
    <n v="702.45"/>
    <s v="Jul"/>
    <s v="Jul-2024"/>
    <d v="2024-07-01T00:00:00"/>
    <x v="2"/>
  </r>
  <r>
    <s v="CUST0668"/>
    <s v="P071"/>
    <n v="1"/>
    <n v="999"/>
    <n v="49.95"/>
    <s v="UPI"/>
    <s v="Delivered"/>
    <s v="Delivered"/>
    <s v="Organic"/>
    <n v="40"/>
    <n v="818"/>
    <n v="949.05"/>
    <n v="818"/>
    <n v="131.04999999999995"/>
    <n v="0.13808545387492752"/>
    <n v="949.05"/>
    <n v="131.04999999999995"/>
    <s v="Jan"/>
    <s v="Jan-2024"/>
    <d v="2024-01-01T00:00:00"/>
    <x v="2"/>
  </r>
  <r>
    <s v="CUST0200"/>
    <s v="P056"/>
    <n v="1"/>
    <n v="299"/>
    <n v="0"/>
    <s v="Credit Card"/>
    <s v="Delivered"/>
    <s v="Delivered"/>
    <s v="Affiliate"/>
    <n v="100"/>
    <n v="188"/>
    <n v="299"/>
    <n v="188"/>
    <n v="111"/>
    <n v="0.37123745819397991"/>
    <n v="299"/>
    <n v="111"/>
    <s v="Nov"/>
    <s v="Nov-2024"/>
    <d v="2024-11-01T00:00:00"/>
    <x v="3"/>
  </r>
  <r>
    <s v="CUST0198"/>
    <s v="P098"/>
    <n v="2"/>
    <n v="399"/>
    <n v="79.8"/>
    <s v="UPI"/>
    <s v="Delivered"/>
    <s v="Delivered"/>
    <s v="Organic"/>
    <n v="40"/>
    <n v="278"/>
    <n v="718.2"/>
    <n v="556"/>
    <n v="162.20000000000005"/>
    <n v="0.22584238373712062"/>
    <n v="718.2"/>
    <n v="162.20000000000005"/>
    <s v="Aug"/>
    <s v="Aug-2024"/>
    <d v="2024-08-01T00:00:00"/>
    <x v="1"/>
  </r>
  <r>
    <s v="CUST0260"/>
    <s v="P033"/>
    <n v="1"/>
    <n v="399"/>
    <n v="39.9"/>
    <s v="UPI"/>
    <s v="Delivered"/>
    <s v="Delivered"/>
    <s v="Google Ads"/>
    <n v="60"/>
    <n v="321"/>
    <n v="359.1"/>
    <n v="321"/>
    <n v="38.100000000000023"/>
    <n v="0.10609857978279037"/>
    <n v="359.1"/>
    <n v="38.100000000000023"/>
    <s v="Sep"/>
    <s v="Sep-2024"/>
    <d v="2024-09-01T00:00:00"/>
    <x v="0"/>
  </r>
  <r>
    <s v="CUST0620"/>
    <s v="P043"/>
    <n v="3"/>
    <n v="599"/>
    <n v="269.55"/>
    <s v="Debit Card"/>
    <s v="Delivered"/>
    <s v="Delivered"/>
    <s v="Email"/>
    <n v="100"/>
    <n v="358"/>
    <n v="1527.45"/>
    <n v="1074"/>
    <n v="453.45000000000005"/>
    <n v="0.29686732789944026"/>
    <n v="1527.45"/>
    <n v="453.45000000000005"/>
    <s v="Apr"/>
    <s v="Apr-2024"/>
    <d v="2024-04-01T00:00:00"/>
    <x v="3"/>
  </r>
  <r>
    <s v="CUST0120"/>
    <s v="P090"/>
    <n v="1"/>
    <n v="8999"/>
    <n v="899.9"/>
    <s v="Credit Card"/>
    <s v="Delivered"/>
    <s v="Delivered"/>
    <s v="Email"/>
    <n v="50"/>
    <n v="5811"/>
    <n v="8099.1"/>
    <n v="5811"/>
    <n v="2288.1000000000004"/>
    <n v="0.28251287180057044"/>
    <n v="8099.1"/>
    <n v="2288.1000000000004"/>
    <s v="Sep"/>
    <s v="Sep-2025"/>
    <d v="2025-09-01T00:00:00"/>
    <x v="1"/>
  </r>
  <r>
    <s v="CUST0699"/>
    <s v="P040"/>
    <n v="3"/>
    <n v="799"/>
    <n v="479.4"/>
    <s v="UPI"/>
    <s v="Delivered"/>
    <s v="Delivered"/>
    <s v="Instagram"/>
    <n v="50"/>
    <n v="639"/>
    <n v="1917.6"/>
    <n v="1917"/>
    <n v="0.59999999999990905"/>
    <n v="3.1289111389231803E-4"/>
    <n v="1917.6"/>
    <n v="0.59999999999990905"/>
    <s v="Apr"/>
    <s v="Apr-2024"/>
    <d v="2024-04-01T00:00:00"/>
    <x v="0"/>
  </r>
  <r>
    <s v="CUST0538"/>
    <s v="P002"/>
    <n v="2"/>
    <n v="999"/>
    <n v="0"/>
    <s v="Debit Card"/>
    <s v="Delivered"/>
    <s v="Delivered"/>
    <s v="Organic"/>
    <n v="60"/>
    <n v="590"/>
    <n v="1998"/>
    <n v="1180"/>
    <n v="818"/>
    <n v="0.4094094094094094"/>
    <n v="1998"/>
    <n v="818"/>
    <s v="Oct"/>
    <s v="Oct-2025"/>
    <d v="2025-10-01T00:00:00"/>
    <x v="4"/>
  </r>
  <r>
    <s v="CUST0768"/>
    <s v="P064"/>
    <n v="4"/>
    <n v="799"/>
    <n v="159.80000000000001"/>
    <s v="UPI"/>
    <s v="Delivered"/>
    <s v="Delivered"/>
    <s v="Instagram"/>
    <n v="70"/>
    <n v="445"/>
    <n v="3036.2"/>
    <n v="1780"/>
    <n v="1256.1999999999998"/>
    <n v="0.41374086028588364"/>
    <n v="3036.2"/>
    <n v="1256.1999999999998"/>
    <s v="Jun"/>
    <s v="Jun-2025"/>
    <d v="2025-06-01T00:00:00"/>
    <x v="2"/>
  </r>
  <r>
    <s v="CUST0594"/>
    <s v="P050"/>
    <n v="1"/>
    <n v="3999"/>
    <n v="799.8"/>
    <s v="Credit Card"/>
    <s v="Delivered"/>
    <s v="Delivered"/>
    <s v="Google Ads"/>
    <n v="50"/>
    <n v="2895"/>
    <n v="3199.2"/>
    <n v="2895"/>
    <n v="304.19999999999982"/>
    <n v="9.5086271567891928E-2"/>
    <n v="3199.2"/>
    <n v="304.19999999999982"/>
    <s v="May"/>
    <s v="May-2024"/>
    <d v="2024-05-01T00:00:00"/>
    <x v="3"/>
  </r>
  <r>
    <s v="CUST0767"/>
    <s v="P031"/>
    <n v="4"/>
    <n v="3999"/>
    <n v="0"/>
    <s v="UPI"/>
    <s v="Cancelled"/>
    <s v="Cancelled"/>
    <s v="Google Ads"/>
    <n v="60"/>
    <n v="3007"/>
    <n v="15996"/>
    <n v="12028"/>
    <n v="3968"/>
    <n v="0.24806201550387597"/>
    <n v="0"/>
    <n v="0"/>
    <s v="May"/>
    <s v="May-2024"/>
    <d v="2024-05-01T00:00:00"/>
    <x v="0"/>
  </r>
  <r>
    <s v="CUST0696"/>
    <s v="P015"/>
    <n v="2"/>
    <n v="1299"/>
    <n v="259.8"/>
    <s v="UPI"/>
    <s v="Delivered"/>
    <s v="Delivered"/>
    <s v="Google Ads"/>
    <n v="80"/>
    <n v="881"/>
    <n v="2338.1999999999998"/>
    <n v="1762"/>
    <n v="576.19999999999982"/>
    <n v="0.24642887691386531"/>
    <n v="2338.1999999999998"/>
    <n v="576.19999999999982"/>
    <s v="May"/>
    <s v="May-2025"/>
    <d v="2025-05-01T00:00:00"/>
    <x v="4"/>
  </r>
  <r>
    <s v="CUST0574"/>
    <s v="P057"/>
    <n v="1"/>
    <n v="299"/>
    <n v="14.95"/>
    <s v="Cash on Delivery"/>
    <s v="Delivered"/>
    <s v="Delivered"/>
    <s v="Instagram"/>
    <n v="40"/>
    <n v="188"/>
    <n v="284.05"/>
    <n v="188"/>
    <n v="96.050000000000011"/>
    <n v="0.33814469283576837"/>
    <n v="284.05"/>
    <n v="96.050000000000011"/>
    <s v="Sep"/>
    <s v="Sep-2025"/>
    <d v="2025-09-01T00:00:00"/>
    <x v="3"/>
  </r>
  <r>
    <s v="CUST0590"/>
    <s v="P099"/>
    <n v="1"/>
    <n v="1299"/>
    <n v="129.9"/>
    <s v="Cash on Delivery"/>
    <s v="Delivered"/>
    <s v="Delivered"/>
    <s v="Instagram"/>
    <n v="60"/>
    <n v="1025"/>
    <n v="1169.0999999999999"/>
    <n v="1025"/>
    <n v="144.09999999999991"/>
    <n v="0.12325720639808393"/>
    <n v="1169.0999999999999"/>
    <n v="144.09999999999991"/>
    <s v="Sep"/>
    <s v="Sep-2025"/>
    <d v="2025-09-01T00:00:00"/>
    <x v="1"/>
  </r>
  <r>
    <s v="CUST0460"/>
    <s v="P061"/>
    <n v="1"/>
    <n v="299"/>
    <n v="59.8"/>
    <s v="Net Banking"/>
    <s v="Delivered"/>
    <s v="Delivered"/>
    <s v="Organic"/>
    <n v="100"/>
    <n v="170"/>
    <n v="239.2"/>
    <n v="170"/>
    <n v="69.199999999999989"/>
    <n v="0.28929765886287623"/>
    <n v="239.2"/>
    <n v="69.199999999999989"/>
    <s v="Aug"/>
    <s v="Aug-2025"/>
    <d v="2025-08-01T00:00:00"/>
    <x v="2"/>
  </r>
  <r>
    <s v="CUST1179"/>
    <s v="P095"/>
    <n v="2"/>
    <n v="299"/>
    <n v="59.8"/>
    <s v="Credit Card"/>
    <s v="Delivered"/>
    <s v="Delayed"/>
    <s v="Organic"/>
    <n v="40"/>
    <n v="221"/>
    <n v="538.20000000000005"/>
    <n v="442"/>
    <n v="96.200000000000045"/>
    <n v="0.17874396135265708"/>
    <n v="538.20000000000005"/>
    <n v="96.200000000000045"/>
    <s v="Dec"/>
    <s v="Dec-2024"/>
    <d v="2024-12-01T00:00:00"/>
    <x v="1"/>
  </r>
  <r>
    <s v="CUST0659"/>
    <s v="P087"/>
    <n v="2"/>
    <n v="799"/>
    <n v="239.7"/>
    <s v="UPI"/>
    <s v="Delivered"/>
    <s v="Delivered"/>
    <s v="Google Ads"/>
    <n v="80"/>
    <n v="560"/>
    <n v="1358.3"/>
    <n v="1120"/>
    <n v="238.29999999999995"/>
    <n v="0.17543988809541336"/>
    <n v="1358.3"/>
    <n v="238.29999999999995"/>
    <s v="Oct"/>
    <s v="Oct-2024"/>
    <d v="2024-10-01T00:00:00"/>
    <x v="1"/>
  </r>
  <r>
    <s v="CUST0937"/>
    <s v="P023"/>
    <n v="3"/>
    <n v="8999"/>
    <n v="0"/>
    <s v="Net Banking"/>
    <s v="Cancelled"/>
    <s v="Cancelled"/>
    <s v="Organic"/>
    <n v="40"/>
    <n v="6419"/>
    <n v="26997"/>
    <n v="19257"/>
    <n v="7740"/>
    <n v="0.28669852205800644"/>
    <n v="0"/>
    <n v="0"/>
    <s v="Jan"/>
    <s v="Jan-2024"/>
    <d v="2024-01-01T00:00:00"/>
    <x v="0"/>
  </r>
  <r>
    <s v="CUST1169"/>
    <s v="P002"/>
    <n v="2"/>
    <n v="999"/>
    <n v="399.6"/>
    <s v="UPI"/>
    <s v="Delivered"/>
    <s v="Delivered"/>
    <s v="Facebook"/>
    <n v="80"/>
    <n v="590"/>
    <n v="1598.4"/>
    <n v="1180"/>
    <n v="418.40000000000009"/>
    <n v="0.2617617617617618"/>
    <n v="1598.4"/>
    <n v="418.40000000000009"/>
    <s v="Jul"/>
    <s v="Jul-2024"/>
    <d v="2024-07-01T00:00:00"/>
    <x v="4"/>
  </r>
  <r>
    <s v="CUST0519"/>
    <s v="P033"/>
    <n v="3"/>
    <n v="399"/>
    <n v="0"/>
    <s v="UPI"/>
    <s v="Delivered"/>
    <s v="Delayed"/>
    <s v="Instagram"/>
    <n v="100"/>
    <n v="321"/>
    <n v="1197"/>
    <n v="963"/>
    <n v="234"/>
    <n v="0.19548872180451127"/>
    <n v="1197"/>
    <n v="234"/>
    <s v="Aug"/>
    <s v="Aug-2025"/>
    <d v="2025-08-01T00:00:00"/>
    <x v="0"/>
  </r>
  <r>
    <s v="CUST0196"/>
    <s v="P054"/>
    <n v="4"/>
    <n v="4999"/>
    <n v="0"/>
    <s v="UPI"/>
    <s v="Cancelled"/>
    <s v="Cancelled"/>
    <s v="Organic"/>
    <n v="50"/>
    <n v="2912"/>
    <n v="19996"/>
    <n v="11648"/>
    <n v="8348"/>
    <n v="0.41748349669933987"/>
    <n v="0"/>
    <n v="0"/>
    <s v="Mar"/>
    <s v="Mar-2025"/>
    <d v="2025-03-01T00:00:00"/>
    <x v="3"/>
  </r>
  <r>
    <s v="CUST0438"/>
    <s v="P022"/>
    <n v="1"/>
    <n v="999"/>
    <n v="0"/>
    <s v="UPI"/>
    <s v="Cancelled"/>
    <s v="Cancelled"/>
    <s v="Affiliate"/>
    <n v="50"/>
    <n v="693"/>
    <n v="999"/>
    <n v="693"/>
    <n v="306"/>
    <n v="0.30630630630630629"/>
    <n v="0"/>
    <n v="0"/>
    <s v="Oct"/>
    <s v="Oct-2025"/>
    <d v="2025-10-01T00:00:00"/>
    <x v="0"/>
  </r>
  <r>
    <s v="CUST0317"/>
    <s v="P052"/>
    <n v="1"/>
    <n v="499"/>
    <n v="49.9"/>
    <s v="Credit Card"/>
    <s v="Delivered"/>
    <s v="Delivered"/>
    <s v="Facebook"/>
    <n v="40"/>
    <n v="320"/>
    <n v="449.1"/>
    <n v="320"/>
    <n v="129.10000000000002"/>
    <n v="0.28746381652193281"/>
    <n v="449.1"/>
    <n v="129.10000000000002"/>
    <s v="Jun"/>
    <s v="Jun-2025"/>
    <d v="2025-06-01T00:00:00"/>
    <x v="3"/>
  </r>
  <r>
    <s v="CUST1097"/>
    <s v="P078"/>
    <n v="1"/>
    <n v="399"/>
    <n v="0"/>
    <s v="Credit Card"/>
    <s v="Cancelled"/>
    <s v="Cancelled"/>
    <s v="Email"/>
    <n v="50"/>
    <n v="257"/>
    <n v="399"/>
    <n v="257"/>
    <n v="142"/>
    <n v="0.35588972431077692"/>
    <n v="0"/>
    <n v="0"/>
    <s v="Jun"/>
    <s v="Jun-2024"/>
    <d v="2024-06-01T00:00:00"/>
    <x v="2"/>
  </r>
  <r>
    <s v="CUST0452"/>
    <s v="P043"/>
    <n v="3"/>
    <n v="599"/>
    <n v="89.85"/>
    <s v="Credit Card"/>
    <s v="Delivered"/>
    <s v="Delayed"/>
    <s v="Google Ads"/>
    <n v="40"/>
    <n v="358"/>
    <n v="1707.15"/>
    <n v="1074"/>
    <n v="633.15000000000009"/>
    <n v="0.37088129338370973"/>
    <n v="1707.15"/>
    <n v="633.15000000000009"/>
    <s v="Aug"/>
    <s v="Aug-2024"/>
    <d v="2024-08-01T00:00:00"/>
    <x v="3"/>
  </r>
  <r>
    <s v="CUST0792"/>
    <s v="P083"/>
    <n v="1"/>
    <n v="499"/>
    <n v="0"/>
    <s v="UPI"/>
    <s v="Cancelled"/>
    <s v="Cancelled"/>
    <s v="Organic"/>
    <n v="100"/>
    <n v="323"/>
    <n v="499"/>
    <n v="323"/>
    <n v="176"/>
    <n v="0.35270541082164331"/>
    <n v="0"/>
    <n v="0"/>
    <s v="Apr"/>
    <s v="Apr-2024"/>
    <d v="2024-04-01T00:00:00"/>
    <x v="1"/>
  </r>
  <r>
    <s v="CUST0523"/>
    <s v="P041"/>
    <n v="3"/>
    <n v="399"/>
    <n v="0"/>
    <s v="Credit Card"/>
    <s v="Cancelled"/>
    <s v="Cancelled"/>
    <s v="Google Ads"/>
    <n v="60"/>
    <n v="315"/>
    <n v="1197"/>
    <n v="945"/>
    <n v="252"/>
    <n v="0.21052631578947367"/>
    <n v="0"/>
    <n v="0"/>
    <s v="Oct"/>
    <s v="Oct-2025"/>
    <d v="2025-10-01T00:00:00"/>
    <x v="3"/>
  </r>
  <r>
    <s v="CUST0850"/>
    <s v="P046"/>
    <n v="2"/>
    <n v="1999"/>
    <n v="199.9"/>
    <s v="Credit Card"/>
    <s v="Delivered"/>
    <s v="Delivered"/>
    <s v="Organic"/>
    <n v="100"/>
    <n v="1398"/>
    <n v="3798.1"/>
    <n v="2796"/>
    <n v="1002.0999999999999"/>
    <n v="0.26384244753955921"/>
    <n v="3798.1"/>
    <n v="1002.0999999999999"/>
    <s v="Jan"/>
    <s v="Jan-2025"/>
    <d v="2025-01-01T00:00:00"/>
    <x v="3"/>
  </r>
  <r>
    <s v="CUST0552"/>
    <s v="P041"/>
    <n v="1"/>
    <n v="399"/>
    <n v="19.95"/>
    <s v="UPI"/>
    <s v="Delivered"/>
    <s v="Delivered"/>
    <s v="Organic"/>
    <n v="60"/>
    <n v="315"/>
    <n v="379.05"/>
    <n v="315"/>
    <n v="64.050000000000011"/>
    <n v="0.16897506925207759"/>
    <n v="379.05"/>
    <n v="64.050000000000011"/>
    <s v="Dec"/>
    <s v="Dec-2024"/>
    <d v="2024-12-01T00:00:00"/>
    <x v="3"/>
  </r>
  <r>
    <s v="CUST0343"/>
    <s v="P015"/>
    <n v="2"/>
    <n v="1299"/>
    <n v="389.7"/>
    <s v="Credit Card"/>
    <s v="Delivered"/>
    <s v="Delivered"/>
    <s v="Google Ads"/>
    <n v="70"/>
    <n v="881"/>
    <n v="2208.3000000000002"/>
    <n v="1762"/>
    <n v="446.30000000000018"/>
    <n v="0.20210116379115162"/>
    <n v="2208.3000000000002"/>
    <n v="446.30000000000018"/>
    <s v="Jan"/>
    <s v="Jan-2025"/>
    <d v="2025-01-01T00:00:00"/>
    <x v="4"/>
  </r>
  <r>
    <s v="CUST0369"/>
    <s v="P077"/>
    <n v="1"/>
    <n v="3999"/>
    <n v="0"/>
    <s v="Cash on Delivery"/>
    <s v="Cancelled"/>
    <s v="Cancelled"/>
    <s v="Instagram"/>
    <n v="70"/>
    <n v="2547"/>
    <n v="3999"/>
    <n v="2547"/>
    <n v="1452"/>
    <n v="0.3630907726931733"/>
    <n v="0"/>
    <n v="0"/>
    <s v="Mar"/>
    <s v="Mar-2024"/>
    <d v="2024-03-01T00:00:00"/>
    <x v="2"/>
  </r>
  <r>
    <s v="CUST0346"/>
    <s v="P014"/>
    <n v="2"/>
    <n v="2499"/>
    <n v="0"/>
    <s v="Credit Card"/>
    <s v="Cancelled"/>
    <s v="Cancelled"/>
    <s v="Organic"/>
    <n v="80"/>
    <n v="1599"/>
    <n v="4998"/>
    <n v="3198"/>
    <n v="1800"/>
    <n v="0.36014405762304924"/>
    <n v="0"/>
    <n v="0"/>
    <s v="Sep"/>
    <s v="Sep-2024"/>
    <d v="2024-09-01T00:00:00"/>
    <x v="4"/>
  </r>
  <r>
    <s v="CUST0553"/>
    <s v="P080"/>
    <n v="3"/>
    <n v="6999"/>
    <n v="2099.6999999999998"/>
    <s v="Credit Card"/>
    <s v="Delivered"/>
    <s v="Delivered"/>
    <s v="Organic"/>
    <n v="50"/>
    <n v="4949"/>
    <n v="18897.3"/>
    <n v="14847"/>
    <n v="4050.2999999999993"/>
    <n v="0.21433220618818558"/>
    <n v="18897.3"/>
    <n v="4050.2999999999993"/>
    <s v="Aug"/>
    <s v="Aug-2025"/>
    <d v="2025-08-01T00:00:00"/>
    <x v="2"/>
  </r>
  <r>
    <s v="CUST1068"/>
    <s v="P099"/>
    <n v="1"/>
    <n v="1299"/>
    <n v="194.85"/>
    <s v="Credit Card"/>
    <s v="Delivered"/>
    <s v="Delivered"/>
    <s v="Affiliate"/>
    <n v="80"/>
    <n v="1025"/>
    <n v="1104.1500000000001"/>
    <n v="1025"/>
    <n v="79.150000000000091"/>
    <n v="7.1684100892089014E-2"/>
    <n v="1104.1500000000001"/>
    <n v="79.150000000000091"/>
    <s v="May"/>
    <s v="May-2024"/>
    <d v="2024-05-01T00:00:00"/>
    <x v="1"/>
  </r>
  <r>
    <s v="CUST0107"/>
    <s v="P005"/>
    <n v="4"/>
    <n v="599"/>
    <n v="479.2"/>
    <s v="Cash on Delivery"/>
    <s v="Delivered"/>
    <s v="Delivered"/>
    <s v="Organic"/>
    <n v="40"/>
    <n v="426"/>
    <n v="1916.8"/>
    <n v="1704"/>
    <n v="212.79999999999995"/>
    <n v="0.11101836393989981"/>
    <n v="1916.8"/>
    <n v="212.79999999999995"/>
    <s v="Aug"/>
    <s v="Aug-2025"/>
    <d v="2025-08-01T00:00:00"/>
    <x v="4"/>
  </r>
  <r>
    <s v="CUST0439"/>
    <s v="P048"/>
    <n v="3"/>
    <n v="1599"/>
    <n v="239.85"/>
    <s v="Net Banking"/>
    <s v="Delivered"/>
    <s v="Delivered"/>
    <s v="Affiliate"/>
    <n v="80"/>
    <n v="1138"/>
    <n v="4557.1499999999996"/>
    <n v="3414"/>
    <n v="1143.1499999999996"/>
    <n v="0.2508475692044369"/>
    <n v="4557.1499999999996"/>
    <n v="1143.1499999999996"/>
    <s v="Aug"/>
    <s v="Aug-2025"/>
    <d v="2025-08-01T00:00:00"/>
    <x v="3"/>
  </r>
  <r>
    <s v="CUST0687"/>
    <s v="P003"/>
    <n v="3"/>
    <n v="399"/>
    <n v="0"/>
    <s v="Debit Card"/>
    <s v="Delivered"/>
    <s v="Delivered"/>
    <s v="Affiliate"/>
    <n v="100"/>
    <n v="307"/>
    <n v="1197"/>
    <n v="921"/>
    <n v="276"/>
    <n v="0.23057644110275688"/>
    <n v="1197"/>
    <n v="276"/>
    <s v="Dec"/>
    <s v="Dec-2024"/>
    <d v="2024-12-01T00:00:00"/>
    <x v="4"/>
  </r>
  <r>
    <s v="CUST0264"/>
    <s v="P001"/>
    <n v="1"/>
    <n v="799"/>
    <n v="79.900000000000006"/>
    <s v="UPI"/>
    <s v="Delivered"/>
    <s v="Delivered"/>
    <s v="Instagram"/>
    <n v="70"/>
    <n v="547"/>
    <n v="719.1"/>
    <n v="547"/>
    <n v="172.10000000000002"/>
    <n v="0.23932693644833822"/>
    <n v="719.1"/>
    <n v="172.10000000000002"/>
    <s v="May"/>
    <s v="May-2024"/>
    <d v="2024-05-01T00:00:00"/>
    <x v="4"/>
  </r>
  <r>
    <s v="CUST0947"/>
    <s v="P083"/>
    <n v="4"/>
    <n v="499"/>
    <n v="0"/>
    <s v="UPI"/>
    <s v="Delivered"/>
    <s v="Delivered"/>
    <s v="Facebook"/>
    <n v="40"/>
    <n v="323"/>
    <n v="1996"/>
    <n v="1292"/>
    <n v="704"/>
    <n v="0.35270541082164331"/>
    <n v="1996"/>
    <n v="704"/>
    <s v="Sep"/>
    <s v="Sep-2025"/>
    <d v="2025-09-01T00:00:00"/>
    <x v="1"/>
  </r>
  <r>
    <s v="CUST0223"/>
    <s v="P059"/>
    <n v="1"/>
    <n v="1999"/>
    <n v="299.85000000000002"/>
    <s v="UPI"/>
    <s v="Delivered"/>
    <s v="Delivered"/>
    <s v="Instagram"/>
    <n v="40"/>
    <n v="1414"/>
    <n v="1699.15"/>
    <n v="1414"/>
    <n v="285.15000000000009"/>
    <n v="0.16781920371950684"/>
    <n v="1699.15"/>
    <n v="285.15000000000009"/>
    <s v="Jan"/>
    <s v="Jan-2025"/>
    <d v="2025-01-01T00:00:00"/>
    <x v="3"/>
  </r>
  <r>
    <s v="CUST0287"/>
    <s v="P052"/>
    <n v="1"/>
    <n v="499"/>
    <n v="0"/>
    <s v="Debit Card"/>
    <s v="Cancelled"/>
    <s v="Cancelled"/>
    <s v="Email"/>
    <n v="50"/>
    <n v="320"/>
    <n v="499"/>
    <n v="320"/>
    <n v="179"/>
    <n v="0.3587174348697395"/>
    <n v="0"/>
    <n v="0"/>
    <s v="Aug"/>
    <s v="Aug-2025"/>
    <d v="2025-08-01T00:00:00"/>
    <x v="3"/>
  </r>
  <r>
    <s v="CUST0418"/>
    <s v="P057"/>
    <n v="1"/>
    <n v="299"/>
    <n v="14.95"/>
    <s v="Credit Card"/>
    <s v="Delivered"/>
    <s v="Delayed"/>
    <s v="Google Ads"/>
    <n v="70"/>
    <n v="188"/>
    <n v="284.05"/>
    <n v="188"/>
    <n v="96.050000000000011"/>
    <n v="0.33814469283576837"/>
    <n v="284.05"/>
    <n v="96.050000000000011"/>
    <s v="Dec"/>
    <s v="Dec-2024"/>
    <d v="2024-12-01T00:00:00"/>
    <x v="3"/>
  </r>
  <r>
    <s v="CUST0811"/>
    <s v="P009"/>
    <n v="3"/>
    <n v="4999"/>
    <n v="2999.4"/>
    <s v="Cash on Delivery"/>
    <s v="Delivered"/>
    <s v="Delivered"/>
    <s v="Organic"/>
    <n v="80"/>
    <n v="2853"/>
    <n v="11997.6"/>
    <n v="8559"/>
    <n v="3438.6000000000004"/>
    <n v="0.28660732146429291"/>
    <n v="11997.6"/>
    <n v="3438.6000000000004"/>
    <s v="Aug"/>
    <s v="Aug-2024"/>
    <d v="2024-08-01T00:00:00"/>
    <x v="4"/>
  </r>
  <r>
    <s v="CUST0781"/>
    <s v="P048"/>
    <n v="1"/>
    <n v="1599"/>
    <n v="79.95"/>
    <s v="UPI"/>
    <s v="Delivered"/>
    <s v="Delivered"/>
    <s v="Google Ads"/>
    <n v="40"/>
    <n v="1138"/>
    <n v="1519.05"/>
    <n v="1138"/>
    <n v="381.04999999999995"/>
    <n v="0.25084756920443696"/>
    <n v="1519.05"/>
    <n v="381.04999999999995"/>
    <s v="Mar"/>
    <s v="Mar-2024"/>
    <d v="2024-03-01T00:00:00"/>
    <x v="3"/>
  </r>
  <r>
    <s v="CUST0889"/>
    <s v="P068"/>
    <n v="2"/>
    <n v="2499"/>
    <n v="499.8"/>
    <s v="UPI"/>
    <s v="Delivered"/>
    <s v="Delivered"/>
    <s v="Email"/>
    <n v="80"/>
    <n v="1632"/>
    <n v="4498.2"/>
    <n v="3264"/>
    <n v="1234.1999999999998"/>
    <n v="0.27437641723356004"/>
    <n v="4498.2"/>
    <n v="1234.1999999999998"/>
    <s v="Sep"/>
    <s v="Sep-2025"/>
    <d v="2025-09-01T00:00:00"/>
    <x v="2"/>
  </r>
  <r>
    <s v="CUST0238"/>
    <s v="P072"/>
    <n v="1"/>
    <n v="999"/>
    <n v="99.9"/>
    <s v="Net Banking"/>
    <s v="Delivered"/>
    <s v="Delivered"/>
    <s v="Google Ads"/>
    <n v="60"/>
    <n v="636"/>
    <n v="899.1"/>
    <n v="636"/>
    <n v="263.10000000000002"/>
    <n v="0.29262595929262597"/>
    <n v="899.1"/>
    <n v="263.10000000000002"/>
    <s v="Jan"/>
    <s v="Jan-2025"/>
    <d v="2025-01-01T00:00:00"/>
    <x v="2"/>
  </r>
  <r>
    <s v="CUST0729"/>
    <s v="P005"/>
    <n v="1"/>
    <n v="599"/>
    <n v="29.95"/>
    <s v="Net Banking"/>
    <s v="Delivered"/>
    <s v="Delayed"/>
    <s v="Organic"/>
    <n v="40"/>
    <n v="426"/>
    <n v="569.04999999999995"/>
    <n v="426"/>
    <n v="143.04999999999995"/>
    <n v="0.25138388542307349"/>
    <n v="569.04999999999995"/>
    <n v="143.04999999999995"/>
    <s v="Oct"/>
    <s v="Oct-2025"/>
    <d v="2025-10-01T00:00:00"/>
    <x v="4"/>
  </r>
  <r>
    <s v="CUST0521"/>
    <s v="P006"/>
    <n v="1"/>
    <n v="399"/>
    <n v="19.95"/>
    <s v="Credit Card"/>
    <s v="Delivered"/>
    <s v="Delivered"/>
    <s v="Instagram"/>
    <n v="50"/>
    <n v="221"/>
    <n v="379.05"/>
    <n v="221"/>
    <n v="158.05000000000001"/>
    <n v="0.41696346128479095"/>
    <n v="379.05"/>
    <n v="158.05000000000001"/>
    <s v="Jan"/>
    <s v="Jan-2025"/>
    <d v="2025-01-01T00:00:00"/>
    <x v="4"/>
  </r>
  <r>
    <s v="CUST0257"/>
    <s v="P072"/>
    <n v="2"/>
    <n v="999"/>
    <n v="499.5"/>
    <s v="Debit Card"/>
    <s v="Delivered"/>
    <s v="Delivered"/>
    <s v="Organic"/>
    <n v="70"/>
    <n v="636"/>
    <n v="1498.5"/>
    <n v="1272"/>
    <n v="226.5"/>
    <n v="0.15115115115115116"/>
    <n v="1498.5"/>
    <n v="226.5"/>
    <s v="Sep"/>
    <s v="Sep-2025"/>
    <d v="2025-09-01T00:00:00"/>
    <x v="2"/>
  </r>
  <r>
    <s v="CUST0125"/>
    <s v="P086"/>
    <n v="4"/>
    <n v="6999"/>
    <n v="6999"/>
    <s v="Debit Card"/>
    <s v="Delivered"/>
    <s v="Delivered"/>
    <s v="Google Ads"/>
    <n v="40"/>
    <n v="4782"/>
    <n v="20997"/>
    <n v="19128"/>
    <n v="1869"/>
    <n v="8.9012716102300327E-2"/>
    <n v="20997"/>
    <n v="1869"/>
    <s v="May"/>
    <s v="May-2024"/>
    <d v="2024-05-01T00:00:00"/>
    <x v="1"/>
  </r>
  <r>
    <s v="CUST0044"/>
    <s v="P093"/>
    <n v="1"/>
    <n v="999"/>
    <n v="49.95"/>
    <s v="Debit Card"/>
    <s v="Delivered"/>
    <s v="Delivered"/>
    <s v="Google Ads"/>
    <n v="70"/>
    <n v="629"/>
    <n v="949.05"/>
    <n v="629"/>
    <n v="320.04999999999995"/>
    <n v="0.33723196881091616"/>
    <n v="949.05"/>
    <n v="320.04999999999995"/>
    <s v="Nov"/>
    <s v="Nov-2024"/>
    <d v="2024-11-01T00:00:00"/>
    <x v="1"/>
  </r>
  <r>
    <s v="CUST0925"/>
    <s v="P088"/>
    <n v="4"/>
    <n v="2999"/>
    <n v="599.79999999999995"/>
    <s v="UPI"/>
    <s v="Delivered"/>
    <s v="Delayed"/>
    <s v="Facebook"/>
    <n v="70"/>
    <n v="2377"/>
    <n v="11396.2"/>
    <n v="9508"/>
    <n v="1888.2000000000007"/>
    <n v="0.1656868078833296"/>
    <n v="11396.2"/>
    <n v="1888.2000000000007"/>
    <s v="Aug"/>
    <s v="Aug-2025"/>
    <d v="2025-08-01T00:00:00"/>
    <x v="1"/>
  </r>
  <r>
    <s v="CUST0996"/>
    <s v="P070"/>
    <n v="4"/>
    <n v="499"/>
    <n v="299.39999999999998"/>
    <s v="UPI"/>
    <s v="Delivered"/>
    <s v="Delivered"/>
    <s v="Google Ads"/>
    <n v="100"/>
    <n v="394"/>
    <n v="1696.6"/>
    <n v="1576"/>
    <n v="120.59999999999991"/>
    <n v="7.1083343156901985E-2"/>
    <n v="1696.6"/>
    <n v="120.59999999999991"/>
    <s v="Jan"/>
    <s v="Jan-2024"/>
    <d v="2024-01-01T00:00:00"/>
    <x v="2"/>
  </r>
  <r>
    <s v="CUST0475"/>
    <s v="P001"/>
    <n v="2"/>
    <n v="799"/>
    <n v="159.80000000000001"/>
    <s v="Net Banking"/>
    <s v="Delivered"/>
    <s v="Delivered"/>
    <s v="Affiliate"/>
    <n v="100"/>
    <n v="547"/>
    <n v="1438.2"/>
    <n v="1094"/>
    <n v="344.20000000000005"/>
    <n v="0.23932693644833822"/>
    <n v="1438.2"/>
    <n v="344.20000000000005"/>
    <s v="Jan"/>
    <s v="Jan-2025"/>
    <d v="2025-01-01T00:00:00"/>
    <x v="4"/>
  </r>
  <r>
    <s v="CUST0491"/>
    <s v="P030"/>
    <n v="4"/>
    <n v="799"/>
    <n v="0"/>
    <s v="Cash on Delivery"/>
    <s v="Delivered"/>
    <s v="Delivered"/>
    <s v="Affiliate"/>
    <n v="80"/>
    <n v="566"/>
    <n v="3196"/>
    <n v="2264"/>
    <n v="932"/>
    <n v="0.29161451814768463"/>
    <n v="3196"/>
    <n v="932"/>
    <s v="Aug"/>
    <s v="Aug-2025"/>
    <d v="2025-08-01T00:00:00"/>
    <x v="0"/>
  </r>
  <r>
    <s v="CUST1120"/>
    <s v="P042"/>
    <n v="4"/>
    <n v="2499"/>
    <n v="1499.4"/>
    <s v="Debit Card"/>
    <s v="Delivered"/>
    <s v="Delivered"/>
    <s v="Affiliate"/>
    <n v="50"/>
    <n v="1833"/>
    <n v="8496.6"/>
    <n v="7332"/>
    <n v="1164.6000000000004"/>
    <n v="0.13706659134241936"/>
    <n v="8496.6"/>
    <n v="1164.6000000000004"/>
    <s v="Feb"/>
    <s v="Feb-2024"/>
    <d v="2024-02-01T00:00:00"/>
    <x v="3"/>
  </r>
  <r>
    <s v="CUST0995"/>
    <s v="P067"/>
    <n v="2"/>
    <n v="999"/>
    <n v="199.8"/>
    <s v="Cash on Delivery"/>
    <s v="Delivered"/>
    <s v="Delivered"/>
    <s v="Google Ads"/>
    <n v="70"/>
    <n v="611"/>
    <n v="1798.2"/>
    <n v="1222"/>
    <n v="576.20000000000005"/>
    <n v="0.32043154265376489"/>
    <n v="1798.2"/>
    <n v="576.20000000000005"/>
    <s v="Jun"/>
    <s v="Jun-2024"/>
    <d v="2024-06-01T00:00:00"/>
    <x v="2"/>
  </r>
  <r>
    <s v="CUST0241"/>
    <s v="P074"/>
    <n v="4"/>
    <n v="2999"/>
    <n v="1199.5999999999999"/>
    <s v="UPI"/>
    <s v="Delivered"/>
    <s v="Delivered"/>
    <s v="Google Ads"/>
    <n v="70"/>
    <n v="1870"/>
    <n v="10796.4"/>
    <n v="7480"/>
    <n v="3316.3999999999996"/>
    <n v="0.30717646622948386"/>
    <n v="10796.4"/>
    <n v="3316.3999999999996"/>
    <s v="Aug"/>
    <s v="Aug-2024"/>
    <d v="2024-08-01T00:00:00"/>
    <x v="2"/>
  </r>
  <r>
    <s v="CUST0052"/>
    <s v="P052"/>
    <n v="4"/>
    <n v="499"/>
    <n v="0"/>
    <s v="Credit Card"/>
    <s v="Delivered"/>
    <s v="Delivered"/>
    <s v="Organic"/>
    <n v="60"/>
    <n v="320"/>
    <n v="1996"/>
    <n v="1280"/>
    <n v="716"/>
    <n v="0.3587174348697395"/>
    <n v="1996"/>
    <n v="716"/>
    <s v="Sep"/>
    <s v="Sep-2025"/>
    <d v="2025-09-01T00:00:00"/>
    <x v="3"/>
  </r>
  <r>
    <s v="CUST0963"/>
    <s v="P068"/>
    <n v="1"/>
    <n v="2499"/>
    <n v="124.95"/>
    <s v="UPI"/>
    <s v="Delivered"/>
    <s v="Delivered"/>
    <s v="Affiliate"/>
    <n v="40"/>
    <n v="1632"/>
    <n v="2374.0500000000002"/>
    <n v="1632"/>
    <n v="742.05000000000018"/>
    <n v="0.31256713211600434"/>
    <n v="2374.0500000000002"/>
    <n v="742.05000000000018"/>
    <s v="Dec"/>
    <s v="Dec-2024"/>
    <d v="2024-12-01T00:00:00"/>
    <x v="2"/>
  </r>
  <r>
    <s v="CUST0085"/>
    <s v="P021"/>
    <n v="1"/>
    <n v="799"/>
    <n v="119.85"/>
    <s v="UPI"/>
    <s v="Delivered"/>
    <s v="Delivered"/>
    <s v="Google Ads"/>
    <n v="60"/>
    <n v="613"/>
    <n v="679.15"/>
    <n v="613"/>
    <n v="66.149999999999977"/>
    <n v="9.740116321872927E-2"/>
    <n v="679.15"/>
    <n v="66.149999999999977"/>
    <s v="Oct"/>
    <s v="Oct-2024"/>
    <d v="2024-10-01T00:00:00"/>
    <x v="0"/>
  </r>
  <r>
    <s v="CUST0428"/>
    <s v="P070"/>
    <n v="1"/>
    <n v="499"/>
    <n v="24.95"/>
    <s v="Debit Card"/>
    <s v="Delivered"/>
    <s v="Delayed"/>
    <s v="Facebook"/>
    <n v="60"/>
    <n v="394"/>
    <n v="474.05"/>
    <n v="394"/>
    <n v="80.050000000000011"/>
    <n v="0.16886404387722817"/>
    <n v="474.05"/>
    <n v="80.050000000000011"/>
    <s v="Feb"/>
    <s v="Feb-2025"/>
    <d v="2025-02-01T00:00:00"/>
    <x v="2"/>
  </r>
  <r>
    <s v="CUST0247"/>
    <s v="P019"/>
    <n v="4"/>
    <n v="499"/>
    <n v="0"/>
    <s v="UPI"/>
    <s v="Cancelled"/>
    <s v="Cancelled"/>
    <s v="Organic"/>
    <n v="50"/>
    <n v="391"/>
    <n v="1996"/>
    <n v="1564"/>
    <n v="432"/>
    <n v="0.21643286573146292"/>
    <n v="0"/>
    <n v="0"/>
    <s v="Nov"/>
    <s v="Nov-2024"/>
    <d v="2024-11-01T00:00:00"/>
    <x v="4"/>
  </r>
  <r>
    <s v="CUST0736"/>
    <s v="P009"/>
    <n v="1"/>
    <n v="4999"/>
    <n v="0"/>
    <s v="Cash on Delivery"/>
    <s v="Delivered"/>
    <s v="Delivered"/>
    <s v="Organic"/>
    <n v="80"/>
    <n v="2853"/>
    <n v="4999"/>
    <n v="2853"/>
    <n v="2146"/>
    <n v="0.4292858571714343"/>
    <n v="4999"/>
    <n v="2146"/>
    <s v="Sep"/>
    <s v="Sep-2025"/>
    <d v="2025-09-01T00:00:00"/>
    <x v="4"/>
  </r>
  <r>
    <s v="CUST0715"/>
    <s v="P097"/>
    <n v="1"/>
    <n v="499"/>
    <n v="24.95"/>
    <s v="Debit Card"/>
    <s v="Delivered"/>
    <s v="Delayed"/>
    <s v="Google Ads"/>
    <n v="60"/>
    <n v="324"/>
    <n v="474.05"/>
    <n v="324"/>
    <n v="150.05000000000001"/>
    <n v="0.31652779242695922"/>
    <n v="474.05"/>
    <n v="150.05000000000001"/>
    <s v="Jul"/>
    <s v="Jul-2024"/>
    <d v="2024-07-01T00:00:00"/>
    <x v="1"/>
  </r>
  <r>
    <s v="CUST1048"/>
    <s v="P065"/>
    <n v="2"/>
    <n v="399"/>
    <n v="39.9"/>
    <s v="Cash on Delivery"/>
    <s v="Delivered"/>
    <s v="Delayed"/>
    <s v="Facebook"/>
    <n v="70"/>
    <n v="252"/>
    <n v="758.1"/>
    <n v="504"/>
    <n v="254.10000000000002"/>
    <n v="0.33518005540166207"/>
    <n v="758.1"/>
    <n v="254.10000000000002"/>
    <s v="Feb"/>
    <s v="Feb-2024"/>
    <d v="2024-02-01T00:00:00"/>
    <x v="2"/>
  </r>
  <r>
    <s v="CUST0018"/>
    <s v="P073"/>
    <n v="1"/>
    <n v="499"/>
    <n v="99.8"/>
    <s v="Cash on Delivery"/>
    <s v="Delivered"/>
    <s v="Delayed"/>
    <s v="Instagram"/>
    <n v="70"/>
    <n v="334"/>
    <n v="399.2"/>
    <n v="334"/>
    <n v="65.199999999999989"/>
    <n v="0.1633266533066132"/>
    <n v="399.2"/>
    <n v="65.199999999999989"/>
    <s v="Jun"/>
    <s v="Jun-2025"/>
    <d v="2025-06-01T00:00:00"/>
    <x v="2"/>
  </r>
  <r>
    <s v="CUST0100"/>
    <s v="P003"/>
    <n v="3"/>
    <n v="399"/>
    <n v="59.85"/>
    <s v="Debit Card"/>
    <s v="Delivered"/>
    <s v="Delivered"/>
    <s v="Facebook"/>
    <n v="60"/>
    <n v="307"/>
    <n v="1137.1500000000001"/>
    <n v="921"/>
    <n v="216.15000000000009"/>
    <n v="0.19008046431869152"/>
    <n v="1137.1500000000001"/>
    <n v="216.15000000000009"/>
    <s v="Feb"/>
    <s v="Feb-2024"/>
    <d v="2024-02-01T00:00:00"/>
    <x v="4"/>
  </r>
  <r>
    <s v="CUST0887"/>
    <s v="P079"/>
    <n v="1"/>
    <n v="1999"/>
    <n v="399.8"/>
    <s v="Debit Card"/>
    <s v="Delivered"/>
    <s v="Delivered"/>
    <s v="Instagram"/>
    <n v="60"/>
    <n v="1506"/>
    <n v="1599.2"/>
    <n v="1506"/>
    <n v="93.200000000000045"/>
    <n v="5.8279139569784921E-2"/>
    <n v="1599.2"/>
    <n v="93.200000000000045"/>
    <s v="Jun"/>
    <s v="Jun-2024"/>
    <d v="2024-06-01T00:00:00"/>
    <x v="2"/>
  </r>
  <r>
    <s v="CUST0254"/>
    <s v="P067"/>
    <n v="1"/>
    <n v="999"/>
    <n v="99.9"/>
    <s v="Debit Card"/>
    <s v="Delivered"/>
    <s v="Delivered"/>
    <s v="Facebook"/>
    <n v="40"/>
    <n v="611"/>
    <n v="899.1"/>
    <n v="611"/>
    <n v="288.10000000000002"/>
    <n v="0.32043154265376489"/>
    <n v="899.1"/>
    <n v="288.10000000000002"/>
    <s v="Jun"/>
    <s v="Jun-2024"/>
    <d v="2024-06-01T00:00:00"/>
    <x v="2"/>
  </r>
  <r>
    <s v="CUST0225"/>
    <s v="P003"/>
    <n v="1"/>
    <n v="399"/>
    <n v="0"/>
    <s v="UPI"/>
    <s v="Cancelled"/>
    <s v="Cancelled"/>
    <s v="Google Ads"/>
    <n v="80"/>
    <n v="307"/>
    <n v="399"/>
    <n v="307"/>
    <n v="92"/>
    <n v="0.23057644110275688"/>
    <n v="0"/>
    <n v="0"/>
    <s v="Aug"/>
    <s v="Aug-2024"/>
    <d v="2024-08-01T00:00:00"/>
    <x v="4"/>
  </r>
  <r>
    <s v="CUST0074"/>
    <s v="P008"/>
    <n v="3"/>
    <n v="299"/>
    <n v="44.85"/>
    <s v="Net Banking"/>
    <s v="Delivered"/>
    <s v="Delivered"/>
    <s v="Organic"/>
    <n v="80"/>
    <n v="197"/>
    <n v="852.15"/>
    <n v="591"/>
    <n v="261.14999999999998"/>
    <n v="0.30646013025875724"/>
    <n v="852.15"/>
    <n v="261.14999999999998"/>
    <s v="Nov"/>
    <s v="Nov-2024"/>
    <d v="2024-11-01T00:00:00"/>
    <x v="4"/>
  </r>
  <r>
    <s v="CUST1040"/>
    <s v="P095"/>
    <n v="2"/>
    <n v="299"/>
    <n v="59.8"/>
    <s v="Debit Card"/>
    <s v="Delivered"/>
    <s v="Delivered"/>
    <s v="Google Ads"/>
    <n v="40"/>
    <n v="221"/>
    <n v="538.20000000000005"/>
    <n v="442"/>
    <n v="96.200000000000045"/>
    <n v="0.17874396135265708"/>
    <n v="538.20000000000005"/>
    <n v="96.200000000000045"/>
    <s v="Oct"/>
    <s v="Oct-2025"/>
    <d v="2025-10-01T00:00:00"/>
    <x v="1"/>
  </r>
  <r>
    <s v="CUST0216"/>
    <s v="P025"/>
    <n v="4"/>
    <n v="4999"/>
    <n v="999.8"/>
    <s v="Cash on Delivery"/>
    <s v="Delivered"/>
    <s v="Delivered"/>
    <s v="Organic"/>
    <n v="80"/>
    <n v="3572"/>
    <n v="18996.2"/>
    <n v="14288"/>
    <n v="4708.2000000000007"/>
    <n v="0.24784956991398283"/>
    <n v="18996.2"/>
    <n v="4708.2000000000007"/>
    <s v="Mar"/>
    <s v="Mar-2024"/>
    <d v="2024-03-01T00:00:00"/>
    <x v="0"/>
  </r>
  <r>
    <s v="CUST0615"/>
    <s v="P043"/>
    <n v="3"/>
    <n v="599"/>
    <n v="0"/>
    <s v="Credit Card"/>
    <s v="Cancelled"/>
    <s v="Cancelled"/>
    <s v="Instagram"/>
    <n v="70"/>
    <n v="358"/>
    <n v="1797"/>
    <n v="1074"/>
    <n v="723"/>
    <n v="0.40233722871452421"/>
    <n v="0"/>
    <n v="0"/>
    <s v="Jan"/>
    <s v="Jan-2025"/>
    <d v="2025-01-01T00:00:00"/>
    <x v="3"/>
  </r>
  <r>
    <s v="CUST0346"/>
    <s v="P061"/>
    <n v="2"/>
    <n v="299"/>
    <n v="29.9"/>
    <s v="UPI"/>
    <s v="Delivered"/>
    <s v="Delivered"/>
    <s v="Instagram"/>
    <n v="40"/>
    <n v="170"/>
    <n v="568.1"/>
    <n v="340"/>
    <n v="228.10000000000002"/>
    <n v="0.40151381798979058"/>
    <n v="568.1"/>
    <n v="228.10000000000002"/>
    <s v="Sep"/>
    <s v="Sep-2024"/>
    <d v="2024-09-01T00:00:00"/>
    <x v="2"/>
  </r>
  <r>
    <s v="CUST0541"/>
    <s v="P014"/>
    <n v="2"/>
    <n v="2499"/>
    <n v="0"/>
    <s v="Credit Card"/>
    <s v="Delivered"/>
    <s v="Delayed"/>
    <s v="Instagram"/>
    <n v="40"/>
    <n v="1599"/>
    <n v="4998"/>
    <n v="3198"/>
    <n v="1800"/>
    <n v="0.36014405762304924"/>
    <n v="4998"/>
    <n v="1800"/>
    <s v="Jul"/>
    <s v="Jul-2025"/>
    <d v="2025-07-01T00:00:00"/>
    <x v="4"/>
  </r>
  <r>
    <s v="CUST0904"/>
    <s v="P025"/>
    <n v="1"/>
    <n v="4999"/>
    <n v="0"/>
    <s v="Credit Card"/>
    <s v="Cancelled"/>
    <s v="Cancelled"/>
    <s v="Google Ads"/>
    <n v="40"/>
    <n v="3572"/>
    <n v="4999"/>
    <n v="3572"/>
    <n v="1427"/>
    <n v="0.28545709141828368"/>
    <n v="0"/>
    <n v="0"/>
    <s v="Apr"/>
    <s v="Apr-2024"/>
    <d v="2024-04-01T00:00:00"/>
    <x v="0"/>
  </r>
  <r>
    <s v="CUST0613"/>
    <s v="P094"/>
    <n v="1"/>
    <n v="399"/>
    <n v="79.8"/>
    <s v="Cash on Delivery"/>
    <s v="Delivered"/>
    <s v="Delivered"/>
    <s v="Email"/>
    <n v="50"/>
    <n v="244"/>
    <n v="319.2"/>
    <n v="244"/>
    <n v="75.199999999999989"/>
    <n v="0.23558897243107765"/>
    <n v="319.2"/>
    <n v="75.199999999999989"/>
    <s v="May"/>
    <s v="May-2024"/>
    <d v="2024-05-01T00:00:00"/>
    <x v="1"/>
  </r>
  <r>
    <s v="CUST0051"/>
    <s v="P043"/>
    <n v="3"/>
    <n v="599"/>
    <n v="269.55"/>
    <s v="UPI"/>
    <s v="Delivered"/>
    <s v="Delivered"/>
    <s v="Google Ads"/>
    <n v="50"/>
    <n v="358"/>
    <n v="1527.45"/>
    <n v="1074"/>
    <n v="453.45000000000005"/>
    <n v="0.29686732789944026"/>
    <n v="1527.45"/>
    <n v="453.45000000000005"/>
    <s v="Mar"/>
    <s v="Mar-2025"/>
    <d v="2025-03-01T00:00:00"/>
    <x v="3"/>
  </r>
  <r>
    <s v="CUST1178"/>
    <s v="P047"/>
    <n v="1"/>
    <n v="1999"/>
    <n v="0"/>
    <s v="UPI"/>
    <s v="Delivered"/>
    <s v="Delivered"/>
    <s v="Google Ads"/>
    <n v="40"/>
    <n v="1547"/>
    <n v="1999"/>
    <n v="1547"/>
    <n v="452"/>
    <n v="0.22611305652826413"/>
    <n v="1999"/>
    <n v="452"/>
    <s v="Jun"/>
    <s v="Jun-2025"/>
    <d v="2025-06-01T00:00:00"/>
    <x v="3"/>
  </r>
  <r>
    <s v="CUST0284"/>
    <s v="P059"/>
    <n v="1"/>
    <n v="1999"/>
    <n v="299.85000000000002"/>
    <s v="Debit Card"/>
    <s v="Delivered"/>
    <s v="Delivered"/>
    <s v="Organic"/>
    <n v="40"/>
    <n v="1414"/>
    <n v="1699.15"/>
    <n v="1414"/>
    <n v="285.15000000000009"/>
    <n v="0.16781920371950684"/>
    <n v="1699.15"/>
    <n v="285.15000000000009"/>
    <s v="Apr"/>
    <s v="Apr-2025"/>
    <d v="2025-04-01T00:00:00"/>
    <x v="3"/>
  </r>
  <r>
    <s v="CUST0966"/>
    <s v="P030"/>
    <n v="2"/>
    <n v="799"/>
    <n v="79.900000000000006"/>
    <s v="Cash on Delivery"/>
    <s v="Delivered"/>
    <s v="Delivered"/>
    <s v="Facebook"/>
    <n v="40"/>
    <n v="566"/>
    <n v="1518.1"/>
    <n v="1132"/>
    <n v="386.09999999999991"/>
    <n v="0.25433107173440478"/>
    <n v="1518.1"/>
    <n v="386.09999999999991"/>
    <s v="Oct"/>
    <s v="Oct-2024"/>
    <d v="2024-10-01T00:00:00"/>
    <x v="0"/>
  </r>
  <r>
    <s v="CUST1080"/>
    <s v="P020"/>
    <n v="2"/>
    <n v="1999"/>
    <n v="0"/>
    <s v="UPI"/>
    <s v="Cancelled"/>
    <s v="Cancelled"/>
    <s v="Instagram"/>
    <n v="60"/>
    <n v="1597"/>
    <n v="3998"/>
    <n v="3194"/>
    <n v="804"/>
    <n v="0.20110055027513757"/>
    <n v="0"/>
    <n v="0"/>
    <s v="Nov"/>
    <s v="Nov-2024"/>
    <d v="2024-11-01T00:00:00"/>
    <x v="4"/>
  </r>
  <r>
    <s v="CUST1177"/>
    <s v="P020"/>
    <n v="1"/>
    <n v="1999"/>
    <n v="299.85000000000002"/>
    <s v="UPI"/>
    <s v="Delivered"/>
    <s v="Delivered"/>
    <s v="Organic"/>
    <n v="80"/>
    <n v="1597"/>
    <n v="1699.15"/>
    <n v="1597"/>
    <n v="102.15000000000009"/>
    <n v="6.0118294441338364E-2"/>
    <n v="1699.15"/>
    <n v="102.15000000000009"/>
    <s v="Jun"/>
    <s v="Jun-2025"/>
    <d v="2025-06-01T00:00:00"/>
    <x v="4"/>
  </r>
  <r>
    <s v="CUST1139"/>
    <s v="P036"/>
    <n v="2"/>
    <n v="2999"/>
    <n v="1499.5"/>
    <s v="Cash on Delivery"/>
    <s v="Delivered"/>
    <s v="Delivered"/>
    <s v="Facebook"/>
    <n v="50"/>
    <n v="2406"/>
    <n v="4498.5"/>
    <n v="4812"/>
    <n v="-313.5"/>
    <n v="-6.9689896632210743E-2"/>
    <n v="4498.5"/>
    <n v="-313.5"/>
    <s v="Oct"/>
    <s v="Oct-2024"/>
    <d v="2024-10-01T00:00:00"/>
    <x v="0"/>
  </r>
  <r>
    <s v="CUST0784"/>
    <s v="P064"/>
    <n v="2"/>
    <n v="799"/>
    <n v="319.60000000000002"/>
    <s v="Net Banking"/>
    <s v="Delivered"/>
    <s v="Delivered"/>
    <s v="Organic"/>
    <n v="40"/>
    <n v="445"/>
    <n v="1278.4000000000001"/>
    <n v="890"/>
    <n v="388.40000000000009"/>
    <n v="0.3038172715894869"/>
    <n v="1278.4000000000001"/>
    <n v="388.40000000000009"/>
    <s v="Mar"/>
    <s v="Mar-2025"/>
    <d v="2025-03-01T00:00:00"/>
    <x v="2"/>
  </r>
  <r>
    <s v="CUST0819"/>
    <s v="P020"/>
    <n v="1"/>
    <n v="1999"/>
    <n v="0"/>
    <s v="UPI"/>
    <s v="Delivered"/>
    <s v="Delivered"/>
    <s v="Instagram"/>
    <n v="50"/>
    <n v="1597"/>
    <n v="1999"/>
    <n v="1597"/>
    <n v="402"/>
    <n v="0.20110055027513757"/>
    <n v="1999"/>
    <n v="402"/>
    <s v="Aug"/>
    <s v="Aug-2024"/>
    <d v="2024-08-01T00:00:00"/>
    <x v="4"/>
  </r>
  <r>
    <s v="CUST0064"/>
    <s v="P021"/>
    <n v="2"/>
    <n v="799"/>
    <n v="0"/>
    <s v="Credit Card"/>
    <s v="Cancelled"/>
    <s v="Cancelled"/>
    <s v="Email"/>
    <n v="50"/>
    <n v="613"/>
    <n v="1598"/>
    <n v="1226"/>
    <n v="372"/>
    <n v="0.23279098873591991"/>
    <n v="0"/>
    <n v="0"/>
    <s v="Dec"/>
    <s v="Dec-2024"/>
    <d v="2024-12-01T00:00:00"/>
    <x v="0"/>
  </r>
  <r>
    <s v="CUST0285"/>
    <s v="P079"/>
    <n v="2"/>
    <n v="1999"/>
    <n v="0"/>
    <s v="Net Banking"/>
    <s v="Cancelled"/>
    <s v="Cancelled"/>
    <s v="Instagram"/>
    <n v="50"/>
    <n v="1506"/>
    <n v="3998"/>
    <n v="3012"/>
    <n v="986"/>
    <n v="0.2466233116558279"/>
    <n v="0"/>
    <n v="0"/>
    <s v="Dec"/>
    <s v="Dec-2024"/>
    <d v="2024-12-01T00:00:00"/>
    <x v="2"/>
  </r>
  <r>
    <s v="CUST0425"/>
    <s v="P021"/>
    <n v="1"/>
    <n v="799"/>
    <n v="119.85"/>
    <s v="Credit Card"/>
    <s v="Delivered"/>
    <s v="Delivered"/>
    <s v="Google Ads"/>
    <n v="70"/>
    <n v="613"/>
    <n v="679.15"/>
    <n v="613"/>
    <n v="66.149999999999977"/>
    <n v="9.740116321872927E-2"/>
    <n v="679.15"/>
    <n v="66.149999999999977"/>
    <s v="Oct"/>
    <s v="Oct-2025"/>
    <d v="2025-10-01T00:00:00"/>
    <x v="0"/>
  </r>
  <r>
    <s v="CUST0490"/>
    <s v="P032"/>
    <n v="4"/>
    <n v="1599"/>
    <n v="959.4"/>
    <s v="Credit Card"/>
    <s v="Delivered"/>
    <s v="Delayed"/>
    <s v="Facebook"/>
    <n v="50"/>
    <n v="1180"/>
    <n v="5436.6"/>
    <n v="4720"/>
    <n v="716.60000000000036"/>
    <n v="0.13181032262811321"/>
    <n v="5436.6"/>
    <n v="716.60000000000036"/>
    <s v="Feb"/>
    <s v="Feb-2025"/>
    <d v="2025-02-01T00:00:00"/>
    <x v="0"/>
  </r>
  <r>
    <s v="CUST0758"/>
    <s v="P020"/>
    <n v="1"/>
    <n v="1999"/>
    <n v="399.8"/>
    <s v="Credit Card"/>
    <s v="Delivered"/>
    <s v="Delayed"/>
    <s v="Organic"/>
    <n v="50"/>
    <n v="1597"/>
    <n v="1599.2"/>
    <n v="1597"/>
    <n v="2.2000000000000455"/>
    <n v="1.3756878439219894E-3"/>
    <n v="1599.2"/>
    <n v="2.2000000000000455"/>
    <s v="Sep"/>
    <s v="Sep-2024"/>
    <d v="2024-09-01T00:00:00"/>
    <x v="4"/>
  </r>
  <r>
    <s v="CUST1127"/>
    <s v="P085"/>
    <n v="1"/>
    <n v="2999"/>
    <n v="599.79999999999995"/>
    <s v="Debit Card"/>
    <s v="Delivered"/>
    <s v="Delayed"/>
    <s v="Google Ads"/>
    <n v="40"/>
    <n v="2394"/>
    <n v="2399.1999999999998"/>
    <n v="2394"/>
    <n v="5.1999999999998181"/>
    <n v="2.1673891297098275E-3"/>
    <n v="2399.1999999999998"/>
    <n v="5.1999999999998181"/>
    <s v="Oct"/>
    <s v="Oct-2025"/>
    <d v="2025-10-01T00:00:00"/>
    <x v="1"/>
  </r>
  <r>
    <s v="CUST0646"/>
    <s v="P039"/>
    <n v="2"/>
    <n v="999"/>
    <n v="399.6"/>
    <s v="UPI"/>
    <s v="Delivered"/>
    <s v="Delivered"/>
    <s v="Email"/>
    <n v="60"/>
    <n v="573"/>
    <n v="1598.4"/>
    <n v="1146"/>
    <n v="452.40000000000009"/>
    <n v="0.28303303303303307"/>
    <n v="1598.4"/>
    <n v="452.40000000000009"/>
    <s v="Jun"/>
    <s v="Jun-2025"/>
    <d v="2025-06-01T00:00:00"/>
    <x v="0"/>
  </r>
  <r>
    <s v="CUST0279"/>
    <s v="P047"/>
    <n v="1"/>
    <n v="1999"/>
    <n v="0"/>
    <s v="UPI"/>
    <s v="Cancelled"/>
    <s v="Cancelled"/>
    <s v="Organic"/>
    <n v="70"/>
    <n v="1547"/>
    <n v="1999"/>
    <n v="1547"/>
    <n v="452"/>
    <n v="0.22611305652826413"/>
    <n v="0"/>
    <n v="0"/>
    <s v="Feb"/>
    <s v="Feb-2024"/>
    <d v="2024-02-01T00:00:00"/>
    <x v="3"/>
  </r>
  <r>
    <s v="CUST0593"/>
    <s v="P040"/>
    <n v="1"/>
    <n v="799"/>
    <n v="119.85"/>
    <s v="UPI"/>
    <s v="Delivered"/>
    <s v="Delivered"/>
    <s v="Facebook"/>
    <n v="40"/>
    <n v="639"/>
    <n v="679.15"/>
    <n v="639"/>
    <n v="40.149999999999977"/>
    <n v="5.9118015166016315E-2"/>
    <n v="679.15"/>
    <n v="40.149999999999977"/>
    <s v="Apr"/>
    <s v="Apr-2024"/>
    <d v="2024-04-01T00:00:00"/>
    <x v="0"/>
  </r>
  <r>
    <s v="CUST0429"/>
    <s v="P096"/>
    <n v="1"/>
    <n v="299"/>
    <n v="0"/>
    <s v="Cash on Delivery"/>
    <s v="Cancelled"/>
    <s v="Cancelled"/>
    <s v="Google Ads"/>
    <n v="100"/>
    <n v="168"/>
    <n v="299"/>
    <n v="168"/>
    <n v="131"/>
    <n v="0.43812709030100333"/>
    <n v="0"/>
    <n v="0"/>
    <s v="Jun"/>
    <s v="Jun-2025"/>
    <d v="2025-06-01T00:00:00"/>
    <x v="1"/>
  </r>
  <r>
    <s v="CUST0082"/>
    <s v="P035"/>
    <n v="1"/>
    <n v="1299"/>
    <n v="64.95"/>
    <s v="Net Banking"/>
    <s v="Delivered"/>
    <s v="Delivered"/>
    <s v="Organic"/>
    <n v="80"/>
    <n v="863"/>
    <n v="1234.05"/>
    <n v="863"/>
    <n v="371.04999999999995"/>
    <n v="0.30067663384789917"/>
    <n v="1234.05"/>
    <n v="371.04999999999995"/>
    <s v="May"/>
    <s v="May-2024"/>
    <d v="2024-05-01T00:00:00"/>
    <x v="0"/>
  </r>
  <r>
    <s v="CUST0807"/>
    <s v="P002"/>
    <n v="1"/>
    <n v="999"/>
    <n v="149.85"/>
    <s v="Net Banking"/>
    <s v="Delivered"/>
    <s v="Delivered"/>
    <s v="Organic"/>
    <n v="40"/>
    <n v="590"/>
    <n v="849.15"/>
    <n v="590"/>
    <n v="259.14999999999998"/>
    <n v="0.30518754048165814"/>
    <n v="849.15"/>
    <n v="259.14999999999998"/>
    <s v="Feb"/>
    <s v="Feb-2024"/>
    <d v="2024-02-01T00:00:00"/>
    <x v="4"/>
  </r>
  <r>
    <s v="CUST1080"/>
    <s v="P017"/>
    <n v="3"/>
    <n v="6999"/>
    <n v="3149.55"/>
    <s v="Net Banking"/>
    <s v="Delivered"/>
    <s v="Delivered"/>
    <s v="Affiliate"/>
    <n v="40"/>
    <n v="4046"/>
    <n v="17847.45"/>
    <n v="12138"/>
    <n v="5709.4500000000007"/>
    <n v="0.31990284326332336"/>
    <n v="17847.45"/>
    <n v="5709.4500000000007"/>
    <s v="Oct"/>
    <s v="Oct-2024"/>
    <d v="2024-10-01T00:00:00"/>
    <x v="4"/>
  </r>
  <r>
    <s v="CUST0582"/>
    <s v="P071"/>
    <n v="4"/>
    <n v="999"/>
    <n v="599.4"/>
    <s v="UPI"/>
    <s v="Delivered"/>
    <s v="Delivered"/>
    <s v="Affiliate"/>
    <n v="100"/>
    <n v="818"/>
    <n v="3396.6"/>
    <n v="3272"/>
    <n v="124.59999999999991"/>
    <n v="3.6683742566095481E-2"/>
    <n v="3396.6"/>
    <n v="124.59999999999991"/>
    <s v="Feb"/>
    <s v="Feb-2025"/>
    <d v="2025-02-01T00:00:00"/>
    <x v="2"/>
  </r>
  <r>
    <s v="CUST0100"/>
    <s v="P074"/>
    <n v="1"/>
    <n v="2999"/>
    <n v="0"/>
    <s v="Debit Card"/>
    <s v="Delivered"/>
    <s v="Delayed"/>
    <s v="Organic"/>
    <n v="40"/>
    <n v="1870"/>
    <n v="2999"/>
    <n v="1870"/>
    <n v="1129"/>
    <n v="0.37645881960653549"/>
    <n v="2999"/>
    <n v="1129"/>
    <s v="Jul"/>
    <s v="Jul-2024"/>
    <d v="2024-07-01T00:00:00"/>
    <x v="2"/>
  </r>
  <r>
    <s v="CUST0909"/>
    <s v="P082"/>
    <n v="4"/>
    <n v="3999"/>
    <n v="3199.2"/>
    <s v="Credit Card"/>
    <s v="Delivered"/>
    <s v="Delivered"/>
    <s v="Email"/>
    <n v="40"/>
    <n v="2514"/>
    <n v="12796.8"/>
    <n v="10056"/>
    <n v="2740.7999999999993"/>
    <n v="0.21417854463615899"/>
    <n v="12796.8"/>
    <n v="2740.7999999999993"/>
    <s v="Sep"/>
    <s v="Sep-2025"/>
    <d v="2025-09-01T00:00:00"/>
    <x v="1"/>
  </r>
  <r>
    <s v="CUST0987"/>
    <s v="P064"/>
    <n v="1"/>
    <n v="799"/>
    <n v="119.85"/>
    <s v="UPI"/>
    <s v="Delivered"/>
    <s v="Delivered"/>
    <s v="Google Ads"/>
    <n v="100"/>
    <n v="445"/>
    <n v="679.15"/>
    <n v="445"/>
    <n v="234.14999999999998"/>
    <n v="0.34476919679010526"/>
    <n v="679.15"/>
    <n v="234.14999999999998"/>
    <s v="Feb"/>
    <s v="Feb-2025"/>
    <d v="2025-02-01T00:00:00"/>
    <x v="2"/>
  </r>
  <r>
    <s v="CUST0379"/>
    <s v="P092"/>
    <n v="1"/>
    <n v="999"/>
    <n v="0"/>
    <s v="Cash on Delivery"/>
    <s v="Delivered"/>
    <s v="Delayed"/>
    <s v="Facebook"/>
    <n v="40"/>
    <n v="727"/>
    <n v="999"/>
    <n v="727"/>
    <n v="272"/>
    <n v="0.2722722722722723"/>
    <n v="999"/>
    <n v="272"/>
    <s v="Mar"/>
    <s v="Mar-2024"/>
    <d v="2024-03-01T00:00:00"/>
    <x v="1"/>
  </r>
  <r>
    <s v="CUST0507"/>
    <s v="P043"/>
    <n v="2"/>
    <n v="599"/>
    <n v="299.5"/>
    <s v="Debit Card"/>
    <s v="Delivered"/>
    <s v="Delivered"/>
    <s v="Facebook"/>
    <n v="70"/>
    <n v="358"/>
    <n v="898.5"/>
    <n v="716"/>
    <n v="182.5"/>
    <n v="0.20311630495269895"/>
    <n v="898.5"/>
    <n v="182.5"/>
    <s v="Apr"/>
    <s v="Apr-2024"/>
    <d v="2024-04-01T00:00:00"/>
    <x v="3"/>
  </r>
  <r>
    <s v="CUST1013"/>
    <s v="P045"/>
    <n v="2"/>
    <n v="4999"/>
    <n v="499.9"/>
    <s v="Credit Card"/>
    <s v="Delivered"/>
    <s v="Delivered"/>
    <s v="Google Ads"/>
    <n v="40"/>
    <n v="3040"/>
    <n v="9498.1"/>
    <n v="6080"/>
    <n v="3418.1000000000004"/>
    <n v="0.359871974394879"/>
    <n v="9498.1"/>
    <n v="3418.1000000000004"/>
    <s v="Jul"/>
    <s v="Jul-2025"/>
    <d v="2025-07-01T00:00:00"/>
    <x v="3"/>
  </r>
  <r>
    <s v="CUST0359"/>
    <s v="P025"/>
    <n v="1"/>
    <n v="4999"/>
    <n v="499.9"/>
    <s v="UPI"/>
    <s v="Delivered"/>
    <s v="Delivered"/>
    <s v="Affiliate"/>
    <n v="70"/>
    <n v="3572"/>
    <n v="4499.1000000000004"/>
    <n v="3572"/>
    <n v="927.10000000000036"/>
    <n v="0.20606343490920412"/>
    <n v="4499.1000000000004"/>
    <n v="927.10000000000036"/>
    <s v="Dec"/>
    <s v="Dec-2024"/>
    <d v="2024-12-01T00:00:00"/>
    <x v="0"/>
  </r>
  <r>
    <s v="CUST0305"/>
    <s v="P054"/>
    <n v="1"/>
    <n v="4999"/>
    <n v="749.85"/>
    <s v="UPI"/>
    <s v="Delivered"/>
    <s v="Delayed"/>
    <s v="Instagram"/>
    <n v="40"/>
    <n v="2912"/>
    <n v="4249.1499999999996"/>
    <n v="2912"/>
    <n v="1337.1499999999996"/>
    <n v="0.31468646670510569"/>
    <n v="4249.1499999999996"/>
    <n v="1337.1499999999996"/>
    <s v="Mar"/>
    <s v="Mar-2025"/>
    <d v="2025-03-01T00:00:00"/>
    <x v="3"/>
  </r>
  <r>
    <s v="CUST0030"/>
    <s v="P033"/>
    <n v="4"/>
    <n v="399"/>
    <n v="159.6"/>
    <s v="Net Banking"/>
    <s v="Delivered"/>
    <s v="Delivered"/>
    <s v="Instagram"/>
    <n v="100"/>
    <n v="321"/>
    <n v="1436.4"/>
    <n v="1284"/>
    <n v="152.40000000000009"/>
    <n v="0.10609857978279037"/>
    <n v="1436.4"/>
    <n v="152.40000000000009"/>
    <s v="Sep"/>
    <s v="Sep-2024"/>
    <d v="2024-09-01T00:00:00"/>
    <x v="0"/>
  </r>
  <r>
    <s v="CUST0936"/>
    <s v="P082"/>
    <n v="1"/>
    <n v="3999"/>
    <n v="0"/>
    <s v="UPI"/>
    <s v="Cancelled"/>
    <s v="Cancelled"/>
    <s v="Instagram"/>
    <n v="80"/>
    <n v="2514"/>
    <n v="3999"/>
    <n v="2514"/>
    <n v="1485"/>
    <n v="0.37134283570892723"/>
    <n v="0"/>
    <n v="0"/>
    <s v="Sep"/>
    <s v="Sep-2025"/>
    <d v="2025-09-01T00:00:00"/>
    <x v="1"/>
  </r>
  <r>
    <s v="CUST0542"/>
    <s v="P004"/>
    <n v="1"/>
    <n v="8999"/>
    <n v="899.9"/>
    <s v="Credit Card"/>
    <s v="Delivered"/>
    <s v="Delivered"/>
    <s v="Affiliate"/>
    <n v="100"/>
    <n v="5059"/>
    <n v="8099.1"/>
    <n v="5059"/>
    <n v="3040.1000000000004"/>
    <n v="0.37536269462038996"/>
    <n v="8099.1"/>
    <n v="3040.1000000000004"/>
    <s v="Jan"/>
    <s v="Jan-2024"/>
    <d v="2024-01-01T00:00:00"/>
    <x v="4"/>
  </r>
  <r>
    <s v="CUST0320"/>
    <s v="P094"/>
    <n v="1"/>
    <n v="399"/>
    <n v="59.85"/>
    <s v="Debit Card"/>
    <s v="Delivered"/>
    <s v="Delivered"/>
    <s v="Organic"/>
    <n v="70"/>
    <n v="244"/>
    <n v="339.15"/>
    <n v="244"/>
    <n v="95.149999999999977"/>
    <n v="0.28055432699395544"/>
    <n v="339.15"/>
    <n v="95.149999999999977"/>
    <s v="Mar"/>
    <s v="Mar-2024"/>
    <d v="2024-03-01T00:00:00"/>
    <x v="1"/>
  </r>
  <r>
    <s v="CUST0701"/>
    <s v="P045"/>
    <n v="1"/>
    <n v="4999"/>
    <n v="749.85"/>
    <s v="Cash on Delivery"/>
    <s v="Delivered"/>
    <s v="Delayed"/>
    <s v="Instagram"/>
    <n v="60"/>
    <n v="3040"/>
    <n v="4249.1499999999996"/>
    <n v="3040"/>
    <n v="1209.1499999999996"/>
    <n v="0.28456279491192349"/>
    <n v="4249.1499999999996"/>
    <n v="1209.1499999999996"/>
    <s v="Dec"/>
    <s v="Dec-2024"/>
    <d v="2024-12-01T00:00:00"/>
    <x v="3"/>
  </r>
  <r>
    <s v="CUST1095"/>
    <s v="P086"/>
    <n v="1"/>
    <n v="6999"/>
    <n v="699.9"/>
    <s v="Cash on Delivery"/>
    <s v="Delivered"/>
    <s v="Delivered"/>
    <s v="Facebook"/>
    <n v="60"/>
    <n v="4782"/>
    <n v="6299.1"/>
    <n v="4782"/>
    <n v="1517.1000000000004"/>
    <n v="0.24084393008525032"/>
    <n v="6299.1"/>
    <n v="1517.1000000000004"/>
    <s v="Mar"/>
    <s v="Mar-2025"/>
    <d v="2025-03-01T00:00:00"/>
    <x v="1"/>
  </r>
  <r>
    <s v="CUST0284"/>
    <s v="P089"/>
    <n v="3"/>
    <n v="2999"/>
    <n v="899.7"/>
    <s v="UPI"/>
    <s v="Delivered"/>
    <s v="Delivered"/>
    <s v="Email"/>
    <n v="50"/>
    <n v="2453"/>
    <n v="8097.3"/>
    <n v="7359"/>
    <n v="738.30000000000018"/>
    <n v="9.1178540995146551E-2"/>
    <n v="8097.3"/>
    <n v="738.30000000000018"/>
    <s v="Sep"/>
    <s v="Sep-2025"/>
    <d v="2025-09-01T00:00:00"/>
    <x v="1"/>
  </r>
  <r>
    <s v="CUST0058"/>
    <s v="P037"/>
    <n v="2"/>
    <n v="399"/>
    <n v="79.8"/>
    <s v="Credit Card"/>
    <s v="Delivered"/>
    <s v="Delivered"/>
    <s v="Organic"/>
    <n v="100"/>
    <n v="226"/>
    <n v="718.2"/>
    <n v="452"/>
    <n v="266.20000000000005"/>
    <n v="0.37064884433305489"/>
    <n v="718.2"/>
    <n v="266.20000000000005"/>
    <s v="Aug"/>
    <s v="Aug-2024"/>
    <d v="2024-08-01T00:00:00"/>
    <x v="0"/>
  </r>
  <r>
    <s v="CUST0776"/>
    <s v="P015"/>
    <n v="2"/>
    <n v="1299"/>
    <n v="259.8"/>
    <s v="UPI"/>
    <s v="Delivered"/>
    <s v="Delivered"/>
    <s v="Instagram"/>
    <n v="70"/>
    <n v="881"/>
    <n v="2338.1999999999998"/>
    <n v="1762"/>
    <n v="576.19999999999982"/>
    <n v="0.24642887691386531"/>
    <n v="2338.1999999999998"/>
    <n v="576.19999999999982"/>
    <s v="Dec"/>
    <s v="Dec-2024"/>
    <d v="2024-12-01T00:00:00"/>
    <x v="4"/>
  </r>
  <r>
    <s v="CUST0963"/>
    <s v="P089"/>
    <n v="2"/>
    <n v="2999"/>
    <n v="0"/>
    <s v="UPI"/>
    <s v="Delivered"/>
    <s v="Delivered"/>
    <s v="Organic"/>
    <n v="80"/>
    <n v="2453"/>
    <n v="5998"/>
    <n v="4906"/>
    <n v="1092"/>
    <n v="0.18206068689563187"/>
    <n v="5998"/>
    <n v="1092"/>
    <s v="Dec"/>
    <s v="Dec-2024"/>
    <d v="2024-12-01T00:00:00"/>
    <x v="1"/>
  </r>
  <r>
    <s v="CUST0166"/>
    <s v="P093"/>
    <n v="2"/>
    <n v="999"/>
    <n v="0"/>
    <s v="Credit Card"/>
    <s v="Delivered"/>
    <s v="Delayed"/>
    <s v="Instagram"/>
    <n v="60"/>
    <n v="629"/>
    <n v="1998"/>
    <n v="1258"/>
    <n v="740"/>
    <n v="0.37037037037037035"/>
    <n v="1998"/>
    <n v="740"/>
    <s v="Mar"/>
    <s v="Mar-2025"/>
    <d v="2025-03-01T00:00:00"/>
    <x v="1"/>
  </r>
  <r>
    <s v="CUST0853"/>
    <s v="P077"/>
    <n v="1"/>
    <n v="3999"/>
    <n v="199.95"/>
    <s v="Credit Card"/>
    <s v="Delivered"/>
    <s v="Delivered"/>
    <s v="Facebook"/>
    <n v="60"/>
    <n v="2547"/>
    <n v="3799.05"/>
    <n v="2547"/>
    <n v="1252.0500000000002"/>
    <n v="0.32956923441386665"/>
    <n v="3799.05"/>
    <n v="1252.0500000000002"/>
    <s v="Feb"/>
    <s v="Feb-2024"/>
    <d v="2024-02-01T00:00:00"/>
    <x v="2"/>
  </r>
  <r>
    <s v="CUST0577"/>
    <s v="P020"/>
    <n v="3"/>
    <n v="1999"/>
    <n v="0"/>
    <s v="Credit Card"/>
    <s v="Cancelled"/>
    <s v="Cancelled"/>
    <s v="Organic"/>
    <n v="100"/>
    <n v="1597"/>
    <n v="5997"/>
    <n v="4791"/>
    <n v="1206"/>
    <n v="0.20110055027513757"/>
    <n v="0"/>
    <n v="0"/>
    <s v="Apr"/>
    <s v="Apr-2025"/>
    <d v="2025-04-01T00:00:00"/>
    <x v="4"/>
  </r>
  <r>
    <s v="CUST0110"/>
    <s v="P010"/>
    <n v="2"/>
    <n v="2499"/>
    <n v="249.9"/>
    <s v="Cash on Delivery"/>
    <s v="Delivered"/>
    <s v="Delivered"/>
    <s v="Facebook"/>
    <n v="60"/>
    <n v="2030"/>
    <n v="4748.1000000000004"/>
    <n v="4060"/>
    <n v="688.10000000000036"/>
    <n v="0.14492112634527501"/>
    <n v="4748.1000000000004"/>
    <n v="688.10000000000036"/>
    <s v="Jul"/>
    <s v="Jul-2025"/>
    <d v="2025-07-01T00:00:00"/>
    <x v="4"/>
  </r>
  <r>
    <s v="CUST0987"/>
    <s v="P050"/>
    <n v="2"/>
    <n v="3999"/>
    <n v="799.8"/>
    <s v="Net Banking"/>
    <s v="Delivered"/>
    <s v="Delivered"/>
    <s v="Instagram"/>
    <n v="100"/>
    <n v="2895"/>
    <n v="7198.2"/>
    <n v="5790"/>
    <n v="1408.1999999999998"/>
    <n v="0.19563224139368174"/>
    <n v="7198.2"/>
    <n v="1408.1999999999998"/>
    <s v="Feb"/>
    <s v="Feb-2025"/>
    <d v="2025-02-01T00:00:00"/>
    <x v="3"/>
  </r>
  <r>
    <s v="CUST0200"/>
    <s v="P051"/>
    <n v="1"/>
    <n v="2499"/>
    <n v="249.9"/>
    <s v="Net Banking"/>
    <s v="Delivered"/>
    <s v="Delivered"/>
    <s v="Instagram"/>
    <n v="40"/>
    <n v="1946"/>
    <n v="2249.1"/>
    <n v="1946"/>
    <n v="303.09999999999991"/>
    <n v="0.13476501711795827"/>
    <n v="2249.1"/>
    <n v="303.09999999999991"/>
    <s v="Jun"/>
    <s v="Jun-2024"/>
    <d v="2024-06-01T00:00:00"/>
    <x v="3"/>
  </r>
  <r>
    <s v="CUST0343"/>
    <s v="P064"/>
    <n v="2"/>
    <n v="799"/>
    <n v="319.60000000000002"/>
    <s v="UPI"/>
    <s v="Delivered"/>
    <s v="Delivered"/>
    <s v="Instagram"/>
    <n v="60"/>
    <n v="445"/>
    <n v="1278.4000000000001"/>
    <n v="890"/>
    <n v="388.40000000000009"/>
    <n v="0.3038172715894869"/>
    <n v="1278.4000000000001"/>
    <n v="388.40000000000009"/>
    <s v="May"/>
    <s v="May-2024"/>
    <d v="2024-05-01T00:00:00"/>
    <x v="2"/>
  </r>
  <r>
    <s v="CUST0901"/>
    <s v="P015"/>
    <n v="1"/>
    <n v="1299"/>
    <n v="64.95"/>
    <s v="UPI"/>
    <s v="Delivered"/>
    <s v="Delivered"/>
    <s v="Facebook"/>
    <n v="100"/>
    <n v="881"/>
    <n v="1234.05"/>
    <n v="881"/>
    <n v="353.04999999999995"/>
    <n v="0.28609051497103033"/>
    <n v="1234.05"/>
    <n v="353.04999999999995"/>
    <s v="Dec"/>
    <s v="Dec-2024"/>
    <d v="2024-12-01T00:00:00"/>
    <x v="4"/>
  </r>
  <r>
    <s v="CUST0540"/>
    <s v="P036"/>
    <n v="1"/>
    <n v="2999"/>
    <n v="749.75"/>
    <s v="UPI"/>
    <s v="Delivered"/>
    <s v="Delivered"/>
    <s v="Organic"/>
    <n v="40"/>
    <n v="2406"/>
    <n v="2249.25"/>
    <n v="2406"/>
    <n v="-156.75"/>
    <n v="-6.9689896632210743E-2"/>
    <n v="2249.25"/>
    <n v="-156.75"/>
    <s v="Apr"/>
    <s v="Apr-2024"/>
    <d v="2024-04-01T00:00:00"/>
    <x v="0"/>
  </r>
  <r>
    <s v="CUST1127"/>
    <s v="P040"/>
    <n v="1"/>
    <n v="799"/>
    <n v="0"/>
    <s v="Credit Card"/>
    <s v="Cancelled"/>
    <s v="Cancelled"/>
    <s v="Email"/>
    <n v="50"/>
    <n v="639"/>
    <n v="799"/>
    <n v="639"/>
    <n v="160"/>
    <n v="0.20025031289111389"/>
    <n v="0"/>
    <n v="0"/>
    <s v="Jun"/>
    <s v="Jun-2024"/>
    <d v="2024-06-01T00:00:00"/>
    <x v="0"/>
  </r>
  <r>
    <s v="CUST0861"/>
    <s v="P097"/>
    <n v="1"/>
    <n v="499"/>
    <n v="0"/>
    <s v="Credit Card"/>
    <s v="Delivered"/>
    <s v="Delivered"/>
    <s v="Affiliate"/>
    <n v="40"/>
    <n v="324"/>
    <n v="499"/>
    <n v="324"/>
    <n v="175"/>
    <n v="0.35070140280561124"/>
    <n v="499"/>
    <n v="175"/>
    <s v="Jun"/>
    <s v="Jun-2024"/>
    <d v="2024-06-01T00:00:00"/>
    <x v="1"/>
  </r>
  <r>
    <s v="CUST0019"/>
    <s v="P076"/>
    <n v="4"/>
    <n v="399"/>
    <n v="0"/>
    <s v="Debit Card"/>
    <s v="Delivered"/>
    <s v="Delivered"/>
    <s v="Facebook"/>
    <n v="100"/>
    <n v="322"/>
    <n v="1596"/>
    <n v="1288"/>
    <n v="308"/>
    <n v="0.19298245614035087"/>
    <n v="1596"/>
    <n v="308"/>
    <s v="Nov"/>
    <s v="Nov-2024"/>
    <d v="2024-11-01T00:00:00"/>
    <x v="2"/>
  </r>
  <r>
    <s v="CUST0147"/>
    <s v="P093"/>
    <n v="2"/>
    <n v="999"/>
    <n v="99.9"/>
    <s v="UPI"/>
    <s v="Delivered"/>
    <s v="Delivered"/>
    <s v="Email"/>
    <n v="100"/>
    <n v="629"/>
    <n v="1898.1"/>
    <n v="1258"/>
    <n v="640.09999999999991"/>
    <n v="0.33723196881091616"/>
    <n v="1898.1"/>
    <n v="640.09999999999991"/>
    <s v="Nov"/>
    <s v="Nov-2024"/>
    <d v="2024-11-01T00:00:00"/>
    <x v="1"/>
  </r>
  <r>
    <s v="CUST0355"/>
    <s v="P022"/>
    <n v="1"/>
    <n v="999"/>
    <n v="49.95"/>
    <s v="Debit Card"/>
    <s v="Delivered"/>
    <s v="Delivered"/>
    <s v="Facebook"/>
    <n v="70"/>
    <n v="693"/>
    <n v="949.05"/>
    <n v="693"/>
    <n v="256.04999999999995"/>
    <n v="0.26979611190137504"/>
    <n v="949.05"/>
    <n v="256.04999999999995"/>
    <s v="Jul"/>
    <s v="Jul-2025"/>
    <d v="2025-07-01T00:00:00"/>
    <x v="0"/>
  </r>
  <r>
    <s v="CUST0779"/>
    <s v="P012"/>
    <n v="2"/>
    <n v="1599"/>
    <n v="159.9"/>
    <s v="UPI"/>
    <s v="Delivered"/>
    <s v="Delivered"/>
    <s v="Google Ads"/>
    <n v="70"/>
    <n v="1169"/>
    <n v="3038.1"/>
    <n v="2338"/>
    <n v="700.09999999999991"/>
    <n v="0.230440077680129"/>
    <n v="3038.1"/>
    <n v="700.09999999999991"/>
    <s v="Aug"/>
    <s v="Aug-2024"/>
    <d v="2024-08-01T00:00:00"/>
    <x v="4"/>
  </r>
  <r>
    <s v="CUST0631"/>
    <s v="P025"/>
    <n v="3"/>
    <n v="4999"/>
    <n v="2249.5500000000002"/>
    <s v="Debit Card"/>
    <s v="Delivered"/>
    <s v="Delivered"/>
    <s v="Email"/>
    <n v="80"/>
    <n v="3572"/>
    <n v="12747.45"/>
    <n v="10716"/>
    <n v="2031.4500000000007"/>
    <n v="0.15936128402151023"/>
    <n v="12747.45"/>
    <n v="2031.4500000000007"/>
    <s v="Jun"/>
    <s v="Jun-2024"/>
    <d v="2024-06-01T00:00:00"/>
    <x v="0"/>
  </r>
  <r>
    <s v="CUST0531"/>
    <s v="P031"/>
    <n v="1"/>
    <n v="3999"/>
    <n v="0"/>
    <s v="Credit Card"/>
    <s v="Delivered"/>
    <s v="Delivered"/>
    <s v="Facebook"/>
    <n v="60"/>
    <n v="3007"/>
    <n v="3999"/>
    <n v="3007"/>
    <n v="992"/>
    <n v="0.24806201550387597"/>
    <n v="3999"/>
    <n v="992"/>
    <s v="Feb"/>
    <s v="Feb-2025"/>
    <d v="2025-02-01T00:00:00"/>
    <x v="0"/>
  </r>
  <r>
    <s v="CUST0355"/>
    <s v="P045"/>
    <n v="2"/>
    <n v="4999"/>
    <n v="0"/>
    <s v="UPI"/>
    <s v="Cancelled"/>
    <s v="Cancelled"/>
    <s v="Google Ads"/>
    <n v="50"/>
    <n v="3040"/>
    <n v="9998"/>
    <n v="6080"/>
    <n v="3918"/>
    <n v="0.391878375675135"/>
    <n v="0"/>
    <n v="0"/>
    <s v="Jul"/>
    <s v="Jul-2025"/>
    <d v="2025-07-01T00:00:00"/>
    <x v="3"/>
  </r>
  <r>
    <s v="CUST0459"/>
    <s v="P076"/>
    <n v="1"/>
    <n v="399"/>
    <n v="79.8"/>
    <s v="UPI"/>
    <s v="Delivered"/>
    <s v="Delayed"/>
    <s v="Affiliate"/>
    <n v="70"/>
    <n v="322"/>
    <n v="319.2"/>
    <n v="322"/>
    <n v="-2.8000000000000114"/>
    <n v="-8.7719298245614395E-3"/>
    <n v="319.2"/>
    <n v="-2.8000000000000114"/>
    <s v="Sep"/>
    <s v="Sep-2024"/>
    <d v="2024-09-01T00:00:00"/>
    <x v="2"/>
  </r>
  <r>
    <s v="CUST0984"/>
    <s v="P045"/>
    <n v="1"/>
    <n v="4999"/>
    <n v="749.85"/>
    <s v="Cash on Delivery"/>
    <s v="Delivered"/>
    <s v="Delivered"/>
    <s v="Google Ads"/>
    <n v="70"/>
    <n v="3040"/>
    <n v="4249.1499999999996"/>
    <n v="3040"/>
    <n v="1209.1499999999996"/>
    <n v="0.28456279491192349"/>
    <n v="4249.1499999999996"/>
    <n v="1209.1499999999996"/>
    <s v="Dec"/>
    <s v="Dec-2024"/>
    <d v="2024-12-01T00:00:00"/>
    <x v="3"/>
  </r>
  <r>
    <s v="CUST0695"/>
    <s v="P023"/>
    <n v="3"/>
    <n v="8999"/>
    <n v="6749.25"/>
    <s v="Credit Card"/>
    <s v="Delivered"/>
    <s v="Delayed"/>
    <s v="Instagram"/>
    <n v="100"/>
    <n v="6419"/>
    <n v="20247.75"/>
    <n v="19257"/>
    <n v="990.75"/>
    <n v="4.8931362744008597E-2"/>
    <n v="20247.75"/>
    <n v="990.75"/>
    <s v="Apr"/>
    <s v="Apr-2025"/>
    <d v="2025-04-01T00:00:00"/>
    <x v="0"/>
  </r>
  <r>
    <s v="CUST1140"/>
    <s v="P013"/>
    <n v="2"/>
    <n v="999"/>
    <n v="0"/>
    <s v="Debit Card"/>
    <s v="Delivered"/>
    <s v="Delivered"/>
    <s v="Affiliate"/>
    <n v="40"/>
    <n v="603"/>
    <n v="1998"/>
    <n v="1206"/>
    <n v="792"/>
    <n v="0.3963963963963964"/>
    <n v="1998"/>
    <n v="792"/>
    <s v="Aug"/>
    <s v="Aug-2024"/>
    <d v="2024-08-01T00:00:00"/>
    <x v="4"/>
  </r>
  <r>
    <s v="CUST0433"/>
    <s v="P037"/>
    <n v="2"/>
    <n v="399"/>
    <n v="159.6"/>
    <s v="Cash on Delivery"/>
    <s v="Delivered"/>
    <s v="Delivered"/>
    <s v="Organic"/>
    <n v="50"/>
    <n v="226"/>
    <n v="638.4"/>
    <n v="452"/>
    <n v="186.39999999999998"/>
    <n v="0.29197994987468667"/>
    <n v="638.4"/>
    <n v="186.39999999999998"/>
    <s v="Apr"/>
    <s v="Apr-2025"/>
    <d v="2025-04-01T00:00:00"/>
    <x v="0"/>
  </r>
  <r>
    <s v="CUST0647"/>
    <s v="P066"/>
    <n v="1"/>
    <n v="299"/>
    <n v="0"/>
    <s v="UPI"/>
    <s v="Delivered"/>
    <s v="Delivered"/>
    <s v="Google Ads"/>
    <n v="40"/>
    <n v="223"/>
    <n v="299"/>
    <n v="223"/>
    <n v="76"/>
    <n v="0.25418060200668896"/>
    <n v="299"/>
    <n v="76"/>
    <s v="Oct"/>
    <s v="Oct-2024"/>
    <d v="2024-10-01T00:00:00"/>
    <x v="2"/>
  </r>
  <r>
    <s v="CUST0852"/>
    <s v="P028"/>
    <n v="1"/>
    <n v="799"/>
    <n v="0"/>
    <s v="UPI"/>
    <s v="Cancelled"/>
    <s v="Cancelled"/>
    <s v="Organic"/>
    <n v="40"/>
    <n v="526"/>
    <n v="799"/>
    <n v="526"/>
    <n v="273"/>
    <n v="0.34167709637046306"/>
    <n v="0"/>
    <n v="0"/>
    <s v="Apr"/>
    <s v="Apr-2024"/>
    <d v="2024-04-01T00:00:00"/>
    <x v="0"/>
  </r>
  <r>
    <s v="CUST0935"/>
    <s v="P037"/>
    <n v="4"/>
    <n v="399"/>
    <n v="0"/>
    <s v="UPI"/>
    <s v="Cancelled"/>
    <s v="Cancelled"/>
    <s v="Organic"/>
    <n v="60"/>
    <n v="226"/>
    <n v="1596"/>
    <n v="904"/>
    <n v="692"/>
    <n v="0.43358395989974935"/>
    <n v="0"/>
    <n v="0"/>
    <s v="Apr"/>
    <s v="Apr-2025"/>
    <d v="2025-04-01T00:00:00"/>
    <x v="0"/>
  </r>
  <r>
    <s v="CUST0198"/>
    <s v="P096"/>
    <n v="3"/>
    <n v="299"/>
    <n v="0"/>
    <s v="Debit Card"/>
    <s v="Delivered"/>
    <s v="Delivered"/>
    <s v="Facebook"/>
    <n v="80"/>
    <n v="168"/>
    <n v="897"/>
    <n v="504"/>
    <n v="393"/>
    <n v="0.43812709030100333"/>
    <n v="897"/>
    <n v="393"/>
    <s v="Mar"/>
    <s v="Mar-2025"/>
    <d v="2025-03-01T00:00:00"/>
    <x v="1"/>
  </r>
  <r>
    <s v="CUST0919"/>
    <s v="P026"/>
    <n v="4"/>
    <n v="599"/>
    <n v="599"/>
    <s v="Net Banking"/>
    <s v="Delivered"/>
    <s v="Delivered"/>
    <s v="Organic"/>
    <n v="60"/>
    <n v="363"/>
    <n v="1797"/>
    <n v="1452"/>
    <n v="345"/>
    <n v="0.19198664440734559"/>
    <n v="1797"/>
    <n v="345"/>
    <s v="May"/>
    <s v="May-2025"/>
    <d v="2025-05-01T00:00:00"/>
    <x v="0"/>
  </r>
  <r>
    <s v="CUST0867"/>
    <s v="P073"/>
    <n v="2"/>
    <n v="499"/>
    <n v="149.69999999999999"/>
    <s v="UPI"/>
    <s v="Delivered"/>
    <s v="Delivered"/>
    <s v="Google Ads"/>
    <n v="80"/>
    <n v="334"/>
    <n v="848.3"/>
    <n v="668"/>
    <n v="180.29999999999995"/>
    <n v="0.21254273252387124"/>
    <n v="848.3"/>
    <n v="180.29999999999995"/>
    <s v="Dec"/>
    <s v="Dec-2024"/>
    <d v="2024-12-01T00:00:00"/>
    <x v="2"/>
  </r>
  <r>
    <s v="CUST0547"/>
    <s v="P040"/>
    <n v="1"/>
    <n v="799"/>
    <n v="79.900000000000006"/>
    <s v="Debit Card"/>
    <s v="Delivered"/>
    <s v="Delayed"/>
    <s v="Affiliate"/>
    <n v="100"/>
    <n v="639"/>
    <n v="719.1"/>
    <n v="639"/>
    <n v="80.100000000000023"/>
    <n v="0.11138923654568213"/>
    <n v="719.1"/>
    <n v="80.100000000000023"/>
    <s v="Jun"/>
    <s v="Jun-2025"/>
    <d v="2025-06-01T00:00:00"/>
    <x v="0"/>
  </r>
  <r>
    <s v="CUST1183"/>
    <s v="P016"/>
    <n v="2"/>
    <n v="999"/>
    <n v="99.9"/>
    <s v="Debit Card"/>
    <s v="Delivered"/>
    <s v="Delivered"/>
    <s v="Instagram"/>
    <n v="70"/>
    <n v="813"/>
    <n v="1898.1"/>
    <n v="1626"/>
    <n v="272.09999999999991"/>
    <n v="0.14335388019598541"/>
    <n v="1898.1"/>
    <n v="272.09999999999991"/>
    <s v="Dec"/>
    <s v="Dec-2024"/>
    <d v="2024-12-01T00:00:00"/>
    <x v="4"/>
  </r>
  <r>
    <s v="CUST0731"/>
    <s v="P018"/>
    <n v="1"/>
    <n v="499"/>
    <n v="0"/>
    <s v="Credit Card"/>
    <s v="Cancelled"/>
    <s v="Cancelled"/>
    <s v="Facebook"/>
    <n v="50"/>
    <n v="403"/>
    <n v="499"/>
    <n v="403"/>
    <n v="96"/>
    <n v="0.19238476953907815"/>
    <n v="0"/>
    <n v="0"/>
    <s v="May"/>
    <s v="May-2025"/>
    <d v="2025-05-01T00:00:00"/>
    <x v="4"/>
  </r>
  <r>
    <s v="CUST0590"/>
    <s v="P094"/>
    <n v="1"/>
    <n v="399"/>
    <n v="59.85"/>
    <s v="UPI"/>
    <s v="Delivered"/>
    <s v="Delivered"/>
    <s v="Facebook"/>
    <n v="60"/>
    <n v="244"/>
    <n v="339.15"/>
    <n v="244"/>
    <n v="95.149999999999977"/>
    <n v="0.28055432699395544"/>
    <n v="339.15"/>
    <n v="95.149999999999977"/>
    <s v="Nov"/>
    <s v="Nov-2024"/>
    <d v="2024-11-01T00:00:00"/>
    <x v="1"/>
  </r>
  <r>
    <s v="CUST0464"/>
    <s v="P078"/>
    <n v="4"/>
    <n v="399"/>
    <n v="399"/>
    <s v="Debit Card"/>
    <s v="Delivered"/>
    <s v="Delivered"/>
    <s v="Email"/>
    <n v="60"/>
    <n v="257"/>
    <n v="1197"/>
    <n v="1028"/>
    <n v="169"/>
    <n v="0.14118629908103592"/>
    <n v="1197"/>
    <n v="169"/>
    <s v="Feb"/>
    <s v="Feb-2025"/>
    <d v="2025-02-01T00:00:00"/>
    <x v="2"/>
  </r>
  <r>
    <s v="CUST0088"/>
    <s v="P057"/>
    <n v="2"/>
    <n v="299"/>
    <n v="89.7"/>
    <s v="Credit Card"/>
    <s v="Delivered"/>
    <s v="Delivered"/>
    <s v="Affiliate"/>
    <n v="60"/>
    <n v="188"/>
    <n v="508.3"/>
    <n v="376"/>
    <n v="132.30000000000001"/>
    <n v="0.26027936258115286"/>
    <n v="508.3"/>
    <n v="132.30000000000001"/>
    <s v="Sep"/>
    <s v="Sep-2024"/>
    <d v="2024-09-01T00:00:00"/>
    <x v="3"/>
  </r>
  <r>
    <s v="CUST0866"/>
    <s v="P070"/>
    <n v="2"/>
    <n v="499"/>
    <n v="149.69999999999999"/>
    <s v="UPI"/>
    <s v="Delivered"/>
    <s v="Delivered"/>
    <s v="Instagram"/>
    <n v="80"/>
    <n v="394"/>
    <n v="848.3"/>
    <n v="788"/>
    <n v="60.299999999999955"/>
    <n v="7.1083343156901985E-2"/>
    <n v="848.3"/>
    <n v="60.299999999999955"/>
    <s v="Oct"/>
    <s v="Oct-2025"/>
    <d v="2025-10-01T00:00:00"/>
    <x v="2"/>
  </r>
  <r>
    <s v="CUST0663"/>
    <s v="P034"/>
    <n v="2"/>
    <n v="4999"/>
    <n v="0"/>
    <s v="Credit Card"/>
    <s v="Delivered"/>
    <s v="Delivered"/>
    <s v="Google Ads"/>
    <n v="40"/>
    <n v="3985"/>
    <n v="9998"/>
    <n v="7970"/>
    <n v="2028"/>
    <n v="0.20284056811362272"/>
    <n v="9998"/>
    <n v="2028"/>
    <s v="Jan"/>
    <s v="Jan-2025"/>
    <d v="2025-01-01T00:00:00"/>
    <x v="0"/>
  </r>
  <r>
    <s v="CUST1193"/>
    <s v="P056"/>
    <n v="2"/>
    <n v="299"/>
    <n v="29.9"/>
    <s v="Credit Card"/>
    <s v="Delivered"/>
    <s v="Delivered"/>
    <s v="Email"/>
    <n v="80"/>
    <n v="188"/>
    <n v="568.1"/>
    <n v="376"/>
    <n v="192.10000000000002"/>
    <n v="0.33814469283576837"/>
    <n v="568.1"/>
    <n v="192.10000000000002"/>
    <s v="Mar"/>
    <s v="Mar-2025"/>
    <d v="2025-03-01T00:00:00"/>
    <x v="3"/>
  </r>
  <r>
    <s v="CUST0271"/>
    <s v="P002"/>
    <n v="4"/>
    <n v="999"/>
    <n v="399.6"/>
    <s v="Net Banking"/>
    <s v="Delivered"/>
    <s v="Delayed"/>
    <s v="Organic"/>
    <n v="70"/>
    <n v="590"/>
    <n v="3596.4"/>
    <n v="2360"/>
    <n v="1236.4000000000001"/>
    <n v="0.34378823267712161"/>
    <n v="3596.4"/>
    <n v="1236.4000000000001"/>
    <s v="Apr"/>
    <s v="Apr-2025"/>
    <d v="2025-04-01T00:00:00"/>
    <x v="4"/>
  </r>
  <r>
    <s v="CUST0543"/>
    <s v="P026"/>
    <n v="1"/>
    <n v="599"/>
    <n v="89.85"/>
    <s v="Debit Card"/>
    <s v="Delivered"/>
    <s v="Delivered"/>
    <s v="Organic"/>
    <n v="70"/>
    <n v="363"/>
    <n v="509.15"/>
    <n v="363"/>
    <n v="146.14999999999998"/>
    <n v="0.28704703918295194"/>
    <n v="509.15"/>
    <n v="146.14999999999998"/>
    <s v="Nov"/>
    <s v="Nov-2024"/>
    <d v="2024-11-01T00:00:00"/>
    <x v="0"/>
  </r>
  <r>
    <s v="CUST0591"/>
    <s v="P052"/>
    <n v="1"/>
    <n v="499"/>
    <n v="24.95"/>
    <s v="Debit Card"/>
    <s v="Delivered"/>
    <s v="Delivered"/>
    <s v="Email"/>
    <n v="60"/>
    <n v="320"/>
    <n v="474.05"/>
    <n v="320"/>
    <n v="154.05000000000001"/>
    <n v="0.32496572091551523"/>
    <n v="474.05"/>
    <n v="154.05000000000001"/>
    <s v="Apr"/>
    <s v="Apr-2024"/>
    <d v="2024-04-01T00:00:00"/>
    <x v="3"/>
  </r>
  <r>
    <s v="CUST0526"/>
    <s v="P090"/>
    <n v="1"/>
    <n v="8999"/>
    <n v="1349.85"/>
    <s v="Credit Card"/>
    <s v="Delivered"/>
    <s v="Delivered"/>
    <s v="Organic"/>
    <n v="40"/>
    <n v="5811"/>
    <n v="7649.15"/>
    <n v="5811"/>
    <n v="1838.1499999999996"/>
    <n v="0.24030774661236867"/>
    <n v="7649.15"/>
    <n v="1838.1499999999996"/>
    <s v="Apr"/>
    <s v="Apr-2025"/>
    <d v="2025-04-01T00:00:00"/>
    <x v="1"/>
  </r>
  <r>
    <s v="CUST0568"/>
    <s v="P030"/>
    <n v="2"/>
    <n v="799"/>
    <n v="79.900000000000006"/>
    <s v="UPI"/>
    <s v="Delivered"/>
    <s v="Delivered"/>
    <s v="Organic"/>
    <n v="60"/>
    <n v="566"/>
    <n v="1518.1"/>
    <n v="1132"/>
    <n v="386.09999999999991"/>
    <n v="0.25433107173440478"/>
    <n v="1518.1"/>
    <n v="386.09999999999991"/>
    <s v="Apr"/>
    <s v="Apr-2024"/>
    <d v="2024-04-01T00:00:00"/>
    <x v="0"/>
  </r>
  <r>
    <s v="CUST0749"/>
    <s v="P025"/>
    <n v="1"/>
    <n v="4999"/>
    <n v="999.8"/>
    <s v="Credit Card"/>
    <s v="Delivered"/>
    <s v="Delivered"/>
    <s v="Instagram"/>
    <n v="100"/>
    <n v="3572"/>
    <n v="3999.2"/>
    <n v="3572"/>
    <n v="427.19999999999982"/>
    <n v="0.10682136427285453"/>
    <n v="3999.2"/>
    <n v="427.19999999999982"/>
    <s v="Jun"/>
    <s v="Jun-2024"/>
    <d v="2024-06-01T00:00:00"/>
    <x v="0"/>
  </r>
  <r>
    <s v="CUST0858"/>
    <s v="P034"/>
    <n v="1"/>
    <n v="4999"/>
    <n v="0"/>
    <s v="Net Banking"/>
    <s v="Delivered"/>
    <s v="Delivered"/>
    <s v="Google Ads"/>
    <n v="100"/>
    <n v="3985"/>
    <n v="4999"/>
    <n v="3985"/>
    <n v="1014"/>
    <n v="0.20284056811362272"/>
    <n v="4999"/>
    <n v="1014"/>
    <s v="Apr"/>
    <s v="Apr-2025"/>
    <d v="2025-04-01T00:00:00"/>
    <x v="0"/>
  </r>
  <r>
    <s v="CUST1116"/>
    <s v="P028"/>
    <n v="1"/>
    <n v="799"/>
    <n v="39.950000000000003"/>
    <s v="Credit Card"/>
    <s v="Delivered"/>
    <s v="Delivered"/>
    <s v="Google Ads"/>
    <n v="70"/>
    <n v="526"/>
    <n v="759.05"/>
    <n v="526"/>
    <n v="233.04999999999995"/>
    <n v="0.30702852249522428"/>
    <n v="759.05"/>
    <n v="233.04999999999995"/>
    <s v="Oct"/>
    <s v="Oct-2024"/>
    <d v="2024-10-01T00:00:00"/>
    <x v="0"/>
  </r>
  <r>
    <s v="CUST0782"/>
    <s v="P099"/>
    <n v="1"/>
    <n v="1299"/>
    <n v="129.9"/>
    <s v="Cash on Delivery"/>
    <s v="Delivered"/>
    <s v="Delivered"/>
    <s v="Organic"/>
    <n v="50"/>
    <n v="1025"/>
    <n v="1169.0999999999999"/>
    <n v="1025"/>
    <n v="144.09999999999991"/>
    <n v="0.12325720639808393"/>
    <n v="1169.0999999999999"/>
    <n v="144.09999999999991"/>
    <s v="Jun"/>
    <s v="Jun-2024"/>
    <d v="2024-06-01T00:00:00"/>
    <x v="1"/>
  </r>
  <r>
    <s v="CUST0776"/>
    <s v="P035"/>
    <n v="1"/>
    <n v="1299"/>
    <n v="0"/>
    <s v="Debit Card"/>
    <s v="Delivered"/>
    <s v="Delayed"/>
    <s v="Organic"/>
    <n v="80"/>
    <n v="863"/>
    <n v="1299"/>
    <n v="863"/>
    <n v="436"/>
    <n v="0.33564280215550424"/>
    <n v="1299"/>
    <n v="436"/>
    <s v="Sep"/>
    <s v="Sep-2024"/>
    <d v="2024-09-01T00:00:00"/>
    <x v="0"/>
  </r>
  <r>
    <s v="CUST1123"/>
    <s v="P084"/>
    <n v="3"/>
    <n v="999"/>
    <n v="0"/>
    <s v="Credit Card"/>
    <s v="Cancelled"/>
    <s v="Cancelled"/>
    <s v="Organic"/>
    <n v="100"/>
    <n v="809"/>
    <n v="2997"/>
    <n v="2427"/>
    <n v="570"/>
    <n v="0.19019019019019018"/>
    <n v="0"/>
    <n v="0"/>
    <s v="Oct"/>
    <s v="Oct-2025"/>
    <d v="2025-10-01T00:00:00"/>
    <x v="1"/>
  </r>
  <r>
    <s v="CUST0159"/>
    <s v="P015"/>
    <n v="1"/>
    <n v="1299"/>
    <n v="129.9"/>
    <s v="Credit Card"/>
    <s v="Delivered"/>
    <s v="Delivered"/>
    <s v="Organic"/>
    <n v="100"/>
    <n v="881"/>
    <n v="1169.0999999999999"/>
    <n v="881"/>
    <n v="288.09999999999991"/>
    <n v="0.24642887691386531"/>
    <n v="1169.0999999999999"/>
    <n v="288.09999999999991"/>
    <s v="Feb"/>
    <s v="Feb-2024"/>
    <d v="2024-02-01T00:00:00"/>
    <x v="4"/>
  </r>
  <r>
    <s v="CUST0941"/>
    <s v="P036"/>
    <n v="2"/>
    <n v="2999"/>
    <n v="0"/>
    <s v="Debit Card"/>
    <s v="Delivered"/>
    <s v="Delivered"/>
    <s v="Organic"/>
    <n v="80"/>
    <n v="2406"/>
    <n v="5998"/>
    <n v="4812"/>
    <n v="1186"/>
    <n v="0.19773257752584195"/>
    <n v="5998"/>
    <n v="1186"/>
    <s v="Jul"/>
    <s v="Jul-2024"/>
    <d v="2024-07-01T00:00:00"/>
    <x v="0"/>
  </r>
  <r>
    <s v="CUST0896"/>
    <s v="P035"/>
    <n v="2"/>
    <n v="1299"/>
    <n v="0"/>
    <s v="UPI"/>
    <s v="Cancelled"/>
    <s v="Cancelled"/>
    <s v="Google Ads"/>
    <n v="80"/>
    <n v="863"/>
    <n v="2598"/>
    <n v="1726"/>
    <n v="872"/>
    <n v="0.33564280215550424"/>
    <n v="0"/>
    <n v="0"/>
    <s v="Oct"/>
    <s v="Oct-2025"/>
    <d v="2025-10-01T00:00:00"/>
    <x v="0"/>
  </r>
  <r>
    <s v="CUST0381"/>
    <s v="P012"/>
    <n v="3"/>
    <n v="1599"/>
    <n v="479.7"/>
    <s v="Net Banking"/>
    <s v="Delivered"/>
    <s v="Delivered"/>
    <s v="Google Ads"/>
    <n v="50"/>
    <n v="1169"/>
    <n v="4317.3"/>
    <n v="3507"/>
    <n v="810.30000000000018"/>
    <n v="0.18768674866235846"/>
    <n v="4317.3"/>
    <n v="810.30000000000018"/>
    <s v="Jan"/>
    <s v="Jan-2024"/>
    <d v="2024-01-01T00:00:00"/>
    <x v="4"/>
  </r>
  <r>
    <s v="CUST0665"/>
    <s v="P020"/>
    <n v="2"/>
    <n v="1999"/>
    <n v="0"/>
    <s v="UPI"/>
    <s v="Cancelled"/>
    <s v="Cancelled"/>
    <s v="Facebook"/>
    <n v="50"/>
    <n v="1597"/>
    <n v="3998"/>
    <n v="3194"/>
    <n v="804"/>
    <n v="0.20110055027513757"/>
    <n v="0"/>
    <n v="0"/>
    <s v="Aug"/>
    <s v="Aug-2025"/>
    <d v="2025-08-01T00:00:00"/>
    <x v="4"/>
  </r>
  <r>
    <s v="CUST0220"/>
    <s v="P095"/>
    <n v="1"/>
    <n v="299"/>
    <n v="0"/>
    <s v="UPI"/>
    <s v="Cancelled"/>
    <s v="Cancelled"/>
    <s v="Email"/>
    <n v="70"/>
    <n v="221"/>
    <n v="299"/>
    <n v="221"/>
    <n v="78"/>
    <n v="0.2608695652173913"/>
    <n v="0"/>
    <n v="0"/>
    <s v="Feb"/>
    <s v="Feb-2025"/>
    <d v="2025-02-01T00:00:00"/>
    <x v="1"/>
  </r>
  <r>
    <s v="CUST0460"/>
    <s v="P062"/>
    <n v="2"/>
    <n v="1599"/>
    <n v="319.8"/>
    <s v="Cash on Delivery"/>
    <s v="Delivered"/>
    <s v="Delivered"/>
    <s v="Facebook"/>
    <n v="60"/>
    <n v="1023"/>
    <n v="2878.2"/>
    <n v="2046"/>
    <n v="832.19999999999982"/>
    <n v="0.28913904523660616"/>
    <n v="2878.2"/>
    <n v="832.19999999999982"/>
    <s v="Jul"/>
    <s v="Jul-2025"/>
    <d v="2025-07-01T00:00:00"/>
    <x v="2"/>
  </r>
  <r>
    <s v="CUST0736"/>
    <s v="P037"/>
    <n v="1"/>
    <n v="399"/>
    <n v="0"/>
    <s v="UPI"/>
    <s v="Cancelled"/>
    <s v="Cancelled"/>
    <s v="Facebook"/>
    <n v="100"/>
    <n v="226"/>
    <n v="399"/>
    <n v="226"/>
    <n v="173"/>
    <n v="0.43358395989974935"/>
    <n v="0"/>
    <n v="0"/>
    <s v="Apr"/>
    <s v="Apr-2025"/>
    <d v="2025-04-01T00:00:00"/>
    <x v="0"/>
  </r>
  <r>
    <s v="CUST0656"/>
    <s v="P035"/>
    <n v="1"/>
    <n v="1299"/>
    <n v="64.95"/>
    <s v="UPI"/>
    <s v="Delivered"/>
    <s v="Delayed"/>
    <s v="Email"/>
    <n v="80"/>
    <n v="863"/>
    <n v="1234.05"/>
    <n v="863"/>
    <n v="371.04999999999995"/>
    <n v="0.30067663384789917"/>
    <n v="1234.05"/>
    <n v="371.04999999999995"/>
    <s v="Sep"/>
    <s v="Sep-2024"/>
    <d v="2024-09-01T00:00:00"/>
    <x v="0"/>
  </r>
  <r>
    <s v="CUST0360"/>
    <s v="P070"/>
    <n v="1"/>
    <n v="499"/>
    <n v="0"/>
    <s v="Cash on Delivery"/>
    <s v="Cancelled"/>
    <s v="Cancelled"/>
    <s v="Organic"/>
    <n v="100"/>
    <n v="394"/>
    <n v="499"/>
    <n v="394"/>
    <n v="105"/>
    <n v="0.21042084168336672"/>
    <n v="0"/>
    <n v="0"/>
    <s v="Apr"/>
    <s v="Apr-2024"/>
    <d v="2024-04-01T00:00:00"/>
    <x v="2"/>
  </r>
  <r>
    <s v="CUST0010"/>
    <s v="P048"/>
    <n v="2"/>
    <n v="1599"/>
    <n v="0"/>
    <s v="Credit Card"/>
    <s v="Cancelled"/>
    <s v="Cancelled"/>
    <s v="Affiliate"/>
    <n v="100"/>
    <n v="1138"/>
    <n v="3198"/>
    <n v="2276"/>
    <n v="922"/>
    <n v="0.28830519074421512"/>
    <n v="0"/>
    <n v="0"/>
    <s v="Jan"/>
    <s v="Jan-2024"/>
    <d v="2024-01-01T00:00:00"/>
    <x v="3"/>
  </r>
  <r>
    <s v="CUST0271"/>
    <s v="P066"/>
    <n v="1"/>
    <n v="299"/>
    <n v="0"/>
    <s v="Net Banking"/>
    <s v="Cancelled"/>
    <s v="Cancelled"/>
    <s v="Instagram"/>
    <n v="50"/>
    <n v="223"/>
    <n v="299"/>
    <n v="223"/>
    <n v="76"/>
    <n v="0.25418060200668896"/>
    <n v="0"/>
    <n v="0"/>
    <s v="Jul"/>
    <s v="Jul-2024"/>
    <d v="2024-07-01T00:00:00"/>
    <x v="2"/>
  </r>
  <r>
    <s v="CUST0078"/>
    <s v="P003"/>
    <n v="2"/>
    <n v="399"/>
    <n v="119.7"/>
    <s v="Debit Card"/>
    <s v="Delivered"/>
    <s v="Delivered"/>
    <s v="Organic"/>
    <n v="80"/>
    <n v="307"/>
    <n v="678.3"/>
    <n v="614"/>
    <n v="64.299999999999955"/>
    <n v="9.4795813062066872E-2"/>
    <n v="678.3"/>
    <n v="64.299999999999955"/>
    <s v="Jul"/>
    <s v="Jul-2024"/>
    <d v="2024-07-01T00:00:00"/>
    <x v="4"/>
  </r>
  <r>
    <s v="CUST0223"/>
    <s v="P045"/>
    <n v="4"/>
    <n v="4999"/>
    <n v="1999.6"/>
    <s v="Cash on Delivery"/>
    <s v="Delivered"/>
    <s v="Delayed"/>
    <s v="Organic"/>
    <n v="100"/>
    <n v="3040"/>
    <n v="17996.400000000001"/>
    <n v="12160"/>
    <n v="5836.4000000000015"/>
    <n v="0.32430930630570565"/>
    <n v="17996.400000000001"/>
    <n v="5836.4000000000015"/>
    <s v="May"/>
    <s v="May-2024"/>
    <d v="2024-05-01T00:00:00"/>
    <x v="3"/>
  </r>
  <r>
    <s v="CUST0854"/>
    <s v="P073"/>
    <n v="1"/>
    <n v="499"/>
    <n v="24.95"/>
    <s v="Cash on Delivery"/>
    <s v="Delivered"/>
    <s v="Delivered"/>
    <s v="Organic"/>
    <n v="60"/>
    <n v="334"/>
    <n v="474.05"/>
    <n v="334"/>
    <n v="140.05000000000001"/>
    <n v="0.29543297120556905"/>
    <n v="474.05"/>
    <n v="140.05000000000001"/>
    <s v="Nov"/>
    <s v="Nov-2024"/>
    <d v="2024-11-01T00:00:00"/>
    <x v="2"/>
  </r>
  <r>
    <s v="CUST1169"/>
    <s v="P001"/>
    <n v="2"/>
    <n v="799"/>
    <n v="239.7"/>
    <s v="Credit Card"/>
    <s v="Delivered"/>
    <s v="Delivered"/>
    <s v="Instagram"/>
    <n v="40"/>
    <n v="547"/>
    <n v="1358.3"/>
    <n v="1094"/>
    <n v="264.29999999999995"/>
    <n v="0.19458146212176983"/>
    <n v="1358.3"/>
    <n v="264.29999999999995"/>
    <s v="Mar"/>
    <s v="Mar-2025"/>
    <d v="2025-03-01T00:00:00"/>
    <x v="4"/>
  </r>
  <r>
    <s v="CUST0990"/>
    <s v="P060"/>
    <n v="4"/>
    <n v="999"/>
    <n v="0"/>
    <s v="Cash on Delivery"/>
    <s v="Cancelled"/>
    <s v="Cancelled"/>
    <s v="Email"/>
    <n v="50"/>
    <n v="744"/>
    <n v="3996"/>
    <n v="2976"/>
    <n v="1020"/>
    <n v="0.25525525525525528"/>
    <n v="0"/>
    <n v="0"/>
    <s v="May"/>
    <s v="May-2024"/>
    <d v="2024-05-01T00:00:00"/>
    <x v="3"/>
  </r>
  <r>
    <s v="CUST0304"/>
    <s v="P046"/>
    <n v="2"/>
    <n v="1999"/>
    <n v="0"/>
    <s v="Net Banking"/>
    <s v="Delivered"/>
    <s v="Delivered"/>
    <s v="Instagram"/>
    <n v="40"/>
    <n v="1398"/>
    <n v="3998"/>
    <n v="2796"/>
    <n v="1202"/>
    <n v="0.30065032516258128"/>
    <n v="3998"/>
    <n v="1202"/>
    <s v="Feb"/>
    <s v="Feb-2024"/>
    <d v="2024-02-01T00:00:00"/>
    <x v="3"/>
  </r>
  <r>
    <s v="CUST0734"/>
    <s v="P074"/>
    <n v="1"/>
    <n v="2999"/>
    <n v="0"/>
    <s v="Debit Card"/>
    <s v="Cancelled"/>
    <s v="Cancelled"/>
    <s v="Organic"/>
    <n v="50"/>
    <n v="1870"/>
    <n v="2999"/>
    <n v="1870"/>
    <n v="1129"/>
    <n v="0.37645881960653549"/>
    <n v="0"/>
    <n v="0"/>
    <s v="Apr"/>
    <s v="Apr-2024"/>
    <d v="2024-04-01T00:00:00"/>
    <x v="2"/>
  </r>
  <r>
    <s v="CUST0265"/>
    <s v="P060"/>
    <n v="4"/>
    <n v="999"/>
    <n v="599.4"/>
    <s v="Credit Card"/>
    <s v="Delivered"/>
    <s v="Delivered"/>
    <s v="Instagram"/>
    <n v="70"/>
    <n v="744"/>
    <n v="3396.6"/>
    <n v="2976"/>
    <n v="420.59999999999991"/>
    <n v="0.12382971206500616"/>
    <n v="3396.6"/>
    <n v="420.59999999999991"/>
    <s v="Apr"/>
    <s v="Apr-2024"/>
    <d v="2024-04-01T00:00:00"/>
    <x v="3"/>
  </r>
  <r>
    <s v="CUST0866"/>
    <s v="P048"/>
    <n v="2"/>
    <n v="1599"/>
    <n v="319.8"/>
    <s v="Credit Card"/>
    <s v="Delivered"/>
    <s v="Delivered"/>
    <s v="Google Ads"/>
    <n v="100"/>
    <n v="1138"/>
    <n v="2878.2"/>
    <n v="2276"/>
    <n v="602.19999999999982"/>
    <n v="0.20922798971579454"/>
    <n v="2878.2"/>
    <n v="602.19999999999982"/>
    <s v="Oct"/>
    <s v="Oct-2025"/>
    <d v="2025-10-01T00:00:00"/>
    <x v="3"/>
  </r>
  <r>
    <s v="CUST0504"/>
    <s v="P052"/>
    <n v="1"/>
    <n v="499"/>
    <n v="24.95"/>
    <s v="Net Banking"/>
    <s v="Delivered"/>
    <s v="Delivered"/>
    <s v="Instagram"/>
    <n v="50"/>
    <n v="320"/>
    <n v="474.05"/>
    <n v="320"/>
    <n v="154.05000000000001"/>
    <n v="0.32496572091551523"/>
    <n v="474.05"/>
    <n v="154.05000000000001"/>
    <s v="Mar"/>
    <s v="Mar-2025"/>
    <d v="2025-03-01T00:00:00"/>
    <x v="3"/>
  </r>
  <r>
    <s v="CUST0707"/>
    <s v="P090"/>
    <n v="1"/>
    <n v="8999"/>
    <n v="1349.85"/>
    <s v="Cash on Delivery"/>
    <s v="Delivered"/>
    <s v="Delivered"/>
    <s v="Google Ads"/>
    <n v="100"/>
    <n v="5811"/>
    <n v="7649.15"/>
    <n v="5811"/>
    <n v="1838.1499999999996"/>
    <n v="0.24030774661236867"/>
    <n v="7649.15"/>
    <n v="1838.1499999999996"/>
    <s v="Oct"/>
    <s v="Oct-2025"/>
    <d v="2025-10-01T00:00:00"/>
    <x v="1"/>
  </r>
  <r>
    <s v="CUST0037"/>
    <s v="P030"/>
    <n v="2"/>
    <n v="799"/>
    <n v="0"/>
    <s v="UPI"/>
    <s v="Cancelled"/>
    <s v="Cancelled"/>
    <s v="Google Ads"/>
    <n v="80"/>
    <n v="566"/>
    <n v="1598"/>
    <n v="1132"/>
    <n v="466"/>
    <n v="0.29161451814768463"/>
    <n v="0"/>
    <n v="0"/>
    <s v="Oct"/>
    <s v="Oct-2025"/>
    <d v="2025-10-01T00:00:00"/>
    <x v="0"/>
  </r>
  <r>
    <s v="CUST0488"/>
    <s v="P038"/>
    <n v="2"/>
    <n v="399"/>
    <n v="199.5"/>
    <s v="UPI"/>
    <s v="Delivered"/>
    <s v="Delivered"/>
    <s v="Google Ads"/>
    <n v="60"/>
    <n v="248"/>
    <n v="598.5"/>
    <n v="496"/>
    <n v="102.5"/>
    <n v="0.17126148705096073"/>
    <n v="598.5"/>
    <n v="102.5"/>
    <s v="Sep"/>
    <s v="Sep-2025"/>
    <d v="2025-09-01T00:00:00"/>
    <x v="0"/>
  </r>
  <r>
    <s v="CUST0828"/>
    <s v="P079"/>
    <n v="2"/>
    <n v="1999"/>
    <n v="0"/>
    <s v="Cash on Delivery"/>
    <s v="Cancelled"/>
    <s v="Cancelled"/>
    <s v="Facebook"/>
    <n v="40"/>
    <n v="1506"/>
    <n v="3998"/>
    <n v="3012"/>
    <n v="986"/>
    <n v="0.2466233116558279"/>
    <n v="0"/>
    <n v="0"/>
    <s v="Mar"/>
    <s v="Mar-2024"/>
    <d v="2024-03-01T00:00:00"/>
    <x v="2"/>
  </r>
  <r>
    <s v="CUST0506"/>
    <s v="P031"/>
    <n v="3"/>
    <n v="3999"/>
    <n v="1199.7"/>
    <s v="Cash on Delivery"/>
    <s v="Delivered"/>
    <s v="Delivered"/>
    <s v="Facebook"/>
    <n v="80"/>
    <n v="3007"/>
    <n v="10797.3"/>
    <n v="9021"/>
    <n v="1776.2999999999993"/>
    <n v="0.16451335055986213"/>
    <n v="10797.3"/>
    <n v="1776.2999999999993"/>
    <s v="Aug"/>
    <s v="Aug-2024"/>
    <d v="2024-08-01T00:00:00"/>
    <x v="0"/>
  </r>
  <r>
    <s v="CUST0463"/>
    <s v="P060"/>
    <n v="1"/>
    <n v="999"/>
    <n v="149.85"/>
    <s v="UPI"/>
    <s v="Delivered"/>
    <s v="Delivered"/>
    <s v="Affiliate"/>
    <n v="100"/>
    <n v="744"/>
    <n v="849.15"/>
    <n v="744"/>
    <n v="105.14999999999998"/>
    <n v="0.12382971206500616"/>
    <n v="849.15"/>
    <n v="105.14999999999998"/>
    <s v="Apr"/>
    <s v="Apr-2025"/>
    <d v="2025-04-01T00:00:00"/>
    <x v="3"/>
  </r>
  <r>
    <s v="CUST1118"/>
    <s v="P052"/>
    <n v="2"/>
    <n v="499"/>
    <n v="199.6"/>
    <s v="UPI"/>
    <s v="Delivered"/>
    <s v="Delivered"/>
    <s v="Instagram"/>
    <n v="40"/>
    <n v="320"/>
    <n v="798.4"/>
    <n v="640"/>
    <n v="158.39999999999998"/>
    <n v="0.19839679358717432"/>
    <n v="798.4"/>
    <n v="158.39999999999998"/>
    <s v="Feb"/>
    <s v="Feb-2024"/>
    <d v="2024-02-01T00:00:00"/>
    <x v="3"/>
  </r>
  <r>
    <s v="CUST1165"/>
    <s v="P083"/>
    <n v="1"/>
    <n v="499"/>
    <n v="124.75"/>
    <s v="Debit Card"/>
    <s v="Delivered"/>
    <s v="Delivered"/>
    <s v="Instagram"/>
    <n v="70"/>
    <n v="323"/>
    <n v="374.25"/>
    <n v="323"/>
    <n v="51.25"/>
    <n v="0.13694054776219106"/>
    <n v="374.25"/>
    <n v="51.25"/>
    <s v="Nov"/>
    <s v="Nov-2024"/>
    <d v="2024-11-01T00:00:00"/>
    <x v="1"/>
  </r>
  <r>
    <s v="CUST0611"/>
    <s v="P033"/>
    <n v="3"/>
    <n v="399"/>
    <n v="179.55"/>
    <s v="UPI"/>
    <s v="Delivered"/>
    <s v="Delayed"/>
    <s v="Email"/>
    <n v="70"/>
    <n v="321"/>
    <n v="1017.45"/>
    <n v="963"/>
    <n v="54.450000000000045"/>
    <n v="5.3516143299425077E-2"/>
    <n v="1017.45"/>
    <n v="54.450000000000045"/>
    <s v="Nov"/>
    <s v="Nov-2024"/>
    <d v="2024-11-01T00:00:00"/>
    <x v="0"/>
  </r>
  <r>
    <s v="CUST0445"/>
    <s v="P059"/>
    <n v="2"/>
    <n v="1999"/>
    <n v="0"/>
    <s v="UPI"/>
    <s v="Delivered"/>
    <s v="Delivered"/>
    <s v="Affiliate"/>
    <n v="40"/>
    <n v="1414"/>
    <n v="3998"/>
    <n v="2828"/>
    <n v="1170"/>
    <n v="0.29264632316158079"/>
    <n v="3998"/>
    <n v="1170"/>
    <s v="Mar"/>
    <s v="Mar-2025"/>
    <d v="2025-03-01T00:00:00"/>
    <x v="3"/>
  </r>
  <r>
    <s v="CUST1167"/>
    <s v="P029"/>
    <n v="1"/>
    <n v="2499"/>
    <n v="624.75"/>
    <s v="UPI"/>
    <s v="Delivered"/>
    <s v="Delayed"/>
    <s v="Instagram"/>
    <n v="70"/>
    <n v="1584"/>
    <n v="1874.25"/>
    <n v="1584"/>
    <n v="290.25"/>
    <n v="0.15486194477791115"/>
    <n v="1874.25"/>
    <n v="290.25"/>
    <s v="Mar"/>
    <s v="Mar-2024"/>
    <d v="2024-03-01T00:00:00"/>
    <x v="0"/>
  </r>
  <r>
    <s v="CUST0982"/>
    <s v="P057"/>
    <n v="3"/>
    <n v="299"/>
    <n v="134.55000000000001"/>
    <s v="Net Banking"/>
    <s v="Delivered"/>
    <s v="Delivered"/>
    <s v="Affiliate"/>
    <n v="70"/>
    <n v="188"/>
    <n v="762.45"/>
    <n v="564"/>
    <n v="198.45000000000005"/>
    <n v="0.26027936258115292"/>
    <n v="762.45"/>
    <n v="198.45000000000005"/>
    <s v="Dec"/>
    <s v="Dec-2024"/>
    <d v="2024-12-01T00:00:00"/>
    <x v="3"/>
  </r>
  <r>
    <s v="CUST0613"/>
    <s v="P059"/>
    <n v="3"/>
    <n v="1999"/>
    <n v="299.85000000000002"/>
    <s v="UPI"/>
    <s v="Delivered"/>
    <s v="Delivered"/>
    <s v="Organic"/>
    <n v="50"/>
    <n v="1414"/>
    <n v="5697.15"/>
    <n v="4242"/>
    <n v="1455.1499999999996"/>
    <n v="0.25541718227534815"/>
    <n v="5697.15"/>
    <n v="1455.1499999999996"/>
    <s v="May"/>
    <s v="May-2024"/>
    <d v="2024-05-01T00:00:00"/>
    <x v="3"/>
  </r>
  <r>
    <s v="CUST0457"/>
    <s v="P094"/>
    <n v="1"/>
    <n v="399"/>
    <n v="0"/>
    <s v="UPI"/>
    <s v="Delivered"/>
    <s v="Delivered"/>
    <s v="Affiliate"/>
    <n v="40"/>
    <n v="244"/>
    <n v="399"/>
    <n v="244"/>
    <n v="155"/>
    <n v="0.38847117794486213"/>
    <n v="399"/>
    <n v="155"/>
    <s v="Sep"/>
    <s v="Sep-2025"/>
    <d v="2025-09-01T00:00:00"/>
    <x v="1"/>
  </r>
  <r>
    <s v="CUST0879"/>
    <s v="P071"/>
    <n v="2"/>
    <n v="999"/>
    <n v="499.5"/>
    <s v="Debit Card"/>
    <s v="Delivered"/>
    <s v="Delivered"/>
    <s v="Google Ads"/>
    <n v="100"/>
    <n v="818"/>
    <n v="1498.5"/>
    <n v="1636"/>
    <n v="-137.5"/>
    <n v="-9.1758425091758425E-2"/>
    <n v="1498.5"/>
    <n v="-137.5"/>
    <s v="Nov"/>
    <s v="Nov-2024"/>
    <d v="2024-11-01T00:00:00"/>
    <x v="2"/>
  </r>
  <r>
    <s v="CUST1070"/>
    <s v="P038"/>
    <n v="1"/>
    <n v="399"/>
    <n v="79.8"/>
    <s v="Debit Card"/>
    <s v="Delivered"/>
    <s v="Delayed"/>
    <s v="Facebook"/>
    <n v="50"/>
    <n v="248"/>
    <n v="319.2"/>
    <n v="248"/>
    <n v="71.199999999999989"/>
    <n v="0.22305764411027565"/>
    <n v="319.2"/>
    <n v="71.199999999999989"/>
    <s v="Oct"/>
    <s v="Oct-2025"/>
    <d v="2025-10-01T00:00:00"/>
    <x v="0"/>
  </r>
  <r>
    <s v="CUST0549"/>
    <s v="P094"/>
    <n v="1"/>
    <n v="399"/>
    <n v="19.95"/>
    <s v="Cash on Delivery"/>
    <s v="Delivered"/>
    <s v="Delayed"/>
    <s v="Organic"/>
    <n v="60"/>
    <n v="244"/>
    <n v="379.05"/>
    <n v="244"/>
    <n v="135.05000000000001"/>
    <n v="0.35628545046827598"/>
    <n v="379.05"/>
    <n v="135.05000000000001"/>
    <s v="Mar"/>
    <s v="Mar-2024"/>
    <d v="2024-03-01T00:00:00"/>
    <x v="1"/>
  </r>
  <r>
    <s v="CUST0051"/>
    <s v="P073"/>
    <n v="1"/>
    <n v="499"/>
    <n v="49.9"/>
    <s v="UPI"/>
    <s v="Delivered"/>
    <s v="Delivered"/>
    <s v="Affiliate"/>
    <n v="100"/>
    <n v="334"/>
    <n v="449.1"/>
    <n v="334"/>
    <n v="115.10000000000002"/>
    <n v="0.25629035849476733"/>
    <n v="449.1"/>
    <n v="115.10000000000002"/>
    <s v="May"/>
    <s v="May-2024"/>
    <d v="2024-05-01T00:00:00"/>
    <x v="2"/>
  </r>
  <r>
    <s v="CUST0424"/>
    <s v="P092"/>
    <n v="2"/>
    <n v="999"/>
    <n v="199.8"/>
    <s v="UPI"/>
    <s v="Delivered"/>
    <s v="Delivered"/>
    <s v="Email"/>
    <n v="70"/>
    <n v="727"/>
    <n v="1798.2"/>
    <n v="1454"/>
    <n v="344.20000000000005"/>
    <n v="0.19141363585808033"/>
    <n v="1798.2"/>
    <n v="344.20000000000005"/>
    <s v="Dec"/>
    <s v="Dec-2024"/>
    <d v="2024-12-01T00:00:00"/>
    <x v="1"/>
  </r>
  <r>
    <s v="CUST1199"/>
    <s v="P021"/>
    <n v="1"/>
    <n v="799"/>
    <n v="0"/>
    <s v="UPI"/>
    <s v="Cancelled"/>
    <s v="Cancelled"/>
    <s v="Instagram"/>
    <n v="50"/>
    <n v="613"/>
    <n v="799"/>
    <n v="613"/>
    <n v="186"/>
    <n v="0.23279098873591991"/>
    <n v="0"/>
    <n v="0"/>
    <s v="Jan"/>
    <s v="Jan-2025"/>
    <d v="2025-01-01T00:00:00"/>
    <x v="0"/>
  </r>
  <r>
    <s v="CUST0097"/>
    <s v="P051"/>
    <n v="1"/>
    <n v="2499"/>
    <n v="0"/>
    <s v="Credit Card"/>
    <s v="Delivered"/>
    <s v="Delivered"/>
    <s v="Google Ads"/>
    <n v="50"/>
    <n v="1946"/>
    <n v="2499"/>
    <n v="1946"/>
    <n v="553"/>
    <n v="0.22128851540616246"/>
    <n v="2499"/>
    <n v="553"/>
    <s v="Jul"/>
    <s v="Jul-2024"/>
    <d v="2024-07-01T00:00:00"/>
    <x v="3"/>
  </r>
  <r>
    <s v="CUST0732"/>
    <s v="P026"/>
    <n v="2"/>
    <n v="599"/>
    <n v="0"/>
    <s v="Debit Card"/>
    <s v="Cancelled"/>
    <s v="Cancelled"/>
    <s v="Instagram"/>
    <n v="60"/>
    <n v="363"/>
    <n v="1198"/>
    <n v="726"/>
    <n v="472"/>
    <n v="0.39398998330550916"/>
    <n v="0"/>
    <n v="0"/>
    <s v="Aug"/>
    <s v="Aug-2024"/>
    <d v="2024-08-01T00:00:00"/>
    <x v="0"/>
  </r>
  <r>
    <s v="CUST1195"/>
    <s v="P071"/>
    <n v="2"/>
    <n v="999"/>
    <n v="499.5"/>
    <s v="UPI"/>
    <s v="Delivered"/>
    <s v="Delayed"/>
    <s v="Affiliate"/>
    <n v="50"/>
    <n v="818"/>
    <n v="1498.5"/>
    <n v="1636"/>
    <n v="-137.5"/>
    <n v="-9.1758425091758425E-2"/>
    <n v="1498.5"/>
    <n v="-137.5"/>
    <s v="Aug"/>
    <s v="Aug-2024"/>
    <d v="2024-08-01T00:00:00"/>
    <x v="2"/>
  </r>
  <r>
    <s v="CUST0727"/>
    <s v="P029"/>
    <n v="1"/>
    <n v="2499"/>
    <n v="0"/>
    <s v="UPI"/>
    <s v="Cancelled"/>
    <s v="Cancelled"/>
    <s v="Google Ads"/>
    <n v="80"/>
    <n v="1584"/>
    <n v="2499"/>
    <n v="1584"/>
    <n v="915"/>
    <n v="0.36614645858343337"/>
    <n v="0"/>
    <n v="0"/>
    <s v="Jul"/>
    <s v="Jul-2024"/>
    <d v="2024-07-01T00:00:00"/>
    <x v="0"/>
  </r>
  <r>
    <s v="CUST0602"/>
    <s v="P056"/>
    <n v="4"/>
    <n v="299"/>
    <n v="0"/>
    <s v="UPI"/>
    <s v="Delivered"/>
    <s v="Delivered"/>
    <s v="Email"/>
    <n v="40"/>
    <n v="188"/>
    <n v="1196"/>
    <n v="752"/>
    <n v="444"/>
    <n v="0.37123745819397991"/>
    <n v="1196"/>
    <n v="444"/>
    <s v="Apr"/>
    <s v="Apr-2025"/>
    <d v="2025-04-01T00:00:00"/>
    <x v="3"/>
  </r>
  <r>
    <s v="CUST1064"/>
    <s v="P046"/>
    <n v="1"/>
    <n v="1999"/>
    <n v="399.8"/>
    <s v="Credit Card"/>
    <s v="Delivered"/>
    <s v="Delivered"/>
    <s v="Instagram"/>
    <n v="60"/>
    <n v="1398"/>
    <n v="1599.2"/>
    <n v="1398"/>
    <n v="201.20000000000005"/>
    <n v="0.12581290645322663"/>
    <n v="1599.2"/>
    <n v="201.20000000000005"/>
    <s v="Apr"/>
    <s v="Apr-2025"/>
    <d v="2025-04-01T00:00:00"/>
    <x v="3"/>
  </r>
  <r>
    <s v="CUST0222"/>
    <s v="P053"/>
    <n v="4"/>
    <n v="599"/>
    <n v="119.8"/>
    <s v="Credit Card"/>
    <s v="Delivered"/>
    <s v="Delivered"/>
    <s v="Facebook"/>
    <n v="70"/>
    <n v="443"/>
    <n v="2276.1999999999998"/>
    <n v="1772"/>
    <n v="504.19999999999982"/>
    <n v="0.22150953343291443"/>
    <n v="2276.1999999999998"/>
    <n v="504.19999999999982"/>
    <s v="Mar"/>
    <s v="Mar-2025"/>
    <d v="2025-03-01T00:00:00"/>
    <x v="3"/>
  </r>
  <r>
    <s v="CUST0359"/>
    <s v="P083"/>
    <n v="1"/>
    <n v="499"/>
    <n v="24.95"/>
    <s v="Debit Card"/>
    <s v="Delivered"/>
    <s v="Delivered"/>
    <s v="Affiliate"/>
    <n v="50"/>
    <n v="323"/>
    <n v="474.05"/>
    <n v="323"/>
    <n v="151.05000000000001"/>
    <n v="0.31863727454909824"/>
    <n v="474.05"/>
    <n v="151.05000000000001"/>
    <s v="Aug"/>
    <s v="Aug-2025"/>
    <d v="2025-08-01T00:00:00"/>
    <x v="1"/>
  </r>
  <r>
    <s v="CUST1196"/>
    <s v="P012"/>
    <n v="2"/>
    <n v="1599"/>
    <n v="0"/>
    <s v="UPI"/>
    <s v="Cancelled"/>
    <s v="Cancelled"/>
    <s v="Affiliate"/>
    <n v="80"/>
    <n v="1169"/>
    <n v="3198"/>
    <n v="2338"/>
    <n v="860"/>
    <n v="0.26891807379612259"/>
    <n v="0"/>
    <n v="0"/>
    <s v="Sep"/>
    <s v="Sep-2024"/>
    <d v="2024-09-01T00:00:00"/>
    <x v="4"/>
  </r>
  <r>
    <s v="CUST0058"/>
    <s v="P082"/>
    <n v="1"/>
    <n v="3999"/>
    <n v="399.9"/>
    <s v="Credit Card"/>
    <s v="Delivered"/>
    <s v="Delivered"/>
    <s v="Organic"/>
    <n v="60"/>
    <n v="2514"/>
    <n v="3599.1"/>
    <n v="2514"/>
    <n v="1085.0999999999999"/>
    <n v="0.30149203967658578"/>
    <n v="3599.1"/>
    <n v="1085.0999999999999"/>
    <s v="Sep"/>
    <s v="Sep-2025"/>
    <d v="2025-09-01T00:00:00"/>
    <x v="1"/>
  </r>
  <r>
    <s v="CUST0215"/>
    <s v="P019"/>
    <n v="2"/>
    <n v="499"/>
    <n v="99.8"/>
    <s v="Credit Card"/>
    <s v="Delivered"/>
    <s v="Delivered"/>
    <s v="Google Ads"/>
    <n v="70"/>
    <n v="391"/>
    <n v="898.2"/>
    <n v="782"/>
    <n v="116.20000000000005"/>
    <n v="0.12936985081273664"/>
    <n v="898.2"/>
    <n v="116.20000000000005"/>
    <s v="Feb"/>
    <s v="Feb-2025"/>
    <d v="2025-02-01T00:00:00"/>
    <x v="4"/>
  </r>
  <r>
    <s v="CUST0639"/>
    <s v="P097"/>
    <n v="1"/>
    <n v="499"/>
    <n v="49.9"/>
    <s v="Credit Card"/>
    <s v="Delivered"/>
    <s v="Delayed"/>
    <s v="Organic"/>
    <n v="60"/>
    <n v="324"/>
    <n v="449.1"/>
    <n v="324"/>
    <n v="125.10000000000002"/>
    <n v="0.27855711422845697"/>
    <n v="449.1"/>
    <n v="125.10000000000002"/>
    <s v="Jul"/>
    <s v="Jul-2025"/>
    <d v="2025-07-01T00:00:00"/>
    <x v="1"/>
  </r>
  <r>
    <s v="CUST0339"/>
    <s v="P011"/>
    <n v="2"/>
    <n v="799"/>
    <n v="159.80000000000001"/>
    <s v="Debit Card"/>
    <s v="Delivered"/>
    <s v="Delivered"/>
    <s v="Google Ads"/>
    <n v="70"/>
    <n v="645"/>
    <n v="1438.2"/>
    <n v="1290"/>
    <n v="148.20000000000005"/>
    <n v="0.10304547350855238"/>
    <n v="1438.2"/>
    <n v="148.20000000000005"/>
    <s v="Nov"/>
    <s v="Nov-2024"/>
    <d v="2024-11-01T00:00:00"/>
    <x v="4"/>
  </r>
  <r>
    <s v="CUST0741"/>
    <s v="P065"/>
    <n v="1"/>
    <n v="399"/>
    <n v="19.95"/>
    <s v="Credit Card"/>
    <s v="Delivered"/>
    <s v="Delivered"/>
    <s v="Facebook"/>
    <n v="50"/>
    <n v="252"/>
    <n v="379.05"/>
    <n v="252"/>
    <n v="127.05000000000001"/>
    <n v="0.33518005540166207"/>
    <n v="379.05"/>
    <n v="127.05000000000001"/>
    <s v="Mar"/>
    <s v="Mar-2024"/>
    <d v="2024-03-01T00:00:00"/>
    <x v="2"/>
  </r>
  <r>
    <s v="CUST0988"/>
    <s v="P003"/>
    <n v="2"/>
    <n v="399"/>
    <n v="39.9"/>
    <s v="Credit Card"/>
    <s v="Delivered"/>
    <s v="Delivered"/>
    <s v="Google Ads"/>
    <n v="80"/>
    <n v="307"/>
    <n v="758.1"/>
    <n v="614"/>
    <n v="144.10000000000002"/>
    <n v="0.19008046431869149"/>
    <n v="758.1"/>
    <n v="144.10000000000002"/>
    <s v="Dec"/>
    <s v="Dec-2024"/>
    <d v="2024-12-01T00:00:00"/>
    <x v="4"/>
  </r>
  <r>
    <s v="CUST0995"/>
    <s v="P026"/>
    <n v="1"/>
    <n v="599"/>
    <n v="119.8"/>
    <s v="UPI"/>
    <s v="Delivered"/>
    <s v="Delivered"/>
    <s v="Google Ads"/>
    <n v="50"/>
    <n v="363"/>
    <n v="479.2"/>
    <n v="363"/>
    <n v="116.19999999999999"/>
    <n v="0.24248747913188645"/>
    <n v="479.2"/>
    <n v="116.19999999999999"/>
    <s v="Apr"/>
    <s v="Apr-2025"/>
    <d v="2025-04-01T00:00:00"/>
    <x v="0"/>
  </r>
  <r>
    <s v="CUST0944"/>
    <s v="P072"/>
    <n v="1"/>
    <n v="999"/>
    <n v="0"/>
    <s v="UPI"/>
    <s v="Cancelled"/>
    <s v="Cancelled"/>
    <s v="Facebook"/>
    <n v="40"/>
    <n v="636"/>
    <n v="999"/>
    <n v="636"/>
    <n v="363"/>
    <n v="0.36336336336336339"/>
    <n v="0"/>
    <n v="0"/>
    <s v="May"/>
    <s v="May-2025"/>
    <d v="2025-05-01T00:00:00"/>
    <x v="2"/>
  </r>
  <r>
    <s v="CUST1077"/>
    <s v="P073"/>
    <n v="3"/>
    <n v="499"/>
    <n v="299.39999999999998"/>
    <s v="Credit Card"/>
    <s v="Delivered"/>
    <s v="Delivered"/>
    <s v="Google Ads"/>
    <n v="100"/>
    <n v="334"/>
    <n v="1197.5999999999999"/>
    <n v="1002"/>
    <n v="195.59999999999991"/>
    <n v="0.16332665330661317"/>
    <n v="1197.5999999999999"/>
    <n v="195.59999999999991"/>
    <s v="Feb"/>
    <s v="Feb-2025"/>
    <d v="2025-02-01T00:00:00"/>
    <x v="2"/>
  </r>
  <r>
    <s v="CUST0541"/>
    <s v="P055"/>
    <n v="4"/>
    <n v="799"/>
    <n v="0"/>
    <s v="UPI"/>
    <s v="Cancelled"/>
    <s v="Cancelled"/>
    <s v="Email"/>
    <n v="100"/>
    <n v="596"/>
    <n v="3196"/>
    <n v="2384"/>
    <n v="812"/>
    <n v="0.25406758448060074"/>
    <n v="0"/>
    <n v="0"/>
    <s v="May"/>
    <s v="May-2025"/>
    <d v="2025-05-01T00:00:00"/>
    <x v="3"/>
  </r>
  <r>
    <s v="CUST0476"/>
    <s v="P092"/>
    <n v="1"/>
    <n v="999"/>
    <n v="49.95"/>
    <s v="Credit Card"/>
    <s v="Delivered"/>
    <s v="Delivered"/>
    <s v="Organic"/>
    <n v="60"/>
    <n v="727"/>
    <n v="949.05"/>
    <n v="727"/>
    <n v="222.04999999999995"/>
    <n v="0.23397081291818131"/>
    <n v="949.05"/>
    <n v="222.04999999999995"/>
    <s v="Apr"/>
    <s v="Apr-2025"/>
    <d v="2025-04-01T00:00:00"/>
    <x v="1"/>
  </r>
  <r>
    <s v="CUST0985"/>
    <s v="P072"/>
    <n v="1"/>
    <n v="999"/>
    <n v="149.85"/>
    <s v="Net Banking"/>
    <s v="Delivered"/>
    <s v="Delivered"/>
    <s v="Instagram"/>
    <n v="70"/>
    <n v="636"/>
    <n v="849.15"/>
    <n v="636"/>
    <n v="213.14999999999998"/>
    <n v="0.25101572160395685"/>
    <n v="849.15"/>
    <n v="213.14999999999998"/>
    <s v="Jul"/>
    <s v="Jul-2024"/>
    <d v="2024-07-01T00:00:00"/>
    <x v="2"/>
  </r>
  <r>
    <s v="CUST0902"/>
    <s v="P055"/>
    <n v="1"/>
    <n v="799"/>
    <n v="119.85"/>
    <s v="Cash on Delivery"/>
    <s v="Delivered"/>
    <s v="Delivered"/>
    <s v="Email"/>
    <n v="40"/>
    <n v="596"/>
    <n v="679.15"/>
    <n v="596"/>
    <n v="83.149999999999977"/>
    <n v="0.1224324523301185"/>
    <n v="679.15"/>
    <n v="83.149999999999977"/>
    <s v="Apr"/>
    <s v="Apr-2024"/>
    <d v="2024-04-01T00:00:00"/>
    <x v="3"/>
  </r>
  <r>
    <s v="CUST0239"/>
    <s v="P075"/>
    <n v="1"/>
    <n v="1999"/>
    <n v="199.9"/>
    <s v="Cash on Delivery"/>
    <s v="Delivered"/>
    <s v="Delivered"/>
    <s v="Affiliate"/>
    <n v="70"/>
    <n v="1338"/>
    <n v="1799.1"/>
    <n v="1338"/>
    <n v="461.09999999999991"/>
    <n v="0.25629481407370347"/>
    <n v="1799.1"/>
    <n v="461.09999999999991"/>
    <s v="Aug"/>
    <s v="Aug-2025"/>
    <d v="2025-08-01T00:00:00"/>
    <x v="2"/>
  </r>
  <r>
    <s v="CUST1024"/>
    <s v="P079"/>
    <n v="1"/>
    <n v="1999"/>
    <n v="99.95"/>
    <s v="UPI"/>
    <s v="Delivered"/>
    <s v="Delivered"/>
    <s v="Instagram"/>
    <n v="70"/>
    <n v="1506"/>
    <n v="1899.05"/>
    <n v="1506"/>
    <n v="393.04999999999995"/>
    <n v="0.20697190700613463"/>
    <n v="1899.05"/>
    <n v="393.04999999999995"/>
    <s v="Apr"/>
    <s v="Apr-2024"/>
    <d v="2024-04-01T00:00:00"/>
    <x v="2"/>
  </r>
  <r>
    <s v="CUST0470"/>
    <s v="P014"/>
    <n v="2"/>
    <n v="2499"/>
    <n v="499.8"/>
    <s v="UPI"/>
    <s v="Delivered"/>
    <s v="Delayed"/>
    <s v="Google Ads"/>
    <n v="100"/>
    <n v="1599"/>
    <n v="4498.2"/>
    <n v="3198"/>
    <n v="1300.1999999999998"/>
    <n v="0.28904895291449911"/>
    <n v="4498.2"/>
    <n v="1300.1999999999998"/>
    <s v="Jul"/>
    <s v="Jul-2024"/>
    <d v="2024-07-01T00:00:00"/>
    <x v="4"/>
  </r>
  <r>
    <s v="CUST0867"/>
    <s v="P009"/>
    <n v="2"/>
    <n v="4999"/>
    <n v="999.8"/>
    <s v="Credit Card"/>
    <s v="Delivered"/>
    <s v="Delayed"/>
    <s v="Email"/>
    <n v="80"/>
    <n v="2853"/>
    <n v="8998.2000000000007"/>
    <n v="5706"/>
    <n v="3292.2000000000007"/>
    <n v="0.36587317463492702"/>
    <n v="8998.2000000000007"/>
    <n v="3292.2000000000007"/>
    <s v="Jan"/>
    <s v="Jan-2025"/>
    <d v="2025-01-01T00:00:00"/>
    <x v="4"/>
  </r>
  <r>
    <s v="CUST0410"/>
    <s v="P037"/>
    <n v="1"/>
    <n v="399"/>
    <n v="39.9"/>
    <s v="UPI"/>
    <s v="Delivered"/>
    <s v="Delayed"/>
    <s v="Google Ads"/>
    <n v="70"/>
    <n v="226"/>
    <n v="359.1"/>
    <n v="226"/>
    <n v="133.10000000000002"/>
    <n v="0.37064884433305489"/>
    <n v="359.1"/>
    <n v="133.10000000000002"/>
    <s v="Feb"/>
    <s v="Feb-2025"/>
    <d v="2025-02-01T00:00:00"/>
    <x v="0"/>
  </r>
  <r>
    <s v="CUST1094"/>
    <s v="P030"/>
    <n v="1"/>
    <n v="799"/>
    <n v="39.950000000000003"/>
    <s v="Debit Card"/>
    <s v="Delivered"/>
    <s v="Delivered"/>
    <s v="Google Ads"/>
    <n v="60"/>
    <n v="566"/>
    <n v="759.05"/>
    <n v="566"/>
    <n v="193.04999999999995"/>
    <n v="0.25433107173440478"/>
    <n v="759.05"/>
    <n v="193.04999999999995"/>
    <s v="May"/>
    <s v="May-2024"/>
    <d v="2024-05-01T00:00:00"/>
    <x v="0"/>
  </r>
  <r>
    <s v="CUST0292"/>
    <s v="P024"/>
    <n v="1"/>
    <n v="1299"/>
    <n v="0"/>
    <s v="Debit Card"/>
    <s v="Cancelled"/>
    <s v="Cancelled"/>
    <s v="Affiliate"/>
    <n v="40"/>
    <n v="969"/>
    <n v="1299"/>
    <n v="969"/>
    <n v="330"/>
    <n v="0.2540415704387991"/>
    <n v="0"/>
    <n v="0"/>
    <s v="May"/>
    <s v="May-2024"/>
    <d v="2024-05-01T00:00:00"/>
    <x v="0"/>
  </r>
  <r>
    <s v="CUST0611"/>
    <s v="P093"/>
    <n v="1"/>
    <n v="999"/>
    <n v="0"/>
    <s v="Credit Card"/>
    <s v="Cancelled"/>
    <s v="Cancelled"/>
    <s v="Organic"/>
    <n v="60"/>
    <n v="629"/>
    <n v="999"/>
    <n v="629"/>
    <n v="370"/>
    <n v="0.37037037037037035"/>
    <n v="0"/>
    <n v="0"/>
    <s v="Feb"/>
    <s v="Feb-2024"/>
    <d v="2024-02-01T00:00:00"/>
    <x v="1"/>
  </r>
  <r>
    <s v="CUST1117"/>
    <s v="P022"/>
    <n v="3"/>
    <n v="999"/>
    <n v="299.7"/>
    <s v="Credit Card"/>
    <s v="Delivered"/>
    <s v="Delivered"/>
    <s v="Organic"/>
    <n v="70"/>
    <n v="693"/>
    <n v="2697.3"/>
    <n v="2079"/>
    <n v="618.30000000000018"/>
    <n v="0.22922922922922928"/>
    <n v="2697.3"/>
    <n v="618.30000000000018"/>
    <s v="Feb"/>
    <s v="Feb-2025"/>
    <d v="2025-02-01T00:00:00"/>
    <x v="0"/>
  </r>
  <r>
    <s v="CUST0479"/>
    <s v="P048"/>
    <n v="2"/>
    <n v="1599"/>
    <n v="479.7"/>
    <s v="Cash on Delivery"/>
    <s v="Delivered"/>
    <s v="Delivered"/>
    <s v="Google Ads"/>
    <n v="80"/>
    <n v="1138"/>
    <n v="2718.3"/>
    <n v="2276"/>
    <n v="442.30000000000018"/>
    <n v="0.16271198911084139"/>
    <n v="2718.3"/>
    <n v="442.30000000000018"/>
    <s v="Nov"/>
    <s v="Nov-2024"/>
    <d v="2024-11-01T00:00:00"/>
    <x v="3"/>
  </r>
  <r>
    <s v="CUST0054"/>
    <s v="P074"/>
    <n v="2"/>
    <n v="2999"/>
    <n v="0"/>
    <s v="UPI"/>
    <s v="Delivered"/>
    <s v="Delivered"/>
    <s v="Organic"/>
    <n v="60"/>
    <n v="1870"/>
    <n v="5998"/>
    <n v="3740"/>
    <n v="2258"/>
    <n v="0.37645881960653549"/>
    <n v="5998"/>
    <n v="2258"/>
    <s v="Mar"/>
    <s v="Mar-2024"/>
    <d v="2024-03-01T00:00:00"/>
    <x v="2"/>
  </r>
  <r>
    <s v="CUST0406"/>
    <s v="P045"/>
    <n v="1"/>
    <n v="4999"/>
    <n v="499.9"/>
    <s v="Credit Card"/>
    <s v="Delivered"/>
    <s v="Delivered"/>
    <s v="Facebook"/>
    <n v="100"/>
    <n v="3040"/>
    <n v="4499.1000000000004"/>
    <n v="3040"/>
    <n v="1459.1000000000004"/>
    <n v="0.32430930630570565"/>
    <n v="4499.1000000000004"/>
    <n v="1459.1000000000004"/>
    <s v="Jan"/>
    <s v="Jan-2024"/>
    <d v="2024-01-01T00:00:00"/>
    <x v="3"/>
  </r>
  <r>
    <s v="CUST0203"/>
    <s v="P100"/>
    <n v="1"/>
    <n v="4999"/>
    <n v="499.9"/>
    <s v="Cash on Delivery"/>
    <s v="Delivered"/>
    <s v="Delivered"/>
    <s v="Email"/>
    <n v="100"/>
    <n v="3463"/>
    <n v="4499.1000000000004"/>
    <n v="3463"/>
    <n v="1036.1000000000004"/>
    <n v="0.23029050254495351"/>
    <n v="4499.1000000000004"/>
    <n v="1036.1000000000004"/>
    <s v="Jun"/>
    <s v="Jun-2025"/>
    <d v="2025-06-01T00:00:00"/>
    <x v="1"/>
  </r>
  <r>
    <s v="CUST0085"/>
    <s v="P073"/>
    <n v="1"/>
    <n v="499"/>
    <n v="0"/>
    <s v="UPI"/>
    <s v="Cancelled"/>
    <s v="Cancelled"/>
    <s v="Organic"/>
    <n v="100"/>
    <n v="334"/>
    <n v="499"/>
    <n v="334"/>
    <n v="165"/>
    <n v="0.33066132264529058"/>
    <n v="0"/>
    <n v="0"/>
    <s v="Jul"/>
    <s v="Jul-2024"/>
    <d v="2024-07-01T00:00:00"/>
    <x v="2"/>
  </r>
  <r>
    <s v="CUST0906"/>
    <s v="P042"/>
    <n v="1"/>
    <n v="2499"/>
    <n v="124.95"/>
    <s v="Net Banking"/>
    <s v="Delivered"/>
    <s v="Delivered"/>
    <s v="Instagram"/>
    <n v="70"/>
    <n v="1833"/>
    <n v="2374.0500000000002"/>
    <n v="1833"/>
    <n v="541.05000000000018"/>
    <n v="0.22790168699058577"/>
    <n v="2374.0500000000002"/>
    <n v="541.05000000000018"/>
    <s v="Jun"/>
    <s v="Jun-2024"/>
    <d v="2024-06-01T00:00:00"/>
    <x v="3"/>
  </r>
  <r>
    <s v="CUST1014"/>
    <s v="P030"/>
    <n v="1"/>
    <n v="799"/>
    <n v="199.75"/>
    <s v="Net Banking"/>
    <s v="Delivered"/>
    <s v="Delayed"/>
    <s v="Email"/>
    <n v="50"/>
    <n v="566"/>
    <n v="599.25"/>
    <n v="566"/>
    <n v="33.25"/>
    <n v="5.5486024196912807E-2"/>
    <n v="599.25"/>
    <n v="33.25"/>
    <s v="Jul"/>
    <s v="Jul-2025"/>
    <d v="2025-07-01T00:00:00"/>
    <x v="0"/>
  </r>
  <r>
    <s v="CUST0431"/>
    <s v="P012"/>
    <n v="1"/>
    <n v="1599"/>
    <n v="0"/>
    <s v="Debit Card"/>
    <s v="Delivered"/>
    <s v="Delivered"/>
    <s v="Instagram"/>
    <n v="50"/>
    <n v="1169"/>
    <n v="1599"/>
    <n v="1169"/>
    <n v="430"/>
    <n v="0.26891807379612259"/>
    <n v="1599"/>
    <n v="430"/>
    <s v="Mar"/>
    <s v="Mar-2024"/>
    <d v="2024-03-01T00:00:00"/>
    <x v="4"/>
  </r>
  <r>
    <s v="CUST0721"/>
    <s v="P066"/>
    <n v="2"/>
    <n v="299"/>
    <n v="29.9"/>
    <s v="UPI"/>
    <s v="Delivered"/>
    <s v="Delivered"/>
    <s v="Organic"/>
    <n v="60"/>
    <n v="223"/>
    <n v="568.1"/>
    <n v="446"/>
    <n v="122.10000000000002"/>
    <n v="0.21492694948072524"/>
    <n v="568.1"/>
    <n v="122.10000000000002"/>
    <s v="Feb"/>
    <s v="Feb-2024"/>
    <d v="2024-02-01T00:00:00"/>
    <x v="2"/>
  </r>
  <r>
    <s v="CUST0897"/>
    <s v="P011"/>
    <n v="2"/>
    <n v="799"/>
    <n v="159.80000000000001"/>
    <s v="UPI"/>
    <s v="Delivered"/>
    <s v="Delivered"/>
    <s v="Organic"/>
    <n v="50"/>
    <n v="645"/>
    <n v="1438.2"/>
    <n v="1290"/>
    <n v="148.20000000000005"/>
    <n v="0.10304547350855238"/>
    <n v="1438.2"/>
    <n v="148.20000000000005"/>
    <s v="Jul"/>
    <s v="Jul-2024"/>
    <d v="2024-07-01T00:00:00"/>
    <x v="4"/>
  </r>
  <r>
    <s v="CUST0248"/>
    <s v="P090"/>
    <n v="3"/>
    <n v="8999"/>
    <n v="0"/>
    <s v="Debit Card"/>
    <s v="Cancelled"/>
    <s v="Cancelled"/>
    <s v="Organic"/>
    <n v="40"/>
    <n v="5811"/>
    <n v="26997"/>
    <n v="17433"/>
    <n v="9564"/>
    <n v="0.35426158462051338"/>
    <n v="0"/>
    <n v="0"/>
    <s v="Apr"/>
    <s v="Apr-2025"/>
    <d v="2025-04-01T00:00:00"/>
    <x v="1"/>
  </r>
  <r>
    <s v="CUST0133"/>
    <s v="P036"/>
    <n v="2"/>
    <n v="2999"/>
    <n v="899.7"/>
    <s v="Debit Card"/>
    <s v="Delivered"/>
    <s v="Delivered"/>
    <s v="Organic"/>
    <n v="60"/>
    <n v="2406"/>
    <n v="5098.3"/>
    <n v="4812"/>
    <n v="286.30000000000018"/>
    <n v="5.6155973559814089E-2"/>
    <n v="5098.3"/>
    <n v="286.30000000000018"/>
    <s v="Feb"/>
    <s v="Feb-2025"/>
    <d v="2025-02-01T00:00:00"/>
    <x v="0"/>
  </r>
  <r>
    <s v="CUST0948"/>
    <s v="P016"/>
    <n v="2"/>
    <n v="999"/>
    <n v="199.8"/>
    <s v="Cash on Delivery"/>
    <s v="Delivered"/>
    <s v="Delivered"/>
    <s v="Instagram"/>
    <n v="40"/>
    <n v="813"/>
    <n v="1798.2"/>
    <n v="1626"/>
    <n v="172.20000000000005"/>
    <n v="9.576242909576245E-2"/>
    <n v="1798.2"/>
    <n v="172.20000000000005"/>
    <s v="May"/>
    <s v="May-2025"/>
    <d v="2025-05-01T00:00:00"/>
    <x v="4"/>
  </r>
  <r>
    <s v="CUST0393"/>
    <s v="P060"/>
    <n v="1"/>
    <n v="999"/>
    <n v="0"/>
    <s v="UPI"/>
    <s v="Cancelled"/>
    <s v="Cancelled"/>
    <s v="Google Ads"/>
    <n v="60"/>
    <n v="744"/>
    <n v="999"/>
    <n v="744"/>
    <n v="255"/>
    <n v="0.25525525525525528"/>
    <n v="0"/>
    <n v="0"/>
    <s v="Apr"/>
    <s v="Apr-2024"/>
    <d v="2024-04-01T00:00:00"/>
    <x v="3"/>
  </r>
  <r>
    <s v="CUST0084"/>
    <s v="P015"/>
    <n v="4"/>
    <n v="1299"/>
    <n v="259.8"/>
    <s v="UPI"/>
    <s v="Delivered"/>
    <s v="Delivered"/>
    <s v="Google Ads"/>
    <n v="50"/>
    <n v="881"/>
    <n v="4936.2"/>
    <n v="3524"/>
    <n v="1412.1999999999998"/>
    <n v="0.28609051497103033"/>
    <n v="4936.2"/>
    <n v="1412.1999999999998"/>
    <s v="Apr"/>
    <s v="Apr-2024"/>
    <d v="2024-04-01T00:00:00"/>
    <x v="4"/>
  </r>
  <r>
    <s v="CUST0812"/>
    <s v="P074"/>
    <n v="1"/>
    <n v="2999"/>
    <n v="449.85"/>
    <s v="Credit Card"/>
    <s v="Delivered"/>
    <s v="Delivered"/>
    <s v="Instagram"/>
    <n v="100"/>
    <n v="1870"/>
    <n v="2549.15"/>
    <n v="1870"/>
    <n v="679.15000000000009"/>
    <n v="0.26642214071357123"/>
    <n v="2549.15"/>
    <n v="679.15000000000009"/>
    <s v="Apr"/>
    <s v="Apr-2025"/>
    <d v="2025-04-01T00:00:00"/>
    <x v="2"/>
  </r>
  <r>
    <s v="CUST0273"/>
    <s v="P037"/>
    <n v="1"/>
    <n v="399"/>
    <n v="19.95"/>
    <s v="Debit Card"/>
    <s v="Delivered"/>
    <s v="Delivered"/>
    <s v="Google Ads"/>
    <n v="60"/>
    <n v="226"/>
    <n v="379.05"/>
    <n v="226"/>
    <n v="153.05000000000001"/>
    <n v="0.40377258936815724"/>
    <n v="379.05"/>
    <n v="153.05000000000001"/>
    <s v="Nov"/>
    <s v="Nov-2024"/>
    <d v="2024-11-01T00:00:00"/>
    <x v="0"/>
  </r>
  <r>
    <s v="CUST0783"/>
    <s v="P078"/>
    <n v="3"/>
    <n v="399"/>
    <n v="119.7"/>
    <s v="Cash on Delivery"/>
    <s v="Delivered"/>
    <s v="Delivered"/>
    <s v="Email"/>
    <n v="70"/>
    <n v="257"/>
    <n v="1077.3"/>
    <n v="771"/>
    <n v="306.29999999999995"/>
    <n v="0.28432191590086325"/>
    <n v="1077.3"/>
    <n v="306.29999999999995"/>
    <s v="May"/>
    <s v="May-2024"/>
    <d v="2024-05-01T00:00:00"/>
    <x v="2"/>
  </r>
  <r>
    <s v="CUST0758"/>
    <s v="P035"/>
    <n v="4"/>
    <n v="1299"/>
    <n v="0"/>
    <s v="Credit Card"/>
    <s v="Cancelled"/>
    <s v="Cancelled"/>
    <s v="Facebook"/>
    <n v="60"/>
    <n v="863"/>
    <n v="5196"/>
    <n v="3452"/>
    <n v="1744"/>
    <n v="0.33564280215550424"/>
    <n v="0"/>
    <n v="0"/>
    <s v="May"/>
    <s v="May-2024"/>
    <d v="2024-05-01T00:00:00"/>
    <x v="0"/>
  </r>
  <r>
    <s v="CUST0350"/>
    <s v="P066"/>
    <n v="1"/>
    <n v="299"/>
    <n v="14.95"/>
    <s v="UPI"/>
    <s v="Delivered"/>
    <s v="Delivered"/>
    <s v="Organic"/>
    <n v="50"/>
    <n v="223"/>
    <n v="284.05"/>
    <n v="223"/>
    <n v="61.050000000000011"/>
    <n v="0.21492694948072524"/>
    <n v="284.05"/>
    <n v="61.050000000000011"/>
    <s v="Oct"/>
    <s v="Oct-2025"/>
    <d v="2025-10-01T00:00:00"/>
    <x v="2"/>
  </r>
  <r>
    <s v="CUST0505"/>
    <s v="P055"/>
    <n v="3"/>
    <n v="799"/>
    <n v="239.7"/>
    <s v="Credit Card"/>
    <s v="Delivered"/>
    <s v="Delivered"/>
    <s v="Email"/>
    <n v="100"/>
    <n v="596"/>
    <n v="2157.3000000000002"/>
    <n v="1788"/>
    <n v="369.30000000000018"/>
    <n v="0.17118620497844536"/>
    <n v="2157.3000000000002"/>
    <n v="369.30000000000018"/>
    <s v="Feb"/>
    <s v="Feb-2024"/>
    <d v="2024-02-01T00:00:00"/>
    <x v="3"/>
  </r>
  <r>
    <s v="CUST0985"/>
    <s v="P082"/>
    <n v="1"/>
    <n v="3999"/>
    <n v="599.85"/>
    <s v="UPI"/>
    <s v="Delivered"/>
    <s v="Delivered"/>
    <s v="Instagram"/>
    <n v="40"/>
    <n v="2514"/>
    <n v="3399.15"/>
    <n v="2514"/>
    <n v="885.15000000000009"/>
    <n v="0.2604033361281497"/>
    <n v="3399.15"/>
    <n v="885.15000000000009"/>
    <s v="Jun"/>
    <s v="Jun-2024"/>
    <d v="2024-06-01T00:00:00"/>
    <x v="1"/>
  </r>
  <r>
    <s v="CUST0855"/>
    <s v="P013"/>
    <n v="1"/>
    <n v="999"/>
    <n v="99.9"/>
    <s v="Credit Card"/>
    <s v="Delivered"/>
    <s v="Delivered"/>
    <s v="Facebook"/>
    <n v="40"/>
    <n v="603"/>
    <n v="899.1"/>
    <n v="603"/>
    <n v="296.10000000000002"/>
    <n v="0.32932932932932935"/>
    <n v="899.1"/>
    <n v="296.10000000000002"/>
    <s v="Apr"/>
    <s v="Apr-2025"/>
    <d v="2025-04-01T00:00:00"/>
    <x v="4"/>
  </r>
  <r>
    <s v="CUST0585"/>
    <s v="P055"/>
    <n v="3"/>
    <n v="799"/>
    <n v="599.25"/>
    <s v="UPI"/>
    <s v="Delivered"/>
    <s v="Delivered"/>
    <s v="Instagram"/>
    <n v="70"/>
    <n v="596"/>
    <n v="1797.75"/>
    <n v="1788"/>
    <n v="9.75"/>
    <n v="5.4234459741343347E-3"/>
    <n v="1797.75"/>
    <n v="9.75"/>
    <s v="Aug"/>
    <s v="Aug-2025"/>
    <d v="2025-08-01T00:00:00"/>
    <x v="3"/>
  </r>
  <r>
    <s v="CUST1148"/>
    <s v="P090"/>
    <n v="3"/>
    <n v="8999"/>
    <n v="1349.85"/>
    <s v="UPI"/>
    <s v="Delivered"/>
    <s v="Delayed"/>
    <s v="Google Ads"/>
    <n v="100"/>
    <n v="5811"/>
    <n v="25647.15"/>
    <n v="17433"/>
    <n v="8214.1500000000015"/>
    <n v="0.32027535223211939"/>
    <n v="25647.15"/>
    <n v="8214.1500000000015"/>
    <s v="Sep"/>
    <s v="Sep-2025"/>
    <d v="2025-09-01T00:00:00"/>
    <x v="1"/>
  </r>
  <r>
    <s v="CUST1068"/>
    <s v="P052"/>
    <n v="3"/>
    <n v="499"/>
    <n v="0"/>
    <s v="Credit Card"/>
    <s v="Cancelled"/>
    <s v="Cancelled"/>
    <s v="Email"/>
    <n v="40"/>
    <n v="320"/>
    <n v="1497"/>
    <n v="960"/>
    <n v="537"/>
    <n v="0.3587174348697395"/>
    <n v="0"/>
    <n v="0"/>
    <s v="Sep"/>
    <s v="Sep-2025"/>
    <d v="2025-09-01T00:00:00"/>
    <x v="3"/>
  </r>
  <r>
    <s v="CUST0609"/>
    <s v="P091"/>
    <n v="4"/>
    <n v="3999"/>
    <n v="0"/>
    <s v="UPI"/>
    <s v="Cancelled"/>
    <s v="Cancelled"/>
    <s v="Instagram"/>
    <n v="60"/>
    <n v="3076"/>
    <n v="15996"/>
    <n v="12304"/>
    <n v="3692"/>
    <n v="0.23080770192548136"/>
    <n v="0"/>
    <n v="0"/>
    <s v="Sep"/>
    <s v="Sep-2024"/>
    <d v="2024-09-01T00:00:00"/>
    <x v="1"/>
  </r>
  <r>
    <s v="CUST0983"/>
    <s v="P075"/>
    <n v="1"/>
    <n v="1999"/>
    <n v="99.95"/>
    <s v="Cash on Delivery"/>
    <s v="Delivered"/>
    <s v="Delivered"/>
    <s v="Instagram"/>
    <n v="70"/>
    <n v="1338"/>
    <n v="1899.05"/>
    <n v="1338"/>
    <n v="561.04999999999995"/>
    <n v="0.2954371922803507"/>
    <n v="1899.05"/>
    <n v="561.04999999999995"/>
    <s v="Mar"/>
    <s v="Mar-2025"/>
    <d v="2025-03-01T00:00:00"/>
    <x v="2"/>
  </r>
  <r>
    <s v="CUST0432"/>
    <s v="P097"/>
    <n v="1"/>
    <n v="499"/>
    <n v="24.95"/>
    <s v="UPI"/>
    <s v="Delivered"/>
    <s v="Delivered"/>
    <s v="Google Ads"/>
    <n v="60"/>
    <n v="324"/>
    <n v="474.05"/>
    <n v="324"/>
    <n v="150.05000000000001"/>
    <n v="0.31652779242695922"/>
    <n v="474.05"/>
    <n v="150.05000000000001"/>
    <s v="Jul"/>
    <s v="Jul-2025"/>
    <d v="2025-07-01T00:00:00"/>
    <x v="1"/>
  </r>
  <r>
    <s v="CUST0921"/>
    <s v="P058"/>
    <n v="2"/>
    <n v="599"/>
    <n v="119.8"/>
    <s v="UPI"/>
    <s v="Delivered"/>
    <s v="Delivered"/>
    <s v="Facebook"/>
    <n v="40"/>
    <n v="464"/>
    <n v="1078.2"/>
    <n v="928"/>
    <n v="150.20000000000005"/>
    <n v="0.13930625115933967"/>
    <n v="1078.2"/>
    <n v="150.20000000000005"/>
    <s v="May"/>
    <s v="May-2025"/>
    <d v="2025-05-01T00:00:00"/>
    <x v="3"/>
  </r>
  <r>
    <s v="CUST0100"/>
    <s v="P077"/>
    <n v="1"/>
    <n v="3999"/>
    <n v="399.9"/>
    <s v="UPI"/>
    <s v="Delivered"/>
    <s v="Delivered"/>
    <s v="Affiliate"/>
    <n v="80"/>
    <n v="2547"/>
    <n v="3599.1"/>
    <n v="2547"/>
    <n v="1052.0999999999999"/>
    <n v="0.29232308077019253"/>
    <n v="3599.1"/>
    <n v="1052.0999999999999"/>
    <s v="Apr"/>
    <s v="Apr-2025"/>
    <d v="2025-04-01T00:00:00"/>
    <x v="2"/>
  </r>
  <r>
    <s v="CUST1024"/>
    <s v="P024"/>
    <n v="2"/>
    <n v="1299"/>
    <n v="519.6"/>
    <s v="Credit Card"/>
    <s v="Delivered"/>
    <s v="Delivered"/>
    <s v="Affiliate"/>
    <n v="80"/>
    <n v="969"/>
    <n v="2078.4"/>
    <n v="1938"/>
    <n v="140.40000000000009"/>
    <n v="6.7551963048498892E-2"/>
    <n v="2078.4"/>
    <n v="140.40000000000009"/>
    <s v="May"/>
    <s v="May-2025"/>
    <d v="2025-05-01T00:00:00"/>
    <x v="0"/>
  </r>
  <r>
    <s v="CUST0582"/>
    <s v="P003"/>
    <n v="1"/>
    <n v="399"/>
    <n v="59.85"/>
    <s v="Cash on Delivery"/>
    <s v="Delivered"/>
    <s v="Delivered"/>
    <s v="Email"/>
    <n v="80"/>
    <n v="307"/>
    <n v="339.15"/>
    <n v="307"/>
    <n v="32.149999999999977"/>
    <n v="9.4795813062066872E-2"/>
    <n v="339.15"/>
    <n v="32.149999999999977"/>
    <s v="Jan"/>
    <s v="Jan-2024"/>
    <d v="2024-01-01T00:00:00"/>
    <x v="4"/>
  </r>
  <r>
    <s v="CUST0998"/>
    <s v="P080"/>
    <n v="1"/>
    <n v="6999"/>
    <n v="0"/>
    <s v="UPI"/>
    <s v="Cancelled"/>
    <s v="Cancelled"/>
    <s v="Affiliate"/>
    <n v="100"/>
    <n v="4949"/>
    <n v="6999"/>
    <n v="4949"/>
    <n v="2050"/>
    <n v="0.29289898556936705"/>
    <n v="0"/>
    <n v="0"/>
    <s v="Mar"/>
    <s v="Mar-2024"/>
    <d v="2024-03-01T00:00:00"/>
    <x v="2"/>
  </r>
  <r>
    <s v="CUST0691"/>
    <s v="P010"/>
    <n v="2"/>
    <n v="2499"/>
    <n v="749.7"/>
    <s v="UPI"/>
    <s v="Delivered"/>
    <s v="Delivered"/>
    <s v="Instagram"/>
    <n v="50"/>
    <n v="2030"/>
    <n v="4248.3"/>
    <n v="4060"/>
    <n v="188.30000000000018"/>
    <n v="4.4323611797660284E-2"/>
    <n v="4248.3"/>
    <n v="188.30000000000018"/>
    <s v="Mar"/>
    <s v="Mar-2024"/>
    <d v="2024-03-01T00:00:00"/>
    <x v="4"/>
  </r>
  <r>
    <s v="CUST0523"/>
    <s v="P065"/>
    <n v="1"/>
    <n v="399"/>
    <n v="19.95"/>
    <s v="Credit Card"/>
    <s v="Delivered"/>
    <s v="Delivered"/>
    <s v="Google Ads"/>
    <n v="50"/>
    <n v="252"/>
    <n v="379.05"/>
    <n v="252"/>
    <n v="127.05000000000001"/>
    <n v="0.33518005540166207"/>
    <n v="379.05"/>
    <n v="127.05000000000001"/>
    <s v="Mar"/>
    <s v="Mar-2025"/>
    <d v="2025-03-01T00:00:00"/>
    <x v="2"/>
  </r>
  <r>
    <s v="CUST0312"/>
    <s v="P013"/>
    <n v="1"/>
    <n v="999"/>
    <n v="149.85"/>
    <s v="Cash on Delivery"/>
    <s v="Delivered"/>
    <s v="Delivered"/>
    <s v="Affiliate"/>
    <n v="100"/>
    <n v="603"/>
    <n v="849.15"/>
    <n v="603"/>
    <n v="246.14999999999998"/>
    <n v="0.28987811340752517"/>
    <n v="849.15"/>
    <n v="246.14999999999998"/>
    <s v="Jan"/>
    <s v="Jan-2024"/>
    <d v="2024-01-01T00:00:00"/>
    <x v="4"/>
  </r>
  <r>
    <s v="CUST0516"/>
    <s v="P014"/>
    <n v="2"/>
    <n v="2499"/>
    <n v="499.8"/>
    <s v="Credit Card"/>
    <s v="Delivered"/>
    <s v="Delivered"/>
    <s v="Facebook"/>
    <n v="100"/>
    <n v="1599"/>
    <n v="4498.2"/>
    <n v="3198"/>
    <n v="1300.1999999999998"/>
    <n v="0.28904895291449911"/>
    <n v="4498.2"/>
    <n v="1300.1999999999998"/>
    <s v="Jan"/>
    <s v="Jan-2025"/>
    <d v="2025-01-01T00:00:00"/>
    <x v="4"/>
  </r>
  <r>
    <s v="CUST1145"/>
    <s v="P046"/>
    <n v="2"/>
    <n v="1999"/>
    <n v="999.5"/>
    <s v="Credit Card"/>
    <s v="Delivered"/>
    <s v="Delivered"/>
    <s v="Facebook"/>
    <n v="40"/>
    <n v="1398"/>
    <n v="2998.5"/>
    <n v="2796"/>
    <n v="202.5"/>
    <n v="6.7533766883441718E-2"/>
    <n v="2998.5"/>
    <n v="202.5"/>
    <s v="Feb"/>
    <s v="Feb-2024"/>
    <d v="2024-02-01T00:00:00"/>
    <x v="3"/>
  </r>
  <r>
    <s v="CUST0121"/>
    <s v="P026"/>
    <n v="1"/>
    <n v="599"/>
    <n v="119.8"/>
    <s v="Debit Card"/>
    <s v="Delivered"/>
    <s v="Delivered"/>
    <s v="Instagram"/>
    <n v="100"/>
    <n v="363"/>
    <n v="479.2"/>
    <n v="363"/>
    <n v="116.19999999999999"/>
    <n v="0.24248747913188645"/>
    <n v="479.2"/>
    <n v="116.19999999999999"/>
    <s v="Jan"/>
    <s v="Jan-2025"/>
    <d v="2025-01-01T00:00:00"/>
    <x v="0"/>
  </r>
  <r>
    <s v="CUST0791"/>
    <s v="P047"/>
    <n v="2"/>
    <n v="1999"/>
    <n v="199.9"/>
    <s v="Net Banking"/>
    <s v="Delivered"/>
    <s v="Delivered"/>
    <s v="Instagram"/>
    <n v="70"/>
    <n v="1547"/>
    <n v="3798.1"/>
    <n v="3094"/>
    <n v="704.09999999999991"/>
    <n v="0.1853821647665938"/>
    <n v="3798.1"/>
    <n v="704.09999999999991"/>
    <s v="Sep"/>
    <s v="Sep-2024"/>
    <d v="2024-09-01T00:00:00"/>
    <x v="3"/>
  </r>
  <r>
    <s v="CUST1199"/>
    <s v="P076"/>
    <n v="4"/>
    <n v="399"/>
    <n v="0"/>
    <s v="Debit Card"/>
    <s v="Cancelled"/>
    <s v="Cancelled"/>
    <s v="Affiliate"/>
    <n v="100"/>
    <n v="322"/>
    <n v="1596"/>
    <n v="1288"/>
    <n v="308"/>
    <n v="0.19298245614035087"/>
    <n v="0"/>
    <n v="0"/>
    <s v="Jul"/>
    <s v="Jul-2024"/>
    <d v="2024-07-01T00:00:00"/>
    <x v="2"/>
  </r>
  <r>
    <s v="CUST0452"/>
    <s v="P043"/>
    <n v="1"/>
    <n v="599"/>
    <n v="89.85"/>
    <s v="Credit Card"/>
    <s v="Delivered"/>
    <s v="Delivered"/>
    <s v="Instagram"/>
    <n v="100"/>
    <n v="358"/>
    <n v="509.15"/>
    <n v="358"/>
    <n v="151.14999999999998"/>
    <n v="0.2968673278994402"/>
    <n v="509.15"/>
    <n v="151.14999999999998"/>
    <s v="Aug"/>
    <s v="Aug-2025"/>
    <d v="2025-08-01T00:00:00"/>
    <x v="3"/>
  </r>
  <r>
    <s v="CUST1011"/>
    <s v="P076"/>
    <n v="1"/>
    <n v="399"/>
    <n v="39.9"/>
    <s v="UPI"/>
    <s v="Delivered"/>
    <s v="Delivered"/>
    <s v="Organic"/>
    <n v="100"/>
    <n v="322"/>
    <n v="359.1"/>
    <n v="322"/>
    <n v="37.100000000000023"/>
    <n v="0.10331384015594548"/>
    <n v="359.1"/>
    <n v="37.100000000000023"/>
    <s v="Sep"/>
    <s v="Sep-2024"/>
    <d v="2024-09-01T00:00:00"/>
    <x v="2"/>
  </r>
  <r>
    <s v="CUST0225"/>
    <s v="P003"/>
    <n v="2"/>
    <n v="399"/>
    <n v="0"/>
    <s v="UPI"/>
    <s v="Cancelled"/>
    <s v="Cancelled"/>
    <s v="Google Ads"/>
    <n v="60"/>
    <n v="307"/>
    <n v="798"/>
    <n v="614"/>
    <n v="184"/>
    <n v="0.23057644110275688"/>
    <n v="0"/>
    <n v="0"/>
    <s v="Apr"/>
    <s v="Apr-2024"/>
    <d v="2024-04-01T00:00:00"/>
    <x v="4"/>
  </r>
  <r>
    <s v="CUST0081"/>
    <s v="P013"/>
    <n v="1"/>
    <n v="999"/>
    <n v="149.85"/>
    <s v="UPI"/>
    <s v="Delivered"/>
    <s v="Delivered"/>
    <s v="Affiliate"/>
    <n v="60"/>
    <n v="603"/>
    <n v="849.15"/>
    <n v="603"/>
    <n v="246.14999999999998"/>
    <n v="0.28987811340752517"/>
    <n v="849.15"/>
    <n v="246.14999999999998"/>
    <s v="Sep"/>
    <s v="Sep-2024"/>
    <d v="2024-09-01T00:00:00"/>
    <x v="4"/>
  </r>
  <r>
    <s v="CUST0982"/>
    <s v="P042"/>
    <n v="4"/>
    <n v="2499"/>
    <n v="1999.2"/>
    <s v="Cash on Delivery"/>
    <s v="Delivered"/>
    <s v="Delivered"/>
    <s v="Facebook"/>
    <n v="40"/>
    <n v="1833"/>
    <n v="7996.8"/>
    <n v="7332"/>
    <n v="664.80000000000018"/>
    <n v="8.3133253301320542E-2"/>
    <n v="7996.8"/>
    <n v="664.80000000000018"/>
    <s v="Apr"/>
    <s v="Apr-2024"/>
    <d v="2024-04-01T00:00:00"/>
    <x v="3"/>
  </r>
  <r>
    <s v="CUST1148"/>
    <s v="P087"/>
    <n v="3"/>
    <n v="799"/>
    <n v="0"/>
    <s v="Cash on Delivery"/>
    <s v="Delivered"/>
    <s v="Delivered"/>
    <s v="Organic"/>
    <n v="60"/>
    <n v="560"/>
    <n v="2397"/>
    <n v="1680"/>
    <n v="717"/>
    <n v="0.29912390488110135"/>
    <n v="2397"/>
    <n v="717"/>
    <s v="Dec"/>
    <s v="Dec-2024"/>
    <d v="2024-12-01T00:00:00"/>
    <x v="1"/>
  </r>
  <r>
    <s v="CUST0543"/>
    <s v="P020"/>
    <n v="3"/>
    <n v="1999"/>
    <n v="599.70000000000005"/>
    <s v="Credit Card"/>
    <s v="Delivered"/>
    <s v="Delivered"/>
    <s v="Facebook"/>
    <n v="50"/>
    <n v="1597"/>
    <n v="5397.3"/>
    <n v="4791"/>
    <n v="606.30000000000018"/>
    <n v="0.11233394475015289"/>
    <n v="5397.3"/>
    <n v="606.30000000000018"/>
    <s v="Oct"/>
    <s v="Oct-2025"/>
    <d v="2025-10-01T00:00:00"/>
    <x v="4"/>
  </r>
  <r>
    <s v="CUST0901"/>
    <s v="P017"/>
    <n v="4"/>
    <n v="6999"/>
    <n v="0"/>
    <s v="Cash on Delivery"/>
    <s v="Cancelled"/>
    <s v="Cancelled"/>
    <s v="Facebook"/>
    <n v="40"/>
    <n v="4046"/>
    <n v="27996"/>
    <n v="16184"/>
    <n v="11812"/>
    <n v="0.42191741677382483"/>
    <n v="0"/>
    <n v="0"/>
    <s v="Feb"/>
    <s v="Feb-2025"/>
    <d v="2025-02-01T00:00:00"/>
    <x v="4"/>
  </r>
  <r>
    <s v="CUST1168"/>
    <s v="P060"/>
    <n v="4"/>
    <n v="999"/>
    <n v="0"/>
    <s v="Cash on Delivery"/>
    <s v="Cancelled"/>
    <s v="Cancelled"/>
    <s v="Organic"/>
    <n v="50"/>
    <n v="744"/>
    <n v="3996"/>
    <n v="2976"/>
    <n v="1020"/>
    <n v="0.25525525525525528"/>
    <n v="0"/>
    <n v="0"/>
    <s v="Jun"/>
    <s v="Jun-2025"/>
    <d v="2025-06-01T00:00:00"/>
    <x v="3"/>
  </r>
  <r>
    <s v="CUST0464"/>
    <s v="P012"/>
    <n v="2"/>
    <n v="1599"/>
    <n v="0"/>
    <s v="Credit Card"/>
    <s v="Delivered"/>
    <s v="Delivered"/>
    <s v="Affiliate"/>
    <n v="60"/>
    <n v="1169"/>
    <n v="3198"/>
    <n v="2338"/>
    <n v="860"/>
    <n v="0.26891807379612259"/>
    <n v="3198"/>
    <n v="860"/>
    <s v="Nov"/>
    <s v="Nov-2024"/>
    <d v="2024-11-01T00:00:00"/>
    <x v="4"/>
  </r>
  <r>
    <s v="CUST0642"/>
    <s v="P013"/>
    <n v="2"/>
    <n v="999"/>
    <n v="99.9"/>
    <s v="Debit Card"/>
    <s v="Delivered"/>
    <s v="Delayed"/>
    <s v="Organic"/>
    <n v="80"/>
    <n v="603"/>
    <n v="1898.1"/>
    <n v="1206"/>
    <n v="692.09999999999991"/>
    <n v="0.3646277856804172"/>
    <n v="1898.1"/>
    <n v="692.09999999999991"/>
    <s v="Sep"/>
    <s v="Sep-2025"/>
    <d v="2025-09-01T00:00:00"/>
    <x v="4"/>
  </r>
  <r>
    <s v="CUST0596"/>
    <s v="P015"/>
    <n v="2"/>
    <n v="1299"/>
    <n v="0"/>
    <s v="Cash on Delivery"/>
    <s v="Cancelled"/>
    <s v="Cancelled"/>
    <s v="Organic"/>
    <n v="80"/>
    <n v="881"/>
    <n v="2598"/>
    <n v="1762"/>
    <n v="836"/>
    <n v="0.32178598922247881"/>
    <n v="0"/>
    <n v="0"/>
    <s v="Jan"/>
    <s v="Jan-2024"/>
    <d v="2024-01-01T00:00:00"/>
    <x v="4"/>
  </r>
  <r>
    <s v="CUST0564"/>
    <s v="P021"/>
    <n v="1"/>
    <n v="799"/>
    <n v="79.900000000000006"/>
    <s v="UPI"/>
    <s v="Delivered"/>
    <s v="Delivered"/>
    <s v="Organic"/>
    <n v="50"/>
    <n v="613"/>
    <n v="719.1"/>
    <n v="613"/>
    <n v="106.10000000000002"/>
    <n v="0.14754554303991102"/>
    <n v="719.1"/>
    <n v="106.10000000000002"/>
    <s v="Jan"/>
    <s v="Jan-2024"/>
    <d v="2024-01-01T00:00:00"/>
    <x v="0"/>
  </r>
  <r>
    <s v="CUST0643"/>
    <s v="P019"/>
    <n v="3"/>
    <n v="499"/>
    <n v="74.849999999999994"/>
    <s v="UPI"/>
    <s v="Delivered"/>
    <s v="Delivered"/>
    <s v="Organic"/>
    <n v="50"/>
    <n v="391"/>
    <n v="1422.15"/>
    <n v="1173"/>
    <n v="249.15000000000009"/>
    <n v="0.17519249024364525"/>
    <n v="1422.15"/>
    <n v="249.15000000000009"/>
    <s v="Nov"/>
    <s v="Nov-2024"/>
    <d v="2024-11-01T00:00:00"/>
    <x v="4"/>
  </r>
  <r>
    <s v="CUST0650"/>
    <s v="P037"/>
    <n v="1"/>
    <n v="399"/>
    <n v="59.85"/>
    <s v="Cash on Delivery"/>
    <s v="Delivered"/>
    <s v="Delivered"/>
    <s v="Organic"/>
    <n v="70"/>
    <n v="226"/>
    <n v="339.15"/>
    <n v="226"/>
    <n v="113.14999999999998"/>
    <n v="0.33362818811735218"/>
    <n v="339.15"/>
    <n v="113.14999999999998"/>
    <s v="Jan"/>
    <s v="Jan-2024"/>
    <d v="2024-01-01T00:00:00"/>
    <x v="0"/>
  </r>
  <r>
    <s v="CUST0666"/>
    <s v="P043"/>
    <n v="2"/>
    <n v="599"/>
    <n v="299.5"/>
    <s v="UPI"/>
    <s v="Delivered"/>
    <s v="Delayed"/>
    <s v="Organic"/>
    <n v="40"/>
    <n v="358"/>
    <n v="898.5"/>
    <n v="716"/>
    <n v="182.5"/>
    <n v="0.20311630495269895"/>
    <n v="898.5"/>
    <n v="182.5"/>
    <s v="Feb"/>
    <s v="Feb-2024"/>
    <d v="2024-02-01T00:00:00"/>
    <x v="3"/>
  </r>
  <r>
    <s v="CUST0801"/>
    <s v="P054"/>
    <n v="3"/>
    <n v="4999"/>
    <n v="0"/>
    <s v="Net Banking"/>
    <s v="Cancelled"/>
    <s v="Cancelled"/>
    <s v="Affiliate"/>
    <n v="80"/>
    <n v="2912"/>
    <n v="14997"/>
    <n v="8736"/>
    <n v="6261"/>
    <n v="0.41748349669933987"/>
    <n v="0"/>
    <n v="0"/>
    <s v="Jan"/>
    <s v="Jan-2025"/>
    <d v="2025-01-01T00:00:00"/>
    <x v="3"/>
  </r>
  <r>
    <s v="CUST1165"/>
    <s v="P049"/>
    <n v="1"/>
    <n v="799"/>
    <n v="0"/>
    <s v="Credit Card"/>
    <s v="Cancelled"/>
    <s v="Cancelled"/>
    <s v="Facebook"/>
    <n v="100"/>
    <n v="538"/>
    <n v="799"/>
    <n v="538"/>
    <n v="261"/>
    <n v="0.32665832290362956"/>
    <n v="0"/>
    <n v="0"/>
    <s v="Mar"/>
    <s v="Mar-2024"/>
    <d v="2024-03-01T00:00:00"/>
    <x v="3"/>
  </r>
  <r>
    <s v="CUST0255"/>
    <s v="P089"/>
    <n v="2"/>
    <n v="2999"/>
    <n v="599.79999999999995"/>
    <s v="Credit Card"/>
    <s v="Delivered"/>
    <s v="Delivered"/>
    <s v="Instagram"/>
    <n v="100"/>
    <n v="2453"/>
    <n v="5398.2"/>
    <n v="4906"/>
    <n v="492.19999999999982"/>
    <n v="9.1178540995146495E-2"/>
    <n v="5398.2"/>
    <n v="492.19999999999982"/>
    <s v="Dec"/>
    <s v="Dec-2024"/>
    <d v="2024-12-01T00:00:00"/>
    <x v="1"/>
  </r>
  <r>
    <s v="CUST0597"/>
    <s v="P100"/>
    <n v="2"/>
    <n v="4999"/>
    <n v="499.9"/>
    <s v="Debit Card"/>
    <s v="Delivered"/>
    <s v="Delayed"/>
    <s v="Google Ads"/>
    <n v="80"/>
    <n v="3463"/>
    <n v="9498.1"/>
    <n v="6926"/>
    <n v="2572.1000000000004"/>
    <n v="0.27080152872679802"/>
    <n v="9498.1"/>
    <n v="2572.1000000000004"/>
    <s v="May"/>
    <s v="May-2025"/>
    <d v="2025-05-01T00:00:00"/>
    <x v="1"/>
  </r>
  <r>
    <s v="CUST0239"/>
    <s v="P052"/>
    <n v="1"/>
    <n v="499"/>
    <n v="74.849999999999994"/>
    <s v="Debit Card"/>
    <s v="Delivered"/>
    <s v="Delivered"/>
    <s v="Organic"/>
    <n v="100"/>
    <n v="320"/>
    <n v="424.15"/>
    <n v="320"/>
    <n v="104.14999999999998"/>
    <n v="0.24554992337616405"/>
    <n v="424.15"/>
    <n v="104.14999999999998"/>
    <s v="Feb"/>
    <s v="Feb-2025"/>
    <d v="2025-02-01T00:00:00"/>
    <x v="3"/>
  </r>
  <r>
    <s v="CUST0969"/>
    <s v="P052"/>
    <n v="1"/>
    <n v="499"/>
    <n v="0"/>
    <s v="UPI"/>
    <s v="Cancelled"/>
    <s v="Cancelled"/>
    <s v="Affiliate"/>
    <n v="70"/>
    <n v="320"/>
    <n v="499"/>
    <n v="320"/>
    <n v="179"/>
    <n v="0.3587174348697395"/>
    <n v="0"/>
    <n v="0"/>
    <s v="Oct"/>
    <s v="Oct-2024"/>
    <d v="2024-10-01T00:00:00"/>
    <x v="3"/>
  </r>
  <r>
    <s v="CUST0919"/>
    <s v="P059"/>
    <n v="4"/>
    <n v="1999"/>
    <n v="0"/>
    <s v="UPI"/>
    <s v="Cancelled"/>
    <s v="Cancelled"/>
    <s v="Email"/>
    <n v="70"/>
    <n v="1414"/>
    <n v="7996"/>
    <n v="5656"/>
    <n v="2340"/>
    <n v="0.29264632316158079"/>
    <n v="0"/>
    <n v="0"/>
    <s v="Sep"/>
    <s v="Sep-2024"/>
    <d v="2024-09-01T00:00:00"/>
    <x v="3"/>
  </r>
  <r>
    <s v="CUST0486"/>
    <s v="P094"/>
    <n v="3"/>
    <n v="399"/>
    <n v="0"/>
    <s v="Credit Card"/>
    <s v="Cancelled"/>
    <s v="Cancelled"/>
    <s v="Instagram"/>
    <n v="40"/>
    <n v="244"/>
    <n v="1197"/>
    <n v="732"/>
    <n v="465"/>
    <n v="0.38847117794486213"/>
    <n v="0"/>
    <n v="0"/>
    <s v="Jun"/>
    <s v="Jun-2024"/>
    <d v="2024-06-01T00:00:00"/>
    <x v="1"/>
  </r>
  <r>
    <s v="CUST0615"/>
    <s v="P097"/>
    <n v="1"/>
    <n v="499"/>
    <n v="74.849999999999994"/>
    <s v="Cash on Delivery"/>
    <s v="Delivered"/>
    <s v="Delivered"/>
    <s v="Facebook"/>
    <n v="100"/>
    <n v="324"/>
    <n v="424.15"/>
    <n v="324"/>
    <n v="100.14999999999998"/>
    <n v="0.2361192974183661"/>
    <n v="424.15"/>
    <n v="100.14999999999998"/>
    <s v="Oct"/>
    <s v="Oct-2024"/>
    <d v="2024-10-01T00:00:00"/>
    <x v="1"/>
  </r>
  <r>
    <s v="CUST1185"/>
    <s v="P056"/>
    <n v="2"/>
    <n v="299"/>
    <n v="0"/>
    <s v="Debit Card"/>
    <s v="Cancelled"/>
    <s v="Cancelled"/>
    <s v="Organic"/>
    <n v="60"/>
    <n v="188"/>
    <n v="598"/>
    <n v="376"/>
    <n v="222"/>
    <n v="0.37123745819397991"/>
    <n v="0"/>
    <n v="0"/>
    <s v="Nov"/>
    <s v="Nov-2024"/>
    <d v="2024-11-01T00:00:00"/>
    <x v="3"/>
  </r>
  <r>
    <s v="CUST0801"/>
    <s v="P074"/>
    <n v="3"/>
    <n v="2999"/>
    <n v="449.85"/>
    <s v="UPI"/>
    <s v="Delivered"/>
    <s v="Delivered"/>
    <s v="Email"/>
    <n v="100"/>
    <n v="1870"/>
    <n v="8547.15"/>
    <n v="5610"/>
    <n v="2937.1499999999996"/>
    <n v="0.34364086274372158"/>
    <n v="8547.15"/>
    <n v="2937.1499999999996"/>
    <s v="Aug"/>
    <s v="Aug-2025"/>
    <d v="2025-08-01T00:00:00"/>
    <x v="2"/>
  </r>
  <r>
    <s v="CUST0887"/>
    <s v="P095"/>
    <n v="1"/>
    <n v="299"/>
    <n v="0"/>
    <s v="Debit Card"/>
    <s v="Cancelled"/>
    <s v="Cancelled"/>
    <s v="Affiliate"/>
    <n v="100"/>
    <n v="221"/>
    <n v="299"/>
    <n v="221"/>
    <n v="78"/>
    <n v="0.2608695652173913"/>
    <n v="0"/>
    <n v="0"/>
    <s v="Aug"/>
    <s v="Aug-2025"/>
    <d v="2025-08-01T00:00:00"/>
    <x v="1"/>
  </r>
  <r>
    <s v="CUST0248"/>
    <s v="P023"/>
    <n v="1"/>
    <n v="8999"/>
    <n v="899.9"/>
    <s v="Net Banking"/>
    <s v="Delivered"/>
    <s v="Delivered"/>
    <s v="Email"/>
    <n v="100"/>
    <n v="6419"/>
    <n v="8099.1"/>
    <n v="6419"/>
    <n v="1680.1000000000004"/>
    <n v="0.20744280228667386"/>
    <n v="8099.1"/>
    <n v="1680.1000000000004"/>
    <s v="Sep"/>
    <s v="Sep-2024"/>
    <d v="2024-09-01T00:00:00"/>
    <x v="0"/>
  </r>
  <r>
    <s v="CUST0586"/>
    <s v="P024"/>
    <n v="2"/>
    <n v="1299"/>
    <n v="129.9"/>
    <s v="Credit Card"/>
    <s v="Delivered"/>
    <s v="Delivered"/>
    <s v="Email"/>
    <n v="40"/>
    <n v="969"/>
    <n v="2468.1"/>
    <n v="1938"/>
    <n v="530.09999999999991"/>
    <n v="0.21478060046189373"/>
    <n v="2468.1"/>
    <n v="530.09999999999991"/>
    <s v="Jul"/>
    <s v="Jul-2025"/>
    <d v="2025-07-01T00:00:00"/>
    <x v="0"/>
  </r>
  <r>
    <s v="CUST0485"/>
    <s v="P071"/>
    <n v="1"/>
    <n v="999"/>
    <n v="0"/>
    <s v="UPI"/>
    <s v="Cancelled"/>
    <s v="Cancelled"/>
    <s v="Organic"/>
    <n v="40"/>
    <n v="818"/>
    <n v="999"/>
    <n v="818"/>
    <n v="181"/>
    <n v="0.18118118118118118"/>
    <n v="0"/>
    <n v="0"/>
    <s v="Mar"/>
    <s v="Mar-2024"/>
    <d v="2024-03-01T00:00:00"/>
    <x v="2"/>
  </r>
  <r>
    <s v="CUST1122"/>
    <s v="P055"/>
    <n v="2"/>
    <n v="799"/>
    <n v="0"/>
    <s v="Cash on Delivery"/>
    <s v="Cancelled"/>
    <s v="Cancelled"/>
    <s v="Organic"/>
    <n v="60"/>
    <n v="596"/>
    <n v="1598"/>
    <n v="1192"/>
    <n v="406"/>
    <n v="0.25406758448060074"/>
    <n v="0"/>
    <n v="0"/>
    <s v="May"/>
    <s v="May-2025"/>
    <d v="2025-05-01T00:00:00"/>
    <x v="3"/>
  </r>
  <r>
    <s v="CUST0841"/>
    <s v="P089"/>
    <n v="4"/>
    <n v="2999"/>
    <n v="0"/>
    <s v="Credit Card"/>
    <s v="Delivered"/>
    <s v="Delivered"/>
    <s v="Email"/>
    <n v="60"/>
    <n v="2453"/>
    <n v="11996"/>
    <n v="9812"/>
    <n v="2184"/>
    <n v="0.18206068689563187"/>
    <n v="11996"/>
    <n v="2184"/>
    <s v="Mar"/>
    <s v="Mar-2025"/>
    <d v="2025-03-01T00:00:00"/>
    <x v="1"/>
  </r>
  <r>
    <s v="CUST0086"/>
    <s v="P014"/>
    <n v="1"/>
    <n v="2499"/>
    <n v="0"/>
    <s v="UPI"/>
    <s v="Delivered"/>
    <s v="Delivered"/>
    <s v="Email"/>
    <n v="60"/>
    <n v="1599"/>
    <n v="2499"/>
    <n v="1599"/>
    <n v="900"/>
    <n v="0.36014405762304924"/>
    <n v="2499"/>
    <n v="900"/>
    <s v="Aug"/>
    <s v="Aug-2024"/>
    <d v="2024-08-01T00:00:00"/>
    <x v="4"/>
  </r>
  <r>
    <s v="CUST0062"/>
    <s v="P093"/>
    <n v="2"/>
    <n v="999"/>
    <n v="99.9"/>
    <s v="UPI"/>
    <s v="Delivered"/>
    <s v="Delivered"/>
    <s v="Organic"/>
    <n v="70"/>
    <n v="629"/>
    <n v="1898.1"/>
    <n v="1258"/>
    <n v="640.09999999999991"/>
    <n v="0.33723196881091616"/>
    <n v="1898.1"/>
    <n v="640.09999999999991"/>
    <s v="Dec"/>
    <s v="Dec-2024"/>
    <d v="2024-12-01T00:00:00"/>
    <x v="1"/>
  </r>
  <r>
    <s v="CUST0154"/>
    <s v="P037"/>
    <n v="3"/>
    <n v="399"/>
    <n v="119.7"/>
    <s v="UPI"/>
    <s v="Delivered"/>
    <s v="Delivered"/>
    <s v="Organic"/>
    <n v="70"/>
    <n v="226"/>
    <n v="1077.3"/>
    <n v="678"/>
    <n v="399.29999999999995"/>
    <n v="0.37064884433305484"/>
    <n v="1077.3"/>
    <n v="399.29999999999995"/>
    <s v="Aug"/>
    <s v="Aug-2024"/>
    <d v="2024-08-01T00:00:00"/>
    <x v="0"/>
  </r>
  <r>
    <s v="CUST1059"/>
    <s v="P086"/>
    <n v="2"/>
    <n v="6999"/>
    <n v="0"/>
    <s v="UPI"/>
    <s v="Cancelled"/>
    <s v="Cancelled"/>
    <s v="Email"/>
    <n v="80"/>
    <n v="4782"/>
    <n v="13998"/>
    <n v="9564"/>
    <n v="4434"/>
    <n v="0.31675953707672527"/>
    <n v="0"/>
    <n v="0"/>
    <s v="Jun"/>
    <s v="Jun-2024"/>
    <d v="2024-06-01T00:00:00"/>
    <x v="1"/>
  </r>
  <r>
    <s v="CUST0724"/>
    <s v="P081"/>
    <n v="2"/>
    <n v="499"/>
    <n v="0"/>
    <s v="Credit Card"/>
    <s v="Cancelled"/>
    <s v="Cancelled"/>
    <s v="Facebook"/>
    <n v="40"/>
    <n v="280"/>
    <n v="998"/>
    <n v="560"/>
    <n v="438"/>
    <n v="0.43887775551102204"/>
    <n v="0"/>
    <n v="0"/>
    <s v="Feb"/>
    <s v="Feb-2025"/>
    <d v="2025-02-01T00:00:00"/>
    <x v="1"/>
  </r>
  <r>
    <s v="CUST0469"/>
    <s v="P037"/>
    <n v="2"/>
    <n v="399"/>
    <n v="0"/>
    <s v="Credit Card"/>
    <s v="Delivered"/>
    <s v="Delivered"/>
    <s v="Organic"/>
    <n v="40"/>
    <n v="226"/>
    <n v="798"/>
    <n v="452"/>
    <n v="346"/>
    <n v="0.43358395989974935"/>
    <n v="798"/>
    <n v="346"/>
    <s v="Oct"/>
    <s v="Oct-2024"/>
    <d v="2024-10-01T00:00:00"/>
    <x v="0"/>
  </r>
  <r>
    <s v="CUST1099"/>
    <s v="P049"/>
    <n v="1"/>
    <n v="799"/>
    <n v="0"/>
    <s v="Credit Card"/>
    <s v="Delivered"/>
    <s v="Delivered"/>
    <s v="Facebook"/>
    <n v="60"/>
    <n v="538"/>
    <n v="799"/>
    <n v="538"/>
    <n v="261"/>
    <n v="0.32665832290362956"/>
    <n v="799"/>
    <n v="261"/>
    <s v="Apr"/>
    <s v="Apr-2025"/>
    <d v="2025-04-01T00:00:00"/>
    <x v="3"/>
  </r>
  <r>
    <s v="CUST0359"/>
    <s v="P018"/>
    <n v="3"/>
    <n v="499"/>
    <n v="224.55"/>
    <s v="UPI"/>
    <s v="Delivered"/>
    <s v="Delivered"/>
    <s v="Organic"/>
    <n v="70"/>
    <n v="403"/>
    <n v="1272.45"/>
    <n v="1209"/>
    <n v="63.450000000000045"/>
    <n v="4.9864434751856687E-2"/>
    <n v="1272.45"/>
    <n v="63.450000000000045"/>
    <s v="Dec"/>
    <s v="Dec-2024"/>
    <d v="2024-12-01T00:00:00"/>
    <x v="4"/>
  </r>
  <r>
    <s v="CUST0023"/>
    <s v="P047"/>
    <n v="3"/>
    <n v="1999"/>
    <n v="599.70000000000005"/>
    <s v="UPI"/>
    <s v="Delivered"/>
    <s v="Delivered"/>
    <s v="Instagram"/>
    <n v="40"/>
    <n v="1547"/>
    <n v="5397.3"/>
    <n v="4641"/>
    <n v="756.30000000000018"/>
    <n v="0.14012561836473794"/>
    <n v="5397.3"/>
    <n v="756.30000000000018"/>
    <s v="Dec"/>
    <s v="Dec-2024"/>
    <d v="2024-12-01T00:00:00"/>
    <x v="3"/>
  </r>
  <r>
    <s v="CUST0581"/>
    <s v="P051"/>
    <n v="1"/>
    <n v="2499"/>
    <n v="124.95"/>
    <s v="UPI"/>
    <s v="Delivered"/>
    <s v="Delivered"/>
    <s v="Organic"/>
    <n v="70"/>
    <n v="1946"/>
    <n v="2374.0500000000002"/>
    <n v="1946"/>
    <n v="428.05000000000018"/>
    <n v="0.18030370042753949"/>
    <n v="2374.0500000000002"/>
    <n v="428.05000000000018"/>
    <s v="May"/>
    <s v="May-2024"/>
    <d v="2024-05-01T00:00:00"/>
    <x v="3"/>
  </r>
  <r>
    <s v="CUST0388"/>
    <s v="P027"/>
    <n v="1"/>
    <n v="299"/>
    <n v="0"/>
    <s v="Cash on Delivery"/>
    <s v="Cancelled"/>
    <s v="Cancelled"/>
    <s v="Organic"/>
    <n v="80"/>
    <n v="206"/>
    <n v="299"/>
    <n v="206"/>
    <n v="93"/>
    <n v="0.31103678929765888"/>
    <n v="0"/>
    <n v="0"/>
    <s v="Aug"/>
    <s v="Aug-2025"/>
    <d v="2025-08-01T00:00:00"/>
    <x v="0"/>
  </r>
  <r>
    <s v="CUST0344"/>
    <s v="P029"/>
    <n v="1"/>
    <n v="2499"/>
    <n v="124.95"/>
    <s v="Credit Card"/>
    <s v="Delivered"/>
    <s v="Delivered"/>
    <s v="Affiliate"/>
    <n v="70"/>
    <n v="1584"/>
    <n v="2374.0500000000002"/>
    <n v="1584"/>
    <n v="790.05000000000018"/>
    <n v="0.33278574587729831"/>
    <n v="2374.0500000000002"/>
    <n v="790.05000000000018"/>
    <s v="Sep"/>
    <s v="Sep-2025"/>
    <d v="2025-09-01T00:00:00"/>
    <x v="0"/>
  </r>
  <r>
    <s v="CUST0952"/>
    <s v="P082"/>
    <n v="2"/>
    <n v="3999"/>
    <n v="399.9"/>
    <s v="UPI"/>
    <s v="Delivered"/>
    <s v="Delivered"/>
    <s v="Organic"/>
    <n v="50"/>
    <n v="2514"/>
    <n v="7598.1"/>
    <n v="5028"/>
    <n v="2570.1000000000004"/>
    <n v="0.3382556165357129"/>
    <n v="7598.1"/>
    <n v="2570.1000000000004"/>
    <s v="Sep"/>
    <s v="Sep-2025"/>
    <d v="2025-09-01T00:00:00"/>
    <x v="1"/>
  </r>
  <r>
    <s v="CUST0724"/>
    <s v="P096"/>
    <n v="3"/>
    <n v="299"/>
    <n v="89.7"/>
    <s v="Cash on Delivery"/>
    <s v="Delivered"/>
    <s v="Delivered"/>
    <s v="Organic"/>
    <n v="40"/>
    <n v="168"/>
    <n v="807.3"/>
    <n v="504"/>
    <n v="303.29999999999995"/>
    <n v="0.37569676700111482"/>
    <n v="807.3"/>
    <n v="303.29999999999995"/>
    <s v="Jan"/>
    <s v="Jan-2024"/>
    <d v="2024-01-01T00:00:00"/>
    <x v="1"/>
  </r>
  <r>
    <s v="CUST0224"/>
    <s v="P067"/>
    <n v="2"/>
    <n v="999"/>
    <n v="299.7"/>
    <s v="Credit Card"/>
    <s v="Delivered"/>
    <s v="Delayed"/>
    <s v="Google Ads"/>
    <n v="60"/>
    <n v="611"/>
    <n v="1698.3"/>
    <n v="1222"/>
    <n v="476.29999999999995"/>
    <n v="0.28045692751575102"/>
    <n v="1698.3"/>
    <n v="476.29999999999995"/>
    <s v="Feb"/>
    <s v="Feb-2024"/>
    <d v="2024-02-01T00:00:00"/>
    <x v="2"/>
  </r>
  <r>
    <s v="CUST0153"/>
    <s v="P083"/>
    <n v="4"/>
    <n v="499"/>
    <n v="0"/>
    <s v="UPI"/>
    <s v="Cancelled"/>
    <s v="Cancelled"/>
    <s v="Google Ads"/>
    <n v="50"/>
    <n v="323"/>
    <n v="1996"/>
    <n v="1292"/>
    <n v="704"/>
    <n v="0.35270541082164331"/>
    <n v="0"/>
    <n v="0"/>
    <s v="Dec"/>
    <s v="Dec-2024"/>
    <d v="2024-12-01T00:00:00"/>
    <x v="1"/>
  </r>
  <r>
    <s v="CUST0825"/>
    <s v="P099"/>
    <n v="3"/>
    <n v="1299"/>
    <n v="0"/>
    <s v="UPI"/>
    <s v="Cancelled"/>
    <s v="Cancelled"/>
    <s v="Email"/>
    <n v="70"/>
    <n v="1025"/>
    <n v="3897"/>
    <n v="3075"/>
    <n v="822"/>
    <n v="0.21093148575827558"/>
    <n v="0"/>
    <n v="0"/>
    <s v="Mar"/>
    <s v="Mar-2025"/>
    <d v="2025-03-01T00:00:00"/>
    <x v="1"/>
  </r>
  <r>
    <s v="CUST1171"/>
    <s v="P088"/>
    <n v="1"/>
    <n v="2999"/>
    <n v="149.94999999999999"/>
    <s v="Net Banking"/>
    <s v="Delivered"/>
    <s v="Delivered"/>
    <s v="Organic"/>
    <n v="70"/>
    <n v="2377"/>
    <n v="2849.05"/>
    <n v="2377"/>
    <n v="472.05000000000018"/>
    <n v="0.1656868078833296"/>
    <n v="2849.05"/>
    <n v="472.05000000000018"/>
    <s v="Oct"/>
    <s v="Oct-2024"/>
    <d v="2024-10-01T00:00:00"/>
    <x v="1"/>
  </r>
  <r>
    <s v="CUST0578"/>
    <s v="P033"/>
    <n v="1"/>
    <n v="399"/>
    <n v="39.9"/>
    <s v="Cash on Delivery"/>
    <s v="Delivered"/>
    <s v="Delayed"/>
    <s v="Google Ads"/>
    <n v="80"/>
    <n v="321"/>
    <n v="359.1"/>
    <n v="321"/>
    <n v="38.100000000000023"/>
    <n v="0.10609857978279037"/>
    <n v="359.1"/>
    <n v="38.100000000000023"/>
    <s v="Feb"/>
    <s v="Feb-2025"/>
    <d v="2025-02-01T00:00:00"/>
    <x v="0"/>
  </r>
  <r>
    <s v="CUST0676"/>
    <s v="P020"/>
    <n v="4"/>
    <n v="1999"/>
    <n v="399.8"/>
    <s v="Debit Card"/>
    <s v="Delivered"/>
    <s v="Delivered"/>
    <s v="Affiliate"/>
    <n v="100"/>
    <n v="1597"/>
    <n v="7596.2"/>
    <n v="6388"/>
    <n v="1208.1999999999998"/>
    <n v="0.15905321081593427"/>
    <n v="7596.2"/>
    <n v="1208.1999999999998"/>
    <s v="Sep"/>
    <s v="Sep-2024"/>
    <d v="2024-09-01T00:00:00"/>
    <x v="4"/>
  </r>
  <r>
    <s v="CUST0302"/>
    <s v="P093"/>
    <n v="4"/>
    <n v="999"/>
    <n v="0"/>
    <s v="UPI"/>
    <s v="Cancelled"/>
    <s v="Cancelled"/>
    <s v="Instagram"/>
    <n v="70"/>
    <n v="629"/>
    <n v="3996"/>
    <n v="2516"/>
    <n v="1480"/>
    <n v="0.37037037037037035"/>
    <n v="0"/>
    <n v="0"/>
    <s v="Jul"/>
    <s v="Jul-2025"/>
    <d v="2025-07-01T00:00:00"/>
    <x v="1"/>
  </r>
  <r>
    <s v="CUST0665"/>
    <s v="P042"/>
    <n v="3"/>
    <n v="2499"/>
    <n v="1124.55"/>
    <s v="UPI"/>
    <s v="Delivered"/>
    <s v="Delayed"/>
    <s v="Facebook"/>
    <n v="50"/>
    <n v="1833"/>
    <n v="6372.45"/>
    <n v="5499"/>
    <n v="873.44999999999982"/>
    <n v="0.1370665913424193"/>
    <n v="6372.45"/>
    <n v="873.44999999999982"/>
    <s v="Feb"/>
    <s v="Feb-2025"/>
    <d v="2025-02-01T00:00:00"/>
    <x v="3"/>
  </r>
  <r>
    <s v="CUST0642"/>
    <s v="P058"/>
    <n v="1"/>
    <n v="599"/>
    <n v="59.9"/>
    <s v="Cash on Delivery"/>
    <s v="Delivered"/>
    <s v="Delivered"/>
    <s v="Affiliate"/>
    <n v="60"/>
    <n v="464"/>
    <n v="539.1"/>
    <n v="464"/>
    <n v="75.100000000000023"/>
    <n v="0.13930625115933967"/>
    <n v="539.1"/>
    <n v="75.100000000000023"/>
    <s v="Mar"/>
    <s v="Mar-2025"/>
    <d v="2025-03-01T00:00:00"/>
    <x v="3"/>
  </r>
  <r>
    <s v="CUST0747"/>
    <s v="P091"/>
    <n v="2"/>
    <n v="3999"/>
    <n v="1199.7"/>
    <s v="UPI"/>
    <s v="Delivered"/>
    <s v="Delivered"/>
    <s v="Facebook"/>
    <n v="100"/>
    <n v="3076"/>
    <n v="6798.3"/>
    <n v="6152"/>
    <n v="646.30000000000018"/>
    <n v="9.5067884618213402E-2"/>
    <n v="6798.3"/>
    <n v="646.30000000000018"/>
    <s v="Jul"/>
    <s v="Jul-2024"/>
    <d v="2024-07-01T00:00:00"/>
    <x v="1"/>
  </r>
  <r>
    <s v="CUST0449"/>
    <s v="P086"/>
    <n v="1"/>
    <n v="6999"/>
    <n v="1049.8499999999999"/>
    <s v="Cash on Delivery"/>
    <s v="Delivered"/>
    <s v="Delivered"/>
    <s v="Instagram"/>
    <n v="70"/>
    <n v="4782"/>
    <n v="5949.15"/>
    <n v="4782"/>
    <n v="1167.1499999999996"/>
    <n v="0.19618769067850025"/>
    <n v="5949.15"/>
    <n v="1167.1499999999996"/>
    <s v="Feb"/>
    <s v="Feb-2025"/>
    <d v="2025-02-01T00:00:00"/>
    <x v="1"/>
  </r>
  <r>
    <s v="CUST0288"/>
    <s v="P015"/>
    <n v="2"/>
    <n v="1299"/>
    <n v="0"/>
    <s v="Credit Card"/>
    <s v="Delivered"/>
    <s v="Delivered"/>
    <s v="Organic"/>
    <n v="80"/>
    <n v="881"/>
    <n v="2598"/>
    <n v="1762"/>
    <n v="836"/>
    <n v="0.32178598922247881"/>
    <n v="2598"/>
    <n v="836"/>
    <s v="Jul"/>
    <s v="Jul-2025"/>
    <d v="2025-07-01T00:00:00"/>
    <x v="4"/>
  </r>
  <r>
    <s v="CUST0430"/>
    <s v="P005"/>
    <n v="2"/>
    <n v="599"/>
    <n v="0"/>
    <s v="Credit Card"/>
    <s v="Cancelled"/>
    <s v="Cancelled"/>
    <s v="Organic"/>
    <n v="40"/>
    <n v="426"/>
    <n v="1198"/>
    <n v="852"/>
    <n v="346"/>
    <n v="0.28881469115191988"/>
    <n v="0"/>
    <n v="0"/>
    <s v="Jan"/>
    <s v="Jan-2024"/>
    <d v="2024-01-01T00:00:00"/>
    <x v="4"/>
  </r>
  <r>
    <s v="CUST0402"/>
    <s v="P084"/>
    <n v="1"/>
    <n v="999"/>
    <n v="49.95"/>
    <s v="Cash on Delivery"/>
    <s v="Delivered"/>
    <s v="Delivered"/>
    <s v="Google Ads"/>
    <n v="100"/>
    <n v="809"/>
    <n v="949.05"/>
    <n v="809"/>
    <n v="140.04999999999995"/>
    <n v="0.14756862125283174"/>
    <n v="949.05"/>
    <n v="140.04999999999995"/>
    <s v="Aug"/>
    <s v="Aug-2025"/>
    <d v="2025-08-01T00:00:00"/>
    <x v="1"/>
  </r>
  <r>
    <s v="CUST0277"/>
    <s v="P076"/>
    <n v="4"/>
    <n v="399"/>
    <n v="159.6"/>
    <s v="UPI"/>
    <s v="Delivered"/>
    <s v="Delayed"/>
    <s v="Instagram"/>
    <n v="60"/>
    <n v="322"/>
    <n v="1436.4"/>
    <n v="1288"/>
    <n v="148.40000000000009"/>
    <n v="0.10331384015594548"/>
    <n v="1436.4"/>
    <n v="148.40000000000009"/>
    <s v="Aug"/>
    <s v="Aug-2025"/>
    <d v="2025-08-01T00:00:00"/>
    <x v="2"/>
  </r>
  <r>
    <s v="CUST0357"/>
    <s v="P064"/>
    <n v="2"/>
    <n v="799"/>
    <n v="239.7"/>
    <s v="Credit Card"/>
    <s v="Delivered"/>
    <s v="Delivered"/>
    <s v="Organic"/>
    <n v="70"/>
    <n v="445"/>
    <n v="1358.3"/>
    <n v="890"/>
    <n v="468.29999999999995"/>
    <n v="0.34476919679010526"/>
    <n v="1358.3"/>
    <n v="468.29999999999995"/>
    <s v="Aug"/>
    <s v="Aug-2025"/>
    <d v="2025-08-01T00:00:00"/>
    <x v="2"/>
  </r>
  <r>
    <s v="CUST0521"/>
    <s v="P055"/>
    <n v="1"/>
    <n v="799"/>
    <n v="199.75"/>
    <s v="Credit Card"/>
    <s v="Delivered"/>
    <s v="Delivered"/>
    <s v="Google Ads"/>
    <n v="80"/>
    <n v="596"/>
    <n v="599.25"/>
    <n v="596"/>
    <n v="3.25"/>
    <n v="5.4234459741343347E-3"/>
    <n v="599.25"/>
    <n v="3.25"/>
    <s v="Mar"/>
    <s v="Mar-2024"/>
    <d v="2024-03-01T00:00:00"/>
    <x v="3"/>
  </r>
  <r>
    <s v="CUST1083"/>
    <s v="P080"/>
    <n v="3"/>
    <n v="6999"/>
    <n v="0"/>
    <s v="Net Banking"/>
    <s v="Cancelled"/>
    <s v="Cancelled"/>
    <s v="Organic"/>
    <n v="50"/>
    <n v="4949"/>
    <n v="20997"/>
    <n v="14847"/>
    <n v="6150"/>
    <n v="0.29289898556936705"/>
    <n v="0"/>
    <n v="0"/>
    <s v="Jun"/>
    <s v="Jun-2024"/>
    <d v="2024-06-01T00:00:00"/>
    <x v="2"/>
  </r>
  <r>
    <s v="CUST0662"/>
    <s v="P057"/>
    <n v="4"/>
    <n v="299"/>
    <n v="119.6"/>
    <s v="UPI"/>
    <s v="Delivered"/>
    <s v="Delivered"/>
    <s v="Organic"/>
    <n v="40"/>
    <n v="188"/>
    <n v="1076.4000000000001"/>
    <n v="752"/>
    <n v="324.40000000000009"/>
    <n v="0.30137495354886668"/>
    <n v="1076.4000000000001"/>
    <n v="324.40000000000009"/>
    <s v="Aug"/>
    <s v="Aug-2024"/>
    <d v="2024-08-01T00:00:00"/>
    <x v="3"/>
  </r>
  <r>
    <s v="CUST0995"/>
    <s v="P006"/>
    <n v="2"/>
    <n v="399"/>
    <n v="79.8"/>
    <s v="Credit Card"/>
    <s v="Delivered"/>
    <s v="Delivered"/>
    <s v="Google Ads"/>
    <n v="100"/>
    <n v="221"/>
    <n v="718.2"/>
    <n v="442"/>
    <n v="276.20000000000005"/>
    <n v="0.38457254246727934"/>
    <n v="718.2"/>
    <n v="276.20000000000005"/>
    <s v="May"/>
    <s v="May-2025"/>
    <d v="2025-05-01T00:00:00"/>
    <x v="4"/>
  </r>
  <r>
    <s v="CUST0878"/>
    <s v="P056"/>
    <n v="1"/>
    <n v="299"/>
    <n v="0"/>
    <s v="UPI"/>
    <s v="Delivered"/>
    <s v="Delivered"/>
    <s v="Google Ads"/>
    <n v="60"/>
    <n v="188"/>
    <n v="299"/>
    <n v="188"/>
    <n v="111"/>
    <n v="0.37123745819397991"/>
    <n v="299"/>
    <n v="111"/>
    <s v="Jun"/>
    <s v="Jun-2024"/>
    <d v="2024-06-01T00:00:00"/>
    <x v="3"/>
  </r>
  <r>
    <s v="CUST0765"/>
    <s v="P003"/>
    <n v="1"/>
    <n v="399"/>
    <n v="0"/>
    <s v="Debit Card"/>
    <s v="Delivered"/>
    <s v="Delivered"/>
    <s v="Organic"/>
    <n v="60"/>
    <n v="307"/>
    <n v="399"/>
    <n v="307"/>
    <n v="92"/>
    <n v="0.23057644110275688"/>
    <n v="399"/>
    <n v="92"/>
    <s v="Sep"/>
    <s v="Sep-2024"/>
    <d v="2024-09-01T00:00:00"/>
    <x v="4"/>
  </r>
  <r>
    <s v="CUST0938"/>
    <s v="P081"/>
    <n v="4"/>
    <n v="499"/>
    <n v="0"/>
    <s v="Credit Card"/>
    <s v="Delivered"/>
    <s v="Delivered"/>
    <s v="Organic"/>
    <n v="80"/>
    <n v="280"/>
    <n v="1996"/>
    <n v="1120"/>
    <n v="876"/>
    <n v="0.43887775551102204"/>
    <n v="1996"/>
    <n v="876"/>
    <s v="Feb"/>
    <s v="Feb-2025"/>
    <d v="2025-02-01T00:00:00"/>
    <x v="1"/>
  </r>
  <r>
    <s v="CUST0613"/>
    <s v="P006"/>
    <n v="1"/>
    <n v="399"/>
    <n v="59.85"/>
    <s v="Cash on Delivery"/>
    <s v="Delivered"/>
    <s v="Delivered"/>
    <s v="Organic"/>
    <n v="50"/>
    <n v="221"/>
    <n v="339.15"/>
    <n v="221"/>
    <n v="118.14999999999998"/>
    <n v="0.34837092731829572"/>
    <n v="339.15"/>
    <n v="118.14999999999998"/>
    <s v="Dec"/>
    <s v="Dec-2024"/>
    <d v="2024-12-01T00:00:00"/>
    <x v="4"/>
  </r>
  <r>
    <s v="CUST1030"/>
    <s v="P093"/>
    <n v="1"/>
    <n v="999"/>
    <n v="0"/>
    <s v="UPI"/>
    <s v="Delivered"/>
    <s v="Delivered"/>
    <s v="Email"/>
    <n v="50"/>
    <n v="629"/>
    <n v="999"/>
    <n v="629"/>
    <n v="370"/>
    <n v="0.37037037037037035"/>
    <n v="999"/>
    <n v="370"/>
    <s v="Aug"/>
    <s v="Aug-2025"/>
    <d v="2025-08-01T00:00:00"/>
    <x v="1"/>
  </r>
  <r>
    <s v="CUST1138"/>
    <s v="P020"/>
    <n v="1"/>
    <n v="1999"/>
    <n v="0"/>
    <s v="Debit Card"/>
    <s v="Cancelled"/>
    <s v="Cancelled"/>
    <s v="Affiliate"/>
    <n v="50"/>
    <n v="1597"/>
    <n v="1999"/>
    <n v="1597"/>
    <n v="402"/>
    <n v="0.20110055027513757"/>
    <n v="0"/>
    <n v="0"/>
    <s v="Dec"/>
    <s v="Dec-2024"/>
    <d v="2024-12-01T00:00:00"/>
    <x v="4"/>
  </r>
  <r>
    <s v="CUST0121"/>
    <s v="P017"/>
    <n v="2"/>
    <n v="6999"/>
    <n v="699.9"/>
    <s v="UPI"/>
    <s v="Delivered"/>
    <s v="Delivered"/>
    <s v="Instagram"/>
    <n v="60"/>
    <n v="4046"/>
    <n v="13298.1"/>
    <n v="8092"/>
    <n v="5206.1000000000004"/>
    <n v="0.39149201765665775"/>
    <n v="13298.1"/>
    <n v="5206.1000000000004"/>
    <s v="Jul"/>
    <s v="Jul-2024"/>
    <d v="2024-07-01T00:00:00"/>
    <x v="4"/>
  </r>
  <r>
    <s v="CUST0862"/>
    <s v="P089"/>
    <n v="3"/>
    <n v="2999"/>
    <n v="2249.25"/>
    <s v="UPI"/>
    <s v="Delivered"/>
    <s v="Delayed"/>
    <s v="Facebook"/>
    <n v="60"/>
    <n v="2453"/>
    <n v="6747.75"/>
    <n v="7359"/>
    <n v="-611.25"/>
    <n v="-9.0585750805824164E-2"/>
    <n v="6747.75"/>
    <n v="-611.25"/>
    <s v="May"/>
    <s v="May-2025"/>
    <d v="2025-05-01T00:00:00"/>
    <x v="1"/>
  </r>
  <r>
    <s v="CUST0361"/>
    <s v="P097"/>
    <n v="4"/>
    <n v="499"/>
    <n v="199.6"/>
    <s v="UPI"/>
    <s v="Delivered"/>
    <s v="Delivered"/>
    <s v="Facebook"/>
    <n v="60"/>
    <n v="324"/>
    <n v="1796.4"/>
    <n v="1296"/>
    <n v="500.40000000000009"/>
    <n v="0.27855711422845697"/>
    <n v="1796.4"/>
    <n v="500.40000000000009"/>
    <s v="Aug"/>
    <s v="Aug-2024"/>
    <d v="2024-08-01T00:00:00"/>
    <x v="1"/>
  </r>
  <r>
    <s v="CUST1073"/>
    <s v="P025"/>
    <n v="1"/>
    <n v="4999"/>
    <n v="0"/>
    <s v="Debit Card"/>
    <s v="Delivered"/>
    <s v="Delayed"/>
    <s v="Facebook"/>
    <n v="60"/>
    <n v="3572"/>
    <n v="4999"/>
    <n v="3572"/>
    <n v="1427"/>
    <n v="0.28545709141828368"/>
    <n v="4999"/>
    <n v="1427"/>
    <s v="Aug"/>
    <s v="Aug-2024"/>
    <d v="2024-08-01T00:00:00"/>
    <x v="0"/>
  </r>
  <r>
    <s v="CUST1009"/>
    <s v="P050"/>
    <n v="2"/>
    <n v="3999"/>
    <n v="0"/>
    <s v="Debit Card"/>
    <s v="Cancelled"/>
    <s v="Cancelled"/>
    <s v="Organic"/>
    <n v="50"/>
    <n v="2895"/>
    <n v="7998"/>
    <n v="5790"/>
    <n v="2208"/>
    <n v="0.2760690172543136"/>
    <n v="0"/>
    <n v="0"/>
    <s v="Apr"/>
    <s v="Apr-2025"/>
    <d v="2025-04-01T00:00:00"/>
    <x v="3"/>
  </r>
  <r>
    <s v="CUST0342"/>
    <s v="P070"/>
    <n v="3"/>
    <n v="499"/>
    <n v="0"/>
    <s v="Cash on Delivery"/>
    <s v="Cancelled"/>
    <s v="Cancelled"/>
    <s v="Google Ads"/>
    <n v="50"/>
    <n v="394"/>
    <n v="1497"/>
    <n v="1182"/>
    <n v="315"/>
    <n v="0.21042084168336672"/>
    <n v="0"/>
    <n v="0"/>
    <s v="Jun"/>
    <s v="Jun-2025"/>
    <d v="2025-06-01T00:00:00"/>
    <x v="2"/>
  </r>
  <r>
    <s v="CUST0763"/>
    <s v="P092"/>
    <n v="2"/>
    <n v="999"/>
    <n v="0"/>
    <s v="UPI"/>
    <s v="Delivered"/>
    <s v="Delayed"/>
    <s v="Facebook"/>
    <n v="70"/>
    <n v="727"/>
    <n v="1998"/>
    <n v="1454"/>
    <n v="544"/>
    <n v="0.2722722722722723"/>
    <n v="1998"/>
    <n v="544"/>
    <s v="Nov"/>
    <s v="Nov-2024"/>
    <d v="2024-11-01T00:00:00"/>
    <x v="1"/>
  </r>
  <r>
    <s v="CUST0565"/>
    <s v="P045"/>
    <n v="1"/>
    <n v="4999"/>
    <n v="999.8"/>
    <s v="Cash on Delivery"/>
    <s v="Delivered"/>
    <s v="Delivered"/>
    <s v="Organic"/>
    <n v="50"/>
    <n v="3040"/>
    <n v="3999.2"/>
    <n v="3040"/>
    <n v="959.19999999999982"/>
    <n v="0.23984796959391874"/>
    <n v="3999.2"/>
    <n v="959.19999999999982"/>
    <s v="Sep"/>
    <s v="Sep-2024"/>
    <d v="2024-09-01T00:00:00"/>
    <x v="3"/>
  </r>
  <r>
    <s v="CUST0876"/>
    <s v="P079"/>
    <n v="1"/>
    <n v="1999"/>
    <n v="99.95"/>
    <s v="UPI"/>
    <s v="Delivered"/>
    <s v="Delivered"/>
    <s v="Instagram"/>
    <n v="80"/>
    <n v="1506"/>
    <n v="1899.05"/>
    <n v="1506"/>
    <n v="393.04999999999995"/>
    <n v="0.20697190700613463"/>
    <n v="1899.05"/>
    <n v="393.04999999999995"/>
    <s v="Oct"/>
    <s v="Oct-2025"/>
    <d v="2025-10-01T00:00:00"/>
    <x v="2"/>
  </r>
  <r>
    <s v="CUST1159"/>
    <s v="P066"/>
    <n v="1"/>
    <n v="299"/>
    <n v="29.9"/>
    <s v="Credit Card"/>
    <s v="Delivered"/>
    <s v="Delivered"/>
    <s v="Affiliate"/>
    <n v="50"/>
    <n v="223"/>
    <n v="269.10000000000002"/>
    <n v="223"/>
    <n v="46.100000000000023"/>
    <n v="0.17131178000743225"/>
    <n v="269.10000000000002"/>
    <n v="46.100000000000023"/>
    <s v="Apr"/>
    <s v="Apr-2024"/>
    <d v="2024-04-01T00:00:00"/>
    <x v="2"/>
  </r>
  <r>
    <s v="CUST0970"/>
    <s v="P032"/>
    <n v="1"/>
    <n v="1599"/>
    <n v="239.85"/>
    <s v="Credit Card"/>
    <s v="Delivered"/>
    <s v="Delayed"/>
    <s v="Organic"/>
    <n v="100"/>
    <n v="1180"/>
    <n v="1359.15"/>
    <n v="1180"/>
    <n v="179.15000000000009"/>
    <n v="0.13181032262811321"/>
    <n v="1359.15"/>
    <n v="179.15000000000009"/>
    <s v="Mar"/>
    <s v="Mar-2024"/>
    <d v="2024-03-01T00:00:00"/>
    <x v="0"/>
  </r>
  <r>
    <s v="CUST0522"/>
    <s v="P085"/>
    <n v="2"/>
    <n v="2999"/>
    <n v="299.89999999999998"/>
    <s v="Net Banking"/>
    <s v="Delivered"/>
    <s v="Delayed"/>
    <s v="Google Ads"/>
    <n v="50"/>
    <n v="2394"/>
    <n v="5698.1"/>
    <n v="4788"/>
    <n v="910.10000000000036"/>
    <n v="0.15971990663554522"/>
    <n v="5698.1"/>
    <n v="910.10000000000036"/>
    <s v="Aug"/>
    <s v="Aug-2024"/>
    <d v="2024-08-01T00:00:00"/>
    <x v="1"/>
  </r>
  <r>
    <s v="CUST0811"/>
    <s v="P052"/>
    <n v="4"/>
    <n v="499"/>
    <n v="0"/>
    <s v="UPI"/>
    <s v="Delivered"/>
    <s v="Delivered"/>
    <s v="Email"/>
    <n v="70"/>
    <n v="320"/>
    <n v="1996"/>
    <n v="1280"/>
    <n v="716"/>
    <n v="0.3587174348697395"/>
    <n v="1996"/>
    <n v="716"/>
    <s v="Jul"/>
    <s v="Jul-2025"/>
    <d v="2025-07-01T00:00:00"/>
    <x v="3"/>
  </r>
  <r>
    <s v="CUST0749"/>
    <s v="P020"/>
    <n v="4"/>
    <n v="1999"/>
    <n v="0"/>
    <s v="UPI"/>
    <s v="Cancelled"/>
    <s v="Cancelled"/>
    <s v="Organic"/>
    <n v="70"/>
    <n v="1597"/>
    <n v="7996"/>
    <n v="6388"/>
    <n v="1608"/>
    <n v="0.20110055027513757"/>
    <n v="0"/>
    <n v="0"/>
    <s v="Oct"/>
    <s v="Oct-2024"/>
    <d v="2024-10-01T00:00:00"/>
    <x v="4"/>
  </r>
  <r>
    <s v="CUST1025"/>
    <s v="P086"/>
    <n v="1"/>
    <n v="6999"/>
    <n v="0"/>
    <s v="UPI"/>
    <s v="Cancelled"/>
    <s v="Cancelled"/>
    <s v="Google Ads"/>
    <n v="100"/>
    <n v="4782"/>
    <n v="6999"/>
    <n v="4782"/>
    <n v="2217"/>
    <n v="0.31675953707672527"/>
    <n v="0"/>
    <n v="0"/>
    <s v="Feb"/>
    <s v="Feb-2025"/>
    <d v="2025-02-01T00:00:00"/>
    <x v="1"/>
  </r>
  <r>
    <s v="CUST0658"/>
    <s v="P053"/>
    <n v="1"/>
    <n v="599"/>
    <n v="0"/>
    <s v="Credit Card"/>
    <s v="Cancelled"/>
    <s v="Cancelled"/>
    <s v="Google Ads"/>
    <n v="80"/>
    <n v="443"/>
    <n v="599"/>
    <n v="443"/>
    <n v="156"/>
    <n v="0.2604340567612688"/>
    <n v="0"/>
    <n v="0"/>
    <s v="Apr"/>
    <s v="Apr-2024"/>
    <d v="2024-04-01T00:00:00"/>
    <x v="3"/>
  </r>
  <r>
    <s v="CUST0336"/>
    <s v="P094"/>
    <n v="1"/>
    <n v="399"/>
    <n v="39.9"/>
    <s v="Net Banking"/>
    <s v="Delivered"/>
    <s v="Delivered"/>
    <s v="Instagram"/>
    <n v="50"/>
    <n v="244"/>
    <n v="359.1"/>
    <n v="244"/>
    <n v="115.10000000000002"/>
    <n v="0.32052353104984688"/>
    <n v="359.1"/>
    <n v="115.10000000000002"/>
    <s v="May"/>
    <s v="May-2025"/>
    <d v="2025-05-01T00:00:00"/>
    <x v="1"/>
  </r>
  <r>
    <s v="CUST0834"/>
    <s v="P086"/>
    <n v="1"/>
    <n v="6999"/>
    <n v="1399.8"/>
    <s v="Cash on Delivery"/>
    <s v="Delivered"/>
    <s v="Delivered"/>
    <s v="Organic"/>
    <n v="80"/>
    <n v="4782"/>
    <n v="5599.2"/>
    <n v="4782"/>
    <n v="817.19999999999982"/>
    <n v="0.14594942134590652"/>
    <n v="5599.2"/>
    <n v="817.19999999999982"/>
    <s v="Apr"/>
    <s v="Apr-2024"/>
    <d v="2024-04-01T00:00:00"/>
    <x v="1"/>
  </r>
  <r>
    <s v="CUST0311"/>
    <s v="P030"/>
    <n v="1"/>
    <n v="799"/>
    <n v="79.900000000000006"/>
    <s v="UPI"/>
    <s v="Delivered"/>
    <s v="Delivered"/>
    <s v="Google Ads"/>
    <n v="40"/>
    <n v="566"/>
    <n v="719.1"/>
    <n v="566"/>
    <n v="153.10000000000002"/>
    <n v="0.21290502016409404"/>
    <n v="719.1"/>
    <n v="153.10000000000002"/>
    <s v="May"/>
    <s v="May-2024"/>
    <d v="2024-05-01T00:00:00"/>
    <x v="0"/>
  </r>
  <r>
    <s v="CUST1168"/>
    <s v="P060"/>
    <n v="3"/>
    <n v="999"/>
    <n v="299.7"/>
    <s v="Debit Card"/>
    <s v="Delivered"/>
    <s v="Delivered"/>
    <s v="Instagram"/>
    <n v="70"/>
    <n v="744"/>
    <n v="2697.3"/>
    <n v="2232"/>
    <n v="465.30000000000018"/>
    <n v="0.17250583917250589"/>
    <n v="2697.3"/>
    <n v="465.30000000000018"/>
    <s v="Jun"/>
    <s v="Jun-2024"/>
    <d v="2024-06-01T00:00:00"/>
    <x v="3"/>
  </r>
  <r>
    <s v="CUST0794"/>
    <s v="P048"/>
    <n v="1"/>
    <n v="1599"/>
    <n v="79.95"/>
    <s v="Debit Card"/>
    <s v="Delivered"/>
    <s v="Delivered"/>
    <s v="Email"/>
    <n v="40"/>
    <n v="1138"/>
    <n v="1519.05"/>
    <n v="1138"/>
    <n v="381.04999999999995"/>
    <n v="0.25084756920443696"/>
    <n v="1519.05"/>
    <n v="381.04999999999995"/>
    <s v="Mar"/>
    <s v="Mar-2024"/>
    <d v="2024-03-01T00:00:00"/>
    <x v="3"/>
  </r>
  <r>
    <s v="CUST0610"/>
    <s v="P047"/>
    <n v="2"/>
    <n v="1999"/>
    <n v="0"/>
    <s v="Credit Card"/>
    <s v="Cancelled"/>
    <s v="Cancelled"/>
    <s v="Instagram"/>
    <n v="60"/>
    <n v="1547"/>
    <n v="3998"/>
    <n v="3094"/>
    <n v="904"/>
    <n v="0.22611305652826413"/>
    <n v="0"/>
    <n v="0"/>
    <s v="Feb"/>
    <s v="Feb-2025"/>
    <d v="2025-02-01T00:00:00"/>
    <x v="3"/>
  </r>
  <r>
    <s v="CUST0740"/>
    <s v="P016"/>
    <n v="2"/>
    <n v="999"/>
    <n v="199.8"/>
    <s v="UPI"/>
    <s v="Delivered"/>
    <s v="Delivered"/>
    <s v="Google Ads"/>
    <n v="70"/>
    <n v="813"/>
    <n v="1798.2"/>
    <n v="1626"/>
    <n v="172.20000000000005"/>
    <n v="9.576242909576245E-2"/>
    <n v="1798.2"/>
    <n v="172.20000000000005"/>
    <s v="Mar"/>
    <s v="Mar-2025"/>
    <d v="2025-03-01T00:00:00"/>
    <x v="4"/>
  </r>
  <r>
    <s v="CUST1120"/>
    <s v="P071"/>
    <n v="1"/>
    <n v="999"/>
    <n v="0"/>
    <s v="UPI"/>
    <s v="Cancelled"/>
    <s v="Cancelled"/>
    <s v="Google Ads"/>
    <n v="60"/>
    <n v="818"/>
    <n v="999"/>
    <n v="818"/>
    <n v="181"/>
    <n v="0.18118118118118118"/>
    <n v="0"/>
    <n v="0"/>
    <s v="Apr"/>
    <s v="Apr-2024"/>
    <d v="2024-04-01T00:00:0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P027"/>
    <n v="3"/>
    <n v="299"/>
    <n v="0"/>
    <s v="Credit Card"/>
    <s v="Delivered"/>
    <s v="Delivered"/>
    <s v="Affiliate"/>
    <n v="70"/>
    <n v="206"/>
    <n v="897"/>
    <n v="618"/>
    <n v="279"/>
    <n v="0.31103678929765888"/>
    <n v="897"/>
    <n v="279"/>
    <s v="Feb"/>
    <s v="Feb-2025"/>
    <d v="2025-02-01T00:00:00"/>
    <s v="Fashion"/>
    <x v="0"/>
  </r>
  <r>
    <s v="P093"/>
    <n v="4"/>
    <n v="999"/>
    <n v="599.4"/>
    <s v="UPI"/>
    <s v="Delivered"/>
    <s v="Delivered"/>
    <s v="Affiliate"/>
    <n v="70"/>
    <n v="629"/>
    <n v="3396.6"/>
    <n v="2516"/>
    <n v="880.59999999999991"/>
    <n v="0.25925925925925924"/>
    <n v="3396.6"/>
    <n v="880.59999999999991"/>
    <s v="Jun"/>
    <s v="Jun-2024"/>
    <d v="2024-06-01T00:00:00"/>
    <s v="Sports &amp; Fitness"/>
    <x v="1"/>
  </r>
  <r>
    <s v="P071"/>
    <n v="1"/>
    <n v="999"/>
    <n v="49.95"/>
    <s v="UPI"/>
    <s v="Delivered"/>
    <s v="Delivered"/>
    <s v="Instagram"/>
    <n v="40"/>
    <n v="818"/>
    <n v="949.05"/>
    <n v="818"/>
    <n v="131.04999999999995"/>
    <n v="0.13808545387492752"/>
    <n v="949.05"/>
    <n v="131.04999999999995"/>
    <s v="Jul"/>
    <s v="Jul-2025"/>
    <d v="2025-07-01T00:00:00"/>
    <s v="Beauty &amp; Personal Care"/>
    <x v="2"/>
  </r>
  <r>
    <s v="P089"/>
    <n v="1"/>
    <n v="2999"/>
    <n v="149.94999999999999"/>
    <s v="UPI"/>
    <s v="Delivered"/>
    <s v="Delayed"/>
    <s v="Google Ads"/>
    <n v="100"/>
    <n v="2453"/>
    <n v="2849.05"/>
    <n v="2453"/>
    <n v="396.05000000000018"/>
    <n v="0.13901124936382309"/>
    <n v="2849.05"/>
    <n v="396.05000000000018"/>
    <s v="Apr"/>
    <s v="Apr-2024"/>
    <d v="2024-04-01T00:00:00"/>
    <s v="Sports &amp; Fitness"/>
    <x v="3"/>
  </r>
  <r>
    <s v="P092"/>
    <n v="2"/>
    <n v="999"/>
    <n v="299.7"/>
    <s v="Net Banking"/>
    <s v="Delivered"/>
    <s v="Delivered"/>
    <s v="Organic"/>
    <n v="100"/>
    <n v="727"/>
    <n v="1698.3"/>
    <n v="1454"/>
    <n v="244.29999999999995"/>
    <n v="0.14384973208502619"/>
    <n v="1698.3"/>
    <n v="244.29999999999995"/>
    <s v="Mar"/>
    <s v="Mar-2024"/>
    <d v="2024-03-01T00:00:00"/>
    <s v="Sports &amp; Fitness"/>
    <x v="3"/>
  </r>
  <r>
    <s v="P041"/>
    <n v="1"/>
    <n v="399"/>
    <n v="0"/>
    <s v="Credit Card"/>
    <s v="Cancelled"/>
    <s v="Cancelled"/>
    <s v="Google Ads"/>
    <n v="40"/>
    <n v="315"/>
    <n v="399"/>
    <n v="315"/>
    <n v="84"/>
    <n v="0.21052631578947367"/>
    <n v="0"/>
    <n v="0"/>
    <s v="Apr"/>
    <s v="Apr-2024"/>
    <d v="2024-04-01T00:00:00"/>
    <s v="Home &amp; Kitchen"/>
    <x v="4"/>
  </r>
  <r>
    <s v="P004"/>
    <n v="1"/>
    <n v="8999"/>
    <n v="1799.8"/>
    <s v="UPI"/>
    <s v="Delivered"/>
    <s v="Delivered"/>
    <s v="Facebook"/>
    <n v="70"/>
    <n v="5059"/>
    <n v="7199.2"/>
    <n v="5059"/>
    <n v="2140.1999999999998"/>
    <n v="0.29728303144793866"/>
    <n v="7199.2"/>
    <n v="2140.1999999999998"/>
    <s v="May"/>
    <s v="May-2024"/>
    <d v="2024-05-01T00:00:00"/>
    <s v="Electronics"/>
    <x v="5"/>
  </r>
  <r>
    <s v="P014"/>
    <n v="1"/>
    <n v="2499"/>
    <n v="0"/>
    <s v="Credit Card"/>
    <s v="Cancelled"/>
    <s v="Cancelled"/>
    <s v="Email"/>
    <n v="100"/>
    <n v="1599"/>
    <n v="2499"/>
    <n v="1599"/>
    <n v="900"/>
    <n v="0.36014405762304924"/>
    <n v="0"/>
    <n v="0"/>
    <s v="Nov"/>
    <s v="Nov-2024"/>
    <d v="2024-11-01T00:00:00"/>
    <s v="Electronics"/>
    <x v="6"/>
  </r>
  <r>
    <s v="P077"/>
    <n v="1"/>
    <n v="3999"/>
    <n v="999.75"/>
    <s v="Cash on Delivery"/>
    <s v="Delivered"/>
    <s v="Delivered"/>
    <s v="Instagram"/>
    <n v="40"/>
    <n v="2547"/>
    <n v="2999.25"/>
    <n v="2547"/>
    <n v="452.25"/>
    <n v="0.15078769692423105"/>
    <n v="2999.25"/>
    <n v="452.25"/>
    <s v="Apr"/>
    <s v="Apr-2025"/>
    <d v="2025-04-01T00:00:00"/>
    <s v="Beauty &amp; Personal Care"/>
    <x v="7"/>
  </r>
  <r>
    <s v="P037"/>
    <n v="4"/>
    <n v="399"/>
    <n v="0"/>
    <s v="Debit Card"/>
    <s v="Delivered"/>
    <s v="Delayed"/>
    <s v="Google Ads"/>
    <n v="80"/>
    <n v="226"/>
    <n v="1596"/>
    <n v="904"/>
    <n v="692"/>
    <n v="0.43358395989974935"/>
    <n v="1596"/>
    <n v="692"/>
    <s v="Aug"/>
    <s v="Aug-2025"/>
    <d v="2025-08-01T00:00:00"/>
    <s v="Fashion"/>
    <x v="8"/>
  </r>
  <r>
    <s v="P017"/>
    <n v="4"/>
    <n v="6999"/>
    <n v="4199.3999999999996"/>
    <s v="Net Banking"/>
    <s v="Delivered"/>
    <s v="Delivered"/>
    <s v="Organic"/>
    <n v="70"/>
    <n v="4046"/>
    <n v="23796.6"/>
    <n v="16184"/>
    <n v="7612.5999999999985"/>
    <n v="0.3199028432633233"/>
    <n v="23796.6"/>
    <n v="7612.5999999999985"/>
    <s v="Aug"/>
    <s v="Aug-2024"/>
    <d v="2024-08-01T00:00:00"/>
    <s v="Electronics"/>
    <x v="9"/>
  </r>
  <r>
    <s v="P084"/>
    <n v="1"/>
    <n v="999"/>
    <n v="49.95"/>
    <s v="UPI"/>
    <s v="Delivered"/>
    <s v="Delivered"/>
    <s v="Affiliate"/>
    <n v="100"/>
    <n v="809"/>
    <n v="949.05"/>
    <n v="809"/>
    <n v="140.04999999999995"/>
    <n v="0.14756862125283174"/>
    <n v="949.05"/>
    <n v="140.04999999999995"/>
    <s v="Apr"/>
    <s v="Apr-2024"/>
    <d v="2024-04-01T00:00:00"/>
    <s v="Sports &amp; Fitness"/>
    <x v="10"/>
  </r>
  <r>
    <s v="P004"/>
    <n v="2"/>
    <n v="8999"/>
    <n v="899.9"/>
    <s v="Credit Card"/>
    <s v="Delivered"/>
    <s v="Delivered"/>
    <s v="Organic"/>
    <n v="50"/>
    <n v="5059"/>
    <n v="17098.099999999999"/>
    <n v="10118"/>
    <n v="6980.0999999999985"/>
    <n v="0.40823834227194827"/>
    <n v="17098.099999999999"/>
    <n v="6980.0999999999985"/>
    <s v="Sep"/>
    <s v="Sep-2025"/>
    <d v="2025-09-01T00:00:00"/>
    <s v="Electronics"/>
    <x v="5"/>
  </r>
  <r>
    <s v="P036"/>
    <n v="2"/>
    <n v="2999"/>
    <n v="899.7"/>
    <s v="UPI"/>
    <s v="Delivered"/>
    <s v="Delivered"/>
    <s v="Email"/>
    <n v="80"/>
    <n v="2406"/>
    <n v="5098.3"/>
    <n v="4812"/>
    <n v="286.30000000000018"/>
    <n v="5.6155973559814089E-2"/>
    <n v="5098.3"/>
    <n v="286.30000000000018"/>
    <s v="May"/>
    <s v="May-2025"/>
    <d v="2025-05-01T00:00:00"/>
    <s v="Fashion"/>
    <x v="11"/>
  </r>
  <r>
    <s v="P062"/>
    <n v="1"/>
    <n v="1599"/>
    <n v="159.9"/>
    <s v="Credit Card"/>
    <s v="Delivered"/>
    <s v="Delayed"/>
    <s v="Instagram"/>
    <n v="70"/>
    <n v="1023"/>
    <n v="1439.1"/>
    <n v="1023"/>
    <n v="416.09999999999991"/>
    <n v="0.28913904523660616"/>
    <n v="1439.1"/>
    <n v="416.09999999999991"/>
    <s v="Feb"/>
    <s v="Feb-2024"/>
    <d v="2024-02-01T00:00:00"/>
    <s v="Beauty &amp; Personal Care"/>
    <x v="12"/>
  </r>
  <r>
    <s v="P092"/>
    <n v="2"/>
    <n v="999"/>
    <n v="199.8"/>
    <s v="UPI"/>
    <s v="Delivered"/>
    <s v="Delivered"/>
    <s v="Organic"/>
    <n v="60"/>
    <n v="727"/>
    <n v="1798.2"/>
    <n v="1454"/>
    <n v="344.20000000000005"/>
    <n v="0.19141363585808033"/>
    <n v="1798.2"/>
    <n v="344.20000000000005"/>
    <s v="Sep"/>
    <s v="Sep-2024"/>
    <d v="2024-09-01T00:00:00"/>
    <s v="Sports &amp; Fitness"/>
    <x v="3"/>
  </r>
  <r>
    <s v="P062"/>
    <n v="4"/>
    <n v="1599"/>
    <n v="0"/>
    <s v="UPI"/>
    <s v="Cancelled"/>
    <s v="Cancelled"/>
    <s v="Instagram"/>
    <n v="70"/>
    <n v="1023"/>
    <n v="6396"/>
    <n v="4092"/>
    <n v="2304"/>
    <n v="0.36022514071294559"/>
    <n v="0"/>
    <n v="0"/>
    <s v="Jan"/>
    <s v="Jan-2024"/>
    <d v="2024-01-01T00:00:00"/>
    <s v="Beauty &amp; Personal Care"/>
    <x v="12"/>
  </r>
  <r>
    <s v="P042"/>
    <n v="1"/>
    <n v="2499"/>
    <n v="0"/>
    <s v="UPI"/>
    <s v="Delivered"/>
    <s v="Delivered"/>
    <s v="Affiliate"/>
    <n v="60"/>
    <n v="1833"/>
    <n v="2499"/>
    <n v="1833"/>
    <n v="666"/>
    <n v="0.26650660264105641"/>
    <n v="2499"/>
    <n v="666"/>
    <s v="Apr"/>
    <s v="Apr-2024"/>
    <d v="2024-04-01T00:00:00"/>
    <s v="Home &amp; Kitchen"/>
    <x v="4"/>
  </r>
  <r>
    <s v="P048"/>
    <n v="3"/>
    <n v="1599"/>
    <n v="239.85"/>
    <s v="Cash on Delivery"/>
    <s v="Delivered"/>
    <s v="Delivered"/>
    <s v="Organic"/>
    <n v="60"/>
    <n v="1138"/>
    <n v="4557.1499999999996"/>
    <n v="3414"/>
    <n v="1143.1499999999996"/>
    <n v="0.2508475692044369"/>
    <n v="4557.1499999999996"/>
    <n v="1143.1499999999996"/>
    <s v="Dec"/>
    <s v="Dec-2024"/>
    <d v="2024-12-01T00:00:00"/>
    <s v="Home &amp; Kitchen"/>
    <x v="13"/>
  </r>
  <r>
    <s v="P050"/>
    <n v="1"/>
    <n v="3999"/>
    <n v="0"/>
    <s v="UPI"/>
    <s v="Delivered"/>
    <s v="Delivered"/>
    <s v="Google Ads"/>
    <n v="70"/>
    <n v="2895"/>
    <n v="3999"/>
    <n v="2895"/>
    <n v="1104"/>
    <n v="0.2760690172543136"/>
    <n v="3999"/>
    <n v="1104"/>
    <s v="Dec"/>
    <s v="Dec-2024"/>
    <d v="2024-12-01T00:00:00"/>
    <s v="Home &amp; Kitchen"/>
    <x v="14"/>
  </r>
  <r>
    <s v="P019"/>
    <n v="4"/>
    <n v="499"/>
    <n v="99.8"/>
    <s v="UPI"/>
    <s v="Delivered"/>
    <s v="Delivered"/>
    <s v="Google Ads"/>
    <n v="40"/>
    <n v="391"/>
    <n v="1896.2"/>
    <n v="1564"/>
    <n v="332.20000000000005"/>
    <n v="0.17519249024364519"/>
    <n v="1896.2"/>
    <n v="332.20000000000005"/>
    <s v="Dec"/>
    <s v="Dec-2024"/>
    <d v="2024-12-01T00:00:00"/>
    <s v="Electronics"/>
    <x v="9"/>
  </r>
  <r>
    <s v="P088"/>
    <n v="3"/>
    <n v="2999"/>
    <n v="1349.55"/>
    <s v="Credit Card"/>
    <s v="Delivered"/>
    <s v="Delivered"/>
    <s v="Facebook"/>
    <n v="80"/>
    <n v="2377"/>
    <n v="7647.45"/>
    <n v="7131"/>
    <n v="516.44999999999982"/>
    <n v="6.7532314693132978E-2"/>
    <n v="7647.45"/>
    <n v="516.44999999999982"/>
    <s v="Apr"/>
    <s v="Apr-2024"/>
    <d v="2024-04-01T00:00:00"/>
    <s v="Sports &amp; Fitness"/>
    <x v="15"/>
  </r>
  <r>
    <s v="P053"/>
    <n v="1"/>
    <n v="599"/>
    <n v="0"/>
    <s v="UPI"/>
    <s v="Delivered"/>
    <s v="Delivered"/>
    <s v="Affiliate"/>
    <n v="80"/>
    <n v="443"/>
    <n v="599"/>
    <n v="443"/>
    <n v="156"/>
    <n v="0.2604340567612688"/>
    <n v="599"/>
    <n v="156"/>
    <s v="Nov"/>
    <s v="Nov-2024"/>
    <d v="2024-11-01T00:00:00"/>
    <s v="Home &amp; Kitchen"/>
    <x v="16"/>
  </r>
  <r>
    <s v="P065"/>
    <n v="1"/>
    <n v="399"/>
    <n v="19.95"/>
    <s v="Credit Card"/>
    <s v="Delivered"/>
    <s v="Delayed"/>
    <s v="Google Ads"/>
    <n v="60"/>
    <n v="252"/>
    <n v="379.05"/>
    <n v="252"/>
    <n v="127.05000000000001"/>
    <n v="0.33518005540166207"/>
    <n v="379.05"/>
    <n v="127.05000000000001"/>
    <s v="Feb"/>
    <s v="Feb-2025"/>
    <d v="2025-02-01T00:00:00"/>
    <s v="Beauty &amp; Personal Care"/>
    <x v="17"/>
  </r>
  <r>
    <s v="P097"/>
    <n v="1"/>
    <n v="499"/>
    <n v="49.9"/>
    <s v="Credit Card"/>
    <s v="Delivered"/>
    <s v="Delivered"/>
    <s v="Email"/>
    <n v="80"/>
    <n v="324"/>
    <n v="449.1"/>
    <n v="324"/>
    <n v="125.10000000000002"/>
    <n v="0.27855711422845697"/>
    <n v="449.1"/>
    <n v="125.10000000000002"/>
    <s v="May"/>
    <s v="May-2025"/>
    <d v="2025-05-01T00:00:00"/>
    <s v="Sports &amp; Fitness"/>
    <x v="18"/>
  </r>
  <r>
    <s v="P094"/>
    <n v="1"/>
    <n v="399"/>
    <n v="39.9"/>
    <s v="UPI"/>
    <s v="Delivered"/>
    <s v="Delivered"/>
    <s v="Organic"/>
    <n v="60"/>
    <n v="244"/>
    <n v="359.1"/>
    <n v="244"/>
    <n v="115.10000000000002"/>
    <n v="0.32052353104984688"/>
    <n v="359.1"/>
    <n v="115.10000000000002"/>
    <s v="Oct"/>
    <s v="Oct-2024"/>
    <d v="2024-10-01T00:00:00"/>
    <s v="Sports &amp; Fitness"/>
    <x v="1"/>
  </r>
  <r>
    <s v="P062"/>
    <n v="1"/>
    <n v="1599"/>
    <n v="79.95"/>
    <s v="Credit Card"/>
    <s v="Delivered"/>
    <s v="Delayed"/>
    <s v="Instagram"/>
    <n v="40"/>
    <n v="1023"/>
    <n v="1519.05"/>
    <n v="1023"/>
    <n v="496.04999999999995"/>
    <n v="0.32655277969783747"/>
    <n v="1519.05"/>
    <n v="496.04999999999995"/>
    <s v="Mar"/>
    <s v="Mar-2024"/>
    <d v="2024-03-01T00:00:00"/>
    <s v="Beauty &amp; Personal Care"/>
    <x v="12"/>
  </r>
  <r>
    <s v="P050"/>
    <n v="1"/>
    <n v="3999"/>
    <n v="799.8"/>
    <s v="Debit Card"/>
    <s v="Delivered"/>
    <s v="Delivered"/>
    <s v="Affiliate"/>
    <n v="60"/>
    <n v="2895"/>
    <n v="3199.2"/>
    <n v="2895"/>
    <n v="304.19999999999982"/>
    <n v="9.5086271567891928E-2"/>
    <n v="3199.2"/>
    <n v="304.19999999999982"/>
    <s v="Apr"/>
    <s v="Apr-2025"/>
    <d v="2025-04-01T00:00:00"/>
    <s v="Home &amp; Kitchen"/>
    <x v="14"/>
  </r>
  <r>
    <s v="P010"/>
    <n v="4"/>
    <n v="2499"/>
    <n v="499.8"/>
    <s v="UPI"/>
    <s v="Delivered"/>
    <s v="Delivered"/>
    <s v="Instagram"/>
    <n v="60"/>
    <n v="2030"/>
    <n v="9496.2000000000007"/>
    <n v="8120"/>
    <n v="1376.2000000000007"/>
    <n v="0.14492112634527501"/>
    <n v="9496.2000000000007"/>
    <n v="1376.2000000000007"/>
    <s v="Aug"/>
    <s v="Aug-2025"/>
    <d v="2025-08-01T00:00:00"/>
    <s v="Electronics"/>
    <x v="19"/>
  </r>
  <r>
    <s v="P008"/>
    <n v="3"/>
    <n v="299"/>
    <n v="0"/>
    <s v="Net Banking"/>
    <s v="Delivered"/>
    <s v="Delivered"/>
    <s v="Affiliate"/>
    <n v="60"/>
    <n v="197"/>
    <n v="897"/>
    <n v="591"/>
    <n v="306"/>
    <n v="0.34113712374581939"/>
    <n v="897"/>
    <n v="306"/>
    <s v="Nov"/>
    <s v="Nov-2024"/>
    <d v="2024-11-01T00:00:00"/>
    <s v="Electronics"/>
    <x v="20"/>
  </r>
  <r>
    <s v="P029"/>
    <n v="2"/>
    <n v="2499"/>
    <n v="0"/>
    <s v="Cash on Delivery"/>
    <s v="Cancelled"/>
    <s v="Cancelled"/>
    <s v="Instagram"/>
    <n v="100"/>
    <n v="1584"/>
    <n v="4998"/>
    <n v="3168"/>
    <n v="1830"/>
    <n v="0.36614645858343337"/>
    <n v="0"/>
    <n v="0"/>
    <s v="Mar"/>
    <s v="Mar-2024"/>
    <d v="2024-03-01T00:00:00"/>
    <s v="Fashion"/>
    <x v="21"/>
  </r>
  <r>
    <s v="P018"/>
    <n v="2"/>
    <n v="499"/>
    <n v="99.8"/>
    <s v="UPI"/>
    <s v="Delivered"/>
    <s v="Delivered"/>
    <s v="Organic"/>
    <n v="50"/>
    <n v="403"/>
    <n v="898.2"/>
    <n v="806"/>
    <n v="92.200000000000045"/>
    <n v="0.10264974393230911"/>
    <n v="898.2"/>
    <n v="92.200000000000045"/>
    <s v="May"/>
    <s v="May-2024"/>
    <d v="2024-05-01T00:00:00"/>
    <s v="Electronics"/>
    <x v="9"/>
  </r>
  <r>
    <s v="P043"/>
    <n v="1"/>
    <n v="599"/>
    <n v="59.9"/>
    <s v="Cash on Delivery"/>
    <s v="Delivered"/>
    <s v="Delivered"/>
    <s v="Organic"/>
    <n v="50"/>
    <n v="358"/>
    <n v="539.1"/>
    <n v="358"/>
    <n v="181.10000000000002"/>
    <n v="0.33593025412724914"/>
    <n v="539.1"/>
    <n v="181.10000000000002"/>
    <s v="Sep"/>
    <s v="Sep-2025"/>
    <d v="2025-09-01T00:00:00"/>
    <s v="Home &amp; Kitchen"/>
    <x v="4"/>
  </r>
  <r>
    <s v="P095"/>
    <n v="1"/>
    <n v="299"/>
    <n v="0"/>
    <s v="Debit Card"/>
    <s v="Cancelled"/>
    <s v="Cancelled"/>
    <s v="Organic"/>
    <n v="70"/>
    <n v="221"/>
    <n v="299"/>
    <n v="221"/>
    <n v="78"/>
    <n v="0.2608695652173913"/>
    <n v="0"/>
    <n v="0"/>
    <s v="Nov"/>
    <s v="Nov-2024"/>
    <d v="2024-11-01T00:00:00"/>
    <s v="Sports &amp; Fitness"/>
    <x v="1"/>
  </r>
  <r>
    <s v="P100"/>
    <n v="1"/>
    <n v="4999"/>
    <n v="0"/>
    <s v="Credit Card"/>
    <s v="Cancelled"/>
    <s v="Cancelled"/>
    <s v="Facebook"/>
    <n v="80"/>
    <n v="3463"/>
    <n v="4999"/>
    <n v="3463"/>
    <n v="1536"/>
    <n v="0.30726145229045809"/>
    <n v="0"/>
    <n v="0"/>
    <s v="Mar"/>
    <s v="Mar-2025"/>
    <d v="2025-03-01T00:00:00"/>
    <s v="Sports &amp; Fitness"/>
    <x v="18"/>
  </r>
  <r>
    <s v="P056"/>
    <n v="2"/>
    <n v="299"/>
    <n v="59.8"/>
    <s v="Credit Card"/>
    <s v="Delivered"/>
    <s v="Delivered"/>
    <s v="Organic"/>
    <n v="100"/>
    <n v="188"/>
    <n v="538.20000000000005"/>
    <n v="376"/>
    <n v="162.20000000000005"/>
    <n v="0.30137495354886668"/>
    <n v="538.20000000000005"/>
    <n v="162.20000000000005"/>
    <s v="Jul"/>
    <s v="Jul-2025"/>
    <d v="2025-07-01T00:00:00"/>
    <s v="Home &amp; Kitchen"/>
    <x v="16"/>
  </r>
  <r>
    <s v="P061"/>
    <n v="2"/>
    <n v="299"/>
    <n v="0"/>
    <s v="UPI"/>
    <s v="Cancelled"/>
    <s v="Cancelled"/>
    <s v="Affiliate"/>
    <n v="60"/>
    <n v="170"/>
    <n v="598"/>
    <n v="340"/>
    <n v="258"/>
    <n v="0.43143812709030099"/>
    <n v="0"/>
    <n v="0"/>
    <s v="Jan"/>
    <s v="Jan-2024"/>
    <d v="2024-01-01T00:00:00"/>
    <s v="Beauty &amp; Personal Care"/>
    <x v="12"/>
  </r>
  <r>
    <s v="P097"/>
    <n v="2"/>
    <n v="499"/>
    <n v="99.8"/>
    <s v="Debit Card"/>
    <s v="Delivered"/>
    <s v="Delivered"/>
    <s v="Organic"/>
    <n v="50"/>
    <n v="324"/>
    <n v="898.2"/>
    <n v="648"/>
    <n v="250.20000000000005"/>
    <n v="0.27855711422845697"/>
    <n v="898.2"/>
    <n v="250.20000000000005"/>
    <s v="Aug"/>
    <s v="Aug-2025"/>
    <d v="2025-08-01T00:00:00"/>
    <s v="Sports &amp; Fitness"/>
    <x v="18"/>
  </r>
  <r>
    <s v="P032"/>
    <n v="2"/>
    <n v="1599"/>
    <n v="319.8"/>
    <s v="UPI"/>
    <s v="Delivered"/>
    <s v="Delivered"/>
    <s v="Organic"/>
    <n v="80"/>
    <n v="1180"/>
    <n v="2878.2"/>
    <n v="2360"/>
    <n v="518.19999999999982"/>
    <n v="0.18004308248210682"/>
    <n v="2878.2"/>
    <n v="518.19999999999982"/>
    <s v="Oct"/>
    <s v="Oct-2024"/>
    <d v="2024-10-01T00:00:00"/>
    <s v="Fashion"/>
    <x v="21"/>
  </r>
  <r>
    <s v="P054"/>
    <n v="2"/>
    <n v="4999"/>
    <n v="0"/>
    <s v="Debit Card"/>
    <s v="Delivered"/>
    <s v="Delayed"/>
    <s v="Google Ads"/>
    <n v="100"/>
    <n v="2912"/>
    <n v="9998"/>
    <n v="5824"/>
    <n v="4174"/>
    <n v="0.41748349669933987"/>
    <n v="9998"/>
    <n v="4174"/>
    <s v="May"/>
    <s v="May-2025"/>
    <d v="2025-05-01T00:00:00"/>
    <s v="Home &amp; Kitchen"/>
    <x v="16"/>
  </r>
  <r>
    <s v="P012"/>
    <n v="1"/>
    <n v="1599"/>
    <n v="79.95"/>
    <s v="Credit Card"/>
    <s v="Delivered"/>
    <s v="Delayed"/>
    <s v="Google Ads"/>
    <n v="40"/>
    <n v="1169"/>
    <n v="1519.05"/>
    <n v="1169"/>
    <n v="350.04999999999995"/>
    <n v="0.230440077680129"/>
    <n v="1519.05"/>
    <n v="350.04999999999995"/>
    <s v="Jul"/>
    <s v="Jul-2025"/>
    <d v="2025-07-01T00:00:00"/>
    <s v="Electronics"/>
    <x v="19"/>
  </r>
  <r>
    <s v="P007"/>
    <n v="2"/>
    <n v="599"/>
    <n v="0"/>
    <s v="Cash on Delivery"/>
    <s v="Cancelled"/>
    <s v="Cancelled"/>
    <s v="Affiliate"/>
    <n v="50"/>
    <n v="470"/>
    <n v="1198"/>
    <n v="940"/>
    <n v="258"/>
    <n v="0.21535893155258765"/>
    <n v="0"/>
    <n v="0"/>
    <s v="May"/>
    <s v="May-2024"/>
    <d v="2024-05-01T00:00:00"/>
    <s v="Electronics"/>
    <x v="20"/>
  </r>
  <r>
    <s v="P072"/>
    <n v="1"/>
    <n v="999"/>
    <n v="49.95"/>
    <s v="Credit Card"/>
    <s v="Delivered"/>
    <s v="Delivered"/>
    <s v="Instagram"/>
    <n v="50"/>
    <n v="636"/>
    <n v="949.05"/>
    <n v="636"/>
    <n v="313.04999999999995"/>
    <n v="0.32985617196143507"/>
    <n v="949.05"/>
    <n v="313.04999999999995"/>
    <s v="Apr"/>
    <s v="Apr-2025"/>
    <d v="2025-04-01T00:00:00"/>
    <s v="Beauty &amp; Personal Care"/>
    <x v="2"/>
  </r>
  <r>
    <s v="P013"/>
    <n v="4"/>
    <n v="999"/>
    <n v="0"/>
    <s v="Net Banking"/>
    <s v="Delivered"/>
    <s v="Delivered"/>
    <s v="Google Ads"/>
    <n v="70"/>
    <n v="603"/>
    <n v="3996"/>
    <n v="2412"/>
    <n v="1584"/>
    <n v="0.3963963963963964"/>
    <n v="3996"/>
    <n v="1584"/>
    <s v="Aug"/>
    <s v="Aug-2025"/>
    <d v="2025-08-01T00:00:00"/>
    <s v="Electronics"/>
    <x v="6"/>
  </r>
  <r>
    <s v="P036"/>
    <n v="1"/>
    <n v="2999"/>
    <n v="749.75"/>
    <s v="UPI"/>
    <s v="Delivered"/>
    <s v="Delivered"/>
    <s v="Instagram"/>
    <n v="50"/>
    <n v="2406"/>
    <n v="2249.25"/>
    <n v="2406"/>
    <n v="-156.75"/>
    <n v="-6.9689896632210743E-2"/>
    <n v="2249.25"/>
    <n v="-156.75"/>
    <s v="Nov"/>
    <s v="Nov-2024"/>
    <d v="2024-11-01T00:00:00"/>
    <s v="Fashion"/>
    <x v="11"/>
  </r>
  <r>
    <s v="P031"/>
    <n v="1"/>
    <n v="3999"/>
    <n v="0"/>
    <s v="Net Banking"/>
    <s v="Cancelled"/>
    <s v="Cancelled"/>
    <s v="Instagram"/>
    <n v="50"/>
    <n v="3007"/>
    <n v="3999"/>
    <n v="3007"/>
    <n v="992"/>
    <n v="0.24806201550387597"/>
    <n v="0"/>
    <n v="0"/>
    <s v="Nov"/>
    <s v="Nov-2024"/>
    <d v="2024-11-01T00:00:00"/>
    <s v="Fashion"/>
    <x v="21"/>
  </r>
  <r>
    <s v="P025"/>
    <n v="3"/>
    <n v="4999"/>
    <n v="1499.7"/>
    <s v="Cash on Delivery"/>
    <s v="Delivered"/>
    <s v="Delayed"/>
    <s v="Organic"/>
    <n v="70"/>
    <n v="3572"/>
    <n v="13497.3"/>
    <n v="10716"/>
    <n v="2781.2999999999993"/>
    <n v="0.20606343490920401"/>
    <n v="13497.3"/>
    <n v="2781.2999999999993"/>
    <s v="Jun"/>
    <s v="Jun-2025"/>
    <d v="2025-06-01T00:00:00"/>
    <s v="Fashion"/>
    <x v="0"/>
  </r>
  <r>
    <s v="P021"/>
    <n v="3"/>
    <n v="799"/>
    <n v="359.55"/>
    <s v="Cash on Delivery"/>
    <s v="Delivered"/>
    <s v="Delivered"/>
    <s v="Google Ads"/>
    <n v="80"/>
    <n v="613"/>
    <n v="2037.45"/>
    <n v="1839"/>
    <n v="198.45000000000005"/>
    <n v="9.7401163218729311E-2"/>
    <n v="2037.45"/>
    <n v="198.45000000000005"/>
    <s v="Jun"/>
    <s v="Jun-2025"/>
    <d v="2025-06-01T00:00:00"/>
    <s v="Fashion"/>
    <x v="22"/>
  </r>
  <r>
    <s v="P042"/>
    <n v="1"/>
    <n v="2499"/>
    <n v="0"/>
    <s v="UPI"/>
    <s v="Cancelled"/>
    <s v="Cancelled"/>
    <s v="Email"/>
    <n v="100"/>
    <n v="1833"/>
    <n v="2499"/>
    <n v="1833"/>
    <n v="666"/>
    <n v="0.26650660264105641"/>
    <n v="0"/>
    <n v="0"/>
    <s v="Jun"/>
    <s v="Jun-2025"/>
    <d v="2025-06-01T00:00:00"/>
    <s v="Home &amp; Kitchen"/>
    <x v="4"/>
  </r>
  <r>
    <s v="P026"/>
    <n v="1"/>
    <n v="599"/>
    <n v="59.9"/>
    <s v="Cash on Delivery"/>
    <s v="Delivered"/>
    <s v="Delivered"/>
    <s v="Instagram"/>
    <n v="50"/>
    <n v="363"/>
    <n v="539.1"/>
    <n v="363"/>
    <n v="176.10000000000002"/>
    <n v="0.32665553700612132"/>
    <n v="539.1"/>
    <n v="176.10000000000002"/>
    <s v="Sep"/>
    <s v="Sep-2025"/>
    <d v="2025-09-01T00:00:00"/>
    <s v="Fashion"/>
    <x v="0"/>
  </r>
  <r>
    <s v="P046"/>
    <n v="1"/>
    <n v="1999"/>
    <n v="0"/>
    <s v="UPI"/>
    <s v="Delivered"/>
    <s v="Delivered"/>
    <s v="Email"/>
    <n v="80"/>
    <n v="1398"/>
    <n v="1999"/>
    <n v="1398"/>
    <n v="601"/>
    <n v="0.30065032516258128"/>
    <n v="1999"/>
    <n v="601"/>
    <s v="Sep"/>
    <s v="Sep-2025"/>
    <d v="2025-09-01T00:00:00"/>
    <s v="Home &amp; Kitchen"/>
    <x v="13"/>
  </r>
  <r>
    <s v="P027"/>
    <n v="1"/>
    <n v="299"/>
    <n v="59.8"/>
    <s v="Credit Card"/>
    <s v="Delivered"/>
    <s v="Delivered"/>
    <s v="Organic"/>
    <n v="100"/>
    <n v="206"/>
    <n v="239.2"/>
    <n v="206"/>
    <n v="33.199999999999989"/>
    <n v="0.13879598662207354"/>
    <n v="239.2"/>
    <n v="33.199999999999989"/>
    <s v="Jul"/>
    <s v="Jul-2025"/>
    <d v="2025-07-01T00:00:00"/>
    <s v="Fashion"/>
    <x v="0"/>
  </r>
  <r>
    <s v="P055"/>
    <n v="2"/>
    <n v="799"/>
    <n v="0"/>
    <s v="Credit Card"/>
    <s v="Cancelled"/>
    <s v="Cancelled"/>
    <s v="Organic"/>
    <n v="80"/>
    <n v="596"/>
    <n v="1598"/>
    <n v="1192"/>
    <n v="406"/>
    <n v="0.25406758448060074"/>
    <n v="0"/>
    <n v="0"/>
    <s v="Jun"/>
    <s v="Jun-2025"/>
    <d v="2025-06-01T00:00:00"/>
    <s v="Home &amp; Kitchen"/>
    <x v="16"/>
  </r>
  <r>
    <s v="P006"/>
    <n v="1"/>
    <n v="399"/>
    <n v="99.75"/>
    <s v="Cash on Delivery"/>
    <s v="Delivered"/>
    <s v="Delivered"/>
    <s v="Facebook"/>
    <n v="40"/>
    <n v="221"/>
    <n v="299.25"/>
    <n v="221"/>
    <n v="78.25"/>
    <n v="0.26148705096073516"/>
    <n v="299.25"/>
    <n v="78.25"/>
    <s v="May"/>
    <s v="May-2025"/>
    <d v="2025-05-01T00:00:00"/>
    <s v="Electronics"/>
    <x v="20"/>
  </r>
  <r>
    <s v="P023"/>
    <n v="4"/>
    <n v="8999"/>
    <n v="3599.6"/>
    <s v="Net Banking"/>
    <s v="Delivered"/>
    <s v="Delayed"/>
    <s v="Organic"/>
    <n v="80"/>
    <n v="6419"/>
    <n v="32396.400000000001"/>
    <n v="25676"/>
    <n v="6720.4000000000015"/>
    <n v="0.20744280228667386"/>
    <n v="32396.400000000001"/>
    <n v="6720.4000000000015"/>
    <s v="Apr"/>
    <s v="Apr-2025"/>
    <d v="2025-04-01T00:00:00"/>
    <s v="Fashion"/>
    <x v="22"/>
  </r>
  <r>
    <s v="P022"/>
    <n v="1"/>
    <n v="999"/>
    <n v="149.85"/>
    <s v="Credit Card"/>
    <s v="Delivered"/>
    <s v="Delayed"/>
    <s v="Google Ads"/>
    <n v="80"/>
    <n v="693"/>
    <n v="849.15"/>
    <n v="693"/>
    <n v="156.14999999999998"/>
    <n v="0.18388977212506621"/>
    <n v="849.15"/>
    <n v="156.14999999999998"/>
    <s v="Nov"/>
    <s v="Nov-2024"/>
    <d v="2024-11-01T00:00:00"/>
    <s v="Fashion"/>
    <x v="22"/>
  </r>
  <r>
    <s v="P084"/>
    <n v="1"/>
    <n v="999"/>
    <n v="49.95"/>
    <s v="UPI"/>
    <s v="Delivered"/>
    <s v="Delivered"/>
    <s v="Affiliate"/>
    <n v="80"/>
    <n v="809"/>
    <n v="949.05"/>
    <n v="809"/>
    <n v="140.04999999999995"/>
    <n v="0.14756862125283174"/>
    <n v="949.05"/>
    <n v="140.04999999999995"/>
    <s v="Jan"/>
    <s v="Jan-2025"/>
    <d v="2025-01-01T00:00:00"/>
    <s v="Sports &amp; Fitness"/>
    <x v="10"/>
  </r>
  <r>
    <s v="P094"/>
    <n v="1"/>
    <n v="399"/>
    <n v="59.85"/>
    <s v="Cash on Delivery"/>
    <s v="Delivered"/>
    <s v="Delivered"/>
    <s v="Organic"/>
    <n v="60"/>
    <n v="244"/>
    <n v="339.15"/>
    <n v="244"/>
    <n v="95.149999999999977"/>
    <n v="0.28055432699395544"/>
    <n v="339.15"/>
    <n v="95.149999999999977"/>
    <s v="Jul"/>
    <s v="Jul-2024"/>
    <d v="2024-07-01T00:00:00"/>
    <s v="Sports &amp; Fitness"/>
    <x v="1"/>
  </r>
  <r>
    <s v="P001"/>
    <n v="1"/>
    <n v="799"/>
    <n v="39.950000000000003"/>
    <s v="Net Banking"/>
    <s v="Delivered"/>
    <s v="Delivered"/>
    <s v="Organic"/>
    <n v="70"/>
    <n v="547"/>
    <n v="759.05"/>
    <n v="547"/>
    <n v="212.04999999999995"/>
    <n v="0.27936236084579402"/>
    <n v="759.05"/>
    <n v="212.04999999999995"/>
    <s v="Sep"/>
    <s v="Sep-2025"/>
    <d v="2025-09-01T00:00:00"/>
    <s v="Electronics"/>
    <x v="5"/>
  </r>
  <r>
    <s v="P004"/>
    <n v="1"/>
    <n v="8999"/>
    <n v="0"/>
    <s v="Net Banking"/>
    <s v="Cancelled"/>
    <s v="Cancelled"/>
    <s v="Affiliate"/>
    <n v="80"/>
    <n v="5059"/>
    <n v="8999"/>
    <n v="5059"/>
    <n v="3940"/>
    <n v="0.43782642515835091"/>
    <n v="0"/>
    <n v="0"/>
    <s v="Aug"/>
    <s v="Aug-2024"/>
    <d v="2024-08-01T00:00:00"/>
    <s v="Electronics"/>
    <x v="5"/>
  </r>
  <r>
    <s v="P076"/>
    <n v="2"/>
    <n v="399"/>
    <n v="79.8"/>
    <s v="UPI"/>
    <s v="Delivered"/>
    <s v="Delayed"/>
    <s v="Organic"/>
    <n v="80"/>
    <n v="322"/>
    <n v="718.2"/>
    <n v="644"/>
    <n v="74.200000000000045"/>
    <n v="0.10331384015594548"/>
    <n v="718.2"/>
    <n v="74.200000000000045"/>
    <s v="Feb"/>
    <s v="Feb-2025"/>
    <d v="2025-02-01T00:00:00"/>
    <s v="Beauty &amp; Personal Care"/>
    <x v="23"/>
  </r>
  <r>
    <s v="P072"/>
    <n v="1"/>
    <n v="999"/>
    <n v="0"/>
    <s v="UPI"/>
    <s v="Cancelled"/>
    <s v="Cancelled"/>
    <s v="Email"/>
    <n v="100"/>
    <n v="636"/>
    <n v="999"/>
    <n v="636"/>
    <n v="363"/>
    <n v="0.36336336336336339"/>
    <n v="0"/>
    <n v="0"/>
    <s v="Apr"/>
    <s v="Apr-2024"/>
    <d v="2024-04-01T00:00:00"/>
    <s v="Beauty &amp; Personal Care"/>
    <x v="2"/>
  </r>
  <r>
    <s v="P085"/>
    <n v="1"/>
    <n v="2999"/>
    <n v="449.85"/>
    <s v="Credit Card"/>
    <s v="Delivered"/>
    <s v="Delayed"/>
    <s v="Instagram"/>
    <n v="80"/>
    <n v="2394"/>
    <n v="2549.15"/>
    <n v="2394"/>
    <n v="155.15000000000009"/>
    <n v="6.0863425063256413E-2"/>
    <n v="2549.15"/>
    <n v="155.15000000000009"/>
    <s v="Sep"/>
    <s v="Sep-2024"/>
    <d v="2024-09-01T00:00:00"/>
    <s v="Sports &amp; Fitness"/>
    <x v="15"/>
  </r>
  <r>
    <s v="P087"/>
    <n v="1"/>
    <n v="799"/>
    <n v="39.950000000000003"/>
    <s v="UPI"/>
    <s v="Delivered"/>
    <s v="Delivered"/>
    <s v="Organic"/>
    <n v="50"/>
    <n v="560"/>
    <n v="759.05"/>
    <n v="560"/>
    <n v="199.04999999999995"/>
    <n v="0.2622356893485277"/>
    <n v="759.05"/>
    <n v="199.04999999999995"/>
    <s v="Apr"/>
    <s v="Apr-2025"/>
    <d v="2025-04-01T00:00:00"/>
    <s v="Sports &amp; Fitness"/>
    <x v="15"/>
  </r>
  <r>
    <s v="P086"/>
    <n v="3"/>
    <n v="6999"/>
    <n v="2099.6999999999998"/>
    <s v="UPI"/>
    <s v="Delivered"/>
    <s v="Delivered"/>
    <s v="Organic"/>
    <n v="60"/>
    <n v="4782"/>
    <n v="18897.3"/>
    <n v="14346"/>
    <n v="4551.2999999999993"/>
    <n v="0.24084393008525024"/>
    <n v="18897.3"/>
    <n v="4551.2999999999993"/>
    <s v="Jul"/>
    <s v="Jul-2025"/>
    <d v="2025-07-01T00:00:00"/>
    <s v="Sports &amp; Fitness"/>
    <x v="15"/>
  </r>
  <r>
    <s v="P003"/>
    <n v="4"/>
    <n v="399"/>
    <n v="159.6"/>
    <s v="Credit Card"/>
    <s v="Delivered"/>
    <s v="Delivered"/>
    <s v="Organic"/>
    <n v="50"/>
    <n v="307"/>
    <n v="1436.4"/>
    <n v="1228"/>
    <n v="208.40000000000009"/>
    <n v="0.14508493455861882"/>
    <n v="1436.4"/>
    <n v="208.40000000000009"/>
    <s v="Aug"/>
    <s v="Aug-2025"/>
    <d v="2025-08-01T00:00:00"/>
    <s v="Electronics"/>
    <x v="5"/>
  </r>
  <r>
    <s v="P081"/>
    <n v="2"/>
    <n v="499"/>
    <n v="0"/>
    <s v="Debit Card"/>
    <s v="Cancelled"/>
    <s v="Cancelled"/>
    <s v="Facebook"/>
    <n v="50"/>
    <n v="280"/>
    <n v="998"/>
    <n v="560"/>
    <n v="438"/>
    <n v="0.43887775551102204"/>
    <n v="0"/>
    <n v="0"/>
    <s v="Dec"/>
    <s v="Dec-2024"/>
    <d v="2024-12-01T00:00:00"/>
    <s v="Sports &amp; Fitness"/>
    <x v="10"/>
  </r>
  <r>
    <s v="P032"/>
    <n v="2"/>
    <n v="1599"/>
    <n v="639.6"/>
    <s v="Debit Card"/>
    <s v="Delivered"/>
    <s v="Delivered"/>
    <s v="Instagram"/>
    <n v="50"/>
    <n v="1180"/>
    <n v="2558.4"/>
    <n v="2360"/>
    <n v="198.40000000000009"/>
    <n v="7.7548467792370263E-2"/>
    <n v="2558.4"/>
    <n v="198.40000000000009"/>
    <s v="Jul"/>
    <s v="Jul-2025"/>
    <d v="2025-07-01T00:00:00"/>
    <s v="Fashion"/>
    <x v="21"/>
  </r>
  <r>
    <s v="P019"/>
    <n v="1"/>
    <n v="499"/>
    <n v="0"/>
    <s v="Cash on Delivery"/>
    <s v="Delivered"/>
    <s v="Delivered"/>
    <s v="Organic"/>
    <n v="50"/>
    <n v="391"/>
    <n v="499"/>
    <n v="391"/>
    <n v="108"/>
    <n v="0.21643286573146292"/>
    <n v="499"/>
    <n v="108"/>
    <s v="Apr"/>
    <s v="Apr-2024"/>
    <d v="2024-04-01T00:00:00"/>
    <s v="Electronics"/>
    <x v="9"/>
  </r>
  <r>
    <s v="P035"/>
    <n v="1"/>
    <n v="1299"/>
    <n v="0"/>
    <s v="UPI"/>
    <s v="Cancelled"/>
    <s v="Cancelled"/>
    <s v="Google Ads"/>
    <n v="60"/>
    <n v="863"/>
    <n v="1299"/>
    <n v="863"/>
    <n v="436"/>
    <n v="0.33564280215550424"/>
    <n v="0"/>
    <n v="0"/>
    <s v="Jan"/>
    <s v="Jan-2024"/>
    <d v="2024-01-01T00:00:00"/>
    <s v="Fashion"/>
    <x v="11"/>
  </r>
  <r>
    <s v="P089"/>
    <n v="2"/>
    <n v="2999"/>
    <n v="299.89999999999998"/>
    <s v="Credit Card"/>
    <s v="Delivered"/>
    <s v="Delivered"/>
    <s v="Organic"/>
    <n v="50"/>
    <n v="2453"/>
    <n v="5698.1"/>
    <n v="4906"/>
    <n v="792.10000000000036"/>
    <n v="0.13901124936382309"/>
    <n v="5698.1"/>
    <n v="792.10000000000036"/>
    <s v="Jan"/>
    <s v="Jan-2024"/>
    <d v="2024-01-01T00:00:00"/>
    <s v="Sports &amp; Fitness"/>
    <x v="3"/>
  </r>
  <r>
    <s v="P078"/>
    <n v="1"/>
    <n v="399"/>
    <n v="19.95"/>
    <s v="Cash on Delivery"/>
    <s v="Delivered"/>
    <s v="Delayed"/>
    <s v="Instagram"/>
    <n v="50"/>
    <n v="257"/>
    <n v="379.05"/>
    <n v="257"/>
    <n v="122.05000000000001"/>
    <n v="0.32198918348502836"/>
    <n v="379.05"/>
    <n v="122.05000000000001"/>
    <s v="Mar"/>
    <s v="Mar-2024"/>
    <d v="2024-03-01T00:00:00"/>
    <s v="Beauty &amp; Personal Care"/>
    <x v="7"/>
  </r>
  <r>
    <s v="P063"/>
    <n v="1"/>
    <n v="2999"/>
    <n v="299.89999999999998"/>
    <s v="Debit Card"/>
    <s v="Delivered"/>
    <s v="Delivered"/>
    <s v="Instagram"/>
    <n v="80"/>
    <n v="1877"/>
    <n v="2699.1"/>
    <n v="1877"/>
    <n v="822.09999999999991"/>
    <n v="0.30458300915119851"/>
    <n v="2699.1"/>
    <n v="822.09999999999991"/>
    <s v="Jul"/>
    <s v="Jul-2025"/>
    <d v="2025-07-01T00:00:00"/>
    <s v="Beauty &amp; Personal Care"/>
    <x v="12"/>
  </r>
  <r>
    <s v="P065"/>
    <n v="1"/>
    <n v="399"/>
    <n v="79.8"/>
    <s v="Net Banking"/>
    <s v="Delivered"/>
    <s v="Delivered"/>
    <s v="Organic"/>
    <n v="40"/>
    <n v="252"/>
    <n v="319.2"/>
    <n v="252"/>
    <n v="67.199999999999989"/>
    <n v="0.21052631578947364"/>
    <n v="319.2"/>
    <n v="67.199999999999989"/>
    <s v="Apr"/>
    <s v="Apr-2025"/>
    <d v="2025-04-01T00:00:00"/>
    <s v="Beauty &amp; Personal Care"/>
    <x v="17"/>
  </r>
  <r>
    <s v="P093"/>
    <n v="2"/>
    <n v="999"/>
    <n v="0"/>
    <s v="Debit Card"/>
    <s v="Cancelled"/>
    <s v="Cancelled"/>
    <s v="Facebook"/>
    <n v="80"/>
    <n v="629"/>
    <n v="1998"/>
    <n v="1258"/>
    <n v="740"/>
    <n v="0.37037037037037035"/>
    <n v="0"/>
    <n v="0"/>
    <s v="Oct"/>
    <s v="Oct-2025"/>
    <d v="2025-10-01T00:00:00"/>
    <s v="Sports &amp; Fitness"/>
    <x v="1"/>
  </r>
  <r>
    <s v="P043"/>
    <n v="4"/>
    <n v="599"/>
    <n v="359.4"/>
    <s v="UPI"/>
    <s v="Delivered"/>
    <s v="Delivered"/>
    <s v="Instagram"/>
    <n v="70"/>
    <n v="358"/>
    <n v="2036.6"/>
    <n v="1432"/>
    <n v="604.59999999999991"/>
    <n v="0.2968673278994402"/>
    <n v="2036.6"/>
    <n v="604.59999999999991"/>
    <s v="May"/>
    <s v="May-2024"/>
    <d v="2024-05-01T00:00:00"/>
    <s v="Home &amp; Kitchen"/>
    <x v="4"/>
  </r>
  <r>
    <s v="P065"/>
    <n v="3"/>
    <n v="399"/>
    <n v="0"/>
    <s v="Debit Card"/>
    <s v="Delivered"/>
    <s v="Delivered"/>
    <s v="Instagram"/>
    <n v="100"/>
    <n v="252"/>
    <n v="1197"/>
    <n v="756"/>
    <n v="441"/>
    <n v="0.36842105263157893"/>
    <n v="1197"/>
    <n v="441"/>
    <s v="Feb"/>
    <s v="Feb-2024"/>
    <d v="2024-02-01T00:00:00"/>
    <s v="Beauty &amp; Personal Care"/>
    <x v="17"/>
  </r>
  <r>
    <s v="P096"/>
    <n v="4"/>
    <n v="299"/>
    <n v="0"/>
    <s v="UPI"/>
    <s v="Cancelled"/>
    <s v="Cancelled"/>
    <s v="Google Ads"/>
    <n v="50"/>
    <n v="168"/>
    <n v="1196"/>
    <n v="672"/>
    <n v="524"/>
    <n v="0.43812709030100333"/>
    <n v="0"/>
    <n v="0"/>
    <s v="Sep"/>
    <s v="Sep-2024"/>
    <d v="2024-09-01T00:00:00"/>
    <s v="Sports &amp; Fitness"/>
    <x v="1"/>
  </r>
  <r>
    <s v="P043"/>
    <n v="3"/>
    <n v="599"/>
    <n v="449.25"/>
    <s v="Credit Card"/>
    <s v="Delivered"/>
    <s v="Delivered"/>
    <s v="Affiliate"/>
    <n v="60"/>
    <n v="358"/>
    <n v="1347.75"/>
    <n v="1074"/>
    <n v="273.75"/>
    <n v="0.20311630495269895"/>
    <n v="1347.75"/>
    <n v="273.75"/>
    <s v="Jan"/>
    <s v="Jan-2024"/>
    <d v="2024-01-01T00:00:00"/>
    <s v="Home &amp; Kitchen"/>
    <x v="4"/>
  </r>
  <r>
    <s v="P096"/>
    <n v="4"/>
    <n v="299"/>
    <n v="239.2"/>
    <s v="Debit Card"/>
    <s v="Delivered"/>
    <s v="Delivered"/>
    <s v="Google Ads"/>
    <n v="50"/>
    <n v="168"/>
    <n v="956.8"/>
    <n v="672"/>
    <n v="284.79999999999995"/>
    <n v="0.29765886287625415"/>
    <n v="956.8"/>
    <n v="284.79999999999995"/>
    <s v="Oct"/>
    <s v="Oct-2025"/>
    <d v="2025-10-01T00:00:00"/>
    <s v="Sports &amp; Fitness"/>
    <x v="1"/>
  </r>
  <r>
    <s v="P025"/>
    <n v="2"/>
    <n v="4999"/>
    <n v="0"/>
    <s v="Debit Card"/>
    <s v="Delivered"/>
    <s v="Delivered"/>
    <s v="Google Ads"/>
    <n v="80"/>
    <n v="3572"/>
    <n v="9998"/>
    <n v="7144"/>
    <n v="2854"/>
    <n v="0.28545709141828368"/>
    <n v="9998"/>
    <n v="2854"/>
    <s v="Aug"/>
    <s v="Aug-2024"/>
    <d v="2024-08-01T00:00:00"/>
    <s v="Fashion"/>
    <x v="0"/>
  </r>
  <r>
    <s v="P010"/>
    <n v="1"/>
    <n v="2499"/>
    <n v="499.8"/>
    <s v="Debit Card"/>
    <s v="Delivered"/>
    <s v="Delivered"/>
    <s v="Organic"/>
    <n v="70"/>
    <n v="2030"/>
    <n v="1999.2"/>
    <n v="2030"/>
    <n v="-30.799999999999955"/>
    <n v="-1.5406162464985971E-2"/>
    <n v="1999.2"/>
    <n v="-30.799999999999955"/>
    <s v="Jan"/>
    <s v="Jan-2024"/>
    <d v="2024-01-01T00:00:00"/>
    <s v="Electronics"/>
    <x v="19"/>
  </r>
  <r>
    <s v="P057"/>
    <n v="3"/>
    <n v="299"/>
    <n v="179.4"/>
    <s v="Credit Card"/>
    <s v="Delivered"/>
    <s v="Delivered"/>
    <s v="Instagram"/>
    <n v="80"/>
    <n v="188"/>
    <n v="717.6"/>
    <n v="564"/>
    <n v="153.60000000000002"/>
    <n v="0.21404682274247494"/>
    <n v="717.6"/>
    <n v="153.60000000000002"/>
    <s v="Apr"/>
    <s v="Apr-2025"/>
    <d v="2025-04-01T00:00:00"/>
    <s v="Home &amp; Kitchen"/>
    <x v="24"/>
  </r>
  <r>
    <s v="P093"/>
    <n v="1"/>
    <n v="999"/>
    <n v="0"/>
    <s v="UPI"/>
    <s v="Delivered"/>
    <s v="Delivered"/>
    <s v="Instagram"/>
    <n v="100"/>
    <n v="629"/>
    <n v="999"/>
    <n v="629"/>
    <n v="370"/>
    <n v="0.37037037037037035"/>
    <n v="999"/>
    <n v="370"/>
    <s v="Mar"/>
    <s v="Mar-2025"/>
    <d v="2025-03-01T00:00:00"/>
    <s v="Sports &amp; Fitness"/>
    <x v="1"/>
  </r>
  <r>
    <s v="P050"/>
    <n v="1"/>
    <n v="3999"/>
    <n v="199.95"/>
    <s v="Net Banking"/>
    <s v="Delivered"/>
    <s v="Delivered"/>
    <s v="Organic"/>
    <n v="40"/>
    <n v="2895"/>
    <n v="3799.05"/>
    <n v="2895"/>
    <n v="904.05000000000018"/>
    <n v="0.23796738658348801"/>
    <n v="3799.05"/>
    <n v="904.05000000000018"/>
    <s v="Feb"/>
    <s v="Feb-2024"/>
    <d v="2024-02-01T00:00:00"/>
    <s v="Home &amp; Kitchen"/>
    <x v="14"/>
  </r>
  <r>
    <s v="P033"/>
    <n v="1"/>
    <n v="399"/>
    <n v="0"/>
    <s v="Debit Card"/>
    <s v="Cancelled"/>
    <s v="Cancelled"/>
    <s v="Email"/>
    <n v="100"/>
    <n v="321"/>
    <n v="399"/>
    <n v="321"/>
    <n v="78"/>
    <n v="0.19548872180451127"/>
    <n v="0"/>
    <n v="0"/>
    <s v="Jun"/>
    <s v="Jun-2024"/>
    <d v="2024-06-01T00:00:00"/>
    <s v="Fashion"/>
    <x v="11"/>
  </r>
  <r>
    <s v="P065"/>
    <n v="3"/>
    <n v="399"/>
    <n v="0"/>
    <s v="Debit Card"/>
    <s v="Delivered"/>
    <s v="Delivered"/>
    <s v="Organic"/>
    <n v="80"/>
    <n v="252"/>
    <n v="1197"/>
    <n v="756"/>
    <n v="441"/>
    <n v="0.36842105263157893"/>
    <n v="1197"/>
    <n v="441"/>
    <s v="Jul"/>
    <s v="Jul-2024"/>
    <d v="2024-07-01T00:00:00"/>
    <s v="Beauty &amp; Personal Care"/>
    <x v="17"/>
  </r>
  <r>
    <s v="P075"/>
    <n v="1"/>
    <n v="1999"/>
    <n v="199.9"/>
    <s v="Cash on Delivery"/>
    <s v="Delivered"/>
    <s v="Delivered"/>
    <s v="Instagram"/>
    <n v="100"/>
    <n v="1338"/>
    <n v="1799.1"/>
    <n v="1338"/>
    <n v="461.09999999999991"/>
    <n v="0.25629481407370347"/>
    <n v="1799.1"/>
    <n v="461.09999999999991"/>
    <s v="Apr"/>
    <s v="Apr-2025"/>
    <d v="2025-04-01T00:00:00"/>
    <s v="Beauty &amp; Personal Care"/>
    <x v="23"/>
  </r>
  <r>
    <s v="P096"/>
    <n v="2"/>
    <n v="299"/>
    <n v="59.8"/>
    <s v="Credit Card"/>
    <s v="Delivered"/>
    <s v="Delivered"/>
    <s v="Facebook"/>
    <n v="50"/>
    <n v="168"/>
    <n v="538.20000000000005"/>
    <n v="336"/>
    <n v="202.20000000000005"/>
    <n v="0.37569676700111487"/>
    <n v="538.20000000000005"/>
    <n v="202.20000000000005"/>
    <s v="Feb"/>
    <s v="Feb-2025"/>
    <d v="2025-02-01T00:00:00"/>
    <s v="Sports &amp; Fitness"/>
    <x v="1"/>
  </r>
  <r>
    <s v="P035"/>
    <n v="1"/>
    <n v="1299"/>
    <n v="0"/>
    <s v="Cash on Delivery"/>
    <s v="Delivered"/>
    <s v="Delivered"/>
    <s v="Affiliate"/>
    <n v="70"/>
    <n v="863"/>
    <n v="1299"/>
    <n v="863"/>
    <n v="436"/>
    <n v="0.33564280215550424"/>
    <n v="1299"/>
    <n v="436"/>
    <s v="Jul"/>
    <s v="Jul-2024"/>
    <d v="2024-07-01T00:00:00"/>
    <s v="Fashion"/>
    <x v="11"/>
  </r>
  <r>
    <s v="P087"/>
    <n v="1"/>
    <n v="799"/>
    <n v="39.950000000000003"/>
    <s v="Debit Card"/>
    <s v="Delivered"/>
    <s v="Delivered"/>
    <s v="Organic"/>
    <n v="60"/>
    <n v="560"/>
    <n v="759.05"/>
    <n v="560"/>
    <n v="199.04999999999995"/>
    <n v="0.2622356893485277"/>
    <n v="759.05"/>
    <n v="199.04999999999995"/>
    <s v="Feb"/>
    <s v="Feb-2025"/>
    <d v="2025-02-01T00:00:00"/>
    <s v="Sports &amp; Fitness"/>
    <x v="15"/>
  </r>
  <r>
    <s v="P060"/>
    <n v="4"/>
    <n v="999"/>
    <n v="0"/>
    <s v="UPI"/>
    <s v="Delivered"/>
    <s v="Delivered"/>
    <s v="Instagram"/>
    <n v="40"/>
    <n v="744"/>
    <n v="3996"/>
    <n v="2976"/>
    <n v="1020"/>
    <n v="0.25525525525525528"/>
    <n v="3996"/>
    <n v="1020"/>
    <s v="Aug"/>
    <s v="Aug-2024"/>
    <d v="2024-08-01T00:00:00"/>
    <s v="Home &amp; Kitchen"/>
    <x v="24"/>
  </r>
  <r>
    <s v="P015"/>
    <n v="4"/>
    <n v="1299"/>
    <n v="0"/>
    <s v="UPI"/>
    <s v="Cancelled"/>
    <s v="Cancelled"/>
    <s v="Organic"/>
    <n v="70"/>
    <n v="881"/>
    <n v="5196"/>
    <n v="3524"/>
    <n v="1672"/>
    <n v="0.32178598922247881"/>
    <n v="0"/>
    <n v="0"/>
    <s v="Mar"/>
    <s v="Mar-2025"/>
    <d v="2025-03-01T00:00:00"/>
    <s v="Electronics"/>
    <x v="6"/>
  </r>
  <r>
    <s v="P012"/>
    <n v="1"/>
    <n v="1599"/>
    <n v="0"/>
    <s v="UPI"/>
    <s v="Delivered"/>
    <s v="Delivered"/>
    <s v="Google Ads"/>
    <n v="70"/>
    <n v="1169"/>
    <n v="1599"/>
    <n v="1169"/>
    <n v="430"/>
    <n v="0.26891807379612259"/>
    <n v="1599"/>
    <n v="430"/>
    <s v="Apr"/>
    <s v="Apr-2025"/>
    <d v="2025-04-01T00:00:00"/>
    <s v="Electronics"/>
    <x v="19"/>
  </r>
  <r>
    <s v="P044"/>
    <n v="2"/>
    <n v="4999"/>
    <n v="0"/>
    <s v="Credit Card"/>
    <s v="Cancelled"/>
    <s v="Cancelled"/>
    <s v="Facebook"/>
    <n v="50"/>
    <n v="3765"/>
    <n v="9998"/>
    <n v="7530"/>
    <n v="2468"/>
    <n v="0.24684936987397479"/>
    <n v="0"/>
    <n v="0"/>
    <s v="Jun"/>
    <s v="Jun-2024"/>
    <d v="2024-06-01T00:00:00"/>
    <s v="Home &amp; Kitchen"/>
    <x v="4"/>
  </r>
  <r>
    <s v="P018"/>
    <n v="2"/>
    <n v="499"/>
    <n v="199.6"/>
    <s v="UPI"/>
    <s v="Delivered"/>
    <s v="Delivered"/>
    <s v="Google Ads"/>
    <n v="50"/>
    <n v="403"/>
    <n v="798.4"/>
    <n v="806"/>
    <n v="-7.6000000000000227"/>
    <n v="-9.5190380761523332E-3"/>
    <n v="798.4"/>
    <n v="-7.6000000000000227"/>
    <s v="Nov"/>
    <s v="Nov-2024"/>
    <d v="2024-11-01T00:00:00"/>
    <s v="Electronics"/>
    <x v="9"/>
  </r>
  <r>
    <s v="P088"/>
    <n v="2"/>
    <n v="2999"/>
    <n v="299.89999999999998"/>
    <s v="UPI"/>
    <s v="Delivered"/>
    <s v="Delayed"/>
    <s v="Facebook"/>
    <n v="80"/>
    <n v="2377"/>
    <n v="5698.1"/>
    <n v="4754"/>
    <n v="944.10000000000036"/>
    <n v="0.1656868078833296"/>
    <n v="5698.1"/>
    <n v="944.10000000000036"/>
    <s v="Sep"/>
    <s v="Sep-2025"/>
    <d v="2025-09-01T00:00:00"/>
    <s v="Sports &amp; Fitness"/>
    <x v="15"/>
  </r>
  <r>
    <s v="P046"/>
    <n v="2"/>
    <n v="1999"/>
    <n v="999.5"/>
    <s v="Cash on Delivery"/>
    <s v="Delivered"/>
    <s v="Delivered"/>
    <s v="Organic"/>
    <n v="40"/>
    <n v="1398"/>
    <n v="2998.5"/>
    <n v="2796"/>
    <n v="202.5"/>
    <n v="6.7533766883441718E-2"/>
    <n v="2998.5"/>
    <n v="202.5"/>
    <s v="Sep"/>
    <s v="Sep-2025"/>
    <d v="2025-09-01T00:00:00"/>
    <s v="Home &amp; Kitchen"/>
    <x v="13"/>
  </r>
  <r>
    <s v="P042"/>
    <n v="1"/>
    <n v="2499"/>
    <n v="0"/>
    <s v="UPI"/>
    <s v="Delivered"/>
    <s v="Delayed"/>
    <s v="Organic"/>
    <n v="40"/>
    <n v="1833"/>
    <n v="2499"/>
    <n v="1833"/>
    <n v="666"/>
    <n v="0.26650660264105641"/>
    <n v="2499"/>
    <n v="666"/>
    <s v="May"/>
    <s v="May-2024"/>
    <d v="2024-05-01T00:00:00"/>
    <s v="Home &amp; Kitchen"/>
    <x v="4"/>
  </r>
  <r>
    <s v="P019"/>
    <n v="2"/>
    <n v="499"/>
    <n v="0"/>
    <s v="UPI"/>
    <s v="Delivered"/>
    <s v="Delayed"/>
    <s v="Instagram"/>
    <n v="70"/>
    <n v="391"/>
    <n v="998"/>
    <n v="782"/>
    <n v="216"/>
    <n v="0.21643286573146292"/>
    <n v="998"/>
    <n v="216"/>
    <s v="Mar"/>
    <s v="Mar-2024"/>
    <d v="2024-03-01T00:00:00"/>
    <s v="Electronics"/>
    <x v="9"/>
  </r>
  <r>
    <s v="P056"/>
    <n v="1"/>
    <n v="299"/>
    <n v="29.9"/>
    <s v="Credit Card"/>
    <s v="Delivered"/>
    <s v="Delivered"/>
    <s v="Organic"/>
    <n v="50"/>
    <n v="188"/>
    <n v="269.10000000000002"/>
    <n v="188"/>
    <n v="81.100000000000023"/>
    <n v="0.30137495354886668"/>
    <n v="269.10000000000002"/>
    <n v="81.100000000000023"/>
    <s v="Nov"/>
    <s v="Nov-2024"/>
    <d v="2024-11-01T00:00:00"/>
    <s v="Home &amp; Kitchen"/>
    <x v="16"/>
  </r>
  <r>
    <s v="P088"/>
    <n v="1"/>
    <n v="2999"/>
    <n v="449.85"/>
    <s v="Net Banking"/>
    <s v="Delivered"/>
    <s v="Delayed"/>
    <s v="Google Ads"/>
    <n v="100"/>
    <n v="2377"/>
    <n v="2549.15"/>
    <n v="2377"/>
    <n v="172.15000000000009"/>
    <n v="6.7532314693133033E-2"/>
    <n v="2549.15"/>
    <n v="172.15000000000009"/>
    <s v="Jun"/>
    <s v="Jun-2024"/>
    <d v="2024-06-01T00:00:00"/>
    <s v="Sports &amp; Fitness"/>
    <x v="15"/>
  </r>
  <r>
    <s v="P100"/>
    <n v="2"/>
    <n v="4999"/>
    <n v="499.9"/>
    <s v="UPI"/>
    <s v="Delivered"/>
    <s v="Delivered"/>
    <s v="Instagram"/>
    <n v="60"/>
    <n v="3463"/>
    <n v="9498.1"/>
    <n v="6926"/>
    <n v="2572.1000000000004"/>
    <n v="0.27080152872679802"/>
    <n v="9498.1"/>
    <n v="2572.1000000000004"/>
    <s v="Jan"/>
    <s v="Jan-2025"/>
    <d v="2025-01-01T00:00:00"/>
    <s v="Sports &amp; Fitness"/>
    <x v="18"/>
  </r>
  <r>
    <s v="P080"/>
    <n v="1"/>
    <n v="6999"/>
    <n v="0"/>
    <s v="Credit Card"/>
    <s v="Delivered"/>
    <s v="Delayed"/>
    <s v="Instagram"/>
    <n v="70"/>
    <n v="4949"/>
    <n v="6999"/>
    <n v="4949"/>
    <n v="2050"/>
    <n v="0.29289898556936705"/>
    <n v="6999"/>
    <n v="2050"/>
    <s v="Jun"/>
    <s v="Jun-2024"/>
    <d v="2024-06-01T00:00:00"/>
    <s v="Beauty &amp; Personal Care"/>
    <x v="7"/>
  </r>
  <r>
    <s v="P066"/>
    <n v="2"/>
    <n v="299"/>
    <n v="59.8"/>
    <s v="Net Banking"/>
    <s v="Delivered"/>
    <s v="Delivered"/>
    <s v="Facebook"/>
    <n v="80"/>
    <n v="223"/>
    <n v="538.20000000000005"/>
    <n v="446"/>
    <n v="92.200000000000045"/>
    <n v="0.17131178000743225"/>
    <n v="538.20000000000005"/>
    <n v="92.200000000000045"/>
    <s v="Dec"/>
    <s v="Dec-2024"/>
    <d v="2024-12-01T00:00:00"/>
    <s v="Beauty &amp; Personal Care"/>
    <x v="17"/>
  </r>
  <r>
    <s v="P075"/>
    <n v="3"/>
    <n v="1999"/>
    <n v="0"/>
    <s v="Cash on Delivery"/>
    <s v="Cancelled"/>
    <s v="Cancelled"/>
    <s v="Affiliate"/>
    <n v="100"/>
    <n v="1338"/>
    <n v="5997"/>
    <n v="4014"/>
    <n v="1983"/>
    <n v="0.33066533266633319"/>
    <n v="0"/>
    <n v="0"/>
    <s v="Sep"/>
    <s v="Sep-2025"/>
    <d v="2025-09-01T00:00:00"/>
    <s v="Beauty &amp; Personal Care"/>
    <x v="23"/>
  </r>
  <r>
    <s v="P050"/>
    <n v="1"/>
    <n v="3999"/>
    <n v="0"/>
    <s v="UPI"/>
    <s v="Cancelled"/>
    <s v="Cancelled"/>
    <s v="Affiliate"/>
    <n v="70"/>
    <n v="2895"/>
    <n v="3999"/>
    <n v="2895"/>
    <n v="1104"/>
    <n v="0.2760690172543136"/>
    <n v="0"/>
    <n v="0"/>
    <s v="Jun"/>
    <s v="Jun-2025"/>
    <d v="2025-06-01T00:00:00"/>
    <s v="Home &amp; Kitchen"/>
    <x v="14"/>
  </r>
  <r>
    <s v="P094"/>
    <n v="1"/>
    <n v="399"/>
    <n v="39.9"/>
    <s v="Debit Card"/>
    <s v="Delivered"/>
    <s v="Delivered"/>
    <s v="Organic"/>
    <n v="50"/>
    <n v="244"/>
    <n v="359.1"/>
    <n v="244"/>
    <n v="115.10000000000002"/>
    <n v="0.32052353104984688"/>
    <n v="359.1"/>
    <n v="115.10000000000002"/>
    <s v="Apr"/>
    <s v="Apr-2025"/>
    <d v="2025-04-01T00:00:00"/>
    <s v="Sports &amp; Fitness"/>
    <x v="1"/>
  </r>
  <r>
    <s v="P031"/>
    <n v="1"/>
    <n v="3999"/>
    <n v="399.9"/>
    <s v="UPI"/>
    <s v="Delivered"/>
    <s v="Delivered"/>
    <s v="Organic"/>
    <n v="40"/>
    <n v="3007"/>
    <n v="3599.1"/>
    <n v="3007"/>
    <n v="592.09999999999991"/>
    <n v="0.16451335055986216"/>
    <n v="3599.1"/>
    <n v="592.09999999999991"/>
    <s v="Nov"/>
    <s v="Nov-2024"/>
    <d v="2024-11-01T00:00:00"/>
    <s v="Fashion"/>
    <x v="21"/>
  </r>
  <r>
    <s v="P068"/>
    <n v="1"/>
    <n v="2499"/>
    <n v="0"/>
    <s v="UPI"/>
    <s v="Cancelled"/>
    <s v="Cancelled"/>
    <s v="Facebook"/>
    <n v="70"/>
    <n v="1632"/>
    <n v="2499"/>
    <n v="1632"/>
    <n v="867"/>
    <n v="0.34693877551020408"/>
    <n v="0"/>
    <n v="0"/>
    <s v="May"/>
    <s v="May-2025"/>
    <d v="2025-05-01T00:00:00"/>
    <s v="Beauty &amp; Personal Care"/>
    <x v="17"/>
  </r>
  <r>
    <s v="P050"/>
    <n v="3"/>
    <n v="3999"/>
    <n v="599.85"/>
    <s v="Cash on Delivery"/>
    <s v="Delivered"/>
    <s v="Delivered"/>
    <s v="Instagram"/>
    <n v="80"/>
    <n v="2895"/>
    <n v="11397.15"/>
    <n v="8685"/>
    <n v="2712.1499999999996"/>
    <n v="0.23796738658348796"/>
    <n v="11397.15"/>
    <n v="2712.1499999999996"/>
    <s v="Feb"/>
    <s v="Feb-2025"/>
    <d v="2025-02-01T00:00:00"/>
    <s v="Home &amp; Kitchen"/>
    <x v="14"/>
  </r>
  <r>
    <s v="P023"/>
    <n v="1"/>
    <n v="8999"/>
    <n v="0"/>
    <s v="Credit Card"/>
    <s v="Cancelled"/>
    <s v="Cancelled"/>
    <s v="Organic"/>
    <n v="40"/>
    <n v="6419"/>
    <n v="8999"/>
    <n v="6419"/>
    <n v="2580"/>
    <n v="0.28669852205800644"/>
    <n v="0"/>
    <n v="0"/>
    <s v="Nov"/>
    <s v="Nov-2024"/>
    <d v="2024-11-01T00:00:00"/>
    <s v="Fashion"/>
    <x v="22"/>
  </r>
  <r>
    <s v="P067"/>
    <n v="2"/>
    <n v="999"/>
    <n v="0"/>
    <s v="UPI"/>
    <s v="Delivered"/>
    <s v="Delivered"/>
    <s v="Organic"/>
    <n v="100"/>
    <n v="611"/>
    <n v="1998"/>
    <n v="1222"/>
    <n v="776"/>
    <n v="0.38838838838838841"/>
    <n v="1998"/>
    <n v="776"/>
    <s v="May"/>
    <s v="May-2025"/>
    <d v="2025-05-01T00:00:00"/>
    <s v="Beauty &amp; Personal Care"/>
    <x v="17"/>
  </r>
  <r>
    <s v="P054"/>
    <n v="2"/>
    <n v="4999"/>
    <n v="0"/>
    <s v="Debit Card"/>
    <s v="Delivered"/>
    <s v="Delivered"/>
    <s v="Google Ads"/>
    <n v="100"/>
    <n v="2912"/>
    <n v="9998"/>
    <n v="5824"/>
    <n v="4174"/>
    <n v="0.41748349669933987"/>
    <n v="9998"/>
    <n v="4174"/>
    <s v="Feb"/>
    <s v="Feb-2025"/>
    <d v="2025-02-01T00:00:00"/>
    <s v="Home &amp; Kitchen"/>
    <x v="16"/>
  </r>
  <r>
    <s v="P021"/>
    <n v="1"/>
    <n v="799"/>
    <n v="199.75"/>
    <s v="Net Banking"/>
    <s v="Delivered"/>
    <s v="Delivered"/>
    <s v="Organic"/>
    <n v="40"/>
    <n v="613"/>
    <n v="599.25"/>
    <n v="613"/>
    <n v="-13.75"/>
    <n v="-2.2945348352106799E-2"/>
    <n v="599.25"/>
    <n v="-13.75"/>
    <s v="Feb"/>
    <s v="Feb-2025"/>
    <d v="2025-02-01T00:00:00"/>
    <s v="Fashion"/>
    <x v="22"/>
  </r>
  <r>
    <s v="P028"/>
    <n v="2"/>
    <n v="799"/>
    <n v="239.7"/>
    <s v="Cash on Delivery"/>
    <s v="Delivered"/>
    <s v="Delivered"/>
    <s v="Google Ads"/>
    <n v="70"/>
    <n v="526"/>
    <n v="1358.3"/>
    <n v="1052"/>
    <n v="306.29999999999995"/>
    <n v="0.22550246631819182"/>
    <n v="1358.3"/>
    <n v="306.29999999999995"/>
    <s v="Sep"/>
    <s v="Sep-2025"/>
    <d v="2025-09-01T00:00:00"/>
    <s v="Fashion"/>
    <x v="0"/>
  </r>
  <r>
    <s v="P016"/>
    <n v="1"/>
    <n v="999"/>
    <n v="0"/>
    <s v="Cash on Delivery"/>
    <s v="Cancelled"/>
    <s v="Cancelled"/>
    <s v="Instagram"/>
    <n v="50"/>
    <n v="813"/>
    <n v="999"/>
    <n v="813"/>
    <n v="186"/>
    <n v="0.18618618618618618"/>
    <n v="0"/>
    <n v="0"/>
    <s v="Jul"/>
    <s v="Jul-2024"/>
    <d v="2024-07-01T00:00:00"/>
    <s v="Electronics"/>
    <x v="6"/>
  </r>
  <r>
    <s v="P054"/>
    <n v="1"/>
    <n v="4999"/>
    <n v="749.85"/>
    <s v="UPI"/>
    <s v="Delivered"/>
    <s v="Delivered"/>
    <s v="Organic"/>
    <n v="60"/>
    <n v="2912"/>
    <n v="4249.1499999999996"/>
    <n v="2912"/>
    <n v="1337.1499999999996"/>
    <n v="0.31468646670510569"/>
    <n v="4249.1499999999996"/>
    <n v="1337.1499999999996"/>
    <s v="Mar"/>
    <s v="Mar-2024"/>
    <d v="2024-03-01T00:00:00"/>
    <s v="Home &amp; Kitchen"/>
    <x v="16"/>
  </r>
  <r>
    <s v="P048"/>
    <n v="4"/>
    <n v="1599"/>
    <n v="639.6"/>
    <s v="Credit Card"/>
    <s v="Delivered"/>
    <s v="Delayed"/>
    <s v="Organic"/>
    <n v="50"/>
    <n v="1138"/>
    <n v="5756.4"/>
    <n v="4552"/>
    <n v="1204.3999999999996"/>
    <n v="0.20922798971579454"/>
    <n v="5756.4"/>
    <n v="1204.3999999999996"/>
    <s v="Aug"/>
    <s v="Aug-2024"/>
    <d v="2024-08-01T00:00:00"/>
    <s v="Home &amp; Kitchen"/>
    <x v="13"/>
  </r>
  <r>
    <s v="P020"/>
    <n v="1"/>
    <n v="1999"/>
    <n v="99.95"/>
    <s v="Cash on Delivery"/>
    <s v="Delivered"/>
    <s v="Delivered"/>
    <s v="Organic"/>
    <n v="100"/>
    <n v="1597"/>
    <n v="1899.05"/>
    <n v="1597"/>
    <n v="302.04999999999995"/>
    <n v="0.15905321081593427"/>
    <n v="1899.05"/>
    <n v="302.04999999999995"/>
    <s v="May"/>
    <s v="May-2024"/>
    <d v="2024-05-01T00:00:00"/>
    <s v="Electronics"/>
    <x v="9"/>
  </r>
  <r>
    <s v="P052"/>
    <n v="1"/>
    <n v="499"/>
    <n v="49.9"/>
    <s v="Credit Card"/>
    <s v="Delivered"/>
    <s v="Delayed"/>
    <s v="Organic"/>
    <n v="50"/>
    <n v="320"/>
    <n v="449.1"/>
    <n v="320"/>
    <n v="129.10000000000002"/>
    <n v="0.28746381652193281"/>
    <n v="449.1"/>
    <n v="129.10000000000002"/>
    <s v="Aug"/>
    <s v="Aug-2025"/>
    <d v="2025-08-01T00:00:00"/>
    <s v="Home &amp; Kitchen"/>
    <x v="14"/>
  </r>
  <r>
    <s v="P080"/>
    <n v="1"/>
    <n v="6999"/>
    <n v="1399.8"/>
    <s v="UPI"/>
    <s v="Delivered"/>
    <s v="Delivered"/>
    <s v="Email"/>
    <n v="100"/>
    <n v="4949"/>
    <n v="5599.2"/>
    <n v="4949"/>
    <n v="650.19999999999982"/>
    <n v="0.11612373196170879"/>
    <n v="5599.2"/>
    <n v="650.19999999999982"/>
    <s v="Jul"/>
    <s v="Jul-2025"/>
    <d v="2025-07-01T00:00:00"/>
    <s v="Beauty &amp; Personal Care"/>
    <x v="7"/>
  </r>
  <r>
    <s v="P083"/>
    <n v="2"/>
    <n v="499"/>
    <n v="199.6"/>
    <s v="UPI"/>
    <s v="Delivered"/>
    <s v="Delayed"/>
    <s v="Affiliate"/>
    <n v="100"/>
    <n v="323"/>
    <n v="798.4"/>
    <n v="646"/>
    <n v="152.39999999999998"/>
    <n v="0.19088176352705408"/>
    <n v="798.4"/>
    <n v="152.39999999999998"/>
    <s v="Sep"/>
    <s v="Sep-2025"/>
    <d v="2025-09-01T00:00:00"/>
    <s v="Sports &amp; Fitness"/>
    <x v="10"/>
  </r>
  <r>
    <s v="P058"/>
    <n v="3"/>
    <n v="599"/>
    <n v="89.85"/>
    <s v="Credit Card"/>
    <s v="Delivered"/>
    <s v="Delivered"/>
    <s v="Google Ads"/>
    <n v="100"/>
    <n v="464"/>
    <n v="1707.15"/>
    <n v="1392"/>
    <n v="315.15000000000009"/>
    <n v="0.18460592215095339"/>
    <n v="1707.15"/>
    <n v="315.15000000000009"/>
    <s v="Aug"/>
    <s v="Aug-2024"/>
    <d v="2024-08-01T00:00:00"/>
    <s v="Home &amp; Kitchen"/>
    <x v="24"/>
  </r>
  <r>
    <s v="P011"/>
    <n v="4"/>
    <n v="799"/>
    <n v="159.80000000000001"/>
    <s v="Credit Card"/>
    <s v="Delivered"/>
    <s v="Delivered"/>
    <s v="Google Ads"/>
    <n v="60"/>
    <n v="645"/>
    <n v="3036.2"/>
    <n v="2580"/>
    <n v="456.19999999999982"/>
    <n v="0.1502536064817864"/>
    <n v="3036.2"/>
    <n v="456.19999999999982"/>
    <s v="Sep"/>
    <s v="Sep-2024"/>
    <d v="2024-09-01T00:00:00"/>
    <s v="Electronics"/>
    <x v="19"/>
  </r>
  <r>
    <s v="P012"/>
    <n v="2"/>
    <n v="1599"/>
    <n v="479.7"/>
    <s v="Debit Card"/>
    <s v="Delivered"/>
    <s v="Delivered"/>
    <s v="Instagram"/>
    <n v="60"/>
    <n v="1169"/>
    <n v="2718.3"/>
    <n v="2338"/>
    <n v="380.30000000000018"/>
    <n v="0.1399036162307325"/>
    <n v="2718.3"/>
    <n v="380.30000000000018"/>
    <s v="Mar"/>
    <s v="Mar-2024"/>
    <d v="2024-03-01T00:00:00"/>
    <s v="Electronics"/>
    <x v="19"/>
  </r>
  <r>
    <s v="P050"/>
    <n v="2"/>
    <n v="3999"/>
    <n v="399.9"/>
    <s v="UPI"/>
    <s v="Delivered"/>
    <s v="Delivered"/>
    <s v="Instagram"/>
    <n v="80"/>
    <n v="2895"/>
    <n v="7598.1"/>
    <n v="5790"/>
    <n v="1808.1000000000004"/>
    <n v="0.23796738658348801"/>
    <n v="7598.1"/>
    <n v="1808.1000000000004"/>
    <s v="May"/>
    <s v="May-2024"/>
    <d v="2024-05-01T00:00:00"/>
    <s v="Home &amp; Kitchen"/>
    <x v="14"/>
  </r>
  <r>
    <s v="P094"/>
    <n v="3"/>
    <n v="399"/>
    <n v="179.55"/>
    <s v="Cash on Delivery"/>
    <s v="Delivered"/>
    <s v="Delivered"/>
    <s v="Google Ads"/>
    <n v="70"/>
    <n v="244"/>
    <n v="1017.45"/>
    <n v="732"/>
    <n v="285.45000000000005"/>
    <n v="0.28055432699395549"/>
    <n v="1017.45"/>
    <n v="285.45000000000005"/>
    <s v="Oct"/>
    <s v="Oct-2025"/>
    <d v="2025-10-01T00:00:00"/>
    <s v="Sports &amp; Fitness"/>
    <x v="1"/>
  </r>
  <r>
    <s v="P092"/>
    <n v="1"/>
    <n v="999"/>
    <n v="49.95"/>
    <s v="Debit Card"/>
    <s v="Delivered"/>
    <s v="Delivered"/>
    <s v="Google Ads"/>
    <n v="40"/>
    <n v="727"/>
    <n v="949.05"/>
    <n v="727"/>
    <n v="222.04999999999995"/>
    <n v="0.23397081291818131"/>
    <n v="949.05"/>
    <n v="222.04999999999995"/>
    <s v="Apr"/>
    <s v="Apr-2024"/>
    <d v="2024-04-01T00:00:00"/>
    <s v="Sports &amp; Fitness"/>
    <x v="3"/>
  </r>
  <r>
    <s v="P002"/>
    <n v="2"/>
    <n v="999"/>
    <n v="0"/>
    <s v="Credit Card"/>
    <s v="Cancelled"/>
    <s v="Cancelled"/>
    <s v="Organic"/>
    <n v="100"/>
    <n v="590"/>
    <n v="1998"/>
    <n v="1180"/>
    <n v="818"/>
    <n v="0.4094094094094094"/>
    <n v="0"/>
    <n v="0"/>
    <s v="Sep"/>
    <s v="Sep-2025"/>
    <d v="2025-09-01T00:00:00"/>
    <s v="Electronics"/>
    <x v="5"/>
  </r>
  <r>
    <s v="P062"/>
    <n v="2"/>
    <n v="1599"/>
    <n v="639.6"/>
    <s v="Cash on Delivery"/>
    <s v="Delivered"/>
    <s v="Delivered"/>
    <s v="Organic"/>
    <n v="40"/>
    <n v="1023"/>
    <n v="2558.4"/>
    <n v="2046"/>
    <n v="512.40000000000009"/>
    <n v="0.20028142589118203"/>
    <n v="2558.4"/>
    <n v="512.40000000000009"/>
    <s v="May"/>
    <s v="May-2024"/>
    <d v="2024-05-01T00:00:00"/>
    <s v="Beauty &amp; Personal Care"/>
    <x v="12"/>
  </r>
  <r>
    <s v="P083"/>
    <n v="4"/>
    <n v="499"/>
    <n v="0"/>
    <s v="Debit Card"/>
    <s v="Cancelled"/>
    <s v="Cancelled"/>
    <s v="Email"/>
    <n v="80"/>
    <n v="323"/>
    <n v="1996"/>
    <n v="1292"/>
    <n v="704"/>
    <n v="0.35270541082164331"/>
    <n v="0"/>
    <n v="0"/>
    <s v="Oct"/>
    <s v="Oct-2025"/>
    <d v="2025-10-01T00:00:00"/>
    <s v="Sports &amp; Fitness"/>
    <x v="10"/>
  </r>
  <r>
    <s v="P100"/>
    <n v="3"/>
    <n v="4999"/>
    <n v="1499.7"/>
    <s v="Credit Card"/>
    <s v="Delivered"/>
    <s v="Delivered"/>
    <s v="Facebook"/>
    <n v="70"/>
    <n v="3463"/>
    <n v="13497.3"/>
    <n v="10389"/>
    <n v="3108.2999999999993"/>
    <n v="0.2302905025449534"/>
    <n v="13497.3"/>
    <n v="3108.2999999999993"/>
    <s v="Jun"/>
    <s v="Jun-2025"/>
    <d v="2025-06-01T00:00:00"/>
    <s v="Sports &amp; Fitness"/>
    <x v="18"/>
  </r>
  <r>
    <s v="P056"/>
    <n v="1"/>
    <n v="299"/>
    <n v="0"/>
    <s v="UPI"/>
    <s v="Cancelled"/>
    <s v="Cancelled"/>
    <s v="Affiliate"/>
    <n v="40"/>
    <n v="188"/>
    <n v="299"/>
    <n v="188"/>
    <n v="111"/>
    <n v="0.37123745819397991"/>
    <n v="0"/>
    <n v="0"/>
    <s v="Jun"/>
    <s v="Jun-2024"/>
    <d v="2024-06-01T00:00:00"/>
    <s v="Home &amp; Kitchen"/>
    <x v="16"/>
  </r>
  <r>
    <s v="P092"/>
    <n v="4"/>
    <n v="999"/>
    <n v="0"/>
    <s v="Net Banking"/>
    <s v="Cancelled"/>
    <s v="Cancelled"/>
    <s v="Organic"/>
    <n v="60"/>
    <n v="727"/>
    <n v="3996"/>
    <n v="2908"/>
    <n v="1088"/>
    <n v="0.2722722722722723"/>
    <n v="0"/>
    <n v="0"/>
    <s v="Aug"/>
    <s v="Aug-2025"/>
    <d v="2025-08-01T00:00:00"/>
    <s v="Sports &amp; Fitness"/>
    <x v="3"/>
  </r>
  <r>
    <s v="P010"/>
    <n v="4"/>
    <n v="2499"/>
    <n v="999.6"/>
    <s v="Credit Card"/>
    <s v="Delivered"/>
    <s v="Delivered"/>
    <s v="Facebook"/>
    <n v="60"/>
    <n v="2030"/>
    <n v="8996.4"/>
    <n v="8120"/>
    <n v="876.39999999999964"/>
    <n v="9.7416744475567973E-2"/>
    <n v="8996.4"/>
    <n v="876.39999999999964"/>
    <s v="Jun"/>
    <s v="Jun-2025"/>
    <d v="2025-06-01T00:00:00"/>
    <s v="Electronics"/>
    <x v="19"/>
  </r>
  <r>
    <s v="P037"/>
    <n v="1"/>
    <n v="399"/>
    <n v="99.75"/>
    <s v="Credit Card"/>
    <s v="Delivered"/>
    <s v="Delivered"/>
    <s v="Facebook"/>
    <n v="50"/>
    <n v="226"/>
    <n v="299.25"/>
    <n v="226"/>
    <n v="73.25"/>
    <n v="0.24477861319966582"/>
    <n v="299.25"/>
    <n v="73.25"/>
    <s v="Jun"/>
    <s v="Jun-2025"/>
    <d v="2025-06-01T00:00:00"/>
    <s v="Fashion"/>
    <x v="8"/>
  </r>
  <r>
    <s v="P100"/>
    <n v="1"/>
    <n v="4999"/>
    <n v="499.9"/>
    <s v="UPI"/>
    <s v="Delivered"/>
    <s v="Delivered"/>
    <s v="Organic"/>
    <n v="80"/>
    <n v="3463"/>
    <n v="4499.1000000000004"/>
    <n v="3463"/>
    <n v="1036.1000000000004"/>
    <n v="0.23029050254495351"/>
    <n v="4499.1000000000004"/>
    <n v="1036.1000000000004"/>
    <s v="Jan"/>
    <s v="Jan-2025"/>
    <d v="2025-01-01T00:00:00"/>
    <s v="Sports &amp; Fitness"/>
    <x v="18"/>
  </r>
  <r>
    <s v="P017"/>
    <n v="4"/>
    <n v="6999"/>
    <n v="0"/>
    <s v="Debit Card"/>
    <s v="Cancelled"/>
    <s v="Cancelled"/>
    <s v="Google Ads"/>
    <n v="100"/>
    <n v="4046"/>
    <n v="27996"/>
    <n v="16184"/>
    <n v="11812"/>
    <n v="0.42191741677382483"/>
    <n v="0"/>
    <n v="0"/>
    <s v="May"/>
    <s v="May-2025"/>
    <d v="2025-05-01T00:00:00"/>
    <s v="Electronics"/>
    <x v="9"/>
  </r>
  <r>
    <s v="P011"/>
    <n v="2"/>
    <n v="799"/>
    <n v="159.80000000000001"/>
    <s v="Credit Card"/>
    <s v="Delivered"/>
    <s v="Delivered"/>
    <s v="Affiliate"/>
    <n v="40"/>
    <n v="645"/>
    <n v="1438.2"/>
    <n v="1290"/>
    <n v="148.20000000000005"/>
    <n v="0.10304547350855238"/>
    <n v="1438.2"/>
    <n v="148.20000000000005"/>
    <s v="Jul"/>
    <s v="Jul-2024"/>
    <d v="2024-07-01T00:00:00"/>
    <s v="Electronics"/>
    <x v="19"/>
  </r>
  <r>
    <s v="P042"/>
    <n v="3"/>
    <n v="2499"/>
    <n v="374.85"/>
    <s v="Cash on Delivery"/>
    <s v="Delivered"/>
    <s v="Delivered"/>
    <s v="Instagram"/>
    <n v="100"/>
    <n v="1833"/>
    <n v="7122.15"/>
    <n v="5499"/>
    <n v="1623.1499999999996"/>
    <n v="0.22790168699058566"/>
    <n v="7122.15"/>
    <n v="1623.1499999999996"/>
    <s v="Jan"/>
    <s v="Jan-2024"/>
    <d v="2024-01-01T00:00:00"/>
    <s v="Home &amp; Kitchen"/>
    <x v="4"/>
  </r>
  <r>
    <s v="P046"/>
    <n v="1"/>
    <n v="1999"/>
    <n v="0"/>
    <s v="UPI"/>
    <s v="Delivered"/>
    <s v="Delivered"/>
    <s v="Facebook"/>
    <n v="40"/>
    <n v="1398"/>
    <n v="1999"/>
    <n v="1398"/>
    <n v="601"/>
    <n v="0.30065032516258128"/>
    <n v="1999"/>
    <n v="601"/>
    <s v="Jan"/>
    <s v="Jan-2025"/>
    <d v="2025-01-01T00:00:00"/>
    <s v="Home &amp; Kitchen"/>
    <x v="13"/>
  </r>
  <r>
    <s v="P078"/>
    <n v="2"/>
    <n v="399"/>
    <n v="0"/>
    <s v="Credit Card"/>
    <s v="Delivered"/>
    <s v="Delivered"/>
    <s v="Instagram"/>
    <n v="70"/>
    <n v="257"/>
    <n v="798"/>
    <n v="514"/>
    <n v="284"/>
    <n v="0.35588972431077692"/>
    <n v="798"/>
    <n v="284"/>
    <s v="Jul"/>
    <s v="Jul-2024"/>
    <d v="2024-07-01T00:00:00"/>
    <s v="Beauty &amp; Personal Care"/>
    <x v="7"/>
  </r>
  <r>
    <s v="P032"/>
    <n v="1"/>
    <n v="1599"/>
    <n v="159.9"/>
    <s v="Credit Card"/>
    <s v="Delivered"/>
    <s v="Delivered"/>
    <s v="Organic"/>
    <n v="70"/>
    <n v="1180"/>
    <n v="1439.1"/>
    <n v="1180"/>
    <n v="259.09999999999991"/>
    <n v="0.18004308248210682"/>
    <n v="1439.1"/>
    <n v="259.09999999999991"/>
    <s v="Oct"/>
    <s v="Oct-2025"/>
    <d v="2025-10-01T00:00:00"/>
    <s v="Fashion"/>
    <x v="21"/>
  </r>
  <r>
    <s v="P089"/>
    <n v="2"/>
    <n v="2999"/>
    <n v="1199.5999999999999"/>
    <s v="Net Banking"/>
    <s v="Delivered"/>
    <s v="Delivered"/>
    <s v="Instagram"/>
    <n v="50"/>
    <n v="2453"/>
    <n v="4798.3999999999996"/>
    <n v="4906"/>
    <n v="-107.60000000000036"/>
    <n v="-2.2424141380460231E-2"/>
    <n v="4798.3999999999996"/>
    <n v="-107.60000000000036"/>
    <s v="Jun"/>
    <s v="Jun-2025"/>
    <d v="2025-06-01T00:00:00"/>
    <s v="Sports &amp; Fitness"/>
    <x v="3"/>
  </r>
  <r>
    <s v="P031"/>
    <n v="1"/>
    <n v="3999"/>
    <n v="599.85"/>
    <s v="UPI"/>
    <s v="Delivered"/>
    <s v="Delayed"/>
    <s v="Facebook"/>
    <n v="100"/>
    <n v="3007"/>
    <n v="3399.15"/>
    <n v="3007"/>
    <n v="392.15000000000009"/>
    <n v="0.11536707706338352"/>
    <n v="3399.15"/>
    <n v="392.15000000000009"/>
    <s v="Oct"/>
    <s v="Oct-2025"/>
    <d v="2025-10-01T00:00:00"/>
    <s v="Fashion"/>
    <x v="21"/>
  </r>
  <r>
    <s v="P087"/>
    <n v="1"/>
    <n v="799"/>
    <n v="0"/>
    <s v="Debit Card"/>
    <s v="Cancelled"/>
    <s v="Cancelled"/>
    <s v="Organic"/>
    <n v="80"/>
    <n v="560"/>
    <n v="799"/>
    <n v="560"/>
    <n v="239"/>
    <n v="0.29912390488110135"/>
    <n v="0"/>
    <n v="0"/>
    <s v="Apr"/>
    <s v="Apr-2024"/>
    <d v="2024-04-01T00:00:00"/>
    <s v="Sports &amp; Fitness"/>
    <x v="15"/>
  </r>
  <r>
    <s v="P064"/>
    <n v="1"/>
    <n v="799"/>
    <n v="159.80000000000001"/>
    <s v="UPI"/>
    <s v="Delivered"/>
    <s v="Delivered"/>
    <s v="Organic"/>
    <n v="60"/>
    <n v="445"/>
    <n v="639.20000000000005"/>
    <n v="445"/>
    <n v="194.20000000000005"/>
    <n v="0.3038172715894869"/>
    <n v="639.20000000000005"/>
    <n v="194.20000000000005"/>
    <s v="Dec"/>
    <s v="Dec-2024"/>
    <d v="2024-12-01T00:00:00"/>
    <s v="Beauty &amp; Personal Care"/>
    <x v="12"/>
  </r>
  <r>
    <s v="P097"/>
    <n v="1"/>
    <n v="499"/>
    <n v="74.849999999999994"/>
    <s v="UPI"/>
    <s v="Delivered"/>
    <s v="Delayed"/>
    <s v="Organic"/>
    <n v="60"/>
    <n v="324"/>
    <n v="424.15"/>
    <n v="324"/>
    <n v="100.14999999999998"/>
    <n v="0.2361192974183661"/>
    <n v="424.15"/>
    <n v="100.14999999999998"/>
    <s v="Dec"/>
    <s v="Dec-2024"/>
    <d v="2024-12-01T00:00:00"/>
    <s v="Sports &amp; Fitness"/>
    <x v="18"/>
  </r>
  <r>
    <s v="P084"/>
    <n v="1"/>
    <n v="999"/>
    <n v="0"/>
    <s v="Net Banking"/>
    <s v="Delivered"/>
    <s v="Delivered"/>
    <s v="Organic"/>
    <n v="60"/>
    <n v="809"/>
    <n v="999"/>
    <n v="809"/>
    <n v="190"/>
    <n v="0.19019019019019018"/>
    <n v="999"/>
    <n v="190"/>
    <s v="Dec"/>
    <s v="Dec-2024"/>
    <d v="2024-12-01T00:00:00"/>
    <s v="Sports &amp; Fitness"/>
    <x v="10"/>
  </r>
  <r>
    <s v="P012"/>
    <n v="4"/>
    <n v="1599"/>
    <n v="639.6"/>
    <s v="Net Banking"/>
    <s v="Delivered"/>
    <s v="Delivered"/>
    <s v="Facebook"/>
    <n v="40"/>
    <n v="1169"/>
    <n v="5756.4"/>
    <n v="4676"/>
    <n v="1080.3999999999996"/>
    <n v="0.18768674866235838"/>
    <n v="5756.4"/>
    <n v="1080.3999999999996"/>
    <s v="Sep"/>
    <s v="Sep-2025"/>
    <d v="2025-09-01T00:00:00"/>
    <s v="Electronics"/>
    <x v="19"/>
  </r>
  <r>
    <s v="P062"/>
    <n v="1"/>
    <n v="1599"/>
    <n v="0"/>
    <s v="UPI"/>
    <s v="Cancelled"/>
    <s v="Cancelled"/>
    <s v="Google Ads"/>
    <n v="60"/>
    <n v="1023"/>
    <n v="1599"/>
    <n v="1023"/>
    <n v="576"/>
    <n v="0.36022514071294559"/>
    <n v="0"/>
    <n v="0"/>
    <s v="May"/>
    <s v="May-2024"/>
    <d v="2024-05-01T00:00:00"/>
    <s v="Beauty &amp; Personal Care"/>
    <x v="12"/>
  </r>
  <r>
    <s v="P018"/>
    <n v="1"/>
    <n v="499"/>
    <n v="74.849999999999994"/>
    <s v="UPI"/>
    <s v="Delivered"/>
    <s v="Delivered"/>
    <s v="Facebook"/>
    <n v="40"/>
    <n v="403"/>
    <n v="424.15"/>
    <n v="403"/>
    <n v="21.149999999999977"/>
    <n v="4.9864434751856604E-2"/>
    <n v="424.15"/>
    <n v="21.149999999999977"/>
    <s v="Sep"/>
    <s v="Sep-2024"/>
    <d v="2024-09-01T00:00:00"/>
    <s v="Electronics"/>
    <x v="9"/>
  </r>
  <r>
    <s v="P058"/>
    <n v="2"/>
    <n v="599"/>
    <n v="0"/>
    <s v="UPI"/>
    <s v="Cancelled"/>
    <s v="Cancelled"/>
    <s v="Organic"/>
    <n v="50"/>
    <n v="464"/>
    <n v="1198"/>
    <n v="928"/>
    <n v="270"/>
    <n v="0.22537562604340566"/>
    <n v="0"/>
    <n v="0"/>
    <s v="Jul"/>
    <s v="Jul-2025"/>
    <d v="2025-07-01T00:00:00"/>
    <s v="Home &amp; Kitchen"/>
    <x v="24"/>
  </r>
  <r>
    <s v="P051"/>
    <n v="4"/>
    <n v="2499"/>
    <n v="1499.4"/>
    <s v="Credit Card"/>
    <s v="Delivered"/>
    <s v="Delivered"/>
    <s v="Google Ads"/>
    <n v="50"/>
    <n v="1946"/>
    <n v="8496.6"/>
    <n v="7784"/>
    <n v="712.60000000000036"/>
    <n v="8.3868841654308815E-2"/>
    <n v="8496.6"/>
    <n v="712.60000000000036"/>
    <s v="Jun"/>
    <s v="Jun-2024"/>
    <d v="2024-06-01T00:00:00"/>
    <s v="Home &amp; Kitchen"/>
    <x v="14"/>
  </r>
  <r>
    <s v="P053"/>
    <n v="2"/>
    <n v="599"/>
    <n v="59.9"/>
    <s v="Debit Card"/>
    <s v="Delivered"/>
    <s v="Delivered"/>
    <s v="Affiliate"/>
    <n v="60"/>
    <n v="443"/>
    <n v="1138.0999999999999"/>
    <n v="886"/>
    <n v="252.09999999999991"/>
    <n v="0.22150953343291443"/>
    <n v="1138.0999999999999"/>
    <n v="252.09999999999991"/>
    <s v="Jan"/>
    <s v="Jan-2024"/>
    <d v="2024-01-01T00:00:00"/>
    <s v="Home &amp; Kitchen"/>
    <x v="16"/>
  </r>
  <r>
    <s v="P091"/>
    <n v="2"/>
    <n v="3999"/>
    <n v="0"/>
    <s v="UPI"/>
    <s v="Cancelled"/>
    <s v="Cancelled"/>
    <s v="Instagram"/>
    <n v="60"/>
    <n v="3076"/>
    <n v="7998"/>
    <n v="6152"/>
    <n v="1846"/>
    <n v="0.23080770192548136"/>
    <n v="0"/>
    <n v="0"/>
    <s v="May"/>
    <s v="May-2025"/>
    <d v="2025-05-01T00:00:00"/>
    <s v="Sports &amp; Fitness"/>
    <x v="3"/>
  </r>
  <r>
    <s v="P096"/>
    <n v="3"/>
    <n v="299"/>
    <n v="0"/>
    <s v="UPI"/>
    <s v="Cancelled"/>
    <s v="Cancelled"/>
    <s v="Organic"/>
    <n v="50"/>
    <n v="168"/>
    <n v="897"/>
    <n v="504"/>
    <n v="393"/>
    <n v="0.43812709030100333"/>
    <n v="0"/>
    <n v="0"/>
    <s v="May"/>
    <s v="May-2025"/>
    <d v="2025-05-01T00:00:00"/>
    <s v="Sports &amp; Fitness"/>
    <x v="1"/>
  </r>
  <r>
    <s v="P001"/>
    <n v="3"/>
    <n v="799"/>
    <n v="0"/>
    <s v="UPI"/>
    <s v="Delivered"/>
    <s v="Delivered"/>
    <s v="Google Ads"/>
    <n v="60"/>
    <n v="547"/>
    <n v="2397"/>
    <n v="1641"/>
    <n v="756"/>
    <n v="0.31539424280350437"/>
    <n v="2397"/>
    <n v="756"/>
    <s v="Jul"/>
    <s v="Jul-2025"/>
    <d v="2025-07-01T00:00:00"/>
    <s v="Electronics"/>
    <x v="5"/>
  </r>
  <r>
    <s v="P059"/>
    <n v="1"/>
    <n v="1999"/>
    <n v="99.95"/>
    <s v="Credit Card"/>
    <s v="Delivered"/>
    <s v="Delivered"/>
    <s v="Facebook"/>
    <n v="40"/>
    <n v="1414"/>
    <n v="1899.05"/>
    <n v="1414"/>
    <n v="485.04999999999995"/>
    <n v="0.25541718227534821"/>
    <n v="1899.05"/>
    <n v="485.04999999999995"/>
    <s v="Jun"/>
    <s v="Jun-2025"/>
    <d v="2025-06-01T00:00:00"/>
    <s v="Home &amp; Kitchen"/>
    <x v="24"/>
  </r>
  <r>
    <s v="P098"/>
    <n v="2"/>
    <n v="399"/>
    <n v="0"/>
    <s v="UPI"/>
    <s v="Cancelled"/>
    <s v="Cancelled"/>
    <s v="Organic"/>
    <n v="60"/>
    <n v="278"/>
    <n v="798"/>
    <n v="556"/>
    <n v="242"/>
    <n v="0.3032581453634085"/>
    <n v="0"/>
    <n v="0"/>
    <s v="Mar"/>
    <s v="Mar-2025"/>
    <d v="2025-03-01T00:00:00"/>
    <s v="Sports &amp; Fitness"/>
    <x v="18"/>
  </r>
  <r>
    <s v="P093"/>
    <n v="1"/>
    <n v="999"/>
    <n v="49.95"/>
    <s v="Credit Card"/>
    <s v="Delivered"/>
    <s v="Delayed"/>
    <s v="Instagram"/>
    <n v="80"/>
    <n v="629"/>
    <n v="949.05"/>
    <n v="629"/>
    <n v="320.04999999999995"/>
    <n v="0.33723196881091616"/>
    <n v="949.05"/>
    <n v="320.04999999999995"/>
    <s v="Jul"/>
    <s v="Jul-2025"/>
    <d v="2025-07-01T00:00:00"/>
    <s v="Sports &amp; Fitness"/>
    <x v="1"/>
  </r>
  <r>
    <s v="P012"/>
    <n v="2"/>
    <n v="1599"/>
    <n v="319.8"/>
    <s v="Credit Card"/>
    <s v="Delivered"/>
    <s v="Delivered"/>
    <s v="Email"/>
    <n v="60"/>
    <n v="1169"/>
    <n v="2878.2"/>
    <n v="2338"/>
    <n v="540.19999999999982"/>
    <n v="0.18768674866235838"/>
    <n v="2878.2"/>
    <n v="540.19999999999982"/>
    <s v="Aug"/>
    <s v="Aug-2024"/>
    <d v="2024-08-01T00:00:00"/>
    <s v="Electronics"/>
    <x v="19"/>
  </r>
  <r>
    <s v="P061"/>
    <n v="1"/>
    <n v="299"/>
    <n v="74.75"/>
    <s v="Credit Card"/>
    <s v="Delivered"/>
    <s v="Delivered"/>
    <s v="Instagram"/>
    <n v="50"/>
    <n v="170"/>
    <n v="224.25"/>
    <n v="170"/>
    <n v="54.25"/>
    <n v="0.241917502787068"/>
    <n v="224.25"/>
    <n v="54.25"/>
    <s v="Mar"/>
    <s v="Mar-2025"/>
    <d v="2025-03-01T00:00:00"/>
    <s v="Beauty &amp; Personal Care"/>
    <x v="12"/>
  </r>
  <r>
    <s v="P067"/>
    <n v="1"/>
    <n v="999"/>
    <n v="99.9"/>
    <s v="UPI"/>
    <s v="Delivered"/>
    <s v="Delivered"/>
    <s v="Affiliate"/>
    <n v="50"/>
    <n v="611"/>
    <n v="899.1"/>
    <n v="611"/>
    <n v="288.10000000000002"/>
    <n v="0.32043154265376489"/>
    <n v="899.1"/>
    <n v="288.10000000000002"/>
    <s v="Feb"/>
    <s v="Feb-2025"/>
    <d v="2025-02-01T00:00:00"/>
    <s v="Beauty &amp; Personal Care"/>
    <x v="17"/>
  </r>
  <r>
    <s v="P046"/>
    <n v="1"/>
    <n v="1999"/>
    <n v="99.95"/>
    <s v="Cash on Delivery"/>
    <s v="Delivered"/>
    <s v="Delivered"/>
    <s v="Affiliate"/>
    <n v="60"/>
    <n v="1398"/>
    <n v="1899.05"/>
    <n v="1398"/>
    <n v="501.04999999999995"/>
    <n v="0.26384244753955921"/>
    <n v="1899.05"/>
    <n v="501.04999999999995"/>
    <s v="Jul"/>
    <s v="Jul-2025"/>
    <d v="2025-07-01T00:00:00"/>
    <s v="Home &amp; Kitchen"/>
    <x v="13"/>
  </r>
  <r>
    <s v="P061"/>
    <n v="3"/>
    <n v="299"/>
    <n v="89.7"/>
    <s v="Debit Card"/>
    <s v="Delivered"/>
    <s v="Delayed"/>
    <s v="Instagram"/>
    <n v="50"/>
    <n v="170"/>
    <n v="807.3"/>
    <n v="510"/>
    <n v="297.29999999999995"/>
    <n v="0.36826458565588999"/>
    <n v="807.3"/>
    <n v="297.29999999999995"/>
    <s v="Feb"/>
    <s v="Feb-2025"/>
    <d v="2025-02-01T00:00:00"/>
    <s v="Beauty &amp; Personal Care"/>
    <x v="12"/>
  </r>
  <r>
    <s v="P016"/>
    <n v="2"/>
    <n v="999"/>
    <n v="0"/>
    <s v="UPI"/>
    <s v="Cancelled"/>
    <s v="Cancelled"/>
    <s v="Organic"/>
    <n v="50"/>
    <n v="813"/>
    <n v="1998"/>
    <n v="1626"/>
    <n v="372"/>
    <n v="0.18618618618618618"/>
    <n v="0"/>
    <n v="0"/>
    <s v="Oct"/>
    <s v="Oct-2025"/>
    <d v="2025-10-01T00:00:00"/>
    <s v="Electronics"/>
    <x v="6"/>
  </r>
  <r>
    <s v="P096"/>
    <n v="2"/>
    <n v="299"/>
    <n v="59.8"/>
    <s v="Debit Card"/>
    <s v="Delivered"/>
    <s v="Delivered"/>
    <s v="Organic"/>
    <n v="60"/>
    <n v="168"/>
    <n v="538.20000000000005"/>
    <n v="336"/>
    <n v="202.20000000000005"/>
    <n v="0.37569676700111487"/>
    <n v="538.20000000000005"/>
    <n v="202.20000000000005"/>
    <s v="Apr"/>
    <s v="Apr-2024"/>
    <d v="2024-04-01T00:00:00"/>
    <s v="Sports &amp; Fitness"/>
    <x v="1"/>
  </r>
  <r>
    <s v="P093"/>
    <n v="2"/>
    <n v="999"/>
    <n v="199.8"/>
    <s v="Credit Card"/>
    <s v="Delivered"/>
    <s v="Delivered"/>
    <s v="Organic"/>
    <n v="40"/>
    <n v="629"/>
    <n v="1798.2"/>
    <n v="1258"/>
    <n v="540.20000000000005"/>
    <n v="0.30041152263374488"/>
    <n v="1798.2"/>
    <n v="540.20000000000005"/>
    <s v="Jan"/>
    <s v="Jan-2024"/>
    <d v="2024-01-01T00:00:00"/>
    <s v="Sports &amp; Fitness"/>
    <x v="1"/>
  </r>
  <r>
    <s v="P099"/>
    <n v="1"/>
    <n v="1299"/>
    <n v="64.95"/>
    <s v="Cash on Delivery"/>
    <s v="Delivered"/>
    <s v="Delivered"/>
    <s v="Instagram"/>
    <n v="50"/>
    <n v="1025"/>
    <n v="1234.05"/>
    <n v="1025"/>
    <n v="209.04999999999995"/>
    <n v="0.16940156395607955"/>
    <n v="1234.05"/>
    <n v="209.04999999999995"/>
    <s v="Jul"/>
    <s v="Jul-2025"/>
    <d v="2025-07-01T00:00:00"/>
    <s v="Sports &amp; Fitness"/>
    <x v="18"/>
  </r>
  <r>
    <s v="P036"/>
    <n v="2"/>
    <n v="2999"/>
    <n v="599.79999999999995"/>
    <s v="Cash on Delivery"/>
    <s v="Delivered"/>
    <s v="Delivered"/>
    <s v="Google Ads"/>
    <n v="40"/>
    <n v="2406"/>
    <n v="5398.2"/>
    <n v="4812"/>
    <n v="586.19999999999982"/>
    <n v="0.10859175280649103"/>
    <n v="5398.2"/>
    <n v="586.19999999999982"/>
    <s v="Feb"/>
    <s v="Feb-2024"/>
    <d v="2024-02-01T00:00:00"/>
    <s v="Fashion"/>
    <x v="11"/>
  </r>
  <r>
    <s v="P098"/>
    <n v="2"/>
    <n v="399"/>
    <n v="159.6"/>
    <s v="Net Banking"/>
    <s v="Delivered"/>
    <s v="Delivered"/>
    <s v="Affiliate"/>
    <n v="40"/>
    <n v="278"/>
    <n v="638.4"/>
    <n v="556"/>
    <n v="82.399999999999977"/>
    <n v="0.12907268170426062"/>
    <n v="638.4"/>
    <n v="82.399999999999977"/>
    <s v="Feb"/>
    <s v="Feb-2024"/>
    <d v="2024-02-01T00:00:00"/>
    <s v="Sports &amp; Fitness"/>
    <x v="18"/>
  </r>
  <r>
    <s v="P060"/>
    <n v="1"/>
    <n v="999"/>
    <n v="0"/>
    <s v="UPI"/>
    <s v="Cancelled"/>
    <s v="Cancelled"/>
    <s v="Instagram"/>
    <n v="100"/>
    <n v="744"/>
    <n v="999"/>
    <n v="744"/>
    <n v="255"/>
    <n v="0.25525525525525528"/>
    <n v="0"/>
    <n v="0"/>
    <s v="Jun"/>
    <s v="Jun-2024"/>
    <d v="2024-06-01T00:00:00"/>
    <s v="Home &amp; Kitchen"/>
    <x v="24"/>
  </r>
  <r>
    <s v="P088"/>
    <n v="1"/>
    <n v="2999"/>
    <n v="449.85"/>
    <s v="Credit Card"/>
    <s v="Delivered"/>
    <s v="Delivered"/>
    <s v="Google Ads"/>
    <n v="100"/>
    <n v="2377"/>
    <n v="2549.15"/>
    <n v="2377"/>
    <n v="172.15000000000009"/>
    <n v="6.7532314693133033E-2"/>
    <n v="2549.15"/>
    <n v="172.15000000000009"/>
    <s v="Oct"/>
    <s v="Oct-2024"/>
    <d v="2024-10-01T00:00:00"/>
    <s v="Sports &amp; Fitness"/>
    <x v="15"/>
  </r>
  <r>
    <s v="P018"/>
    <n v="1"/>
    <n v="499"/>
    <n v="0"/>
    <s v="Net Banking"/>
    <s v="Cancelled"/>
    <s v="Cancelled"/>
    <s v="Facebook"/>
    <n v="80"/>
    <n v="403"/>
    <n v="499"/>
    <n v="403"/>
    <n v="96"/>
    <n v="0.19238476953907815"/>
    <n v="0"/>
    <n v="0"/>
    <s v="Feb"/>
    <s v="Feb-2025"/>
    <d v="2025-02-01T00:00:00"/>
    <s v="Electronics"/>
    <x v="9"/>
  </r>
  <r>
    <s v="P017"/>
    <n v="4"/>
    <n v="6999"/>
    <n v="4199.3999999999996"/>
    <s v="Cash on Delivery"/>
    <s v="Delivered"/>
    <s v="Delivered"/>
    <s v="Affiliate"/>
    <n v="70"/>
    <n v="4046"/>
    <n v="23796.6"/>
    <n v="16184"/>
    <n v="7612.5999999999985"/>
    <n v="0.3199028432633233"/>
    <n v="23796.6"/>
    <n v="7612.5999999999985"/>
    <s v="Mar"/>
    <s v="Mar-2025"/>
    <d v="2025-03-01T00:00:00"/>
    <s v="Electronics"/>
    <x v="9"/>
  </r>
  <r>
    <s v="P020"/>
    <n v="2"/>
    <n v="1999"/>
    <n v="599.70000000000005"/>
    <s v="Cash on Delivery"/>
    <s v="Delivered"/>
    <s v="Delivered"/>
    <s v="Instagram"/>
    <n v="60"/>
    <n v="1597"/>
    <n v="3398.3"/>
    <n v="3194"/>
    <n v="204.30000000000018"/>
    <n v="6.0118294441338364E-2"/>
    <n v="3398.3"/>
    <n v="204.30000000000018"/>
    <s v="Nov"/>
    <s v="Nov-2024"/>
    <d v="2024-11-01T00:00:00"/>
    <s v="Electronics"/>
    <x v="9"/>
  </r>
  <r>
    <s v="P025"/>
    <n v="3"/>
    <n v="4999"/>
    <n v="3749.25"/>
    <s v="Net Banking"/>
    <s v="Delivered"/>
    <s v="Delivered"/>
    <s v="Instagram"/>
    <n v="60"/>
    <n v="3572"/>
    <n v="11247.75"/>
    <n v="10716"/>
    <n v="531.75"/>
    <n v="4.7276121891044874E-2"/>
    <n v="11247.75"/>
    <n v="531.75"/>
    <s v="Jan"/>
    <s v="Jan-2025"/>
    <d v="2025-01-01T00:00:00"/>
    <s v="Fashion"/>
    <x v="0"/>
  </r>
  <r>
    <s v="P009"/>
    <n v="2"/>
    <n v="4999"/>
    <n v="1499.7"/>
    <s v="Credit Card"/>
    <s v="Delivered"/>
    <s v="Delivered"/>
    <s v="Email"/>
    <n v="80"/>
    <n v="2853"/>
    <n v="8498.2999999999993"/>
    <n v="5706"/>
    <n v="2792.2999999999993"/>
    <n v="0.32857159667227559"/>
    <n v="8498.2999999999993"/>
    <n v="2792.2999999999993"/>
    <s v="Feb"/>
    <s v="Feb-2024"/>
    <d v="2024-02-01T00:00:00"/>
    <s v="Electronics"/>
    <x v="19"/>
  </r>
  <r>
    <s v="P077"/>
    <n v="2"/>
    <n v="3999"/>
    <n v="799.8"/>
    <s v="Credit Card"/>
    <s v="Delivered"/>
    <s v="Delivered"/>
    <s v="Organic"/>
    <n v="100"/>
    <n v="2547"/>
    <n v="7198.2"/>
    <n v="5094"/>
    <n v="2104.1999999999998"/>
    <n v="0.29232308077019253"/>
    <n v="7198.2"/>
    <n v="2104.1999999999998"/>
    <s v="Jan"/>
    <s v="Jan-2025"/>
    <d v="2025-01-01T00:00:00"/>
    <s v="Beauty &amp; Personal Care"/>
    <x v="7"/>
  </r>
  <r>
    <s v="P081"/>
    <n v="1"/>
    <n v="499"/>
    <n v="74.849999999999994"/>
    <s v="UPI"/>
    <s v="Delivered"/>
    <s v="Delivered"/>
    <s v="Organic"/>
    <n v="100"/>
    <n v="280"/>
    <n v="424.15"/>
    <n v="280"/>
    <n v="144.14999999999998"/>
    <n v="0.33985618295414355"/>
    <n v="424.15"/>
    <n v="144.14999999999998"/>
    <s v="May"/>
    <s v="May-2025"/>
    <d v="2025-05-01T00:00:00"/>
    <s v="Sports &amp; Fitness"/>
    <x v="10"/>
  </r>
  <r>
    <s v="P094"/>
    <n v="3"/>
    <n v="399"/>
    <n v="0"/>
    <s v="Net Banking"/>
    <s v="Cancelled"/>
    <s v="Cancelled"/>
    <s v="Organic"/>
    <n v="50"/>
    <n v="244"/>
    <n v="1197"/>
    <n v="732"/>
    <n v="465"/>
    <n v="0.38847117794486213"/>
    <n v="0"/>
    <n v="0"/>
    <s v="Mar"/>
    <s v="Mar-2025"/>
    <d v="2025-03-01T00:00:00"/>
    <s v="Sports &amp; Fitness"/>
    <x v="1"/>
  </r>
  <r>
    <s v="P019"/>
    <n v="2"/>
    <n v="499"/>
    <n v="149.69999999999999"/>
    <s v="Net Banking"/>
    <s v="Delivered"/>
    <s v="Delivered"/>
    <s v="Google Ads"/>
    <n v="100"/>
    <n v="391"/>
    <n v="848.3"/>
    <n v="782"/>
    <n v="66.299999999999955"/>
    <n v="7.8156312625250454E-2"/>
    <n v="848.3"/>
    <n v="66.299999999999955"/>
    <s v="Feb"/>
    <s v="Feb-2025"/>
    <d v="2025-02-01T00:00:00"/>
    <s v="Electronics"/>
    <x v="9"/>
  </r>
  <r>
    <s v="P062"/>
    <n v="3"/>
    <n v="1599"/>
    <n v="719.55"/>
    <s v="Cash on Delivery"/>
    <s v="Delivered"/>
    <s v="Delayed"/>
    <s v="Instagram"/>
    <n v="80"/>
    <n v="1023"/>
    <n v="4077.45"/>
    <n v="3069"/>
    <n v="1008.4499999999998"/>
    <n v="0.24732369495640655"/>
    <n v="4077.45"/>
    <n v="1008.4499999999998"/>
    <s v="Jun"/>
    <s v="Jun-2025"/>
    <d v="2025-06-01T00:00:00"/>
    <s v="Beauty &amp; Personal Care"/>
    <x v="12"/>
  </r>
  <r>
    <s v="P053"/>
    <n v="3"/>
    <n v="599"/>
    <n v="269.55"/>
    <s v="Net Banking"/>
    <s v="Delivered"/>
    <s v="Delayed"/>
    <s v="Affiliate"/>
    <n v="60"/>
    <n v="443"/>
    <n v="1527.45"/>
    <n v="1329"/>
    <n v="198.45000000000005"/>
    <n v="0.12992241971913976"/>
    <n v="1527.45"/>
    <n v="198.45000000000005"/>
    <s v="Mar"/>
    <s v="Mar-2025"/>
    <d v="2025-03-01T00:00:00"/>
    <s v="Home &amp; Kitchen"/>
    <x v="16"/>
  </r>
  <r>
    <s v="P098"/>
    <n v="1"/>
    <n v="399"/>
    <n v="39.9"/>
    <s v="UPI"/>
    <s v="Delivered"/>
    <s v="Delivered"/>
    <s v="Google Ads"/>
    <n v="100"/>
    <n v="278"/>
    <n v="359.1"/>
    <n v="278"/>
    <n v="81.100000000000023"/>
    <n v="0.22584238373712062"/>
    <n v="359.1"/>
    <n v="81.100000000000023"/>
    <s v="Nov"/>
    <s v="Nov-2024"/>
    <d v="2024-11-01T00:00:00"/>
    <s v="Sports &amp; Fitness"/>
    <x v="18"/>
  </r>
  <r>
    <s v="P060"/>
    <n v="4"/>
    <n v="999"/>
    <n v="0"/>
    <s v="Debit Card"/>
    <s v="Cancelled"/>
    <s v="Cancelled"/>
    <s v="Organic"/>
    <n v="80"/>
    <n v="744"/>
    <n v="3996"/>
    <n v="2976"/>
    <n v="1020"/>
    <n v="0.25525525525525528"/>
    <n v="0"/>
    <n v="0"/>
    <s v="Jan"/>
    <s v="Jan-2024"/>
    <d v="2024-01-01T00:00:00"/>
    <s v="Home &amp; Kitchen"/>
    <x v="24"/>
  </r>
  <r>
    <s v="P052"/>
    <n v="1"/>
    <n v="499"/>
    <n v="99.8"/>
    <s v="Debit Card"/>
    <s v="Delivered"/>
    <s v="Delivered"/>
    <s v="Facebook"/>
    <n v="60"/>
    <n v="320"/>
    <n v="399.2"/>
    <n v="320"/>
    <n v="79.199999999999989"/>
    <n v="0.19839679358717432"/>
    <n v="399.2"/>
    <n v="79.199999999999989"/>
    <s v="May"/>
    <s v="May-2025"/>
    <d v="2025-05-01T00:00:00"/>
    <s v="Home &amp; Kitchen"/>
    <x v="14"/>
  </r>
  <r>
    <s v="P081"/>
    <n v="1"/>
    <n v="499"/>
    <n v="0"/>
    <s v="UPI"/>
    <s v="Delivered"/>
    <s v="Delivered"/>
    <s v="Google Ads"/>
    <n v="50"/>
    <n v="280"/>
    <n v="499"/>
    <n v="280"/>
    <n v="219"/>
    <n v="0.43887775551102204"/>
    <n v="499"/>
    <n v="219"/>
    <s v="Oct"/>
    <s v="Oct-2024"/>
    <d v="2024-10-01T00:00:00"/>
    <s v="Sports &amp; Fitness"/>
    <x v="10"/>
  </r>
  <r>
    <s v="P099"/>
    <n v="1"/>
    <n v="1299"/>
    <n v="0"/>
    <s v="UPI"/>
    <s v="Cancelled"/>
    <s v="Cancelled"/>
    <s v="Google Ads"/>
    <n v="100"/>
    <n v="1025"/>
    <n v="1299"/>
    <n v="1025"/>
    <n v="274"/>
    <n v="0.21093148575827558"/>
    <n v="0"/>
    <n v="0"/>
    <s v="May"/>
    <s v="May-2025"/>
    <d v="2025-05-01T00:00:00"/>
    <s v="Sports &amp; Fitness"/>
    <x v="18"/>
  </r>
  <r>
    <s v="P012"/>
    <n v="1"/>
    <n v="1599"/>
    <n v="0"/>
    <s v="Credit Card"/>
    <s v="Delivered"/>
    <s v="Delivered"/>
    <s v="Email"/>
    <n v="70"/>
    <n v="1169"/>
    <n v="1599"/>
    <n v="1169"/>
    <n v="430"/>
    <n v="0.26891807379612259"/>
    <n v="1599"/>
    <n v="430"/>
    <s v="Apr"/>
    <s v="Apr-2025"/>
    <d v="2025-04-01T00:00:00"/>
    <s v="Electronics"/>
    <x v="19"/>
  </r>
  <r>
    <s v="P079"/>
    <n v="2"/>
    <n v="1999"/>
    <n v="199.9"/>
    <s v="Debit Card"/>
    <s v="Delivered"/>
    <s v="Delivered"/>
    <s v="Organic"/>
    <n v="80"/>
    <n v="1506"/>
    <n v="3798.1"/>
    <n v="3012"/>
    <n v="786.09999999999991"/>
    <n v="0.20697190700613463"/>
    <n v="3798.1"/>
    <n v="786.09999999999991"/>
    <s v="Apr"/>
    <s v="Apr-2024"/>
    <d v="2024-04-01T00:00:00"/>
    <s v="Beauty &amp; Personal Care"/>
    <x v="7"/>
  </r>
  <r>
    <s v="P024"/>
    <n v="1"/>
    <n v="1299"/>
    <n v="194.85"/>
    <s v="Debit Card"/>
    <s v="Delivered"/>
    <s v="Delivered"/>
    <s v="Organic"/>
    <n v="100"/>
    <n v="969"/>
    <n v="1104.1500000000001"/>
    <n v="969"/>
    <n v="135.15000000000009"/>
    <n v="0.12240184757505781"/>
    <n v="1104.1500000000001"/>
    <n v="135.15000000000009"/>
    <s v="Apr"/>
    <s v="Apr-2025"/>
    <d v="2025-04-01T00:00:00"/>
    <s v="Fashion"/>
    <x v="22"/>
  </r>
  <r>
    <s v="P042"/>
    <n v="1"/>
    <n v="2499"/>
    <n v="0"/>
    <s v="UPI"/>
    <s v="Cancelled"/>
    <s v="Cancelled"/>
    <s v="Email"/>
    <n v="70"/>
    <n v="1833"/>
    <n v="2499"/>
    <n v="1833"/>
    <n v="666"/>
    <n v="0.26650660264105641"/>
    <n v="0"/>
    <n v="0"/>
    <s v="Jul"/>
    <s v="Jul-2025"/>
    <d v="2025-07-01T00:00:00"/>
    <s v="Home &amp; Kitchen"/>
    <x v="4"/>
  </r>
  <r>
    <s v="P089"/>
    <n v="4"/>
    <n v="2999"/>
    <n v="0"/>
    <s v="UPI"/>
    <s v="Cancelled"/>
    <s v="Cancelled"/>
    <s v="Google Ads"/>
    <n v="40"/>
    <n v="2453"/>
    <n v="11996"/>
    <n v="9812"/>
    <n v="2184"/>
    <n v="0.18206068689563187"/>
    <n v="0"/>
    <n v="0"/>
    <s v="Jul"/>
    <s v="Jul-2025"/>
    <d v="2025-07-01T00:00:00"/>
    <s v="Sports &amp; Fitness"/>
    <x v="3"/>
  </r>
  <r>
    <s v="P036"/>
    <n v="2"/>
    <n v="2999"/>
    <n v="899.7"/>
    <s v="Net Banking"/>
    <s v="Delivered"/>
    <s v="Delivered"/>
    <s v="Organic"/>
    <n v="100"/>
    <n v="2406"/>
    <n v="5098.3"/>
    <n v="4812"/>
    <n v="286.30000000000018"/>
    <n v="5.6155973559814089E-2"/>
    <n v="5098.3"/>
    <n v="286.30000000000018"/>
    <s v="Apr"/>
    <s v="Apr-2025"/>
    <d v="2025-04-01T00:00:00"/>
    <s v="Fashion"/>
    <x v="11"/>
  </r>
  <r>
    <s v="P099"/>
    <n v="1"/>
    <n v="1299"/>
    <n v="0"/>
    <s v="Credit Card"/>
    <s v="Cancelled"/>
    <s v="Cancelled"/>
    <s v="Organic"/>
    <n v="80"/>
    <n v="1025"/>
    <n v="1299"/>
    <n v="1025"/>
    <n v="274"/>
    <n v="0.21093148575827558"/>
    <n v="0"/>
    <n v="0"/>
    <s v="Jun"/>
    <s v="Jun-2025"/>
    <d v="2025-06-01T00:00:00"/>
    <s v="Sports &amp; Fitness"/>
    <x v="18"/>
  </r>
  <r>
    <s v="P087"/>
    <n v="2"/>
    <n v="799"/>
    <n v="0"/>
    <s v="Cash on Delivery"/>
    <s v="Delivered"/>
    <s v="Delivered"/>
    <s v="Google Ads"/>
    <n v="100"/>
    <n v="560"/>
    <n v="1598"/>
    <n v="1120"/>
    <n v="478"/>
    <n v="0.29912390488110135"/>
    <n v="1598"/>
    <n v="478"/>
    <s v="Oct"/>
    <s v="Oct-2024"/>
    <d v="2024-10-01T00:00:00"/>
    <s v="Sports &amp; Fitness"/>
    <x v="15"/>
  </r>
  <r>
    <s v="P012"/>
    <n v="2"/>
    <n v="1599"/>
    <n v="639.6"/>
    <s v="Credit Card"/>
    <s v="Delivered"/>
    <s v="Delivered"/>
    <s v="Organic"/>
    <n v="40"/>
    <n v="1169"/>
    <n v="2558.4"/>
    <n v="2338"/>
    <n v="220.40000000000009"/>
    <n v="8.6147592245153254E-2"/>
    <n v="2558.4"/>
    <n v="220.40000000000009"/>
    <s v="Apr"/>
    <s v="Apr-2024"/>
    <d v="2024-04-01T00:00:00"/>
    <s v="Electronics"/>
    <x v="19"/>
  </r>
  <r>
    <s v="P004"/>
    <n v="2"/>
    <n v="8999"/>
    <n v="3599.6"/>
    <s v="Debit Card"/>
    <s v="Delivered"/>
    <s v="Delivered"/>
    <s v="Google Ads"/>
    <n v="60"/>
    <n v="5059"/>
    <n v="14398.4"/>
    <n v="10118"/>
    <n v="4280.3999999999996"/>
    <n v="0.29728303144793866"/>
    <n v="14398.4"/>
    <n v="4280.3999999999996"/>
    <s v="Mar"/>
    <s v="Mar-2025"/>
    <d v="2025-03-01T00:00:00"/>
    <s v="Electronics"/>
    <x v="5"/>
  </r>
  <r>
    <s v="P059"/>
    <n v="1"/>
    <n v="1999"/>
    <n v="0"/>
    <s v="UPI"/>
    <s v="Delivered"/>
    <s v="Delivered"/>
    <s v="Affiliate"/>
    <n v="40"/>
    <n v="1414"/>
    <n v="1999"/>
    <n v="1414"/>
    <n v="585"/>
    <n v="0.29264632316158079"/>
    <n v="1999"/>
    <n v="585"/>
    <s v="Sep"/>
    <s v="Sep-2024"/>
    <d v="2024-09-01T00:00:00"/>
    <s v="Home &amp; Kitchen"/>
    <x v="24"/>
  </r>
  <r>
    <s v="P046"/>
    <n v="3"/>
    <n v="1999"/>
    <n v="299.85000000000002"/>
    <s v="UPI"/>
    <s v="Delivered"/>
    <s v="Delivered"/>
    <s v="Facebook"/>
    <n v="70"/>
    <n v="1398"/>
    <n v="5697.15"/>
    <n v="4194"/>
    <n v="1503.1499999999996"/>
    <n v="0.26384244753955921"/>
    <n v="5697.15"/>
    <n v="1503.1499999999996"/>
    <s v="Nov"/>
    <s v="Nov-2024"/>
    <d v="2024-11-01T00:00:00"/>
    <s v="Home &amp; Kitchen"/>
    <x v="13"/>
  </r>
  <r>
    <s v="P046"/>
    <n v="2"/>
    <n v="1999"/>
    <n v="399.8"/>
    <s v="UPI"/>
    <s v="Delivered"/>
    <s v="Delivered"/>
    <s v="Organic"/>
    <n v="80"/>
    <n v="1398"/>
    <n v="3598.2"/>
    <n v="2796"/>
    <n v="802.19999999999982"/>
    <n v="0.2229448057362014"/>
    <n v="3598.2"/>
    <n v="802.19999999999982"/>
    <s v="Aug"/>
    <s v="Aug-2024"/>
    <d v="2024-08-01T00:00:00"/>
    <s v="Home &amp; Kitchen"/>
    <x v="13"/>
  </r>
  <r>
    <s v="P029"/>
    <n v="1"/>
    <n v="2499"/>
    <n v="0"/>
    <s v="UPI"/>
    <s v="Cancelled"/>
    <s v="Cancelled"/>
    <s v="Instagram"/>
    <n v="100"/>
    <n v="1584"/>
    <n v="2499"/>
    <n v="1584"/>
    <n v="915"/>
    <n v="0.36614645858343337"/>
    <n v="0"/>
    <n v="0"/>
    <s v="Apr"/>
    <s v="Apr-2025"/>
    <d v="2025-04-01T00:00:00"/>
    <s v="Fashion"/>
    <x v="21"/>
  </r>
  <r>
    <s v="P076"/>
    <n v="2"/>
    <n v="399"/>
    <n v="79.8"/>
    <s v="UPI"/>
    <s v="Delivered"/>
    <s v="Delivered"/>
    <s v="Organic"/>
    <n v="70"/>
    <n v="322"/>
    <n v="718.2"/>
    <n v="644"/>
    <n v="74.200000000000045"/>
    <n v="0.10331384015594548"/>
    <n v="718.2"/>
    <n v="74.200000000000045"/>
    <s v="Apr"/>
    <s v="Apr-2025"/>
    <d v="2025-04-01T00:00:00"/>
    <s v="Beauty &amp; Personal Care"/>
    <x v="23"/>
  </r>
  <r>
    <s v="P009"/>
    <n v="4"/>
    <n v="4999"/>
    <n v="2999.4"/>
    <s v="UPI"/>
    <s v="Delivered"/>
    <s v="Delivered"/>
    <s v="Google Ads"/>
    <n v="60"/>
    <n v="2853"/>
    <n v="16996.599999999999"/>
    <n v="11412"/>
    <n v="5584.5999999999985"/>
    <n v="0.32857159667227559"/>
    <n v="16996.599999999999"/>
    <n v="5584.5999999999985"/>
    <s v="Dec"/>
    <s v="Dec-2024"/>
    <d v="2024-12-01T00:00:00"/>
    <s v="Electronics"/>
    <x v="19"/>
  </r>
  <r>
    <s v="P007"/>
    <n v="3"/>
    <n v="599"/>
    <n v="0"/>
    <s v="UPI"/>
    <s v="Cancelled"/>
    <s v="Cancelled"/>
    <s v="Affiliate"/>
    <n v="70"/>
    <n v="470"/>
    <n v="1797"/>
    <n v="1410"/>
    <n v="387"/>
    <n v="0.21535893155258765"/>
    <n v="0"/>
    <n v="0"/>
    <s v="Jun"/>
    <s v="Jun-2025"/>
    <d v="2025-06-01T00:00:00"/>
    <s v="Electronics"/>
    <x v="20"/>
  </r>
  <r>
    <s v="P068"/>
    <n v="1"/>
    <n v="2499"/>
    <n v="0"/>
    <s v="UPI"/>
    <s v="Delivered"/>
    <s v="Delivered"/>
    <s v="Organic"/>
    <n v="40"/>
    <n v="1632"/>
    <n v="2499"/>
    <n v="1632"/>
    <n v="867"/>
    <n v="0.34693877551020408"/>
    <n v="2499"/>
    <n v="867"/>
    <s v="Nov"/>
    <s v="Nov-2024"/>
    <d v="2024-11-01T00:00:00"/>
    <s v="Beauty &amp; Personal Care"/>
    <x v="17"/>
  </r>
  <r>
    <s v="P083"/>
    <n v="1"/>
    <n v="499"/>
    <n v="0"/>
    <s v="Debit Card"/>
    <s v="Cancelled"/>
    <s v="Cancelled"/>
    <s v="Email"/>
    <n v="100"/>
    <n v="323"/>
    <n v="499"/>
    <n v="323"/>
    <n v="176"/>
    <n v="0.35270541082164331"/>
    <n v="0"/>
    <n v="0"/>
    <s v="Nov"/>
    <s v="Nov-2024"/>
    <d v="2024-11-01T00:00:00"/>
    <s v="Sports &amp; Fitness"/>
    <x v="10"/>
  </r>
  <r>
    <s v="P039"/>
    <n v="2"/>
    <n v="999"/>
    <n v="0"/>
    <s v="Debit Card"/>
    <s v="Delivered"/>
    <s v="Delivered"/>
    <s v="Email"/>
    <n v="40"/>
    <n v="573"/>
    <n v="1998"/>
    <n v="1146"/>
    <n v="852"/>
    <n v="0.42642642642642642"/>
    <n v="1998"/>
    <n v="852"/>
    <s v="Dec"/>
    <s v="Dec-2024"/>
    <d v="2024-12-01T00:00:00"/>
    <s v="Fashion"/>
    <x v="8"/>
  </r>
  <r>
    <s v="P073"/>
    <n v="4"/>
    <n v="499"/>
    <n v="0"/>
    <s v="UPI"/>
    <s v="Delivered"/>
    <s v="Delivered"/>
    <s v="Email"/>
    <n v="60"/>
    <n v="334"/>
    <n v="1996"/>
    <n v="1336"/>
    <n v="660"/>
    <n v="0.33066132264529058"/>
    <n v="1996"/>
    <n v="660"/>
    <s v="Oct"/>
    <s v="Oct-2025"/>
    <d v="2025-10-01T00:00:00"/>
    <s v="Beauty &amp; Personal Care"/>
    <x v="23"/>
  </r>
  <r>
    <s v="P046"/>
    <n v="3"/>
    <n v="1999"/>
    <n v="0"/>
    <s v="Credit Card"/>
    <s v="Delivered"/>
    <s v="Delivered"/>
    <s v="Facebook"/>
    <n v="100"/>
    <n v="1398"/>
    <n v="5997"/>
    <n v="4194"/>
    <n v="1803"/>
    <n v="0.30065032516258128"/>
    <n v="5997"/>
    <n v="1803"/>
    <s v="Jul"/>
    <s v="Jul-2024"/>
    <d v="2024-07-01T00:00:00"/>
    <s v="Home &amp; Kitchen"/>
    <x v="13"/>
  </r>
  <r>
    <s v="P017"/>
    <n v="1"/>
    <n v="6999"/>
    <n v="1749.75"/>
    <s v="Credit Card"/>
    <s v="Delivered"/>
    <s v="Delivered"/>
    <s v="Instagram"/>
    <n v="40"/>
    <n v="4046"/>
    <n v="5249.25"/>
    <n v="4046"/>
    <n v="1203.25"/>
    <n v="0.22922322236509979"/>
    <n v="5249.25"/>
    <n v="1203.25"/>
    <s v="Sep"/>
    <s v="Sep-2025"/>
    <d v="2025-09-01T00:00:00"/>
    <s v="Electronics"/>
    <x v="9"/>
  </r>
  <r>
    <s v="P016"/>
    <n v="1"/>
    <n v="999"/>
    <n v="149.85"/>
    <s v="Debit Card"/>
    <s v="Delivered"/>
    <s v="Delivered"/>
    <s v="Organic"/>
    <n v="80"/>
    <n v="813"/>
    <n v="849.15"/>
    <n v="813"/>
    <n v="36.149999999999977"/>
    <n v="4.2571983748454313E-2"/>
    <n v="849.15"/>
    <n v="36.149999999999977"/>
    <s v="Nov"/>
    <s v="Nov-2024"/>
    <d v="2024-11-01T00:00:00"/>
    <s v="Electronics"/>
    <x v="6"/>
  </r>
  <r>
    <s v="P066"/>
    <n v="1"/>
    <n v="299"/>
    <n v="0"/>
    <s v="Credit Card"/>
    <s v="Delivered"/>
    <s v="Delivered"/>
    <s v="Organic"/>
    <n v="60"/>
    <n v="223"/>
    <n v="299"/>
    <n v="223"/>
    <n v="76"/>
    <n v="0.25418060200668896"/>
    <n v="299"/>
    <n v="76"/>
    <s v="Oct"/>
    <s v="Oct-2025"/>
    <d v="2025-10-01T00:00:00"/>
    <s v="Beauty &amp; Personal Care"/>
    <x v="17"/>
  </r>
  <r>
    <s v="P015"/>
    <n v="2"/>
    <n v="1299"/>
    <n v="389.7"/>
    <s v="UPI"/>
    <s v="Delivered"/>
    <s v="Delivered"/>
    <s v="Google Ads"/>
    <n v="100"/>
    <n v="881"/>
    <n v="2208.3000000000002"/>
    <n v="1762"/>
    <n v="446.30000000000018"/>
    <n v="0.20210116379115162"/>
    <n v="2208.3000000000002"/>
    <n v="446.30000000000018"/>
    <s v="Mar"/>
    <s v="Mar-2024"/>
    <d v="2024-03-01T00:00:00"/>
    <s v="Electronics"/>
    <x v="6"/>
  </r>
  <r>
    <s v="P083"/>
    <n v="2"/>
    <n v="499"/>
    <n v="49.9"/>
    <s v="Cash on Delivery"/>
    <s v="Delivered"/>
    <s v="Delivered"/>
    <s v="Google Ads"/>
    <n v="60"/>
    <n v="323"/>
    <n v="948.1"/>
    <n v="646"/>
    <n v="302.10000000000002"/>
    <n v="0.31863727454909824"/>
    <n v="948.1"/>
    <n v="302.10000000000002"/>
    <s v="Oct"/>
    <s v="Oct-2024"/>
    <d v="2024-10-01T00:00:00"/>
    <s v="Sports &amp; Fitness"/>
    <x v="10"/>
  </r>
  <r>
    <s v="P037"/>
    <n v="2"/>
    <n v="399"/>
    <n v="39.9"/>
    <s v="UPI"/>
    <s v="Delivered"/>
    <s v="Delivered"/>
    <s v="Instagram"/>
    <n v="80"/>
    <n v="226"/>
    <n v="758.1"/>
    <n v="452"/>
    <n v="306.10000000000002"/>
    <n v="0.40377258936815724"/>
    <n v="758.1"/>
    <n v="306.10000000000002"/>
    <s v="May"/>
    <s v="May-2025"/>
    <d v="2025-05-01T00:00:00"/>
    <s v="Fashion"/>
    <x v="8"/>
  </r>
  <r>
    <s v="P008"/>
    <n v="1"/>
    <n v="299"/>
    <n v="14.95"/>
    <s v="Debit Card"/>
    <s v="Delivered"/>
    <s v="Delayed"/>
    <s v="Affiliate"/>
    <n v="40"/>
    <n v="197"/>
    <n v="284.05"/>
    <n v="197"/>
    <n v="87.050000000000011"/>
    <n v="0.30646013025875729"/>
    <n v="284.05"/>
    <n v="87.050000000000011"/>
    <s v="Jun"/>
    <s v="Jun-2025"/>
    <d v="2025-06-01T00:00:00"/>
    <s v="Electronics"/>
    <x v="20"/>
  </r>
  <r>
    <s v="P072"/>
    <n v="2"/>
    <n v="999"/>
    <n v="199.8"/>
    <s v="Credit Card"/>
    <s v="Delivered"/>
    <s v="Delayed"/>
    <s v="Organic"/>
    <n v="50"/>
    <n v="636"/>
    <n v="1798.2"/>
    <n v="1272"/>
    <n v="526.20000000000005"/>
    <n v="0.29262595929262597"/>
    <n v="1798.2"/>
    <n v="526.20000000000005"/>
    <s v="Jul"/>
    <s v="Jul-2025"/>
    <d v="2025-07-01T00:00:00"/>
    <s v="Beauty &amp; Personal Care"/>
    <x v="2"/>
  </r>
  <r>
    <s v="P059"/>
    <n v="1"/>
    <n v="1999"/>
    <n v="199.9"/>
    <s v="Cash on Delivery"/>
    <s v="Delivered"/>
    <s v="Delivered"/>
    <s v="Instagram"/>
    <n v="80"/>
    <n v="1414"/>
    <n v="1799.1"/>
    <n v="1414"/>
    <n v="385.09999999999991"/>
    <n v="0.21405147017953416"/>
    <n v="1799.1"/>
    <n v="385.09999999999991"/>
    <s v="Feb"/>
    <s v="Feb-2024"/>
    <d v="2024-02-01T00:00:00"/>
    <s v="Home &amp; Kitchen"/>
    <x v="24"/>
  </r>
  <r>
    <s v="P096"/>
    <n v="4"/>
    <n v="299"/>
    <n v="0"/>
    <s v="Net Banking"/>
    <s v="Delivered"/>
    <s v="Delivered"/>
    <s v="Organic"/>
    <n v="60"/>
    <n v="168"/>
    <n v="1196"/>
    <n v="672"/>
    <n v="524"/>
    <n v="0.43812709030100333"/>
    <n v="1196"/>
    <n v="524"/>
    <s v="Aug"/>
    <s v="Aug-2025"/>
    <d v="2025-08-01T00:00:00"/>
    <s v="Sports &amp; Fitness"/>
    <x v="1"/>
  </r>
  <r>
    <s v="P030"/>
    <n v="1"/>
    <n v="799"/>
    <n v="79.900000000000006"/>
    <s v="Net Banking"/>
    <s v="Delivered"/>
    <s v="Delivered"/>
    <s v="Email"/>
    <n v="60"/>
    <n v="566"/>
    <n v="719.1"/>
    <n v="566"/>
    <n v="153.10000000000002"/>
    <n v="0.21290502016409404"/>
    <n v="719.1"/>
    <n v="153.10000000000002"/>
    <s v="Apr"/>
    <s v="Apr-2024"/>
    <d v="2024-04-01T00:00:00"/>
    <s v="Fashion"/>
    <x v="21"/>
  </r>
  <r>
    <s v="P028"/>
    <n v="3"/>
    <n v="799"/>
    <n v="359.55"/>
    <s v="Cash on Delivery"/>
    <s v="Delivered"/>
    <s v="Delivered"/>
    <s v="Email"/>
    <n v="40"/>
    <n v="526"/>
    <n v="2037.45"/>
    <n v="1578"/>
    <n v="459.45000000000005"/>
    <n v="0.22550246631819187"/>
    <n v="2037.45"/>
    <n v="459.45000000000005"/>
    <s v="Oct"/>
    <s v="Oct-2025"/>
    <d v="2025-10-01T00:00:00"/>
    <s v="Fashion"/>
    <x v="0"/>
  </r>
  <r>
    <s v="P063"/>
    <n v="4"/>
    <n v="2999"/>
    <n v="599.79999999999995"/>
    <s v="UPI"/>
    <s v="Delivered"/>
    <s v="Delivered"/>
    <s v="Organic"/>
    <n v="70"/>
    <n v="1877"/>
    <n v="11396.2"/>
    <n v="7508"/>
    <n v="3888.2000000000007"/>
    <n v="0.34118390340639865"/>
    <n v="11396.2"/>
    <n v="3888.2000000000007"/>
    <s v="Oct"/>
    <s v="Oct-2024"/>
    <d v="2024-10-01T00:00:00"/>
    <s v="Beauty &amp; Personal Care"/>
    <x v="12"/>
  </r>
  <r>
    <s v="P068"/>
    <n v="2"/>
    <n v="2499"/>
    <n v="999.6"/>
    <s v="UPI"/>
    <s v="Delivered"/>
    <s v="Delivered"/>
    <s v="Google Ads"/>
    <n v="60"/>
    <n v="1632"/>
    <n v="3998.4"/>
    <n v="3264"/>
    <n v="734.40000000000009"/>
    <n v="0.18367346938775511"/>
    <n v="3998.4"/>
    <n v="734.40000000000009"/>
    <s v="Feb"/>
    <s v="Feb-2024"/>
    <d v="2024-02-01T00:00:00"/>
    <s v="Beauty &amp; Personal Care"/>
    <x v="17"/>
  </r>
  <r>
    <s v="P033"/>
    <n v="2"/>
    <n v="399"/>
    <n v="79.8"/>
    <s v="Net Banking"/>
    <s v="Delivered"/>
    <s v="Delayed"/>
    <s v="Affiliate"/>
    <n v="50"/>
    <n v="321"/>
    <n v="718.2"/>
    <n v="642"/>
    <n v="76.200000000000045"/>
    <n v="0.10609857978279037"/>
    <n v="718.2"/>
    <n v="76.200000000000045"/>
    <s v="Apr"/>
    <s v="Apr-2025"/>
    <d v="2025-04-01T00:00:00"/>
    <s v="Fashion"/>
    <x v="11"/>
  </r>
  <r>
    <s v="P059"/>
    <n v="1"/>
    <n v="1999"/>
    <n v="199.9"/>
    <s v="Cash on Delivery"/>
    <s v="Delivered"/>
    <s v="Delivered"/>
    <s v="Facebook"/>
    <n v="40"/>
    <n v="1414"/>
    <n v="1799.1"/>
    <n v="1414"/>
    <n v="385.09999999999991"/>
    <n v="0.21405147017953416"/>
    <n v="1799.1"/>
    <n v="385.09999999999991"/>
    <s v="Dec"/>
    <s v="Dec-2024"/>
    <d v="2024-12-01T00:00:00"/>
    <s v="Home &amp; Kitchen"/>
    <x v="24"/>
  </r>
  <r>
    <s v="P011"/>
    <n v="1"/>
    <n v="799"/>
    <n v="119.85"/>
    <s v="UPI"/>
    <s v="Delivered"/>
    <s v="Delivered"/>
    <s v="Organic"/>
    <n v="40"/>
    <n v="645"/>
    <n v="679.15"/>
    <n v="645"/>
    <n v="34.149999999999977"/>
    <n v="5.0283442538467171E-2"/>
    <n v="679.15"/>
    <n v="34.149999999999977"/>
    <s v="Oct"/>
    <s v="Oct-2025"/>
    <d v="2025-10-01T00:00:00"/>
    <s v="Electronics"/>
    <x v="19"/>
  </r>
  <r>
    <s v="P057"/>
    <n v="2"/>
    <n v="299"/>
    <n v="0"/>
    <s v="Credit Card"/>
    <s v="Cancelled"/>
    <s v="Cancelled"/>
    <s v="Instagram"/>
    <n v="40"/>
    <n v="188"/>
    <n v="598"/>
    <n v="376"/>
    <n v="222"/>
    <n v="0.37123745819397991"/>
    <n v="0"/>
    <n v="0"/>
    <s v="May"/>
    <s v="May-2025"/>
    <d v="2025-05-01T00:00:00"/>
    <s v="Home &amp; Kitchen"/>
    <x v="24"/>
  </r>
  <r>
    <s v="P061"/>
    <n v="3"/>
    <n v="299"/>
    <n v="179.4"/>
    <s v="UPI"/>
    <s v="Delivered"/>
    <s v="Delivered"/>
    <s v="Organic"/>
    <n v="100"/>
    <n v="170"/>
    <n v="717.6"/>
    <n v="510"/>
    <n v="207.60000000000002"/>
    <n v="0.28929765886287628"/>
    <n v="717.6"/>
    <n v="207.60000000000002"/>
    <s v="Jun"/>
    <s v="Jun-2025"/>
    <d v="2025-06-01T00:00:00"/>
    <s v="Beauty &amp; Personal Care"/>
    <x v="12"/>
  </r>
  <r>
    <s v="P094"/>
    <n v="1"/>
    <n v="399"/>
    <n v="0"/>
    <s v="Credit Card"/>
    <s v="Cancelled"/>
    <s v="Cancelled"/>
    <s v="Google Ads"/>
    <n v="40"/>
    <n v="244"/>
    <n v="399"/>
    <n v="244"/>
    <n v="155"/>
    <n v="0.38847117794486213"/>
    <n v="0"/>
    <n v="0"/>
    <s v="Oct"/>
    <s v="Oct-2025"/>
    <d v="2025-10-01T00:00:00"/>
    <s v="Sports &amp; Fitness"/>
    <x v="1"/>
  </r>
  <r>
    <s v="P038"/>
    <n v="1"/>
    <n v="399"/>
    <n v="0"/>
    <s v="Credit Card"/>
    <s v="Cancelled"/>
    <s v="Cancelled"/>
    <s v="Organic"/>
    <n v="70"/>
    <n v="248"/>
    <n v="399"/>
    <n v="248"/>
    <n v="151"/>
    <n v="0.37844611528822053"/>
    <n v="0"/>
    <n v="0"/>
    <s v="Apr"/>
    <s v="Apr-2025"/>
    <d v="2025-04-01T00:00:00"/>
    <s v="Fashion"/>
    <x v="8"/>
  </r>
  <r>
    <s v="P033"/>
    <n v="2"/>
    <n v="399"/>
    <n v="39.9"/>
    <s v="UPI"/>
    <s v="Delivered"/>
    <s v="Delivered"/>
    <s v="Google Ads"/>
    <n v="80"/>
    <n v="321"/>
    <n v="758.1"/>
    <n v="642"/>
    <n v="116.10000000000002"/>
    <n v="0.15314602295211716"/>
    <n v="758.1"/>
    <n v="116.10000000000002"/>
    <s v="Jan"/>
    <s v="Jan-2025"/>
    <d v="2025-01-01T00:00:00"/>
    <s v="Fashion"/>
    <x v="11"/>
  </r>
  <r>
    <s v="P097"/>
    <n v="2"/>
    <n v="499"/>
    <n v="49.9"/>
    <s v="Debit Card"/>
    <s v="Delivered"/>
    <s v="Delivered"/>
    <s v="Affiliate"/>
    <n v="80"/>
    <n v="324"/>
    <n v="948.1"/>
    <n v="648"/>
    <n v="300.10000000000002"/>
    <n v="0.31652779242695922"/>
    <n v="948.1"/>
    <n v="300.10000000000002"/>
    <s v="Jul"/>
    <s v="Jul-2024"/>
    <d v="2024-07-01T00:00:00"/>
    <s v="Sports &amp; Fitness"/>
    <x v="18"/>
  </r>
  <r>
    <s v="P010"/>
    <n v="2"/>
    <n v="2499"/>
    <n v="999.6"/>
    <s v="UPI"/>
    <s v="Delivered"/>
    <s v="Delivered"/>
    <s v="Google Ads"/>
    <n v="60"/>
    <n v="2030"/>
    <n v="3998.4"/>
    <n v="4060"/>
    <n v="-61.599999999999909"/>
    <n v="-1.5406162464985971E-2"/>
    <n v="3998.4"/>
    <n v="-61.599999999999909"/>
    <s v="Jan"/>
    <s v="Jan-2025"/>
    <d v="2025-01-01T00:00:00"/>
    <s v="Electronics"/>
    <x v="19"/>
  </r>
  <r>
    <s v="P050"/>
    <n v="2"/>
    <n v="3999"/>
    <n v="399.9"/>
    <s v="UPI"/>
    <s v="Delivered"/>
    <s v="Delivered"/>
    <s v="Google Ads"/>
    <n v="80"/>
    <n v="2895"/>
    <n v="7598.1"/>
    <n v="5790"/>
    <n v="1808.1000000000004"/>
    <n v="0.23796738658348801"/>
    <n v="7598.1"/>
    <n v="1808.1000000000004"/>
    <s v="Jan"/>
    <s v="Jan-2024"/>
    <d v="2024-01-01T00:00:00"/>
    <s v="Home &amp; Kitchen"/>
    <x v="14"/>
  </r>
  <r>
    <s v="P035"/>
    <n v="2"/>
    <n v="1299"/>
    <n v="389.7"/>
    <s v="Cash on Delivery"/>
    <s v="Delivered"/>
    <s v="Delivered"/>
    <s v="Affiliate"/>
    <n v="60"/>
    <n v="863"/>
    <n v="2208.3000000000002"/>
    <n v="1726"/>
    <n v="482.30000000000018"/>
    <n v="0.21840329665353445"/>
    <n v="2208.3000000000002"/>
    <n v="482.30000000000018"/>
    <s v="Nov"/>
    <s v="Nov-2024"/>
    <d v="2024-11-01T00:00:00"/>
    <s v="Fashion"/>
    <x v="11"/>
  </r>
  <r>
    <s v="P081"/>
    <n v="4"/>
    <n v="499"/>
    <n v="199.6"/>
    <s v="Debit Card"/>
    <s v="Delivered"/>
    <s v="Delayed"/>
    <s v="Email"/>
    <n v="50"/>
    <n v="280"/>
    <n v="1796.4"/>
    <n v="1120"/>
    <n v="676.40000000000009"/>
    <n v="0.37653083945669119"/>
    <n v="1796.4"/>
    <n v="676.40000000000009"/>
    <s v="Jan"/>
    <s v="Jan-2025"/>
    <d v="2025-01-01T00:00:00"/>
    <s v="Sports &amp; Fitness"/>
    <x v="10"/>
  </r>
  <r>
    <s v="P048"/>
    <n v="2"/>
    <n v="1599"/>
    <n v="479.7"/>
    <s v="Cash on Delivery"/>
    <s v="Delivered"/>
    <s v="Delivered"/>
    <s v="Google Ads"/>
    <n v="80"/>
    <n v="1138"/>
    <n v="2718.3"/>
    <n v="2276"/>
    <n v="442.30000000000018"/>
    <n v="0.16271198911084139"/>
    <n v="2718.3"/>
    <n v="442.30000000000018"/>
    <s v="Jun"/>
    <s v="Jun-2024"/>
    <d v="2024-06-01T00:00:00"/>
    <s v="Home &amp; Kitchen"/>
    <x v="13"/>
  </r>
  <r>
    <s v="P029"/>
    <n v="2"/>
    <n v="2499"/>
    <n v="749.7"/>
    <s v="UPI"/>
    <s v="Delivered"/>
    <s v="Delivered"/>
    <s v="Google Ads"/>
    <n v="80"/>
    <n v="1584"/>
    <n v="4248.3"/>
    <n v="3168"/>
    <n v="1080.3000000000002"/>
    <n v="0.25428995127462756"/>
    <n v="4248.3"/>
    <n v="1080.3000000000002"/>
    <s v="Oct"/>
    <s v="Oct-2024"/>
    <d v="2024-10-01T00:00:00"/>
    <s v="Fashion"/>
    <x v="21"/>
  </r>
  <r>
    <s v="P072"/>
    <n v="4"/>
    <n v="999"/>
    <n v="0"/>
    <s v="UPI"/>
    <s v="Delivered"/>
    <s v="Delivered"/>
    <s v="Affiliate"/>
    <n v="50"/>
    <n v="636"/>
    <n v="3996"/>
    <n v="2544"/>
    <n v="1452"/>
    <n v="0.36336336336336339"/>
    <n v="3996"/>
    <n v="1452"/>
    <s v="Nov"/>
    <s v="Nov-2024"/>
    <d v="2024-11-01T00:00:00"/>
    <s v="Beauty &amp; Personal Care"/>
    <x v="2"/>
  </r>
  <r>
    <s v="P081"/>
    <n v="1"/>
    <n v="499"/>
    <n v="49.9"/>
    <s v="Cash on Delivery"/>
    <s v="Delivered"/>
    <s v="Delivered"/>
    <s v="Organic"/>
    <n v="70"/>
    <n v="280"/>
    <n v="449.1"/>
    <n v="280"/>
    <n v="169.10000000000002"/>
    <n v="0.37653083945669119"/>
    <n v="449.1"/>
    <n v="169.10000000000002"/>
    <s v="Jan"/>
    <s v="Jan-2024"/>
    <d v="2024-01-01T00:00:00"/>
    <s v="Sports &amp; Fitness"/>
    <x v="10"/>
  </r>
  <r>
    <s v="P086"/>
    <n v="1"/>
    <n v="6999"/>
    <n v="1749.75"/>
    <s v="UPI"/>
    <s v="Delivered"/>
    <s v="Delivered"/>
    <s v="Google Ads"/>
    <n v="50"/>
    <n v="4782"/>
    <n v="5249.25"/>
    <n v="4782"/>
    <n v="467.25"/>
    <n v="8.9012716102300327E-2"/>
    <n v="5249.25"/>
    <n v="467.25"/>
    <s v="Mar"/>
    <s v="Mar-2025"/>
    <d v="2025-03-01T00:00:00"/>
    <s v="Sports &amp; Fitness"/>
    <x v="15"/>
  </r>
  <r>
    <s v="P061"/>
    <n v="3"/>
    <n v="299"/>
    <n v="44.85"/>
    <s v="UPI"/>
    <s v="Delivered"/>
    <s v="Delayed"/>
    <s v="Organic"/>
    <n v="40"/>
    <n v="170"/>
    <n v="852.15"/>
    <n v="510"/>
    <n v="342.15"/>
    <n v="0.40151381798979052"/>
    <n v="852.15"/>
    <n v="342.15"/>
    <s v="May"/>
    <s v="May-2024"/>
    <d v="2024-05-01T00:00:00"/>
    <s v="Beauty &amp; Personal Care"/>
    <x v="12"/>
  </r>
  <r>
    <s v="P093"/>
    <n v="3"/>
    <n v="999"/>
    <n v="0"/>
    <s v="UPI"/>
    <s v="Delivered"/>
    <s v="Delivered"/>
    <s v="Instagram"/>
    <n v="50"/>
    <n v="629"/>
    <n v="2997"/>
    <n v="1887"/>
    <n v="1110"/>
    <n v="0.37037037037037035"/>
    <n v="2997"/>
    <n v="1110"/>
    <s v="Jan"/>
    <s v="Jan-2025"/>
    <d v="2025-01-01T00:00:00"/>
    <s v="Sports &amp; Fitness"/>
    <x v="1"/>
  </r>
  <r>
    <s v="P026"/>
    <n v="3"/>
    <n v="599"/>
    <n v="269.55"/>
    <s v="Credit Card"/>
    <s v="Delivered"/>
    <s v="Delivered"/>
    <s v="Organic"/>
    <n v="100"/>
    <n v="363"/>
    <n v="1527.45"/>
    <n v="1089"/>
    <n v="438.45000000000005"/>
    <n v="0.28704703918295199"/>
    <n v="1527.45"/>
    <n v="438.45000000000005"/>
    <s v="Dec"/>
    <s v="Dec-2024"/>
    <d v="2024-12-01T00:00:00"/>
    <s v="Fashion"/>
    <x v="0"/>
  </r>
  <r>
    <s v="P035"/>
    <n v="1"/>
    <n v="1299"/>
    <n v="259.8"/>
    <s v="Net Banking"/>
    <s v="Delivered"/>
    <s v="Delivered"/>
    <s v="Affiliate"/>
    <n v="60"/>
    <n v="863"/>
    <n v="1039.2"/>
    <n v="863"/>
    <n v="176.20000000000005"/>
    <n v="0.16955350269438033"/>
    <n v="1039.2"/>
    <n v="176.20000000000005"/>
    <s v="Jul"/>
    <s v="Jul-2024"/>
    <d v="2024-07-01T00:00:00"/>
    <s v="Fashion"/>
    <x v="11"/>
  </r>
  <r>
    <s v="P093"/>
    <n v="1"/>
    <n v="999"/>
    <n v="99.9"/>
    <s v="UPI"/>
    <s v="Delivered"/>
    <s v="Delivered"/>
    <s v="Affiliate"/>
    <n v="60"/>
    <n v="629"/>
    <n v="899.1"/>
    <n v="629"/>
    <n v="270.10000000000002"/>
    <n v="0.30041152263374488"/>
    <n v="899.1"/>
    <n v="270.10000000000002"/>
    <s v="Aug"/>
    <s v="Aug-2024"/>
    <d v="2024-08-01T00:00:00"/>
    <s v="Sports &amp; Fitness"/>
    <x v="1"/>
  </r>
  <r>
    <s v="P059"/>
    <n v="1"/>
    <n v="1999"/>
    <n v="99.95"/>
    <s v="Net Banking"/>
    <s v="Delivered"/>
    <s v="Delivered"/>
    <s v="Organic"/>
    <n v="100"/>
    <n v="1414"/>
    <n v="1899.05"/>
    <n v="1414"/>
    <n v="485.04999999999995"/>
    <n v="0.25541718227534821"/>
    <n v="1899.05"/>
    <n v="485.04999999999995"/>
    <s v="Jul"/>
    <s v="Jul-2024"/>
    <d v="2024-07-01T00:00:00"/>
    <s v="Home &amp; Kitchen"/>
    <x v="24"/>
  </r>
  <r>
    <s v="P029"/>
    <n v="1"/>
    <n v="2499"/>
    <n v="374.85"/>
    <s v="UPI"/>
    <s v="Delivered"/>
    <s v="Delayed"/>
    <s v="Facebook"/>
    <n v="60"/>
    <n v="1584"/>
    <n v="2124.15"/>
    <n v="1584"/>
    <n v="540.15000000000009"/>
    <n v="0.25428995127462756"/>
    <n v="2124.15"/>
    <n v="540.15000000000009"/>
    <s v="May"/>
    <s v="May-2024"/>
    <d v="2024-05-01T00:00:00"/>
    <s v="Fashion"/>
    <x v="21"/>
  </r>
  <r>
    <s v="P063"/>
    <n v="3"/>
    <n v="2999"/>
    <n v="449.85"/>
    <s v="UPI"/>
    <s v="Delivered"/>
    <s v="Delivered"/>
    <s v="Organic"/>
    <n v="80"/>
    <n v="1877"/>
    <n v="8547.15"/>
    <n v="5631"/>
    <n v="2916.1499999999996"/>
    <n v="0.34118390340639859"/>
    <n v="8547.15"/>
    <n v="2916.1499999999996"/>
    <s v="Apr"/>
    <s v="Apr-2025"/>
    <d v="2025-04-01T00:00:00"/>
    <s v="Beauty &amp; Personal Care"/>
    <x v="12"/>
  </r>
  <r>
    <s v="P015"/>
    <n v="3"/>
    <n v="1299"/>
    <n v="194.85"/>
    <s v="Net Banking"/>
    <s v="Delivered"/>
    <s v="Delivered"/>
    <s v="Facebook"/>
    <n v="40"/>
    <n v="881"/>
    <n v="3702.15"/>
    <n v="2643"/>
    <n v="1059.1500000000001"/>
    <n v="0.28609051497103039"/>
    <n v="3702.15"/>
    <n v="1059.1500000000001"/>
    <s v="Jul"/>
    <s v="Jul-2025"/>
    <d v="2025-07-01T00:00:00"/>
    <s v="Electronics"/>
    <x v="6"/>
  </r>
  <r>
    <s v="P008"/>
    <n v="4"/>
    <n v="299"/>
    <n v="119.6"/>
    <s v="Debit Card"/>
    <s v="Delivered"/>
    <s v="Delivered"/>
    <s v="Organic"/>
    <n v="50"/>
    <n v="197"/>
    <n v="1076.4000000000001"/>
    <n v="788"/>
    <n v="288.40000000000009"/>
    <n v="0.26793013749535494"/>
    <n v="1076.4000000000001"/>
    <n v="288.40000000000009"/>
    <s v="Jun"/>
    <s v="Jun-2025"/>
    <d v="2025-06-01T00:00:00"/>
    <s v="Electronics"/>
    <x v="20"/>
  </r>
  <r>
    <s v="P081"/>
    <n v="1"/>
    <n v="499"/>
    <n v="24.95"/>
    <s v="Cash on Delivery"/>
    <s v="Delivered"/>
    <s v="Delivered"/>
    <s v="Email"/>
    <n v="80"/>
    <n v="280"/>
    <n v="474.05"/>
    <n v="280"/>
    <n v="194.05"/>
    <n v="0.40934500580107586"/>
    <n v="474.05"/>
    <n v="194.05"/>
    <s v="Oct"/>
    <s v="Oct-2024"/>
    <d v="2024-10-01T00:00:00"/>
    <s v="Sports &amp; Fitness"/>
    <x v="10"/>
  </r>
  <r>
    <s v="P025"/>
    <n v="3"/>
    <n v="4999"/>
    <n v="0"/>
    <s v="Cash on Delivery"/>
    <s v="Cancelled"/>
    <s v="Cancelled"/>
    <s v="Affiliate"/>
    <n v="50"/>
    <n v="3572"/>
    <n v="14997"/>
    <n v="10716"/>
    <n v="4281"/>
    <n v="0.28545709141828368"/>
    <n v="0"/>
    <n v="0"/>
    <s v="Apr"/>
    <s v="Apr-2024"/>
    <d v="2024-04-01T00:00:00"/>
    <s v="Fashion"/>
    <x v="0"/>
  </r>
  <r>
    <s v="P060"/>
    <n v="1"/>
    <n v="999"/>
    <n v="0"/>
    <s v="Debit Card"/>
    <s v="Cancelled"/>
    <s v="Cancelled"/>
    <s v="Affiliate"/>
    <n v="60"/>
    <n v="744"/>
    <n v="999"/>
    <n v="744"/>
    <n v="255"/>
    <n v="0.25525525525525528"/>
    <n v="0"/>
    <n v="0"/>
    <s v="Jan"/>
    <s v="Jan-2025"/>
    <d v="2025-01-01T00:00:00"/>
    <s v="Home &amp; Kitchen"/>
    <x v="24"/>
  </r>
  <r>
    <s v="P089"/>
    <n v="2"/>
    <n v="2999"/>
    <n v="899.7"/>
    <s v="UPI"/>
    <s v="Delivered"/>
    <s v="Delivered"/>
    <s v="Google Ads"/>
    <n v="80"/>
    <n v="2453"/>
    <n v="5098.3"/>
    <n v="4906"/>
    <n v="192.30000000000018"/>
    <n v="3.7718455171331655E-2"/>
    <n v="5098.3"/>
    <n v="192.30000000000018"/>
    <s v="Jan"/>
    <s v="Jan-2025"/>
    <d v="2025-01-01T00:00:00"/>
    <s v="Sports &amp; Fitness"/>
    <x v="3"/>
  </r>
  <r>
    <s v="P092"/>
    <n v="1"/>
    <n v="999"/>
    <n v="49.95"/>
    <s v="UPI"/>
    <s v="Delivered"/>
    <s v="Delivered"/>
    <s v="Instagram"/>
    <n v="50"/>
    <n v="727"/>
    <n v="949.05"/>
    <n v="727"/>
    <n v="222.04999999999995"/>
    <n v="0.23397081291818131"/>
    <n v="949.05"/>
    <n v="222.04999999999995"/>
    <s v="Mar"/>
    <s v="Mar-2024"/>
    <d v="2024-03-01T00:00:00"/>
    <s v="Sports &amp; Fitness"/>
    <x v="3"/>
  </r>
  <r>
    <s v="P063"/>
    <n v="4"/>
    <n v="2999"/>
    <n v="0"/>
    <s v="UPI"/>
    <s v="Cancelled"/>
    <s v="Cancelled"/>
    <s v="Email"/>
    <n v="100"/>
    <n v="1877"/>
    <n v="11996"/>
    <n v="7508"/>
    <n v="4488"/>
    <n v="0.37412470823607868"/>
    <n v="0"/>
    <n v="0"/>
    <s v="Jan"/>
    <s v="Jan-2024"/>
    <d v="2024-01-01T00:00:00"/>
    <s v="Beauty &amp; Personal Care"/>
    <x v="12"/>
  </r>
  <r>
    <s v="P005"/>
    <n v="4"/>
    <n v="599"/>
    <n v="0"/>
    <s v="UPI"/>
    <s v="Delivered"/>
    <s v="Delivered"/>
    <s v="Organic"/>
    <n v="60"/>
    <n v="426"/>
    <n v="2396"/>
    <n v="1704"/>
    <n v="692"/>
    <n v="0.28881469115191988"/>
    <n v="2396"/>
    <n v="692"/>
    <s v="Mar"/>
    <s v="Mar-2025"/>
    <d v="2025-03-01T00:00:00"/>
    <s v="Electronics"/>
    <x v="20"/>
  </r>
  <r>
    <s v="P049"/>
    <n v="1"/>
    <n v="799"/>
    <n v="119.85"/>
    <s v="Cash on Delivery"/>
    <s v="Delivered"/>
    <s v="Delivered"/>
    <s v="Instagram"/>
    <n v="100"/>
    <n v="538"/>
    <n v="679.15"/>
    <n v="538"/>
    <n v="141.14999999999998"/>
    <n v="0.20783332106309355"/>
    <n v="679.15"/>
    <n v="141.14999999999998"/>
    <s v="Jan"/>
    <s v="Jan-2024"/>
    <d v="2024-01-01T00:00:00"/>
    <s v="Home &amp; Kitchen"/>
    <x v="14"/>
  </r>
  <r>
    <s v="P039"/>
    <n v="1"/>
    <n v="999"/>
    <n v="199.8"/>
    <s v="Credit Card"/>
    <s v="Delivered"/>
    <s v="Delivered"/>
    <s v="Organic"/>
    <n v="60"/>
    <n v="573"/>
    <n v="799.2"/>
    <n v="573"/>
    <n v="226.20000000000005"/>
    <n v="0.28303303303303307"/>
    <n v="799.2"/>
    <n v="226.20000000000005"/>
    <s v="Jan"/>
    <s v="Jan-2025"/>
    <d v="2025-01-01T00:00:00"/>
    <s v="Fashion"/>
    <x v="8"/>
  </r>
  <r>
    <s v="P006"/>
    <n v="2"/>
    <n v="399"/>
    <n v="159.6"/>
    <s v="Debit Card"/>
    <s v="Delivered"/>
    <s v="Delivered"/>
    <s v="Email"/>
    <n v="50"/>
    <n v="221"/>
    <n v="638.4"/>
    <n v="442"/>
    <n v="196.39999999999998"/>
    <n v="0.30764411027568922"/>
    <n v="638.4"/>
    <n v="196.39999999999998"/>
    <s v="Nov"/>
    <s v="Nov-2024"/>
    <d v="2024-11-01T00:00:00"/>
    <s v="Electronics"/>
    <x v="20"/>
  </r>
  <r>
    <s v="P057"/>
    <n v="1"/>
    <n v="299"/>
    <n v="59.8"/>
    <s v="UPI"/>
    <s v="Delivered"/>
    <s v="Delivered"/>
    <s v="Affiliate"/>
    <n v="60"/>
    <n v="188"/>
    <n v="239.2"/>
    <n v="188"/>
    <n v="51.199999999999989"/>
    <n v="0.21404682274247488"/>
    <n v="239.2"/>
    <n v="51.199999999999989"/>
    <s v="Nov"/>
    <s v="Nov-2024"/>
    <d v="2024-11-01T00:00:00"/>
    <s v="Home &amp; Kitchen"/>
    <x v="24"/>
  </r>
  <r>
    <s v="P027"/>
    <n v="4"/>
    <n v="299"/>
    <n v="179.4"/>
    <s v="Net Banking"/>
    <s v="Delivered"/>
    <s v="Delivered"/>
    <s v="Google Ads"/>
    <n v="80"/>
    <n v="206"/>
    <n v="1016.6"/>
    <n v="824"/>
    <n v="192.60000000000002"/>
    <n v="0.18945504623253986"/>
    <n v="1016.6"/>
    <n v="192.60000000000002"/>
    <s v="Mar"/>
    <s v="Mar-2025"/>
    <d v="2025-03-01T00:00:00"/>
    <s v="Fashion"/>
    <x v="0"/>
  </r>
  <r>
    <s v="P027"/>
    <n v="2"/>
    <n v="299"/>
    <n v="119.6"/>
    <s v="Cash on Delivery"/>
    <s v="Delivered"/>
    <s v="Delivered"/>
    <s v="Instagram"/>
    <n v="70"/>
    <n v="206"/>
    <n v="478.4"/>
    <n v="412"/>
    <n v="66.399999999999977"/>
    <n v="0.13879598662207354"/>
    <n v="478.4"/>
    <n v="66.399999999999977"/>
    <s v="Jun"/>
    <s v="Jun-2024"/>
    <d v="2024-06-01T00:00:00"/>
    <s v="Fashion"/>
    <x v="0"/>
  </r>
  <r>
    <s v="P092"/>
    <n v="3"/>
    <n v="999"/>
    <n v="149.85"/>
    <s v="UPI"/>
    <s v="Delivered"/>
    <s v="Delivered"/>
    <s v="Google Ads"/>
    <n v="70"/>
    <n v="727"/>
    <n v="2847.15"/>
    <n v="2181"/>
    <n v="666.15000000000009"/>
    <n v="0.23397081291818136"/>
    <n v="2847.15"/>
    <n v="666.15000000000009"/>
    <s v="May"/>
    <s v="May-2024"/>
    <d v="2024-05-01T00:00:00"/>
    <s v="Sports &amp; Fitness"/>
    <x v="3"/>
  </r>
  <r>
    <s v="P071"/>
    <n v="3"/>
    <n v="999"/>
    <n v="0"/>
    <s v="Debit Card"/>
    <s v="Cancelled"/>
    <s v="Cancelled"/>
    <s v="Affiliate"/>
    <n v="80"/>
    <n v="818"/>
    <n v="2997"/>
    <n v="2454"/>
    <n v="543"/>
    <n v="0.18118118118118118"/>
    <n v="0"/>
    <n v="0"/>
    <s v="Dec"/>
    <s v="Dec-2024"/>
    <d v="2024-12-01T00:00:00"/>
    <s v="Beauty &amp; Personal Care"/>
    <x v="2"/>
  </r>
  <r>
    <s v="P021"/>
    <n v="2"/>
    <n v="799"/>
    <n v="399.5"/>
    <s v="UPI"/>
    <s v="Delivered"/>
    <s v="Delivered"/>
    <s v="Organic"/>
    <n v="40"/>
    <n v="613"/>
    <n v="1198.5"/>
    <n v="1226"/>
    <n v="-27.5"/>
    <n v="-2.2945348352106799E-2"/>
    <n v="1198.5"/>
    <n v="-27.5"/>
    <s v="May"/>
    <s v="May-2025"/>
    <d v="2025-05-01T00:00:00"/>
    <s v="Fashion"/>
    <x v="22"/>
  </r>
  <r>
    <s v="P060"/>
    <n v="2"/>
    <n v="999"/>
    <n v="0"/>
    <s v="Credit Card"/>
    <s v="Delivered"/>
    <s v="Delayed"/>
    <s v="Facebook"/>
    <n v="100"/>
    <n v="744"/>
    <n v="1998"/>
    <n v="1488"/>
    <n v="510"/>
    <n v="0.25525525525525528"/>
    <n v="1998"/>
    <n v="510"/>
    <s v="Jan"/>
    <s v="Jan-2025"/>
    <d v="2025-01-01T00:00:00"/>
    <s v="Home &amp; Kitchen"/>
    <x v="24"/>
  </r>
  <r>
    <s v="P005"/>
    <n v="1"/>
    <n v="599"/>
    <n v="59.9"/>
    <s v="Debit Card"/>
    <s v="Delivered"/>
    <s v="Delivered"/>
    <s v="Google Ads"/>
    <n v="70"/>
    <n v="426"/>
    <n v="539.1"/>
    <n v="426"/>
    <n v="113.10000000000002"/>
    <n v="0.20979410127991099"/>
    <n v="539.1"/>
    <n v="113.10000000000002"/>
    <s v="Apr"/>
    <s v="Apr-2024"/>
    <d v="2024-04-01T00:00:00"/>
    <s v="Electronics"/>
    <x v="20"/>
  </r>
  <r>
    <s v="P049"/>
    <n v="1"/>
    <n v="799"/>
    <n v="39.950000000000003"/>
    <s v="UPI"/>
    <s v="Delivered"/>
    <s v="Delivered"/>
    <s v="Organic"/>
    <n v="40"/>
    <n v="538"/>
    <n v="759.05"/>
    <n v="538"/>
    <n v="221.04999999999995"/>
    <n v="0.29121928726697843"/>
    <n v="759.05"/>
    <n v="221.04999999999995"/>
    <s v="Jun"/>
    <s v="Jun-2024"/>
    <d v="2024-06-01T00:00:00"/>
    <s v="Home &amp; Kitchen"/>
    <x v="14"/>
  </r>
  <r>
    <s v="P067"/>
    <n v="2"/>
    <n v="999"/>
    <n v="299.7"/>
    <s v="UPI"/>
    <s v="Delivered"/>
    <s v="Delivered"/>
    <s v="Google Ads"/>
    <n v="100"/>
    <n v="611"/>
    <n v="1698.3"/>
    <n v="1222"/>
    <n v="476.29999999999995"/>
    <n v="0.28045692751575102"/>
    <n v="1698.3"/>
    <n v="476.29999999999995"/>
    <s v="Jul"/>
    <s v="Jul-2024"/>
    <d v="2024-07-01T00:00:00"/>
    <s v="Beauty &amp; Personal Care"/>
    <x v="17"/>
  </r>
  <r>
    <s v="P022"/>
    <n v="1"/>
    <n v="999"/>
    <n v="249.75"/>
    <s v="UPI"/>
    <s v="Delivered"/>
    <s v="Delivered"/>
    <s v="Google Ads"/>
    <n v="80"/>
    <n v="693"/>
    <n v="749.25"/>
    <n v="693"/>
    <n v="56.25"/>
    <n v="7.5075075075075076E-2"/>
    <n v="749.25"/>
    <n v="56.25"/>
    <s v="Aug"/>
    <s v="Aug-2025"/>
    <d v="2025-08-01T00:00:00"/>
    <s v="Fashion"/>
    <x v="22"/>
  </r>
  <r>
    <s v="P017"/>
    <n v="2"/>
    <n v="6999"/>
    <n v="699.9"/>
    <s v="Credit Card"/>
    <s v="Delivered"/>
    <s v="Delivered"/>
    <s v="Instagram"/>
    <n v="40"/>
    <n v="4046"/>
    <n v="13298.1"/>
    <n v="8092"/>
    <n v="5206.1000000000004"/>
    <n v="0.39149201765665775"/>
    <n v="13298.1"/>
    <n v="5206.1000000000004"/>
    <s v="Aug"/>
    <s v="Aug-2025"/>
    <d v="2025-08-01T00:00:00"/>
    <s v="Electronics"/>
    <x v="9"/>
  </r>
  <r>
    <s v="P090"/>
    <n v="1"/>
    <n v="8999"/>
    <n v="449.95"/>
    <s v="UPI"/>
    <s v="Delivered"/>
    <s v="Delivered"/>
    <s v="Facebook"/>
    <n v="70"/>
    <n v="5811"/>
    <n v="8549.0499999999993"/>
    <n v="5811"/>
    <n v="2738.0499999999993"/>
    <n v="0.32027535223211928"/>
    <n v="8549.0499999999993"/>
    <n v="2738.0499999999993"/>
    <s v="Mar"/>
    <s v="Mar-2025"/>
    <d v="2025-03-01T00:00:00"/>
    <s v="Sports &amp; Fitness"/>
    <x v="3"/>
  </r>
  <r>
    <s v="P009"/>
    <n v="1"/>
    <n v="4999"/>
    <n v="499.9"/>
    <s v="UPI"/>
    <s v="Delivered"/>
    <s v="Delivered"/>
    <s v="Google Ads"/>
    <n v="100"/>
    <n v="2853"/>
    <n v="4499.1000000000004"/>
    <n v="2853"/>
    <n v="1646.1000000000004"/>
    <n v="0.36587317463492702"/>
    <n v="4499.1000000000004"/>
    <n v="1646.1000000000004"/>
    <s v="Dec"/>
    <s v="Dec-2024"/>
    <d v="2024-12-01T00:00:00"/>
    <s v="Electronics"/>
    <x v="19"/>
  </r>
  <r>
    <s v="P046"/>
    <n v="4"/>
    <n v="1999"/>
    <n v="799.6"/>
    <s v="Credit Card"/>
    <s v="Delivered"/>
    <s v="Delivered"/>
    <s v="Organic"/>
    <n v="50"/>
    <n v="1398"/>
    <n v="7196.4"/>
    <n v="5592"/>
    <n v="1604.3999999999996"/>
    <n v="0.2229448057362014"/>
    <n v="7196.4"/>
    <n v="1604.3999999999996"/>
    <s v="Oct"/>
    <s v="Oct-2025"/>
    <d v="2025-10-01T00:00:00"/>
    <s v="Home &amp; Kitchen"/>
    <x v="13"/>
  </r>
  <r>
    <s v="P066"/>
    <n v="1"/>
    <n v="299"/>
    <n v="0"/>
    <s v="Credit Card"/>
    <s v="Cancelled"/>
    <s v="Cancelled"/>
    <s v="Affiliate"/>
    <n v="50"/>
    <n v="223"/>
    <n v="299"/>
    <n v="223"/>
    <n v="76"/>
    <n v="0.25418060200668896"/>
    <n v="0"/>
    <n v="0"/>
    <s v="Mar"/>
    <s v="Mar-2024"/>
    <d v="2024-03-01T00:00:00"/>
    <s v="Beauty &amp; Personal Care"/>
    <x v="17"/>
  </r>
  <r>
    <s v="P024"/>
    <n v="2"/>
    <n v="1299"/>
    <n v="519.6"/>
    <s v="Credit Card"/>
    <s v="Delivered"/>
    <s v="Delayed"/>
    <s v="Email"/>
    <n v="60"/>
    <n v="969"/>
    <n v="2078.4"/>
    <n v="1938"/>
    <n v="140.40000000000009"/>
    <n v="6.7551963048498892E-2"/>
    <n v="2078.4"/>
    <n v="140.40000000000009"/>
    <s v="Jun"/>
    <s v="Jun-2024"/>
    <d v="2024-06-01T00:00:00"/>
    <s v="Fashion"/>
    <x v="22"/>
  </r>
  <r>
    <s v="P014"/>
    <n v="4"/>
    <n v="2499"/>
    <n v="1999.2"/>
    <s v="UPI"/>
    <s v="Delivered"/>
    <s v="Delivered"/>
    <s v="Google Ads"/>
    <n v="60"/>
    <n v="1599"/>
    <n v="7996.8"/>
    <n v="6396"/>
    <n v="1600.8000000000002"/>
    <n v="0.20018007202881155"/>
    <n v="7996.8"/>
    <n v="1600.8000000000002"/>
    <s v="Mar"/>
    <s v="Mar-2025"/>
    <d v="2025-03-01T00:00:00"/>
    <s v="Electronics"/>
    <x v="6"/>
  </r>
  <r>
    <s v="P032"/>
    <n v="1"/>
    <n v="1599"/>
    <n v="0"/>
    <s v="Credit Card"/>
    <s v="Cancelled"/>
    <s v="Cancelled"/>
    <s v="Organic"/>
    <n v="80"/>
    <n v="1180"/>
    <n v="1599"/>
    <n v="1180"/>
    <n v="419"/>
    <n v="0.26203877423389621"/>
    <n v="0"/>
    <n v="0"/>
    <s v="Jun"/>
    <s v="Jun-2024"/>
    <d v="2024-06-01T00:00:00"/>
    <s v="Fashion"/>
    <x v="21"/>
  </r>
  <r>
    <s v="P019"/>
    <n v="1"/>
    <n v="499"/>
    <n v="74.849999999999994"/>
    <s v="Credit Card"/>
    <s v="Delivered"/>
    <s v="Delivered"/>
    <s v="Organic"/>
    <n v="50"/>
    <n v="391"/>
    <n v="424.15"/>
    <n v="391"/>
    <n v="33.149999999999977"/>
    <n v="7.8156312625250454E-2"/>
    <n v="424.15"/>
    <n v="33.149999999999977"/>
    <s v="Jun"/>
    <s v="Jun-2025"/>
    <d v="2025-06-01T00:00:00"/>
    <s v="Electronics"/>
    <x v="9"/>
  </r>
  <r>
    <s v="P031"/>
    <n v="4"/>
    <n v="3999"/>
    <n v="1599.6"/>
    <s v="UPI"/>
    <s v="Delivered"/>
    <s v="Delivered"/>
    <s v="Instagram"/>
    <n v="50"/>
    <n v="3007"/>
    <n v="14396.4"/>
    <n v="12028"/>
    <n v="2368.3999999999996"/>
    <n v="0.16451335055986216"/>
    <n v="14396.4"/>
    <n v="2368.3999999999996"/>
    <s v="Dec"/>
    <s v="Dec-2024"/>
    <d v="2024-12-01T00:00:00"/>
    <s v="Fashion"/>
    <x v="21"/>
  </r>
  <r>
    <s v="P017"/>
    <n v="4"/>
    <n v="6999"/>
    <n v="2799.6"/>
    <s v="UPI"/>
    <s v="Delivered"/>
    <s v="Delivered"/>
    <s v="Facebook"/>
    <n v="80"/>
    <n v="4046"/>
    <n v="25196.400000000001"/>
    <n v="16184"/>
    <n v="9012.4000000000015"/>
    <n v="0.3576860186375832"/>
    <n v="25196.400000000001"/>
    <n v="9012.4000000000015"/>
    <s v="Jun"/>
    <s v="Jun-2025"/>
    <d v="2025-06-01T00:00:00"/>
    <s v="Electronics"/>
    <x v="9"/>
  </r>
  <r>
    <s v="P066"/>
    <n v="4"/>
    <n v="299"/>
    <n v="59.8"/>
    <s v="Cash on Delivery"/>
    <s v="Delivered"/>
    <s v="Delayed"/>
    <s v="Google Ads"/>
    <n v="50"/>
    <n v="223"/>
    <n v="1136.2"/>
    <n v="892"/>
    <n v="244.20000000000005"/>
    <n v="0.21492694948072524"/>
    <n v="1136.2"/>
    <n v="244.20000000000005"/>
    <s v="Jun"/>
    <s v="Jun-2025"/>
    <d v="2025-06-01T00:00:00"/>
    <s v="Beauty &amp; Personal Care"/>
    <x v="17"/>
  </r>
  <r>
    <s v="P099"/>
    <n v="1"/>
    <n v="1299"/>
    <n v="64.95"/>
    <s v="Debit Card"/>
    <s v="Delivered"/>
    <s v="Delayed"/>
    <s v="Google Ads"/>
    <n v="100"/>
    <n v="1025"/>
    <n v="1234.05"/>
    <n v="1025"/>
    <n v="209.04999999999995"/>
    <n v="0.16940156395607955"/>
    <n v="1234.05"/>
    <n v="209.04999999999995"/>
    <s v="Sep"/>
    <s v="Sep-2024"/>
    <d v="2024-09-01T00:00:00"/>
    <s v="Sports &amp; Fitness"/>
    <x v="18"/>
  </r>
  <r>
    <s v="P076"/>
    <n v="1"/>
    <n v="399"/>
    <n v="19.95"/>
    <s v="Cash on Delivery"/>
    <s v="Delivered"/>
    <s v="Delivered"/>
    <s v="Google Ads"/>
    <n v="50"/>
    <n v="322"/>
    <n v="379.05"/>
    <n v="322"/>
    <n v="57.050000000000011"/>
    <n v="0.15050784856879043"/>
    <n v="379.05"/>
    <n v="57.050000000000011"/>
    <s v="Sep"/>
    <s v="Sep-2025"/>
    <d v="2025-09-01T00:00:00"/>
    <s v="Beauty &amp; Personal Care"/>
    <x v="23"/>
  </r>
  <r>
    <s v="P100"/>
    <n v="2"/>
    <n v="4999"/>
    <n v="0"/>
    <s v="UPI"/>
    <s v="Cancelled"/>
    <s v="Cancelled"/>
    <s v="Google Ads"/>
    <n v="50"/>
    <n v="3463"/>
    <n v="9998"/>
    <n v="6926"/>
    <n v="3072"/>
    <n v="0.30726145229045809"/>
    <n v="0"/>
    <n v="0"/>
    <s v="Jun"/>
    <s v="Jun-2025"/>
    <d v="2025-06-01T00:00:00"/>
    <s v="Sports &amp; Fitness"/>
    <x v="18"/>
  </r>
  <r>
    <s v="P075"/>
    <n v="2"/>
    <n v="1999"/>
    <n v="599.70000000000005"/>
    <s v="Debit Card"/>
    <s v="Delivered"/>
    <s v="Delivered"/>
    <s v="Facebook"/>
    <n v="50"/>
    <n v="1338"/>
    <n v="3398.3"/>
    <n v="2676"/>
    <n v="722.30000000000018"/>
    <n v="0.21254745019568613"/>
    <n v="3398.3"/>
    <n v="722.30000000000018"/>
    <s v="Jun"/>
    <s v="Jun-2025"/>
    <d v="2025-06-01T00:00:00"/>
    <s v="Beauty &amp; Personal Care"/>
    <x v="23"/>
  </r>
  <r>
    <s v="P034"/>
    <n v="3"/>
    <n v="4999"/>
    <n v="0"/>
    <s v="UPI"/>
    <s v="Cancelled"/>
    <s v="Cancelled"/>
    <s v="Instagram"/>
    <n v="100"/>
    <n v="3985"/>
    <n v="14997"/>
    <n v="11955"/>
    <n v="3042"/>
    <n v="0.20284056811362272"/>
    <n v="0"/>
    <n v="0"/>
    <s v="Nov"/>
    <s v="Nov-2024"/>
    <d v="2024-11-01T00:00:00"/>
    <s v="Fashion"/>
    <x v="11"/>
  </r>
  <r>
    <s v="P037"/>
    <n v="1"/>
    <n v="399"/>
    <n v="59.85"/>
    <s v="Net Banking"/>
    <s v="Delivered"/>
    <s v="Delivered"/>
    <s v="Google Ads"/>
    <n v="40"/>
    <n v="226"/>
    <n v="339.15"/>
    <n v="226"/>
    <n v="113.14999999999998"/>
    <n v="0.33362818811735218"/>
    <n v="339.15"/>
    <n v="113.14999999999998"/>
    <s v="Jan"/>
    <s v="Jan-2025"/>
    <d v="2025-01-01T00:00:00"/>
    <s v="Fashion"/>
    <x v="8"/>
  </r>
  <r>
    <s v="P063"/>
    <n v="1"/>
    <n v="2999"/>
    <n v="449.85"/>
    <s v="Cash on Delivery"/>
    <s v="Delivered"/>
    <s v="Delivered"/>
    <s v="Google Ads"/>
    <n v="60"/>
    <n v="1877"/>
    <n v="2549.15"/>
    <n v="1877"/>
    <n v="672.15000000000009"/>
    <n v="0.2636761273365632"/>
    <n v="2549.15"/>
    <n v="672.15000000000009"/>
    <s v="Jul"/>
    <s v="Jul-2025"/>
    <d v="2025-07-01T00:00:00"/>
    <s v="Beauty &amp; Personal Care"/>
    <x v="12"/>
  </r>
  <r>
    <s v="P002"/>
    <n v="4"/>
    <n v="999"/>
    <n v="399.6"/>
    <s v="Debit Card"/>
    <s v="Delivered"/>
    <s v="Delivered"/>
    <s v="Organic"/>
    <n v="100"/>
    <n v="590"/>
    <n v="3596.4"/>
    <n v="2360"/>
    <n v="1236.4000000000001"/>
    <n v="0.34378823267712161"/>
    <n v="3596.4"/>
    <n v="1236.4000000000001"/>
    <s v="Apr"/>
    <s v="Apr-2025"/>
    <d v="2025-04-01T00:00:00"/>
    <s v="Electronics"/>
    <x v="5"/>
  </r>
  <r>
    <s v="P010"/>
    <n v="1"/>
    <n v="2499"/>
    <n v="499.8"/>
    <s v="Credit Card"/>
    <s v="Delivered"/>
    <s v="Delayed"/>
    <s v="Instagram"/>
    <n v="50"/>
    <n v="2030"/>
    <n v="1999.2"/>
    <n v="2030"/>
    <n v="-30.799999999999955"/>
    <n v="-1.5406162464985971E-2"/>
    <n v="1999.2"/>
    <n v="-30.799999999999955"/>
    <s v="Jul"/>
    <s v="Jul-2025"/>
    <d v="2025-07-01T00:00:00"/>
    <s v="Electronics"/>
    <x v="19"/>
  </r>
  <r>
    <s v="P049"/>
    <n v="1"/>
    <n v="799"/>
    <n v="39.950000000000003"/>
    <s v="Net Banking"/>
    <s v="Delivered"/>
    <s v="Delivered"/>
    <s v="Affiliate"/>
    <n v="40"/>
    <n v="538"/>
    <n v="759.05"/>
    <n v="538"/>
    <n v="221.04999999999995"/>
    <n v="0.29121928726697843"/>
    <n v="759.05"/>
    <n v="221.04999999999995"/>
    <s v="Jun"/>
    <s v="Jun-2024"/>
    <d v="2024-06-01T00:00:00"/>
    <s v="Home &amp; Kitchen"/>
    <x v="14"/>
  </r>
  <r>
    <s v="P061"/>
    <n v="1"/>
    <n v="299"/>
    <n v="0"/>
    <s v="Credit Card"/>
    <s v="Delivered"/>
    <s v="Delivered"/>
    <s v="Facebook"/>
    <n v="40"/>
    <n v="170"/>
    <n v="299"/>
    <n v="170"/>
    <n v="129"/>
    <n v="0.43143812709030099"/>
    <n v="299"/>
    <n v="129"/>
    <s v="May"/>
    <s v="May-2024"/>
    <d v="2024-05-01T00:00:00"/>
    <s v="Beauty &amp; Personal Care"/>
    <x v="12"/>
  </r>
  <r>
    <s v="P092"/>
    <n v="2"/>
    <n v="999"/>
    <n v="99.9"/>
    <s v="UPI"/>
    <s v="Delivered"/>
    <s v="Delivered"/>
    <s v="Organic"/>
    <n v="60"/>
    <n v="727"/>
    <n v="1898.1"/>
    <n v="1454"/>
    <n v="444.09999999999991"/>
    <n v="0.23397081291818131"/>
    <n v="1898.1"/>
    <n v="444.09999999999991"/>
    <s v="Sep"/>
    <s v="Sep-2025"/>
    <d v="2025-09-01T00:00:00"/>
    <s v="Sports &amp; Fitness"/>
    <x v="3"/>
  </r>
  <r>
    <s v="P024"/>
    <n v="3"/>
    <n v="1299"/>
    <n v="584.54999999999995"/>
    <s v="UPI"/>
    <s v="Delivered"/>
    <s v="Delivered"/>
    <s v="Instagram"/>
    <n v="80"/>
    <n v="969"/>
    <n v="3312.45"/>
    <n v="2907"/>
    <n v="405.44999999999982"/>
    <n v="0.12240184757505769"/>
    <n v="3312.45"/>
    <n v="405.44999999999982"/>
    <s v="Jun"/>
    <s v="Jun-2024"/>
    <d v="2024-06-01T00:00:00"/>
    <s v="Fashion"/>
    <x v="22"/>
  </r>
  <r>
    <s v="P041"/>
    <n v="1"/>
    <n v="399"/>
    <n v="0"/>
    <s v="Debit Card"/>
    <s v="Delivered"/>
    <s v="Delivered"/>
    <s v="Organic"/>
    <n v="70"/>
    <n v="315"/>
    <n v="399"/>
    <n v="315"/>
    <n v="84"/>
    <n v="0.21052631578947367"/>
    <n v="399"/>
    <n v="84"/>
    <s v="Aug"/>
    <s v="Aug-2025"/>
    <d v="2025-08-01T00:00:00"/>
    <s v="Home &amp; Kitchen"/>
    <x v="4"/>
  </r>
  <r>
    <s v="P052"/>
    <n v="2"/>
    <n v="499"/>
    <n v="0"/>
    <s v="Cash on Delivery"/>
    <s v="Delivered"/>
    <s v="Delivered"/>
    <s v="Facebook"/>
    <n v="80"/>
    <n v="320"/>
    <n v="998"/>
    <n v="640"/>
    <n v="358"/>
    <n v="0.3587174348697395"/>
    <n v="998"/>
    <n v="358"/>
    <s v="Jan"/>
    <s v="Jan-2025"/>
    <d v="2025-01-01T00:00:00"/>
    <s v="Home &amp; Kitchen"/>
    <x v="14"/>
  </r>
  <r>
    <s v="P088"/>
    <n v="1"/>
    <n v="2999"/>
    <n v="0"/>
    <s v="Cash on Delivery"/>
    <s v="Delivered"/>
    <s v="Delivered"/>
    <s v="Affiliate"/>
    <n v="60"/>
    <n v="2377"/>
    <n v="2999"/>
    <n v="2377"/>
    <n v="622"/>
    <n v="0.20740246748916305"/>
    <n v="2999"/>
    <n v="622"/>
    <s v="Jul"/>
    <s v="Jul-2024"/>
    <d v="2024-07-01T00:00:00"/>
    <s v="Sports &amp; Fitness"/>
    <x v="15"/>
  </r>
  <r>
    <s v="P020"/>
    <n v="1"/>
    <n v="1999"/>
    <n v="99.95"/>
    <s v="UPI"/>
    <s v="Delivered"/>
    <s v="Delivered"/>
    <s v="Organic"/>
    <n v="100"/>
    <n v="1597"/>
    <n v="1899.05"/>
    <n v="1597"/>
    <n v="302.04999999999995"/>
    <n v="0.15905321081593427"/>
    <n v="1899.05"/>
    <n v="302.04999999999995"/>
    <s v="Oct"/>
    <s v="Oct-2025"/>
    <d v="2025-10-01T00:00:00"/>
    <s v="Electronics"/>
    <x v="9"/>
  </r>
  <r>
    <s v="P063"/>
    <n v="2"/>
    <n v="2999"/>
    <n v="599.79999999999995"/>
    <s v="Debit Card"/>
    <s v="Delivered"/>
    <s v="Delayed"/>
    <s v="Google Ads"/>
    <n v="60"/>
    <n v="1877"/>
    <n v="5398.2"/>
    <n v="3754"/>
    <n v="1644.1999999999998"/>
    <n v="0.30458300915119851"/>
    <n v="5398.2"/>
    <n v="1644.1999999999998"/>
    <s v="Apr"/>
    <s v="Apr-2025"/>
    <d v="2025-04-01T00:00:00"/>
    <s v="Beauty &amp; Personal Care"/>
    <x v="12"/>
  </r>
  <r>
    <s v="P064"/>
    <n v="2"/>
    <n v="799"/>
    <n v="239.7"/>
    <s v="Debit Card"/>
    <s v="Delivered"/>
    <s v="Delivered"/>
    <s v="Google Ads"/>
    <n v="70"/>
    <n v="445"/>
    <n v="1358.3"/>
    <n v="890"/>
    <n v="468.29999999999995"/>
    <n v="0.34476919679010526"/>
    <n v="1358.3"/>
    <n v="468.29999999999995"/>
    <s v="Mar"/>
    <s v="Mar-2025"/>
    <d v="2025-03-01T00:00:00"/>
    <s v="Beauty &amp; Personal Care"/>
    <x v="12"/>
  </r>
  <r>
    <s v="P011"/>
    <n v="1"/>
    <n v="799"/>
    <n v="0"/>
    <s v="Cash on Delivery"/>
    <s v="Cancelled"/>
    <s v="Cancelled"/>
    <s v="Instagram"/>
    <n v="40"/>
    <n v="645"/>
    <n v="799"/>
    <n v="645"/>
    <n v="154"/>
    <n v="0.19274092615769711"/>
    <n v="0"/>
    <n v="0"/>
    <s v="Sep"/>
    <s v="Sep-2024"/>
    <d v="2024-09-01T00:00:00"/>
    <s v="Electronics"/>
    <x v="19"/>
  </r>
  <r>
    <s v="P083"/>
    <n v="1"/>
    <n v="499"/>
    <n v="74.849999999999994"/>
    <s v="Cash on Delivery"/>
    <s v="Delivered"/>
    <s v="Delayed"/>
    <s v="Facebook"/>
    <n v="100"/>
    <n v="323"/>
    <n v="424.15"/>
    <n v="323"/>
    <n v="101.14999999999998"/>
    <n v="0.23847695390781559"/>
    <n v="424.15"/>
    <n v="101.14999999999998"/>
    <s v="Apr"/>
    <s v="Apr-2024"/>
    <d v="2024-04-01T00:00:00"/>
    <s v="Sports &amp; Fitness"/>
    <x v="10"/>
  </r>
  <r>
    <s v="P068"/>
    <n v="3"/>
    <n v="2499"/>
    <n v="749.7"/>
    <s v="Net Banking"/>
    <s v="Delivered"/>
    <s v="Delivered"/>
    <s v="Google Ads"/>
    <n v="100"/>
    <n v="1632"/>
    <n v="6747.3"/>
    <n v="4896"/>
    <n v="1851.3000000000002"/>
    <n v="0.2743764172335601"/>
    <n v="6747.3"/>
    <n v="1851.3000000000002"/>
    <s v="Dec"/>
    <s v="Dec-2024"/>
    <d v="2024-12-01T00:00:00"/>
    <s v="Beauty &amp; Personal Care"/>
    <x v="17"/>
  </r>
  <r>
    <s v="P011"/>
    <n v="4"/>
    <n v="799"/>
    <n v="319.60000000000002"/>
    <s v="Debit Card"/>
    <s v="Delivered"/>
    <s v="Delivered"/>
    <s v="Email"/>
    <n v="70"/>
    <n v="645"/>
    <n v="2876.4"/>
    <n v="2580"/>
    <n v="296.40000000000009"/>
    <n v="0.10304547350855238"/>
    <n v="2876.4"/>
    <n v="296.40000000000009"/>
    <s v="May"/>
    <s v="May-2025"/>
    <d v="2025-05-01T00:00:00"/>
    <s v="Electronics"/>
    <x v="19"/>
  </r>
  <r>
    <s v="P092"/>
    <n v="4"/>
    <n v="999"/>
    <n v="399.6"/>
    <s v="Debit Card"/>
    <s v="Delivered"/>
    <s v="Delayed"/>
    <s v="Affiliate"/>
    <n v="50"/>
    <n v="727"/>
    <n v="3596.4"/>
    <n v="2908"/>
    <n v="688.40000000000009"/>
    <n v="0.19141363585808033"/>
    <n v="3596.4"/>
    <n v="688.40000000000009"/>
    <s v="Jan"/>
    <s v="Jan-2025"/>
    <d v="2025-01-01T00:00:00"/>
    <s v="Sports &amp; Fitness"/>
    <x v="3"/>
  </r>
  <r>
    <s v="P052"/>
    <n v="1"/>
    <n v="499"/>
    <n v="74.849999999999994"/>
    <s v="Cash on Delivery"/>
    <s v="Delivered"/>
    <s v="Delivered"/>
    <s v="Instagram"/>
    <n v="50"/>
    <n v="320"/>
    <n v="424.15"/>
    <n v="320"/>
    <n v="104.14999999999998"/>
    <n v="0.24554992337616405"/>
    <n v="424.15"/>
    <n v="104.14999999999998"/>
    <s v="May"/>
    <s v="May-2024"/>
    <d v="2024-05-01T00:00:00"/>
    <s v="Home &amp; Kitchen"/>
    <x v="14"/>
  </r>
  <r>
    <s v="P012"/>
    <n v="1"/>
    <n v="1599"/>
    <n v="159.9"/>
    <s v="UPI"/>
    <s v="Delivered"/>
    <s v="Delayed"/>
    <s v="Organic"/>
    <n v="100"/>
    <n v="1169"/>
    <n v="1439.1"/>
    <n v="1169"/>
    <n v="270.09999999999991"/>
    <n v="0.18768674866235838"/>
    <n v="1439.1"/>
    <n v="270.09999999999991"/>
    <s v="Apr"/>
    <s v="Apr-2024"/>
    <d v="2024-04-01T00:00:00"/>
    <s v="Electronics"/>
    <x v="19"/>
  </r>
  <r>
    <s v="P071"/>
    <n v="3"/>
    <n v="999"/>
    <n v="0"/>
    <s v="Credit Card"/>
    <s v="Cancelled"/>
    <s v="Cancelled"/>
    <s v="Organic"/>
    <n v="40"/>
    <n v="818"/>
    <n v="2997"/>
    <n v="2454"/>
    <n v="543"/>
    <n v="0.18118118118118118"/>
    <n v="0"/>
    <n v="0"/>
    <s v="May"/>
    <s v="May-2024"/>
    <d v="2024-05-01T00:00:00"/>
    <s v="Beauty &amp; Personal Care"/>
    <x v="2"/>
  </r>
  <r>
    <s v="P039"/>
    <n v="3"/>
    <n v="999"/>
    <n v="449.55"/>
    <s v="Credit Card"/>
    <s v="Delivered"/>
    <s v="Delivered"/>
    <s v="Facebook"/>
    <n v="60"/>
    <n v="573"/>
    <n v="2547.4499999999998"/>
    <n v="1719"/>
    <n v="828.44999999999982"/>
    <n v="0.32520756050167809"/>
    <n v="2547.4499999999998"/>
    <n v="828.44999999999982"/>
    <s v="Feb"/>
    <s v="Feb-2024"/>
    <d v="2024-02-01T00:00:00"/>
    <s v="Fashion"/>
    <x v="8"/>
  </r>
  <r>
    <s v="P008"/>
    <n v="2"/>
    <n v="299"/>
    <n v="89.7"/>
    <s v="UPI"/>
    <s v="Delivered"/>
    <s v="Delivered"/>
    <s v="Google Ads"/>
    <n v="40"/>
    <n v="197"/>
    <n v="508.3"/>
    <n v="394"/>
    <n v="114.30000000000001"/>
    <n v="0.22486720440684638"/>
    <n v="508.3"/>
    <n v="114.30000000000001"/>
    <s v="Mar"/>
    <s v="Mar-2025"/>
    <d v="2025-03-01T00:00:00"/>
    <s v="Electronics"/>
    <x v="20"/>
  </r>
  <r>
    <s v="P022"/>
    <n v="1"/>
    <n v="999"/>
    <n v="49.95"/>
    <s v="Debit Card"/>
    <s v="Delivered"/>
    <s v="Delivered"/>
    <s v="Affiliate"/>
    <n v="70"/>
    <n v="693"/>
    <n v="949.05"/>
    <n v="693"/>
    <n v="256.04999999999995"/>
    <n v="0.26979611190137504"/>
    <n v="949.05"/>
    <n v="256.04999999999995"/>
    <s v="Jan"/>
    <s v="Jan-2024"/>
    <d v="2024-01-01T00:00:00"/>
    <s v="Fashion"/>
    <x v="22"/>
  </r>
  <r>
    <s v="P011"/>
    <n v="1"/>
    <n v="799"/>
    <n v="39.950000000000003"/>
    <s v="UPI"/>
    <s v="Delivered"/>
    <s v="Delivered"/>
    <s v="Email"/>
    <n v="70"/>
    <n v="645"/>
    <n v="759.05"/>
    <n v="645"/>
    <n v="114.04999999999995"/>
    <n v="0.1502536064817864"/>
    <n v="759.05"/>
    <n v="114.04999999999995"/>
    <s v="Sep"/>
    <s v="Sep-2025"/>
    <d v="2025-09-01T00:00:00"/>
    <s v="Electronics"/>
    <x v="19"/>
  </r>
  <r>
    <s v="P054"/>
    <n v="3"/>
    <n v="4999"/>
    <n v="1499.7"/>
    <s v="UPI"/>
    <s v="Delivered"/>
    <s v="Delivered"/>
    <s v="Instagram"/>
    <n v="70"/>
    <n v="2912"/>
    <n v="13497.3"/>
    <n v="8736"/>
    <n v="4761.2999999999993"/>
    <n v="0.35275944077704424"/>
    <n v="13497.3"/>
    <n v="4761.2999999999993"/>
    <s v="May"/>
    <s v="May-2024"/>
    <d v="2024-05-01T00:00:00"/>
    <s v="Home &amp; Kitchen"/>
    <x v="16"/>
  </r>
  <r>
    <s v="P066"/>
    <n v="1"/>
    <n v="299"/>
    <n v="74.75"/>
    <s v="Credit Card"/>
    <s v="Delivered"/>
    <s v="Delivered"/>
    <s v="Email"/>
    <n v="40"/>
    <n v="223"/>
    <n v="224.25"/>
    <n v="223"/>
    <n v="1.25"/>
    <n v="5.5741360089186179E-3"/>
    <n v="224.25"/>
    <n v="1.25"/>
    <s v="Jun"/>
    <s v="Jun-2025"/>
    <d v="2025-06-01T00:00:00"/>
    <s v="Beauty &amp; Personal Care"/>
    <x v="17"/>
  </r>
  <r>
    <s v="P022"/>
    <n v="2"/>
    <n v="999"/>
    <n v="199.8"/>
    <s v="UPI"/>
    <s v="Delivered"/>
    <s v="Delivered"/>
    <s v="Instagram"/>
    <n v="40"/>
    <n v="693"/>
    <n v="1798.2"/>
    <n v="1386"/>
    <n v="412.20000000000005"/>
    <n v="0.22922922922922925"/>
    <n v="1798.2"/>
    <n v="412.20000000000005"/>
    <s v="Oct"/>
    <s v="Oct-2024"/>
    <d v="2024-10-01T00:00:00"/>
    <s v="Fashion"/>
    <x v="22"/>
  </r>
  <r>
    <s v="P042"/>
    <n v="1"/>
    <n v="2499"/>
    <n v="499.8"/>
    <s v="UPI"/>
    <s v="Delivered"/>
    <s v="Delivered"/>
    <s v="Organic"/>
    <n v="70"/>
    <n v="1833"/>
    <n v="1999.2"/>
    <n v="1833"/>
    <n v="166.20000000000005"/>
    <n v="8.3133253301320542E-2"/>
    <n v="1999.2"/>
    <n v="166.20000000000005"/>
    <s v="Nov"/>
    <s v="Nov-2024"/>
    <d v="2024-11-01T00:00:00"/>
    <s v="Home &amp; Kitchen"/>
    <x v="4"/>
  </r>
  <r>
    <s v="P081"/>
    <n v="1"/>
    <n v="499"/>
    <n v="0"/>
    <s v="Debit Card"/>
    <s v="Cancelled"/>
    <s v="Cancelled"/>
    <s v="Organic"/>
    <n v="100"/>
    <n v="280"/>
    <n v="499"/>
    <n v="280"/>
    <n v="219"/>
    <n v="0.43887775551102204"/>
    <n v="0"/>
    <n v="0"/>
    <s v="Jul"/>
    <s v="Jul-2024"/>
    <d v="2024-07-01T00:00:00"/>
    <s v="Sports &amp; Fitness"/>
    <x v="10"/>
  </r>
  <r>
    <s v="P098"/>
    <n v="4"/>
    <n v="399"/>
    <n v="239.4"/>
    <s v="Cash on Delivery"/>
    <s v="Delivered"/>
    <s v="Delivered"/>
    <s v="Instagram"/>
    <n v="50"/>
    <n v="278"/>
    <n v="1356.6"/>
    <n v="1112"/>
    <n v="244.59999999999991"/>
    <n v="0.18030370042753938"/>
    <n v="1356.6"/>
    <n v="244.59999999999991"/>
    <s v="Jan"/>
    <s v="Jan-2025"/>
    <d v="2025-01-01T00:00:00"/>
    <s v="Sports &amp; Fitness"/>
    <x v="18"/>
  </r>
  <r>
    <s v="P072"/>
    <n v="2"/>
    <n v="999"/>
    <n v="0"/>
    <s v="Credit Card"/>
    <s v="Cancelled"/>
    <s v="Cancelled"/>
    <s v="Instagram"/>
    <n v="70"/>
    <n v="636"/>
    <n v="1998"/>
    <n v="1272"/>
    <n v="726"/>
    <n v="0.36336336336336339"/>
    <n v="0"/>
    <n v="0"/>
    <s v="Jul"/>
    <s v="Jul-2025"/>
    <d v="2025-07-01T00:00:00"/>
    <s v="Beauty &amp; Personal Care"/>
    <x v="2"/>
  </r>
  <r>
    <s v="P034"/>
    <n v="1"/>
    <n v="4999"/>
    <n v="499.9"/>
    <s v="Cash on Delivery"/>
    <s v="Delivered"/>
    <s v="Delivered"/>
    <s v="Facebook"/>
    <n v="50"/>
    <n v="3985"/>
    <n v="4499.1000000000004"/>
    <n v="3985"/>
    <n v="514.10000000000036"/>
    <n v="0.11426729790402532"/>
    <n v="4499.1000000000004"/>
    <n v="514.10000000000036"/>
    <s v="Jul"/>
    <s v="Jul-2024"/>
    <d v="2024-07-01T00:00:00"/>
    <s v="Fashion"/>
    <x v="11"/>
  </r>
  <r>
    <s v="P065"/>
    <n v="1"/>
    <n v="399"/>
    <n v="59.85"/>
    <s v="Debit Card"/>
    <s v="Delivered"/>
    <s v="Delivered"/>
    <s v="Affiliate"/>
    <n v="40"/>
    <n v="252"/>
    <n v="339.15"/>
    <n v="252"/>
    <n v="87.149999999999977"/>
    <n v="0.25696594427244579"/>
    <n v="339.15"/>
    <n v="87.149999999999977"/>
    <s v="Jul"/>
    <s v="Jul-2025"/>
    <d v="2025-07-01T00:00:00"/>
    <s v="Beauty &amp; Personal Care"/>
    <x v="17"/>
  </r>
  <r>
    <s v="P058"/>
    <n v="1"/>
    <n v="599"/>
    <n v="0"/>
    <s v="Cash on Delivery"/>
    <s v="Cancelled"/>
    <s v="Cancelled"/>
    <s v="Organic"/>
    <n v="50"/>
    <n v="464"/>
    <n v="599"/>
    <n v="464"/>
    <n v="135"/>
    <n v="0.22537562604340566"/>
    <n v="0"/>
    <n v="0"/>
    <s v="Aug"/>
    <s v="Aug-2025"/>
    <d v="2025-08-01T00:00:00"/>
    <s v="Home &amp; Kitchen"/>
    <x v="24"/>
  </r>
  <r>
    <s v="P011"/>
    <n v="3"/>
    <n v="799"/>
    <n v="359.55"/>
    <s v="Credit Card"/>
    <s v="Delivered"/>
    <s v="Delivered"/>
    <s v="Affiliate"/>
    <n v="60"/>
    <n v="645"/>
    <n v="2037.45"/>
    <n v="1935"/>
    <n v="102.45000000000005"/>
    <n v="5.028344253846722E-2"/>
    <n v="2037.45"/>
    <n v="102.45000000000005"/>
    <s v="Jan"/>
    <s v="Jan-2024"/>
    <d v="2024-01-01T00:00:00"/>
    <s v="Electronics"/>
    <x v="19"/>
  </r>
  <r>
    <s v="P039"/>
    <n v="3"/>
    <n v="999"/>
    <n v="299.7"/>
    <s v="Net Banking"/>
    <s v="Delivered"/>
    <s v="Delivered"/>
    <s v="Organic"/>
    <n v="70"/>
    <n v="573"/>
    <n v="2697.3"/>
    <n v="1719"/>
    <n v="978.30000000000018"/>
    <n v="0.36269602936269607"/>
    <n v="2697.3"/>
    <n v="978.30000000000018"/>
    <s v="Dec"/>
    <s v="Dec-2024"/>
    <d v="2024-12-01T00:00:00"/>
    <s v="Fashion"/>
    <x v="8"/>
  </r>
  <r>
    <s v="P041"/>
    <n v="1"/>
    <n v="399"/>
    <n v="59.85"/>
    <s v="Credit Card"/>
    <s v="Delivered"/>
    <s v="Delayed"/>
    <s v="Google Ads"/>
    <n v="40"/>
    <n v="315"/>
    <n v="339.15"/>
    <n v="315"/>
    <n v="24.149999999999977"/>
    <n v="7.120743034055721E-2"/>
    <n v="339.15"/>
    <n v="24.149999999999977"/>
    <s v="Jul"/>
    <s v="Jul-2024"/>
    <d v="2024-07-01T00:00:00"/>
    <s v="Home &amp; Kitchen"/>
    <x v="4"/>
  </r>
  <r>
    <s v="P083"/>
    <n v="1"/>
    <n v="499"/>
    <n v="74.849999999999994"/>
    <s v="Credit Card"/>
    <s v="Delivered"/>
    <s v="Delivered"/>
    <s v="Instagram"/>
    <n v="100"/>
    <n v="323"/>
    <n v="424.15"/>
    <n v="323"/>
    <n v="101.14999999999998"/>
    <n v="0.23847695390781559"/>
    <n v="424.15"/>
    <n v="101.14999999999998"/>
    <s v="Oct"/>
    <s v="Oct-2024"/>
    <d v="2024-10-01T00:00:00"/>
    <s v="Sports &amp; Fitness"/>
    <x v="10"/>
  </r>
  <r>
    <s v="P002"/>
    <n v="4"/>
    <n v="999"/>
    <n v="199.8"/>
    <s v="UPI"/>
    <s v="Delivered"/>
    <s v="Delivered"/>
    <s v="Email"/>
    <n v="50"/>
    <n v="590"/>
    <n v="3796.2"/>
    <n v="2360"/>
    <n v="1436.1999999999998"/>
    <n v="0.37832569411516775"/>
    <n v="3796.2"/>
    <n v="1436.1999999999998"/>
    <s v="May"/>
    <s v="May-2024"/>
    <d v="2024-05-01T00:00:00"/>
    <s v="Electronics"/>
    <x v="5"/>
  </r>
  <r>
    <s v="P037"/>
    <n v="1"/>
    <n v="399"/>
    <n v="19.95"/>
    <s v="Credit Card"/>
    <s v="Delivered"/>
    <s v="Delivered"/>
    <s v="Organic"/>
    <n v="80"/>
    <n v="226"/>
    <n v="379.05"/>
    <n v="226"/>
    <n v="153.05000000000001"/>
    <n v="0.40377258936815724"/>
    <n v="379.05"/>
    <n v="153.05000000000001"/>
    <s v="Apr"/>
    <s v="Apr-2025"/>
    <d v="2025-04-01T00:00:00"/>
    <s v="Fashion"/>
    <x v="8"/>
  </r>
  <r>
    <s v="P080"/>
    <n v="1"/>
    <n v="6999"/>
    <n v="1749.75"/>
    <s v="UPI"/>
    <s v="Delivered"/>
    <s v="Delayed"/>
    <s v="Organic"/>
    <n v="100"/>
    <n v="4949"/>
    <n v="5249.25"/>
    <n v="4949"/>
    <n v="300.25"/>
    <n v="5.7198647425822736E-2"/>
    <n v="5249.25"/>
    <n v="300.25"/>
    <s v="Apr"/>
    <s v="Apr-2024"/>
    <d v="2024-04-01T00:00:00"/>
    <s v="Beauty &amp; Personal Care"/>
    <x v="7"/>
  </r>
  <r>
    <s v="P001"/>
    <n v="1"/>
    <n v="799"/>
    <n v="159.80000000000001"/>
    <s v="Net Banking"/>
    <s v="Delivered"/>
    <s v="Delayed"/>
    <s v="Google Ads"/>
    <n v="70"/>
    <n v="547"/>
    <n v="639.20000000000005"/>
    <n v="547"/>
    <n v="92.200000000000045"/>
    <n v="0.14424280350438054"/>
    <n v="639.20000000000005"/>
    <n v="92.200000000000045"/>
    <s v="Jun"/>
    <s v="Jun-2024"/>
    <d v="2024-06-01T00:00:00"/>
    <s v="Electronics"/>
    <x v="5"/>
  </r>
  <r>
    <s v="P026"/>
    <n v="4"/>
    <n v="599"/>
    <n v="239.6"/>
    <s v="Credit Card"/>
    <s v="Delivered"/>
    <s v="Delivered"/>
    <s v="Google Ads"/>
    <n v="50"/>
    <n v="363"/>
    <n v="2156.4"/>
    <n v="1452"/>
    <n v="704.40000000000009"/>
    <n v="0.32665553700612132"/>
    <n v="2156.4"/>
    <n v="704.40000000000009"/>
    <s v="Dec"/>
    <s v="Dec-2024"/>
    <d v="2024-12-01T00:00:00"/>
    <s v="Fashion"/>
    <x v="0"/>
  </r>
  <r>
    <s v="P069"/>
    <n v="1"/>
    <n v="2499"/>
    <n v="374.85"/>
    <s v="UPI"/>
    <s v="Delivered"/>
    <s v="Delivered"/>
    <s v="Affiliate"/>
    <n v="70"/>
    <n v="1430"/>
    <n v="2124.15"/>
    <n v="1430"/>
    <n v="694.15000000000009"/>
    <n v="0.32678953934514987"/>
    <n v="2124.15"/>
    <n v="694.15000000000009"/>
    <s v="Jun"/>
    <s v="Jun-2025"/>
    <d v="2025-06-01T00:00:00"/>
    <s v="Beauty &amp; Personal Care"/>
    <x v="2"/>
  </r>
  <r>
    <s v="P045"/>
    <n v="1"/>
    <n v="4999"/>
    <n v="499.9"/>
    <s v="Cash on Delivery"/>
    <s v="Delivered"/>
    <s v="Delayed"/>
    <s v="Google Ads"/>
    <n v="40"/>
    <n v="3040"/>
    <n v="4499.1000000000004"/>
    <n v="3040"/>
    <n v="1459.1000000000004"/>
    <n v="0.32430930630570565"/>
    <n v="4499.1000000000004"/>
    <n v="1459.1000000000004"/>
    <s v="Aug"/>
    <s v="Aug-2025"/>
    <d v="2025-08-01T00:00:00"/>
    <s v="Home &amp; Kitchen"/>
    <x v="13"/>
  </r>
  <r>
    <s v="P063"/>
    <n v="4"/>
    <n v="2999"/>
    <n v="2399.1999999999998"/>
    <s v="Net Banking"/>
    <s v="Delivered"/>
    <s v="Delivered"/>
    <s v="Organic"/>
    <n v="60"/>
    <n v="1877"/>
    <n v="9596.7999999999993"/>
    <n v="7508"/>
    <n v="2088.7999999999993"/>
    <n v="0.2176558852950983"/>
    <n v="9596.7999999999993"/>
    <n v="2088.7999999999993"/>
    <s v="Sep"/>
    <s v="Sep-2024"/>
    <d v="2024-09-01T00:00:00"/>
    <s v="Beauty &amp; Personal Care"/>
    <x v="12"/>
  </r>
  <r>
    <s v="P005"/>
    <n v="2"/>
    <n v="599"/>
    <n v="179.7"/>
    <s v="UPI"/>
    <s v="Delivered"/>
    <s v="Delivered"/>
    <s v="Affiliate"/>
    <n v="100"/>
    <n v="426"/>
    <n v="1018.3"/>
    <n v="852"/>
    <n v="166.29999999999995"/>
    <n v="0.16331140135519981"/>
    <n v="1018.3"/>
    <n v="166.29999999999995"/>
    <s v="Jul"/>
    <s v="Jul-2025"/>
    <d v="2025-07-01T00:00:00"/>
    <s v="Electronics"/>
    <x v="20"/>
  </r>
  <r>
    <s v="P080"/>
    <n v="1"/>
    <n v="6999"/>
    <n v="349.95"/>
    <s v="Credit Card"/>
    <s v="Delivered"/>
    <s v="Delivered"/>
    <s v="Google Ads"/>
    <n v="40"/>
    <n v="4949"/>
    <n v="6649.05"/>
    <n v="4949"/>
    <n v="1700.0500000000002"/>
    <n v="0.25568314270459691"/>
    <n v="6649.05"/>
    <n v="1700.0500000000002"/>
    <s v="Apr"/>
    <s v="Apr-2025"/>
    <d v="2025-04-01T00:00:00"/>
    <s v="Beauty &amp; Personal Care"/>
    <x v="7"/>
  </r>
  <r>
    <s v="P067"/>
    <n v="1"/>
    <n v="999"/>
    <n v="0"/>
    <s v="UPI"/>
    <s v="Cancelled"/>
    <s v="Cancelled"/>
    <s v="Instagram"/>
    <n v="100"/>
    <n v="611"/>
    <n v="999"/>
    <n v="611"/>
    <n v="388"/>
    <n v="0.38838838838838841"/>
    <n v="0"/>
    <n v="0"/>
    <s v="Feb"/>
    <s v="Feb-2024"/>
    <d v="2024-02-01T00:00:00"/>
    <s v="Beauty &amp; Personal Care"/>
    <x v="17"/>
  </r>
  <r>
    <s v="P005"/>
    <n v="4"/>
    <n v="599"/>
    <n v="119.8"/>
    <s v="UPI"/>
    <s v="Delivered"/>
    <s v="Delivered"/>
    <s v="Google Ads"/>
    <n v="80"/>
    <n v="426"/>
    <n v="2276.1999999999998"/>
    <n v="1704"/>
    <n v="572.19999999999982"/>
    <n v="0.25138388542307349"/>
    <n v="2276.1999999999998"/>
    <n v="572.19999999999982"/>
    <s v="Jul"/>
    <s v="Jul-2025"/>
    <d v="2025-07-01T00:00:00"/>
    <s v="Electronics"/>
    <x v="20"/>
  </r>
  <r>
    <s v="P031"/>
    <n v="4"/>
    <n v="3999"/>
    <n v="3999"/>
    <s v="Credit Card"/>
    <s v="Delivered"/>
    <s v="Delivered"/>
    <s v="Instagram"/>
    <n v="70"/>
    <n v="3007"/>
    <n v="11997"/>
    <n v="12028"/>
    <n v="-31"/>
    <n v="-2.5839793281653748E-3"/>
    <n v="11997"/>
    <n v="-31"/>
    <s v="Aug"/>
    <s v="Aug-2025"/>
    <d v="2025-08-01T00:00:00"/>
    <s v="Fashion"/>
    <x v="21"/>
  </r>
  <r>
    <s v="P028"/>
    <n v="4"/>
    <n v="799"/>
    <n v="0"/>
    <s v="Debit Card"/>
    <s v="Cancelled"/>
    <s v="Cancelled"/>
    <s v="Google Ads"/>
    <n v="40"/>
    <n v="526"/>
    <n v="3196"/>
    <n v="2104"/>
    <n v="1092"/>
    <n v="0.34167709637046306"/>
    <n v="0"/>
    <n v="0"/>
    <s v="Sep"/>
    <s v="Sep-2024"/>
    <d v="2024-09-01T00:00:00"/>
    <s v="Fashion"/>
    <x v="0"/>
  </r>
  <r>
    <s v="P030"/>
    <n v="1"/>
    <n v="799"/>
    <n v="0"/>
    <s v="Debit Card"/>
    <s v="Delivered"/>
    <s v="Delivered"/>
    <s v="Affiliate"/>
    <n v="50"/>
    <n v="566"/>
    <n v="799"/>
    <n v="566"/>
    <n v="233"/>
    <n v="0.29161451814768463"/>
    <n v="799"/>
    <n v="233"/>
    <s v="Mar"/>
    <s v="Mar-2025"/>
    <d v="2025-03-01T00:00:00"/>
    <s v="Fashion"/>
    <x v="21"/>
  </r>
  <r>
    <s v="P030"/>
    <n v="4"/>
    <n v="799"/>
    <n v="159.80000000000001"/>
    <s v="Debit Card"/>
    <s v="Delivered"/>
    <s v="Delivered"/>
    <s v="Facebook"/>
    <n v="60"/>
    <n v="566"/>
    <n v="3036.2"/>
    <n v="2264"/>
    <n v="772.19999999999982"/>
    <n v="0.25433107173440478"/>
    <n v="3036.2"/>
    <n v="772.19999999999982"/>
    <s v="Jan"/>
    <s v="Jan-2024"/>
    <d v="2024-01-01T00:00:00"/>
    <s v="Fashion"/>
    <x v="21"/>
  </r>
  <r>
    <s v="P100"/>
    <n v="1"/>
    <n v="4999"/>
    <n v="1249.75"/>
    <s v="Cash on Delivery"/>
    <s v="Delivered"/>
    <s v="Delivered"/>
    <s v="Google Ads"/>
    <n v="70"/>
    <n v="3463"/>
    <n v="3749.25"/>
    <n v="3463"/>
    <n v="286.25"/>
    <n v="7.6348603053944128E-2"/>
    <n v="3749.25"/>
    <n v="286.25"/>
    <s v="Nov"/>
    <s v="Nov-2024"/>
    <d v="2024-11-01T00:00:00"/>
    <s v="Sports &amp; Fitness"/>
    <x v="18"/>
  </r>
  <r>
    <s v="P046"/>
    <n v="2"/>
    <n v="1999"/>
    <n v="399.8"/>
    <s v="Cash on Delivery"/>
    <s v="Delivered"/>
    <s v="Delayed"/>
    <s v="Email"/>
    <n v="70"/>
    <n v="1398"/>
    <n v="3598.2"/>
    <n v="2796"/>
    <n v="802.19999999999982"/>
    <n v="0.2229448057362014"/>
    <n v="3598.2"/>
    <n v="802.19999999999982"/>
    <s v="Feb"/>
    <s v="Feb-2025"/>
    <d v="2025-02-01T00:00:00"/>
    <s v="Home &amp; Kitchen"/>
    <x v="13"/>
  </r>
  <r>
    <s v="P034"/>
    <n v="1"/>
    <n v="4999"/>
    <n v="249.95"/>
    <s v="Credit Card"/>
    <s v="Delivered"/>
    <s v="Delivered"/>
    <s v="Organic"/>
    <n v="40"/>
    <n v="3985"/>
    <n v="4749.05"/>
    <n v="3985"/>
    <n v="764.05000000000018"/>
    <n v="0.16088480854065554"/>
    <n v="4749.05"/>
    <n v="764.05000000000018"/>
    <s v="Oct"/>
    <s v="Oct-2024"/>
    <d v="2024-10-01T00:00:00"/>
    <s v="Fashion"/>
    <x v="11"/>
  </r>
  <r>
    <s v="P088"/>
    <n v="1"/>
    <n v="2999"/>
    <n v="149.94999999999999"/>
    <s v="Credit Card"/>
    <s v="Delivered"/>
    <s v="Delayed"/>
    <s v="Organic"/>
    <n v="50"/>
    <n v="2377"/>
    <n v="2849.05"/>
    <n v="2377"/>
    <n v="472.05000000000018"/>
    <n v="0.1656868078833296"/>
    <n v="2849.05"/>
    <n v="472.05000000000018"/>
    <s v="Sep"/>
    <s v="Sep-2024"/>
    <d v="2024-09-01T00:00:00"/>
    <s v="Sports &amp; Fitness"/>
    <x v="15"/>
  </r>
  <r>
    <s v="P051"/>
    <n v="4"/>
    <n v="2499"/>
    <n v="1999.2"/>
    <s v="UPI"/>
    <s v="Delivered"/>
    <s v="Delivered"/>
    <s v="Organic"/>
    <n v="100"/>
    <n v="1946"/>
    <n v="7996.8"/>
    <n v="7784"/>
    <n v="212.80000000000018"/>
    <n v="2.6610644257703105E-2"/>
    <n v="7996.8"/>
    <n v="212.80000000000018"/>
    <s v="Jan"/>
    <s v="Jan-2024"/>
    <d v="2024-01-01T00:00:00"/>
    <s v="Home &amp; Kitchen"/>
    <x v="14"/>
  </r>
  <r>
    <s v="P081"/>
    <n v="1"/>
    <n v="499"/>
    <n v="74.849999999999994"/>
    <s v="UPI"/>
    <s v="Delivered"/>
    <s v="Delivered"/>
    <s v="Google Ads"/>
    <n v="60"/>
    <n v="280"/>
    <n v="424.15"/>
    <n v="280"/>
    <n v="144.14999999999998"/>
    <n v="0.33985618295414355"/>
    <n v="424.15"/>
    <n v="144.14999999999998"/>
    <s v="Nov"/>
    <s v="Nov-2024"/>
    <d v="2024-11-01T00:00:00"/>
    <s v="Sports &amp; Fitness"/>
    <x v="10"/>
  </r>
  <r>
    <s v="P015"/>
    <n v="4"/>
    <n v="1299"/>
    <n v="259.8"/>
    <s v="UPI"/>
    <s v="Delivered"/>
    <s v="Delivered"/>
    <s v="Google Ads"/>
    <n v="80"/>
    <n v="881"/>
    <n v="4936.2"/>
    <n v="3524"/>
    <n v="1412.1999999999998"/>
    <n v="0.28609051497103033"/>
    <n v="4936.2"/>
    <n v="1412.1999999999998"/>
    <s v="Mar"/>
    <s v="Mar-2024"/>
    <d v="2024-03-01T00:00:00"/>
    <s v="Electronics"/>
    <x v="6"/>
  </r>
  <r>
    <s v="P040"/>
    <n v="3"/>
    <n v="799"/>
    <n v="119.85"/>
    <s v="Cash on Delivery"/>
    <s v="Delivered"/>
    <s v="Delivered"/>
    <s v="Facebook"/>
    <n v="50"/>
    <n v="639"/>
    <n v="2277.15"/>
    <n v="1917"/>
    <n v="360.15000000000009"/>
    <n v="0.15815822409590941"/>
    <n v="2277.15"/>
    <n v="360.15000000000009"/>
    <s v="Oct"/>
    <s v="Oct-2025"/>
    <d v="2025-10-01T00:00:00"/>
    <s v="Fashion"/>
    <x v="8"/>
  </r>
  <r>
    <s v="P063"/>
    <n v="2"/>
    <n v="2999"/>
    <n v="0"/>
    <s v="UPI"/>
    <s v="Cancelled"/>
    <s v="Cancelled"/>
    <s v="Instagram"/>
    <n v="70"/>
    <n v="1877"/>
    <n v="5998"/>
    <n v="3754"/>
    <n v="2244"/>
    <n v="0.37412470823607868"/>
    <n v="0"/>
    <n v="0"/>
    <s v="Jan"/>
    <s v="Jan-2025"/>
    <d v="2025-01-01T00:00:00"/>
    <s v="Beauty &amp; Personal Care"/>
    <x v="12"/>
  </r>
  <r>
    <s v="P074"/>
    <n v="3"/>
    <n v="2999"/>
    <n v="0"/>
    <s v="Cash on Delivery"/>
    <s v="Cancelled"/>
    <s v="Cancelled"/>
    <s v="Google Ads"/>
    <n v="100"/>
    <n v="1870"/>
    <n v="8997"/>
    <n v="5610"/>
    <n v="3387"/>
    <n v="0.37645881960653549"/>
    <n v="0"/>
    <n v="0"/>
    <s v="Sep"/>
    <s v="Sep-2024"/>
    <d v="2024-09-01T00:00:00"/>
    <s v="Beauty &amp; Personal Care"/>
    <x v="23"/>
  </r>
  <r>
    <s v="P050"/>
    <n v="3"/>
    <n v="3999"/>
    <n v="1799.55"/>
    <s v="Credit Card"/>
    <s v="Delivered"/>
    <s v="Delivered"/>
    <s v="Google Ads"/>
    <n v="100"/>
    <n v="2895"/>
    <n v="10197.450000000001"/>
    <n v="8685"/>
    <n v="1512.4500000000007"/>
    <n v="0.14831649088742779"/>
    <n v="10197.450000000001"/>
    <n v="1512.4500000000007"/>
    <s v="Mar"/>
    <s v="Mar-2024"/>
    <d v="2024-03-01T00:00:00"/>
    <s v="Home &amp; Kitchen"/>
    <x v="14"/>
  </r>
  <r>
    <s v="P033"/>
    <n v="2"/>
    <n v="399"/>
    <n v="0"/>
    <s v="Credit Card"/>
    <s v="Delivered"/>
    <s v="Delivered"/>
    <s v="Google Ads"/>
    <n v="80"/>
    <n v="321"/>
    <n v="798"/>
    <n v="642"/>
    <n v="156"/>
    <n v="0.19548872180451127"/>
    <n v="798"/>
    <n v="156"/>
    <s v="Jan"/>
    <s v="Jan-2024"/>
    <d v="2024-01-01T00:00:00"/>
    <s v="Fashion"/>
    <x v="11"/>
  </r>
  <r>
    <s v="P081"/>
    <n v="4"/>
    <n v="499"/>
    <n v="299.39999999999998"/>
    <s v="Debit Card"/>
    <s v="Delivered"/>
    <s v="Delivered"/>
    <s v="Google Ads"/>
    <n v="60"/>
    <n v="280"/>
    <n v="1696.6"/>
    <n v="1120"/>
    <n v="576.59999999999991"/>
    <n v="0.33985618295414355"/>
    <n v="1696.6"/>
    <n v="576.59999999999991"/>
    <s v="Nov"/>
    <s v="Nov-2024"/>
    <d v="2024-11-01T00:00:00"/>
    <s v="Sports &amp; Fitness"/>
    <x v="10"/>
  </r>
  <r>
    <s v="P067"/>
    <n v="1"/>
    <n v="999"/>
    <n v="99.9"/>
    <s v="Debit Card"/>
    <s v="Delivered"/>
    <s v="Delayed"/>
    <s v="Email"/>
    <n v="40"/>
    <n v="611"/>
    <n v="899.1"/>
    <n v="611"/>
    <n v="288.10000000000002"/>
    <n v="0.32043154265376489"/>
    <n v="899.1"/>
    <n v="288.10000000000002"/>
    <s v="Mar"/>
    <s v="Mar-2025"/>
    <d v="2025-03-01T00:00:00"/>
    <s v="Beauty &amp; Personal Care"/>
    <x v="17"/>
  </r>
  <r>
    <s v="P064"/>
    <n v="1"/>
    <n v="799"/>
    <n v="119.85"/>
    <s v="UPI"/>
    <s v="Delivered"/>
    <s v="Delayed"/>
    <s v="Organic"/>
    <n v="70"/>
    <n v="445"/>
    <n v="679.15"/>
    <n v="445"/>
    <n v="234.14999999999998"/>
    <n v="0.34476919679010526"/>
    <n v="679.15"/>
    <n v="234.14999999999998"/>
    <s v="Feb"/>
    <s v="Feb-2024"/>
    <d v="2024-02-01T00:00:00"/>
    <s v="Beauty &amp; Personal Care"/>
    <x v="12"/>
  </r>
  <r>
    <s v="P014"/>
    <n v="1"/>
    <n v="2499"/>
    <n v="0"/>
    <s v="Net Banking"/>
    <s v="Delivered"/>
    <s v="Delivered"/>
    <s v="Email"/>
    <n v="70"/>
    <n v="1599"/>
    <n v="2499"/>
    <n v="1599"/>
    <n v="900"/>
    <n v="0.36014405762304924"/>
    <n v="2499"/>
    <n v="900"/>
    <s v="Jun"/>
    <s v="Jun-2025"/>
    <d v="2025-06-01T00:00:00"/>
    <s v="Electronics"/>
    <x v="6"/>
  </r>
  <r>
    <s v="P031"/>
    <n v="1"/>
    <n v="3999"/>
    <n v="0"/>
    <s v="Credit Card"/>
    <s v="Delivered"/>
    <s v="Delivered"/>
    <s v="Facebook"/>
    <n v="60"/>
    <n v="3007"/>
    <n v="3999"/>
    <n v="3007"/>
    <n v="992"/>
    <n v="0.24806201550387597"/>
    <n v="3999"/>
    <n v="992"/>
    <s v="Nov"/>
    <s v="Nov-2024"/>
    <d v="2024-11-01T00:00:00"/>
    <s v="Fashion"/>
    <x v="21"/>
  </r>
  <r>
    <s v="P043"/>
    <n v="1"/>
    <n v="599"/>
    <n v="59.9"/>
    <s v="Debit Card"/>
    <s v="Delivered"/>
    <s v="Delayed"/>
    <s v="Google Ads"/>
    <n v="70"/>
    <n v="358"/>
    <n v="539.1"/>
    <n v="358"/>
    <n v="181.10000000000002"/>
    <n v="0.33593025412724914"/>
    <n v="539.1"/>
    <n v="181.10000000000002"/>
    <s v="Jun"/>
    <s v="Jun-2024"/>
    <d v="2024-06-01T00:00:00"/>
    <s v="Home &amp; Kitchen"/>
    <x v="4"/>
  </r>
  <r>
    <s v="P085"/>
    <n v="4"/>
    <n v="2999"/>
    <n v="2399.1999999999998"/>
    <s v="Debit Card"/>
    <s v="Delivered"/>
    <s v="Delayed"/>
    <s v="Organic"/>
    <n v="70"/>
    <n v="2394"/>
    <n v="9596.7999999999993"/>
    <n v="9576"/>
    <n v="20.799999999999272"/>
    <n v="2.1673891297098275E-3"/>
    <n v="9596.7999999999993"/>
    <n v="20.799999999999272"/>
    <s v="Dec"/>
    <s v="Dec-2024"/>
    <d v="2024-12-01T00:00:00"/>
    <s v="Sports &amp; Fitness"/>
    <x v="15"/>
  </r>
  <r>
    <s v="P004"/>
    <n v="4"/>
    <n v="8999"/>
    <n v="1799.8"/>
    <s v="Credit Card"/>
    <s v="Delivered"/>
    <s v="Delivered"/>
    <s v="Email"/>
    <n v="70"/>
    <n v="5059"/>
    <n v="34196.199999999997"/>
    <n v="20236"/>
    <n v="13960.199999999997"/>
    <n v="0.40823834227194827"/>
    <n v="34196.199999999997"/>
    <n v="13960.199999999997"/>
    <s v="Mar"/>
    <s v="Mar-2024"/>
    <d v="2024-03-01T00:00:00"/>
    <s v="Electronics"/>
    <x v="5"/>
  </r>
  <r>
    <s v="P001"/>
    <n v="1"/>
    <n v="799"/>
    <n v="199.75"/>
    <s v="Debit Card"/>
    <s v="Delivered"/>
    <s v="Delivered"/>
    <s v="Organic"/>
    <n v="40"/>
    <n v="547"/>
    <n v="599.25"/>
    <n v="547"/>
    <n v="52.25"/>
    <n v="8.7192323738005839E-2"/>
    <n v="599.25"/>
    <n v="52.25"/>
    <s v="Mar"/>
    <s v="Mar-2025"/>
    <d v="2025-03-01T00:00:00"/>
    <s v="Electronics"/>
    <x v="5"/>
  </r>
  <r>
    <s v="P012"/>
    <n v="2"/>
    <n v="1599"/>
    <n v="0"/>
    <s v="Debit Card"/>
    <s v="Delivered"/>
    <s v="Delivered"/>
    <s v="Google Ads"/>
    <n v="70"/>
    <n v="1169"/>
    <n v="3198"/>
    <n v="2338"/>
    <n v="860"/>
    <n v="0.26891807379612259"/>
    <n v="3198"/>
    <n v="860"/>
    <s v="Sep"/>
    <s v="Sep-2024"/>
    <d v="2024-09-01T00:00:00"/>
    <s v="Electronics"/>
    <x v="19"/>
  </r>
  <r>
    <s v="P008"/>
    <n v="2"/>
    <n v="299"/>
    <n v="89.7"/>
    <s v="UPI"/>
    <s v="Delivered"/>
    <s v="Delivered"/>
    <s v="Affiliate"/>
    <n v="70"/>
    <n v="197"/>
    <n v="508.3"/>
    <n v="394"/>
    <n v="114.30000000000001"/>
    <n v="0.22486720440684638"/>
    <n v="508.3"/>
    <n v="114.30000000000001"/>
    <s v="Sep"/>
    <s v="Sep-2025"/>
    <d v="2025-09-01T00:00:00"/>
    <s v="Electronics"/>
    <x v="20"/>
  </r>
  <r>
    <s v="P028"/>
    <n v="2"/>
    <n v="799"/>
    <n v="159.80000000000001"/>
    <s v="Credit Card"/>
    <s v="Delivered"/>
    <s v="Delayed"/>
    <s v="Organic"/>
    <n v="80"/>
    <n v="526"/>
    <n v="1438.2"/>
    <n v="1052"/>
    <n v="386.20000000000005"/>
    <n v="0.26853010707829233"/>
    <n v="1438.2"/>
    <n v="386.20000000000005"/>
    <s v="Aug"/>
    <s v="Aug-2025"/>
    <d v="2025-08-01T00:00:00"/>
    <s v="Fashion"/>
    <x v="0"/>
  </r>
  <r>
    <s v="P039"/>
    <n v="2"/>
    <n v="999"/>
    <n v="0"/>
    <s v="UPI"/>
    <s v="Delivered"/>
    <s v="Delivered"/>
    <s v="Google Ads"/>
    <n v="100"/>
    <n v="573"/>
    <n v="1998"/>
    <n v="1146"/>
    <n v="852"/>
    <n v="0.42642642642642642"/>
    <n v="1998"/>
    <n v="852"/>
    <s v="Apr"/>
    <s v="Apr-2024"/>
    <d v="2024-04-01T00:00:00"/>
    <s v="Fashion"/>
    <x v="8"/>
  </r>
  <r>
    <s v="P068"/>
    <n v="1"/>
    <n v="2499"/>
    <n v="0"/>
    <s v="Cash on Delivery"/>
    <s v="Delivered"/>
    <s v="Delayed"/>
    <s v="Affiliate"/>
    <n v="40"/>
    <n v="1632"/>
    <n v="2499"/>
    <n v="1632"/>
    <n v="867"/>
    <n v="0.34693877551020408"/>
    <n v="2499"/>
    <n v="867"/>
    <s v="Jan"/>
    <s v="Jan-2024"/>
    <d v="2024-01-01T00:00:00"/>
    <s v="Beauty &amp; Personal Care"/>
    <x v="17"/>
  </r>
  <r>
    <s v="P088"/>
    <n v="2"/>
    <n v="2999"/>
    <n v="0"/>
    <s v="Credit Card"/>
    <s v="Cancelled"/>
    <s v="Cancelled"/>
    <s v="Google Ads"/>
    <n v="50"/>
    <n v="2377"/>
    <n v="5998"/>
    <n v="4754"/>
    <n v="1244"/>
    <n v="0.20740246748916305"/>
    <n v="0"/>
    <n v="0"/>
    <s v="Oct"/>
    <s v="Oct-2025"/>
    <d v="2025-10-01T00:00:00"/>
    <s v="Sports &amp; Fitness"/>
    <x v="15"/>
  </r>
  <r>
    <s v="P008"/>
    <n v="2"/>
    <n v="299"/>
    <n v="59.8"/>
    <s v="Debit Card"/>
    <s v="Delivered"/>
    <s v="Delivered"/>
    <s v="Email"/>
    <n v="60"/>
    <n v="197"/>
    <n v="538.20000000000005"/>
    <n v="394"/>
    <n v="144.20000000000005"/>
    <n v="0.26793013749535494"/>
    <n v="538.20000000000005"/>
    <n v="144.20000000000005"/>
    <s v="Jun"/>
    <s v="Jun-2024"/>
    <d v="2024-06-01T00:00:00"/>
    <s v="Electronics"/>
    <x v="20"/>
  </r>
  <r>
    <s v="P049"/>
    <n v="2"/>
    <n v="799"/>
    <n v="239.7"/>
    <s v="Debit Card"/>
    <s v="Delivered"/>
    <s v="Delayed"/>
    <s v="Facebook"/>
    <n v="80"/>
    <n v="538"/>
    <n v="1358.3"/>
    <n v="1076"/>
    <n v="282.29999999999995"/>
    <n v="0.20783332106309355"/>
    <n v="1358.3"/>
    <n v="282.29999999999995"/>
    <s v="Jul"/>
    <s v="Jul-2025"/>
    <d v="2025-07-01T00:00:00"/>
    <s v="Home &amp; Kitchen"/>
    <x v="14"/>
  </r>
  <r>
    <s v="P079"/>
    <n v="3"/>
    <n v="1999"/>
    <n v="1499.25"/>
    <s v="UPI"/>
    <s v="Delivered"/>
    <s v="Delivered"/>
    <s v="Instagram"/>
    <n v="40"/>
    <n v="1506"/>
    <n v="4497.75"/>
    <n v="4518"/>
    <n v="-20.25"/>
    <n v="-4.5022511255627812E-3"/>
    <n v="4497.75"/>
    <n v="-20.25"/>
    <s v="May"/>
    <s v="May-2025"/>
    <d v="2025-05-01T00:00:00"/>
    <s v="Beauty &amp; Personal Care"/>
    <x v="7"/>
  </r>
  <r>
    <s v="P100"/>
    <n v="1"/>
    <n v="4999"/>
    <n v="499.9"/>
    <s v="Cash on Delivery"/>
    <s v="Delivered"/>
    <s v="Delivered"/>
    <s v="Instagram"/>
    <n v="70"/>
    <n v="3463"/>
    <n v="4499.1000000000004"/>
    <n v="3463"/>
    <n v="1036.1000000000004"/>
    <n v="0.23029050254495351"/>
    <n v="4499.1000000000004"/>
    <n v="1036.1000000000004"/>
    <s v="Sep"/>
    <s v="Sep-2024"/>
    <d v="2024-09-01T00:00:00"/>
    <s v="Sports &amp; Fitness"/>
    <x v="18"/>
  </r>
  <r>
    <s v="P043"/>
    <n v="1"/>
    <n v="599"/>
    <n v="0"/>
    <s v="UPI"/>
    <s v="Cancelled"/>
    <s v="Cancelled"/>
    <s v="Google Ads"/>
    <n v="70"/>
    <n v="358"/>
    <n v="599"/>
    <n v="358"/>
    <n v="241"/>
    <n v="0.40233722871452421"/>
    <n v="0"/>
    <n v="0"/>
    <s v="Aug"/>
    <s v="Aug-2024"/>
    <d v="2024-08-01T00:00:00"/>
    <s v="Home &amp; Kitchen"/>
    <x v="4"/>
  </r>
  <r>
    <s v="P045"/>
    <n v="2"/>
    <n v="4999"/>
    <n v="1499.7"/>
    <s v="UPI"/>
    <s v="Delivered"/>
    <s v="Delivered"/>
    <s v="Google Ads"/>
    <n v="80"/>
    <n v="3040"/>
    <n v="8498.2999999999993"/>
    <n v="6080"/>
    <n v="2418.2999999999993"/>
    <n v="0.28456279491192349"/>
    <n v="8498.2999999999993"/>
    <n v="2418.2999999999993"/>
    <s v="Jun"/>
    <s v="Jun-2024"/>
    <d v="2024-06-01T00:00:00"/>
    <s v="Home &amp; Kitchen"/>
    <x v="13"/>
  </r>
  <r>
    <s v="P057"/>
    <n v="1"/>
    <n v="299"/>
    <n v="59.8"/>
    <s v="Credit Card"/>
    <s v="Delivered"/>
    <s v="Delivered"/>
    <s v="Organic"/>
    <n v="100"/>
    <n v="188"/>
    <n v="239.2"/>
    <n v="188"/>
    <n v="51.199999999999989"/>
    <n v="0.21404682274247488"/>
    <n v="239.2"/>
    <n v="51.199999999999989"/>
    <s v="Jun"/>
    <s v="Jun-2025"/>
    <d v="2025-06-01T00:00:00"/>
    <s v="Home &amp; Kitchen"/>
    <x v="24"/>
  </r>
  <r>
    <s v="P094"/>
    <n v="3"/>
    <n v="399"/>
    <n v="59.85"/>
    <s v="Credit Card"/>
    <s v="Delivered"/>
    <s v="Delivered"/>
    <s v="Google Ads"/>
    <n v="80"/>
    <n v="244"/>
    <n v="1137.1500000000001"/>
    <n v="732"/>
    <n v="405.15000000000009"/>
    <n v="0.35628545046827598"/>
    <n v="1137.1500000000001"/>
    <n v="405.15000000000009"/>
    <s v="Mar"/>
    <s v="Mar-2025"/>
    <d v="2025-03-01T00:00:00"/>
    <s v="Sports &amp; Fitness"/>
    <x v="1"/>
  </r>
  <r>
    <s v="P033"/>
    <n v="2"/>
    <n v="399"/>
    <n v="79.8"/>
    <s v="Debit Card"/>
    <s v="Delivered"/>
    <s v="Delayed"/>
    <s v="Organic"/>
    <n v="70"/>
    <n v="321"/>
    <n v="718.2"/>
    <n v="642"/>
    <n v="76.200000000000045"/>
    <n v="0.10609857978279037"/>
    <n v="718.2"/>
    <n v="76.200000000000045"/>
    <s v="Sep"/>
    <s v="Sep-2024"/>
    <d v="2024-09-01T00:00:00"/>
    <s v="Fashion"/>
    <x v="11"/>
  </r>
  <r>
    <s v="P017"/>
    <n v="3"/>
    <n v="6999"/>
    <n v="3149.55"/>
    <s v="Debit Card"/>
    <s v="Delivered"/>
    <s v="Delivered"/>
    <s v="Organic"/>
    <n v="60"/>
    <n v="4046"/>
    <n v="17847.45"/>
    <n v="12138"/>
    <n v="5709.4500000000007"/>
    <n v="0.31990284326332336"/>
    <n v="17847.45"/>
    <n v="5709.4500000000007"/>
    <s v="Nov"/>
    <s v="Nov-2024"/>
    <d v="2024-11-01T00:00:00"/>
    <s v="Electronics"/>
    <x v="9"/>
  </r>
  <r>
    <s v="P100"/>
    <n v="2"/>
    <n v="4999"/>
    <n v="0"/>
    <s v="Credit Card"/>
    <s v="Delivered"/>
    <s v="Delivered"/>
    <s v="Facebook"/>
    <n v="50"/>
    <n v="3463"/>
    <n v="9998"/>
    <n v="6926"/>
    <n v="3072"/>
    <n v="0.30726145229045809"/>
    <n v="9998"/>
    <n v="3072"/>
    <s v="Sep"/>
    <s v="Sep-2024"/>
    <d v="2024-09-01T00:00:00"/>
    <s v="Sports &amp; Fitness"/>
    <x v="18"/>
  </r>
  <r>
    <s v="P038"/>
    <n v="2"/>
    <n v="399"/>
    <n v="0"/>
    <s v="UPI"/>
    <s v="Cancelled"/>
    <s v="Cancelled"/>
    <s v="Instagram"/>
    <n v="100"/>
    <n v="248"/>
    <n v="798"/>
    <n v="496"/>
    <n v="302"/>
    <n v="0.37844611528822053"/>
    <n v="0"/>
    <n v="0"/>
    <s v="May"/>
    <s v="May-2024"/>
    <d v="2024-05-01T00:00:00"/>
    <s v="Fashion"/>
    <x v="8"/>
  </r>
  <r>
    <s v="P016"/>
    <n v="4"/>
    <n v="999"/>
    <n v="199.8"/>
    <s v="UPI"/>
    <s v="Delivered"/>
    <s v="Delivered"/>
    <s v="Email"/>
    <n v="40"/>
    <n v="813"/>
    <n v="3796.2"/>
    <n v="3252"/>
    <n v="544.19999999999982"/>
    <n v="0.14335388019598541"/>
    <n v="3796.2"/>
    <n v="544.19999999999982"/>
    <s v="Mar"/>
    <s v="Mar-2025"/>
    <d v="2025-03-01T00:00:00"/>
    <s v="Electronics"/>
    <x v="6"/>
  </r>
  <r>
    <s v="P039"/>
    <n v="4"/>
    <n v="999"/>
    <n v="0"/>
    <s v="Credit Card"/>
    <s v="Cancelled"/>
    <s v="Cancelled"/>
    <s v="Instagram"/>
    <n v="40"/>
    <n v="573"/>
    <n v="3996"/>
    <n v="2292"/>
    <n v="1704"/>
    <n v="0.42642642642642642"/>
    <n v="0"/>
    <n v="0"/>
    <s v="Dec"/>
    <s v="Dec-2024"/>
    <d v="2024-12-01T00:00:00"/>
    <s v="Fashion"/>
    <x v="8"/>
  </r>
  <r>
    <s v="P016"/>
    <n v="1"/>
    <n v="999"/>
    <n v="99.9"/>
    <s v="Net Banking"/>
    <s v="Delivered"/>
    <s v="Delayed"/>
    <s v="Google Ads"/>
    <n v="80"/>
    <n v="813"/>
    <n v="899.1"/>
    <n v="813"/>
    <n v="86.100000000000023"/>
    <n v="9.576242909576245E-2"/>
    <n v="899.1"/>
    <n v="86.100000000000023"/>
    <s v="Oct"/>
    <s v="Oct-2025"/>
    <d v="2025-10-01T00:00:00"/>
    <s v="Electronics"/>
    <x v="6"/>
  </r>
  <r>
    <s v="P031"/>
    <n v="4"/>
    <n v="3999"/>
    <n v="1599.6"/>
    <s v="UPI"/>
    <s v="Delivered"/>
    <s v="Delivered"/>
    <s v="Email"/>
    <n v="50"/>
    <n v="3007"/>
    <n v="14396.4"/>
    <n v="12028"/>
    <n v="2368.3999999999996"/>
    <n v="0.16451335055986216"/>
    <n v="14396.4"/>
    <n v="2368.3999999999996"/>
    <s v="May"/>
    <s v="May-2025"/>
    <d v="2025-05-01T00:00:00"/>
    <s v="Fashion"/>
    <x v="21"/>
  </r>
  <r>
    <s v="P024"/>
    <n v="2"/>
    <n v="1299"/>
    <n v="389.7"/>
    <s v="Credit Card"/>
    <s v="Delivered"/>
    <s v="Delivered"/>
    <s v="Instagram"/>
    <n v="60"/>
    <n v="969"/>
    <n v="2208.3000000000002"/>
    <n v="1938"/>
    <n v="270.30000000000018"/>
    <n v="0.12240184757505781"/>
    <n v="2208.3000000000002"/>
    <n v="270.30000000000018"/>
    <s v="Sep"/>
    <s v="Sep-2024"/>
    <d v="2024-09-01T00:00:00"/>
    <s v="Fashion"/>
    <x v="22"/>
  </r>
  <r>
    <s v="P043"/>
    <n v="1"/>
    <n v="599"/>
    <n v="0"/>
    <s v="UPI"/>
    <s v="Cancelled"/>
    <s v="Cancelled"/>
    <s v="Affiliate"/>
    <n v="100"/>
    <n v="358"/>
    <n v="599"/>
    <n v="358"/>
    <n v="241"/>
    <n v="0.40233722871452421"/>
    <n v="0"/>
    <n v="0"/>
    <s v="Jun"/>
    <s v="Jun-2024"/>
    <d v="2024-06-01T00:00:00"/>
    <s v="Home &amp; Kitchen"/>
    <x v="4"/>
  </r>
  <r>
    <s v="P036"/>
    <n v="4"/>
    <n v="2999"/>
    <n v="1199.5999999999999"/>
    <s v="UPI"/>
    <s v="Delivered"/>
    <s v="Delivered"/>
    <s v="Google Ads"/>
    <n v="80"/>
    <n v="2406"/>
    <n v="10796.4"/>
    <n v="9624"/>
    <n v="1172.3999999999996"/>
    <n v="0.10859175280649103"/>
    <n v="10796.4"/>
    <n v="1172.3999999999996"/>
    <s v="Jun"/>
    <s v="Jun-2024"/>
    <d v="2024-06-01T00:00:00"/>
    <s v="Fashion"/>
    <x v="11"/>
  </r>
  <r>
    <s v="P044"/>
    <n v="1"/>
    <n v="4999"/>
    <n v="0"/>
    <s v="Credit Card"/>
    <s v="Delivered"/>
    <s v="Delivered"/>
    <s v="Organic"/>
    <n v="40"/>
    <n v="3765"/>
    <n v="4999"/>
    <n v="3765"/>
    <n v="1234"/>
    <n v="0.24684936987397479"/>
    <n v="4999"/>
    <n v="1234"/>
    <s v="Apr"/>
    <s v="Apr-2025"/>
    <d v="2025-04-01T00:00:00"/>
    <s v="Home &amp; Kitchen"/>
    <x v="4"/>
  </r>
  <r>
    <s v="P028"/>
    <n v="3"/>
    <n v="799"/>
    <n v="359.55"/>
    <s v="Debit Card"/>
    <s v="Delivered"/>
    <s v="Delivered"/>
    <s v="Email"/>
    <n v="70"/>
    <n v="526"/>
    <n v="2037.45"/>
    <n v="1578"/>
    <n v="459.45000000000005"/>
    <n v="0.22550246631819187"/>
    <n v="2037.45"/>
    <n v="459.45000000000005"/>
    <s v="Nov"/>
    <s v="Nov-2024"/>
    <d v="2024-11-01T00:00:00"/>
    <s v="Fashion"/>
    <x v="0"/>
  </r>
  <r>
    <s v="P007"/>
    <n v="1"/>
    <n v="599"/>
    <n v="59.9"/>
    <s v="UPI"/>
    <s v="Delivered"/>
    <s v="Delivered"/>
    <s v="Instagram"/>
    <n v="70"/>
    <n v="470"/>
    <n v="539.1"/>
    <n v="470"/>
    <n v="69.100000000000023"/>
    <n v="0.12817659061398631"/>
    <n v="539.1"/>
    <n v="69.100000000000023"/>
    <s v="Oct"/>
    <s v="Oct-2024"/>
    <d v="2024-10-01T00:00:00"/>
    <s v="Electronics"/>
    <x v="20"/>
  </r>
  <r>
    <s v="P004"/>
    <n v="1"/>
    <n v="8999"/>
    <n v="449.95"/>
    <s v="Net Banking"/>
    <s v="Delivered"/>
    <s v="Delayed"/>
    <s v="Facebook"/>
    <n v="100"/>
    <n v="5059"/>
    <n v="8549.0499999999993"/>
    <n v="5059"/>
    <n v="3490.0499999999993"/>
    <n v="0.40823834227194827"/>
    <n v="8549.0499999999993"/>
    <n v="3490.0499999999993"/>
    <s v="Jan"/>
    <s v="Jan-2024"/>
    <d v="2024-01-01T00:00:00"/>
    <s v="Electronics"/>
    <x v="5"/>
  </r>
  <r>
    <s v="P038"/>
    <n v="1"/>
    <n v="399"/>
    <n v="59.85"/>
    <s v="Net Banking"/>
    <s v="Delivered"/>
    <s v="Delivered"/>
    <s v="Instagram"/>
    <n v="50"/>
    <n v="248"/>
    <n v="339.15"/>
    <n v="248"/>
    <n v="91.149999999999977"/>
    <n v="0.26876013563320061"/>
    <n v="339.15"/>
    <n v="91.149999999999977"/>
    <s v="Dec"/>
    <s v="Dec-2024"/>
    <d v="2024-12-01T00:00:00"/>
    <s v="Fashion"/>
    <x v="8"/>
  </r>
  <r>
    <s v="P020"/>
    <n v="2"/>
    <n v="1999"/>
    <n v="0"/>
    <s v="Credit Card"/>
    <s v="Cancelled"/>
    <s v="Cancelled"/>
    <s v="Google Ads"/>
    <n v="50"/>
    <n v="1597"/>
    <n v="3998"/>
    <n v="3194"/>
    <n v="804"/>
    <n v="0.20110055027513757"/>
    <n v="0"/>
    <n v="0"/>
    <s v="Aug"/>
    <s v="Aug-2024"/>
    <d v="2024-08-01T00:00:00"/>
    <s v="Electronics"/>
    <x v="9"/>
  </r>
  <r>
    <s v="P054"/>
    <n v="2"/>
    <n v="4999"/>
    <n v="999.8"/>
    <s v="Credit Card"/>
    <s v="Delivered"/>
    <s v="Delivered"/>
    <s v="Instagram"/>
    <n v="70"/>
    <n v="2912"/>
    <n v="8998.2000000000007"/>
    <n v="5824"/>
    <n v="3174.2000000000007"/>
    <n v="0.35275944077704435"/>
    <n v="8998.2000000000007"/>
    <n v="3174.2000000000007"/>
    <s v="Mar"/>
    <s v="Mar-2025"/>
    <d v="2025-03-01T00:00:00"/>
    <s v="Home &amp; Kitchen"/>
    <x v="16"/>
  </r>
  <r>
    <s v="P087"/>
    <n v="2"/>
    <n v="799"/>
    <n v="0"/>
    <s v="Credit Card"/>
    <s v="Cancelled"/>
    <s v="Cancelled"/>
    <s v="Facebook"/>
    <n v="100"/>
    <n v="560"/>
    <n v="1598"/>
    <n v="1120"/>
    <n v="478"/>
    <n v="0.29912390488110135"/>
    <n v="0"/>
    <n v="0"/>
    <s v="Jun"/>
    <s v="Jun-2025"/>
    <d v="2025-06-01T00:00:00"/>
    <s v="Sports &amp; Fitness"/>
    <x v="15"/>
  </r>
  <r>
    <s v="P049"/>
    <n v="2"/>
    <n v="799"/>
    <n v="79.900000000000006"/>
    <s v="UPI"/>
    <s v="Delivered"/>
    <s v="Delivered"/>
    <s v="Facebook"/>
    <n v="70"/>
    <n v="538"/>
    <n v="1518.1"/>
    <n v="1076"/>
    <n v="442.09999999999991"/>
    <n v="0.29121928726697843"/>
    <n v="1518.1"/>
    <n v="442.09999999999991"/>
    <s v="Jul"/>
    <s v="Jul-2025"/>
    <d v="2025-07-01T00:00:00"/>
    <s v="Home &amp; Kitchen"/>
    <x v="14"/>
  </r>
  <r>
    <s v="P017"/>
    <n v="1"/>
    <n v="6999"/>
    <n v="1399.8"/>
    <s v="Debit Card"/>
    <s v="Delivered"/>
    <s v="Delayed"/>
    <s v="Google Ads"/>
    <n v="80"/>
    <n v="4046"/>
    <n v="5599.2"/>
    <n v="4046"/>
    <n v="1553.1999999999998"/>
    <n v="0.27739677096728099"/>
    <n v="5599.2"/>
    <n v="1553.1999999999998"/>
    <s v="Jul"/>
    <s v="Jul-2024"/>
    <d v="2024-07-01T00:00:00"/>
    <s v="Electronics"/>
    <x v="9"/>
  </r>
  <r>
    <s v="P079"/>
    <n v="1"/>
    <n v="1999"/>
    <n v="299.85000000000002"/>
    <s v="UPI"/>
    <s v="Delivered"/>
    <s v="Delivered"/>
    <s v="Organic"/>
    <n v="50"/>
    <n v="1506"/>
    <n v="1699.15"/>
    <n v="1506"/>
    <n v="193.15000000000009"/>
    <n v="0.11367448430097406"/>
    <n v="1699.15"/>
    <n v="193.15000000000009"/>
    <s v="Oct"/>
    <s v="Oct-2024"/>
    <d v="2024-10-01T00:00:00"/>
    <s v="Beauty &amp; Personal Care"/>
    <x v="7"/>
  </r>
  <r>
    <s v="P025"/>
    <n v="1"/>
    <n v="4999"/>
    <n v="1249.75"/>
    <s v="Cash on Delivery"/>
    <s v="Delivered"/>
    <s v="Delivered"/>
    <s v="Organic"/>
    <n v="50"/>
    <n v="3572"/>
    <n v="3749.25"/>
    <n v="3572"/>
    <n v="177.25"/>
    <n v="4.7276121891044874E-2"/>
    <n v="3749.25"/>
    <n v="177.25"/>
    <s v="Mar"/>
    <s v="Mar-2024"/>
    <d v="2024-03-01T00:00:00"/>
    <s v="Fashion"/>
    <x v="0"/>
  </r>
  <r>
    <s v="P004"/>
    <n v="1"/>
    <n v="8999"/>
    <n v="1799.8"/>
    <s v="Credit Card"/>
    <s v="Delivered"/>
    <s v="Delivered"/>
    <s v="Organic"/>
    <n v="50"/>
    <n v="5059"/>
    <n v="7199.2"/>
    <n v="5059"/>
    <n v="2140.1999999999998"/>
    <n v="0.29728303144793866"/>
    <n v="7199.2"/>
    <n v="2140.1999999999998"/>
    <s v="Mar"/>
    <s v="Mar-2025"/>
    <d v="2025-03-01T00:00:00"/>
    <s v="Electronics"/>
    <x v="5"/>
  </r>
  <r>
    <s v="P054"/>
    <n v="4"/>
    <n v="4999"/>
    <n v="999.8"/>
    <s v="Credit Card"/>
    <s v="Delivered"/>
    <s v="Delivered"/>
    <s v="Organic"/>
    <n v="100"/>
    <n v="2912"/>
    <n v="18996.2"/>
    <n v="11648"/>
    <n v="7348.2000000000007"/>
    <n v="0.38682473336772621"/>
    <n v="18996.2"/>
    <n v="7348.2000000000007"/>
    <s v="Dec"/>
    <s v="Dec-2024"/>
    <d v="2024-12-01T00:00:00"/>
    <s v="Home &amp; Kitchen"/>
    <x v="16"/>
  </r>
  <r>
    <s v="P030"/>
    <n v="4"/>
    <n v="799"/>
    <n v="159.80000000000001"/>
    <s v="UPI"/>
    <s v="Delivered"/>
    <s v="Delivered"/>
    <s v="Google Ads"/>
    <n v="60"/>
    <n v="566"/>
    <n v="3036.2"/>
    <n v="2264"/>
    <n v="772.19999999999982"/>
    <n v="0.25433107173440478"/>
    <n v="3036.2"/>
    <n v="772.19999999999982"/>
    <s v="May"/>
    <s v="May-2024"/>
    <d v="2024-05-01T00:00:00"/>
    <s v="Fashion"/>
    <x v="21"/>
  </r>
  <r>
    <s v="P084"/>
    <n v="4"/>
    <n v="999"/>
    <n v="399.6"/>
    <s v="Credit Card"/>
    <s v="Delivered"/>
    <s v="Delayed"/>
    <s v="Facebook"/>
    <n v="50"/>
    <n v="809"/>
    <n v="3596.4"/>
    <n v="3236"/>
    <n v="360.40000000000009"/>
    <n v="0.10021132243354468"/>
    <n v="3596.4"/>
    <n v="360.40000000000009"/>
    <s v="May"/>
    <s v="May-2025"/>
    <d v="2025-05-01T00:00:00"/>
    <s v="Sports &amp; Fitness"/>
    <x v="10"/>
  </r>
  <r>
    <s v="P098"/>
    <n v="1"/>
    <n v="399"/>
    <n v="59.85"/>
    <s v="Credit Card"/>
    <s v="Delivered"/>
    <s v="Delivered"/>
    <s v="Instagram"/>
    <n v="70"/>
    <n v="278"/>
    <n v="339.15"/>
    <n v="278"/>
    <n v="61.149999999999977"/>
    <n v="0.18030370042753938"/>
    <n v="339.15"/>
    <n v="61.149999999999977"/>
    <s v="Aug"/>
    <s v="Aug-2025"/>
    <d v="2025-08-01T00:00:00"/>
    <s v="Sports &amp; Fitness"/>
    <x v="18"/>
  </r>
  <r>
    <s v="P007"/>
    <n v="2"/>
    <n v="599"/>
    <n v="0"/>
    <s v="UPI"/>
    <s v="Delivered"/>
    <s v="Delivered"/>
    <s v="Instagram"/>
    <n v="100"/>
    <n v="470"/>
    <n v="1198"/>
    <n v="940"/>
    <n v="258"/>
    <n v="0.21535893155258765"/>
    <n v="1198"/>
    <n v="258"/>
    <s v="Oct"/>
    <s v="Oct-2024"/>
    <d v="2024-10-01T00:00:00"/>
    <s v="Electronics"/>
    <x v="20"/>
  </r>
  <r>
    <s v="P090"/>
    <n v="2"/>
    <n v="8999"/>
    <n v="0"/>
    <s v="Debit Card"/>
    <s v="Cancelled"/>
    <s v="Cancelled"/>
    <s v="Affiliate"/>
    <n v="60"/>
    <n v="5811"/>
    <n v="17998"/>
    <n v="11622"/>
    <n v="6376"/>
    <n v="0.35426158462051338"/>
    <n v="0"/>
    <n v="0"/>
    <s v="Apr"/>
    <s v="Apr-2024"/>
    <d v="2024-04-01T00:00:00"/>
    <s v="Sports &amp; Fitness"/>
    <x v="3"/>
  </r>
  <r>
    <s v="P079"/>
    <n v="2"/>
    <n v="1999"/>
    <n v="0"/>
    <s v="Cash on Delivery"/>
    <s v="Delivered"/>
    <s v="Delivered"/>
    <s v="Affiliate"/>
    <n v="80"/>
    <n v="1506"/>
    <n v="3998"/>
    <n v="3012"/>
    <n v="986"/>
    <n v="0.2466233116558279"/>
    <n v="3998"/>
    <n v="986"/>
    <s v="Jan"/>
    <s v="Jan-2024"/>
    <d v="2024-01-01T00:00:00"/>
    <s v="Beauty &amp; Personal Care"/>
    <x v="7"/>
  </r>
  <r>
    <s v="P027"/>
    <n v="1"/>
    <n v="299"/>
    <n v="44.85"/>
    <s v="Debit Card"/>
    <s v="Delivered"/>
    <s v="Delivered"/>
    <s v="Google Ads"/>
    <n v="40"/>
    <n v="206"/>
    <n v="254.15"/>
    <n v="206"/>
    <n v="48.150000000000006"/>
    <n v="0.18945504623253986"/>
    <n v="254.15"/>
    <n v="48.150000000000006"/>
    <s v="Nov"/>
    <s v="Nov-2024"/>
    <d v="2024-11-01T00:00:00"/>
    <s v="Fashion"/>
    <x v="0"/>
  </r>
  <r>
    <s v="P044"/>
    <n v="4"/>
    <n v="4999"/>
    <n v="1999.6"/>
    <s v="Debit Card"/>
    <s v="Delivered"/>
    <s v="Delivered"/>
    <s v="Organic"/>
    <n v="80"/>
    <n v="3765"/>
    <n v="17996.400000000001"/>
    <n v="15060"/>
    <n v="2936.4000000000015"/>
    <n v="0.16316596652663873"/>
    <n v="17996.400000000001"/>
    <n v="2936.4000000000015"/>
    <s v="Mar"/>
    <s v="Mar-2024"/>
    <d v="2024-03-01T00:00:00"/>
    <s v="Home &amp; Kitchen"/>
    <x v="4"/>
  </r>
  <r>
    <s v="P028"/>
    <n v="3"/>
    <n v="799"/>
    <n v="119.85"/>
    <s v="UPI"/>
    <s v="Delivered"/>
    <s v="Delivered"/>
    <s v="Affiliate"/>
    <n v="80"/>
    <n v="526"/>
    <n v="2277.15"/>
    <n v="1578"/>
    <n v="699.15000000000009"/>
    <n v="0.30702852249522433"/>
    <n v="2277.15"/>
    <n v="699.15000000000009"/>
    <s v="Apr"/>
    <s v="Apr-2025"/>
    <d v="2025-04-01T00:00:00"/>
    <s v="Fashion"/>
    <x v="0"/>
  </r>
  <r>
    <s v="P063"/>
    <n v="2"/>
    <n v="2999"/>
    <n v="899.7"/>
    <s v="Cash on Delivery"/>
    <s v="Delivered"/>
    <s v="Delivered"/>
    <s v="Instagram"/>
    <n v="50"/>
    <n v="1877"/>
    <n v="5098.3"/>
    <n v="3754"/>
    <n v="1344.3000000000002"/>
    <n v="0.2636761273365632"/>
    <n v="5098.3"/>
    <n v="1344.3000000000002"/>
    <s v="Jul"/>
    <s v="Jul-2025"/>
    <d v="2025-07-01T00:00:00"/>
    <s v="Beauty &amp; Personal Care"/>
    <x v="12"/>
  </r>
  <r>
    <s v="P081"/>
    <n v="4"/>
    <n v="499"/>
    <n v="99.8"/>
    <s v="UPI"/>
    <s v="Delivered"/>
    <s v="Delivered"/>
    <s v="Google Ads"/>
    <n v="100"/>
    <n v="280"/>
    <n v="1896.2"/>
    <n v="1120"/>
    <n v="776.2"/>
    <n v="0.40934500580107586"/>
    <n v="1896.2"/>
    <n v="776.2"/>
    <s v="May"/>
    <s v="May-2024"/>
    <d v="2024-05-01T00:00:00"/>
    <s v="Sports &amp; Fitness"/>
    <x v="10"/>
  </r>
  <r>
    <s v="P084"/>
    <n v="4"/>
    <n v="999"/>
    <n v="999"/>
    <s v="Cash on Delivery"/>
    <s v="Delivered"/>
    <s v="Delayed"/>
    <s v="Affiliate"/>
    <n v="70"/>
    <n v="809"/>
    <n v="2997"/>
    <n v="3236"/>
    <n v="-239"/>
    <n v="-7.974641307974642E-2"/>
    <n v="2997"/>
    <n v="-239"/>
    <s v="Nov"/>
    <s v="Nov-2024"/>
    <d v="2024-11-01T00:00:00"/>
    <s v="Sports &amp; Fitness"/>
    <x v="10"/>
  </r>
  <r>
    <s v="P066"/>
    <n v="1"/>
    <n v="299"/>
    <n v="14.95"/>
    <s v="Credit Card"/>
    <s v="Delivered"/>
    <s v="Delivered"/>
    <s v="Organic"/>
    <n v="60"/>
    <n v="223"/>
    <n v="284.05"/>
    <n v="223"/>
    <n v="61.050000000000011"/>
    <n v="0.21492694948072524"/>
    <n v="284.05"/>
    <n v="61.050000000000011"/>
    <s v="Jun"/>
    <s v="Jun-2025"/>
    <d v="2025-06-01T00:00:00"/>
    <s v="Beauty &amp; Personal Care"/>
    <x v="17"/>
  </r>
  <r>
    <s v="P069"/>
    <n v="4"/>
    <n v="2499"/>
    <n v="999.6"/>
    <s v="UPI"/>
    <s v="Delivered"/>
    <s v="Delivered"/>
    <s v="Google Ads"/>
    <n v="40"/>
    <n v="1430"/>
    <n v="8996.4"/>
    <n v="5720"/>
    <n v="3276.3999999999996"/>
    <n v="0.36419012049264149"/>
    <n v="8996.4"/>
    <n v="3276.3999999999996"/>
    <s v="Jan"/>
    <s v="Jan-2025"/>
    <d v="2025-01-01T00:00:00"/>
    <s v="Beauty &amp; Personal Care"/>
    <x v="2"/>
  </r>
  <r>
    <s v="P027"/>
    <n v="4"/>
    <n v="299"/>
    <n v="119.6"/>
    <s v="Credit Card"/>
    <s v="Delivered"/>
    <s v="Delivered"/>
    <s v="Organic"/>
    <n v="70"/>
    <n v="206"/>
    <n v="1076.4000000000001"/>
    <n v="824"/>
    <n v="252.40000000000009"/>
    <n v="0.23448532144184325"/>
    <n v="1076.4000000000001"/>
    <n v="252.40000000000009"/>
    <s v="May"/>
    <s v="May-2024"/>
    <d v="2024-05-01T00:00:00"/>
    <s v="Fashion"/>
    <x v="0"/>
  </r>
  <r>
    <s v="P077"/>
    <n v="2"/>
    <n v="3999"/>
    <n v="1999.5"/>
    <s v="UPI"/>
    <s v="Delivered"/>
    <s v="Delivered"/>
    <s v="Instagram"/>
    <n v="50"/>
    <n v="2547"/>
    <n v="5998.5"/>
    <n v="5094"/>
    <n v="904.5"/>
    <n v="0.15078769692423105"/>
    <n v="5998.5"/>
    <n v="904.5"/>
    <s v="Mar"/>
    <s v="Mar-2025"/>
    <d v="2025-03-01T00:00:00"/>
    <s v="Beauty &amp; Personal Care"/>
    <x v="7"/>
  </r>
  <r>
    <s v="P061"/>
    <n v="4"/>
    <n v="299"/>
    <n v="119.6"/>
    <s v="Credit Card"/>
    <s v="Delivered"/>
    <s v="Delivered"/>
    <s v="Organic"/>
    <n v="50"/>
    <n v="170"/>
    <n v="1076.4000000000001"/>
    <n v="680"/>
    <n v="396.40000000000009"/>
    <n v="0.36826458565589004"/>
    <n v="1076.4000000000001"/>
    <n v="396.40000000000009"/>
    <s v="Jul"/>
    <s v="Jul-2024"/>
    <d v="2024-07-01T00:00:00"/>
    <s v="Beauty &amp; Personal Care"/>
    <x v="12"/>
  </r>
  <r>
    <s v="P003"/>
    <n v="1"/>
    <n v="399"/>
    <n v="0"/>
    <s v="UPI"/>
    <s v="Delivered"/>
    <s v="Delivered"/>
    <s v="Affiliate"/>
    <n v="100"/>
    <n v="307"/>
    <n v="399"/>
    <n v="307"/>
    <n v="92"/>
    <n v="0.23057644110275688"/>
    <n v="399"/>
    <n v="92"/>
    <s v="Nov"/>
    <s v="Nov-2024"/>
    <d v="2024-11-01T00:00:00"/>
    <s v="Electronics"/>
    <x v="5"/>
  </r>
  <r>
    <s v="P007"/>
    <n v="1"/>
    <n v="599"/>
    <n v="59.9"/>
    <s v="UPI"/>
    <s v="Delivered"/>
    <s v="Delivered"/>
    <s v="Facebook"/>
    <n v="70"/>
    <n v="470"/>
    <n v="539.1"/>
    <n v="470"/>
    <n v="69.100000000000023"/>
    <n v="0.12817659061398631"/>
    <n v="539.1"/>
    <n v="69.100000000000023"/>
    <s v="Sep"/>
    <s v="Sep-2025"/>
    <d v="2025-09-01T00:00:00"/>
    <s v="Electronics"/>
    <x v="20"/>
  </r>
  <r>
    <s v="P014"/>
    <n v="1"/>
    <n v="2499"/>
    <n v="0"/>
    <s v="Debit Card"/>
    <s v="Delivered"/>
    <s v="Delivered"/>
    <s v="Facebook"/>
    <n v="70"/>
    <n v="1599"/>
    <n v="2499"/>
    <n v="1599"/>
    <n v="900"/>
    <n v="0.36014405762304924"/>
    <n v="2499"/>
    <n v="900"/>
    <s v="Mar"/>
    <s v="Mar-2024"/>
    <d v="2024-03-01T00:00:00"/>
    <s v="Electronics"/>
    <x v="6"/>
  </r>
  <r>
    <s v="P087"/>
    <n v="1"/>
    <n v="799"/>
    <n v="0"/>
    <s v="UPI"/>
    <s v="Delivered"/>
    <s v="Delayed"/>
    <s v="Organic"/>
    <n v="50"/>
    <n v="560"/>
    <n v="799"/>
    <n v="560"/>
    <n v="239"/>
    <n v="0.29912390488110135"/>
    <n v="799"/>
    <n v="239"/>
    <s v="Oct"/>
    <s v="Oct-2025"/>
    <d v="2025-10-01T00:00:00"/>
    <s v="Sports &amp; Fitness"/>
    <x v="15"/>
  </r>
  <r>
    <s v="P059"/>
    <n v="1"/>
    <n v="1999"/>
    <n v="0"/>
    <s v="Net Banking"/>
    <s v="Cancelled"/>
    <s v="Cancelled"/>
    <s v="Google Ads"/>
    <n v="80"/>
    <n v="1414"/>
    <n v="1999"/>
    <n v="1414"/>
    <n v="585"/>
    <n v="0.29264632316158079"/>
    <n v="0"/>
    <n v="0"/>
    <s v="Jun"/>
    <s v="Jun-2025"/>
    <d v="2025-06-01T00:00:00"/>
    <s v="Home &amp; Kitchen"/>
    <x v="24"/>
  </r>
  <r>
    <s v="P012"/>
    <n v="1"/>
    <n v="1599"/>
    <n v="319.8"/>
    <s v="Credit Card"/>
    <s v="Delivered"/>
    <s v="Delivered"/>
    <s v="Organic"/>
    <n v="100"/>
    <n v="1169"/>
    <n v="1279.2"/>
    <n v="1169"/>
    <n v="110.20000000000005"/>
    <n v="8.6147592245153254E-2"/>
    <n v="1279.2"/>
    <n v="110.20000000000005"/>
    <s v="Jun"/>
    <s v="Jun-2025"/>
    <d v="2025-06-01T00:00:00"/>
    <s v="Electronics"/>
    <x v="19"/>
  </r>
  <r>
    <s v="P020"/>
    <n v="4"/>
    <n v="1999"/>
    <n v="0"/>
    <s v="Net Banking"/>
    <s v="Cancelled"/>
    <s v="Cancelled"/>
    <s v="Google Ads"/>
    <n v="100"/>
    <n v="1597"/>
    <n v="7996"/>
    <n v="6388"/>
    <n v="1608"/>
    <n v="0.20110055027513757"/>
    <n v="0"/>
    <n v="0"/>
    <s v="Aug"/>
    <s v="Aug-2025"/>
    <d v="2025-08-01T00:00:00"/>
    <s v="Electronics"/>
    <x v="9"/>
  </r>
  <r>
    <s v="P069"/>
    <n v="2"/>
    <n v="2499"/>
    <n v="0"/>
    <s v="UPI"/>
    <s v="Delivered"/>
    <s v="Delivered"/>
    <s v="Organic"/>
    <n v="70"/>
    <n v="1430"/>
    <n v="4998"/>
    <n v="2860"/>
    <n v="2138"/>
    <n v="0.42777110844337735"/>
    <n v="4998"/>
    <n v="2138"/>
    <s v="Dec"/>
    <s v="Dec-2024"/>
    <d v="2024-12-01T00:00:00"/>
    <s v="Beauty &amp; Personal Care"/>
    <x v="2"/>
  </r>
  <r>
    <s v="P047"/>
    <n v="2"/>
    <n v="1999"/>
    <n v="199.9"/>
    <s v="Debit Card"/>
    <s v="Delivered"/>
    <s v="Delivered"/>
    <s v="Organic"/>
    <n v="100"/>
    <n v="1547"/>
    <n v="3798.1"/>
    <n v="3094"/>
    <n v="704.09999999999991"/>
    <n v="0.1853821647665938"/>
    <n v="3798.1"/>
    <n v="704.09999999999991"/>
    <s v="Oct"/>
    <s v="Oct-2025"/>
    <d v="2025-10-01T00:00:00"/>
    <s v="Home &amp; Kitchen"/>
    <x v="13"/>
  </r>
  <r>
    <s v="P056"/>
    <n v="2"/>
    <n v="299"/>
    <n v="89.7"/>
    <s v="Net Banking"/>
    <s v="Delivered"/>
    <s v="Delivered"/>
    <s v="Organic"/>
    <n v="50"/>
    <n v="188"/>
    <n v="508.3"/>
    <n v="376"/>
    <n v="132.30000000000001"/>
    <n v="0.26027936258115286"/>
    <n v="508.3"/>
    <n v="132.30000000000001"/>
    <s v="Aug"/>
    <s v="Aug-2024"/>
    <d v="2024-08-01T00:00:00"/>
    <s v="Home &amp; Kitchen"/>
    <x v="16"/>
  </r>
  <r>
    <s v="P052"/>
    <n v="3"/>
    <n v="499"/>
    <n v="74.849999999999994"/>
    <s v="Debit Card"/>
    <s v="Delivered"/>
    <s v="Delivered"/>
    <s v="Google Ads"/>
    <n v="50"/>
    <n v="320"/>
    <n v="1422.15"/>
    <n v="960"/>
    <n v="462.15000000000009"/>
    <n v="0.32496572091551529"/>
    <n v="1422.15"/>
    <n v="462.15000000000009"/>
    <s v="Mar"/>
    <s v="Mar-2025"/>
    <d v="2025-03-01T00:00:00"/>
    <s v="Home &amp; Kitchen"/>
    <x v="14"/>
  </r>
  <r>
    <s v="P033"/>
    <n v="1"/>
    <n v="399"/>
    <n v="0"/>
    <s v="Cash on Delivery"/>
    <s v="Delivered"/>
    <s v="Delayed"/>
    <s v="Email"/>
    <n v="40"/>
    <n v="321"/>
    <n v="399"/>
    <n v="321"/>
    <n v="78"/>
    <n v="0.19548872180451127"/>
    <n v="399"/>
    <n v="78"/>
    <s v="Nov"/>
    <s v="Nov-2024"/>
    <d v="2024-11-01T00:00:00"/>
    <s v="Fashion"/>
    <x v="11"/>
  </r>
  <r>
    <s v="P054"/>
    <n v="1"/>
    <n v="4999"/>
    <n v="0"/>
    <s v="UPI"/>
    <s v="Delivered"/>
    <s v="Delayed"/>
    <s v="Facebook"/>
    <n v="40"/>
    <n v="2912"/>
    <n v="4999"/>
    <n v="2912"/>
    <n v="2087"/>
    <n v="0.41748349669933987"/>
    <n v="4999"/>
    <n v="2087"/>
    <s v="Mar"/>
    <s v="Mar-2025"/>
    <d v="2025-03-01T00:00:00"/>
    <s v="Home &amp; Kitchen"/>
    <x v="16"/>
  </r>
  <r>
    <s v="P045"/>
    <n v="2"/>
    <n v="4999"/>
    <n v="499.9"/>
    <s v="UPI"/>
    <s v="Delivered"/>
    <s v="Delayed"/>
    <s v="Google Ads"/>
    <n v="50"/>
    <n v="3040"/>
    <n v="9498.1"/>
    <n v="6080"/>
    <n v="3418.1000000000004"/>
    <n v="0.359871974394879"/>
    <n v="9498.1"/>
    <n v="3418.1000000000004"/>
    <s v="Oct"/>
    <s v="Oct-2024"/>
    <d v="2024-10-01T00:00:00"/>
    <s v="Home &amp; Kitchen"/>
    <x v="13"/>
  </r>
  <r>
    <s v="P004"/>
    <n v="1"/>
    <n v="8999"/>
    <n v="0"/>
    <s v="UPI"/>
    <s v="Delivered"/>
    <s v="Delivered"/>
    <s v="Email"/>
    <n v="70"/>
    <n v="5059"/>
    <n v="8999"/>
    <n v="5059"/>
    <n v="3940"/>
    <n v="0.43782642515835091"/>
    <n v="8999"/>
    <n v="3940"/>
    <s v="Jul"/>
    <s v="Jul-2025"/>
    <d v="2025-07-01T00:00:00"/>
    <s v="Electronics"/>
    <x v="5"/>
  </r>
  <r>
    <s v="P084"/>
    <n v="3"/>
    <n v="999"/>
    <n v="149.85"/>
    <s v="Cash on Delivery"/>
    <s v="Delivered"/>
    <s v="Delivered"/>
    <s v="Google Ads"/>
    <n v="50"/>
    <n v="809"/>
    <n v="2847.15"/>
    <n v="2427"/>
    <n v="420.15000000000009"/>
    <n v="0.14756862125283179"/>
    <n v="2847.15"/>
    <n v="420.15000000000009"/>
    <s v="Aug"/>
    <s v="Aug-2024"/>
    <d v="2024-08-01T00:00:00"/>
    <s v="Sports &amp; Fitness"/>
    <x v="10"/>
  </r>
  <r>
    <s v="P089"/>
    <n v="3"/>
    <n v="2999"/>
    <n v="449.85"/>
    <s v="Cash on Delivery"/>
    <s v="Delivered"/>
    <s v="Delivered"/>
    <s v="Organic"/>
    <n v="70"/>
    <n v="2453"/>
    <n v="8547.15"/>
    <n v="7359"/>
    <n v="1188.1499999999996"/>
    <n v="0.139011249363823"/>
    <n v="8547.15"/>
    <n v="1188.1499999999996"/>
    <s v="Apr"/>
    <s v="Apr-2024"/>
    <d v="2024-04-01T00:00:00"/>
    <s v="Sports &amp; Fitness"/>
    <x v="3"/>
  </r>
  <r>
    <s v="P011"/>
    <n v="1"/>
    <n v="799"/>
    <n v="0"/>
    <s v="UPI"/>
    <s v="Delivered"/>
    <s v="Delivered"/>
    <s v="Organic"/>
    <n v="70"/>
    <n v="645"/>
    <n v="799"/>
    <n v="645"/>
    <n v="154"/>
    <n v="0.19274092615769711"/>
    <n v="799"/>
    <n v="154"/>
    <s v="Aug"/>
    <s v="Aug-2025"/>
    <d v="2025-08-01T00:00:00"/>
    <s v="Electronics"/>
    <x v="19"/>
  </r>
  <r>
    <s v="P043"/>
    <n v="3"/>
    <n v="599"/>
    <n v="179.7"/>
    <s v="UPI"/>
    <s v="Delivered"/>
    <s v="Delivered"/>
    <s v="Instagram"/>
    <n v="70"/>
    <n v="358"/>
    <n v="1617.3"/>
    <n v="1074"/>
    <n v="543.29999999999995"/>
    <n v="0.33593025412724908"/>
    <n v="1617.3"/>
    <n v="543.29999999999995"/>
    <s v="Aug"/>
    <s v="Aug-2024"/>
    <d v="2024-08-01T00:00:00"/>
    <s v="Home &amp; Kitchen"/>
    <x v="4"/>
  </r>
  <r>
    <s v="P025"/>
    <n v="3"/>
    <n v="4999"/>
    <n v="2249.5500000000002"/>
    <s v="Cash on Delivery"/>
    <s v="Delivered"/>
    <s v="Delivered"/>
    <s v="Instagram"/>
    <n v="70"/>
    <n v="3572"/>
    <n v="12747.45"/>
    <n v="10716"/>
    <n v="2031.4500000000007"/>
    <n v="0.15936128402151023"/>
    <n v="12747.45"/>
    <n v="2031.4500000000007"/>
    <s v="Sep"/>
    <s v="Sep-2024"/>
    <d v="2024-09-01T00:00:00"/>
    <s v="Fashion"/>
    <x v="0"/>
  </r>
  <r>
    <s v="P093"/>
    <n v="4"/>
    <n v="999"/>
    <n v="199.8"/>
    <s v="UPI"/>
    <s v="Delivered"/>
    <s v="Delivered"/>
    <s v="Instagram"/>
    <n v="70"/>
    <n v="629"/>
    <n v="3796.2"/>
    <n v="2516"/>
    <n v="1280.1999999999998"/>
    <n v="0.33723196881091616"/>
    <n v="3796.2"/>
    <n v="1280.1999999999998"/>
    <s v="Sep"/>
    <s v="Sep-2024"/>
    <d v="2024-09-01T00:00:00"/>
    <s v="Sports &amp; Fitness"/>
    <x v="1"/>
  </r>
  <r>
    <s v="P059"/>
    <n v="1"/>
    <n v="1999"/>
    <n v="99.95"/>
    <s v="Debit Card"/>
    <s v="Delivered"/>
    <s v="Delayed"/>
    <s v="Email"/>
    <n v="50"/>
    <n v="1414"/>
    <n v="1899.05"/>
    <n v="1414"/>
    <n v="485.04999999999995"/>
    <n v="0.25541718227534821"/>
    <n v="1899.05"/>
    <n v="485.04999999999995"/>
    <s v="Apr"/>
    <s v="Apr-2025"/>
    <d v="2025-04-01T00:00:00"/>
    <s v="Home &amp; Kitchen"/>
    <x v="24"/>
  </r>
  <r>
    <s v="P096"/>
    <n v="3"/>
    <n v="299"/>
    <n v="0"/>
    <s v="Credit Card"/>
    <s v="Cancelled"/>
    <s v="Cancelled"/>
    <s v="Instagram"/>
    <n v="40"/>
    <n v="168"/>
    <n v="897"/>
    <n v="504"/>
    <n v="393"/>
    <n v="0.43812709030100333"/>
    <n v="0"/>
    <n v="0"/>
    <s v="Jan"/>
    <s v="Jan-2024"/>
    <d v="2024-01-01T00:00:00"/>
    <s v="Sports &amp; Fitness"/>
    <x v="1"/>
  </r>
  <r>
    <s v="P031"/>
    <n v="2"/>
    <n v="3999"/>
    <n v="1599.6"/>
    <s v="Cash on Delivery"/>
    <s v="Delivered"/>
    <s v="Delayed"/>
    <s v="Instagram"/>
    <n v="60"/>
    <n v="3007"/>
    <n v="6398.4"/>
    <n v="6014"/>
    <n v="384.39999999999964"/>
    <n v="6.0077519379844908E-2"/>
    <n v="6398.4"/>
    <n v="384.39999999999964"/>
    <s v="May"/>
    <s v="May-2025"/>
    <d v="2025-05-01T00:00:00"/>
    <s v="Fashion"/>
    <x v="21"/>
  </r>
  <r>
    <s v="P071"/>
    <n v="2"/>
    <n v="999"/>
    <n v="199.8"/>
    <s v="Net Banking"/>
    <s v="Delivered"/>
    <s v="Delivered"/>
    <s v="Google Ads"/>
    <n v="80"/>
    <n v="818"/>
    <n v="1798.2"/>
    <n v="1636"/>
    <n v="162.20000000000005"/>
    <n v="9.0201312423534671E-2"/>
    <n v="1798.2"/>
    <n v="162.20000000000005"/>
    <s v="Aug"/>
    <s v="Aug-2025"/>
    <d v="2025-08-01T00:00:00"/>
    <s v="Beauty &amp; Personal Care"/>
    <x v="2"/>
  </r>
  <r>
    <s v="P022"/>
    <n v="2"/>
    <n v="999"/>
    <n v="99.9"/>
    <s v="Credit Card"/>
    <s v="Delivered"/>
    <s v="Delayed"/>
    <s v="Facebook"/>
    <n v="70"/>
    <n v="693"/>
    <n v="1898.1"/>
    <n v="1386"/>
    <n v="512.09999999999991"/>
    <n v="0.26979611190137504"/>
    <n v="1898.1"/>
    <n v="512.09999999999991"/>
    <s v="Nov"/>
    <s v="Nov-2024"/>
    <d v="2024-11-01T00:00:00"/>
    <s v="Fashion"/>
    <x v="22"/>
  </r>
  <r>
    <s v="P088"/>
    <n v="2"/>
    <n v="2999"/>
    <n v="599.79999999999995"/>
    <s v="Credit Card"/>
    <s v="Delivered"/>
    <s v="Delivered"/>
    <s v="Affiliate"/>
    <n v="80"/>
    <n v="2377"/>
    <n v="5398.2"/>
    <n v="4754"/>
    <n v="644.19999999999982"/>
    <n v="0.11933607498795892"/>
    <n v="5398.2"/>
    <n v="644.19999999999982"/>
    <s v="May"/>
    <s v="May-2025"/>
    <d v="2025-05-01T00:00:00"/>
    <s v="Sports &amp; Fitness"/>
    <x v="15"/>
  </r>
  <r>
    <s v="P097"/>
    <n v="2"/>
    <n v="499"/>
    <n v="49.9"/>
    <s v="UPI"/>
    <s v="Delivered"/>
    <s v="Delivered"/>
    <s v="Affiliate"/>
    <n v="40"/>
    <n v="324"/>
    <n v="948.1"/>
    <n v="648"/>
    <n v="300.10000000000002"/>
    <n v="0.31652779242695922"/>
    <n v="948.1"/>
    <n v="300.10000000000002"/>
    <s v="Jul"/>
    <s v="Jul-2025"/>
    <d v="2025-07-01T00:00:00"/>
    <s v="Sports &amp; Fitness"/>
    <x v="18"/>
  </r>
  <r>
    <s v="P074"/>
    <n v="4"/>
    <n v="2999"/>
    <n v="599.79999999999995"/>
    <s v="Credit Card"/>
    <s v="Delivered"/>
    <s v="Delivered"/>
    <s v="Affiliate"/>
    <n v="40"/>
    <n v="1870"/>
    <n v="11396.2"/>
    <n v="7480"/>
    <n v="3916.2000000000007"/>
    <n v="0.34364086274372163"/>
    <n v="11396.2"/>
    <n v="3916.2000000000007"/>
    <s v="Jan"/>
    <s v="Jan-2025"/>
    <d v="2025-01-01T00:00:00"/>
    <s v="Beauty &amp; Personal Care"/>
    <x v="23"/>
  </r>
  <r>
    <s v="P031"/>
    <n v="2"/>
    <n v="3999"/>
    <n v="1199.7"/>
    <s v="UPI"/>
    <s v="Delivered"/>
    <s v="Delivered"/>
    <s v="Affiliate"/>
    <n v="70"/>
    <n v="3007"/>
    <n v="6798.3"/>
    <n v="6014"/>
    <n v="784.30000000000018"/>
    <n v="0.11536707706338352"/>
    <n v="6798.3"/>
    <n v="784.30000000000018"/>
    <s v="Dec"/>
    <s v="Dec-2024"/>
    <d v="2024-12-01T00:00:00"/>
    <s v="Fashion"/>
    <x v="21"/>
  </r>
  <r>
    <s v="P028"/>
    <n v="1"/>
    <n v="799"/>
    <n v="39.950000000000003"/>
    <s v="UPI"/>
    <s v="Delivered"/>
    <s v="Delivered"/>
    <s v="Email"/>
    <n v="40"/>
    <n v="526"/>
    <n v="759.05"/>
    <n v="526"/>
    <n v="233.04999999999995"/>
    <n v="0.30702852249522428"/>
    <n v="759.05"/>
    <n v="233.04999999999995"/>
    <s v="May"/>
    <s v="May-2025"/>
    <d v="2025-05-01T00:00:00"/>
    <s v="Fashion"/>
    <x v="0"/>
  </r>
  <r>
    <s v="P059"/>
    <n v="1"/>
    <n v="1999"/>
    <n v="99.95"/>
    <s v="UPI"/>
    <s v="Delivered"/>
    <s v="Delivered"/>
    <s v="Google Ads"/>
    <n v="60"/>
    <n v="1414"/>
    <n v="1899.05"/>
    <n v="1414"/>
    <n v="485.04999999999995"/>
    <n v="0.25541718227534821"/>
    <n v="1899.05"/>
    <n v="485.04999999999995"/>
    <s v="Apr"/>
    <s v="Apr-2025"/>
    <d v="2025-04-01T00:00:00"/>
    <s v="Home &amp; Kitchen"/>
    <x v="24"/>
  </r>
  <r>
    <s v="P054"/>
    <n v="4"/>
    <n v="4999"/>
    <n v="0"/>
    <s v="Cash on Delivery"/>
    <s v="Delivered"/>
    <s v="Delivered"/>
    <s v="Facebook"/>
    <n v="60"/>
    <n v="2912"/>
    <n v="19996"/>
    <n v="11648"/>
    <n v="8348"/>
    <n v="0.41748349669933987"/>
    <n v="19996"/>
    <n v="8348"/>
    <s v="Jan"/>
    <s v="Jan-2025"/>
    <d v="2025-01-01T00:00:00"/>
    <s v="Home &amp; Kitchen"/>
    <x v="16"/>
  </r>
  <r>
    <s v="P014"/>
    <n v="2"/>
    <n v="2499"/>
    <n v="1249.5"/>
    <s v="Debit Card"/>
    <s v="Delivered"/>
    <s v="Delivered"/>
    <s v="Affiliate"/>
    <n v="100"/>
    <n v="1599"/>
    <n v="3748.5"/>
    <n v="3198"/>
    <n v="550.5"/>
    <n v="0.14685874349739897"/>
    <n v="3748.5"/>
    <n v="550.5"/>
    <s v="Jan"/>
    <s v="Jan-2025"/>
    <d v="2025-01-01T00:00:00"/>
    <s v="Electronics"/>
    <x v="6"/>
  </r>
  <r>
    <s v="P028"/>
    <n v="4"/>
    <n v="799"/>
    <n v="479.4"/>
    <s v="UPI"/>
    <s v="Delivered"/>
    <s v="Delivered"/>
    <s v="Organic"/>
    <n v="40"/>
    <n v="526"/>
    <n v="2716.6"/>
    <n v="2104"/>
    <n v="612.59999999999991"/>
    <n v="0.22550246631819182"/>
    <n v="2716.6"/>
    <n v="612.59999999999991"/>
    <s v="Oct"/>
    <s v="Oct-2024"/>
    <d v="2024-10-01T00:00:00"/>
    <s v="Fashion"/>
    <x v="0"/>
  </r>
  <r>
    <s v="P003"/>
    <n v="1"/>
    <n v="399"/>
    <n v="19.95"/>
    <s v="UPI"/>
    <s v="Delivered"/>
    <s v="Delivered"/>
    <s v="Affiliate"/>
    <n v="40"/>
    <n v="307"/>
    <n v="379.05"/>
    <n v="307"/>
    <n v="72.050000000000011"/>
    <n v="0.19008046431869149"/>
    <n v="379.05"/>
    <n v="72.050000000000011"/>
    <s v="Sep"/>
    <s v="Sep-2025"/>
    <d v="2025-09-01T00:00:00"/>
    <s v="Electronics"/>
    <x v="5"/>
  </r>
  <r>
    <s v="P064"/>
    <n v="1"/>
    <n v="799"/>
    <n v="119.85"/>
    <s v="Cash on Delivery"/>
    <s v="Delivered"/>
    <s v="Delivered"/>
    <s v="Organic"/>
    <n v="70"/>
    <n v="445"/>
    <n v="679.15"/>
    <n v="445"/>
    <n v="234.14999999999998"/>
    <n v="0.34476919679010526"/>
    <n v="679.15"/>
    <n v="234.14999999999998"/>
    <s v="Jun"/>
    <s v="Jun-2025"/>
    <d v="2025-06-01T00:00:00"/>
    <s v="Beauty &amp; Personal Care"/>
    <x v="12"/>
  </r>
  <r>
    <s v="P015"/>
    <n v="1"/>
    <n v="1299"/>
    <n v="129.9"/>
    <s v="Cash on Delivery"/>
    <s v="Delivered"/>
    <s v="Delivered"/>
    <s v="Organic"/>
    <n v="80"/>
    <n v="881"/>
    <n v="1169.0999999999999"/>
    <n v="881"/>
    <n v="288.09999999999991"/>
    <n v="0.24642887691386531"/>
    <n v="1169.0999999999999"/>
    <n v="288.09999999999991"/>
    <s v="Aug"/>
    <s v="Aug-2024"/>
    <d v="2024-08-01T00:00:00"/>
    <s v="Electronics"/>
    <x v="6"/>
  </r>
  <r>
    <s v="P067"/>
    <n v="2"/>
    <n v="999"/>
    <n v="99.9"/>
    <s v="Cash on Delivery"/>
    <s v="Delivered"/>
    <s v="Delivered"/>
    <s v="Affiliate"/>
    <n v="50"/>
    <n v="611"/>
    <n v="1898.1"/>
    <n v="1222"/>
    <n v="676.09999999999991"/>
    <n v="0.35619830356672461"/>
    <n v="1898.1"/>
    <n v="676.09999999999991"/>
    <s v="Sep"/>
    <s v="Sep-2024"/>
    <d v="2024-09-01T00:00:00"/>
    <s v="Beauty &amp; Personal Care"/>
    <x v="17"/>
  </r>
  <r>
    <s v="P094"/>
    <n v="4"/>
    <n v="399"/>
    <n v="0"/>
    <s v="Credit Card"/>
    <s v="Delivered"/>
    <s v="Delayed"/>
    <s v="Google Ads"/>
    <n v="50"/>
    <n v="244"/>
    <n v="1596"/>
    <n v="976"/>
    <n v="620"/>
    <n v="0.38847117794486213"/>
    <n v="1596"/>
    <n v="620"/>
    <s v="May"/>
    <s v="May-2024"/>
    <d v="2024-05-01T00:00:00"/>
    <s v="Sports &amp; Fitness"/>
    <x v="1"/>
  </r>
  <r>
    <s v="P015"/>
    <n v="4"/>
    <n v="1299"/>
    <n v="259.8"/>
    <s v="Debit Card"/>
    <s v="Delivered"/>
    <s v="Delivered"/>
    <s v="Organic"/>
    <n v="40"/>
    <n v="881"/>
    <n v="4936.2"/>
    <n v="3524"/>
    <n v="1412.1999999999998"/>
    <n v="0.28609051497103033"/>
    <n v="4936.2"/>
    <n v="1412.1999999999998"/>
    <s v="May"/>
    <s v="May-2025"/>
    <d v="2025-05-01T00:00:00"/>
    <s v="Electronics"/>
    <x v="6"/>
  </r>
  <r>
    <s v="P080"/>
    <n v="1"/>
    <n v="6999"/>
    <n v="349.95"/>
    <s v="UPI"/>
    <s v="Delivered"/>
    <s v="Delayed"/>
    <s v="Facebook"/>
    <n v="40"/>
    <n v="4949"/>
    <n v="6649.05"/>
    <n v="4949"/>
    <n v="1700.0500000000002"/>
    <n v="0.25568314270459691"/>
    <n v="6649.05"/>
    <n v="1700.0500000000002"/>
    <s v="Dec"/>
    <s v="Dec-2024"/>
    <d v="2024-12-01T00:00:00"/>
    <s v="Beauty &amp; Personal Care"/>
    <x v="7"/>
  </r>
  <r>
    <s v="P036"/>
    <n v="4"/>
    <n v="2999"/>
    <n v="0"/>
    <s v="UPI"/>
    <s v="Delivered"/>
    <s v="Delivered"/>
    <s v="Facebook"/>
    <n v="70"/>
    <n v="2406"/>
    <n v="11996"/>
    <n v="9624"/>
    <n v="2372"/>
    <n v="0.19773257752584195"/>
    <n v="11996"/>
    <n v="2372"/>
    <s v="Mar"/>
    <s v="Mar-2024"/>
    <d v="2024-03-01T00:00:00"/>
    <s v="Fashion"/>
    <x v="11"/>
  </r>
  <r>
    <s v="P034"/>
    <n v="1"/>
    <n v="4999"/>
    <n v="0"/>
    <s v="Cash on Delivery"/>
    <s v="Cancelled"/>
    <s v="Cancelled"/>
    <s v="Instagram"/>
    <n v="80"/>
    <n v="3985"/>
    <n v="4999"/>
    <n v="3985"/>
    <n v="1014"/>
    <n v="0.20284056811362272"/>
    <n v="0"/>
    <n v="0"/>
    <s v="May"/>
    <s v="May-2025"/>
    <d v="2025-05-01T00:00:00"/>
    <s v="Fashion"/>
    <x v="11"/>
  </r>
  <r>
    <s v="P019"/>
    <n v="1"/>
    <n v="499"/>
    <n v="0"/>
    <s v="Cash on Delivery"/>
    <s v="Cancelled"/>
    <s v="Cancelled"/>
    <s v="Organic"/>
    <n v="80"/>
    <n v="391"/>
    <n v="499"/>
    <n v="391"/>
    <n v="108"/>
    <n v="0.21643286573146292"/>
    <n v="0"/>
    <n v="0"/>
    <s v="Oct"/>
    <s v="Oct-2024"/>
    <d v="2024-10-01T00:00:00"/>
    <s v="Electronics"/>
    <x v="9"/>
  </r>
  <r>
    <s v="P025"/>
    <n v="1"/>
    <n v="4999"/>
    <n v="499.9"/>
    <s v="Credit Card"/>
    <s v="Delivered"/>
    <s v="Delivered"/>
    <s v="Google Ads"/>
    <n v="80"/>
    <n v="3572"/>
    <n v="4499.1000000000004"/>
    <n v="3572"/>
    <n v="927.10000000000036"/>
    <n v="0.20606343490920412"/>
    <n v="4499.1000000000004"/>
    <n v="927.10000000000036"/>
    <s v="Feb"/>
    <s v="Feb-2024"/>
    <d v="2024-02-01T00:00:00"/>
    <s v="Fashion"/>
    <x v="0"/>
  </r>
  <r>
    <s v="P066"/>
    <n v="2"/>
    <n v="299"/>
    <n v="59.8"/>
    <s v="UPI"/>
    <s v="Delivered"/>
    <s v="Delivered"/>
    <s v="Facebook"/>
    <n v="60"/>
    <n v="223"/>
    <n v="538.20000000000005"/>
    <n v="446"/>
    <n v="92.200000000000045"/>
    <n v="0.17131178000743225"/>
    <n v="538.20000000000005"/>
    <n v="92.200000000000045"/>
    <s v="Apr"/>
    <s v="Apr-2025"/>
    <d v="2025-04-01T00:00:00"/>
    <s v="Beauty &amp; Personal Care"/>
    <x v="17"/>
  </r>
  <r>
    <s v="P082"/>
    <n v="2"/>
    <n v="3999"/>
    <n v="0"/>
    <s v="Credit Card"/>
    <s v="Delivered"/>
    <s v="Delayed"/>
    <s v="Organic"/>
    <n v="40"/>
    <n v="2514"/>
    <n v="7998"/>
    <n v="5028"/>
    <n v="2970"/>
    <n v="0.37134283570892723"/>
    <n v="7998"/>
    <n v="2970"/>
    <s v="Jan"/>
    <s v="Jan-2025"/>
    <d v="2025-01-01T00:00:00"/>
    <s v="Sports &amp; Fitness"/>
    <x v="10"/>
  </r>
  <r>
    <s v="P021"/>
    <n v="2"/>
    <n v="799"/>
    <n v="239.7"/>
    <s v="UPI"/>
    <s v="Delivered"/>
    <s v="Delivered"/>
    <s v="Google Ads"/>
    <n v="60"/>
    <n v="613"/>
    <n v="1358.3"/>
    <n v="1226"/>
    <n v="132.29999999999995"/>
    <n v="9.740116321872927E-2"/>
    <n v="1358.3"/>
    <n v="132.29999999999995"/>
    <s v="Jul"/>
    <s v="Jul-2024"/>
    <d v="2024-07-01T00:00:00"/>
    <s v="Fashion"/>
    <x v="22"/>
  </r>
  <r>
    <s v="P073"/>
    <n v="1"/>
    <n v="499"/>
    <n v="74.849999999999994"/>
    <s v="UPI"/>
    <s v="Delivered"/>
    <s v="Delayed"/>
    <s v="Organic"/>
    <n v="70"/>
    <n v="334"/>
    <n v="424.15"/>
    <n v="334"/>
    <n v="90.149999999999977"/>
    <n v="0.21254273252387124"/>
    <n v="424.15"/>
    <n v="90.149999999999977"/>
    <s v="Apr"/>
    <s v="Apr-2025"/>
    <d v="2025-04-01T00:00:00"/>
    <s v="Beauty &amp; Personal Care"/>
    <x v="23"/>
  </r>
  <r>
    <s v="P069"/>
    <n v="4"/>
    <n v="2499"/>
    <n v="999.6"/>
    <s v="Credit Card"/>
    <s v="Delivered"/>
    <s v="Delivered"/>
    <s v="Instagram"/>
    <n v="100"/>
    <n v="1430"/>
    <n v="8996.4"/>
    <n v="5720"/>
    <n v="3276.3999999999996"/>
    <n v="0.36419012049264149"/>
    <n v="8996.4"/>
    <n v="3276.3999999999996"/>
    <s v="Jun"/>
    <s v="Jun-2024"/>
    <d v="2024-06-01T00:00:00"/>
    <s v="Beauty &amp; Personal Care"/>
    <x v="2"/>
  </r>
  <r>
    <s v="P068"/>
    <n v="4"/>
    <n v="2499"/>
    <n v="0"/>
    <s v="Net Banking"/>
    <s v="Delivered"/>
    <s v="Delivered"/>
    <s v="Organic"/>
    <n v="100"/>
    <n v="1632"/>
    <n v="9996"/>
    <n v="6528"/>
    <n v="3468"/>
    <n v="0.34693877551020408"/>
    <n v="9996"/>
    <n v="3468"/>
    <s v="Sep"/>
    <s v="Sep-2025"/>
    <d v="2025-09-01T00:00:00"/>
    <s v="Beauty &amp; Personal Care"/>
    <x v="17"/>
  </r>
  <r>
    <s v="P078"/>
    <n v="1"/>
    <n v="399"/>
    <n v="0"/>
    <s v="Debit Card"/>
    <s v="Cancelled"/>
    <s v="Cancelled"/>
    <s v="Organic"/>
    <n v="80"/>
    <n v="257"/>
    <n v="399"/>
    <n v="257"/>
    <n v="142"/>
    <n v="0.35588972431077692"/>
    <n v="0"/>
    <n v="0"/>
    <s v="Oct"/>
    <s v="Oct-2024"/>
    <d v="2024-10-01T00:00:00"/>
    <s v="Beauty &amp; Personal Care"/>
    <x v="7"/>
  </r>
  <r>
    <s v="P015"/>
    <n v="4"/>
    <n v="1299"/>
    <n v="779.4"/>
    <s v="Debit Card"/>
    <s v="Delivered"/>
    <s v="Delayed"/>
    <s v="Email"/>
    <n v="60"/>
    <n v="881"/>
    <n v="4416.6000000000004"/>
    <n v="3524"/>
    <n v="892.60000000000036"/>
    <n v="0.20210116379115162"/>
    <n v="4416.6000000000004"/>
    <n v="892.60000000000036"/>
    <s v="Apr"/>
    <s v="Apr-2025"/>
    <d v="2025-04-01T00:00:00"/>
    <s v="Electronics"/>
    <x v="6"/>
  </r>
  <r>
    <s v="P090"/>
    <n v="2"/>
    <n v="8999"/>
    <n v="3599.6"/>
    <s v="Net Banking"/>
    <s v="Delivered"/>
    <s v="Delayed"/>
    <s v="Organic"/>
    <n v="80"/>
    <n v="5811"/>
    <n v="14398.4"/>
    <n v="11622"/>
    <n v="2776.3999999999996"/>
    <n v="0.19282698077564173"/>
    <n v="14398.4"/>
    <n v="2776.3999999999996"/>
    <s v="Jun"/>
    <s v="Jun-2024"/>
    <d v="2024-06-01T00:00:00"/>
    <s v="Sports &amp; Fitness"/>
    <x v="3"/>
  </r>
  <r>
    <s v="P083"/>
    <n v="1"/>
    <n v="499"/>
    <n v="24.95"/>
    <s v="Cash on Delivery"/>
    <s v="Delivered"/>
    <s v="Delayed"/>
    <s v="Organic"/>
    <n v="80"/>
    <n v="323"/>
    <n v="474.05"/>
    <n v="323"/>
    <n v="151.05000000000001"/>
    <n v="0.31863727454909824"/>
    <n v="474.05"/>
    <n v="151.05000000000001"/>
    <s v="Nov"/>
    <s v="Nov-2024"/>
    <d v="2024-11-01T00:00:00"/>
    <s v="Sports &amp; Fitness"/>
    <x v="10"/>
  </r>
  <r>
    <s v="P014"/>
    <n v="2"/>
    <n v="2499"/>
    <n v="499.8"/>
    <s v="Credit Card"/>
    <s v="Delivered"/>
    <s v="Delivered"/>
    <s v="Affiliate"/>
    <n v="60"/>
    <n v="1599"/>
    <n v="4498.2"/>
    <n v="3198"/>
    <n v="1300.1999999999998"/>
    <n v="0.28904895291449911"/>
    <n v="4498.2"/>
    <n v="1300.1999999999998"/>
    <s v="Jan"/>
    <s v="Jan-2025"/>
    <d v="2025-01-01T00:00:00"/>
    <s v="Electronics"/>
    <x v="6"/>
  </r>
  <r>
    <s v="P024"/>
    <n v="2"/>
    <n v="1299"/>
    <n v="259.8"/>
    <s v="Net Banking"/>
    <s v="Delivered"/>
    <s v="Delayed"/>
    <s v="Organic"/>
    <n v="60"/>
    <n v="969"/>
    <n v="2338.1999999999998"/>
    <n v="1938"/>
    <n v="400.19999999999982"/>
    <n v="0.17115730048755445"/>
    <n v="2338.1999999999998"/>
    <n v="400.19999999999982"/>
    <s v="Nov"/>
    <s v="Nov-2024"/>
    <d v="2024-11-01T00:00:00"/>
    <s v="Fashion"/>
    <x v="22"/>
  </r>
  <r>
    <s v="P028"/>
    <n v="4"/>
    <n v="799"/>
    <n v="479.4"/>
    <s v="Net Banking"/>
    <s v="Delivered"/>
    <s v="Delayed"/>
    <s v="Organic"/>
    <n v="100"/>
    <n v="526"/>
    <n v="2716.6"/>
    <n v="2104"/>
    <n v="612.59999999999991"/>
    <n v="0.22550246631819182"/>
    <n v="2716.6"/>
    <n v="612.59999999999991"/>
    <s v="Feb"/>
    <s v="Feb-2024"/>
    <d v="2024-02-01T00:00:00"/>
    <s v="Fashion"/>
    <x v="0"/>
  </r>
  <r>
    <s v="P005"/>
    <n v="1"/>
    <n v="599"/>
    <n v="0"/>
    <s v="UPI"/>
    <s v="Cancelled"/>
    <s v="Cancelled"/>
    <s v="Google Ads"/>
    <n v="60"/>
    <n v="426"/>
    <n v="599"/>
    <n v="426"/>
    <n v="173"/>
    <n v="0.28881469115191988"/>
    <n v="0"/>
    <n v="0"/>
    <s v="Aug"/>
    <s v="Aug-2024"/>
    <d v="2024-08-01T00:00:00"/>
    <s v="Electronics"/>
    <x v="20"/>
  </r>
  <r>
    <s v="P081"/>
    <n v="1"/>
    <n v="499"/>
    <n v="0"/>
    <s v="Debit Card"/>
    <s v="Cancelled"/>
    <s v="Cancelled"/>
    <s v="Google Ads"/>
    <n v="80"/>
    <n v="280"/>
    <n v="499"/>
    <n v="280"/>
    <n v="219"/>
    <n v="0.43887775551102204"/>
    <n v="0"/>
    <n v="0"/>
    <s v="Aug"/>
    <s v="Aug-2024"/>
    <d v="2024-08-01T00:00:00"/>
    <s v="Sports &amp; Fitness"/>
    <x v="10"/>
  </r>
  <r>
    <s v="P079"/>
    <n v="2"/>
    <n v="1999"/>
    <n v="0"/>
    <s v="UPI"/>
    <s v="Cancelled"/>
    <s v="Cancelled"/>
    <s v="Organic"/>
    <n v="50"/>
    <n v="1506"/>
    <n v="3998"/>
    <n v="3012"/>
    <n v="986"/>
    <n v="0.2466233116558279"/>
    <n v="0"/>
    <n v="0"/>
    <s v="Jan"/>
    <s v="Jan-2025"/>
    <d v="2025-01-01T00:00:00"/>
    <s v="Beauty &amp; Personal Care"/>
    <x v="7"/>
  </r>
  <r>
    <s v="P017"/>
    <n v="2"/>
    <n v="6999"/>
    <n v="3499.5"/>
    <s v="UPI"/>
    <s v="Delivered"/>
    <s v="Delivered"/>
    <s v="Google Ads"/>
    <n v="70"/>
    <n v="4046"/>
    <n v="10498.5"/>
    <n v="8092"/>
    <n v="2406.5"/>
    <n v="0.22922322236509979"/>
    <n v="10498.5"/>
    <n v="2406.5"/>
    <s v="Feb"/>
    <s v="Feb-2024"/>
    <d v="2024-02-01T00:00:00"/>
    <s v="Electronics"/>
    <x v="9"/>
  </r>
  <r>
    <s v="P057"/>
    <n v="3"/>
    <n v="299"/>
    <n v="0"/>
    <s v="UPI"/>
    <s v="Delivered"/>
    <s v="Delivered"/>
    <s v="Organic"/>
    <n v="100"/>
    <n v="188"/>
    <n v="897"/>
    <n v="564"/>
    <n v="333"/>
    <n v="0.37123745819397991"/>
    <n v="897"/>
    <n v="333"/>
    <s v="Jan"/>
    <s v="Jan-2024"/>
    <d v="2024-01-01T00:00:00"/>
    <s v="Home &amp; Kitchen"/>
    <x v="24"/>
  </r>
  <r>
    <s v="P088"/>
    <n v="1"/>
    <n v="2999"/>
    <n v="0"/>
    <s v="Cash on Delivery"/>
    <s v="Cancelled"/>
    <s v="Cancelled"/>
    <s v="Facebook"/>
    <n v="100"/>
    <n v="2377"/>
    <n v="2999"/>
    <n v="2377"/>
    <n v="622"/>
    <n v="0.20740246748916305"/>
    <n v="0"/>
    <n v="0"/>
    <s v="Jan"/>
    <s v="Jan-2025"/>
    <d v="2025-01-01T00:00:00"/>
    <s v="Sports &amp; Fitness"/>
    <x v="15"/>
  </r>
  <r>
    <s v="P053"/>
    <n v="1"/>
    <n v="599"/>
    <n v="29.95"/>
    <s v="Cash on Delivery"/>
    <s v="Delivered"/>
    <s v="Delivered"/>
    <s v="Google Ads"/>
    <n v="80"/>
    <n v="443"/>
    <n v="569.04999999999995"/>
    <n v="443"/>
    <n v="126.04999999999995"/>
    <n v="0.22150953343291443"/>
    <n v="569.04999999999995"/>
    <n v="126.04999999999995"/>
    <s v="May"/>
    <s v="May-2024"/>
    <d v="2024-05-01T00:00:00"/>
    <s v="Home &amp; Kitchen"/>
    <x v="16"/>
  </r>
  <r>
    <s v="P012"/>
    <n v="1"/>
    <n v="1599"/>
    <n v="0"/>
    <s v="Cash on Delivery"/>
    <s v="Cancelled"/>
    <s v="Cancelled"/>
    <s v="Organic"/>
    <n v="50"/>
    <n v="1169"/>
    <n v="1599"/>
    <n v="1169"/>
    <n v="430"/>
    <n v="0.26891807379612259"/>
    <n v="0"/>
    <n v="0"/>
    <s v="Aug"/>
    <s v="Aug-2025"/>
    <d v="2025-08-01T00:00:00"/>
    <s v="Electronics"/>
    <x v="19"/>
  </r>
  <r>
    <s v="P032"/>
    <n v="1"/>
    <n v="1599"/>
    <n v="79.95"/>
    <s v="Credit Card"/>
    <s v="Delivered"/>
    <s v="Delivered"/>
    <s v="Facebook"/>
    <n v="60"/>
    <n v="1180"/>
    <n v="1519.05"/>
    <n v="1180"/>
    <n v="339.04999999999995"/>
    <n v="0.2231987097198907"/>
    <n v="1519.05"/>
    <n v="339.04999999999995"/>
    <s v="Sep"/>
    <s v="Sep-2024"/>
    <d v="2024-09-01T00:00:00"/>
    <s v="Fashion"/>
    <x v="21"/>
  </r>
  <r>
    <s v="P080"/>
    <n v="4"/>
    <n v="6999"/>
    <n v="0"/>
    <s v="Credit Card"/>
    <s v="Delivered"/>
    <s v="Delivered"/>
    <s v="Google Ads"/>
    <n v="60"/>
    <n v="4949"/>
    <n v="27996"/>
    <n v="19796"/>
    <n v="8200"/>
    <n v="0.29289898556936705"/>
    <n v="27996"/>
    <n v="8200"/>
    <s v="Mar"/>
    <s v="Mar-2024"/>
    <d v="2024-03-01T00:00:00"/>
    <s v="Beauty &amp; Personal Care"/>
    <x v="7"/>
  </r>
  <r>
    <s v="P087"/>
    <n v="2"/>
    <n v="799"/>
    <n v="0"/>
    <s v="Cash on Delivery"/>
    <s v="Delivered"/>
    <s v="Delivered"/>
    <s v="Organic"/>
    <n v="40"/>
    <n v="560"/>
    <n v="1598"/>
    <n v="1120"/>
    <n v="478"/>
    <n v="0.29912390488110135"/>
    <n v="1598"/>
    <n v="478"/>
    <s v="May"/>
    <s v="May-2024"/>
    <d v="2024-05-01T00:00:00"/>
    <s v="Sports &amp; Fitness"/>
    <x v="15"/>
  </r>
  <r>
    <s v="P056"/>
    <n v="1"/>
    <n v="299"/>
    <n v="29.9"/>
    <s v="UPI"/>
    <s v="Delivered"/>
    <s v="Delivered"/>
    <s v="Organic"/>
    <n v="100"/>
    <n v="188"/>
    <n v="269.10000000000002"/>
    <n v="188"/>
    <n v="81.100000000000023"/>
    <n v="0.30137495354886668"/>
    <n v="269.10000000000002"/>
    <n v="81.100000000000023"/>
    <s v="Dec"/>
    <s v="Dec-2024"/>
    <d v="2024-12-01T00:00:00"/>
    <s v="Home &amp; Kitchen"/>
    <x v="16"/>
  </r>
  <r>
    <s v="P081"/>
    <n v="1"/>
    <n v="499"/>
    <n v="24.95"/>
    <s v="UPI"/>
    <s v="Delivered"/>
    <s v="Delivered"/>
    <s v="Google Ads"/>
    <n v="100"/>
    <n v="280"/>
    <n v="474.05"/>
    <n v="280"/>
    <n v="194.05"/>
    <n v="0.40934500580107586"/>
    <n v="474.05"/>
    <n v="194.05"/>
    <s v="May"/>
    <s v="May-2024"/>
    <d v="2024-05-01T00:00:00"/>
    <s v="Sports &amp; Fitness"/>
    <x v="10"/>
  </r>
  <r>
    <s v="P032"/>
    <n v="1"/>
    <n v="1599"/>
    <n v="79.95"/>
    <s v="Cash on Delivery"/>
    <s v="Delivered"/>
    <s v="Delivered"/>
    <s v="Facebook"/>
    <n v="50"/>
    <n v="1180"/>
    <n v="1519.05"/>
    <n v="1180"/>
    <n v="339.04999999999995"/>
    <n v="0.2231987097198907"/>
    <n v="1519.05"/>
    <n v="339.04999999999995"/>
    <s v="Sep"/>
    <s v="Sep-2024"/>
    <d v="2024-09-01T00:00:00"/>
    <s v="Fashion"/>
    <x v="21"/>
  </r>
  <r>
    <s v="P074"/>
    <n v="1"/>
    <n v="2999"/>
    <n v="0"/>
    <s v="UPI"/>
    <s v="Delivered"/>
    <s v="Delivered"/>
    <s v="Organic"/>
    <n v="70"/>
    <n v="1870"/>
    <n v="2999"/>
    <n v="1870"/>
    <n v="1129"/>
    <n v="0.37645881960653549"/>
    <n v="2999"/>
    <n v="1129"/>
    <s v="Feb"/>
    <s v="Feb-2024"/>
    <d v="2024-02-01T00:00:00"/>
    <s v="Beauty &amp; Personal Care"/>
    <x v="23"/>
  </r>
  <r>
    <s v="P095"/>
    <n v="2"/>
    <n v="299"/>
    <n v="59.8"/>
    <s v="Credit Card"/>
    <s v="Delivered"/>
    <s v="Delivered"/>
    <s v="Instagram"/>
    <n v="50"/>
    <n v="221"/>
    <n v="538.20000000000005"/>
    <n v="442"/>
    <n v="96.200000000000045"/>
    <n v="0.17874396135265708"/>
    <n v="538.20000000000005"/>
    <n v="96.200000000000045"/>
    <s v="Apr"/>
    <s v="Apr-2025"/>
    <d v="2025-04-01T00:00:00"/>
    <s v="Sports &amp; Fitness"/>
    <x v="1"/>
  </r>
  <r>
    <s v="P055"/>
    <n v="1"/>
    <n v="799"/>
    <n v="119.85"/>
    <s v="Net Banking"/>
    <s v="Delivered"/>
    <s v="Delivered"/>
    <s v="Organic"/>
    <n v="60"/>
    <n v="596"/>
    <n v="679.15"/>
    <n v="596"/>
    <n v="83.149999999999977"/>
    <n v="0.1224324523301185"/>
    <n v="679.15"/>
    <n v="83.149999999999977"/>
    <s v="Nov"/>
    <s v="Nov-2024"/>
    <d v="2024-11-01T00:00:00"/>
    <s v="Home &amp; Kitchen"/>
    <x v="16"/>
  </r>
  <r>
    <s v="P006"/>
    <n v="3"/>
    <n v="399"/>
    <n v="179.55"/>
    <s v="Cash on Delivery"/>
    <s v="Delivered"/>
    <s v="Delivered"/>
    <s v="Instagram"/>
    <n v="50"/>
    <n v="221"/>
    <n v="1017.45"/>
    <n v="663"/>
    <n v="354.45000000000005"/>
    <n v="0.34837092731829578"/>
    <n v="1017.45"/>
    <n v="354.45000000000005"/>
    <s v="Mar"/>
    <s v="Mar-2025"/>
    <d v="2025-03-01T00:00:00"/>
    <s v="Electronics"/>
    <x v="20"/>
  </r>
  <r>
    <s v="P039"/>
    <n v="2"/>
    <n v="999"/>
    <n v="299.7"/>
    <s v="Debit Card"/>
    <s v="Delivered"/>
    <s v="Delayed"/>
    <s v="Organic"/>
    <n v="80"/>
    <n v="573"/>
    <n v="1698.3"/>
    <n v="1146"/>
    <n v="552.29999999999995"/>
    <n v="0.32520756050167815"/>
    <n v="1698.3"/>
    <n v="552.29999999999995"/>
    <s v="Oct"/>
    <s v="Oct-2025"/>
    <d v="2025-10-01T00:00:00"/>
    <s v="Fashion"/>
    <x v="8"/>
  </r>
  <r>
    <s v="P061"/>
    <n v="4"/>
    <n v="299"/>
    <n v="179.4"/>
    <s v="Credit Card"/>
    <s v="Delivered"/>
    <s v="Delivered"/>
    <s v="Affiliate"/>
    <n v="70"/>
    <n v="170"/>
    <n v="1016.6"/>
    <n v="680"/>
    <n v="336.6"/>
    <n v="0.33110367892976589"/>
    <n v="1016.6"/>
    <n v="336.6"/>
    <s v="Oct"/>
    <s v="Oct-2024"/>
    <d v="2024-10-01T00:00:00"/>
    <s v="Beauty &amp; Personal Care"/>
    <x v="12"/>
  </r>
  <r>
    <s v="P067"/>
    <n v="1"/>
    <n v="999"/>
    <n v="0"/>
    <s v="UPI"/>
    <s v="Cancelled"/>
    <s v="Cancelled"/>
    <s v="Organic"/>
    <n v="60"/>
    <n v="611"/>
    <n v="999"/>
    <n v="611"/>
    <n v="388"/>
    <n v="0.38838838838838841"/>
    <n v="0"/>
    <n v="0"/>
    <s v="May"/>
    <s v="May-2024"/>
    <d v="2024-05-01T00:00:00"/>
    <s v="Beauty &amp; Personal Care"/>
    <x v="17"/>
  </r>
  <r>
    <s v="P048"/>
    <n v="2"/>
    <n v="1599"/>
    <n v="0"/>
    <s v="Credit Card"/>
    <s v="Cancelled"/>
    <s v="Cancelled"/>
    <s v="Affiliate"/>
    <n v="70"/>
    <n v="1138"/>
    <n v="3198"/>
    <n v="2276"/>
    <n v="922"/>
    <n v="0.28830519074421512"/>
    <n v="0"/>
    <n v="0"/>
    <s v="Apr"/>
    <s v="Apr-2024"/>
    <d v="2024-04-01T00:00:00"/>
    <s v="Home &amp; Kitchen"/>
    <x v="13"/>
  </r>
  <r>
    <s v="P064"/>
    <n v="1"/>
    <n v="799"/>
    <n v="0"/>
    <s v="UPI"/>
    <s v="Cancelled"/>
    <s v="Cancelled"/>
    <s v="Google Ads"/>
    <n v="70"/>
    <n v="445"/>
    <n v="799"/>
    <n v="445"/>
    <n v="354"/>
    <n v="0.44305381727158949"/>
    <n v="0"/>
    <n v="0"/>
    <s v="Mar"/>
    <s v="Mar-2024"/>
    <d v="2024-03-01T00:00:00"/>
    <s v="Beauty &amp; Personal Care"/>
    <x v="12"/>
  </r>
  <r>
    <s v="P069"/>
    <n v="1"/>
    <n v="2499"/>
    <n v="0"/>
    <s v="Cash on Delivery"/>
    <s v="Delivered"/>
    <s v="Delivered"/>
    <s v="Affiliate"/>
    <n v="80"/>
    <n v="1430"/>
    <n v="2499"/>
    <n v="1430"/>
    <n v="1069"/>
    <n v="0.42777110844337735"/>
    <n v="2499"/>
    <n v="1069"/>
    <s v="Jun"/>
    <s v="Jun-2025"/>
    <d v="2025-06-01T00:00:00"/>
    <s v="Beauty &amp; Personal Care"/>
    <x v="2"/>
  </r>
  <r>
    <s v="P066"/>
    <n v="3"/>
    <n v="299"/>
    <n v="44.85"/>
    <s v="UPI"/>
    <s v="Delivered"/>
    <s v="Delayed"/>
    <s v="Email"/>
    <n v="40"/>
    <n v="223"/>
    <n v="852.15"/>
    <n v="669"/>
    <n v="183.14999999999998"/>
    <n v="0.21492694948072522"/>
    <n v="852.15"/>
    <n v="183.14999999999998"/>
    <s v="Sep"/>
    <s v="Sep-2025"/>
    <d v="2025-09-01T00:00:00"/>
    <s v="Beauty &amp; Personal Care"/>
    <x v="17"/>
  </r>
  <r>
    <s v="P019"/>
    <n v="3"/>
    <n v="499"/>
    <n v="299.39999999999998"/>
    <s v="Cash on Delivery"/>
    <s v="Delivered"/>
    <s v="Delivered"/>
    <s v="Affiliate"/>
    <n v="40"/>
    <n v="391"/>
    <n v="1197.5999999999999"/>
    <n v="1173"/>
    <n v="24.599999999999909"/>
    <n v="2.0541082164328584E-2"/>
    <n v="1197.5999999999999"/>
    <n v="24.599999999999909"/>
    <s v="Jul"/>
    <s v="Jul-2025"/>
    <d v="2025-07-01T00:00:00"/>
    <s v="Electronics"/>
    <x v="9"/>
  </r>
  <r>
    <s v="P049"/>
    <n v="1"/>
    <n v="799"/>
    <n v="39.950000000000003"/>
    <s v="UPI"/>
    <s v="Delivered"/>
    <s v="Delivered"/>
    <s v="Organic"/>
    <n v="100"/>
    <n v="538"/>
    <n v="759.05"/>
    <n v="538"/>
    <n v="221.04999999999995"/>
    <n v="0.29121928726697843"/>
    <n v="759.05"/>
    <n v="221.04999999999995"/>
    <s v="May"/>
    <s v="May-2024"/>
    <d v="2024-05-01T00:00:00"/>
    <s v="Home &amp; Kitchen"/>
    <x v="14"/>
  </r>
  <r>
    <s v="P013"/>
    <n v="2"/>
    <n v="999"/>
    <n v="0"/>
    <s v="UPI"/>
    <s v="Delivered"/>
    <s v="Delivered"/>
    <s v="Organic"/>
    <n v="50"/>
    <n v="603"/>
    <n v="1998"/>
    <n v="1206"/>
    <n v="792"/>
    <n v="0.3963963963963964"/>
    <n v="1998"/>
    <n v="792"/>
    <s v="May"/>
    <s v="May-2024"/>
    <d v="2024-05-01T00:00:00"/>
    <s v="Electronics"/>
    <x v="6"/>
  </r>
  <r>
    <s v="P003"/>
    <n v="1"/>
    <n v="399"/>
    <n v="59.85"/>
    <s v="Debit Card"/>
    <s v="Delivered"/>
    <s v="Delivered"/>
    <s v="Organic"/>
    <n v="50"/>
    <n v="307"/>
    <n v="339.15"/>
    <n v="307"/>
    <n v="32.149999999999977"/>
    <n v="9.4795813062066872E-2"/>
    <n v="339.15"/>
    <n v="32.149999999999977"/>
    <s v="Jan"/>
    <s v="Jan-2024"/>
    <d v="2024-01-01T00:00:00"/>
    <s v="Electronics"/>
    <x v="5"/>
  </r>
  <r>
    <s v="P058"/>
    <n v="1"/>
    <n v="599"/>
    <n v="89.85"/>
    <s v="Credit Card"/>
    <s v="Delivered"/>
    <s v="Delivered"/>
    <s v="Google Ads"/>
    <n v="100"/>
    <n v="464"/>
    <n v="509.15"/>
    <n v="464"/>
    <n v="45.149999999999977"/>
    <n v="8.8677207109888995E-2"/>
    <n v="509.15"/>
    <n v="45.149999999999977"/>
    <s v="Jan"/>
    <s v="Jan-2024"/>
    <d v="2024-01-01T00:00:00"/>
    <s v="Home &amp; Kitchen"/>
    <x v="24"/>
  </r>
  <r>
    <s v="P010"/>
    <n v="1"/>
    <n v="2499"/>
    <n v="0"/>
    <s v="UPI"/>
    <s v="Cancelled"/>
    <s v="Cancelled"/>
    <s v="Email"/>
    <n v="80"/>
    <n v="2030"/>
    <n v="2499"/>
    <n v="2030"/>
    <n v="469"/>
    <n v="0.1876750700280112"/>
    <n v="0"/>
    <n v="0"/>
    <s v="Aug"/>
    <s v="Aug-2025"/>
    <d v="2025-08-01T00:00:00"/>
    <s v="Electronics"/>
    <x v="19"/>
  </r>
  <r>
    <s v="P077"/>
    <n v="2"/>
    <n v="3999"/>
    <n v="1199.7"/>
    <s v="UPI"/>
    <s v="Delivered"/>
    <s v="Delivered"/>
    <s v="Email"/>
    <n v="50"/>
    <n v="2547"/>
    <n v="6798.3"/>
    <n v="5094"/>
    <n v="1704.3000000000002"/>
    <n v="0.25069502669785093"/>
    <n v="6798.3"/>
    <n v="1704.3000000000002"/>
    <s v="Jan"/>
    <s v="Jan-2024"/>
    <d v="2024-01-01T00:00:00"/>
    <s v="Beauty &amp; Personal Care"/>
    <x v="7"/>
  </r>
  <r>
    <s v="P035"/>
    <n v="3"/>
    <n v="1299"/>
    <n v="194.85"/>
    <s v="UPI"/>
    <s v="Delivered"/>
    <s v="Delivered"/>
    <s v="Google Ads"/>
    <n v="40"/>
    <n v="863"/>
    <n v="3702.15"/>
    <n v="2589"/>
    <n v="1113.1500000000001"/>
    <n v="0.30067663384789922"/>
    <n v="3702.15"/>
    <n v="1113.1500000000001"/>
    <s v="Jan"/>
    <s v="Jan-2025"/>
    <d v="2025-01-01T00:00:00"/>
    <s v="Fashion"/>
    <x v="11"/>
  </r>
  <r>
    <s v="P053"/>
    <n v="1"/>
    <n v="599"/>
    <n v="0"/>
    <s v="UPI"/>
    <s v="Delivered"/>
    <s v="Delivered"/>
    <s v="Affiliate"/>
    <n v="80"/>
    <n v="443"/>
    <n v="599"/>
    <n v="443"/>
    <n v="156"/>
    <n v="0.2604340567612688"/>
    <n v="599"/>
    <n v="156"/>
    <s v="Feb"/>
    <s v="Feb-2024"/>
    <d v="2024-02-01T00:00:00"/>
    <s v="Home &amp; Kitchen"/>
    <x v="16"/>
  </r>
  <r>
    <s v="P088"/>
    <n v="1"/>
    <n v="2999"/>
    <n v="299.89999999999998"/>
    <s v="UPI"/>
    <s v="Delivered"/>
    <s v="Delivered"/>
    <s v="Organic"/>
    <n v="40"/>
    <n v="2377"/>
    <n v="2699.1"/>
    <n v="2377"/>
    <n v="322.09999999999991"/>
    <n v="0.11933607498795892"/>
    <n v="2699.1"/>
    <n v="322.09999999999991"/>
    <s v="Jan"/>
    <s v="Jan-2024"/>
    <d v="2024-01-01T00:00:00"/>
    <s v="Sports &amp; Fitness"/>
    <x v="15"/>
  </r>
  <r>
    <s v="P074"/>
    <n v="1"/>
    <n v="2999"/>
    <n v="149.94999999999999"/>
    <s v="Debit Card"/>
    <s v="Delivered"/>
    <s v="Delivered"/>
    <s v="Email"/>
    <n v="40"/>
    <n v="1870"/>
    <n v="2849.05"/>
    <n v="1870"/>
    <n v="979.05000000000018"/>
    <n v="0.34364086274372163"/>
    <n v="2849.05"/>
    <n v="979.05000000000018"/>
    <s v="Sep"/>
    <s v="Sep-2025"/>
    <d v="2025-09-01T00:00:00"/>
    <s v="Beauty &amp; Personal Care"/>
    <x v="23"/>
  </r>
  <r>
    <s v="P033"/>
    <n v="1"/>
    <n v="399"/>
    <n v="59.85"/>
    <s v="Cash on Delivery"/>
    <s v="Delivered"/>
    <s v="Delivered"/>
    <s v="Organic"/>
    <n v="60"/>
    <n v="321"/>
    <n v="339.15"/>
    <n v="321"/>
    <n v="18.149999999999977"/>
    <n v="5.3516143299424973E-2"/>
    <n v="339.15"/>
    <n v="18.149999999999977"/>
    <s v="Jan"/>
    <s v="Jan-2025"/>
    <d v="2025-01-01T00:00:00"/>
    <s v="Fashion"/>
    <x v="11"/>
  </r>
  <r>
    <s v="P019"/>
    <n v="1"/>
    <n v="499"/>
    <n v="49.9"/>
    <s v="Debit Card"/>
    <s v="Delivered"/>
    <s v="Delivered"/>
    <s v="Google Ads"/>
    <n v="50"/>
    <n v="391"/>
    <n v="449.1"/>
    <n v="391"/>
    <n v="58.100000000000023"/>
    <n v="0.12936985081273664"/>
    <n v="449.1"/>
    <n v="58.100000000000023"/>
    <s v="Feb"/>
    <s v="Feb-2025"/>
    <d v="2025-02-01T00:00:00"/>
    <s v="Electronics"/>
    <x v="9"/>
  </r>
  <r>
    <s v="P039"/>
    <n v="1"/>
    <n v="999"/>
    <n v="149.85"/>
    <s v="Credit Card"/>
    <s v="Delivered"/>
    <s v="Delivered"/>
    <s v="Google Ads"/>
    <n v="40"/>
    <n v="573"/>
    <n v="849.15"/>
    <n v="573"/>
    <n v="276.14999999999998"/>
    <n v="0.32520756050167815"/>
    <n v="849.15"/>
    <n v="276.14999999999998"/>
    <s v="Aug"/>
    <s v="Aug-2024"/>
    <d v="2024-08-01T00:00:00"/>
    <s v="Fashion"/>
    <x v="8"/>
  </r>
  <r>
    <s v="P065"/>
    <n v="1"/>
    <n v="399"/>
    <n v="0"/>
    <s v="Credit Card"/>
    <s v="Delivered"/>
    <s v="Delivered"/>
    <s v="Google Ads"/>
    <n v="70"/>
    <n v="252"/>
    <n v="399"/>
    <n v="252"/>
    <n v="147"/>
    <n v="0.36842105263157893"/>
    <n v="399"/>
    <n v="147"/>
    <s v="Dec"/>
    <s v="Dec-2024"/>
    <d v="2024-12-01T00:00:00"/>
    <s v="Beauty &amp; Personal Care"/>
    <x v="17"/>
  </r>
  <r>
    <s v="P055"/>
    <n v="1"/>
    <n v="799"/>
    <n v="119.85"/>
    <s v="Credit Card"/>
    <s v="Delivered"/>
    <s v="Delivered"/>
    <s v="Organic"/>
    <n v="60"/>
    <n v="596"/>
    <n v="679.15"/>
    <n v="596"/>
    <n v="83.149999999999977"/>
    <n v="0.1224324523301185"/>
    <n v="679.15"/>
    <n v="83.149999999999977"/>
    <s v="Sep"/>
    <s v="Sep-2024"/>
    <d v="2024-09-01T00:00:00"/>
    <s v="Home &amp; Kitchen"/>
    <x v="16"/>
  </r>
  <r>
    <s v="P084"/>
    <n v="2"/>
    <n v="999"/>
    <n v="199.8"/>
    <s v="Credit Card"/>
    <s v="Delivered"/>
    <s v="Delivered"/>
    <s v="Google Ads"/>
    <n v="40"/>
    <n v="809"/>
    <n v="1798.2"/>
    <n v="1618"/>
    <n v="180.20000000000005"/>
    <n v="0.10021132243354468"/>
    <n v="1798.2"/>
    <n v="180.20000000000005"/>
    <s v="Jan"/>
    <s v="Jan-2025"/>
    <d v="2025-01-01T00:00:00"/>
    <s v="Sports &amp; Fitness"/>
    <x v="10"/>
  </r>
  <r>
    <s v="P007"/>
    <n v="1"/>
    <n v="599"/>
    <n v="0"/>
    <s v="Credit Card"/>
    <s v="Cancelled"/>
    <s v="Cancelled"/>
    <s v="Instagram"/>
    <n v="50"/>
    <n v="470"/>
    <n v="599"/>
    <n v="470"/>
    <n v="129"/>
    <n v="0.21535893155258765"/>
    <n v="0"/>
    <n v="0"/>
    <s v="Apr"/>
    <s v="Apr-2025"/>
    <d v="2025-04-01T00:00:00"/>
    <s v="Electronics"/>
    <x v="20"/>
  </r>
  <r>
    <s v="P085"/>
    <n v="1"/>
    <n v="2999"/>
    <n v="449.85"/>
    <s v="Net Banking"/>
    <s v="Delivered"/>
    <s v="Delivered"/>
    <s v="Email"/>
    <n v="100"/>
    <n v="2394"/>
    <n v="2549.15"/>
    <n v="2394"/>
    <n v="155.15000000000009"/>
    <n v="6.0863425063256413E-2"/>
    <n v="2549.15"/>
    <n v="155.15000000000009"/>
    <s v="Apr"/>
    <s v="Apr-2024"/>
    <d v="2024-04-01T00:00:00"/>
    <s v="Sports &amp; Fitness"/>
    <x v="15"/>
  </r>
  <r>
    <s v="P015"/>
    <n v="3"/>
    <n v="1299"/>
    <n v="389.7"/>
    <s v="Cash on Delivery"/>
    <s v="Delivered"/>
    <s v="Delivered"/>
    <s v="Organic"/>
    <n v="50"/>
    <n v="881"/>
    <n v="3507.3"/>
    <n v="2643"/>
    <n v="864.30000000000018"/>
    <n v="0.24642887691386542"/>
    <n v="3507.3"/>
    <n v="864.30000000000018"/>
    <s v="Oct"/>
    <s v="Oct-2025"/>
    <d v="2025-10-01T00:00:00"/>
    <s v="Electronics"/>
    <x v="6"/>
  </r>
  <r>
    <s v="P037"/>
    <n v="3"/>
    <n v="399"/>
    <n v="179.55"/>
    <s v="UPI"/>
    <s v="Delivered"/>
    <s v="Delivered"/>
    <s v="Email"/>
    <n v="50"/>
    <n v="226"/>
    <n v="1017.45"/>
    <n v="678"/>
    <n v="339.45000000000005"/>
    <n v="0.33362818811735223"/>
    <n v="1017.45"/>
    <n v="339.45000000000005"/>
    <s v="Jul"/>
    <s v="Jul-2024"/>
    <d v="2024-07-01T00:00:00"/>
    <s v="Fashion"/>
    <x v="8"/>
  </r>
  <r>
    <s v="P100"/>
    <n v="1"/>
    <n v="4999"/>
    <n v="749.85"/>
    <s v="Debit Card"/>
    <s v="Delivered"/>
    <s v="Delivered"/>
    <s v="Google Ads"/>
    <n v="80"/>
    <n v="3463"/>
    <n v="4249.1499999999996"/>
    <n v="3463"/>
    <n v="786.14999999999964"/>
    <n v="0.1850134732828918"/>
    <n v="4249.1499999999996"/>
    <n v="786.14999999999964"/>
    <s v="May"/>
    <s v="May-2025"/>
    <d v="2025-05-01T00:00:00"/>
    <s v="Sports &amp; Fitness"/>
    <x v="18"/>
  </r>
  <r>
    <s v="P076"/>
    <n v="2"/>
    <n v="399"/>
    <n v="79.8"/>
    <s v="UPI"/>
    <s v="Delivered"/>
    <s v="Delivered"/>
    <s v="Instagram"/>
    <n v="50"/>
    <n v="322"/>
    <n v="718.2"/>
    <n v="644"/>
    <n v="74.200000000000045"/>
    <n v="0.10331384015594548"/>
    <n v="718.2"/>
    <n v="74.200000000000045"/>
    <s v="Apr"/>
    <s v="Apr-2024"/>
    <d v="2024-04-01T00:00:00"/>
    <s v="Beauty &amp; Personal Care"/>
    <x v="23"/>
  </r>
  <r>
    <s v="P062"/>
    <n v="1"/>
    <n v="1599"/>
    <n v="0"/>
    <s v="Debit Card"/>
    <s v="Cancelled"/>
    <s v="Cancelled"/>
    <s v="Google Ads"/>
    <n v="80"/>
    <n v="1023"/>
    <n v="1599"/>
    <n v="1023"/>
    <n v="576"/>
    <n v="0.36022514071294559"/>
    <n v="0"/>
    <n v="0"/>
    <s v="Jan"/>
    <s v="Jan-2024"/>
    <d v="2024-01-01T00:00:00"/>
    <s v="Beauty &amp; Personal Care"/>
    <x v="12"/>
  </r>
  <r>
    <s v="P028"/>
    <n v="2"/>
    <n v="799"/>
    <n v="159.80000000000001"/>
    <s v="Debit Card"/>
    <s v="Delivered"/>
    <s v="Delivered"/>
    <s v="Google Ads"/>
    <n v="100"/>
    <n v="526"/>
    <n v="1438.2"/>
    <n v="1052"/>
    <n v="386.20000000000005"/>
    <n v="0.26853010707829233"/>
    <n v="1438.2"/>
    <n v="386.20000000000005"/>
    <s v="Aug"/>
    <s v="Aug-2025"/>
    <d v="2025-08-01T00:00:00"/>
    <s v="Fashion"/>
    <x v="0"/>
  </r>
  <r>
    <s v="P037"/>
    <n v="2"/>
    <n v="399"/>
    <n v="0"/>
    <s v="UPI"/>
    <s v="Delivered"/>
    <s v="Delivered"/>
    <s v="Organic"/>
    <n v="50"/>
    <n v="226"/>
    <n v="798"/>
    <n v="452"/>
    <n v="346"/>
    <n v="0.43358395989974935"/>
    <n v="798"/>
    <n v="346"/>
    <s v="Feb"/>
    <s v="Feb-2025"/>
    <d v="2025-02-01T00:00:00"/>
    <s v="Fashion"/>
    <x v="8"/>
  </r>
  <r>
    <s v="P086"/>
    <n v="1"/>
    <n v="6999"/>
    <n v="0"/>
    <s v="UPI"/>
    <s v="Cancelled"/>
    <s v="Cancelled"/>
    <s v="Google Ads"/>
    <n v="80"/>
    <n v="4782"/>
    <n v="6999"/>
    <n v="4782"/>
    <n v="2217"/>
    <n v="0.31675953707672527"/>
    <n v="0"/>
    <n v="0"/>
    <s v="Sep"/>
    <s v="Sep-2025"/>
    <d v="2025-09-01T00:00:00"/>
    <s v="Sports &amp; Fitness"/>
    <x v="15"/>
  </r>
  <r>
    <s v="P062"/>
    <n v="1"/>
    <n v="1599"/>
    <n v="0"/>
    <s v="UPI"/>
    <s v="Delivered"/>
    <s v="Delivered"/>
    <s v="Organic"/>
    <n v="50"/>
    <n v="1023"/>
    <n v="1599"/>
    <n v="1023"/>
    <n v="576"/>
    <n v="0.36022514071294559"/>
    <n v="1599"/>
    <n v="576"/>
    <s v="Jul"/>
    <s v="Jul-2025"/>
    <d v="2025-07-01T00:00:00"/>
    <s v="Beauty &amp; Personal Care"/>
    <x v="12"/>
  </r>
  <r>
    <s v="P073"/>
    <n v="4"/>
    <n v="499"/>
    <n v="99.8"/>
    <s v="Debit Card"/>
    <s v="Delivered"/>
    <s v="Delivered"/>
    <s v="Google Ads"/>
    <n v="100"/>
    <n v="334"/>
    <n v="1896.2"/>
    <n v="1336"/>
    <n v="560.20000000000005"/>
    <n v="0.29543297120556905"/>
    <n v="1896.2"/>
    <n v="560.20000000000005"/>
    <s v="Apr"/>
    <s v="Apr-2025"/>
    <d v="2025-04-01T00:00:00"/>
    <s v="Beauty &amp; Personal Care"/>
    <x v="23"/>
  </r>
  <r>
    <s v="P070"/>
    <n v="2"/>
    <n v="499"/>
    <n v="0"/>
    <s v="Net Banking"/>
    <s v="Cancelled"/>
    <s v="Cancelled"/>
    <s v="Google Ads"/>
    <n v="80"/>
    <n v="394"/>
    <n v="998"/>
    <n v="788"/>
    <n v="210"/>
    <n v="0.21042084168336672"/>
    <n v="0"/>
    <n v="0"/>
    <s v="Feb"/>
    <s v="Feb-2025"/>
    <d v="2025-02-01T00:00:00"/>
    <s v="Beauty &amp; Personal Care"/>
    <x v="2"/>
  </r>
  <r>
    <s v="P096"/>
    <n v="2"/>
    <n v="299"/>
    <n v="29.9"/>
    <s v="Cash on Delivery"/>
    <s v="Delivered"/>
    <s v="Delivered"/>
    <s v="Affiliate"/>
    <n v="70"/>
    <n v="168"/>
    <n v="568.1"/>
    <n v="336"/>
    <n v="232.10000000000002"/>
    <n v="0.408554831895793"/>
    <n v="568.1"/>
    <n v="232.10000000000002"/>
    <s v="Apr"/>
    <s v="Apr-2025"/>
    <d v="2025-04-01T00:00:00"/>
    <s v="Sports &amp; Fitness"/>
    <x v="1"/>
  </r>
  <r>
    <s v="P093"/>
    <n v="2"/>
    <n v="999"/>
    <n v="299.7"/>
    <s v="Cash on Delivery"/>
    <s v="Delivered"/>
    <s v="Delivered"/>
    <s v="Facebook"/>
    <n v="40"/>
    <n v="629"/>
    <n v="1698.3"/>
    <n v="1258"/>
    <n v="440.29999999999995"/>
    <n v="0.25925925925925924"/>
    <n v="1698.3"/>
    <n v="440.29999999999995"/>
    <s v="Jun"/>
    <s v="Jun-2024"/>
    <d v="2024-06-01T00:00:00"/>
    <s v="Sports &amp; Fitness"/>
    <x v="1"/>
  </r>
  <r>
    <s v="P076"/>
    <n v="1"/>
    <n v="399"/>
    <n v="59.85"/>
    <s v="Debit Card"/>
    <s v="Delivered"/>
    <s v="Delivered"/>
    <s v="Affiliate"/>
    <n v="40"/>
    <n v="322"/>
    <n v="339.15"/>
    <n v="322"/>
    <n v="17.149999999999977"/>
    <n v="5.056759545923626E-2"/>
    <n v="339.15"/>
    <n v="17.149999999999977"/>
    <s v="Dec"/>
    <s v="Dec-2024"/>
    <d v="2024-12-01T00:00:00"/>
    <s v="Beauty &amp; Personal Care"/>
    <x v="23"/>
  </r>
  <r>
    <s v="P085"/>
    <n v="2"/>
    <n v="2999"/>
    <n v="0"/>
    <s v="UPI"/>
    <s v="Cancelled"/>
    <s v="Cancelled"/>
    <s v="Email"/>
    <n v="50"/>
    <n v="2394"/>
    <n v="5998"/>
    <n v="4788"/>
    <n v="1210"/>
    <n v="0.20173391130376792"/>
    <n v="0"/>
    <n v="0"/>
    <s v="Apr"/>
    <s v="Apr-2024"/>
    <d v="2024-04-01T00:00:00"/>
    <s v="Sports &amp; Fitness"/>
    <x v="15"/>
  </r>
  <r>
    <s v="P057"/>
    <n v="1"/>
    <n v="299"/>
    <n v="0"/>
    <s v="UPI"/>
    <s v="Cancelled"/>
    <s v="Cancelled"/>
    <s v="Facebook"/>
    <n v="40"/>
    <n v="188"/>
    <n v="299"/>
    <n v="188"/>
    <n v="111"/>
    <n v="0.37123745819397991"/>
    <n v="0"/>
    <n v="0"/>
    <s v="Jun"/>
    <s v="Jun-2024"/>
    <d v="2024-06-01T00:00:00"/>
    <s v="Home &amp; Kitchen"/>
    <x v="24"/>
  </r>
  <r>
    <s v="P025"/>
    <n v="1"/>
    <n v="4999"/>
    <n v="749.85"/>
    <s v="UPI"/>
    <s v="Delivered"/>
    <s v="Delivered"/>
    <s v="Google Ads"/>
    <n v="50"/>
    <n v="3572"/>
    <n v="4249.1499999999996"/>
    <n v="3572"/>
    <n v="677.14999999999964"/>
    <n v="0.15936128402151012"/>
    <n v="4249.1499999999996"/>
    <n v="677.14999999999964"/>
    <s v="Jan"/>
    <s v="Jan-2024"/>
    <d v="2024-01-01T00:00:00"/>
    <s v="Fashion"/>
    <x v="0"/>
  </r>
  <r>
    <s v="P093"/>
    <n v="1"/>
    <n v="999"/>
    <n v="99.9"/>
    <s v="Credit Card"/>
    <s v="Delivered"/>
    <s v="Delivered"/>
    <s v="Google Ads"/>
    <n v="60"/>
    <n v="629"/>
    <n v="899.1"/>
    <n v="629"/>
    <n v="270.10000000000002"/>
    <n v="0.30041152263374488"/>
    <n v="899.1"/>
    <n v="270.10000000000002"/>
    <s v="May"/>
    <s v="May-2025"/>
    <d v="2025-05-01T00:00:00"/>
    <s v="Sports &amp; Fitness"/>
    <x v="1"/>
  </r>
  <r>
    <s v="P097"/>
    <n v="3"/>
    <n v="499"/>
    <n v="149.69999999999999"/>
    <s v="Credit Card"/>
    <s v="Delivered"/>
    <s v="Delivered"/>
    <s v="Instagram"/>
    <n v="50"/>
    <n v="324"/>
    <n v="1347.3"/>
    <n v="972"/>
    <n v="375.29999999999995"/>
    <n v="0.27855711422845691"/>
    <n v="1347.3"/>
    <n v="375.29999999999995"/>
    <s v="Dec"/>
    <s v="Dec-2024"/>
    <d v="2024-12-01T00:00:00"/>
    <s v="Sports &amp; Fitness"/>
    <x v="18"/>
  </r>
  <r>
    <s v="P006"/>
    <n v="1"/>
    <n v="399"/>
    <n v="19.95"/>
    <s v="Credit Card"/>
    <s v="Delivered"/>
    <s v="Delivered"/>
    <s v="Google Ads"/>
    <n v="50"/>
    <n v="221"/>
    <n v="379.05"/>
    <n v="221"/>
    <n v="158.05000000000001"/>
    <n v="0.41696346128479095"/>
    <n v="379.05"/>
    <n v="158.05000000000001"/>
    <s v="Oct"/>
    <s v="Oct-2025"/>
    <d v="2025-10-01T00:00:00"/>
    <s v="Electronics"/>
    <x v="20"/>
  </r>
  <r>
    <s v="P068"/>
    <n v="2"/>
    <n v="2499"/>
    <n v="749.7"/>
    <s v="Credit Card"/>
    <s v="Delivered"/>
    <s v="Delivered"/>
    <s v="Google Ads"/>
    <n v="60"/>
    <n v="1632"/>
    <n v="4248.3"/>
    <n v="3264"/>
    <n v="984.30000000000018"/>
    <n v="0.23169267707082836"/>
    <n v="4248.3"/>
    <n v="984.30000000000018"/>
    <s v="Aug"/>
    <s v="Aug-2024"/>
    <d v="2024-08-01T00:00:00"/>
    <s v="Beauty &amp; Personal Care"/>
    <x v="17"/>
  </r>
  <r>
    <s v="P001"/>
    <n v="1"/>
    <n v="799"/>
    <n v="159.80000000000001"/>
    <s v="Cash on Delivery"/>
    <s v="Delivered"/>
    <s v="Delivered"/>
    <s v="Instagram"/>
    <n v="70"/>
    <n v="547"/>
    <n v="639.20000000000005"/>
    <n v="547"/>
    <n v="92.200000000000045"/>
    <n v="0.14424280350438054"/>
    <n v="639.20000000000005"/>
    <n v="92.200000000000045"/>
    <s v="Oct"/>
    <s v="Oct-2025"/>
    <d v="2025-10-01T00:00:00"/>
    <s v="Electronics"/>
    <x v="5"/>
  </r>
  <r>
    <s v="P099"/>
    <n v="3"/>
    <n v="1299"/>
    <n v="194.85"/>
    <s v="Cash on Delivery"/>
    <s v="Delivered"/>
    <s v="Delivered"/>
    <s v="Facebook"/>
    <n v="80"/>
    <n v="1025"/>
    <n v="3702.15"/>
    <n v="3075"/>
    <n v="627.15000000000009"/>
    <n v="0.16940156395607961"/>
    <n v="3702.15"/>
    <n v="627.15000000000009"/>
    <s v="Oct"/>
    <s v="Oct-2024"/>
    <d v="2024-10-01T00:00:00"/>
    <s v="Sports &amp; Fitness"/>
    <x v="18"/>
  </r>
  <r>
    <s v="P012"/>
    <n v="1"/>
    <n v="1599"/>
    <n v="0"/>
    <s v="Cash on Delivery"/>
    <s v="Cancelled"/>
    <s v="Cancelled"/>
    <s v="Affiliate"/>
    <n v="100"/>
    <n v="1169"/>
    <n v="1599"/>
    <n v="1169"/>
    <n v="430"/>
    <n v="0.26891807379612259"/>
    <n v="0"/>
    <n v="0"/>
    <s v="Feb"/>
    <s v="Feb-2024"/>
    <d v="2024-02-01T00:00:00"/>
    <s v="Electronics"/>
    <x v="19"/>
  </r>
  <r>
    <s v="P021"/>
    <n v="1"/>
    <n v="799"/>
    <n v="119.85"/>
    <s v="Debit Card"/>
    <s v="Delivered"/>
    <s v="Delivered"/>
    <s v="Instagram"/>
    <n v="40"/>
    <n v="613"/>
    <n v="679.15"/>
    <n v="613"/>
    <n v="66.149999999999977"/>
    <n v="9.740116321872927E-2"/>
    <n v="679.15"/>
    <n v="66.149999999999977"/>
    <s v="Jun"/>
    <s v="Jun-2024"/>
    <d v="2024-06-01T00:00:00"/>
    <s v="Fashion"/>
    <x v="22"/>
  </r>
  <r>
    <s v="P069"/>
    <n v="2"/>
    <n v="2499"/>
    <n v="0"/>
    <s v="Credit Card"/>
    <s v="Cancelled"/>
    <s v="Cancelled"/>
    <s v="Organic"/>
    <n v="80"/>
    <n v="1430"/>
    <n v="4998"/>
    <n v="2860"/>
    <n v="2138"/>
    <n v="0.42777110844337735"/>
    <n v="0"/>
    <n v="0"/>
    <s v="May"/>
    <s v="May-2025"/>
    <d v="2025-05-01T00:00:00"/>
    <s v="Beauty &amp; Personal Care"/>
    <x v="2"/>
  </r>
  <r>
    <s v="P085"/>
    <n v="3"/>
    <n v="2999"/>
    <n v="899.7"/>
    <s v="Credit Card"/>
    <s v="Delivered"/>
    <s v="Delivered"/>
    <s v="Facebook"/>
    <n v="50"/>
    <n v="2394"/>
    <n v="8097.3"/>
    <n v="7182"/>
    <n v="915.30000000000018"/>
    <n v="0.11303767922640882"/>
    <n v="8097.3"/>
    <n v="915.30000000000018"/>
    <s v="Aug"/>
    <s v="Aug-2025"/>
    <d v="2025-08-01T00:00:00"/>
    <s v="Sports &amp; Fitness"/>
    <x v="15"/>
  </r>
  <r>
    <s v="P095"/>
    <n v="4"/>
    <n v="299"/>
    <n v="0"/>
    <s v="Cash on Delivery"/>
    <s v="Delivered"/>
    <s v="Delivered"/>
    <s v="Organic"/>
    <n v="40"/>
    <n v="221"/>
    <n v="1196"/>
    <n v="884"/>
    <n v="312"/>
    <n v="0.2608695652173913"/>
    <n v="1196"/>
    <n v="312"/>
    <s v="Feb"/>
    <s v="Feb-2024"/>
    <d v="2024-02-01T00:00:00"/>
    <s v="Sports &amp; Fitness"/>
    <x v="1"/>
  </r>
  <r>
    <s v="P002"/>
    <n v="4"/>
    <n v="999"/>
    <n v="0"/>
    <s v="UPI"/>
    <s v="Delivered"/>
    <s v="Delivered"/>
    <s v="Google Ads"/>
    <n v="60"/>
    <n v="590"/>
    <n v="3996"/>
    <n v="2360"/>
    <n v="1636"/>
    <n v="0.4094094094094094"/>
    <n v="3996"/>
    <n v="1636"/>
    <s v="Oct"/>
    <s v="Oct-2024"/>
    <d v="2024-10-01T00:00:00"/>
    <s v="Electronics"/>
    <x v="5"/>
  </r>
  <r>
    <s v="P010"/>
    <n v="2"/>
    <n v="2499"/>
    <n v="0"/>
    <s v="Credit Card"/>
    <s v="Delivered"/>
    <s v="Delivered"/>
    <s v="Organic"/>
    <n v="40"/>
    <n v="2030"/>
    <n v="4998"/>
    <n v="4060"/>
    <n v="938"/>
    <n v="0.1876750700280112"/>
    <n v="4998"/>
    <n v="938"/>
    <s v="Jun"/>
    <s v="Jun-2025"/>
    <d v="2025-06-01T00:00:00"/>
    <s v="Electronics"/>
    <x v="19"/>
  </r>
  <r>
    <s v="P003"/>
    <n v="1"/>
    <n v="399"/>
    <n v="0"/>
    <s v="Debit Card"/>
    <s v="Cancelled"/>
    <s v="Cancelled"/>
    <s v="Facebook"/>
    <n v="70"/>
    <n v="307"/>
    <n v="399"/>
    <n v="307"/>
    <n v="92"/>
    <n v="0.23057644110275688"/>
    <n v="0"/>
    <n v="0"/>
    <s v="Aug"/>
    <s v="Aug-2025"/>
    <d v="2025-08-01T00:00:00"/>
    <s v="Electronics"/>
    <x v="5"/>
  </r>
  <r>
    <s v="P081"/>
    <n v="2"/>
    <n v="499"/>
    <n v="199.6"/>
    <s v="Debit Card"/>
    <s v="Delivered"/>
    <s v="Delivered"/>
    <s v="Affiliate"/>
    <n v="100"/>
    <n v="280"/>
    <n v="798.4"/>
    <n v="560"/>
    <n v="238.39999999999998"/>
    <n v="0.29859719438877752"/>
    <n v="798.4"/>
    <n v="238.39999999999998"/>
    <s v="Jan"/>
    <s v="Jan-2025"/>
    <d v="2025-01-01T00:00:00"/>
    <s v="Sports &amp; Fitness"/>
    <x v="10"/>
  </r>
  <r>
    <s v="P020"/>
    <n v="1"/>
    <n v="1999"/>
    <n v="0"/>
    <s v="Net Banking"/>
    <s v="Cancelled"/>
    <s v="Cancelled"/>
    <s v="Google Ads"/>
    <n v="100"/>
    <n v="1597"/>
    <n v="1999"/>
    <n v="1597"/>
    <n v="402"/>
    <n v="0.20110055027513757"/>
    <n v="0"/>
    <n v="0"/>
    <s v="Mar"/>
    <s v="Mar-2024"/>
    <d v="2024-03-01T00:00:00"/>
    <s v="Electronics"/>
    <x v="9"/>
  </r>
  <r>
    <s v="P100"/>
    <n v="2"/>
    <n v="4999"/>
    <n v="0"/>
    <s v="UPI"/>
    <s v="Delivered"/>
    <s v="Delayed"/>
    <s v="Affiliate"/>
    <n v="60"/>
    <n v="3463"/>
    <n v="9998"/>
    <n v="6926"/>
    <n v="3072"/>
    <n v="0.30726145229045809"/>
    <n v="9998"/>
    <n v="3072"/>
    <s v="Apr"/>
    <s v="Apr-2024"/>
    <d v="2024-04-01T00:00:00"/>
    <s v="Sports &amp; Fitness"/>
    <x v="18"/>
  </r>
  <r>
    <s v="P094"/>
    <n v="1"/>
    <n v="399"/>
    <n v="39.9"/>
    <s v="Credit Card"/>
    <s v="Delivered"/>
    <s v="Delivered"/>
    <s v="Instagram"/>
    <n v="70"/>
    <n v="244"/>
    <n v="359.1"/>
    <n v="244"/>
    <n v="115.10000000000002"/>
    <n v="0.32052353104984688"/>
    <n v="359.1"/>
    <n v="115.10000000000002"/>
    <s v="Mar"/>
    <s v="Mar-2025"/>
    <d v="2025-03-01T00:00:00"/>
    <s v="Sports &amp; Fitness"/>
    <x v="1"/>
  </r>
  <r>
    <s v="P078"/>
    <n v="1"/>
    <n v="399"/>
    <n v="19.95"/>
    <s v="Credit Card"/>
    <s v="Delivered"/>
    <s v="Delivered"/>
    <s v="Instagram"/>
    <n v="80"/>
    <n v="257"/>
    <n v="379.05"/>
    <n v="257"/>
    <n v="122.05000000000001"/>
    <n v="0.32198918348502836"/>
    <n v="379.05"/>
    <n v="122.05000000000001"/>
    <s v="Apr"/>
    <s v="Apr-2025"/>
    <d v="2025-04-01T00:00:00"/>
    <s v="Beauty &amp; Personal Care"/>
    <x v="7"/>
  </r>
  <r>
    <s v="P093"/>
    <n v="1"/>
    <n v="999"/>
    <n v="99.9"/>
    <s v="UPI"/>
    <s v="Delivered"/>
    <s v="Delayed"/>
    <s v="Instagram"/>
    <n v="100"/>
    <n v="629"/>
    <n v="899.1"/>
    <n v="629"/>
    <n v="270.10000000000002"/>
    <n v="0.30041152263374488"/>
    <n v="899.1"/>
    <n v="270.10000000000002"/>
    <s v="Aug"/>
    <s v="Aug-2025"/>
    <d v="2025-08-01T00:00:00"/>
    <s v="Sports &amp; Fitness"/>
    <x v="1"/>
  </r>
  <r>
    <s v="P077"/>
    <n v="3"/>
    <n v="3999"/>
    <n v="1799.55"/>
    <s v="Credit Card"/>
    <s v="Delivered"/>
    <s v="Delivered"/>
    <s v="Organic"/>
    <n v="40"/>
    <n v="2547"/>
    <n v="10197.450000000001"/>
    <n v="7641"/>
    <n v="2556.4500000000007"/>
    <n v="0.25069502669785099"/>
    <n v="10197.450000000001"/>
    <n v="2556.4500000000007"/>
    <s v="Aug"/>
    <s v="Aug-2024"/>
    <d v="2024-08-01T00:00:00"/>
    <s v="Beauty &amp; Personal Care"/>
    <x v="7"/>
  </r>
  <r>
    <s v="P030"/>
    <n v="1"/>
    <n v="799"/>
    <n v="0"/>
    <s v="Debit Card"/>
    <s v="Delivered"/>
    <s v="Delivered"/>
    <s v="Facebook"/>
    <n v="100"/>
    <n v="566"/>
    <n v="799"/>
    <n v="566"/>
    <n v="233"/>
    <n v="0.29161451814768463"/>
    <n v="799"/>
    <n v="233"/>
    <s v="Dec"/>
    <s v="Dec-2024"/>
    <d v="2024-12-01T00:00:00"/>
    <s v="Fashion"/>
    <x v="21"/>
  </r>
  <r>
    <s v="P018"/>
    <n v="3"/>
    <n v="499"/>
    <n v="149.69999999999999"/>
    <s v="UPI"/>
    <s v="Delivered"/>
    <s v="Delivered"/>
    <s v="Organic"/>
    <n v="50"/>
    <n v="403"/>
    <n v="1347.3"/>
    <n v="1209"/>
    <n v="138.29999999999995"/>
    <n v="0.10264974393230904"/>
    <n v="1347.3"/>
    <n v="138.29999999999995"/>
    <s v="Nov"/>
    <s v="Nov-2024"/>
    <d v="2024-11-01T00:00:00"/>
    <s v="Electronics"/>
    <x v="9"/>
  </r>
  <r>
    <s v="P017"/>
    <n v="3"/>
    <n v="6999"/>
    <n v="4199.3999999999996"/>
    <s v="Credit Card"/>
    <s v="Delivered"/>
    <s v="Delivered"/>
    <s v="Google Ads"/>
    <n v="80"/>
    <n v="4046"/>
    <n v="16797.599999999999"/>
    <n v="12138"/>
    <n v="4659.5999999999985"/>
    <n v="0.27739677096728099"/>
    <n v="16797.599999999999"/>
    <n v="4659.5999999999985"/>
    <s v="Feb"/>
    <s v="Feb-2024"/>
    <d v="2024-02-01T00:00:00"/>
    <s v="Electronics"/>
    <x v="9"/>
  </r>
  <r>
    <s v="P056"/>
    <n v="4"/>
    <n v="299"/>
    <n v="179.4"/>
    <s v="Cash on Delivery"/>
    <s v="Delivered"/>
    <s v="Delivered"/>
    <s v="Organic"/>
    <n v="40"/>
    <n v="188"/>
    <n v="1016.6"/>
    <n v="752"/>
    <n v="264.60000000000002"/>
    <n v="0.26027936258115286"/>
    <n v="1016.6"/>
    <n v="264.60000000000002"/>
    <s v="Dec"/>
    <s v="Dec-2024"/>
    <d v="2024-12-01T00:00:00"/>
    <s v="Home &amp; Kitchen"/>
    <x v="16"/>
  </r>
  <r>
    <s v="P095"/>
    <n v="1"/>
    <n v="299"/>
    <n v="0"/>
    <s v="UPI"/>
    <s v="Delivered"/>
    <s v="Delivered"/>
    <s v="Organic"/>
    <n v="70"/>
    <n v="221"/>
    <n v="299"/>
    <n v="221"/>
    <n v="78"/>
    <n v="0.2608695652173913"/>
    <n v="299"/>
    <n v="78"/>
    <s v="Jul"/>
    <s v="Jul-2025"/>
    <d v="2025-07-01T00:00:00"/>
    <s v="Sports &amp; Fitness"/>
    <x v="1"/>
  </r>
  <r>
    <s v="P041"/>
    <n v="3"/>
    <n v="399"/>
    <n v="0"/>
    <s v="Cash on Delivery"/>
    <s v="Cancelled"/>
    <s v="Cancelled"/>
    <s v="Google Ads"/>
    <n v="70"/>
    <n v="315"/>
    <n v="1197"/>
    <n v="945"/>
    <n v="252"/>
    <n v="0.21052631578947367"/>
    <n v="0"/>
    <n v="0"/>
    <s v="Aug"/>
    <s v="Aug-2025"/>
    <d v="2025-08-01T00:00:00"/>
    <s v="Home &amp; Kitchen"/>
    <x v="4"/>
  </r>
  <r>
    <s v="P008"/>
    <n v="1"/>
    <n v="299"/>
    <n v="29.9"/>
    <s v="Credit Card"/>
    <s v="Delivered"/>
    <s v="Delivered"/>
    <s v="Google Ads"/>
    <n v="60"/>
    <n v="197"/>
    <n v="269.10000000000002"/>
    <n v="197"/>
    <n v="72.100000000000023"/>
    <n v="0.26793013749535494"/>
    <n v="269.10000000000002"/>
    <n v="72.100000000000023"/>
    <s v="Jul"/>
    <s v="Jul-2024"/>
    <d v="2024-07-01T00:00:00"/>
    <s v="Electronics"/>
    <x v="20"/>
  </r>
  <r>
    <s v="P014"/>
    <n v="2"/>
    <n v="2499"/>
    <n v="499.8"/>
    <s v="Net Banking"/>
    <s v="Delivered"/>
    <s v="Delivered"/>
    <s v="Organic"/>
    <n v="60"/>
    <n v="1599"/>
    <n v="4498.2"/>
    <n v="3198"/>
    <n v="1300.1999999999998"/>
    <n v="0.28904895291449911"/>
    <n v="4498.2"/>
    <n v="1300.1999999999998"/>
    <s v="Oct"/>
    <s v="Oct-2024"/>
    <d v="2024-10-01T00:00:00"/>
    <s v="Electronics"/>
    <x v="6"/>
  </r>
  <r>
    <s v="P035"/>
    <n v="3"/>
    <n v="1299"/>
    <n v="0"/>
    <s v="Net Banking"/>
    <s v="Delivered"/>
    <s v="Delivered"/>
    <s v="Facebook"/>
    <n v="50"/>
    <n v="863"/>
    <n v="3897"/>
    <n v="2589"/>
    <n v="1308"/>
    <n v="0.33564280215550424"/>
    <n v="3897"/>
    <n v="1308"/>
    <s v="Mar"/>
    <s v="Mar-2024"/>
    <d v="2024-03-01T00:00:00"/>
    <s v="Fashion"/>
    <x v="11"/>
  </r>
  <r>
    <s v="P015"/>
    <n v="3"/>
    <n v="1299"/>
    <n v="779.4"/>
    <s v="UPI"/>
    <s v="Delivered"/>
    <s v="Delivered"/>
    <s v="Email"/>
    <n v="70"/>
    <n v="881"/>
    <n v="3117.6"/>
    <n v="2643"/>
    <n v="474.59999999999991"/>
    <n v="0.15223248652809851"/>
    <n v="3117.6"/>
    <n v="474.59999999999991"/>
    <s v="Nov"/>
    <s v="Nov-2024"/>
    <d v="2024-11-01T00:00:00"/>
    <s v="Electronics"/>
    <x v="6"/>
  </r>
  <r>
    <s v="P064"/>
    <n v="1"/>
    <n v="799"/>
    <n v="0"/>
    <s v="Cash on Delivery"/>
    <s v="Delivered"/>
    <s v="Delivered"/>
    <s v="Email"/>
    <n v="50"/>
    <n v="445"/>
    <n v="799"/>
    <n v="445"/>
    <n v="354"/>
    <n v="0.44305381727158949"/>
    <n v="799"/>
    <n v="354"/>
    <s v="Jul"/>
    <s v="Jul-2024"/>
    <d v="2024-07-01T00:00:00"/>
    <s v="Beauty &amp; Personal Care"/>
    <x v="12"/>
  </r>
  <r>
    <s v="P011"/>
    <n v="4"/>
    <n v="799"/>
    <n v="0"/>
    <s v="UPI"/>
    <s v="Delivered"/>
    <s v="Delayed"/>
    <s v="Organic"/>
    <n v="100"/>
    <n v="645"/>
    <n v="3196"/>
    <n v="2580"/>
    <n v="616"/>
    <n v="0.19274092615769711"/>
    <n v="3196"/>
    <n v="616"/>
    <s v="Jan"/>
    <s v="Jan-2024"/>
    <d v="2024-01-01T00:00:00"/>
    <s v="Electronics"/>
    <x v="19"/>
  </r>
  <r>
    <s v="P085"/>
    <n v="1"/>
    <n v="2999"/>
    <n v="449.85"/>
    <s v="Cash on Delivery"/>
    <s v="Delivered"/>
    <s v="Delivered"/>
    <s v="Instagram"/>
    <n v="40"/>
    <n v="2394"/>
    <n v="2549.15"/>
    <n v="2394"/>
    <n v="155.15000000000009"/>
    <n v="6.0863425063256413E-2"/>
    <n v="2549.15"/>
    <n v="155.15000000000009"/>
    <s v="Feb"/>
    <s v="Feb-2024"/>
    <d v="2024-02-01T00:00:00"/>
    <s v="Sports &amp; Fitness"/>
    <x v="15"/>
  </r>
  <r>
    <s v="P010"/>
    <n v="2"/>
    <n v="2499"/>
    <n v="249.9"/>
    <s v="Credit Card"/>
    <s v="Delivered"/>
    <s v="Delivered"/>
    <s v="Facebook"/>
    <n v="50"/>
    <n v="2030"/>
    <n v="4748.1000000000004"/>
    <n v="4060"/>
    <n v="688.10000000000036"/>
    <n v="0.14492112634527501"/>
    <n v="4748.1000000000004"/>
    <n v="688.10000000000036"/>
    <s v="Sep"/>
    <s v="Sep-2025"/>
    <d v="2025-09-01T00:00:00"/>
    <s v="Electronics"/>
    <x v="19"/>
  </r>
  <r>
    <s v="P075"/>
    <n v="1"/>
    <n v="1999"/>
    <n v="199.9"/>
    <s v="UPI"/>
    <s v="Delivered"/>
    <s v="Delivered"/>
    <s v="Affiliate"/>
    <n v="80"/>
    <n v="1338"/>
    <n v="1799.1"/>
    <n v="1338"/>
    <n v="461.09999999999991"/>
    <n v="0.25629481407370347"/>
    <n v="1799.1"/>
    <n v="461.09999999999991"/>
    <s v="Oct"/>
    <s v="Oct-2025"/>
    <d v="2025-10-01T00:00:00"/>
    <s v="Beauty &amp; Personal Care"/>
    <x v="23"/>
  </r>
  <r>
    <s v="P037"/>
    <n v="4"/>
    <n v="399"/>
    <n v="159.6"/>
    <s v="Cash on Delivery"/>
    <s v="Delivered"/>
    <s v="Delivered"/>
    <s v="Organic"/>
    <n v="40"/>
    <n v="226"/>
    <n v="1436.4"/>
    <n v="904"/>
    <n v="532.40000000000009"/>
    <n v="0.37064884433305489"/>
    <n v="1436.4"/>
    <n v="532.40000000000009"/>
    <s v="Oct"/>
    <s v="Oct-2024"/>
    <d v="2024-10-01T00:00:00"/>
    <s v="Fashion"/>
    <x v="8"/>
  </r>
  <r>
    <s v="P047"/>
    <n v="2"/>
    <n v="1999"/>
    <n v="999.5"/>
    <s v="UPI"/>
    <s v="Delivered"/>
    <s v="Delivered"/>
    <s v="Facebook"/>
    <n v="50"/>
    <n v="1547"/>
    <n v="2998.5"/>
    <n v="3094"/>
    <n v="-95.5"/>
    <n v="-3.1849257962314491E-2"/>
    <n v="2998.5"/>
    <n v="-95.5"/>
    <s v="Jun"/>
    <s v="Jun-2025"/>
    <d v="2025-06-01T00:00:00"/>
    <s v="Home &amp; Kitchen"/>
    <x v="13"/>
  </r>
  <r>
    <s v="P076"/>
    <n v="4"/>
    <n v="399"/>
    <n v="79.8"/>
    <s v="UPI"/>
    <s v="Delivered"/>
    <s v="Delivered"/>
    <s v="Organic"/>
    <n v="60"/>
    <n v="322"/>
    <n v="1516.2"/>
    <n v="1288"/>
    <n v="228.20000000000005"/>
    <n v="0.15050784856879043"/>
    <n v="1516.2"/>
    <n v="228.20000000000005"/>
    <s v="Jun"/>
    <s v="Jun-2024"/>
    <d v="2024-06-01T00:00:00"/>
    <s v="Beauty &amp; Personal Care"/>
    <x v="23"/>
  </r>
  <r>
    <s v="P021"/>
    <n v="1"/>
    <n v="799"/>
    <n v="119.85"/>
    <s v="UPI"/>
    <s v="Delivered"/>
    <s v="Delivered"/>
    <s v="Google Ads"/>
    <n v="80"/>
    <n v="613"/>
    <n v="679.15"/>
    <n v="613"/>
    <n v="66.149999999999977"/>
    <n v="9.740116321872927E-2"/>
    <n v="679.15"/>
    <n v="66.149999999999977"/>
    <s v="Jul"/>
    <s v="Jul-2025"/>
    <d v="2025-07-01T00:00:00"/>
    <s v="Fashion"/>
    <x v="22"/>
  </r>
  <r>
    <s v="P057"/>
    <n v="3"/>
    <n v="299"/>
    <n v="89.7"/>
    <s v="UPI"/>
    <s v="Delivered"/>
    <s v="Delivered"/>
    <s v="Facebook"/>
    <n v="60"/>
    <n v="188"/>
    <n v="807.3"/>
    <n v="564"/>
    <n v="243.29999999999995"/>
    <n v="0.30137495354886656"/>
    <n v="807.3"/>
    <n v="243.29999999999995"/>
    <s v="Mar"/>
    <s v="Mar-2025"/>
    <d v="2025-03-01T00:00:00"/>
    <s v="Home &amp; Kitchen"/>
    <x v="24"/>
  </r>
  <r>
    <s v="P048"/>
    <n v="2"/>
    <n v="1599"/>
    <n v="159.9"/>
    <s v="UPI"/>
    <s v="Delivered"/>
    <s v="Delivered"/>
    <s v="Email"/>
    <n v="50"/>
    <n v="1138"/>
    <n v="3038.1"/>
    <n v="2276"/>
    <n v="762.09999999999991"/>
    <n v="0.25084756920443696"/>
    <n v="3038.1"/>
    <n v="762.09999999999991"/>
    <s v="May"/>
    <s v="May-2025"/>
    <d v="2025-05-01T00:00:00"/>
    <s v="Home &amp; Kitchen"/>
    <x v="13"/>
  </r>
  <r>
    <s v="P086"/>
    <n v="4"/>
    <n v="6999"/>
    <n v="0"/>
    <s v="Net Banking"/>
    <s v="Cancelled"/>
    <s v="Cancelled"/>
    <s v="Organic"/>
    <n v="40"/>
    <n v="4782"/>
    <n v="27996"/>
    <n v="19128"/>
    <n v="8868"/>
    <n v="0.31675953707672527"/>
    <n v="0"/>
    <n v="0"/>
    <s v="Apr"/>
    <s v="Apr-2024"/>
    <d v="2024-04-01T00:00:00"/>
    <s v="Sports &amp; Fitness"/>
    <x v="15"/>
  </r>
  <r>
    <s v="P035"/>
    <n v="2"/>
    <n v="1299"/>
    <n v="389.7"/>
    <s v="Debit Card"/>
    <s v="Delivered"/>
    <s v="Delivered"/>
    <s v="Facebook"/>
    <n v="70"/>
    <n v="863"/>
    <n v="2208.3000000000002"/>
    <n v="1726"/>
    <n v="482.30000000000018"/>
    <n v="0.21840329665353445"/>
    <n v="2208.3000000000002"/>
    <n v="482.30000000000018"/>
    <s v="Feb"/>
    <s v="Feb-2025"/>
    <d v="2025-02-01T00:00:00"/>
    <s v="Fashion"/>
    <x v="11"/>
  </r>
  <r>
    <s v="P048"/>
    <n v="4"/>
    <n v="1599"/>
    <n v="1279.2"/>
    <s v="Cash on Delivery"/>
    <s v="Delivered"/>
    <s v="Delivered"/>
    <s v="Instagram"/>
    <n v="70"/>
    <n v="1138"/>
    <n v="5116.8"/>
    <n v="4552"/>
    <n v="564.80000000000018"/>
    <n v="0.11038148843026895"/>
    <n v="5116.8"/>
    <n v="564.80000000000018"/>
    <s v="Jul"/>
    <s v="Jul-2024"/>
    <d v="2024-07-01T00:00:00"/>
    <s v="Home &amp; Kitchen"/>
    <x v="13"/>
  </r>
  <r>
    <s v="P006"/>
    <n v="2"/>
    <n v="399"/>
    <n v="119.7"/>
    <s v="Net Banking"/>
    <s v="Delivered"/>
    <s v="Delivered"/>
    <s v="Google Ads"/>
    <n v="80"/>
    <n v="221"/>
    <n v="678.3"/>
    <n v="442"/>
    <n v="236.29999999999995"/>
    <n v="0.34837092731829572"/>
    <n v="678.3"/>
    <n v="236.29999999999995"/>
    <s v="Dec"/>
    <s v="Dec-2024"/>
    <d v="2024-12-01T00:00:00"/>
    <s v="Electronics"/>
    <x v="20"/>
  </r>
  <r>
    <s v="P015"/>
    <n v="2"/>
    <n v="1299"/>
    <n v="389.7"/>
    <s v="Debit Card"/>
    <s v="Delivered"/>
    <s v="Delivered"/>
    <s v="Google Ads"/>
    <n v="100"/>
    <n v="881"/>
    <n v="2208.3000000000002"/>
    <n v="1762"/>
    <n v="446.30000000000018"/>
    <n v="0.20210116379115162"/>
    <n v="2208.3000000000002"/>
    <n v="446.30000000000018"/>
    <s v="Jun"/>
    <s v="Jun-2025"/>
    <d v="2025-06-01T00:00:00"/>
    <s v="Electronics"/>
    <x v="6"/>
  </r>
  <r>
    <s v="P043"/>
    <n v="3"/>
    <n v="599"/>
    <n v="449.25"/>
    <s v="Cash on Delivery"/>
    <s v="Delivered"/>
    <s v="Delayed"/>
    <s v="Affiliate"/>
    <n v="50"/>
    <n v="358"/>
    <n v="1347.75"/>
    <n v="1074"/>
    <n v="273.75"/>
    <n v="0.20311630495269895"/>
    <n v="1347.75"/>
    <n v="273.75"/>
    <s v="Oct"/>
    <s v="Oct-2025"/>
    <d v="2025-10-01T00:00:00"/>
    <s v="Home &amp; Kitchen"/>
    <x v="4"/>
  </r>
  <r>
    <s v="P076"/>
    <n v="2"/>
    <n v="399"/>
    <n v="39.9"/>
    <s v="UPI"/>
    <s v="Delivered"/>
    <s v="Delivered"/>
    <s v="Affiliate"/>
    <n v="70"/>
    <n v="322"/>
    <n v="758.1"/>
    <n v="644"/>
    <n v="114.10000000000002"/>
    <n v="0.15050784856879043"/>
    <n v="758.1"/>
    <n v="114.10000000000002"/>
    <s v="Jan"/>
    <s v="Jan-2025"/>
    <d v="2025-01-01T00:00:00"/>
    <s v="Beauty &amp; Personal Care"/>
    <x v="23"/>
  </r>
  <r>
    <s v="P007"/>
    <n v="4"/>
    <n v="599"/>
    <n v="479.2"/>
    <s v="Credit Card"/>
    <s v="Delivered"/>
    <s v="Delivered"/>
    <s v="Google Ads"/>
    <n v="70"/>
    <n v="470"/>
    <n v="1916.8"/>
    <n v="1880"/>
    <n v="36.799999999999955"/>
    <n v="1.9198664440734533E-2"/>
    <n v="1916.8"/>
    <n v="36.799999999999955"/>
    <s v="Sep"/>
    <s v="Sep-2025"/>
    <d v="2025-09-01T00:00:00"/>
    <s v="Electronics"/>
    <x v="20"/>
  </r>
  <r>
    <s v="P082"/>
    <n v="2"/>
    <n v="3999"/>
    <n v="799.8"/>
    <s v="UPI"/>
    <s v="Delivered"/>
    <s v="Delivered"/>
    <s v="Affiliate"/>
    <n v="80"/>
    <n v="2514"/>
    <n v="7198.2"/>
    <n v="5028"/>
    <n v="2170.1999999999998"/>
    <n v="0.30149203967658578"/>
    <n v="7198.2"/>
    <n v="2170.1999999999998"/>
    <s v="Dec"/>
    <s v="Dec-2024"/>
    <d v="2024-12-01T00:00:00"/>
    <s v="Sports &amp; Fitness"/>
    <x v="10"/>
  </r>
  <r>
    <s v="P039"/>
    <n v="3"/>
    <n v="999"/>
    <n v="0"/>
    <s v="Debit Card"/>
    <s v="Cancelled"/>
    <s v="Cancelled"/>
    <s v="Google Ads"/>
    <n v="40"/>
    <n v="573"/>
    <n v="2997"/>
    <n v="1719"/>
    <n v="1278"/>
    <n v="0.42642642642642642"/>
    <n v="0"/>
    <n v="0"/>
    <s v="Apr"/>
    <s v="Apr-2025"/>
    <d v="2025-04-01T00:00:00"/>
    <s v="Fashion"/>
    <x v="8"/>
  </r>
  <r>
    <s v="P077"/>
    <n v="2"/>
    <n v="3999"/>
    <n v="0"/>
    <s v="UPI"/>
    <s v="Cancelled"/>
    <s v="Cancelled"/>
    <s v="Organic"/>
    <n v="70"/>
    <n v="2547"/>
    <n v="7998"/>
    <n v="5094"/>
    <n v="2904"/>
    <n v="0.3630907726931733"/>
    <n v="0"/>
    <n v="0"/>
    <s v="Aug"/>
    <s v="Aug-2024"/>
    <d v="2024-08-01T00:00:00"/>
    <s v="Beauty &amp; Personal Care"/>
    <x v="7"/>
  </r>
  <r>
    <s v="P035"/>
    <n v="4"/>
    <n v="1299"/>
    <n v="259.8"/>
    <s v="UPI"/>
    <s v="Delivered"/>
    <s v="Delivered"/>
    <s v="Facebook"/>
    <n v="40"/>
    <n v="863"/>
    <n v="4936.2"/>
    <n v="3452"/>
    <n v="1484.1999999999998"/>
    <n v="0.30067663384789917"/>
    <n v="4936.2"/>
    <n v="1484.1999999999998"/>
    <s v="Jan"/>
    <s v="Jan-2025"/>
    <d v="2025-01-01T00:00:00"/>
    <s v="Fashion"/>
    <x v="11"/>
  </r>
  <r>
    <s v="P047"/>
    <n v="1"/>
    <n v="1999"/>
    <n v="299.85000000000002"/>
    <s v="Net Banking"/>
    <s v="Delivered"/>
    <s v="Delivered"/>
    <s v="Email"/>
    <n v="50"/>
    <n v="1547"/>
    <n v="1699.15"/>
    <n v="1547"/>
    <n v="152.15000000000009"/>
    <n v="8.9544772386193142E-2"/>
    <n v="1699.15"/>
    <n v="152.15000000000009"/>
    <s v="Jun"/>
    <s v="Jun-2025"/>
    <d v="2025-06-01T00:00:00"/>
    <s v="Home &amp; Kitchen"/>
    <x v="13"/>
  </r>
  <r>
    <s v="P037"/>
    <n v="2"/>
    <n v="399"/>
    <n v="119.7"/>
    <s v="Net Banking"/>
    <s v="Delivered"/>
    <s v="Delivered"/>
    <s v="Email"/>
    <n v="50"/>
    <n v="226"/>
    <n v="678.3"/>
    <n v="452"/>
    <n v="226.29999999999995"/>
    <n v="0.33362818811735218"/>
    <n v="678.3"/>
    <n v="226.29999999999995"/>
    <s v="May"/>
    <s v="May-2024"/>
    <d v="2024-05-01T00:00:00"/>
    <s v="Fashion"/>
    <x v="8"/>
  </r>
  <r>
    <s v="P063"/>
    <n v="3"/>
    <n v="2999"/>
    <n v="899.7"/>
    <s v="Credit Card"/>
    <s v="Delivered"/>
    <s v="Delayed"/>
    <s v="Organic"/>
    <n v="80"/>
    <n v="1877"/>
    <n v="8097.3"/>
    <n v="5631"/>
    <n v="2466.3000000000002"/>
    <n v="0.30458300915119857"/>
    <n v="8097.3"/>
    <n v="2466.3000000000002"/>
    <s v="May"/>
    <s v="May-2025"/>
    <d v="2025-05-01T00:00:00"/>
    <s v="Beauty &amp; Personal Care"/>
    <x v="12"/>
  </r>
  <r>
    <s v="P070"/>
    <n v="1"/>
    <n v="499"/>
    <n v="24.95"/>
    <s v="UPI"/>
    <s v="Delivered"/>
    <s v="Delivered"/>
    <s v="Email"/>
    <n v="70"/>
    <n v="394"/>
    <n v="474.05"/>
    <n v="394"/>
    <n v="80.050000000000011"/>
    <n v="0.16886404387722817"/>
    <n v="474.05"/>
    <n v="80.050000000000011"/>
    <s v="Oct"/>
    <s v="Oct-2024"/>
    <d v="2024-10-01T00:00:00"/>
    <s v="Beauty &amp; Personal Care"/>
    <x v="2"/>
  </r>
  <r>
    <s v="P097"/>
    <n v="2"/>
    <n v="499"/>
    <n v="249.5"/>
    <s v="Credit Card"/>
    <s v="Delivered"/>
    <s v="Delivered"/>
    <s v="Organic"/>
    <n v="100"/>
    <n v="324"/>
    <n v="748.5"/>
    <n v="648"/>
    <n v="100.5"/>
    <n v="0.13426853707414829"/>
    <n v="748.5"/>
    <n v="100.5"/>
    <s v="Dec"/>
    <s v="Dec-2024"/>
    <d v="2024-12-01T00:00:00"/>
    <s v="Sports &amp; Fitness"/>
    <x v="18"/>
  </r>
  <r>
    <s v="P077"/>
    <n v="2"/>
    <n v="3999"/>
    <n v="799.8"/>
    <s v="Debit Card"/>
    <s v="Delivered"/>
    <s v="Delivered"/>
    <s v="Affiliate"/>
    <n v="80"/>
    <n v="2547"/>
    <n v="7198.2"/>
    <n v="5094"/>
    <n v="2104.1999999999998"/>
    <n v="0.29232308077019253"/>
    <n v="7198.2"/>
    <n v="2104.1999999999998"/>
    <s v="Jun"/>
    <s v="Jun-2024"/>
    <d v="2024-06-01T00:00:00"/>
    <s v="Beauty &amp; Personal Care"/>
    <x v="7"/>
  </r>
  <r>
    <s v="P064"/>
    <n v="4"/>
    <n v="799"/>
    <n v="319.60000000000002"/>
    <s v="Credit Card"/>
    <s v="Delivered"/>
    <s v="Delivered"/>
    <s v="Instagram"/>
    <n v="40"/>
    <n v="445"/>
    <n v="2876.4"/>
    <n v="1780"/>
    <n v="1096.4000000000001"/>
    <n v="0.3811709080795439"/>
    <n v="2876.4"/>
    <n v="1096.4000000000001"/>
    <s v="Jul"/>
    <s v="Jul-2024"/>
    <d v="2024-07-01T00:00:00"/>
    <s v="Beauty &amp; Personal Care"/>
    <x v="12"/>
  </r>
  <r>
    <s v="P027"/>
    <n v="1"/>
    <n v="299"/>
    <n v="14.95"/>
    <s v="Credit Card"/>
    <s v="Delivered"/>
    <s v="Delivered"/>
    <s v="Instagram"/>
    <n v="50"/>
    <n v="206"/>
    <n v="284.05"/>
    <n v="206"/>
    <n v="78.050000000000011"/>
    <n v="0.27477556768174621"/>
    <n v="284.05"/>
    <n v="78.050000000000011"/>
    <s v="Dec"/>
    <s v="Dec-2024"/>
    <d v="2024-12-01T00:00:00"/>
    <s v="Fashion"/>
    <x v="0"/>
  </r>
  <r>
    <s v="P058"/>
    <n v="2"/>
    <n v="599"/>
    <n v="239.6"/>
    <s v="Credit Card"/>
    <s v="Delivered"/>
    <s v="Delivered"/>
    <s v="Google Ads"/>
    <n v="50"/>
    <n v="464"/>
    <n v="958.4"/>
    <n v="928"/>
    <n v="30.399999999999977"/>
    <n v="3.1719532554257072E-2"/>
    <n v="958.4"/>
    <n v="30.399999999999977"/>
    <s v="Mar"/>
    <s v="Mar-2024"/>
    <d v="2024-03-01T00:00:00"/>
    <s v="Home &amp; Kitchen"/>
    <x v="24"/>
  </r>
  <r>
    <s v="P046"/>
    <n v="1"/>
    <n v="1999"/>
    <n v="0"/>
    <s v="Cash on Delivery"/>
    <s v="Delivered"/>
    <s v="Delayed"/>
    <s v="Email"/>
    <n v="80"/>
    <n v="1398"/>
    <n v="1999"/>
    <n v="1398"/>
    <n v="601"/>
    <n v="0.30065032516258128"/>
    <n v="1999"/>
    <n v="601"/>
    <s v="Feb"/>
    <s v="Feb-2024"/>
    <d v="2024-02-01T00:00:00"/>
    <s v="Home &amp; Kitchen"/>
    <x v="13"/>
  </r>
  <r>
    <s v="P016"/>
    <n v="1"/>
    <n v="999"/>
    <n v="0"/>
    <s v="Cash on Delivery"/>
    <s v="Cancelled"/>
    <s v="Cancelled"/>
    <s v="Organic"/>
    <n v="60"/>
    <n v="813"/>
    <n v="999"/>
    <n v="813"/>
    <n v="186"/>
    <n v="0.18618618618618618"/>
    <n v="0"/>
    <n v="0"/>
    <s v="Jul"/>
    <s v="Jul-2024"/>
    <d v="2024-07-01T00:00:00"/>
    <s v="Electronics"/>
    <x v="6"/>
  </r>
  <r>
    <s v="P041"/>
    <n v="2"/>
    <n v="399"/>
    <n v="39.9"/>
    <s v="Credit Card"/>
    <s v="Delivered"/>
    <s v="Delayed"/>
    <s v="Organic"/>
    <n v="80"/>
    <n v="315"/>
    <n v="758.1"/>
    <n v="630"/>
    <n v="128.10000000000002"/>
    <n v="0.16897506925207759"/>
    <n v="758.1"/>
    <n v="128.10000000000002"/>
    <s v="Feb"/>
    <s v="Feb-2024"/>
    <d v="2024-02-01T00:00:00"/>
    <s v="Home &amp; Kitchen"/>
    <x v="4"/>
  </r>
  <r>
    <s v="P095"/>
    <n v="4"/>
    <n v="299"/>
    <n v="299"/>
    <s v="Cash on Delivery"/>
    <s v="Delivered"/>
    <s v="Delivered"/>
    <s v="Instagram"/>
    <n v="60"/>
    <n v="221"/>
    <n v="897"/>
    <n v="884"/>
    <n v="13"/>
    <n v="1.4492753623188406E-2"/>
    <n v="897"/>
    <n v="13"/>
    <s v="Sep"/>
    <s v="Sep-2024"/>
    <d v="2024-09-01T00:00:00"/>
    <s v="Sports &amp; Fitness"/>
    <x v="1"/>
  </r>
  <r>
    <s v="P045"/>
    <n v="1"/>
    <n v="4999"/>
    <n v="0"/>
    <s v="UPI"/>
    <s v="Delivered"/>
    <s v="Delivered"/>
    <s v="Affiliate"/>
    <n v="40"/>
    <n v="3040"/>
    <n v="4999"/>
    <n v="3040"/>
    <n v="1959"/>
    <n v="0.391878375675135"/>
    <n v="4999"/>
    <n v="1959"/>
    <s v="Jun"/>
    <s v="Jun-2025"/>
    <d v="2025-06-01T00:00:00"/>
    <s v="Home &amp; Kitchen"/>
    <x v="13"/>
  </r>
  <r>
    <s v="P081"/>
    <n v="2"/>
    <n v="499"/>
    <n v="0"/>
    <s v="Credit Card"/>
    <s v="Cancelled"/>
    <s v="Cancelled"/>
    <s v="Facebook"/>
    <n v="40"/>
    <n v="280"/>
    <n v="998"/>
    <n v="560"/>
    <n v="438"/>
    <n v="0.43887775551102204"/>
    <n v="0"/>
    <n v="0"/>
    <s v="Feb"/>
    <s v="Feb-2025"/>
    <d v="2025-02-01T00:00:00"/>
    <s v="Sports &amp; Fitness"/>
    <x v="10"/>
  </r>
  <r>
    <s v="P030"/>
    <n v="4"/>
    <n v="799"/>
    <n v="319.60000000000002"/>
    <s v="Cash on Delivery"/>
    <s v="Delivered"/>
    <s v="Delivered"/>
    <s v="Affiliate"/>
    <n v="80"/>
    <n v="566"/>
    <n v="2876.4"/>
    <n v="2264"/>
    <n v="612.40000000000009"/>
    <n v="0.21290502016409404"/>
    <n v="2876.4"/>
    <n v="612.40000000000009"/>
    <s v="Sep"/>
    <s v="Sep-2024"/>
    <d v="2024-09-01T00:00:00"/>
    <s v="Fashion"/>
    <x v="21"/>
  </r>
  <r>
    <s v="P058"/>
    <n v="2"/>
    <n v="599"/>
    <n v="0"/>
    <s v="UPI"/>
    <s v="Delivered"/>
    <s v="Delivered"/>
    <s v="Email"/>
    <n v="100"/>
    <n v="464"/>
    <n v="1198"/>
    <n v="928"/>
    <n v="270"/>
    <n v="0.22537562604340566"/>
    <n v="1198"/>
    <n v="270"/>
    <s v="Jan"/>
    <s v="Jan-2024"/>
    <d v="2024-01-01T00:00:00"/>
    <s v="Home &amp; Kitchen"/>
    <x v="24"/>
  </r>
  <r>
    <s v="P054"/>
    <n v="2"/>
    <n v="4999"/>
    <n v="0"/>
    <s v="Credit Card"/>
    <s v="Delivered"/>
    <s v="Delivered"/>
    <s v="Affiliate"/>
    <n v="40"/>
    <n v="2912"/>
    <n v="9998"/>
    <n v="5824"/>
    <n v="4174"/>
    <n v="0.41748349669933987"/>
    <n v="9998"/>
    <n v="4174"/>
    <s v="Mar"/>
    <s v="Mar-2024"/>
    <d v="2024-03-01T00:00:00"/>
    <s v="Home &amp; Kitchen"/>
    <x v="16"/>
  </r>
  <r>
    <s v="P052"/>
    <n v="1"/>
    <n v="499"/>
    <n v="74.849999999999994"/>
    <s v="Net Banking"/>
    <s v="Delivered"/>
    <s v="Delivered"/>
    <s v="Organic"/>
    <n v="50"/>
    <n v="320"/>
    <n v="424.15"/>
    <n v="320"/>
    <n v="104.14999999999998"/>
    <n v="0.24554992337616405"/>
    <n v="424.15"/>
    <n v="104.14999999999998"/>
    <s v="Oct"/>
    <s v="Oct-2024"/>
    <d v="2024-10-01T00:00:00"/>
    <s v="Home &amp; Kitchen"/>
    <x v="14"/>
  </r>
  <r>
    <s v="P051"/>
    <n v="1"/>
    <n v="2499"/>
    <n v="249.9"/>
    <s v="Net Banking"/>
    <s v="Delivered"/>
    <s v="Delayed"/>
    <s v="Facebook"/>
    <n v="60"/>
    <n v="1946"/>
    <n v="2249.1"/>
    <n v="1946"/>
    <n v="303.09999999999991"/>
    <n v="0.13476501711795827"/>
    <n v="2249.1"/>
    <n v="303.09999999999991"/>
    <s v="Sep"/>
    <s v="Sep-2025"/>
    <d v="2025-09-01T00:00:00"/>
    <s v="Home &amp; Kitchen"/>
    <x v="14"/>
  </r>
  <r>
    <s v="P027"/>
    <n v="1"/>
    <n v="299"/>
    <n v="0"/>
    <s v="Credit Card"/>
    <s v="Cancelled"/>
    <s v="Cancelled"/>
    <s v="Organic"/>
    <n v="60"/>
    <n v="206"/>
    <n v="299"/>
    <n v="206"/>
    <n v="93"/>
    <n v="0.31103678929765888"/>
    <n v="0"/>
    <n v="0"/>
    <s v="Jun"/>
    <s v="Jun-2024"/>
    <d v="2024-06-01T00:00:00"/>
    <s v="Fashion"/>
    <x v="0"/>
  </r>
  <r>
    <s v="P064"/>
    <n v="3"/>
    <n v="799"/>
    <n v="0"/>
    <s v="Net Banking"/>
    <s v="Cancelled"/>
    <s v="Cancelled"/>
    <s v="Google Ads"/>
    <n v="60"/>
    <n v="445"/>
    <n v="2397"/>
    <n v="1335"/>
    <n v="1062"/>
    <n v="0.44305381727158949"/>
    <n v="0"/>
    <n v="0"/>
    <s v="Apr"/>
    <s v="Apr-2024"/>
    <d v="2024-04-01T00:00:00"/>
    <s v="Beauty &amp; Personal Care"/>
    <x v="12"/>
  </r>
  <r>
    <s v="P042"/>
    <n v="1"/>
    <n v="2499"/>
    <n v="0"/>
    <s v="Cash on Delivery"/>
    <s v="Delivered"/>
    <s v="Delivered"/>
    <s v="Organic"/>
    <n v="50"/>
    <n v="1833"/>
    <n v="2499"/>
    <n v="1833"/>
    <n v="666"/>
    <n v="0.26650660264105641"/>
    <n v="2499"/>
    <n v="666"/>
    <s v="Mar"/>
    <s v="Mar-2025"/>
    <d v="2025-03-01T00:00:00"/>
    <s v="Home &amp; Kitchen"/>
    <x v="4"/>
  </r>
  <r>
    <s v="P046"/>
    <n v="1"/>
    <n v="1999"/>
    <n v="0"/>
    <s v="Cash on Delivery"/>
    <s v="Cancelled"/>
    <s v="Cancelled"/>
    <s v="Instagram"/>
    <n v="100"/>
    <n v="1398"/>
    <n v="1999"/>
    <n v="1398"/>
    <n v="601"/>
    <n v="0.30065032516258128"/>
    <n v="0"/>
    <n v="0"/>
    <s v="Sep"/>
    <s v="Sep-2024"/>
    <d v="2024-09-01T00:00:00"/>
    <s v="Home &amp; Kitchen"/>
    <x v="13"/>
  </r>
  <r>
    <s v="P049"/>
    <n v="2"/>
    <n v="799"/>
    <n v="0"/>
    <s v="Credit Card"/>
    <s v="Cancelled"/>
    <s v="Cancelled"/>
    <s v="Organic"/>
    <n v="40"/>
    <n v="538"/>
    <n v="1598"/>
    <n v="1076"/>
    <n v="522"/>
    <n v="0.32665832290362956"/>
    <n v="0"/>
    <n v="0"/>
    <s v="Oct"/>
    <s v="Oct-2024"/>
    <d v="2024-10-01T00:00:00"/>
    <s v="Home &amp; Kitchen"/>
    <x v="14"/>
  </r>
  <r>
    <s v="P049"/>
    <n v="2"/>
    <n v="799"/>
    <n v="159.80000000000001"/>
    <s v="Cash on Delivery"/>
    <s v="Delivered"/>
    <s v="Delivered"/>
    <s v="Affiliate"/>
    <n v="40"/>
    <n v="538"/>
    <n v="1438.2"/>
    <n v="1076"/>
    <n v="362.20000000000005"/>
    <n v="0.25184258100403284"/>
    <n v="1438.2"/>
    <n v="362.20000000000005"/>
    <s v="Jun"/>
    <s v="Jun-2024"/>
    <d v="2024-06-01T00:00:00"/>
    <s v="Home &amp; Kitchen"/>
    <x v="14"/>
  </r>
  <r>
    <s v="P014"/>
    <n v="1"/>
    <n v="2499"/>
    <n v="0"/>
    <s v="Debit Card"/>
    <s v="Cancelled"/>
    <s v="Cancelled"/>
    <s v="Google Ads"/>
    <n v="50"/>
    <n v="1599"/>
    <n v="2499"/>
    <n v="1599"/>
    <n v="900"/>
    <n v="0.36014405762304924"/>
    <n v="0"/>
    <n v="0"/>
    <s v="Feb"/>
    <s v="Feb-2025"/>
    <d v="2025-02-01T00:00:00"/>
    <s v="Electronics"/>
    <x v="6"/>
  </r>
  <r>
    <s v="P075"/>
    <n v="1"/>
    <n v="1999"/>
    <n v="299.85000000000002"/>
    <s v="UPI"/>
    <s v="Delivered"/>
    <s v="Delivered"/>
    <s v="Instagram"/>
    <n v="80"/>
    <n v="1338"/>
    <n v="1699.15"/>
    <n v="1338"/>
    <n v="361.15000000000009"/>
    <n v="0.21254745019568613"/>
    <n v="1699.15"/>
    <n v="361.15000000000009"/>
    <s v="Jan"/>
    <s v="Jan-2025"/>
    <d v="2025-01-01T00:00:00"/>
    <s v="Beauty &amp; Personal Care"/>
    <x v="23"/>
  </r>
  <r>
    <s v="P040"/>
    <n v="1"/>
    <n v="799"/>
    <n v="79.900000000000006"/>
    <s v="Credit Card"/>
    <s v="Delivered"/>
    <s v="Delivered"/>
    <s v="Google Ads"/>
    <n v="100"/>
    <n v="639"/>
    <n v="719.1"/>
    <n v="639"/>
    <n v="80.100000000000023"/>
    <n v="0.11138923654568213"/>
    <n v="719.1"/>
    <n v="80.100000000000023"/>
    <s v="Oct"/>
    <s v="Oct-2024"/>
    <d v="2024-10-01T00:00:00"/>
    <s v="Fashion"/>
    <x v="8"/>
  </r>
  <r>
    <s v="P099"/>
    <n v="1"/>
    <n v="1299"/>
    <n v="194.85"/>
    <s v="UPI"/>
    <s v="Delivered"/>
    <s v="Delivered"/>
    <s v="Instagram"/>
    <n v="100"/>
    <n v="1025"/>
    <n v="1104.1500000000001"/>
    <n v="1025"/>
    <n v="79.150000000000091"/>
    <n v="7.1684100892089014E-2"/>
    <n v="1104.1500000000001"/>
    <n v="79.150000000000091"/>
    <s v="Aug"/>
    <s v="Aug-2025"/>
    <d v="2025-08-01T00:00:00"/>
    <s v="Sports &amp; Fitness"/>
    <x v="18"/>
  </r>
  <r>
    <s v="P005"/>
    <n v="1"/>
    <n v="599"/>
    <n v="0"/>
    <s v="UPI"/>
    <s v="Delivered"/>
    <s v="Delivered"/>
    <s v="Affiliate"/>
    <n v="80"/>
    <n v="426"/>
    <n v="599"/>
    <n v="426"/>
    <n v="173"/>
    <n v="0.28881469115191988"/>
    <n v="599"/>
    <n v="173"/>
    <s v="Jun"/>
    <s v="Jun-2025"/>
    <d v="2025-06-01T00:00:00"/>
    <s v="Electronics"/>
    <x v="20"/>
  </r>
  <r>
    <s v="P014"/>
    <n v="3"/>
    <n v="2499"/>
    <n v="1124.55"/>
    <s v="Debit Card"/>
    <s v="Delivered"/>
    <s v="Delivered"/>
    <s v="Facebook"/>
    <n v="100"/>
    <n v="1599"/>
    <n v="6372.45"/>
    <n v="4797"/>
    <n v="1575.4499999999998"/>
    <n v="0.24722830308594024"/>
    <n v="6372.45"/>
    <n v="1575.4499999999998"/>
    <s v="Jan"/>
    <s v="Jan-2025"/>
    <d v="2025-01-01T00:00:00"/>
    <s v="Electronics"/>
    <x v="6"/>
  </r>
  <r>
    <s v="P056"/>
    <n v="1"/>
    <n v="299"/>
    <n v="14.95"/>
    <s v="Credit Card"/>
    <s v="Delivered"/>
    <s v="Delivered"/>
    <s v="Organic"/>
    <n v="70"/>
    <n v="188"/>
    <n v="284.05"/>
    <n v="188"/>
    <n v="96.050000000000011"/>
    <n v="0.33814469283576837"/>
    <n v="284.05"/>
    <n v="96.050000000000011"/>
    <s v="May"/>
    <s v="May-2025"/>
    <d v="2025-05-01T00:00:00"/>
    <s v="Home &amp; Kitchen"/>
    <x v="16"/>
  </r>
  <r>
    <s v="P097"/>
    <n v="3"/>
    <n v="499"/>
    <n v="0"/>
    <s v="Credit Card"/>
    <s v="Cancelled"/>
    <s v="Cancelled"/>
    <s v="Affiliate"/>
    <n v="60"/>
    <n v="324"/>
    <n v="1497"/>
    <n v="972"/>
    <n v="525"/>
    <n v="0.35070140280561124"/>
    <n v="0"/>
    <n v="0"/>
    <s v="Sep"/>
    <s v="Sep-2024"/>
    <d v="2024-09-01T00:00:00"/>
    <s v="Sports &amp; Fitness"/>
    <x v="18"/>
  </r>
  <r>
    <s v="P083"/>
    <n v="2"/>
    <n v="499"/>
    <n v="99.8"/>
    <s v="Net Banking"/>
    <s v="Delivered"/>
    <s v="Delivered"/>
    <s v="Organic"/>
    <n v="60"/>
    <n v="323"/>
    <n v="898.2"/>
    <n v="646"/>
    <n v="252.20000000000005"/>
    <n v="0.28078378980182589"/>
    <n v="898.2"/>
    <n v="252.20000000000005"/>
    <s v="Oct"/>
    <s v="Oct-2025"/>
    <d v="2025-10-01T00:00:00"/>
    <s v="Sports &amp; Fitness"/>
    <x v="10"/>
  </r>
  <r>
    <s v="P095"/>
    <n v="1"/>
    <n v="299"/>
    <n v="29.9"/>
    <s v="Credit Card"/>
    <s v="Delivered"/>
    <s v="Delayed"/>
    <s v="Google Ads"/>
    <n v="100"/>
    <n v="221"/>
    <n v="269.10000000000002"/>
    <n v="221"/>
    <n v="48.100000000000023"/>
    <n v="0.17874396135265708"/>
    <n v="269.10000000000002"/>
    <n v="48.100000000000023"/>
    <s v="Nov"/>
    <s v="Nov-2024"/>
    <d v="2024-11-01T00:00:00"/>
    <s v="Sports &amp; Fitness"/>
    <x v="1"/>
  </r>
  <r>
    <s v="P024"/>
    <n v="1"/>
    <n v="1299"/>
    <n v="194.85"/>
    <s v="Cash on Delivery"/>
    <s v="Delivered"/>
    <s v="Delivered"/>
    <s v="Facebook"/>
    <n v="50"/>
    <n v="969"/>
    <n v="1104.1500000000001"/>
    <n v="969"/>
    <n v="135.15000000000009"/>
    <n v="0.12240184757505781"/>
    <n v="1104.1500000000001"/>
    <n v="135.15000000000009"/>
    <s v="Nov"/>
    <s v="Nov-2024"/>
    <d v="2024-11-01T00:00:00"/>
    <s v="Fashion"/>
    <x v="22"/>
  </r>
  <r>
    <s v="P031"/>
    <n v="3"/>
    <n v="3999"/>
    <n v="2399.4"/>
    <s v="UPI"/>
    <s v="Delivered"/>
    <s v="Delivered"/>
    <s v="Google Ads"/>
    <n v="70"/>
    <n v="3007"/>
    <n v="9597.6"/>
    <n v="9021"/>
    <n v="576.60000000000036"/>
    <n v="6.0077519379844999E-2"/>
    <n v="9597.6"/>
    <n v="576.60000000000036"/>
    <s v="Jul"/>
    <s v="Jul-2024"/>
    <d v="2024-07-01T00:00:00"/>
    <s v="Fashion"/>
    <x v="21"/>
  </r>
  <r>
    <s v="P037"/>
    <n v="4"/>
    <n v="399"/>
    <n v="0"/>
    <s v="Credit Card"/>
    <s v="Delivered"/>
    <s v="Delivered"/>
    <s v="Google Ads"/>
    <n v="70"/>
    <n v="226"/>
    <n v="1596"/>
    <n v="904"/>
    <n v="692"/>
    <n v="0.43358395989974935"/>
    <n v="1596"/>
    <n v="692"/>
    <s v="Mar"/>
    <s v="Mar-2025"/>
    <d v="2025-03-01T00:00:00"/>
    <s v="Fashion"/>
    <x v="8"/>
  </r>
  <r>
    <s v="P091"/>
    <n v="1"/>
    <n v="3999"/>
    <n v="199.95"/>
    <s v="Credit Card"/>
    <s v="Delivered"/>
    <s v="Delayed"/>
    <s v="Organic"/>
    <n v="100"/>
    <n v="3076"/>
    <n v="3799.05"/>
    <n v="3076"/>
    <n v="723.05000000000018"/>
    <n v="0.19032389676366465"/>
    <n v="3799.05"/>
    <n v="723.05000000000018"/>
    <s v="Aug"/>
    <s v="Aug-2025"/>
    <d v="2025-08-01T00:00:00"/>
    <s v="Sports &amp; Fitness"/>
    <x v="3"/>
  </r>
  <r>
    <s v="P068"/>
    <n v="1"/>
    <n v="2499"/>
    <n v="249.9"/>
    <s v="Debit Card"/>
    <s v="Delivered"/>
    <s v="Delivered"/>
    <s v="Google Ads"/>
    <n v="50"/>
    <n v="1632"/>
    <n v="2249.1"/>
    <n v="1632"/>
    <n v="617.09999999999991"/>
    <n v="0.27437641723356004"/>
    <n v="2249.1"/>
    <n v="617.09999999999991"/>
    <s v="May"/>
    <s v="May-2024"/>
    <d v="2024-05-01T00:00:00"/>
    <s v="Beauty &amp; Personal Care"/>
    <x v="17"/>
  </r>
  <r>
    <s v="P091"/>
    <n v="2"/>
    <n v="3999"/>
    <n v="0"/>
    <s v="UPI"/>
    <s v="Delivered"/>
    <s v="Delayed"/>
    <s v="Organic"/>
    <n v="40"/>
    <n v="3076"/>
    <n v="7998"/>
    <n v="6152"/>
    <n v="1846"/>
    <n v="0.23080770192548136"/>
    <n v="7998"/>
    <n v="1846"/>
    <s v="Mar"/>
    <s v="Mar-2024"/>
    <d v="2024-03-01T00:00:00"/>
    <s v="Sports &amp; Fitness"/>
    <x v="3"/>
  </r>
  <r>
    <s v="P010"/>
    <n v="1"/>
    <n v="2499"/>
    <n v="0"/>
    <s v="Credit Card"/>
    <s v="Delivered"/>
    <s v="Delivered"/>
    <s v="Affiliate"/>
    <n v="50"/>
    <n v="2030"/>
    <n v="2499"/>
    <n v="2030"/>
    <n v="469"/>
    <n v="0.1876750700280112"/>
    <n v="2499"/>
    <n v="469"/>
    <s v="Jun"/>
    <s v="Jun-2025"/>
    <d v="2025-06-01T00:00:00"/>
    <s v="Electronics"/>
    <x v="19"/>
  </r>
  <r>
    <s v="P095"/>
    <n v="1"/>
    <n v="299"/>
    <n v="44.85"/>
    <s v="Debit Card"/>
    <s v="Delivered"/>
    <s v="Delivered"/>
    <s v="Organic"/>
    <n v="60"/>
    <n v="221"/>
    <n v="254.15"/>
    <n v="221"/>
    <n v="33.150000000000006"/>
    <n v="0.13043478260869568"/>
    <n v="254.15"/>
    <n v="33.150000000000006"/>
    <s v="Jan"/>
    <s v="Jan-2025"/>
    <d v="2025-01-01T00:00:00"/>
    <s v="Sports &amp; Fitness"/>
    <x v="1"/>
  </r>
  <r>
    <s v="P039"/>
    <n v="1"/>
    <n v="999"/>
    <n v="199.8"/>
    <s v="Credit Card"/>
    <s v="Delivered"/>
    <s v="Delayed"/>
    <s v="Affiliate"/>
    <n v="40"/>
    <n v="573"/>
    <n v="799.2"/>
    <n v="573"/>
    <n v="226.20000000000005"/>
    <n v="0.28303303303303307"/>
    <n v="799.2"/>
    <n v="226.20000000000005"/>
    <s v="Sep"/>
    <s v="Sep-2025"/>
    <d v="2025-09-01T00:00:00"/>
    <s v="Fashion"/>
    <x v="8"/>
  </r>
  <r>
    <s v="P011"/>
    <n v="2"/>
    <n v="799"/>
    <n v="159.80000000000001"/>
    <s v="UPI"/>
    <s v="Delivered"/>
    <s v="Delivered"/>
    <s v="Google Ads"/>
    <n v="40"/>
    <n v="645"/>
    <n v="1438.2"/>
    <n v="1290"/>
    <n v="148.20000000000005"/>
    <n v="0.10304547350855238"/>
    <n v="1438.2"/>
    <n v="148.20000000000005"/>
    <s v="Apr"/>
    <s v="Apr-2024"/>
    <d v="2024-04-01T00:00:00"/>
    <s v="Electronics"/>
    <x v="19"/>
  </r>
  <r>
    <s v="P041"/>
    <n v="1"/>
    <n v="399"/>
    <n v="59.85"/>
    <s v="Credit Card"/>
    <s v="Delivered"/>
    <s v="Delayed"/>
    <s v="Instagram"/>
    <n v="100"/>
    <n v="315"/>
    <n v="339.15"/>
    <n v="315"/>
    <n v="24.149999999999977"/>
    <n v="7.120743034055721E-2"/>
    <n v="339.15"/>
    <n v="24.149999999999977"/>
    <s v="Nov"/>
    <s v="Nov-2024"/>
    <d v="2024-11-01T00:00:00"/>
    <s v="Home &amp; Kitchen"/>
    <x v="4"/>
  </r>
  <r>
    <s v="P012"/>
    <n v="2"/>
    <n v="1599"/>
    <n v="0"/>
    <s v="Debit Card"/>
    <s v="Cancelled"/>
    <s v="Cancelled"/>
    <s v="Google Ads"/>
    <n v="100"/>
    <n v="1169"/>
    <n v="3198"/>
    <n v="2338"/>
    <n v="860"/>
    <n v="0.26891807379612259"/>
    <n v="0"/>
    <n v="0"/>
    <s v="Mar"/>
    <s v="Mar-2025"/>
    <d v="2025-03-01T00:00:00"/>
    <s v="Electronics"/>
    <x v="19"/>
  </r>
  <r>
    <s v="P079"/>
    <n v="2"/>
    <n v="1999"/>
    <n v="0"/>
    <s v="UPI"/>
    <s v="Delivered"/>
    <s v="Delivered"/>
    <s v="Instagram"/>
    <n v="40"/>
    <n v="1506"/>
    <n v="3998"/>
    <n v="3012"/>
    <n v="986"/>
    <n v="0.2466233116558279"/>
    <n v="3998"/>
    <n v="986"/>
    <s v="Jun"/>
    <s v="Jun-2024"/>
    <d v="2024-06-01T00:00:00"/>
    <s v="Beauty &amp; Personal Care"/>
    <x v="7"/>
  </r>
  <r>
    <s v="P072"/>
    <n v="2"/>
    <n v="999"/>
    <n v="299.7"/>
    <s v="Debit Card"/>
    <s v="Delivered"/>
    <s v="Delivered"/>
    <s v="Organic"/>
    <n v="100"/>
    <n v="636"/>
    <n v="1698.3"/>
    <n v="1272"/>
    <n v="426.29999999999995"/>
    <n v="0.25101572160395685"/>
    <n v="1698.3"/>
    <n v="426.29999999999995"/>
    <s v="Aug"/>
    <s v="Aug-2024"/>
    <d v="2024-08-01T00:00:00"/>
    <s v="Beauty &amp; Personal Care"/>
    <x v="2"/>
  </r>
  <r>
    <s v="P042"/>
    <n v="1"/>
    <n v="2499"/>
    <n v="0"/>
    <s v="Debit Card"/>
    <s v="Cancelled"/>
    <s v="Cancelled"/>
    <s v="Instagram"/>
    <n v="80"/>
    <n v="1833"/>
    <n v="2499"/>
    <n v="1833"/>
    <n v="666"/>
    <n v="0.26650660264105641"/>
    <n v="0"/>
    <n v="0"/>
    <s v="Sep"/>
    <s v="Sep-2025"/>
    <d v="2025-09-01T00:00:00"/>
    <s v="Home &amp; Kitchen"/>
    <x v="4"/>
  </r>
  <r>
    <s v="P045"/>
    <n v="1"/>
    <n v="4999"/>
    <n v="0"/>
    <s v="UPI"/>
    <s v="Delivered"/>
    <s v="Delivered"/>
    <s v="Google Ads"/>
    <n v="70"/>
    <n v="3040"/>
    <n v="4999"/>
    <n v="3040"/>
    <n v="1959"/>
    <n v="0.391878375675135"/>
    <n v="4999"/>
    <n v="1959"/>
    <s v="Oct"/>
    <s v="Oct-2025"/>
    <d v="2025-10-01T00:00:00"/>
    <s v="Home &amp; Kitchen"/>
    <x v="13"/>
  </r>
  <r>
    <s v="P007"/>
    <n v="1"/>
    <n v="599"/>
    <n v="0"/>
    <s v="UPI"/>
    <s v="Delivered"/>
    <s v="Delivered"/>
    <s v="Organic"/>
    <n v="50"/>
    <n v="470"/>
    <n v="599"/>
    <n v="470"/>
    <n v="129"/>
    <n v="0.21535893155258765"/>
    <n v="599"/>
    <n v="129"/>
    <s v="Jul"/>
    <s v="Jul-2025"/>
    <d v="2025-07-01T00:00:00"/>
    <s v="Electronics"/>
    <x v="20"/>
  </r>
  <r>
    <s v="P019"/>
    <n v="1"/>
    <n v="499"/>
    <n v="99.8"/>
    <s v="Debit Card"/>
    <s v="Delivered"/>
    <s v="Delivered"/>
    <s v="Google Ads"/>
    <n v="70"/>
    <n v="391"/>
    <n v="399.2"/>
    <n v="391"/>
    <n v="8.1999999999999886"/>
    <n v="2.0541082164328629E-2"/>
    <n v="399.2"/>
    <n v="8.1999999999999886"/>
    <s v="Jun"/>
    <s v="Jun-2024"/>
    <d v="2024-06-01T00:00:00"/>
    <s v="Electronics"/>
    <x v="9"/>
  </r>
  <r>
    <s v="P054"/>
    <n v="1"/>
    <n v="4999"/>
    <n v="499.9"/>
    <s v="UPI"/>
    <s v="Delivered"/>
    <s v="Delivered"/>
    <s v="Email"/>
    <n v="80"/>
    <n v="2912"/>
    <n v="4499.1000000000004"/>
    <n v="2912"/>
    <n v="1587.1000000000004"/>
    <n v="0.35275944077704435"/>
    <n v="4499.1000000000004"/>
    <n v="1587.1000000000004"/>
    <s v="Sep"/>
    <s v="Sep-2025"/>
    <d v="2025-09-01T00:00:00"/>
    <s v="Home &amp; Kitchen"/>
    <x v="16"/>
  </r>
  <r>
    <s v="P082"/>
    <n v="2"/>
    <n v="3999"/>
    <n v="1199.7"/>
    <s v="Cash on Delivery"/>
    <s v="Delivered"/>
    <s v="Delivered"/>
    <s v="Google Ads"/>
    <n v="50"/>
    <n v="2514"/>
    <n v="6798.3"/>
    <n v="5028"/>
    <n v="1770.3000000000002"/>
    <n v="0.2604033361281497"/>
    <n v="6798.3"/>
    <n v="1770.3000000000002"/>
    <s v="Dec"/>
    <s v="Dec-2024"/>
    <d v="2024-12-01T00:00:00"/>
    <s v="Sports &amp; Fitness"/>
    <x v="10"/>
  </r>
  <r>
    <s v="P063"/>
    <n v="1"/>
    <n v="2999"/>
    <n v="149.94999999999999"/>
    <s v="Credit Card"/>
    <s v="Delivered"/>
    <s v="Delivered"/>
    <s v="Organic"/>
    <n v="80"/>
    <n v="1877"/>
    <n v="2849.05"/>
    <n v="1877"/>
    <n v="972.05000000000018"/>
    <n v="0.34118390340639865"/>
    <n v="2849.05"/>
    <n v="972.05000000000018"/>
    <s v="Jul"/>
    <s v="Jul-2024"/>
    <d v="2024-07-01T00:00:00"/>
    <s v="Beauty &amp; Personal Care"/>
    <x v="12"/>
  </r>
  <r>
    <s v="P063"/>
    <n v="1"/>
    <n v="2999"/>
    <n v="299.89999999999998"/>
    <s v="UPI"/>
    <s v="Delivered"/>
    <s v="Delayed"/>
    <s v="Organic"/>
    <n v="70"/>
    <n v="1877"/>
    <n v="2699.1"/>
    <n v="1877"/>
    <n v="822.09999999999991"/>
    <n v="0.30458300915119851"/>
    <n v="2699.1"/>
    <n v="822.09999999999991"/>
    <s v="Jan"/>
    <s v="Jan-2024"/>
    <d v="2024-01-01T00:00:00"/>
    <s v="Beauty &amp; Personal Care"/>
    <x v="12"/>
  </r>
  <r>
    <s v="P082"/>
    <n v="4"/>
    <n v="3999"/>
    <n v="0"/>
    <s v="UPI"/>
    <s v="Delivered"/>
    <s v="Delivered"/>
    <s v="Instagram"/>
    <n v="70"/>
    <n v="2514"/>
    <n v="15996"/>
    <n v="10056"/>
    <n v="5940"/>
    <n v="0.37134283570892723"/>
    <n v="15996"/>
    <n v="5940"/>
    <s v="Dec"/>
    <s v="Dec-2024"/>
    <d v="2024-12-01T00:00:00"/>
    <s v="Sports &amp; Fitness"/>
    <x v="10"/>
  </r>
  <r>
    <s v="P042"/>
    <n v="1"/>
    <n v="2499"/>
    <n v="124.95"/>
    <s v="Credit Card"/>
    <s v="Delivered"/>
    <s v="Delivered"/>
    <s v="Organic"/>
    <n v="50"/>
    <n v="1833"/>
    <n v="2374.0500000000002"/>
    <n v="1833"/>
    <n v="541.05000000000018"/>
    <n v="0.22790168699058577"/>
    <n v="2374.0500000000002"/>
    <n v="541.05000000000018"/>
    <s v="Jan"/>
    <s v="Jan-2025"/>
    <d v="2025-01-01T00:00:00"/>
    <s v="Home &amp; Kitchen"/>
    <x v="4"/>
  </r>
  <r>
    <s v="P093"/>
    <n v="1"/>
    <n v="999"/>
    <n v="0"/>
    <s v="Cash on Delivery"/>
    <s v="Delivered"/>
    <s v="Delivered"/>
    <s v="Organic"/>
    <n v="80"/>
    <n v="629"/>
    <n v="999"/>
    <n v="629"/>
    <n v="370"/>
    <n v="0.37037037037037035"/>
    <n v="999"/>
    <n v="370"/>
    <s v="Mar"/>
    <s v="Mar-2024"/>
    <d v="2024-03-01T00:00:00"/>
    <s v="Sports &amp; Fitness"/>
    <x v="1"/>
  </r>
  <r>
    <s v="P017"/>
    <n v="3"/>
    <n v="6999"/>
    <n v="2099.6999999999998"/>
    <s v="Debit Card"/>
    <s v="Delivered"/>
    <s v="Delivered"/>
    <s v="Organic"/>
    <n v="100"/>
    <n v="4046"/>
    <n v="18897.3"/>
    <n v="12138"/>
    <n v="6759.2999999999993"/>
    <n v="0.35768601863758315"/>
    <n v="18897.3"/>
    <n v="6759.2999999999993"/>
    <s v="Aug"/>
    <s v="Aug-2025"/>
    <d v="2025-08-01T00:00:00"/>
    <s v="Electronics"/>
    <x v="9"/>
  </r>
  <r>
    <s v="P029"/>
    <n v="4"/>
    <n v="2499"/>
    <n v="0"/>
    <s v="Net Banking"/>
    <s v="Cancelled"/>
    <s v="Cancelled"/>
    <s v="Instagram"/>
    <n v="70"/>
    <n v="1584"/>
    <n v="9996"/>
    <n v="6336"/>
    <n v="3660"/>
    <n v="0.36614645858343337"/>
    <n v="0"/>
    <n v="0"/>
    <s v="Oct"/>
    <s v="Oct-2025"/>
    <d v="2025-10-01T00:00:00"/>
    <s v="Fashion"/>
    <x v="21"/>
  </r>
  <r>
    <s v="P086"/>
    <n v="1"/>
    <n v="6999"/>
    <n v="1049.8499999999999"/>
    <s v="Credit Card"/>
    <s v="Delivered"/>
    <s v="Delivered"/>
    <s v="Organic"/>
    <n v="60"/>
    <n v="4782"/>
    <n v="5949.15"/>
    <n v="4782"/>
    <n v="1167.1499999999996"/>
    <n v="0.19618769067850025"/>
    <n v="5949.15"/>
    <n v="1167.1499999999996"/>
    <s v="Jan"/>
    <s v="Jan-2025"/>
    <d v="2025-01-01T00:00:00"/>
    <s v="Sports &amp; Fitness"/>
    <x v="15"/>
  </r>
  <r>
    <s v="P098"/>
    <n v="1"/>
    <n v="399"/>
    <n v="0"/>
    <s v="Credit Card"/>
    <s v="Cancelled"/>
    <s v="Cancelled"/>
    <s v="Google Ads"/>
    <n v="60"/>
    <n v="278"/>
    <n v="399"/>
    <n v="278"/>
    <n v="121"/>
    <n v="0.3032581453634085"/>
    <n v="0"/>
    <n v="0"/>
    <s v="Oct"/>
    <s v="Oct-2024"/>
    <d v="2024-10-01T00:00:00"/>
    <s v="Sports &amp; Fitness"/>
    <x v="18"/>
  </r>
  <r>
    <s v="P030"/>
    <n v="2"/>
    <n v="799"/>
    <n v="319.60000000000002"/>
    <s v="Credit Card"/>
    <s v="Delivered"/>
    <s v="Delivered"/>
    <s v="Google Ads"/>
    <n v="60"/>
    <n v="566"/>
    <n v="1278.4000000000001"/>
    <n v="1132"/>
    <n v="146.40000000000009"/>
    <n v="0.11451814768460582"/>
    <n v="1278.4000000000001"/>
    <n v="146.40000000000009"/>
    <s v="Mar"/>
    <s v="Mar-2024"/>
    <d v="2024-03-01T00:00:00"/>
    <s v="Fashion"/>
    <x v="21"/>
  </r>
  <r>
    <s v="P088"/>
    <n v="2"/>
    <n v="2999"/>
    <n v="899.7"/>
    <s v="UPI"/>
    <s v="Delivered"/>
    <s v="Delivered"/>
    <s v="Organic"/>
    <n v="80"/>
    <n v="2377"/>
    <n v="5098.3"/>
    <n v="4754"/>
    <n v="344.30000000000018"/>
    <n v="6.7532314693133033E-2"/>
    <n v="5098.3"/>
    <n v="344.30000000000018"/>
    <s v="Apr"/>
    <s v="Apr-2025"/>
    <d v="2025-04-01T00:00:00"/>
    <s v="Sports &amp; Fitness"/>
    <x v="15"/>
  </r>
  <r>
    <s v="P074"/>
    <n v="3"/>
    <n v="2999"/>
    <n v="899.7"/>
    <s v="Net Banking"/>
    <s v="Delivered"/>
    <s v="Delivered"/>
    <s v="Email"/>
    <n v="40"/>
    <n v="1870"/>
    <n v="8097.3"/>
    <n v="5610"/>
    <n v="2487.3000000000002"/>
    <n v="0.30717646622948391"/>
    <n v="8097.3"/>
    <n v="2487.3000000000002"/>
    <s v="Jun"/>
    <s v="Jun-2024"/>
    <d v="2024-06-01T00:00:00"/>
    <s v="Beauty &amp; Personal Care"/>
    <x v="23"/>
  </r>
  <r>
    <s v="P042"/>
    <n v="3"/>
    <n v="2499"/>
    <n v="1124.55"/>
    <s v="Credit Card"/>
    <s v="Delivered"/>
    <s v="Delivered"/>
    <s v="Google Ads"/>
    <n v="80"/>
    <n v="1833"/>
    <n v="6372.45"/>
    <n v="5499"/>
    <n v="873.44999999999982"/>
    <n v="0.1370665913424193"/>
    <n v="6372.45"/>
    <n v="873.44999999999982"/>
    <s v="Dec"/>
    <s v="Dec-2024"/>
    <d v="2024-12-01T00:00:00"/>
    <s v="Home &amp; Kitchen"/>
    <x v="4"/>
  </r>
  <r>
    <s v="P017"/>
    <n v="1"/>
    <n v="6999"/>
    <n v="349.95"/>
    <s v="Credit Card"/>
    <s v="Delivered"/>
    <s v="Delayed"/>
    <s v="Facebook"/>
    <n v="100"/>
    <n v="4046"/>
    <n v="6649.05"/>
    <n v="4046"/>
    <n v="2603.0500000000002"/>
    <n v="0.39149201765665775"/>
    <n v="6649.05"/>
    <n v="2603.0500000000002"/>
    <s v="Apr"/>
    <s v="Apr-2024"/>
    <d v="2024-04-01T00:00:00"/>
    <s v="Electronics"/>
    <x v="9"/>
  </r>
  <r>
    <s v="P059"/>
    <n v="1"/>
    <n v="1999"/>
    <n v="0"/>
    <s v="Debit Card"/>
    <s v="Cancelled"/>
    <s v="Cancelled"/>
    <s v="Google Ads"/>
    <n v="70"/>
    <n v="1414"/>
    <n v="1999"/>
    <n v="1414"/>
    <n v="585"/>
    <n v="0.29264632316158079"/>
    <n v="0"/>
    <n v="0"/>
    <s v="Jan"/>
    <s v="Jan-2025"/>
    <d v="2025-01-01T00:00:00"/>
    <s v="Home &amp; Kitchen"/>
    <x v="24"/>
  </r>
  <r>
    <s v="P077"/>
    <n v="2"/>
    <n v="3999"/>
    <n v="399.9"/>
    <s v="Credit Card"/>
    <s v="Delivered"/>
    <s v="Delivered"/>
    <s v="Organic"/>
    <n v="80"/>
    <n v="2547"/>
    <n v="7598.1"/>
    <n v="5094"/>
    <n v="2504.1000000000004"/>
    <n v="0.32956923441386665"/>
    <n v="7598.1"/>
    <n v="2504.1000000000004"/>
    <s v="May"/>
    <s v="May-2024"/>
    <d v="2024-05-01T00:00:00"/>
    <s v="Beauty &amp; Personal Care"/>
    <x v="7"/>
  </r>
  <r>
    <s v="P051"/>
    <n v="2"/>
    <n v="2499"/>
    <n v="749.7"/>
    <s v="UPI"/>
    <s v="Delivered"/>
    <s v="Delivered"/>
    <s v="Instagram"/>
    <n v="40"/>
    <n v="1946"/>
    <n v="4248.3"/>
    <n v="3892"/>
    <n v="356.30000000000018"/>
    <n v="8.3868841654308815E-2"/>
    <n v="4248.3"/>
    <n v="356.30000000000018"/>
    <s v="Feb"/>
    <s v="Feb-2024"/>
    <d v="2024-02-01T00:00:00"/>
    <s v="Home &amp; Kitchen"/>
    <x v="14"/>
  </r>
  <r>
    <s v="P084"/>
    <n v="2"/>
    <n v="999"/>
    <n v="99.9"/>
    <s v="Cash on Delivery"/>
    <s v="Delivered"/>
    <s v="Delivered"/>
    <s v="Organic"/>
    <n v="80"/>
    <n v="809"/>
    <n v="1898.1"/>
    <n v="1618"/>
    <n v="280.09999999999991"/>
    <n v="0.14756862125283174"/>
    <n v="1898.1"/>
    <n v="280.09999999999991"/>
    <s v="Jul"/>
    <s v="Jul-2024"/>
    <d v="2024-07-01T00:00:00"/>
    <s v="Sports &amp; Fitness"/>
    <x v="10"/>
  </r>
  <r>
    <s v="P029"/>
    <n v="2"/>
    <n v="2499"/>
    <n v="749.7"/>
    <s v="Debit Card"/>
    <s v="Delivered"/>
    <s v="Delivered"/>
    <s v="Organic"/>
    <n v="40"/>
    <n v="1584"/>
    <n v="4248.3"/>
    <n v="3168"/>
    <n v="1080.3000000000002"/>
    <n v="0.25428995127462756"/>
    <n v="4248.3"/>
    <n v="1080.3000000000002"/>
    <s v="Apr"/>
    <s v="Apr-2024"/>
    <d v="2024-04-01T00:00:00"/>
    <s v="Fashion"/>
    <x v="21"/>
  </r>
  <r>
    <s v="P020"/>
    <n v="2"/>
    <n v="1999"/>
    <n v="599.70000000000005"/>
    <s v="UPI"/>
    <s v="Delivered"/>
    <s v="Delivered"/>
    <s v="Instagram"/>
    <n v="50"/>
    <n v="1597"/>
    <n v="3398.3"/>
    <n v="3194"/>
    <n v="204.30000000000018"/>
    <n v="6.0118294441338364E-2"/>
    <n v="3398.3"/>
    <n v="204.30000000000018"/>
    <s v="Jan"/>
    <s v="Jan-2025"/>
    <d v="2025-01-01T00:00:00"/>
    <s v="Electronics"/>
    <x v="9"/>
  </r>
  <r>
    <s v="P030"/>
    <n v="2"/>
    <n v="799"/>
    <n v="79.900000000000006"/>
    <s v="UPI"/>
    <s v="Delivered"/>
    <s v="Delivered"/>
    <s v="Affiliate"/>
    <n v="60"/>
    <n v="566"/>
    <n v="1518.1"/>
    <n v="1132"/>
    <n v="386.09999999999991"/>
    <n v="0.25433107173440478"/>
    <n v="1518.1"/>
    <n v="386.09999999999991"/>
    <s v="Jul"/>
    <s v="Jul-2024"/>
    <d v="2024-07-01T00:00:00"/>
    <s v="Fashion"/>
    <x v="21"/>
  </r>
  <r>
    <s v="P059"/>
    <n v="1"/>
    <n v="1999"/>
    <n v="499.75"/>
    <s v="Debit Card"/>
    <s v="Delivered"/>
    <s v="Delivered"/>
    <s v="Instagram"/>
    <n v="50"/>
    <n v="1414"/>
    <n v="1499.25"/>
    <n v="1414"/>
    <n v="85.25"/>
    <n v="5.6861764215441056E-2"/>
    <n v="1499.25"/>
    <n v="85.25"/>
    <s v="Sep"/>
    <s v="Sep-2025"/>
    <d v="2025-09-01T00:00:00"/>
    <s v="Home &amp; Kitchen"/>
    <x v="24"/>
  </r>
  <r>
    <s v="P047"/>
    <n v="3"/>
    <n v="1999"/>
    <n v="299.85000000000002"/>
    <s v="Cash on Delivery"/>
    <s v="Delivered"/>
    <s v="Delayed"/>
    <s v="Organic"/>
    <n v="80"/>
    <n v="1547"/>
    <n v="5697.15"/>
    <n v="4641"/>
    <n v="1056.1499999999996"/>
    <n v="0.18538216476659378"/>
    <n v="5697.15"/>
    <n v="1056.1499999999996"/>
    <s v="Apr"/>
    <s v="Apr-2024"/>
    <d v="2024-04-01T00:00:00"/>
    <s v="Home &amp; Kitchen"/>
    <x v="13"/>
  </r>
  <r>
    <s v="P045"/>
    <n v="4"/>
    <n v="4999"/>
    <n v="0"/>
    <s v="Credit Card"/>
    <s v="Cancelled"/>
    <s v="Cancelled"/>
    <s v="Email"/>
    <n v="70"/>
    <n v="3040"/>
    <n v="19996"/>
    <n v="12160"/>
    <n v="7836"/>
    <n v="0.391878375675135"/>
    <n v="0"/>
    <n v="0"/>
    <s v="Aug"/>
    <s v="Aug-2025"/>
    <d v="2025-08-01T00:00:00"/>
    <s v="Home &amp; Kitchen"/>
    <x v="13"/>
  </r>
  <r>
    <s v="P066"/>
    <n v="1"/>
    <n v="299"/>
    <n v="0"/>
    <s v="Debit Card"/>
    <s v="Cancelled"/>
    <s v="Cancelled"/>
    <s v="Organic"/>
    <n v="80"/>
    <n v="223"/>
    <n v="299"/>
    <n v="223"/>
    <n v="76"/>
    <n v="0.25418060200668896"/>
    <n v="0"/>
    <n v="0"/>
    <s v="Aug"/>
    <s v="Aug-2025"/>
    <d v="2025-08-01T00:00:00"/>
    <s v="Beauty &amp; Personal Care"/>
    <x v="17"/>
  </r>
  <r>
    <s v="P071"/>
    <n v="4"/>
    <n v="999"/>
    <n v="199.8"/>
    <s v="UPI"/>
    <s v="Delivered"/>
    <s v="Delivered"/>
    <s v="Organic"/>
    <n v="70"/>
    <n v="818"/>
    <n v="3796.2"/>
    <n v="3272"/>
    <n v="524.19999999999982"/>
    <n v="0.13808545387492752"/>
    <n v="3796.2"/>
    <n v="524.19999999999982"/>
    <s v="Nov"/>
    <s v="Nov-2024"/>
    <d v="2024-11-01T00:00:00"/>
    <s v="Beauty &amp; Personal Care"/>
    <x v="2"/>
  </r>
  <r>
    <s v="P049"/>
    <n v="1"/>
    <n v="799"/>
    <n v="0"/>
    <s v="Credit Card"/>
    <s v="Cancelled"/>
    <s v="Cancelled"/>
    <s v="Organic"/>
    <n v="100"/>
    <n v="538"/>
    <n v="799"/>
    <n v="538"/>
    <n v="261"/>
    <n v="0.32665832290362956"/>
    <n v="0"/>
    <n v="0"/>
    <s v="Jun"/>
    <s v="Jun-2024"/>
    <d v="2024-06-01T00:00:00"/>
    <s v="Home &amp; Kitchen"/>
    <x v="14"/>
  </r>
  <r>
    <s v="P066"/>
    <n v="1"/>
    <n v="299"/>
    <n v="0"/>
    <s v="Debit Card"/>
    <s v="Cancelled"/>
    <s v="Cancelled"/>
    <s v="Organic"/>
    <n v="60"/>
    <n v="223"/>
    <n v="299"/>
    <n v="223"/>
    <n v="76"/>
    <n v="0.25418060200668896"/>
    <n v="0"/>
    <n v="0"/>
    <s v="Oct"/>
    <s v="Oct-2024"/>
    <d v="2024-10-01T00:00:00"/>
    <s v="Beauty &amp; Personal Care"/>
    <x v="17"/>
  </r>
  <r>
    <s v="P058"/>
    <n v="1"/>
    <n v="599"/>
    <n v="0"/>
    <s v="UPI"/>
    <s v="Cancelled"/>
    <s v="Cancelled"/>
    <s v="Google Ads"/>
    <n v="80"/>
    <n v="464"/>
    <n v="599"/>
    <n v="464"/>
    <n v="135"/>
    <n v="0.22537562604340566"/>
    <n v="0"/>
    <n v="0"/>
    <s v="Jun"/>
    <s v="Jun-2025"/>
    <d v="2025-06-01T00:00:00"/>
    <s v="Home &amp; Kitchen"/>
    <x v="24"/>
  </r>
  <r>
    <s v="P095"/>
    <n v="1"/>
    <n v="299"/>
    <n v="59.8"/>
    <s v="Credit Card"/>
    <s v="Delivered"/>
    <s v="Delivered"/>
    <s v="Organic"/>
    <n v="60"/>
    <n v="221"/>
    <n v="239.2"/>
    <n v="221"/>
    <n v="18.199999999999989"/>
    <n v="7.608695652173908E-2"/>
    <n v="239.2"/>
    <n v="18.199999999999989"/>
    <s v="Dec"/>
    <s v="Dec-2024"/>
    <d v="2024-12-01T00:00:00"/>
    <s v="Sports &amp; Fitness"/>
    <x v="1"/>
  </r>
  <r>
    <s v="P065"/>
    <n v="3"/>
    <n v="399"/>
    <n v="119.7"/>
    <s v="Credit Card"/>
    <s v="Delivered"/>
    <s v="Delivered"/>
    <s v="Organic"/>
    <n v="60"/>
    <n v="252"/>
    <n v="1077.3"/>
    <n v="756"/>
    <n v="321.29999999999995"/>
    <n v="0.2982456140350877"/>
    <n v="1077.3"/>
    <n v="321.29999999999995"/>
    <s v="Apr"/>
    <s v="Apr-2024"/>
    <d v="2024-04-01T00:00:00"/>
    <s v="Beauty &amp; Personal Care"/>
    <x v="17"/>
  </r>
  <r>
    <s v="P064"/>
    <n v="3"/>
    <n v="799"/>
    <n v="239.7"/>
    <s v="Credit Card"/>
    <s v="Delivered"/>
    <s v="Delivered"/>
    <s v="Organic"/>
    <n v="70"/>
    <n v="445"/>
    <n v="2157.3000000000002"/>
    <n v="1335"/>
    <n v="822.30000000000018"/>
    <n v="0.3811709080795439"/>
    <n v="2157.3000000000002"/>
    <n v="822.30000000000018"/>
    <s v="Jan"/>
    <s v="Jan-2025"/>
    <d v="2025-01-01T00:00:00"/>
    <s v="Beauty &amp; Personal Care"/>
    <x v="12"/>
  </r>
  <r>
    <s v="P096"/>
    <n v="1"/>
    <n v="299"/>
    <n v="44.85"/>
    <s v="Net Banking"/>
    <s v="Delivered"/>
    <s v="Delivered"/>
    <s v="Email"/>
    <n v="60"/>
    <n v="168"/>
    <n v="254.15"/>
    <n v="168"/>
    <n v="86.15"/>
    <n v="0.33897304741294515"/>
    <n v="254.15"/>
    <n v="86.15"/>
    <s v="Dec"/>
    <s v="Dec-2024"/>
    <d v="2024-12-01T00:00:00"/>
    <s v="Sports &amp; Fitness"/>
    <x v="1"/>
  </r>
  <r>
    <s v="P065"/>
    <n v="4"/>
    <n v="399"/>
    <n v="159.6"/>
    <s v="UPI"/>
    <s v="Delivered"/>
    <s v="Delayed"/>
    <s v="Organic"/>
    <n v="100"/>
    <n v="252"/>
    <n v="1436.4"/>
    <n v="1008"/>
    <n v="428.40000000000009"/>
    <n v="0.29824561403508776"/>
    <n v="1436.4"/>
    <n v="428.40000000000009"/>
    <s v="Aug"/>
    <s v="Aug-2025"/>
    <d v="2025-08-01T00:00:00"/>
    <s v="Beauty &amp; Personal Care"/>
    <x v="17"/>
  </r>
  <r>
    <s v="P005"/>
    <n v="4"/>
    <n v="599"/>
    <n v="119.8"/>
    <s v="UPI"/>
    <s v="Delivered"/>
    <s v="Delivered"/>
    <s v="Organic"/>
    <n v="60"/>
    <n v="426"/>
    <n v="2276.1999999999998"/>
    <n v="1704"/>
    <n v="572.19999999999982"/>
    <n v="0.25138388542307349"/>
    <n v="2276.1999999999998"/>
    <n v="572.19999999999982"/>
    <s v="Mar"/>
    <s v="Mar-2025"/>
    <d v="2025-03-01T00:00:00"/>
    <s v="Electronics"/>
    <x v="20"/>
  </r>
  <r>
    <s v="P062"/>
    <n v="1"/>
    <n v="1599"/>
    <n v="159.9"/>
    <s v="Debit Card"/>
    <s v="Delivered"/>
    <s v="Delivered"/>
    <s v="Google Ads"/>
    <n v="40"/>
    <n v="1023"/>
    <n v="1439.1"/>
    <n v="1023"/>
    <n v="416.09999999999991"/>
    <n v="0.28913904523660616"/>
    <n v="1439.1"/>
    <n v="416.09999999999991"/>
    <s v="Oct"/>
    <s v="Oct-2025"/>
    <d v="2025-10-01T00:00:00"/>
    <s v="Beauty &amp; Personal Care"/>
    <x v="12"/>
  </r>
  <r>
    <s v="P025"/>
    <n v="1"/>
    <n v="4999"/>
    <n v="0"/>
    <s v="UPI"/>
    <s v="Cancelled"/>
    <s v="Cancelled"/>
    <s v="Email"/>
    <n v="80"/>
    <n v="3572"/>
    <n v="4999"/>
    <n v="3572"/>
    <n v="1427"/>
    <n v="0.28545709141828368"/>
    <n v="0"/>
    <n v="0"/>
    <s v="Oct"/>
    <s v="Oct-2024"/>
    <d v="2024-10-01T00:00:00"/>
    <s v="Fashion"/>
    <x v="0"/>
  </r>
  <r>
    <s v="P050"/>
    <n v="2"/>
    <n v="3999"/>
    <n v="1199.7"/>
    <s v="Cash on Delivery"/>
    <s v="Delivered"/>
    <s v="Delivered"/>
    <s v="Google Ads"/>
    <n v="70"/>
    <n v="2895"/>
    <n v="6798.3"/>
    <n v="5790"/>
    <n v="1008.3000000000002"/>
    <n v="0.14831649088742777"/>
    <n v="6798.3"/>
    <n v="1008.3000000000002"/>
    <s v="Apr"/>
    <s v="Apr-2025"/>
    <d v="2025-04-01T00:00:00"/>
    <s v="Home &amp; Kitchen"/>
    <x v="14"/>
  </r>
  <r>
    <s v="P064"/>
    <n v="1"/>
    <n v="799"/>
    <n v="0"/>
    <s v="UPI"/>
    <s v="Delivered"/>
    <s v="Delayed"/>
    <s v="Organic"/>
    <n v="70"/>
    <n v="445"/>
    <n v="799"/>
    <n v="445"/>
    <n v="354"/>
    <n v="0.44305381727158949"/>
    <n v="799"/>
    <n v="354"/>
    <s v="Aug"/>
    <s v="Aug-2024"/>
    <d v="2024-08-01T00:00:00"/>
    <s v="Beauty &amp; Personal Care"/>
    <x v="12"/>
  </r>
  <r>
    <s v="P029"/>
    <n v="2"/>
    <n v="2499"/>
    <n v="249.9"/>
    <s v="Debit Card"/>
    <s v="Delivered"/>
    <s v="Delayed"/>
    <s v="Organic"/>
    <n v="50"/>
    <n v="1584"/>
    <n v="4748.1000000000004"/>
    <n v="3168"/>
    <n v="1580.1000000000004"/>
    <n v="0.33278574587729831"/>
    <n v="4748.1000000000004"/>
    <n v="1580.1000000000004"/>
    <s v="Nov"/>
    <s v="Nov-2024"/>
    <d v="2024-11-01T00:00:00"/>
    <s v="Fashion"/>
    <x v="21"/>
  </r>
  <r>
    <s v="P001"/>
    <n v="1"/>
    <n v="799"/>
    <n v="119.85"/>
    <s v="Debit Card"/>
    <s v="Delivered"/>
    <s v="Delivered"/>
    <s v="Instagram"/>
    <n v="100"/>
    <n v="547"/>
    <n v="679.15"/>
    <n v="547"/>
    <n v="132.14999999999998"/>
    <n v="0.19458146212176983"/>
    <n v="679.15"/>
    <n v="132.14999999999998"/>
    <s v="Jan"/>
    <s v="Jan-2024"/>
    <d v="2024-01-01T00:00:00"/>
    <s v="Electronics"/>
    <x v="5"/>
  </r>
  <r>
    <s v="P015"/>
    <n v="2"/>
    <n v="1299"/>
    <n v="0"/>
    <s v="UPI"/>
    <s v="Cancelled"/>
    <s v="Cancelled"/>
    <s v="Google Ads"/>
    <n v="60"/>
    <n v="881"/>
    <n v="2598"/>
    <n v="1762"/>
    <n v="836"/>
    <n v="0.32178598922247881"/>
    <n v="0"/>
    <n v="0"/>
    <s v="Aug"/>
    <s v="Aug-2025"/>
    <d v="2025-08-01T00:00:00"/>
    <s v="Electronics"/>
    <x v="6"/>
  </r>
  <r>
    <s v="P061"/>
    <n v="2"/>
    <n v="299"/>
    <n v="119.6"/>
    <s v="UPI"/>
    <s v="Delivered"/>
    <s v="Delayed"/>
    <s v="Instagram"/>
    <n v="80"/>
    <n v="170"/>
    <n v="478.4"/>
    <n v="340"/>
    <n v="138.39999999999998"/>
    <n v="0.28929765886287623"/>
    <n v="478.4"/>
    <n v="138.39999999999998"/>
    <s v="May"/>
    <s v="May-2025"/>
    <d v="2025-05-01T00:00:00"/>
    <s v="Beauty &amp; Personal Care"/>
    <x v="12"/>
  </r>
  <r>
    <s v="P038"/>
    <n v="2"/>
    <n v="399"/>
    <n v="159.6"/>
    <s v="UPI"/>
    <s v="Delivered"/>
    <s v="Delivered"/>
    <s v="Instagram"/>
    <n v="40"/>
    <n v="248"/>
    <n v="638.4"/>
    <n v="496"/>
    <n v="142.39999999999998"/>
    <n v="0.22305764411027565"/>
    <n v="638.4"/>
    <n v="142.39999999999998"/>
    <s v="May"/>
    <s v="May-2025"/>
    <d v="2025-05-01T00:00:00"/>
    <s v="Fashion"/>
    <x v="8"/>
  </r>
  <r>
    <s v="P057"/>
    <n v="3"/>
    <n v="299"/>
    <n v="0"/>
    <s v="Net Banking"/>
    <s v="Cancelled"/>
    <s v="Cancelled"/>
    <s v="Organic"/>
    <n v="50"/>
    <n v="188"/>
    <n v="897"/>
    <n v="564"/>
    <n v="333"/>
    <n v="0.37123745819397991"/>
    <n v="0"/>
    <n v="0"/>
    <s v="Feb"/>
    <s v="Feb-2024"/>
    <d v="2024-02-01T00:00:00"/>
    <s v="Home &amp; Kitchen"/>
    <x v="24"/>
  </r>
  <r>
    <s v="P030"/>
    <n v="2"/>
    <n v="799"/>
    <n v="79.900000000000006"/>
    <s v="Net Banking"/>
    <s v="Delivered"/>
    <s v="Delivered"/>
    <s v="Google Ads"/>
    <n v="60"/>
    <n v="566"/>
    <n v="1518.1"/>
    <n v="1132"/>
    <n v="386.09999999999991"/>
    <n v="0.25433107173440478"/>
    <n v="1518.1"/>
    <n v="386.09999999999991"/>
    <s v="Jan"/>
    <s v="Jan-2025"/>
    <d v="2025-01-01T00:00:00"/>
    <s v="Fashion"/>
    <x v="21"/>
  </r>
  <r>
    <s v="P051"/>
    <n v="1"/>
    <n v="2499"/>
    <n v="374.85"/>
    <s v="Debit Card"/>
    <s v="Delivered"/>
    <s v="Delivered"/>
    <s v="Facebook"/>
    <n v="50"/>
    <n v="1946"/>
    <n v="2124.15"/>
    <n v="1946"/>
    <n v="178.15000000000009"/>
    <n v="8.3868841654308815E-2"/>
    <n v="2124.15"/>
    <n v="178.15000000000009"/>
    <s v="Sep"/>
    <s v="Sep-2025"/>
    <d v="2025-09-01T00:00:00"/>
    <s v="Home &amp; Kitchen"/>
    <x v="14"/>
  </r>
  <r>
    <s v="P003"/>
    <n v="2"/>
    <n v="399"/>
    <n v="0"/>
    <s v="UPI"/>
    <s v="Cancelled"/>
    <s v="Cancelled"/>
    <s v="Organic"/>
    <n v="70"/>
    <n v="307"/>
    <n v="798"/>
    <n v="614"/>
    <n v="184"/>
    <n v="0.23057644110275688"/>
    <n v="0"/>
    <n v="0"/>
    <s v="Apr"/>
    <s v="Apr-2024"/>
    <d v="2024-04-01T00:00:00"/>
    <s v="Electronics"/>
    <x v="5"/>
  </r>
  <r>
    <s v="P084"/>
    <n v="3"/>
    <n v="999"/>
    <n v="0"/>
    <s v="UPI"/>
    <s v="Cancelled"/>
    <s v="Cancelled"/>
    <s v="Instagram"/>
    <n v="100"/>
    <n v="809"/>
    <n v="2997"/>
    <n v="2427"/>
    <n v="570"/>
    <n v="0.19019019019019018"/>
    <n v="0"/>
    <n v="0"/>
    <s v="Apr"/>
    <s v="Apr-2025"/>
    <d v="2025-04-01T00:00:00"/>
    <s v="Sports &amp; Fitness"/>
    <x v="10"/>
  </r>
  <r>
    <s v="P004"/>
    <n v="2"/>
    <n v="8999"/>
    <n v="1799.8"/>
    <s v="UPI"/>
    <s v="Delivered"/>
    <s v="Delivered"/>
    <s v="Affiliate"/>
    <n v="100"/>
    <n v="5059"/>
    <n v="16198.2"/>
    <n v="10118"/>
    <n v="6080.2000000000007"/>
    <n v="0.37536269462038996"/>
    <n v="16198.2"/>
    <n v="6080.2000000000007"/>
    <s v="Jul"/>
    <s v="Jul-2024"/>
    <d v="2024-07-01T00:00:00"/>
    <s v="Electronics"/>
    <x v="5"/>
  </r>
  <r>
    <s v="P065"/>
    <n v="3"/>
    <n v="399"/>
    <n v="179.55"/>
    <s v="Credit Card"/>
    <s v="Delivered"/>
    <s v="Delivered"/>
    <s v="Organic"/>
    <n v="50"/>
    <n v="252"/>
    <n v="1017.45"/>
    <n v="756"/>
    <n v="261.45000000000005"/>
    <n v="0.25696594427244585"/>
    <n v="1017.45"/>
    <n v="261.45000000000005"/>
    <s v="Jul"/>
    <s v="Jul-2024"/>
    <d v="2024-07-01T00:00:00"/>
    <s v="Beauty &amp; Personal Care"/>
    <x v="17"/>
  </r>
  <r>
    <s v="P008"/>
    <n v="2"/>
    <n v="299"/>
    <n v="0"/>
    <s v="Credit Card"/>
    <s v="Cancelled"/>
    <s v="Cancelled"/>
    <s v="Google Ads"/>
    <n v="60"/>
    <n v="197"/>
    <n v="598"/>
    <n v="394"/>
    <n v="204"/>
    <n v="0.34113712374581939"/>
    <n v="0"/>
    <n v="0"/>
    <s v="Sep"/>
    <s v="Sep-2025"/>
    <d v="2025-09-01T00:00:00"/>
    <s v="Electronics"/>
    <x v="20"/>
  </r>
  <r>
    <s v="P065"/>
    <n v="4"/>
    <n v="399"/>
    <n v="159.6"/>
    <s v="Credit Card"/>
    <s v="Delivered"/>
    <s v="Delivered"/>
    <s v="Organic"/>
    <n v="100"/>
    <n v="252"/>
    <n v="1436.4"/>
    <n v="1008"/>
    <n v="428.40000000000009"/>
    <n v="0.29824561403508776"/>
    <n v="1436.4"/>
    <n v="428.40000000000009"/>
    <s v="Sep"/>
    <s v="Sep-2025"/>
    <d v="2025-09-01T00:00:00"/>
    <s v="Beauty &amp; Personal Care"/>
    <x v="17"/>
  </r>
  <r>
    <s v="P087"/>
    <n v="1"/>
    <n v="799"/>
    <n v="0"/>
    <s v="Credit Card"/>
    <s v="Cancelled"/>
    <s v="Cancelled"/>
    <s v="Affiliate"/>
    <n v="40"/>
    <n v="560"/>
    <n v="799"/>
    <n v="560"/>
    <n v="239"/>
    <n v="0.29912390488110135"/>
    <n v="0"/>
    <n v="0"/>
    <s v="Feb"/>
    <s v="Feb-2024"/>
    <d v="2024-02-01T00:00:00"/>
    <s v="Sports &amp; Fitness"/>
    <x v="15"/>
  </r>
  <r>
    <s v="P069"/>
    <n v="1"/>
    <n v="2499"/>
    <n v="0"/>
    <s v="Debit Card"/>
    <s v="Cancelled"/>
    <s v="Cancelled"/>
    <s v="Google Ads"/>
    <n v="60"/>
    <n v="1430"/>
    <n v="2499"/>
    <n v="1430"/>
    <n v="1069"/>
    <n v="0.42777110844337735"/>
    <n v="0"/>
    <n v="0"/>
    <s v="Sep"/>
    <s v="Sep-2024"/>
    <d v="2024-09-01T00:00:00"/>
    <s v="Beauty &amp; Personal Care"/>
    <x v="2"/>
  </r>
  <r>
    <s v="P090"/>
    <n v="3"/>
    <n v="8999"/>
    <n v="6749.25"/>
    <s v="Credit Card"/>
    <s v="Delivered"/>
    <s v="Delivered"/>
    <s v="Email"/>
    <n v="50"/>
    <n v="5811"/>
    <n v="20247.75"/>
    <n v="17433"/>
    <n v="2814.75"/>
    <n v="0.13901544616068451"/>
    <n v="20247.75"/>
    <n v="2814.75"/>
    <s v="Apr"/>
    <s v="Apr-2024"/>
    <d v="2024-04-01T00:00:00"/>
    <s v="Sports &amp; Fitness"/>
    <x v="3"/>
  </r>
  <r>
    <s v="P016"/>
    <n v="1"/>
    <n v="999"/>
    <n v="49.95"/>
    <s v="Cash on Delivery"/>
    <s v="Delivered"/>
    <s v="Delayed"/>
    <s v="Google Ads"/>
    <n v="50"/>
    <n v="813"/>
    <n v="949.05"/>
    <n v="813"/>
    <n v="136.04999999999995"/>
    <n v="0.14335388019598541"/>
    <n v="949.05"/>
    <n v="136.04999999999995"/>
    <s v="Apr"/>
    <s v="Apr-2024"/>
    <d v="2024-04-01T00:00:00"/>
    <s v="Electronics"/>
    <x v="6"/>
  </r>
  <r>
    <s v="P053"/>
    <n v="4"/>
    <n v="599"/>
    <n v="119.8"/>
    <s v="Debit Card"/>
    <s v="Delivered"/>
    <s v="Delayed"/>
    <s v="Instagram"/>
    <n v="100"/>
    <n v="443"/>
    <n v="2276.1999999999998"/>
    <n v="1772"/>
    <n v="504.19999999999982"/>
    <n v="0.22150953343291443"/>
    <n v="2276.1999999999998"/>
    <n v="504.19999999999982"/>
    <s v="Oct"/>
    <s v="Oct-2025"/>
    <d v="2025-10-01T00:00:00"/>
    <s v="Home &amp; Kitchen"/>
    <x v="16"/>
  </r>
  <r>
    <s v="P045"/>
    <n v="1"/>
    <n v="4999"/>
    <n v="499.9"/>
    <s v="UPI"/>
    <s v="Delivered"/>
    <s v="Delivered"/>
    <s v="Instagram"/>
    <n v="100"/>
    <n v="3040"/>
    <n v="4499.1000000000004"/>
    <n v="3040"/>
    <n v="1459.1000000000004"/>
    <n v="0.32430930630570565"/>
    <n v="4499.1000000000004"/>
    <n v="1459.1000000000004"/>
    <s v="Oct"/>
    <s v="Oct-2024"/>
    <d v="2024-10-01T00:00:00"/>
    <s v="Home &amp; Kitchen"/>
    <x v="13"/>
  </r>
  <r>
    <s v="P081"/>
    <n v="1"/>
    <n v="499"/>
    <n v="49.9"/>
    <s v="UPI"/>
    <s v="Delivered"/>
    <s v="Delayed"/>
    <s v="Google Ads"/>
    <n v="100"/>
    <n v="280"/>
    <n v="449.1"/>
    <n v="280"/>
    <n v="169.10000000000002"/>
    <n v="0.37653083945669119"/>
    <n v="449.1"/>
    <n v="169.10000000000002"/>
    <s v="Sep"/>
    <s v="Sep-2024"/>
    <d v="2024-09-01T00:00:00"/>
    <s v="Sports &amp; Fitness"/>
    <x v="10"/>
  </r>
  <r>
    <s v="P029"/>
    <n v="2"/>
    <n v="2499"/>
    <n v="0"/>
    <s v="Net Banking"/>
    <s v="Delivered"/>
    <s v="Delivered"/>
    <s v="Google Ads"/>
    <n v="80"/>
    <n v="1584"/>
    <n v="4998"/>
    <n v="3168"/>
    <n v="1830"/>
    <n v="0.36614645858343337"/>
    <n v="4998"/>
    <n v="1830"/>
    <s v="Apr"/>
    <s v="Apr-2024"/>
    <d v="2024-04-01T00:00:00"/>
    <s v="Fashion"/>
    <x v="21"/>
  </r>
  <r>
    <s v="P096"/>
    <n v="4"/>
    <n v="299"/>
    <n v="0"/>
    <s v="UPI"/>
    <s v="Cancelled"/>
    <s v="Cancelled"/>
    <s v="Organic"/>
    <n v="60"/>
    <n v="168"/>
    <n v="1196"/>
    <n v="672"/>
    <n v="524"/>
    <n v="0.43812709030100333"/>
    <n v="0"/>
    <n v="0"/>
    <s v="Dec"/>
    <s v="Dec-2024"/>
    <d v="2024-12-01T00:00:00"/>
    <s v="Sports &amp; Fitness"/>
    <x v="1"/>
  </r>
  <r>
    <s v="P024"/>
    <n v="1"/>
    <n v="1299"/>
    <n v="64.95"/>
    <s v="Cash on Delivery"/>
    <s v="Delivered"/>
    <s v="Delivered"/>
    <s v="Organic"/>
    <n v="50"/>
    <n v="969"/>
    <n v="1234.05"/>
    <n v="969"/>
    <n v="265.04999999999995"/>
    <n v="0.21478060046189373"/>
    <n v="1234.05"/>
    <n v="265.04999999999995"/>
    <s v="Jun"/>
    <s v="Jun-2024"/>
    <d v="2024-06-01T00:00:00"/>
    <s v="Fashion"/>
    <x v="22"/>
  </r>
  <r>
    <s v="P064"/>
    <n v="4"/>
    <n v="799"/>
    <n v="319.60000000000002"/>
    <s v="Cash on Delivery"/>
    <s v="Delivered"/>
    <s v="Delivered"/>
    <s v="Affiliate"/>
    <n v="80"/>
    <n v="445"/>
    <n v="2876.4"/>
    <n v="1780"/>
    <n v="1096.4000000000001"/>
    <n v="0.3811709080795439"/>
    <n v="2876.4"/>
    <n v="1096.4000000000001"/>
    <s v="Feb"/>
    <s v="Feb-2024"/>
    <d v="2024-02-01T00:00:00"/>
    <s v="Beauty &amp; Personal Care"/>
    <x v="12"/>
  </r>
  <r>
    <s v="P077"/>
    <n v="1"/>
    <n v="3999"/>
    <n v="399.9"/>
    <s v="UPI"/>
    <s v="Delivered"/>
    <s v="Delayed"/>
    <s v="Google Ads"/>
    <n v="40"/>
    <n v="2547"/>
    <n v="3599.1"/>
    <n v="2547"/>
    <n v="1052.0999999999999"/>
    <n v="0.29232308077019253"/>
    <n v="3599.1"/>
    <n v="1052.0999999999999"/>
    <s v="Feb"/>
    <s v="Feb-2024"/>
    <d v="2024-02-01T00:00:00"/>
    <s v="Beauty &amp; Personal Care"/>
    <x v="7"/>
  </r>
  <r>
    <s v="P074"/>
    <n v="2"/>
    <n v="2999"/>
    <n v="0"/>
    <s v="UPI"/>
    <s v="Cancelled"/>
    <s v="Cancelled"/>
    <s v="Instagram"/>
    <n v="80"/>
    <n v="1870"/>
    <n v="5998"/>
    <n v="3740"/>
    <n v="2258"/>
    <n v="0.37645881960653549"/>
    <n v="0"/>
    <n v="0"/>
    <s v="Jul"/>
    <s v="Jul-2025"/>
    <d v="2025-07-01T00:00:00"/>
    <s v="Beauty &amp; Personal Care"/>
    <x v="23"/>
  </r>
  <r>
    <s v="P046"/>
    <n v="2"/>
    <n v="1999"/>
    <n v="399.8"/>
    <s v="UPI"/>
    <s v="Delivered"/>
    <s v="Delivered"/>
    <s v="Google Ads"/>
    <n v="100"/>
    <n v="1398"/>
    <n v="3598.2"/>
    <n v="2796"/>
    <n v="802.19999999999982"/>
    <n v="0.2229448057362014"/>
    <n v="3598.2"/>
    <n v="802.19999999999982"/>
    <s v="Dec"/>
    <s v="Dec-2024"/>
    <d v="2024-12-01T00:00:00"/>
    <s v="Home &amp; Kitchen"/>
    <x v="13"/>
  </r>
  <r>
    <s v="P041"/>
    <n v="2"/>
    <n v="399"/>
    <n v="119.7"/>
    <s v="Debit Card"/>
    <s v="Delivered"/>
    <s v="Delivered"/>
    <s v="Email"/>
    <n v="80"/>
    <n v="315"/>
    <n v="678.3"/>
    <n v="630"/>
    <n v="48.299999999999955"/>
    <n v="7.120743034055721E-2"/>
    <n v="678.3"/>
    <n v="48.299999999999955"/>
    <s v="Apr"/>
    <s v="Apr-2025"/>
    <d v="2025-04-01T00:00:00"/>
    <s v="Home &amp; Kitchen"/>
    <x v="4"/>
  </r>
  <r>
    <s v="P078"/>
    <n v="2"/>
    <n v="399"/>
    <n v="0"/>
    <s v="Cash on Delivery"/>
    <s v="Cancelled"/>
    <s v="Cancelled"/>
    <s v="Organic"/>
    <n v="50"/>
    <n v="257"/>
    <n v="798"/>
    <n v="514"/>
    <n v="284"/>
    <n v="0.35588972431077692"/>
    <n v="0"/>
    <n v="0"/>
    <s v="Jul"/>
    <s v="Jul-2024"/>
    <d v="2024-07-01T00:00:00"/>
    <s v="Beauty &amp; Personal Care"/>
    <x v="7"/>
  </r>
  <r>
    <s v="P001"/>
    <n v="3"/>
    <n v="799"/>
    <n v="0"/>
    <s v="UPI"/>
    <s v="Cancelled"/>
    <s v="Cancelled"/>
    <s v="Email"/>
    <n v="70"/>
    <n v="547"/>
    <n v="2397"/>
    <n v="1641"/>
    <n v="756"/>
    <n v="0.31539424280350437"/>
    <n v="0"/>
    <n v="0"/>
    <s v="Jan"/>
    <s v="Jan-2025"/>
    <d v="2025-01-01T00:00:00"/>
    <s v="Electronics"/>
    <x v="5"/>
  </r>
  <r>
    <s v="P077"/>
    <n v="3"/>
    <n v="3999"/>
    <n v="1799.55"/>
    <s v="Debit Card"/>
    <s v="Delivered"/>
    <s v="Delivered"/>
    <s v="Google Ads"/>
    <n v="50"/>
    <n v="2547"/>
    <n v="10197.450000000001"/>
    <n v="7641"/>
    <n v="2556.4500000000007"/>
    <n v="0.25069502669785099"/>
    <n v="10197.450000000001"/>
    <n v="2556.4500000000007"/>
    <s v="Aug"/>
    <s v="Aug-2025"/>
    <d v="2025-08-01T00:00:00"/>
    <s v="Beauty &amp; Personal Care"/>
    <x v="7"/>
  </r>
  <r>
    <s v="P023"/>
    <n v="2"/>
    <n v="8999"/>
    <n v="2699.7"/>
    <s v="Debit Card"/>
    <s v="Delivered"/>
    <s v="Delivered"/>
    <s v="Affiliate"/>
    <n v="40"/>
    <n v="6419"/>
    <n v="15298.3"/>
    <n v="12838"/>
    <n v="2460.2999999999993"/>
    <n v="0.16082179065647814"/>
    <n v="15298.3"/>
    <n v="2460.2999999999993"/>
    <s v="Mar"/>
    <s v="Mar-2025"/>
    <d v="2025-03-01T00:00:00"/>
    <s v="Fashion"/>
    <x v="22"/>
  </r>
  <r>
    <s v="P036"/>
    <n v="2"/>
    <n v="2999"/>
    <n v="0"/>
    <s v="UPI"/>
    <s v="Cancelled"/>
    <s v="Cancelled"/>
    <s v="Affiliate"/>
    <n v="70"/>
    <n v="2406"/>
    <n v="5998"/>
    <n v="4812"/>
    <n v="1186"/>
    <n v="0.19773257752584195"/>
    <n v="0"/>
    <n v="0"/>
    <s v="Dec"/>
    <s v="Dec-2024"/>
    <d v="2024-12-01T00:00:00"/>
    <s v="Fashion"/>
    <x v="11"/>
  </r>
  <r>
    <s v="P084"/>
    <n v="4"/>
    <n v="999"/>
    <n v="799.2"/>
    <s v="Cash on Delivery"/>
    <s v="Delivered"/>
    <s v="Delivered"/>
    <s v="Affiliate"/>
    <n v="70"/>
    <n v="809"/>
    <n v="3196.8"/>
    <n v="3236"/>
    <n v="-39.199999999999818"/>
    <n v="-1.2262262262262204E-2"/>
    <n v="3196.8"/>
    <n v="-39.199999999999818"/>
    <s v="Aug"/>
    <s v="Aug-2025"/>
    <d v="2025-08-01T00:00:00"/>
    <s v="Sports &amp; Fitness"/>
    <x v="10"/>
  </r>
  <r>
    <s v="P004"/>
    <n v="1"/>
    <n v="8999"/>
    <n v="1349.85"/>
    <s v="UPI"/>
    <s v="Delivered"/>
    <s v="Delivered"/>
    <s v="Facebook"/>
    <n v="100"/>
    <n v="5059"/>
    <n v="7649.15"/>
    <n v="5059"/>
    <n v="2590.1499999999996"/>
    <n v="0.33861932371570697"/>
    <n v="7649.15"/>
    <n v="2590.1499999999996"/>
    <s v="May"/>
    <s v="May-2025"/>
    <d v="2025-05-01T00:00:00"/>
    <s v="Electronics"/>
    <x v="5"/>
  </r>
  <r>
    <s v="P029"/>
    <n v="2"/>
    <n v="2499"/>
    <n v="0"/>
    <s v="Credit Card"/>
    <s v="Cancelled"/>
    <s v="Cancelled"/>
    <s v="Facebook"/>
    <n v="60"/>
    <n v="1584"/>
    <n v="4998"/>
    <n v="3168"/>
    <n v="1830"/>
    <n v="0.36614645858343337"/>
    <n v="0"/>
    <n v="0"/>
    <s v="Jul"/>
    <s v="Jul-2025"/>
    <d v="2025-07-01T00:00:00"/>
    <s v="Fashion"/>
    <x v="21"/>
  </r>
  <r>
    <s v="P069"/>
    <n v="2"/>
    <n v="2499"/>
    <n v="0"/>
    <s v="Credit Card"/>
    <s v="Cancelled"/>
    <s v="Cancelled"/>
    <s v="Google Ads"/>
    <n v="80"/>
    <n v="1430"/>
    <n v="4998"/>
    <n v="2860"/>
    <n v="2138"/>
    <n v="0.42777110844337735"/>
    <n v="0"/>
    <n v="0"/>
    <s v="Jan"/>
    <s v="Jan-2024"/>
    <d v="2024-01-01T00:00:00"/>
    <s v="Beauty &amp; Personal Care"/>
    <x v="2"/>
  </r>
  <r>
    <s v="P083"/>
    <n v="2"/>
    <n v="499"/>
    <n v="149.69999999999999"/>
    <s v="Credit Card"/>
    <s v="Delivered"/>
    <s v="Delivered"/>
    <s v="Affiliate"/>
    <n v="60"/>
    <n v="323"/>
    <n v="848.3"/>
    <n v="646"/>
    <n v="202.29999999999995"/>
    <n v="0.23847695390781559"/>
    <n v="848.3"/>
    <n v="202.29999999999995"/>
    <s v="Oct"/>
    <s v="Oct-2024"/>
    <d v="2024-10-01T00:00:00"/>
    <s v="Sports &amp; Fitness"/>
    <x v="10"/>
  </r>
  <r>
    <s v="P010"/>
    <n v="1"/>
    <n v="2499"/>
    <n v="124.95"/>
    <s v="UPI"/>
    <s v="Delivered"/>
    <s v="Delivered"/>
    <s v="Google Ads"/>
    <n v="70"/>
    <n v="2030"/>
    <n v="2374.0500000000002"/>
    <n v="2030"/>
    <n v="344.05000000000018"/>
    <n v="0.14492112634527501"/>
    <n v="2374.0500000000002"/>
    <n v="344.05000000000018"/>
    <s v="Jan"/>
    <s v="Jan-2025"/>
    <d v="2025-01-01T00:00:00"/>
    <s v="Electronics"/>
    <x v="19"/>
  </r>
  <r>
    <s v="P059"/>
    <n v="3"/>
    <n v="1999"/>
    <n v="0"/>
    <s v="UPI"/>
    <s v="Cancelled"/>
    <s v="Cancelled"/>
    <s v="Google Ads"/>
    <n v="60"/>
    <n v="1414"/>
    <n v="5997"/>
    <n v="4242"/>
    <n v="1755"/>
    <n v="0.29264632316158079"/>
    <n v="0"/>
    <n v="0"/>
    <s v="Feb"/>
    <s v="Feb-2024"/>
    <d v="2024-02-01T00:00:00"/>
    <s v="Home &amp; Kitchen"/>
    <x v="24"/>
  </r>
  <r>
    <s v="P098"/>
    <n v="1"/>
    <n v="399"/>
    <n v="39.9"/>
    <s v="Net Banking"/>
    <s v="Delivered"/>
    <s v="Delivered"/>
    <s v="Organic"/>
    <n v="70"/>
    <n v="278"/>
    <n v="359.1"/>
    <n v="278"/>
    <n v="81.100000000000023"/>
    <n v="0.22584238373712062"/>
    <n v="359.1"/>
    <n v="81.100000000000023"/>
    <s v="Jul"/>
    <s v="Jul-2024"/>
    <d v="2024-07-01T00:00:00"/>
    <s v="Sports &amp; Fitness"/>
    <x v="18"/>
  </r>
  <r>
    <s v="P093"/>
    <n v="4"/>
    <n v="999"/>
    <n v="599.4"/>
    <s v="UPI"/>
    <s v="Delivered"/>
    <s v="Delivered"/>
    <s v="Google Ads"/>
    <n v="100"/>
    <n v="629"/>
    <n v="3396.6"/>
    <n v="2516"/>
    <n v="880.59999999999991"/>
    <n v="0.25925925925925924"/>
    <n v="3396.6"/>
    <n v="880.59999999999991"/>
    <s v="Aug"/>
    <s v="Aug-2024"/>
    <d v="2024-08-01T00:00:00"/>
    <s v="Sports &amp; Fitness"/>
    <x v="1"/>
  </r>
  <r>
    <s v="P083"/>
    <n v="4"/>
    <n v="499"/>
    <n v="99.8"/>
    <s v="Net Banking"/>
    <s v="Delivered"/>
    <s v="Delivered"/>
    <s v="Affiliate"/>
    <n v="50"/>
    <n v="323"/>
    <n v="1896.2"/>
    <n v="1292"/>
    <n v="604.20000000000005"/>
    <n v="0.31863727454909824"/>
    <n v="1896.2"/>
    <n v="604.20000000000005"/>
    <s v="May"/>
    <s v="May-2024"/>
    <d v="2024-05-01T00:00:00"/>
    <s v="Sports &amp; Fitness"/>
    <x v="10"/>
  </r>
  <r>
    <s v="P066"/>
    <n v="2"/>
    <n v="299"/>
    <n v="149.5"/>
    <s v="Debit Card"/>
    <s v="Delivered"/>
    <s v="Delivered"/>
    <s v="Instagram"/>
    <n v="40"/>
    <n v="223"/>
    <n v="448.5"/>
    <n v="446"/>
    <n v="2.5"/>
    <n v="5.5741360089186179E-3"/>
    <n v="448.5"/>
    <n v="2.5"/>
    <s v="Jun"/>
    <s v="Jun-2025"/>
    <d v="2025-06-01T00:00:00"/>
    <s v="Beauty &amp; Personal Care"/>
    <x v="17"/>
  </r>
  <r>
    <s v="P037"/>
    <n v="2"/>
    <n v="399"/>
    <n v="79.8"/>
    <s v="Debit Card"/>
    <s v="Delivered"/>
    <s v="Delivered"/>
    <s v="Google Ads"/>
    <n v="100"/>
    <n v="226"/>
    <n v="718.2"/>
    <n v="452"/>
    <n v="266.20000000000005"/>
    <n v="0.37064884433305489"/>
    <n v="718.2"/>
    <n v="266.20000000000005"/>
    <s v="Mar"/>
    <s v="Mar-2025"/>
    <d v="2025-03-01T00:00:00"/>
    <s v="Fashion"/>
    <x v="8"/>
  </r>
  <r>
    <s v="P073"/>
    <n v="1"/>
    <n v="499"/>
    <n v="49.9"/>
    <s v="UPI"/>
    <s v="Delivered"/>
    <s v="Delivered"/>
    <s v="Instagram"/>
    <n v="80"/>
    <n v="334"/>
    <n v="449.1"/>
    <n v="334"/>
    <n v="115.10000000000002"/>
    <n v="0.25629035849476733"/>
    <n v="449.1"/>
    <n v="115.10000000000002"/>
    <s v="Mar"/>
    <s v="Mar-2025"/>
    <d v="2025-03-01T00:00:00"/>
    <s v="Beauty &amp; Personal Care"/>
    <x v="23"/>
  </r>
  <r>
    <s v="P060"/>
    <n v="1"/>
    <n v="999"/>
    <n v="149.85"/>
    <s v="UPI"/>
    <s v="Delivered"/>
    <s v="Delivered"/>
    <s v="Facebook"/>
    <n v="100"/>
    <n v="744"/>
    <n v="849.15"/>
    <n v="744"/>
    <n v="105.14999999999998"/>
    <n v="0.12382971206500616"/>
    <n v="849.15"/>
    <n v="105.14999999999998"/>
    <s v="Jun"/>
    <s v="Jun-2025"/>
    <d v="2025-06-01T00:00:00"/>
    <s v="Home &amp; Kitchen"/>
    <x v="24"/>
  </r>
  <r>
    <s v="P067"/>
    <n v="4"/>
    <n v="999"/>
    <n v="399.6"/>
    <s v="Cash on Delivery"/>
    <s v="Delivered"/>
    <s v="Delivered"/>
    <s v="Instagram"/>
    <n v="40"/>
    <n v="611"/>
    <n v="3596.4"/>
    <n v="2444"/>
    <n v="1152.4000000000001"/>
    <n v="0.32043154265376489"/>
    <n v="3596.4"/>
    <n v="1152.4000000000001"/>
    <s v="Oct"/>
    <s v="Oct-2025"/>
    <d v="2025-10-01T00:00:00"/>
    <s v="Beauty &amp; Personal Care"/>
    <x v="17"/>
  </r>
  <r>
    <s v="P037"/>
    <n v="2"/>
    <n v="399"/>
    <n v="0"/>
    <s v="UPI"/>
    <s v="Cancelled"/>
    <s v="Cancelled"/>
    <s v="Facebook"/>
    <n v="50"/>
    <n v="226"/>
    <n v="798"/>
    <n v="452"/>
    <n v="346"/>
    <n v="0.43358395989974935"/>
    <n v="0"/>
    <n v="0"/>
    <s v="Feb"/>
    <s v="Feb-2025"/>
    <d v="2025-02-01T00:00:00"/>
    <s v="Fashion"/>
    <x v="8"/>
  </r>
  <r>
    <s v="P092"/>
    <n v="1"/>
    <n v="999"/>
    <n v="49.95"/>
    <s v="UPI"/>
    <s v="Delivered"/>
    <s v="Delivered"/>
    <s v="Email"/>
    <n v="40"/>
    <n v="727"/>
    <n v="949.05"/>
    <n v="727"/>
    <n v="222.04999999999995"/>
    <n v="0.23397081291818131"/>
    <n v="949.05"/>
    <n v="222.04999999999995"/>
    <s v="Apr"/>
    <s v="Apr-2025"/>
    <d v="2025-04-01T00:00:00"/>
    <s v="Sports &amp; Fitness"/>
    <x v="3"/>
  </r>
  <r>
    <s v="P022"/>
    <n v="2"/>
    <n v="999"/>
    <n v="0"/>
    <s v="UPI"/>
    <s v="Cancelled"/>
    <s v="Cancelled"/>
    <s v="Google Ads"/>
    <n v="70"/>
    <n v="693"/>
    <n v="1998"/>
    <n v="1386"/>
    <n v="612"/>
    <n v="0.30630630630630629"/>
    <n v="0"/>
    <n v="0"/>
    <s v="Jul"/>
    <s v="Jul-2025"/>
    <d v="2025-07-01T00:00:00"/>
    <s v="Fashion"/>
    <x v="22"/>
  </r>
  <r>
    <s v="P033"/>
    <n v="1"/>
    <n v="399"/>
    <n v="39.9"/>
    <s v="Debit Card"/>
    <s v="Delivered"/>
    <s v="Delivered"/>
    <s v="Google Ads"/>
    <n v="100"/>
    <n v="321"/>
    <n v="359.1"/>
    <n v="321"/>
    <n v="38.100000000000023"/>
    <n v="0.10609857978279037"/>
    <n v="359.1"/>
    <n v="38.100000000000023"/>
    <s v="Mar"/>
    <s v="Mar-2025"/>
    <d v="2025-03-01T00:00:00"/>
    <s v="Fashion"/>
    <x v="11"/>
  </r>
  <r>
    <s v="P046"/>
    <n v="3"/>
    <n v="1999"/>
    <n v="599.70000000000005"/>
    <s v="UPI"/>
    <s v="Delivered"/>
    <s v="Delivered"/>
    <s v="Organic"/>
    <n v="70"/>
    <n v="1398"/>
    <n v="5397.3"/>
    <n v="4194"/>
    <n v="1203.3000000000002"/>
    <n v="0.22294480573620146"/>
    <n v="5397.3"/>
    <n v="1203.3000000000002"/>
    <s v="Mar"/>
    <s v="Mar-2025"/>
    <d v="2025-03-01T00:00:00"/>
    <s v="Home &amp; Kitchen"/>
    <x v="13"/>
  </r>
  <r>
    <s v="P050"/>
    <n v="1"/>
    <n v="3999"/>
    <n v="799.8"/>
    <s v="UPI"/>
    <s v="Delivered"/>
    <s v="Delivered"/>
    <s v="Organic"/>
    <n v="70"/>
    <n v="2895"/>
    <n v="3199.2"/>
    <n v="2895"/>
    <n v="304.19999999999982"/>
    <n v="9.5086271567891928E-2"/>
    <n v="3199.2"/>
    <n v="304.19999999999982"/>
    <s v="Jan"/>
    <s v="Jan-2024"/>
    <d v="2024-01-01T00:00:00"/>
    <s v="Home &amp; Kitchen"/>
    <x v="14"/>
  </r>
  <r>
    <s v="P036"/>
    <n v="1"/>
    <n v="2999"/>
    <n v="449.85"/>
    <s v="UPI"/>
    <s v="Delivered"/>
    <s v="Delivered"/>
    <s v="Google Ads"/>
    <n v="100"/>
    <n v="2406"/>
    <n v="2549.15"/>
    <n v="2406"/>
    <n v="143.15000000000009"/>
    <n v="5.6155973559814089E-2"/>
    <n v="2549.15"/>
    <n v="143.15000000000009"/>
    <s v="Dec"/>
    <s v="Dec-2024"/>
    <d v="2024-12-01T00:00:00"/>
    <s v="Fashion"/>
    <x v="11"/>
  </r>
  <r>
    <s v="P052"/>
    <n v="1"/>
    <n v="499"/>
    <n v="99.8"/>
    <s v="Debit Card"/>
    <s v="Delivered"/>
    <s v="Delivered"/>
    <s v="Organic"/>
    <n v="50"/>
    <n v="320"/>
    <n v="399.2"/>
    <n v="320"/>
    <n v="79.199999999999989"/>
    <n v="0.19839679358717432"/>
    <n v="399.2"/>
    <n v="79.199999999999989"/>
    <s v="Jan"/>
    <s v="Jan-2025"/>
    <d v="2025-01-01T00:00:00"/>
    <s v="Home &amp; Kitchen"/>
    <x v="14"/>
  </r>
  <r>
    <s v="P054"/>
    <n v="1"/>
    <n v="4999"/>
    <n v="1249.75"/>
    <s v="Debit Card"/>
    <s v="Delivered"/>
    <s v="Delivered"/>
    <s v="Facebook"/>
    <n v="50"/>
    <n v="2912"/>
    <n v="3749.25"/>
    <n v="2912"/>
    <n v="837.25"/>
    <n v="0.22331132893245315"/>
    <n v="3749.25"/>
    <n v="837.25"/>
    <s v="May"/>
    <s v="May-2025"/>
    <d v="2025-05-01T00:00:00"/>
    <s v="Home &amp; Kitchen"/>
    <x v="16"/>
  </r>
  <r>
    <s v="P028"/>
    <n v="4"/>
    <n v="799"/>
    <n v="639.20000000000005"/>
    <s v="UPI"/>
    <s v="Delivered"/>
    <s v="Delivered"/>
    <s v="Instagram"/>
    <n v="40"/>
    <n v="526"/>
    <n v="2556.8000000000002"/>
    <n v="2104"/>
    <n v="452.80000000000018"/>
    <n v="0.17709637046307891"/>
    <n v="2556.8000000000002"/>
    <n v="452.80000000000018"/>
    <s v="Jul"/>
    <s v="Jul-2025"/>
    <d v="2025-07-01T00:00:00"/>
    <s v="Fashion"/>
    <x v="0"/>
  </r>
  <r>
    <s v="P021"/>
    <n v="2"/>
    <n v="799"/>
    <n v="319.60000000000002"/>
    <s v="Credit Card"/>
    <s v="Delivered"/>
    <s v="Delivered"/>
    <s v="Organic"/>
    <n v="70"/>
    <n v="613"/>
    <n v="1278.4000000000001"/>
    <n v="1226"/>
    <n v="52.400000000000091"/>
    <n v="4.0988735919899946E-2"/>
    <n v="1278.4000000000001"/>
    <n v="52.400000000000091"/>
    <s v="Apr"/>
    <s v="Apr-2025"/>
    <d v="2025-04-01T00:00:00"/>
    <s v="Fashion"/>
    <x v="22"/>
  </r>
  <r>
    <s v="P093"/>
    <n v="1"/>
    <n v="999"/>
    <n v="149.85"/>
    <s v="UPI"/>
    <s v="Delivered"/>
    <s v="Delivered"/>
    <s v="Facebook"/>
    <n v="70"/>
    <n v="629"/>
    <n v="849.15"/>
    <n v="629"/>
    <n v="220.14999999999998"/>
    <n v="0.25925925925925924"/>
    <n v="849.15"/>
    <n v="220.14999999999998"/>
    <s v="Aug"/>
    <s v="Aug-2024"/>
    <d v="2024-08-01T00:00:00"/>
    <s v="Sports &amp; Fitness"/>
    <x v="1"/>
  </r>
  <r>
    <s v="P005"/>
    <n v="1"/>
    <n v="599"/>
    <n v="0"/>
    <s v="UPI"/>
    <s v="Delivered"/>
    <s v="Delivered"/>
    <s v="Email"/>
    <n v="70"/>
    <n v="426"/>
    <n v="599"/>
    <n v="426"/>
    <n v="173"/>
    <n v="0.28881469115191988"/>
    <n v="599"/>
    <n v="173"/>
    <s v="Jun"/>
    <s v="Jun-2025"/>
    <d v="2025-06-01T00:00:00"/>
    <s v="Electronics"/>
    <x v="20"/>
  </r>
  <r>
    <s v="P055"/>
    <n v="2"/>
    <n v="799"/>
    <n v="239.7"/>
    <s v="Cash on Delivery"/>
    <s v="Delivered"/>
    <s v="Delayed"/>
    <s v="Google Ads"/>
    <n v="40"/>
    <n v="596"/>
    <n v="1358.3"/>
    <n v="1192"/>
    <n v="166.29999999999995"/>
    <n v="0.1224324523301185"/>
    <n v="1358.3"/>
    <n v="166.29999999999995"/>
    <s v="May"/>
    <s v="May-2025"/>
    <d v="2025-05-01T00:00:00"/>
    <s v="Home &amp; Kitchen"/>
    <x v="16"/>
  </r>
  <r>
    <s v="P044"/>
    <n v="2"/>
    <n v="4999"/>
    <n v="1499.7"/>
    <s v="UPI"/>
    <s v="Delivered"/>
    <s v="Delivered"/>
    <s v="Facebook"/>
    <n v="100"/>
    <n v="3765"/>
    <n v="8498.2999999999993"/>
    <n v="7530"/>
    <n v="968.29999999999927"/>
    <n v="0.11394043514585263"/>
    <n v="8498.2999999999993"/>
    <n v="968.29999999999927"/>
    <s v="Jun"/>
    <s v="Jun-2025"/>
    <d v="2025-06-01T00:00:00"/>
    <s v="Home &amp; Kitchen"/>
    <x v="4"/>
  </r>
  <r>
    <s v="P049"/>
    <n v="1"/>
    <n v="799"/>
    <n v="0"/>
    <s v="Credit Card"/>
    <s v="Cancelled"/>
    <s v="Cancelled"/>
    <s v="Organic"/>
    <n v="80"/>
    <n v="538"/>
    <n v="799"/>
    <n v="538"/>
    <n v="261"/>
    <n v="0.32665832290362956"/>
    <n v="0"/>
    <n v="0"/>
    <s v="Mar"/>
    <s v="Mar-2024"/>
    <d v="2024-03-01T00:00:00"/>
    <s v="Home &amp; Kitchen"/>
    <x v="14"/>
  </r>
  <r>
    <s v="P064"/>
    <n v="1"/>
    <n v="799"/>
    <n v="39.950000000000003"/>
    <s v="Net Banking"/>
    <s v="Delivered"/>
    <s v="Delivered"/>
    <s v="Google Ads"/>
    <n v="70"/>
    <n v="445"/>
    <n v="759.05"/>
    <n v="445"/>
    <n v="314.04999999999995"/>
    <n v="0.41374086028588364"/>
    <n v="759.05"/>
    <n v="314.04999999999995"/>
    <s v="Dec"/>
    <s v="Dec-2024"/>
    <d v="2024-12-01T00:00:00"/>
    <s v="Beauty &amp; Personal Care"/>
    <x v="12"/>
  </r>
  <r>
    <s v="P098"/>
    <n v="1"/>
    <n v="399"/>
    <n v="0"/>
    <s v="Debit Card"/>
    <s v="Delivered"/>
    <s v="Delivered"/>
    <s v="Affiliate"/>
    <n v="40"/>
    <n v="278"/>
    <n v="399"/>
    <n v="278"/>
    <n v="121"/>
    <n v="0.3032581453634085"/>
    <n v="399"/>
    <n v="121"/>
    <s v="Sep"/>
    <s v="Sep-2024"/>
    <d v="2024-09-01T00:00:00"/>
    <s v="Sports &amp; Fitness"/>
    <x v="18"/>
  </r>
  <r>
    <s v="P071"/>
    <n v="1"/>
    <n v="999"/>
    <n v="99.9"/>
    <s v="Net Banking"/>
    <s v="Delivered"/>
    <s v="Delivered"/>
    <s v="Affiliate"/>
    <n v="80"/>
    <n v="818"/>
    <n v="899.1"/>
    <n v="818"/>
    <n v="81.100000000000023"/>
    <n v="9.0201312423534671E-2"/>
    <n v="899.1"/>
    <n v="81.100000000000023"/>
    <s v="Jan"/>
    <s v="Jan-2024"/>
    <d v="2024-01-01T00:00:00"/>
    <s v="Beauty &amp; Personal Care"/>
    <x v="2"/>
  </r>
  <r>
    <s v="P068"/>
    <n v="1"/>
    <n v="2499"/>
    <n v="374.85"/>
    <s v="Credit Card"/>
    <s v="Delivered"/>
    <s v="Delivered"/>
    <s v="Affiliate"/>
    <n v="60"/>
    <n v="1632"/>
    <n v="2124.15"/>
    <n v="1632"/>
    <n v="492.15000000000009"/>
    <n v="0.23169267707082836"/>
    <n v="2124.15"/>
    <n v="492.15000000000009"/>
    <s v="Jun"/>
    <s v="Jun-2024"/>
    <d v="2024-06-01T00:00:00"/>
    <s v="Beauty &amp; Personal Care"/>
    <x v="17"/>
  </r>
  <r>
    <s v="P002"/>
    <n v="2"/>
    <n v="999"/>
    <n v="0"/>
    <s v="Debit Card"/>
    <s v="Cancelled"/>
    <s v="Cancelled"/>
    <s v="Google Ads"/>
    <n v="80"/>
    <n v="590"/>
    <n v="1998"/>
    <n v="1180"/>
    <n v="818"/>
    <n v="0.4094094094094094"/>
    <n v="0"/>
    <n v="0"/>
    <s v="Mar"/>
    <s v="Mar-2024"/>
    <d v="2024-03-01T00:00:00"/>
    <s v="Electronics"/>
    <x v="5"/>
  </r>
  <r>
    <s v="P068"/>
    <n v="3"/>
    <n v="2499"/>
    <n v="1124.55"/>
    <s v="UPI"/>
    <s v="Delivered"/>
    <s v="Delivered"/>
    <s v="Google Ads"/>
    <n v="100"/>
    <n v="1632"/>
    <n v="6372.45"/>
    <n v="4896"/>
    <n v="1476.4499999999998"/>
    <n v="0.2316926770708283"/>
    <n v="6372.45"/>
    <n v="1476.4499999999998"/>
    <s v="Jul"/>
    <s v="Jul-2024"/>
    <d v="2024-07-01T00:00:00"/>
    <s v="Beauty &amp; Personal Care"/>
    <x v="17"/>
  </r>
  <r>
    <s v="P030"/>
    <n v="1"/>
    <n v="799"/>
    <n v="119.85"/>
    <s v="UPI"/>
    <s v="Delivered"/>
    <s v="Delayed"/>
    <s v="Facebook"/>
    <n v="60"/>
    <n v="566"/>
    <n v="679.15"/>
    <n v="566"/>
    <n v="113.14999999999998"/>
    <n v="0.16660531546786422"/>
    <n v="679.15"/>
    <n v="113.14999999999998"/>
    <s v="Jan"/>
    <s v="Jan-2025"/>
    <d v="2025-01-01T00:00:00"/>
    <s v="Fashion"/>
    <x v="21"/>
  </r>
  <r>
    <s v="P017"/>
    <n v="4"/>
    <n v="6999"/>
    <n v="5599.2"/>
    <s v="UPI"/>
    <s v="Delivered"/>
    <s v="Delivered"/>
    <s v="Organic"/>
    <n v="80"/>
    <n v="4046"/>
    <n v="22396.799999999999"/>
    <n v="16184"/>
    <n v="6212.7999999999993"/>
    <n v="0.27739677096728099"/>
    <n v="22396.799999999999"/>
    <n v="6212.7999999999993"/>
    <s v="Sep"/>
    <s v="Sep-2024"/>
    <d v="2024-09-01T00:00:00"/>
    <s v="Electronics"/>
    <x v="9"/>
  </r>
  <r>
    <s v="P088"/>
    <n v="1"/>
    <n v="2999"/>
    <n v="0"/>
    <s v="UPI"/>
    <s v="Delivered"/>
    <s v="Delivered"/>
    <s v="Google Ads"/>
    <n v="70"/>
    <n v="2377"/>
    <n v="2999"/>
    <n v="2377"/>
    <n v="622"/>
    <n v="0.20740246748916305"/>
    <n v="2999"/>
    <n v="622"/>
    <s v="Jul"/>
    <s v="Jul-2025"/>
    <d v="2025-07-01T00:00:00"/>
    <s v="Sports &amp; Fitness"/>
    <x v="15"/>
  </r>
  <r>
    <s v="P086"/>
    <n v="1"/>
    <n v="6999"/>
    <n v="0"/>
    <s v="Credit Card"/>
    <s v="Cancelled"/>
    <s v="Cancelled"/>
    <s v="Organic"/>
    <n v="50"/>
    <n v="4782"/>
    <n v="6999"/>
    <n v="4782"/>
    <n v="2217"/>
    <n v="0.31675953707672527"/>
    <n v="0"/>
    <n v="0"/>
    <s v="Feb"/>
    <s v="Feb-2025"/>
    <d v="2025-02-01T00:00:00"/>
    <s v="Sports &amp; Fitness"/>
    <x v="15"/>
  </r>
  <r>
    <s v="P046"/>
    <n v="2"/>
    <n v="1999"/>
    <n v="199.9"/>
    <s v="Cash on Delivery"/>
    <s v="Delivered"/>
    <s v="Delayed"/>
    <s v="Organic"/>
    <n v="60"/>
    <n v="1398"/>
    <n v="3798.1"/>
    <n v="2796"/>
    <n v="1002.0999999999999"/>
    <n v="0.26384244753955921"/>
    <n v="3798.1"/>
    <n v="1002.0999999999999"/>
    <s v="Jun"/>
    <s v="Jun-2024"/>
    <d v="2024-06-01T00:00:00"/>
    <s v="Home &amp; Kitchen"/>
    <x v="13"/>
  </r>
  <r>
    <s v="P090"/>
    <n v="1"/>
    <n v="8999"/>
    <n v="1349.85"/>
    <s v="Cash on Delivery"/>
    <s v="Delivered"/>
    <s v="Delivered"/>
    <s v="Organic"/>
    <n v="50"/>
    <n v="5811"/>
    <n v="7649.15"/>
    <n v="5811"/>
    <n v="1838.1499999999996"/>
    <n v="0.24030774661236867"/>
    <n v="7649.15"/>
    <n v="1838.1499999999996"/>
    <s v="Nov"/>
    <s v="Nov-2024"/>
    <d v="2024-11-01T00:00:00"/>
    <s v="Sports &amp; Fitness"/>
    <x v="3"/>
  </r>
  <r>
    <s v="P081"/>
    <n v="4"/>
    <n v="499"/>
    <n v="0"/>
    <s v="Credit Card"/>
    <s v="Delivered"/>
    <s v="Delivered"/>
    <s v="Google Ads"/>
    <n v="50"/>
    <n v="280"/>
    <n v="1996"/>
    <n v="1120"/>
    <n v="876"/>
    <n v="0.43887775551102204"/>
    <n v="1996"/>
    <n v="876"/>
    <s v="Apr"/>
    <s v="Apr-2024"/>
    <d v="2024-04-01T00:00:00"/>
    <s v="Sports &amp; Fitness"/>
    <x v="10"/>
  </r>
  <r>
    <s v="P065"/>
    <n v="1"/>
    <n v="399"/>
    <n v="39.9"/>
    <s v="UPI"/>
    <s v="Delivered"/>
    <s v="Delivered"/>
    <s v="Instagram"/>
    <n v="80"/>
    <n v="252"/>
    <n v="359.1"/>
    <n v="252"/>
    <n v="107.10000000000002"/>
    <n v="0.29824561403508776"/>
    <n v="359.1"/>
    <n v="107.10000000000002"/>
    <s v="Nov"/>
    <s v="Nov-2024"/>
    <d v="2024-11-01T00:00:00"/>
    <s v="Beauty &amp; Personal Care"/>
    <x v="17"/>
  </r>
  <r>
    <s v="P065"/>
    <n v="4"/>
    <n v="399"/>
    <n v="0"/>
    <s v="Debit Card"/>
    <s v="Delivered"/>
    <s v="Delivered"/>
    <s v="Facebook"/>
    <n v="60"/>
    <n v="252"/>
    <n v="1596"/>
    <n v="1008"/>
    <n v="588"/>
    <n v="0.36842105263157893"/>
    <n v="1596"/>
    <n v="588"/>
    <s v="Aug"/>
    <s v="Aug-2025"/>
    <d v="2025-08-01T00:00:00"/>
    <s v="Beauty &amp; Personal Care"/>
    <x v="17"/>
  </r>
  <r>
    <s v="P008"/>
    <n v="2"/>
    <n v="299"/>
    <n v="29.9"/>
    <s v="UPI"/>
    <s v="Delivered"/>
    <s v="Delivered"/>
    <s v="Email"/>
    <n v="70"/>
    <n v="197"/>
    <n v="568.1"/>
    <n v="394"/>
    <n v="174.10000000000002"/>
    <n v="0.30646013025875729"/>
    <n v="568.1"/>
    <n v="174.10000000000002"/>
    <s v="Mar"/>
    <s v="Mar-2025"/>
    <d v="2025-03-01T00:00:00"/>
    <s v="Electronics"/>
    <x v="20"/>
  </r>
  <r>
    <s v="P091"/>
    <n v="4"/>
    <n v="3999"/>
    <n v="3999"/>
    <s v="Cash on Delivery"/>
    <s v="Delivered"/>
    <s v="Delayed"/>
    <s v="Affiliate"/>
    <n v="60"/>
    <n v="3076"/>
    <n v="11997"/>
    <n v="12304"/>
    <n v="-307"/>
    <n v="-2.5589730766024839E-2"/>
    <n v="11997"/>
    <n v="-307"/>
    <s v="May"/>
    <s v="May-2025"/>
    <d v="2025-05-01T00:00:00"/>
    <s v="Sports &amp; Fitness"/>
    <x v="3"/>
  </r>
  <r>
    <s v="P078"/>
    <n v="4"/>
    <n v="399"/>
    <n v="239.4"/>
    <s v="Debit Card"/>
    <s v="Delivered"/>
    <s v="Delivered"/>
    <s v="Affiliate"/>
    <n v="100"/>
    <n v="257"/>
    <n v="1356.6"/>
    <n v="1028"/>
    <n v="328.59999999999991"/>
    <n v="0.24222320507150225"/>
    <n v="1356.6"/>
    <n v="328.59999999999991"/>
    <s v="Jan"/>
    <s v="Jan-2025"/>
    <d v="2025-01-01T00:00:00"/>
    <s v="Beauty &amp; Personal Care"/>
    <x v="7"/>
  </r>
  <r>
    <s v="P080"/>
    <n v="4"/>
    <n v="6999"/>
    <n v="0"/>
    <s v="Net Banking"/>
    <s v="Delivered"/>
    <s v="Delivered"/>
    <s v="Email"/>
    <n v="50"/>
    <n v="4949"/>
    <n v="27996"/>
    <n v="19796"/>
    <n v="8200"/>
    <n v="0.29289898556936705"/>
    <n v="27996"/>
    <n v="8200"/>
    <s v="Jul"/>
    <s v="Jul-2024"/>
    <d v="2024-07-01T00:00:00"/>
    <s v="Beauty &amp; Personal Care"/>
    <x v="7"/>
  </r>
  <r>
    <s v="P070"/>
    <n v="3"/>
    <n v="499"/>
    <n v="0"/>
    <s v="Net Banking"/>
    <s v="Delivered"/>
    <s v="Delivered"/>
    <s v="Email"/>
    <n v="50"/>
    <n v="394"/>
    <n v="1497"/>
    <n v="1182"/>
    <n v="315"/>
    <n v="0.21042084168336672"/>
    <n v="1497"/>
    <n v="315"/>
    <s v="Sep"/>
    <s v="Sep-2024"/>
    <d v="2024-09-01T00:00:00"/>
    <s v="Beauty &amp; Personal Care"/>
    <x v="2"/>
  </r>
  <r>
    <s v="P057"/>
    <n v="3"/>
    <n v="299"/>
    <n v="89.7"/>
    <s v="UPI"/>
    <s v="Delivered"/>
    <s v="Delivered"/>
    <s v="Organic"/>
    <n v="100"/>
    <n v="188"/>
    <n v="807.3"/>
    <n v="564"/>
    <n v="243.29999999999995"/>
    <n v="0.30137495354886656"/>
    <n v="807.3"/>
    <n v="243.29999999999995"/>
    <s v="Apr"/>
    <s v="Apr-2024"/>
    <d v="2024-04-01T00:00:00"/>
    <s v="Home &amp; Kitchen"/>
    <x v="24"/>
  </r>
  <r>
    <s v="P051"/>
    <n v="4"/>
    <n v="2499"/>
    <n v="0"/>
    <s v="Net Banking"/>
    <s v="Cancelled"/>
    <s v="Cancelled"/>
    <s v="Affiliate"/>
    <n v="60"/>
    <n v="1946"/>
    <n v="9996"/>
    <n v="7784"/>
    <n v="2212"/>
    <n v="0.22128851540616246"/>
    <n v="0"/>
    <n v="0"/>
    <s v="Feb"/>
    <s v="Feb-2024"/>
    <d v="2024-02-01T00:00:00"/>
    <s v="Home &amp; Kitchen"/>
    <x v="14"/>
  </r>
  <r>
    <s v="P048"/>
    <n v="1"/>
    <n v="1599"/>
    <n v="159.9"/>
    <s v="UPI"/>
    <s v="Delivered"/>
    <s v="Delivered"/>
    <s v="Instagram"/>
    <n v="40"/>
    <n v="1138"/>
    <n v="1439.1"/>
    <n v="1138"/>
    <n v="301.09999999999991"/>
    <n v="0.20922798971579454"/>
    <n v="1439.1"/>
    <n v="301.09999999999991"/>
    <s v="Apr"/>
    <s v="Apr-2024"/>
    <d v="2024-04-01T00:00:00"/>
    <s v="Home &amp; Kitchen"/>
    <x v="13"/>
  </r>
  <r>
    <s v="P010"/>
    <n v="1"/>
    <n v="2499"/>
    <n v="0"/>
    <s v="Net Banking"/>
    <s v="Delivered"/>
    <s v="Delivered"/>
    <s v="Email"/>
    <n v="40"/>
    <n v="2030"/>
    <n v="2499"/>
    <n v="2030"/>
    <n v="469"/>
    <n v="0.1876750700280112"/>
    <n v="2499"/>
    <n v="469"/>
    <s v="Feb"/>
    <s v="Feb-2025"/>
    <d v="2025-02-01T00:00:00"/>
    <s v="Electronics"/>
    <x v="19"/>
  </r>
  <r>
    <s v="P083"/>
    <n v="1"/>
    <n v="499"/>
    <n v="0"/>
    <s v="UPI"/>
    <s v="Cancelled"/>
    <s v="Cancelled"/>
    <s v="Facebook"/>
    <n v="60"/>
    <n v="323"/>
    <n v="499"/>
    <n v="323"/>
    <n v="176"/>
    <n v="0.35270541082164331"/>
    <n v="0"/>
    <n v="0"/>
    <s v="Apr"/>
    <s v="Apr-2024"/>
    <d v="2024-04-01T00:00:00"/>
    <s v="Sports &amp; Fitness"/>
    <x v="10"/>
  </r>
  <r>
    <s v="P053"/>
    <n v="1"/>
    <n v="599"/>
    <n v="0"/>
    <s v="Credit Card"/>
    <s v="Cancelled"/>
    <s v="Cancelled"/>
    <s v="Organic"/>
    <n v="70"/>
    <n v="443"/>
    <n v="599"/>
    <n v="443"/>
    <n v="156"/>
    <n v="0.2604340567612688"/>
    <n v="0"/>
    <n v="0"/>
    <s v="Aug"/>
    <s v="Aug-2024"/>
    <d v="2024-08-01T00:00:00"/>
    <s v="Home &amp; Kitchen"/>
    <x v="16"/>
  </r>
  <r>
    <s v="P076"/>
    <n v="1"/>
    <n v="399"/>
    <n v="0"/>
    <s v="Credit Card"/>
    <s v="Delivered"/>
    <s v="Delivered"/>
    <s v="Facebook"/>
    <n v="40"/>
    <n v="322"/>
    <n v="399"/>
    <n v="322"/>
    <n v="77"/>
    <n v="0.19298245614035087"/>
    <n v="399"/>
    <n v="77"/>
    <s v="May"/>
    <s v="May-2025"/>
    <d v="2025-05-01T00:00:00"/>
    <s v="Beauty &amp; Personal Care"/>
    <x v="23"/>
  </r>
  <r>
    <s v="P063"/>
    <n v="2"/>
    <n v="2999"/>
    <n v="299.89999999999998"/>
    <s v="Debit Card"/>
    <s v="Delivered"/>
    <s v="Delivered"/>
    <s v="Google Ads"/>
    <n v="60"/>
    <n v="1877"/>
    <n v="5698.1"/>
    <n v="3754"/>
    <n v="1944.1000000000004"/>
    <n v="0.34118390340639865"/>
    <n v="5698.1"/>
    <n v="1944.1000000000004"/>
    <s v="Mar"/>
    <s v="Mar-2025"/>
    <d v="2025-03-01T00:00:00"/>
    <s v="Beauty &amp; Personal Care"/>
    <x v="12"/>
  </r>
  <r>
    <s v="P039"/>
    <n v="2"/>
    <n v="999"/>
    <n v="399.6"/>
    <s v="Credit Card"/>
    <s v="Delivered"/>
    <s v="Delivered"/>
    <s v="Instagram"/>
    <n v="70"/>
    <n v="573"/>
    <n v="1598.4"/>
    <n v="1146"/>
    <n v="452.40000000000009"/>
    <n v="0.28303303303303307"/>
    <n v="1598.4"/>
    <n v="452.40000000000009"/>
    <s v="Jul"/>
    <s v="Jul-2025"/>
    <d v="2025-07-01T00:00:00"/>
    <s v="Fashion"/>
    <x v="8"/>
  </r>
  <r>
    <s v="P045"/>
    <n v="1"/>
    <n v="4999"/>
    <n v="499.9"/>
    <s v="Credit Card"/>
    <s v="Delivered"/>
    <s v="Delivered"/>
    <s v="Organic"/>
    <n v="70"/>
    <n v="3040"/>
    <n v="4499.1000000000004"/>
    <n v="3040"/>
    <n v="1459.1000000000004"/>
    <n v="0.32430930630570565"/>
    <n v="4499.1000000000004"/>
    <n v="1459.1000000000004"/>
    <s v="Jul"/>
    <s v="Jul-2024"/>
    <d v="2024-07-01T00:00:00"/>
    <s v="Home &amp; Kitchen"/>
    <x v="13"/>
  </r>
  <r>
    <s v="P027"/>
    <n v="1"/>
    <n v="299"/>
    <n v="0"/>
    <s v="Credit Card"/>
    <s v="Delivered"/>
    <s v="Delivered"/>
    <s v="Affiliate"/>
    <n v="70"/>
    <n v="206"/>
    <n v="299"/>
    <n v="206"/>
    <n v="93"/>
    <n v="0.31103678929765888"/>
    <n v="299"/>
    <n v="93"/>
    <s v="Sep"/>
    <s v="Sep-2025"/>
    <d v="2025-09-01T00:00:00"/>
    <s v="Fashion"/>
    <x v="0"/>
  </r>
  <r>
    <s v="P093"/>
    <n v="1"/>
    <n v="999"/>
    <n v="99.9"/>
    <s v="Cash on Delivery"/>
    <s v="Delivered"/>
    <s v="Delivered"/>
    <s v="Organic"/>
    <n v="40"/>
    <n v="629"/>
    <n v="899.1"/>
    <n v="629"/>
    <n v="270.10000000000002"/>
    <n v="0.30041152263374488"/>
    <n v="899.1"/>
    <n v="270.10000000000002"/>
    <s v="Jan"/>
    <s v="Jan-2025"/>
    <d v="2025-01-01T00:00:00"/>
    <s v="Sports &amp; Fitness"/>
    <x v="1"/>
  </r>
  <r>
    <s v="P010"/>
    <n v="4"/>
    <n v="2499"/>
    <n v="0"/>
    <s v="Cash on Delivery"/>
    <s v="Delivered"/>
    <s v="Delivered"/>
    <s v="Organic"/>
    <n v="50"/>
    <n v="2030"/>
    <n v="9996"/>
    <n v="8120"/>
    <n v="1876"/>
    <n v="0.1876750700280112"/>
    <n v="9996"/>
    <n v="1876"/>
    <s v="May"/>
    <s v="May-2024"/>
    <d v="2024-05-01T00:00:00"/>
    <s v="Electronics"/>
    <x v="19"/>
  </r>
  <r>
    <s v="P010"/>
    <n v="3"/>
    <n v="2499"/>
    <n v="0"/>
    <s v="Cash on Delivery"/>
    <s v="Cancelled"/>
    <s v="Cancelled"/>
    <s v="Email"/>
    <n v="70"/>
    <n v="2030"/>
    <n v="7497"/>
    <n v="6090"/>
    <n v="1407"/>
    <n v="0.1876750700280112"/>
    <n v="0"/>
    <n v="0"/>
    <s v="Sep"/>
    <s v="Sep-2024"/>
    <d v="2024-09-01T00:00:00"/>
    <s v="Electronics"/>
    <x v="19"/>
  </r>
  <r>
    <s v="P053"/>
    <n v="3"/>
    <n v="599"/>
    <n v="179.7"/>
    <s v="Credit Card"/>
    <s v="Delivered"/>
    <s v="Delayed"/>
    <s v="Google Ads"/>
    <n v="50"/>
    <n v="443"/>
    <n v="1617.3"/>
    <n v="1329"/>
    <n v="288.29999999999995"/>
    <n v="0.1782600630680764"/>
    <n v="1617.3"/>
    <n v="288.29999999999995"/>
    <s v="Oct"/>
    <s v="Oct-2024"/>
    <d v="2024-10-01T00:00:00"/>
    <s v="Home &amp; Kitchen"/>
    <x v="16"/>
  </r>
  <r>
    <s v="P056"/>
    <n v="2"/>
    <n v="299"/>
    <n v="0"/>
    <s v="Net Banking"/>
    <s v="Cancelled"/>
    <s v="Cancelled"/>
    <s v="Organic"/>
    <n v="50"/>
    <n v="188"/>
    <n v="598"/>
    <n v="376"/>
    <n v="222"/>
    <n v="0.37123745819397991"/>
    <n v="0"/>
    <n v="0"/>
    <s v="Jul"/>
    <s v="Jul-2024"/>
    <d v="2024-07-01T00:00:00"/>
    <s v="Home &amp; Kitchen"/>
    <x v="16"/>
  </r>
  <r>
    <s v="P097"/>
    <n v="4"/>
    <n v="499"/>
    <n v="399.2"/>
    <s v="Credit Card"/>
    <s v="Delivered"/>
    <s v="Delivered"/>
    <s v="Facebook"/>
    <n v="60"/>
    <n v="324"/>
    <n v="1596.8"/>
    <n v="1296"/>
    <n v="300.79999999999995"/>
    <n v="0.18837675350701399"/>
    <n v="1596.8"/>
    <n v="300.79999999999995"/>
    <s v="Sep"/>
    <s v="Sep-2025"/>
    <d v="2025-09-01T00:00:00"/>
    <s v="Sports &amp; Fitness"/>
    <x v="18"/>
  </r>
  <r>
    <s v="P063"/>
    <n v="4"/>
    <n v="2999"/>
    <n v="1799.4"/>
    <s v="Credit Card"/>
    <s v="Delivered"/>
    <s v="Delivered"/>
    <s v="Affiliate"/>
    <n v="50"/>
    <n v="1877"/>
    <n v="10196.6"/>
    <n v="7508"/>
    <n v="2688.6000000000004"/>
    <n v="0.2636761273365632"/>
    <n v="10196.6"/>
    <n v="2688.6000000000004"/>
    <s v="Dec"/>
    <s v="Dec-2024"/>
    <d v="2024-12-01T00:00:00"/>
    <s v="Beauty &amp; Personal Care"/>
    <x v="12"/>
  </r>
  <r>
    <s v="P064"/>
    <n v="3"/>
    <n v="799"/>
    <n v="0"/>
    <s v="Debit Card"/>
    <s v="Delivered"/>
    <s v="Delivered"/>
    <s v="Instagram"/>
    <n v="100"/>
    <n v="445"/>
    <n v="2397"/>
    <n v="1335"/>
    <n v="1062"/>
    <n v="0.44305381727158949"/>
    <n v="2397"/>
    <n v="1062"/>
    <s v="Jun"/>
    <s v="Jun-2024"/>
    <d v="2024-06-01T00:00:00"/>
    <s v="Beauty &amp; Personal Care"/>
    <x v="12"/>
  </r>
  <r>
    <s v="P084"/>
    <n v="2"/>
    <n v="999"/>
    <n v="0"/>
    <s v="Credit Card"/>
    <s v="Cancelled"/>
    <s v="Cancelled"/>
    <s v="Google Ads"/>
    <n v="40"/>
    <n v="809"/>
    <n v="1998"/>
    <n v="1618"/>
    <n v="380"/>
    <n v="0.19019019019019018"/>
    <n v="0"/>
    <n v="0"/>
    <s v="Jun"/>
    <s v="Jun-2024"/>
    <d v="2024-06-01T00:00:00"/>
    <s v="Sports &amp; Fitness"/>
    <x v="10"/>
  </r>
  <r>
    <s v="P026"/>
    <n v="1"/>
    <n v="599"/>
    <n v="89.85"/>
    <s v="Credit Card"/>
    <s v="Delivered"/>
    <s v="Delivered"/>
    <s v="Facebook"/>
    <n v="80"/>
    <n v="363"/>
    <n v="509.15"/>
    <n v="363"/>
    <n v="146.14999999999998"/>
    <n v="0.28704703918295194"/>
    <n v="509.15"/>
    <n v="146.14999999999998"/>
    <s v="Feb"/>
    <s v="Feb-2024"/>
    <d v="2024-02-01T00:00:00"/>
    <s v="Fashion"/>
    <x v="0"/>
  </r>
  <r>
    <s v="P035"/>
    <n v="2"/>
    <n v="1299"/>
    <n v="519.6"/>
    <s v="UPI"/>
    <s v="Delivered"/>
    <s v="Delivered"/>
    <s v="Email"/>
    <n v="80"/>
    <n v="863"/>
    <n v="2078.4"/>
    <n v="1726"/>
    <n v="352.40000000000009"/>
    <n v="0.16955350269438033"/>
    <n v="2078.4"/>
    <n v="352.40000000000009"/>
    <s v="Sep"/>
    <s v="Sep-2024"/>
    <d v="2024-09-01T00:00:00"/>
    <s v="Fashion"/>
    <x v="11"/>
  </r>
  <r>
    <s v="P085"/>
    <n v="4"/>
    <n v="2999"/>
    <n v="1799.4"/>
    <s v="Debit Card"/>
    <s v="Delivered"/>
    <s v="Delivered"/>
    <s v="Instagram"/>
    <n v="80"/>
    <n v="2394"/>
    <n v="10196.6"/>
    <n v="9576"/>
    <n v="620.60000000000036"/>
    <n v="6.0863425063256413E-2"/>
    <n v="10196.6"/>
    <n v="620.60000000000036"/>
    <s v="Apr"/>
    <s v="Apr-2025"/>
    <d v="2025-04-01T00:00:00"/>
    <s v="Sports &amp; Fitness"/>
    <x v="15"/>
  </r>
  <r>
    <s v="P098"/>
    <n v="1"/>
    <n v="399"/>
    <n v="0"/>
    <s v="Credit Card"/>
    <s v="Cancelled"/>
    <s v="Cancelled"/>
    <s v="Instagram"/>
    <n v="40"/>
    <n v="278"/>
    <n v="399"/>
    <n v="278"/>
    <n v="121"/>
    <n v="0.3032581453634085"/>
    <n v="0"/>
    <n v="0"/>
    <s v="Mar"/>
    <s v="Mar-2025"/>
    <d v="2025-03-01T00:00:00"/>
    <s v="Sports &amp; Fitness"/>
    <x v="18"/>
  </r>
  <r>
    <s v="P005"/>
    <n v="4"/>
    <n v="599"/>
    <n v="239.6"/>
    <s v="Credit Card"/>
    <s v="Delivered"/>
    <s v="Delayed"/>
    <s v="Google Ads"/>
    <n v="60"/>
    <n v="426"/>
    <n v="2156.4"/>
    <n v="1704"/>
    <n v="452.40000000000009"/>
    <n v="0.20979410127991099"/>
    <n v="2156.4"/>
    <n v="452.40000000000009"/>
    <s v="Jun"/>
    <s v="Jun-2024"/>
    <d v="2024-06-01T00:00:00"/>
    <s v="Electronics"/>
    <x v="20"/>
  </r>
  <r>
    <s v="P070"/>
    <n v="3"/>
    <n v="499"/>
    <n v="299.39999999999998"/>
    <s v="UPI"/>
    <s v="Delivered"/>
    <s v="Delivered"/>
    <s v="Organic"/>
    <n v="40"/>
    <n v="394"/>
    <n v="1197.5999999999999"/>
    <n v="1182"/>
    <n v="15.599999999999909"/>
    <n v="1.3026052104208341E-2"/>
    <n v="1197.5999999999999"/>
    <n v="15.599999999999909"/>
    <s v="Jul"/>
    <s v="Jul-2024"/>
    <d v="2024-07-01T00:00:00"/>
    <s v="Beauty &amp; Personal Care"/>
    <x v="2"/>
  </r>
  <r>
    <s v="P013"/>
    <n v="4"/>
    <n v="999"/>
    <n v="0"/>
    <s v="Debit Card"/>
    <s v="Cancelled"/>
    <s v="Cancelled"/>
    <s v="Instagram"/>
    <n v="70"/>
    <n v="603"/>
    <n v="3996"/>
    <n v="2412"/>
    <n v="1584"/>
    <n v="0.3963963963963964"/>
    <n v="0"/>
    <n v="0"/>
    <s v="Jan"/>
    <s v="Jan-2025"/>
    <d v="2025-01-01T00:00:00"/>
    <s v="Electronics"/>
    <x v="6"/>
  </r>
  <r>
    <s v="P078"/>
    <n v="1"/>
    <n v="399"/>
    <n v="79.8"/>
    <s v="UPI"/>
    <s v="Delivered"/>
    <s v="Delivered"/>
    <s v="Organic"/>
    <n v="50"/>
    <n v="257"/>
    <n v="319.2"/>
    <n v="257"/>
    <n v="62.199999999999989"/>
    <n v="0.19486215538847115"/>
    <n v="319.2"/>
    <n v="62.199999999999989"/>
    <s v="May"/>
    <s v="May-2025"/>
    <d v="2025-05-01T00:00:00"/>
    <s v="Beauty &amp; Personal Care"/>
    <x v="7"/>
  </r>
  <r>
    <s v="P081"/>
    <n v="1"/>
    <n v="499"/>
    <n v="99.8"/>
    <s v="Debit Card"/>
    <s v="Delivered"/>
    <s v="Delivered"/>
    <s v="Organic"/>
    <n v="80"/>
    <n v="280"/>
    <n v="399.2"/>
    <n v="280"/>
    <n v="119.19999999999999"/>
    <n v="0.29859719438877752"/>
    <n v="399.2"/>
    <n v="119.19999999999999"/>
    <s v="May"/>
    <s v="May-2025"/>
    <d v="2025-05-01T00:00:00"/>
    <s v="Sports &amp; Fitness"/>
    <x v="10"/>
  </r>
  <r>
    <s v="P001"/>
    <n v="2"/>
    <n v="799"/>
    <n v="159.80000000000001"/>
    <s v="Net Banking"/>
    <s v="Delivered"/>
    <s v="Delivered"/>
    <s v="Organic"/>
    <n v="70"/>
    <n v="547"/>
    <n v="1438.2"/>
    <n v="1094"/>
    <n v="344.20000000000005"/>
    <n v="0.23932693644833822"/>
    <n v="1438.2"/>
    <n v="344.20000000000005"/>
    <s v="Feb"/>
    <s v="Feb-2025"/>
    <d v="2025-02-01T00:00:00"/>
    <s v="Electronics"/>
    <x v="5"/>
  </r>
  <r>
    <s v="P007"/>
    <n v="1"/>
    <n v="599"/>
    <n v="119.8"/>
    <s v="Credit Card"/>
    <s v="Delivered"/>
    <s v="Delivered"/>
    <s v="Affiliate"/>
    <n v="50"/>
    <n v="470"/>
    <n v="479.2"/>
    <n v="470"/>
    <n v="9.1999999999999886"/>
    <n v="1.9198664440734533E-2"/>
    <n v="479.2"/>
    <n v="9.1999999999999886"/>
    <s v="Feb"/>
    <s v="Feb-2024"/>
    <d v="2024-02-01T00:00:00"/>
    <s v="Electronics"/>
    <x v="20"/>
  </r>
  <r>
    <s v="P015"/>
    <n v="3"/>
    <n v="1299"/>
    <n v="389.7"/>
    <s v="Cash on Delivery"/>
    <s v="Delivered"/>
    <s v="Delivered"/>
    <s v="Organic"/>
    <n v="100"/>
    <n v="881"/>
    <n v="3507.3"/>
    <n v="2643"/>
    <n v="864.30000000000018"/>
    <n v="0.24642887691386542"/>
    <n v="3507.3"/>
    <n v="864.30000000000018"/>
    <s v="Jul"/>
    <s v="Jul-2024"/>
    <d v="2024-07-01T00:00:00"/>
    <s v="Electronics"/>
    <x v="6"/>
  </r>
  <r>
    <s v="P084"/>
    <n v="2"/>
    <n v="999"/>
    <n v="0"/>
    <s v="Credit Card"/>
    <s v="Cancelled"/>
    <s v="Cancelled"/>
    <s v="Organic"/>
    <n v="40"/>
    <n v="809"/>
    <n v="1998"/>
    <n v="1618"/>
    <n v="380"/>
    <n v="0.19019019019019018"/>
    <n v="0"/>
    <n v="0"/>
    <s v="Jan"/>
    <s v="Jan-2025"/>
    <d v="2025-01-01T00:00:00"/>
    <s v="Sports &amp; Fitness"/>
    <x v="10"/>
  </r>
  <r>
    <s v="P046"/>
    <n v="2"/>
    <n v="1999"/>
    <n v="199.9"/>
    <s v="UPI"/>
    <s v="Delivered"/>
    <s v="Delivered"/>
    <s v="Google Ads"/>
    <n v="40"/>
    <n v="1398"/>
    <n v="3798.1"/>
    <n v="2796"/>
    <n v="1002.0999999999999"/>
    <n v="0.26384244753955921"/>
    <n v="3798.1"/>
    <n v="1002.0999999999999"/>
    <s v="Feb"/>
    <s v="Feb-2024"/>
    <d v="2024-02-01T00:00:00"/>
    <s v="Home &amp; Kitchen"/>
    <x v="13"/>
  </r>
  <r>
    <s v="P100"/>
    <n v="3"/>
    <n v="4999"/>
    <n v="3749.25"/>
    <s v="UPI"/>
    <s v="Delivered"/>
    <s v="Delivered"/>
    <s v="Email"/>
    <n v="50"/>
    <n v="3463"/>
    <n v="11247.75"/>
    <n v="10389"/>
    <n v="858.75"/>
    <n v="7.6348603053944128E-2"/>
    <n v="11247.75"/>
    <n v="858.75"/>
    <s v="Jan"/>
    <s v="Jan-2024"/>
    <d v="2024-01-01T00:00:00"/>
    <s v="Sports &amp; Fitness"/>
    <x v="18"/>
  </r>
  <r>
    <s v="P049"/>
    <n v="3"/>
    <n v="799"/>
    <n v="119.85"/>
    <s v="Debit Card"/>
    <s v="Delivered"/>
    <s v="Delivered"/>
    <s v="Email"/>
    <n v="100"/>
    <n v="538"/>
    <n v="2277.15"/>
    <n v="1614"/>
    <n v="663.15000000000009"/>
    <n v="0.29121928726697849"/>
    <n v="2277.15"/>
    <n v="663.15000000000009"/>
    <s v="Jan"/>
    <s v="Jan-2025"/>
    <d v="2025-01-01T00:00:00"/>
    <s v="Home &amp; Kitchen"/>
    <x v="14"/>
  </r>
  <r>
    <s v="P019"/>
    <n v="2"/>
    <n v="499"/>
    <n v="99.8"/>
    <s v="Credit Card"/>
    <s v="Delivered"/>
    <s v="Delivered"/>
    <s v="Organic"/>
    <n v="50"/>
    <n v="391"/>
    <n v="898.2"/>
    <n v="782"/>
    <n v="116.20000000000005"/>
    <n v="0.12936985081273664"/>
    <n v="898.2"/>
    <n v="116.20000000000005"/>
    <s v="Oct"/>
    <s v="Oct-2025"/>
    <d v="2025-10-01T00:00:00"/>
    <s v="Electronics"/>
    <x v="9"/>
  </r>
  <r>
    <s v="P018"/>
    <n v="1"/>
    <n v="499"/>
    <n v="99.8"/>
    <s v="Cash on Delivery"/>
    <s v="Delivered"/>
    <s v="Delivered"/>
    <s v="Organic"/>
    <n v="60"/>
    <n v="403"/>
    <n v="399.2"/>
    <n v="403"/>
    <n v="-3.8000000000000114"/>
    <n v="-9.5190380761523332E-3"/>
    <n v="399.2"/>
    <n v="-3.8000000000000114"/>
    <s v="Sep"/>
    <s v="Sep-2025"/>
    <d v="2025-09-01T00:00:00"/>
    <s v="Electronics"/>
    <x v="9"/>
  </r>
  <r>
    <s v="P014"/>
    <n v="2"/>
    <n v="2499"/>
    <n v="999.6"/>
    <s v="UPI"/>
    <s v="Delivered"/>
    <s v="Delivered"/>
    <s v="Instagram"/>
    <n v="80"/>
    <n v="1599"/>
    <n v="3998.4"/>
    <n v="3198"/>
    <n v="800.40000000000009"/>
    <n v="0.20018007202881155"/>
    <n v="3998.4"/>
    <n v="800.40000000000009"/>
    <s v="May"/>
    <s v="May-2025"/>
    <d v="2025-05-01T00:00:00"/>
    <s v="Electronics"/>
    <x v="6"/>
  </r>
  <r>
    <s v="P026"/>
    <n v="4"/>
    <n v="599"/>
    <n v="239.6"/>
    <s v="Credit Card"/>
    <s v="Delivered"/>
    <s v="Delivered"/>
    <s v="Organic"/>
    <n v="40"/>
    <n v="363"/>
    <n v="2156.4"/>
    <n v="1452"/>
    <n v="704.40000000000009"/>
    <n v="0.32665553700612132"/>
    <n v="2156.4"/>
    <n v="704.40000000000009"/>
    <s v="Sep"/>
    <s v="Sep-2024"/>
    <d v="2024-09-01T00:00:00"/>
    <s v="Fashion"/>
    <x v="0"/>
  </r>
  <r>
    <s v="P039"/>
    <n v="3"/>
    <n v="999"/>
    <n v="149.85"/>
    <s v="Debit Card"/>
    <s v="Delivered"/>
    <s v="Delayed"/>
    <s v="Organic"/>
    <n v="50"/>
    <n v="573"/>
    <n v="2847.15"/>
    <n v="1719"/>
    <n v="1128.1500000000001"/>
    <n v="0.39623834360676469"/>
    <n v="2847.15"/>
    <n v="1128.1500000000001"/>
    <s v="Sep"/>
    <s v="Sep-2025"/>
    <d v="2025-09-01T00:00:00"/>
    <s v="Fashion"/>
    <x v="8"/>
  </r>
  <r>
    <s v="P069"/>
    <n v="4"/>
    <n v="2499"/>
    <n v="0"/>
    <s v="Debit Card"/>
    <s v="Cancelled"/>
    <s v="Cancelled"/>
    <s v="Google Ads"/>
    <n v="70"/>
    <n v="1430"/>
    <n v="9996"/>
    <n v="5720"/>
    <n v="4276"/>
    <n v="0.42777110844337735"/>
    <n v="0"/>
    <n v="0"/>
    <s v="Nov"/>
    <s v="Nov-2024"/>
    <d v="2024-11-01T00:00:00"/>
    <s v="Beauty &amp; Personal Care"/>
    <x v="2"/>
  </r>
  <r>
    <s v="P037"/>
    <n v="2"/>
    <n v="399"/>
    <n v="0"/>
    <s v="UPI"/>
    <s v="Cancelled"/>
    <s v="Cancelled"/>
    <s v="Google Ads"/>
    <n v="60"/>
    <n v="226"/>
    <n v="798"/>
    <n v="452"/>
    <n v="346"/>
    <n v="0.43358395989974935"/>
    <n v="0"/>
    <n v="0"/>
    <s v="Nov"/>
    <s v="Nov-2024"/>
    <d v="2024-11-01T00:00:00"/>
    <s v="Fashion"/>
    <x v="8"/>
  </r>
  <r>
    <s v="P043"/>
    <n v="4"/>
    <n v="599"/>
    <n v="359.4"/>
    <s v="Cash on Delivery"/>
    <s v="Delivered"/>
    <s v="Delivered"/>
    <s v="Email"/>
    <n v="60"/>
    <n v="358"/>
    <n v="2036.6"/>
    <n v="1432"/>
    <n v="604.59999999999991"/>
    <n v="0.2968673278994402"/>
    <n v="2036.6"/>
    <n v="604.59999999999991"/>
    <s v="Aug"/>
    <s v="Aug-2024"/>
    <d v="2024-08-01T00:00:00"/>
    <s v="Home &amp; Kitchen"/>
    <x v="4"/>
  </r>
  <r>
    <s v="P090"/>
    <n v="1"/>
    <n v="8999"/>
    <n v="0"/>
    <s v="UPI"/>
    <s v="Cancelled"/>
    <s v="Cancelled"/>
    <s v="Facebook"/>
    <n v="100"/>
    <n v="5811"/>
    <n v="8999"/>
    <n v="5811"/>
    <n v="3188"/>
    <n v="0.35426158462051338"/>
    <n v="0"/>
    <n v="0"/>
    <s v="Jan"/>
    <s v="Jan-2024"/>
    <d v="2024-01-01T00:00:00"/>
    <s v="Sports &amp; Fitness"/>
    <x v="3"/>
  </r>
  <r>
    <s v="P002"/>
    <n v="1"/>
    <n v="999"/>
    <n v="49.95"/>
    <s v="UPI"/>
    <s v="Delivered"/>
    <s v="Delayed"/>
    <s v="Google Ads"/>
    <n v="60"/>
    <n v="590"/>
    <n v="949.05"/>
    <n v="590"/>
    <n v="359.04999999999995"/>
    <n v="0.37832569411516775"/>
    <n v="949.05"/>
    <n v="359.04999999999995"/>
    <s v="Aug"/>
    <s v="Aug-2025"/>
    <d v="2025-08-01T00:00:00"/>
    <s v="Electronics"/>
    <x v="5"/>
  </r>
  <r>
    <s v="P009"/>
    <n v="2"/>
    <n v="4999"/>
    <n v="499.9"/>
    <s v="Debit Card"/>
    <s v="Delivered"/>
    <s v="Delivered"/>
    <s v="Email"/>
    <n v="80"/>
    <n v="2853"/>
    <n v="9498.1"/>
    <n v="5706"/>
    <n v="3792.1000000000004"/>
    <n v="0.39924827070677293"/>
    <n v="9498.1"/>
    <n v="3792.1000000000004"/>
    <s v="Feb"/>
    <s v="Feb-2024"/>
    <d v="2024-02-01T00:00:00"/>
    <s v="Electronics"/>
    <x v="19"/>
  </r>
  <r>
    <s v="P048"/>
    <n v="4"/>
    <n v="1599"/>
    <n v="959.4"/>
    <s v="Credit Card"/>
    <s v="Delivered"/>
    <s v="Delayed"/>
    <s v="Organic"/>
    <n v="100"/>
    <n v="1138"/>
    <n v="5436.6"/>
    <n v="4552"/>
    <n v="884.60000000000036"/>
    <n v="0.16271198911084139"/>
    <n v="5436.6"/>
    <n v="884.60000000000036"/>
    <s v="Feb"/>
    <s v="Feb-2024"/>
    <d v="2024-02-01T00:00:00"/>
    <s v="Home &amp; Kitchen"/>
    <x v="13"/>
  </r>
  <r>
    <s v="P057"/>
    <n v="1"/>
    <n v="299"/>
    <n v="14.95"/>
    <s v="Debit Card"/>
    <s v="Delivered"/>
    <s v="Delivered"/>
    <s v="Organic"/>
    <n v="50"/>
    <n v="188"/>
    <n v="284.05"/>
    <n v="188"/>
    <n v="96.050000000000011"/>
    <n v="0.33814469283576837"/>
    <n v="284.05"/>
    <n v="96.050000000000011"/>
    <s v="Nov"/>
    <s v="Nov-2024"/>
    <d v="2024-11-01T00:00:00"/>
    <s v="Home &amp; Kitchen"/>
    <x v="24"/>
  </r>
  <r>
    <s v="P087"/>
    <n v="1"/>
    <n v="799"/>
    <n v="159.80000000000001"/>
    <s v="Credit Card"/>
    <s v="Delivered"/>
    <s v="Delivered"/>
    <s v="Organic"/>
    <n v="50"/>
    <n v="560"/>
    <n v="639.20000000000005"/>
    <n v="560"/>
    <n v="79.200000000000045"/>
    <n v="0.12390488110137678"/>
    <n v="639.20000000000005"/>
    <n v="79.200000000000045"/>
    <s v="Mar"/>
    <s v="Mar-2024"/>
    <d v="2024-03-01T00:00:00"/>
    <s v="Sports &amp; Fitness"/>
    <x v="15"/>
  </r>
  <r>
    <s v="P012"/>
    <n v="4"/>
    <n v="1599"/>
    <n v="639.6"/>
    <s v="Debit Card"/>
    <s v="Delivered"/>
    <s v="Delivered"/>
    <s v="Organic"/>
    <n v="70"/>
    <n v="1169"/>
    <n v="5756.4"/>
    <n v="4676"/>
    <n v="1080.3999999999996"/>
    <n v="0.18768674866235838"/>
    <n v="5756.4"/>
    <n v="1080.3999999999996"/>
    <s v="May"/>
    <s v="May-2024"/>
    <d v="2024-05-01T00:00:00"/>
    <s v="Electronics"/>
    <x v="19"/>
  </r>
  <r>
    <s v="P030"/>
    <n v="1"/>
    <n v="799"/>
    <n v="79.900000000000006"/>
    <s v="Credit Card"/>
    <s v="Delivered"/>
    <s v="Delivered"/>
    <s v="Google Ads"/>
    <n v="40"/>
    <n v="566"/>
    <n v="719.1"/>
    <n v="566"/>
    <n v="153.10000000000002"/>
    <n v="0.21290502016409404"/>
    <n v="719.1"/>
    <n v="153.10000000000002"/>
    <s v="Aug"/>
    <s v="Aug-2025"/>
    <d v="2025-08-01T00:00:00"/>
    <s v="Fashion"/>
    <x v="21"/>
  </r>
  <r>
    <s v="P096"/>
    <n v="2"/>
    <n v="299"/>
    <n v="119.6"/>
    <s v="UPI"/>
    <s v="Delivered"/>
    <s v="Delivered"/>
    <s v="Instagram"/>
    <n v="60"/>
    <n v="168"/>
    <n v="478.4"/>
    <n v="336"/>
    <n v="142.39999999999998"/>
    <n v="0.29765886287625415"/>
    <n v="478.4"/>
    <n v="142.39999999999998"/>
    <s v="Mar"/>
    <s v="Mar-2025"/>
    <d v="2025-03-01T00:00:00"/>
    <s v="Sports &amp; Fitness"/>
    <x v="1"/>
  </r>
  <r>
    <s v="P068"/>
    <n v="1"/>
    <n v="2499"/>
    <n v="499.8"/>
    <s v="Credit Card"/>
    <s v="Delivered"/>
    <s v="Delivered"/>
    <s v="Affiliate"/>
    <n v="80"/>
    <n v="1632"/>
    <n v="1999.2"/>
    <n v="1632"/>
    <n v="367.20000000000005"/>
    <n v="0.18367346938775511"/>
    <n v="1999.2"/>
    <n v="367.20000000000005"/>
    <s v="Nov"/>
    <s v="Nov-2024"/>
    <d v="2024-11-01T00:00:00"/>
    <s v="Beauty &amp; Personal Care"/>
    <x v="17"/>
  </r>
  <r>
    <s v="P064"/>
    <n v="1"/>
    <n v="799"/>
    <n v="0"/>
    <s v="Cash on Delivery"/>
    <s v="Delivered"/>
    <s v="Delayed"/>
    <s v="Affiliate"/>
    <n v="40"/>
    <n v="445"/>
    <n v="799"/>
    <n v="445"/>
    <n v="354"/>
    <n v="0.44305381727158949"/>
    <n v="799"/>
    <n v="354"/>
    <s v="Mar"/>
    <s v="Mar-2025"/>
    <d v="2025-03-01T00:00:00"/>
    <s v="Beauty &amp; Personal Care"/>
    <x v="12"/>
  </r>
  <r>
    <s v="P078"/>
    <n v="1"/>
    <n v="399"/>
    <n v="19.95"/>
    <s v="UPI"/>
    <s v="Delivered"/>
    <s v="Delivered"/>
    <s v="Organic"/>
    <n v="60"/>
    <n v="257"/>
    <n v="379.05"/>
    <n v="257"/>
    <n v="122.05000000000001"/>
    <n v="0.32198918348502836"/>
    <n v="379.05"/>
    <n v="122.05000000000001"/>
    <s v="May"/>
    <s v="May-2025"/>
    <d v="2025-05-01T00:00:00"/>
    <s v="Beauty &amp; Personal Care"/>
    <x v="7"/>
  </r>
  <r>
    <s v="P020"/>
    <n v="1"/>
    <n v="1999"/>
    <n v="299.85000000000002"/>
    <s v="Net Banking"/>
    <s v="Delivered"/>
    <s v="Delivered"/>
    <s v="Facebook"/>
    <n v="70"/>
    <n v="1597"/>
    <n v="1699.15"/>
    <n v="1597"/>
    <n v="102.15000000000009"/>
    <n v="6.0118294441338364E-2"/>
    <n v="1699.15"/>
    <n v="102.15000000000009"/>
    <s v="Jun"/>
    <s v="Jun-2024"/>
    <d v="2024-06-01T00:00:00"/>
    <s v="Electronics"/>
    <x v="9"/>
  </r>
  <r>
    <s v="P069"/>
    <n v="2"/>
    <n v="2499"/>
    <n v="249.9"/>
    <s v="Debit Card"/>
    <s v="Delivered"/>
    <s v="Delivered"/>
    <s v="Affiliate"/>
    <n v="100"/>
    <n v="1430"/>
    <n v="4748.1000000000004"/>
    <n v="2860"/>
    <n v="1888.1000000000004"/>
    <n v="0.39765379836144987"/>
    <n v="4748.1000000000004"/>
    <n v="1888.1000000000004"/>
    <s v="Aug"/>
    <s v="Aug-2024"/>
    <d v="2024-08-01T00:00:00"/>
    <s v="Beauty &amp; Personal Care"/>
    <x v="2"/>
  </r>
  <r>
    <s v="P006"/>
    <n v="2"/>
    <n v="399"/>
    <n v="119.7"/>
    <s v="UPI"/>
    <s v="Delivered"/>
    <s v="Delivered"/>
    <s v="Affiliate"/>
    <n v="50"/>
    <n v="221"/>
    <n v="678.3"/>
    <n v="442"/>
    <n v="236.29999999999995"/>
    <n v="0.34837092731829572"/>
    <n v="678.3"/>
    <n v="236.29999999999995"/>
    <s v="Apr"/>
    <s v="Apr-2024"/>
    <d v="2024-04-01T00:00:00"/>
    <s v="Electronics"/>
    <x v="20"/>
  </r>
  <r>
    <s v="P027"/>
    <n v="1"/>
    <n v="299"/>
    <n v="29.9"/>
    <s v="UPI"/>
    <s v="Delivered"/>
    <s v="Delivered"/>
    <s v="Affiliate"/>
    <n v="50"/>
    <n v="206"/>
    <n v="269.10000000000002"/>
    <n v="206"/>
    <n v="63.100000000000023"/>
    <n v="0.23448532144184325"/>
    <n v="269.10000000000002"/>
    <n v="63.100000000000023"/>
    <s v="Nov"/>
    <s v="Nov-2024"/>
    <d v="2024-11-01T00:00:00"/>
    <s v="Fashion"/>
    <x v="0"/>
  </r>
  <r>
    <s v="P085"/>
    <n v="1"/>
    <n v="2999"/>
    <n v="0"/>
    <s v="UPI"/>
    <s v="Delivered"/>
    <s v="Delivered"/>
    <s v="Organic"/>
    <n v="100"/>
    <n v="2394"/>
    <n v="2999"/>
    <n v="2394"/>
    <n v="605"/>
    <n v="0.20173391130376792"/>
    <n v="2999"/>
    <n v="605"/>
    <s v="May"/>
    <s v="May-2024"/>
    <d v="2024-05-01T00:00:00"/>
    <s v="Sports &amp; Fitness"/>
    <x v="15"/>
  </r>
  <r>
    <s v="P039"/>
    <n v="3"/>
    <n v="999"/>
    <n v="299.7"/>
    <s v="UPI"/>
    <s v="Delivered"/>
    <s v="Delayed"/>
    <s v="Affiliate"/>
    <n v="40"/>
    <n v="573"/>
    <n v="2697.3"/>
    <n v="1719"/>
    <n v="978.30000000000018"/>
    <n v="0.36269602936269607"/>
    <n v="2697.3"/>
    <n v="978.30000000000018"/>
    <s v="Apr"/>
    <s v="Apr-2025"/>
    <d v="2025-04-01T00:00:00"/>
    <s v="Fashion"/>
    <x v="8"/>
  </r>
  <r>
    <s v="P052"/>
    <n v="2"/>
    <n v="499"/>
    <n v="0"/>
    <s v="Debit Card"/>
    <s v="Cancelled"/>
    <s v="Cancelled"/>
    <s v="Email"/>
    <n v="50"/>
    <n v="320"/>
    <n v="998"/>
    <n v="640"/>
    <n v="358"/>
    <n v="0.3587174348697395"/>
    <n v="0"/>
    <n v="0"/>
    <s v="Aug"/>
    <s v="Aug-2024"/>
    <d v="2024-08-01T00:00:00"/>
    <s v="Home &amp; Kitchen"/>
    <x v="14"/>
  </r>
  <r>
    <s v="P003"/>
    <n v="1"/>
    <n v="399"/>
    <n v="19.95"/>
    <s v="Debit Card"/>
    <s v="Delivered"/>
    <s v="Delivered"/>
    <s v="Google Ads"/>
    <n v="80"/>
    <n v="307"/>
    <n v="379.05"/>
    <n v="307"/>
    <n v="72.050000000000011"/>
    <n v="0.19008046431869149"/>
    <n v="379.05"/>
    <n v="72.050000000000011"/>
    <s v="Jul"/>
    <s v="Jul-2025"/>
    <d v="2025-07-01T00:00:00"/>
    <s v="Electronics"/>
    <x v="5"/>
  </r>
  <r>
    <s v="P066"/>
    <n v="4"/>
    <n v="299"/>
    <n v="179.4"/>
    <s v="Debit Card"/>
    <s v="Delivered"/>
    <s v="Delayed"/>
    <s v="Google Ads"/>
    <n v="100"/>
    <n v="223"/>
    <n v="1016.6"/>
    <n v="892"/>
    <n v="124.60000000000002"/>
    <n v="0.12256541412551644"/>
    <n v="1016.6"/>
    <n v="124.60000000000002"/>
    <s v="May"/>
    <s v="May-2024"/>
    <d v="2024-05-01T00:00:00"/>
    <s v="Beauty &amp; Personal Care"/>
    <x v="17"/>
  </r>
  <r>
    <s v="P034"/>
    <n v="1"/>
    <n v="4999"/>
    <n v="249.95"/>
    <s v="UPI"/>
    <s v="Delivered"/>
    <s v="Delivered"/>
    <s v="Google Ads"/>
    <n v="100"/>
    <n v="3985"/>
    <n v="4749.05"/>
    <n v="3985"/>
    <n v="764.05000000000018"/>
    <n v="0.16088480854065554"/>
    <n v="4749.05"/>
    <n v="764.05000000000018"/>
    <s v="Aug"/>
    <s v="Aug-2024"/>
    <d v="2024-08-01T00:00:00"/>
    <s v="Fashion"/>
    <x v="11"/>
  </r>
  <r>
    <s v="P023"/>
    <n v="1"/>
    <n v="8999"/>
    <n v="899.9"/>
    <s v="Debit Card"/>
    <s v="Delivered"/>
    <s v="Delayed"/>
    <s v="Organic"/>
    <n v="50"/>
    <n v="6419"/>
    <n v="8099.1"/>
    <n v="6419"/>
    <n v="1680.1000000000004"/>
    <n v="0.20744280228667386"/>
    <n v="8099.1"/>
    <n v="1680.1000000000004"/>
    <s v="Jun"/>
    <s v="Jun-2025"/>
    <d v="2025-06-01T00:00:00"/>
    <s v="Fashion"/>
    <x v="22"/>
  </r>
  <r>
    <s v="P095"/>
    <n v="1"/>
    <n v="299"/>
    <n v="29.9"/>
    <s v="Credit Card"/>
    <s v="Delivered"/>
    <s v="Delivered"/>
    <s v="Email"/>
    <n v="70"/>
    <n v="221"/>
    <n v="269.10000000000002"/>
    <n v="221"/>
    <n v="48.100000000000023"/>
    <n v="0.17874396135265708"/>
    <n v="269.10000000000002"/>
    <n v="48.100000000000023"/>
    <s v="Sep"/>
    <s v="Sep-2025"/>
    <d v="2025-09-01T00:00:00"/>
    <s v="Sports &amp; Fitness"/>
    <x v="1"/>
  </r>
  <r>
    <s v="P018"/>
    <n v="2"/>
    <n v="499"/>
    <n v="0"/>
    <s v="Credit Card"/>
    <s v="Cancelled"/>
    <s v="Cancelled"/>
    <s v="Organic"/>
    <n v="40"/>
    <n v="403"/>
    <n v="998"/>
    <n v="806"/>
    <n v="192"/>
    <n v="0.19238476953907815"/>
    <n v="0"/>
    <n v="0"/>
    <s v="Jun"/>
    <s v="Jun-2024"/>
    <d v="2024-06-01T00:00:00"/>
    <s v="Electronics"/>
    <x v="9"/>
  </r>
  <r>
    <s v="P007"/>
    <n v="2"/>
    <n v="599"/>
    <n v="239.6"/>
    <s v="Cash on Delivery"/>
    <s v="Delivered"/>
    <s v="Delivered"/>
    <s v="Facebook"/>
    <n v="80"/>
    <n v="470"/>
    <n v="958.4"/>
    <n v="940"/>
    <n v="18.399999999999977"/>
    <n v="1.9198664440734533E-2"/>
    <n v="958.4"/>
    <n v="18.399999999999977"/>
    <s v="Jan"/>
    <s v="Jan-2025"/>
    <d v="2025-01-01T00:00:00"/>
    <s v="Electronics"/>
    <x v="20"/>
  </r>
  <r>
    <s v="P054"/>
    <n v="3"/>
    <n v="4999"/>
    <n v="0"/>
    <s v="UPI"/>
    <s v="Delivered"/>
    <s v="Delivered"/>
    <s v="Organic"/>
    <n v="80"/>
    <n v="2912"/>
    <n v="14997"/>
    <n v="8736"/>
    <n v="6261"/>
    <n v="0.41748349669933987"/>
    <n v="14997"/>
    <n v="6261"/>
    <s v="Jun"/>
    <s v="Jun-2025"/>
    <d v="2025-06-01T00:00:00"/>
    <s v="Home &amp; Kitchen"/>
    <x v="16"/>
  </r>
  <r>
    <s v="P061"/>
    <n v="4"/>
    <n v="299"/>
    <n v="299"/>
    <s v="Debit Card"/>
    <s v="Delivered"/>
    <s v="Delivered"/>
    <s v="Organic"/>
    <n v="40"/>
    <n v="170"/>
    <n v="897"/>
    <n v="680"/>
    <n v="217"/>
    <n v="0.241917502787068"/>
    <n v="897"/>
    <n v="217"/>
    <s v="May"/>
    <s v="May-2024"/>
    <d v="2024-05-01T00:00:00"/>
    <s v="Beauty &amp; Personal Care"/>
    <x v="12"/>
  </r>
  <r>
    <s v="P053"/>
    <n v="3"/>
    <n v="599"/>
    <n v="0"/>
    <s v="Debit Card"/>
    <s v="Cancelled"/>
    <s v="Cancelled"/>
    <s v="Facebook"/>
    <n v="70"/>
    <n v="443"/>
    <n v="1797"/>
    <n v="1329"/>
    <n v="468"/>
    <n v="0.2604340567612688"/>
    <n v="0"/>
    <n v="0"/>
    <s v="Jun"/>
    <s v="Jun-2024"/>
    <d v="2024-06-01T00:00:00"/>
    <s v="Home &amp; Kitchen"/>
    <x v="16"/>
  </r>
  <r>
    <s v="P099"/>
    <n v="1"/>
    <n v="1299"/>
    <n v="0"/>
    <s v="Credit Card"/>
    <s v="Delivered"/>
    <s v="Delivered"/>
    <s v="Organic"/>
    <n v="80"/>
    <n v="1025"/>
    <n v="1299"/>
    <n v="1025"/>
    <n v="274"/>
    <n v="0.21093148575827558"/>
    <n v="1299"/>
    <n v="274"/>
    <s v="Apr"/>
    <s v="Apr-2025"/>
    <d v="2025-04-01T00:00:00"/>
    <s v="Sports &amp; Fitness"/>
    <x v="18"/>
  </r>
  <r>
    <s v="P020"/>
    <n v="1"/>
    <n v="1999"/>
    <n v="0"/>
    <s v="UPI"/>
    <s v="Cancelled"/>
    <s v="Cancelled"/>
    <s v="Facebook"/>
    <n v="100"/>
    <n v="1597"/>
    <n v="1999"/>
    <n v="1597"/>
    <n v="402"/>
    <n v="0.20110055027513757"/>
    <n v="0"/>
    <n v="0"/>
    <s v="Oct"/>
    <s v="Oct-2025"/>
    <d v="2025-10-01T00:00:00"/>
    <s v="Electronics"/>
    <x v="9"/>
  </r>
  <r>
    <s v="P036"/>
    <n v="1"/>
    <n v="2999"/>
    <n v="599.79999999999995"/>
    <s v="Cash on Delivery"/>
    <s v="Delivered"/>
    <s v="Delivered"/>
    <s v="Affiliate"/>
    <n v="60"/>
    <n v="2406"/>
    <n v="2399.1999999999998"/>
    <n v="2406"/>
    <n v="-6.8000000000001819"/>
    <n v="-2.8342780926976421E-3"/>
    <n v="2399.1999999999998"/>
    <n v="-6.8000000000001819"/>
    <s v="Jan"/>
    <s v="Jan-2024"/>
    <d v="2024-01-01T00:00:00"/>
    <s v="Fashion"/>
    <x v="11"/>
  </r>
  <r>
    <s v="P080"/>
    <n v="4"/>
    <n v="6999"/>
    <n v="0"/>
    <s v="Credit Card"/>
    <s v="Cancelled"/>
    <s v="Cancelled"/>
    <s v="Google Ads"/>
    <n v="100"/>
    <n v="4949"/>
    <n v="27996"/>
    <n v="19796"/>
    <n v="8200"/>
    <n v="0.29289898556936705"/>
    <n v="0"/>
    <n v="0"/>
    <s v="Mar"/>
    <s v="Mar-2024"/>
    <d v="2024-03-01T00:00:00"/>
    <s v="Beauty &amp; Personal Care"/>
    <x v="7"/>
  </r>
  <r>
    <s v="P056"/>
    <n v="2"/>
    <n v="299"/>
    <n v="119.6"/>
    <s v="Cash on Delivery"/>
    <s v="Delivered"/>
    <s v="Delayed"/>
    <s v="Affiliate"/>
    <n v="40"/>
    <n v="188"/>
    <n v="478.4"/>
    <n v="376"/>
    <n v="102.39999999999998"/>
    <n v="0.21404682274247488"/>
    <n v="478.4"/>
    <n v="102.39999999999998"/>
    <s v="Apr"/>
    <s v="Apr-2025"/>
    <d v="2025-04-01T00:00:00"/>
    <s v="Home &amp; Kitchen"/>
    <x v="16"/>
  </r>
  <r>
    <s v="P076"/>
    <n v="1"/>
    <n v="399"/>
    <n v="0"/>
    <s v="UPI"/>
    <s v="Delivered"/>
    <s v="Delivered"/>
    <s v="Instagram"/>
    <n v="40"/>
    <n v="322"/>
    <n v="399"/>
    <n v="322"/>
    <n v="77"/>
    <n v="0.19298245614035087"/>
    <n v="399"/>
    <n v="77"/>
    <s v="Jun"/>
    <s v="Jun-2025"/>
    <d v="2025-06-01T00:00:00"/>
    <s v="Beauty &amp; Personal Care"/>
    <x v="23"/>
  </r>
  <r>
    <s v="P014"/>
    <n v="2"/>
    <n v="2499"/>
    <n v="0"/>
    <s v="Credit Card"/>
    <s v="Cancelled"/>
    <s v="Cancelled"/>
    <s v="Organic"/>
    <n v="50"/>
    <n v="1599"/>
    <n v="4998"/>
    <n v="3198"/>
    <n v="1800"/>
    <n v="0.36014405762304924"/>
    <n v="0"/>
    <n v="0"/>
    <s v="Dec"/>
    <s v="Dec-2024"/>
    <d v="2024-12-01T00:00:00"/>
    <s v="Electronics"/>
    <x v="6"/>
  </r>
  <r>
    <s v="P006"/>
    <n v="2"/>
    <n v="399"/>
    <n v="0"/>
    <s v="Debit Card"/>
    <s v="Cancelled"/>
    <s v="Cancelled"/>
    <s v="Instagram"/>
    <n v="100"/>
    <n v="221"/>
    <n v="798"/>
    <n v="442"/>
    <n v="356"/>
    <n v="0.44611528822055135"/>
    <n v="0"/>
    <n v="0"/>
    <s v="May"/>
    <s v="May-2024"/>
    <d v="2024-05-01T00:00:00"/>
    <s v="Electronics"/>
    <x v="20"/>
  </r>
  <r>
    <s v="P012"/>
    <n v="1"/>
    <n v="1599"/>
    <n v="239.85"/>
    <s v="UPI"/>
    <s v="Delivered"/>
    <s v="Delivered"/>
    <s v="Google Ads"/>
    <n v="80"/>
    <n v="1169"/>
    <n v="1359.15"/>
    <n v="1169"/>
    <n v="190.15000000000009"/>
    <n v="0.1399036162307325"/>
    <n v="1359.15"/>
    <n v="190.15000000000009"/>
    <s v="Sep"/>
    <s v="Sep-2025"/>
    <d v="2025-09-01T00:00:00"/>
    <s v="Electronics"/>
    <x v="19"/>
  </r>
  <r>
    <s v="P095"/>
    <n v="3"/>
    <n v="299"/>
    <n v="89.7"/>
    <s v="Cash on Delivery"/>
    <s v="Delivered"/>
    <s v="Delivered"/>
    <s v="Instagram"/>
    <n v="40"/>
    <n v="221"/>
    <n v="807.3"/>
    <n v="663"/>
    <n v="144.29999999999995"/>
    <n v="0.17874396135265697"/>
    <n v="807.3"/>
    <n v="144.29999999999995"/>
    <s v="Oct"/>
    <s v="Oct-2025"/>
    <d v="2025-10-01T00:00:00"/>
    <s v="Sports &amp; Fitness"/>
    <x v="1"/>
  </r>
  <r>
    <s v="P037"/>
    <n v="1"/>
    <n v="399"/>
    <n v="0"/>
    <s v="Credit Card"/>
    <s v="Delivered"/>
    <s v="Delivered"/>
    <s v="Affiliate"/>
    <n v="40"/>
    <n v="226"/>
    <n v="399"/>
    <n v="226"/>
    <n v="173"/>
    <n v="0.43358395989974935"/>
    <n v="399"/>
    <n v="173"/>
    <s v="Apr"/>
    <s v="Apr-2024"/>
    <d v="2024-04-01T00:00:00"/>
    <s v="Fashion"/>
    <x v="8"/>
  </r>
  <r>
    <s v="P051"/>
    <n v="1"/>
    <n v="2499"/>
    <n v="0"/>
    <s v="Debit Card"/>
    <s v="Cancelled"/>
    <s v="Cancelled"/>
    <s v="Google Ads"/>
    <n v="50"/>
    <n v="1946"/>
    <n v="2499"/>
    <n v="1946"/>
    <n v="553"/>
    <n v="0.22128851540616246"/>
    <n v="0"/>
    <n v="0"/>
    <s v="Feb"/>
    <s v="Feb-2025"/>
    <d v="2025-02-01T00:00:00"/>
    <s v="Home &amp; Kitchen"/>
    <x v="14"/>
  </r>
  <r>
    <s v="P012"/>
    <n v="3"/>
    <n v="1599"/>
    <n v="0"/>
    <s v="Cash on Delivery"/>
    <s v="Delivered"/>
    <s v="Delivered"/>
    <s v="Organic"/>
    <n v="40"/>
    <n v="1169"/>
    <n v="4797"/>
    <n v="3507"/>
    <n v="1290"/>
    <n v="0.26891807379612259"/>
    <n v="4797"/>
    <n v="1290"/>
    <s v="Apr"/>
    <s v="Apr-2024"/>
    <d v="2024-04-01T00:00:00"/>
    <s v="Electronics"/>
    <x v="19"/>
  </r>
  <r>
    <s v="P073"/>
    <n v="1"/>
    <n v="499"/>
    <n v="24.95"/>
    <s v="UPI"/>
    <s v="Delivered"/>
    <s v="Delivered"/>
    <s v="Google Ads"/>
    <n v="80"/>
    <n v="334"/>
    <n v="474.05"/>
    <n v="334"/>
    <n v="140.05000000000001"/>
    <n v="0.29543297120556905"/>
    <n v="474.05"/>
    <n v="140.05000000000001"/>
    <s v="Nov"/>
    <s v="Nov-2024"/>
    <d v="2024-11-01T00:00:00"/>
    <s v="Beauty &amp; Personal Care"/>
    <x v="23"/>
  </r>
  <r>
    <s v="P068"/>
    <n v="2"/>
    <n v="2499"/>
    <n v="749.7"/>
    <s v="Credit Card"/>
    <s v="Delivered"/>
    <s v="Delivered"/>
    <s v="Instagram"/>
    <n v="80"/>
    <n v="1632"/>
    <n v="4248.3"/>
    <n v="3264"/>
    <n v="984.30000000000018"/>
    <n v="0.23169267707082836"/>
    <n v="4248.3"/>
    <n v="984.30000000000018"/>
    <s v="Apr"/>
    <s v="Apr-2025"/>
    <d v="2025-04-01T00:00:00"/>
    <s v="Beauty &amp; Personal Care"/>
    <x v="17"/>
  </r>
  <r>
    <s v="P084"/>
    <n v="1"/>
    <n v="999"/>
    <n v="0"/>
    <s v="Cash on Delivery"/>
    <s v="Delivered"/>
    <s v="Delivered"/>
    <s v="Instagram"/>
    <n v="100"/>
    <n v="809"/>
    <n v="999"/>
    <n v="809"/>
    <n v="190"/>
    <n v="0.19019019019019018"/>
    <n v="999"/>
    <n v="190"/>
    <s v="Apr"/>
    <s v="Apr-2024"/>
    <d v="2024-04-01T00:00:00"/>
    <s v="Sports &amp; Fitness"/>
    <x v="10"/>
  </r>
  <r>
    <s v="P064"/>
    <n v="1"/>
    <n v="799"/>
    <n v="0"/>
    <s v="UPI"/>
    <s v="Delivered"/>
    <s v="Delayed"/>
    <s v="Organic"/>
    <n v="60"/>
    <n v="445"/>
    <n v="799"/>
    <n v="445"/>
    <n v="354"/>
    <n v="0.44305381727158949"/>
    <n v="799"/>
    <n v="354"/>
    <s v="Mar"/>
    <s v="Mar-2024"/>
    <d v="2024-03-01T00:00:00"/>
    <s v="Beauty &amp; Personal Care"/>
    <x v="12"/>
  </r>
  <r>
    <s v="P020"/>
    <n v="3"/>
    <n v="1999"/>
    <n v="599.70000000000005"/>
    <s v="Debit Card"/>
    <s v="Delivered"/>
    <s v="Delivered"/>
    <s v="Affiliate"/>
    <n v="40"/>
    <n v="1597"/>
    <n v="5397.3"/>
    <n v="4791"/>
    <n v="606.30000000000018"/>
    <n v="0.11233394475015289"/>
    <n v="5397.3"/>
    <n v="606.30000000000018"/>
    <s v="Apr"/>
    <s v="Apr-2024"/>
    <d v="2024-04-01T00:00:00"/>
    <s v="Electronics"/>
    <x v="9"/>
  </r>
  <r>
    <s v="P037"/>
    <n v="1"/>
    <n v="399"/>
    <n v="79.8"/>
    <s v="Cash on Delivery"/>
    <s v="Delivered"/>
    <s v="Delivered"/>
    <s v="Organic"/>
    <n v="80"/>
    <n v="226"/>
    <n v="319.2"/>
    <n v="226"/>
    <n v="93.199999999999989"/>
    <n v="0.29197994987468667"/>
    <n v="319.2"/>
    <n v="93.199999999999989"/>
    <s v="Sep"/>
    <s v="Sep-2025"/>
    <d v="2025-09-01T00:00:00"/>
    <s v="Fashion"/>
    <x v="8"/>
  </r>
  <r>
    <s v="P020"/>
    <n v="3"/>
    <n v="1999"/>
    <n v="599.70000000000005"/>
    <s v="UPI"/>
    <s v="Delivered"/>
    <s v="Delivered"/>
    <s v="Affiliate"/>
    <n v="70"/>
    <n v="1597"/>
    <n v="5397.3"/>
    <n v="4791"/>
    <n v="606.30000000000018"/>
    <n v="0.11233394475015289"/>
    <n v="5397.3"/>
    <n v="606.30000000000018"/>
    <s v="Sep"/>
    <s v="Sep-2025"/>
    <d v="2025-09-01T00:00:00"/>
    <s v="Electronics"/>
    <x v="9"/>
  </r>
  <r>
    <s v="P096"/>
    <n v="1"/>
    <n v="299"/>
    <n v="0"/>
    <s v="Credit Card"/>
    <s v="Delivered"/>
    <s v="Delivered"/>
    <s v="Email"/>
    <n v="60"/>
    <n v="168"/>
    <n v="299"/>
    <n v="168"/>
    <n v="131"/>
    <n v="0.43812709030100333"/>
    <n v="299"/>
    <n v="131"/>
    <s v="Jul"/>
    <s v="Jul-2024"/>
    <d v="2024-07-01T00:00:00"/>
    <s v="Sports &amp; Fitness"/>
    <x v="1"/>
  </r>
  <r>
    <s v="P092"/>
    <n v="2"/>
    <n v="999"/>
    <n v="99.9"/>
    <s v="UPI"/>
    <s v="Delivered"/>
    <s v="Delayed"/>
    <s v="Organic"/>
    <n v="50"/>
    <n v="727"/>
    <n v="1898.1"/>
    <n v="1454"/>
    <n v="444.09999999999991"/>
    <n v="0.23397081291818131"/>
    <n v="1898.1"/>
    <n v="444.09999999999991"/>
    <s v="Oct"/>
    <s v="Oct-2025"/>
    <d v="2025-10-01T00:00:00"/>
    <s v="Sports &amp; Fitness"/>
    <x v="3"/>
  </r>
  <r>
    <s v="P092"/>
    <n v="3"/>
    <n v="999"/>
    <n v="149.85"/>
    <s v="Debit Card"/>
    <s v="Delivered"/>
    <s v="Delivered"/>
    <s v="Organic"/>
    <n v="80"/>
    <n v="727"/>
    <n v="2847.15"/>
    <n v="2181"/>
    <n v="666.15000000000009"/>
    <n v="0.23397081291818136"/>
    <n v="2847.15"/>
    <n v="666.15000000000009"/>
    <s v="Jul"/>
    <s v="Jul-2025"/>
    <d v="2025-07-01T00:00:00"/>
    <s v="Sports &amp; Fitness"/>
    <x v="3"/>
  </r>
  <r>
    <s v="P045"/>
    <n v="3"/>
    <n v="4999"/>
    <n v="2249.5500000000002"/>
    <s v="UPI"/>
    <s v="Delivered"/>
    <s v="Delivered"/>
    <s v="Organic"/>
    <n v="50"/>
    <n v="3040"/>
    <n v="12747.45"/>
    <n v="9120"/>
    <n v="3627.4500000000007"/>
    <n v="0.2845627949119236"/>
    <n v="12747.45"/>
    <n v="3627.4500000000007"/>
    <s v="Nov"/>
    <s v="Nov-2024"/>
    <d v="2024-11-01T00:00:00"/>
    <s v="Home &amp; Kitchen"/>
    <x v="13"/>
  </r>
  <r>
    <s v="P096"/>
    <n v="3"/>
    <n v="299"/>
    <n v="0"/>
    <s v="Debit Card"/>
    <s v="Delivered"/>
    <s v="Delivered"/>
    <s v="Google Ads"/>
    <n v="100"/>
    <n v="168"/>
    <n v="897"/>
    <n v="504"/>
    <n v="393"/>
    <n v="0.43812709030100333"/>
    <n v="897"/>
    <n v="393"/>
    <s v="Mar"/>
    <s v="Mar-2025"/>
    <d v="2025-03-01T00:00:00"/>
    <s v="Sports &amp; Fitness"/>
    <x v="1"/>
  </r>
  <r>
    <s v="P072"/>
    <n v="1"/>
    <n v="999"/>
    <n v="0"/>
    <s v="UPI"/>
    <s v="Cancelled"/>
    <s v="Cancelled"/>
    <s v="Organic"/>
    <n v="100"/>
    <n v="636"/>
    <n v="999"/>
    <n v="636"/>
    <n v="363"/>
    <n v="0.36336336336336339"/>
    <n v="0"/>
    <n v="0"/>
    <s v="Oct"/>
    <s v="Oct-2025"/>
    <d v="2025-10-01T00:00:00"/>
    <s v="Beauty &amp; Personal Care"/>
    <x v="2"/>
  </r>
  <r>
    <s v="P082"/>
    <n v="2"/>
    <n v="3999"/>
    <n v="799.8"/>
    <s v="Debit Card"/>
    <s v="Delivered"/>
    <s v="Delivered"/>
    <s v="Email"/>
    <n v="80"/>
    <n v="2514"/>
    <n v="7198.2"/>
    <n v="5028"/>
    <n v="2170.1999999999998"/>
    <n v="0.30149203967658578"/>
    <n v="7198.2"/>
    <n v="2170.1999999999998"/>
    <s v="Apr"/>
    <s v="Apr-2025"/>
    <d v="2025-04-01T00:00:00"/>
    <s v="Sports &amp; Fitness"/>
    <x v="10"/>
  </r>
  <r>
    <s v="P066"/>
    <n v="2"/>
    <n v="299"/>
    <n v="0"/>
    <s v="Net Banking"/>
    <s v="Cancelled"/>
    <s v="Cancelled"/>
    <s v="Instagram"/>
    <n v="80"/>
    <n v="223"/>
    <n v="598"/>
    <n v="446"/>
    <n v="152"/>
    <n v="0.25418060200668896"/>
    <n v="0"/>
    <n v="0"/>
    <s v="May"/>
    <s v="May-2025"/>
    <d v="2025-05-01T00:00:00"/>
    <s v="Beauty &amp; Personal Care"/>
    <x v="17"/>
  </r>
  <r>
    <s v="P061"/>
    <n v="4"/>
    <n v="299"/>
    <n v="0"/>
    <s v="Debit Card"/>
    <s v="Cancelled"/>
    <s v="Cancelled"/>
    <s v="Google Ads"/>
    <n v="100"/>
    <n v="170"/>
    <n v="1196"/>
    <n v="680"/>
    <n v="516"/>
    <n v="0.43143812709030099"/>
    <n v="0"/>
    <n v="0"/>
    <s v="Nov"/>
    <s v="Nov-2024"/>
    <d v="2024-11-01T00:00:00"/>
    <s v="Beauty &amp; Personal Care"/>
    <x v="12"/>
  </r>
  <r>
    <s v="P090"/>
    <n v="1"/>
    <n v="8999"/>
    <n v="449.95"/>
    <s v="Credit Card"/>
    <s v="Delivered"/>
    <s v="Delivered"/>
    <s v="Affiliate"/>
    <n v="70"/>
    <n v="5811"/>
    <n v="8549.0499999999993"/>
    <n v="5811"/>
    <n v="2738.0499999999993"/>
    <n v="0.32027535223211928"/>
    <n v="8549.0499999999993"/>
    <n v="2738.0499999999993"/>
    <s v="Jul"/>
    <s v="Jul-2025"/>
    <d v="2025-07-01T00:00:00"/>
    <s v="Sports &amp; Fitness"/>
    <x v="3"/>
  </r>
  <r>
    <s v="P009"/>
    <n v="1"/>
    <n v="4999"/>
    <n v="249.95"/>
    <s v="UPI"/>
    <s v="Delivered"/>
    <s v="Delivered"/>
    <s v="Affiliate"/>
    <n v="100"/>
    <n v="2853"/>
    <n v="4749.05"/>
    <n v="2853"/>
    <n v="1896.0500000000002"/>
    <n v="0.39924827070677293"/>
    <n v="4749.05"/>
    <n v="1896.0500000000002"/>
    <s v="Mar"/>
    <s v="Mar-2025"/>
    <d v="2025-03-01T00:00:00"/>
    <s v="Electronics"/>
    <x v="19"/>
  </r>
  <r>
    <s v="P099"/>
    <n v="1"/>
    <n v="1299"/>
    <n v="0"/>
    <s v="Credit Card"/>
    <s v="Cancelled"/>
    <s v="Cancelled"/>
    <s v="Affiliate"/>
    <n v="40"/>
    <n v="1025"/>
    <n v="1299"/>
    <n v="1025"/>
    <n v="274"/>
    <n v="0.21093148575827558"/>
    <n v="0"/>
    <n v="0"/>
    <s v="May"/>
    <s v="May-2025"/>
    <d v="2025-05-01T00:00:00"/>
    <s v="Sports &amp; Fitness"/>
    <x v="18"/>
  </r>
  <r>
    <s v="P017"/>
    <n v="3"/>
    <n v="6999"/>
    <n v="4199.3999999999996"/>
    <s v="UPI"/>
    <s v="Delivered"/>
    <s v="Delivered"/>
    <s v="Organic"/>
    <n v="40"/>
    <n v="4046"/>
    <n v="16797.599999999999"/>
    <n v="12138"/>
    <n v="4659.5999999999985"/>
    <n v="0.27739677096728099"/>
    <n v="16797.599999999999"/>
    <n v="4659.5999999999985"/>
    <s v="Jan"/>
    <s v="Jan-2024"/>
    <d v="2024-01-01T00:00:00"/>
    <s v="Electronics"/>
    <x v="9"/>
  </r>
  <r>
    <s v="P096"/>
    <n v="2"/>
    <n v="299"/>
    <n v="59.8"/>
    <s v="Credit Card"/>
    <s v="Delivered"/>
    <s v="Delivered"/>
    <s v="Email"/>
    <n v="70"/>
    <n v="168"/>
    <n v="538.20000000000005"/>
    <n v="336"/>
    <n v="202.20000000000005"/>
    <n v="0.37569676700111487"/>
    <n v="538.20000000000005"/>
    <n v="202.20000000000005"/>
    <s v="Sep"/>
    <s v="Sep-2024"/>
    <d v="2024-09-01T00:00:00"/>
    <s v="Sports &amp; Fitness"/>
    <x v="1"/>
  </r>
  <r>
    <s v="P029"/>
    <n v="1"/>
    <n v="2499"/>
    <n v="624.75"/>
    <s v="Cash on Delivery"/>
    <s v="Delivered"/>
    <s v="Delivered"/>
    <s v="Affiliate"/>
    <n v="70"/>
    <n v="1584"/>
    <n v="1874.25"/>
    <n v="1584"/>
    <n v="290.25"/>
    <n v="0.15486194477791115"/>
    <n v="1874.25"/>
    <n v="290.25"/>
    <s v="Mar"/>
    <s v="Mar-2024"/>
    <d v="2024-03-01T00:00:00"/>
    <s v="Fashion"/>
    <x v="21"/>
  </r>
  <r>
    <s v="P044"/>
    <n v="4"/>
    <n v="4999"/>
    <n v="0"/>
    <s v="Cash on Delivery"/>
    <s v="Delivered"/>
    <s v="Delivered"/>
    <s v="Instagram"/>
    <n v="80"/>
    <n v="3765"/>
    <n v="19996"/>
    <n v="15060"/>
    <n v="4936"/>
    <n v="0.24684936987397479"/>
    <n v="19996"/>
    <n v="4936"/>
    <s v="Jul"/>
    <s v="Jul-2025"/>
    <d v="2025-07-01T00:00:00"/>
    <s v="Home &amp; Kitchen"/>
    <x v="4"/>
  </r>
  <r>
    <s v="P028"/>
    <n v="3"/>
    <n v="799"/>
    <n v="359.55"/>
    <s v="Credit Card"/>
    <s v="Delivered"/>
    <s v="Delivered"/>
    <s v="Organic"/>
    <n v="50"/>
    <n v="526"/>
    <n v="2037.45"/>
    <n v="1578"/>
    <n v="459.45000000000005"/>
    <n v="0.22550246631819187"/>
    <n v="2037.45"/>
    <n v="459.45000000000005"/>
    <s v="Feb"/>
    <s v="Feb-2024"/>
    <d v="2024-02-01T00:00:00"/>
    <s v="Fashion"/>
    <x v="0"/>
  </r>
  <r>
    <s v="P041"/>
    <n v="1"/>
    <n v="399"/>
    <n v="19.95"/>
    <s v="UPI"/>
    <s v="Delivered"/>
    <s v="Delayed"/>
    <s v="Organic"/>
    <n v="100"/>
    <n v="315"/>
    <n v="379.05"/>
    <n v="315"/>
    <n v="64.050000000000011"/>
    <n v="0.16897506925207759"/>
    <n v="379.05"/>
    <n v="64.050000000000011"/>
    <s v="Mar"/>
    <s v="Mar-2024"/>
    <d v="2024-03-01T00:00:00"/>
    <s v="Home &amp; Kitchen"/>
    <x v="4"/>
  </r>
  <r>
    <s v="P039"/>
    <n v="2"/>
    <n v="999"/>
    <n v="99.9"/>
    <s v="Credit Card"/>
    <s v="Delivered"/>
    <s v="Delivered"/>
    <s v="Instagram"/>
    <n v="40"/>
    <n v="573"/>
    <n v="1898.1"/>
    <n v="1146"/>
    <n v="752.09999999999991"/>
    <n v="0.39623834360676463"/>
    <n v="1898.1"/>
    <n v="752.09999999999991"/>
    <s v="May"/>
    <s v="May-2025"/>
    <d v="2025-05-01T00:00:00"/>
    <s v="Fashion"/>
    <x v="8"/>
  </r>
  <r>
    <s v="P034"/>
    <n v="1"/>
    <n v="4999"/>
    <n v="749.85"/>
    <s v="Cash on Delivery"/>
    <s v="Delivered"/>
    <s v="Delivered"/>
    <s v="Instagram"/>
    <n v="70"/>
    <n v="3985"/>
    <n v="4249.1499999999996"/>
    <n v="3985"/>
    <n v="264.14999999999964"/>
    <n v="6.2165374251320772E-2"/>
    <n v="4249.1499999999996"/>
    <n v="264.14999999999964"/>
    <s v="Oct"/>
    <s v="Oct-2025"/>
    <d v="2025-10-01T00:00:00"/>
    <s v="Fashion"/>
    <x v="11"/>
  </r>
  <r>
    <s v="P049"/>
    <n v="4"/>
    <n v="799"/>
    <n v="479.4"/>
    <s v="Credit Card"/>
    <s v="Delivered"/>
    <s v="Delivered"/>
    <s v="Organic"/>
    <n v="60"/>
    <n v="538"/>
    <n v="2716.6"/>
    <n v="2152"/>
    <n v="564.59999999999991"/>
    <n v="0.20783332106309355"/>
    <n v="2716.6"/>
    <n v="564.59999999999991"/>
    <s v="Apr"/>
    <s v="Apr-2025"/>
    <d v="2025-04-01T00:00:00"/>
    <s v="Home &amp; Kitchen"/>
    <x v="14"/>
  </r>
  <r>
    <s v="P055"/>
    <n v="4"/>
    <n v="799"/>
    <n v="0"/>
    <s v="UPI"/>
    <s v="Cancelled"/>
    <s v="Cancelled"/>
    <s v="Organic"/>
    <n v="60"/>
    <n v="596"/>
    <n v="3196"/>
    <n v="2384"/>
    <n v="812"/>
    <n v="0.25406758448060074"/>
    <n v="0"/>
    <n v="0"/>
    <s v="Aug"/>
    <s v="Aug-2025"/>
    <d v="2025-08-01T00:00:00"/>
    <s v="Home &amp; Kitchen"/>
    <x v="16"/>
  </r>
  <r>
    <s v="P087"/>
    <n v="1"/>
    <n v="799"/>
    <n v="119.85"/>
    <s v="UPI"/>
    <s v="Delivered"/>
    <s v="Delivered"/>
    <s v="Organic"/>
    <n v="70"/>
    <n v="560"/>
    <n v="679.15"/>
    <n v="560"/>
    <n v="119.14999999999998"/>
    <n v="0.17543988809541336"/>
    <n v="679.15"/>
    <n v="119.14999999999998"/>
    <s v="May"/>
    <s v="May-2024"/>
    <d v="2024-05-01T00:00:00"/>
    <s v="Sports &amp; Fitness"/>
    <x v="15"/>
  </r>
  <r>
    <s v="P077"/>
    <n v="1"/>
    <n v="3999"/>
    <n v="0"/>
    <s v="UPI"/>
    <s v="Cancelled"/>
    <s v="Cancelled"/>
    <s v="Instagram"/>
    <n v="80"/>
    <n v="2547"/>
    <n v="3999"/>
    <n v="2547"/>
    <n v="1452"/>
    <n v="0.3630907726931733"/>
    <n v="0"/>
    <n v="0"/>
    <s v="Dec"/>
    <s v="Dec-2024"/>
    <d v="2024-12-01T00:00:00"/>
    <s v="Beauty &amp; Personal Care"/>
    <x v="7"/>
  </r>
  <r>
    <s v="P013"/>
    <n v="1"/>
    <n v="999"/>
    <n v="149.85"/>
    <s v="Debit Card"/>
    <s v="Delivered"/>
    <s v="Delivered"/>
    <s v="Instagram"/>
    <n v="50"/>
    <n v="603"/>
    <n v="849.15"/>
    <n v="603"/>
    <n v="246.14999999999998"/>
    <n v="0.28987811340752517"/>
    <n v="849.15"/>
    <n v="246.14999999999998"/>
    <s v="Mar"/>
    <s v="Mar-2025"/>
    <d v="2025-03-01T00:00:00"/>
    <s v="Electronics"/>
    <x v="6"/>
  </r>
  <r>
    <s v="P078"/>
    <n v="1"/>
    <n v="399"/>
    <n v="19.95"/>
    <s v="Debit Card"/>
    <s v="Delivered"/>
    <s v="Delivered"/>
    <s v="Google Ads"/>
    <n v="70"/>
    <n v="257"/>
    <n v="379.05"/>
    <n v="257"/>
    <n v="122.05000000000001"/>
    <n v="0.32198918348502836"/>
    <n v="379.05"/>
    <n v="122.05000000000001"/>
    <s v="Mar"/>
    <s v="Mar-2025"/>
    <d v="2025-03-01T00:00:00"/>
    <s v="Beauty &amp; Personal Care"/>
    <x v="7"/>
  </r>
  <r>
    <s v="P098"/>
    <n v="1"/>
    <n v="399"/>
    <n v="79.8"/>
    <s v="Debit Card"/>
    <s v="Delivered"/>
    <s v="Delivered"/>
    <s v="Organic"/>
    <n v="50"/>
    <n v="278"/>
    <n v="319.2"/>
    <n v="278"/>
    <n v="41.199999999999989"/>
    <n v="0.12907268170426062"/>
    <n v="319.2"/>
    <n v="41.199999999999989"/>
    <s v="May"/>
    <s v="May-2025"/>
    <d v="2025-05-01T00:00:00"/>
    <s v="Sports &amp; Fitness"/>
    <x v="18"/>
  </r>
  <r>
    <s v="P018"/>
    <n v="1"/>
    <n v="499"/>
    <n v="49.9"/>
    <s v="Debit Card"/>
    <s v="Delivered"/>
    <s v="Delayed"/>
    <s v="Organic"/>
    <n v="100"/>
    <n v="403"/>
    <n v="449.1"/>
    <n v="403"/>
    <n v="46.100000000000023"/>
    <n v="0.10264974393230911"/>
    <n v="449.1"/>
    <n v="46.100000000000023"/>
    <s v="Sep"/>
    <s v="Sep-2024"/>
    <d v="2024-09-01T00:00:00"/>
    <s v="Electronics"/>
    <x v="9"/>
  </r>
  <r>
    <s v="P098"/>
    <n v="1"/>
    <n v="399"/>
    <n v="59.85"/>
    <s v="UPI"/>
    <s v="Delivered"/>
    <s v="Delivered"/>
    <s v="Organic"/>
    <n v="60"/>
    <n v="278"/>
    <n v="339.15"/>
    <n v="278"/>
    <n v="61.149999999999977"/>
    <n v="0.18030370042753938"/>
    <n v="339.15"/>
    <n v="61.149999999999977"/>
    <s v="Jul"/>
    <s v="Jul-2024"/>
    <d v="2024-07-01T00:00:00"/>
    <s v="Sports &amp; Fitness"/>
    <x v="18"/>
  </r>
  <r>
    <s v="P042"/>
    <n v="4"/>
    <n v="2499"/>
    <n v="499.8"/>
    <s v="Cash on Delivery"/>
    <s v="Delivered"/>
    <s v="Delivered"/>
    <s v="Organic"/>
    <n v="80"/>
    <n v="1833"/>
    <n v="9496.2000000000007"/>
    <n v="7332"/>
    <n v="2164.2000000000007"/>
    <n v="0.22790168699058577"/>
    <n v="9496.2000000000007"/>
    <n v="2164.2000000000007"/>
    <s v="May"/>
    <s v="May-2024"/>
    <d v="2024-05-01T00:00:00"/>
    <s v="Home &amp; Kitchen"/>
    <x v="4"/>
  </r>
  <r>
    <s v="P082"/>
    <n v="3"/>
    <n v="3999"/>
    <n v="1799.55"/>
    <s v="Debit Card"/>
    <s v="Delivered"/>
    <s v="Delivered"/>
    <s v="Organic"/>
    <n v="40"/>
    <n v="2514"/>
    <n v="10197.450000000001"/>
    <n v="7542"/>
    <n v="2655.4500000000007"/>
    <n v="0.26040333612814975"/>
    <n v="10197.450000000001"/>
    <n v="2655.4500000000007"/>
    <s v="Jun"/>
    <s v="Jun-2025"/>
    <d v="2025-06-01T00:00:00"/>
    <s v="Sports &amp; Fitness"/>
    <x v="10"/>
  </r>
  <r>
    <s v="P082"/>
    <n v="2"/>
    <n v="3999"/>
    <n v="799.8"/>
    <s v="UPI"/>
    <s v="Delivered"/>
    <s v="Delivered"/>
    <s v="Organic"/>
    <n v="70"/>
    <n v="2514"/>
    <n v="7198.2"/>
    <n v="5028"/>
    <n v="2170.1999999999998"/>
    <n v="0.30149203967658578"/>
    <n v="7198.2"/>
    <n v="2170.1999999999998"/>
    <s v="Oct"/>
    <s v="Oct-2024"/>
    <d v="2024-10-01T00:00:00"/>
    <s v="Sports &amp; Fitness"/>
    <x v="10"/>
  </r>
  <r>
    <s v="P053"/>
    <n v="1"/>
    <n v="599"/>
    <n v="0"/>
    <s v="Credit Card"/>
    <s v="Delivered"/>
    <s v="Delivered"/>
    <s v="Google Ads"/>
    <n v="70"/>
    <n v="443"/>
    <n v="599"/>
    <n v="443"/>
    <n v="156"/>
    <n v="0.2604340567612688"/>
    <n v="599"/>
    <n v="156"/>
    <s v="Jul"/>
    <s v="Jul-2024"/>
    <d v="2024-07-01T00:00:00"/>
    <s v="Home &amp; Kitchen"/>
    <x v="16"/>
  </r>
  <r>
    <s v="P022"/>
    <n v="1"/>
    <n v="999"/>
    <n v="99.9"/>
    <s v="UPI"/>
    <s v="Delivered"/>
    <s v="Delivered"/>
    <s v="Organic"/>
    <n v="70"/>
    <n v="693"/>
    <n v="899.1"/>
    <n v="693"/>
    <n v="206.10000000000002"/>
    <n v="0.22922922922922925"/>
    <n v="899.1"/>
    <n v="206.10000000000002"/>
    <s v="Jul"/>
    <s v="Jul-2024"/>
    <d v="2024-07-01T00:00:00"/>
    <s v="Fashion"/>
    <x v="22"/>
  </r>
  <r>
    <s v="P073"/>
    <n v="1"/>
    <n v="499"/>
    <n v="0"/>
    <s v="Net Banking"/>
    <s v="Cancelled"/>
    <s v="Cancelled"/>
    <s v="Instagram"/>
    <n v="60"/>
    <n v="334"/>
    <n v="499"/>
    <n v="334"/>
    <n v="165"/>
    <n v="0.33066132264529058"/>
    <n v="0"/>
    <n v="0"/>
    <s v="Mar"/>
    <s v="Mar-2025"/>
    <d v="2025-03-01T00:00:00"/>
    <s v="Beauty &amp; Personal Care"/>
    <x v="23"/>
  </r>
  <r>
    <s v="P083"/>
    <n v="4"/>
    <n v="499"/>
    <n v="399.2"/>
    <s v="UPI"/>
    <s v="Delivered"/>
    <s v="Delivered"/>
    <s v="Organic"/>
    <n v="40"/>
    <n v="323"/>
    <n v="1596.8"/>
    <n v="1292"/>
    <n v="304.79999999999995"/>
    <n v="0.19088176352705408"/>
    <n v="1596.8"/>
    <n v="304.79999999999995"/>
    <s v="Oct"/>
    <s v="Oct-2025"/>
    <d v="2025-10-01T00:00:00"/>
    <s v="Sports &amp; Fitness"/>
    <x v="10"/>
  </r>
  <r>
    <s v="P038"/>
    <n v="1"/>
    <n v="399"/>
    <n v="0"/>
    <s v="Credit Card"/>
    <s v="Cancelled"/>
    <s v="Cancelled"/>
    <s v="Organic"/>
    <n v="100"/>
    <n v="248"/>
    <n v="399"/>
    <n v="248"/>
    <n v="151"/>
    <n v="0.37844611528822053"/>
    <n v="0"/>
    <n v="0"/>
    <s v="Aug"/>
    <s v="Aug-2024"/>
    <d v="2024-08-01T00:00:00"/>
    <s v="Fashion"/>
    <x v="8"/>
  </r>
  <r>
    <s v="P006"/>
    <n v="1"/>
    <n v="399"/>
    <n v="0"/>
    <s v="UPI"/>
    <s v="Cancelled"/>
    <s v="Cancelled"/>
    <s v="Instagram"/>
    <n v="100"/>
    <n v="221"/>
    <n v="399"/>
    <n v="221"/>
    <n v="178"/>
    <n v="0.44611528822055135"/>
    <n v="0"/>
    <n v="0"/>
    <s v="Apr"/>
    <s v="Apr-2025"/>
    <d v="2025-04-01T00:00:00"/>
    <s v="Electronics"/>
    <x v="20"/>
  </r>
  <r>
    <s v="P085"/>
    <n v="1"/>
    <n v="2999"/>
    <n v="149.94999999999999"/>
    <s v="Debit Card"/>
    <s v="Delivered"/>
    <s v="Delivered"/>
    <s v="Facebook"/>
    <n v="60"/>
    <n v="2394"/>
    <n v="2849.05"/>
    <n v="2394"/>
    <n v="455.05000000000018"/>
    <n v="0.15971990663554522"/>
    <n v="2849.05"/>
    <n v="455.05000000000018"/>
    <s v="Oct"/>
    <s v="Oct-2025"/>
    <d v="2025-10-01T00:00:00"/>
    <s v="Sports &amp; Fitness"/>
    <x v="15"/>
  </r>
  <r>
    <s v="P036"/>
    <n v="1"/>
    <n v="2999"/>
    <n v="449.85"/>
    <s v="Net Banking"/>
    <s v="Delivered"/>
    <s v="Delayed"/>
    <s v="Instagram"/>
    <n v="50"/>
    <n v="2406"/>
    <n v="2549.15"/>
    <n v="2406"/>
    <n v="143.15000000000009"/>
    <n v="5.6155973559814089E-2"/>
    <n v="2549.15"/>
    <n v="143.15000000000009"/>
    <s v="Jan"/>
    <s v="Jan-2024"/>
    <d v="2024-01-01T00:00:00"/>
    <s v="Fashion"/>
    <x v="11"/>
  </r>
  <r>
    <s v="P025"/>
    <n v="1"/>
    <n v="4999"/>
    <n v="249.95"/>
    <s v="Debit Card"/>
    <s v="Delivered"/>
    <s v="Delivered"/>
    <s v="Organic"/>
    <n v="40"/>
    <n v="3572"/>
    <n v="4749.05"/>
    <n v="3572"/>
    <n v="1177.0500000000002"/>
    <n v="0.24784956991398283"/>
    <n v="4749.05"/>
    <n v="1177.0500000000002"/>
    <s v="Dec"/>
    <s v="Dec-2024"/>
    <d v="2024-12-01T00:00:00"/>
    <s v="Fashion"/>
    <x v="0"/>
  </r>
  <r>
    <s v="P008"/>
    <n v="4"/>
    <n v="299"/>
    <n v="179.4"/>
    <s v="Credit Card"/>
    <s v="Delivered"/>
    <s v="Delivered"/>
    <s v="Organic"/>
    <n v="60"/>
    <n v="197"/>
    <n v="1016.6"/>
    <n v="788"/>
    <n v="228.60000000000002"/>
    <n v="0.22486720440684638"/>
    <n v="1016.6"/>
    <n v="228.60000000000002"/>
    <s v="Aug"/>
    <s v="Aug-2025"/>
    <d v="2025-08-01T00:00:00"/>
    <s v="Electronics"/>
    <x v="20"/>
  </r>
  <r>
    <s v="P039"/>
    <n v="1"/>
    <n v="999"/>
    <n v="149.85"/>
    <s v="Debit Card"/>
    <s v="Delivered"/>
    <s v="Delivered"/>
    <s v="Organic"/>
    <n v="40"/>
    <n v="573"/>
    <n v="849.15"/>
    <n v="573"/>
    <n v="276.14999999999998"/>
    <n v="0.32520756050167815"/>
    <n v="849.15"/>
    <n v="276.14999999999998"/>
    <s v="Mar"/>
    <s v="Mar-2024"/>
    <d v="2024-03-01T00:00:00"/>
    <s v="Fashion"/>
    <x v="8"/>
  </r>
  <r>
    <s v="P090"/>
    <n v="3"/>
    <n v="8999"/>
    <n v="1349.85"/>
    <s v="Credit Card"/>
    <s v="Delivered"/>
    <s v="Delivered"/>
    <s v="Organic"/>
    <n v="70"/>
    <n v="5811"/>
    <n v="25647.15"/>
    <n v="17433"/>
    <n v="8214.1500000000015"/>
    <n v="0.32027535223211939"/>
    <n v="25647.15"/>
    <n v="8214.1500000000015"/>
    <s v="Jun"/>
    <s v="Jun-2025"/>
    <d v="2025-06-01T00:00:00"/>
    <s v="Sports &amp; Fitness"/>
    <x v="3"/>
  </r>
  <r>
    <s v="P011"/>
    <n v="2"/>
    <n v="799"/>
    <n v="399.5"/>
    <s v="UPI"/>
    <s v="Delivered"/>
    <s v="Delivered"/>
    <s v="Organic"/>
    <n v="60"/>
    <n v="645"/>
    <n v="1198.5"/>
    <n v="1290"/>
    <n v="-91.5"/>
    <n v="-7.634543178973717E-2"/>
    <n v="1198.5"/>
    <n v="-91.5"/>
    <s v="Oct"/>
    <s v="Oct-2025"/>
    <d v="2025-10-01T00:00:00"/>
    <s v="Electronics"/>
    <x v="19"/>
  </r>
  <r>
    <s v="P031"/>
    <n v="1"/>
    <n v="3999"/>
    <n v="0"/>
    <s v="Credit Card"/>
    <s v="Delivered"/>
    <s v="Delivered"/>
    <s v="Google Ads"/>
    <n v="70"/>
    <n v="3007"/>
    <n v="3999"/>
    <n v="3007"/>
    <n v="992"/>
    <n v="0.24806201550387597"/>
    <n v="3999"/>
    <n v="992"/>
    <s v="Jan"/>
    <s v="Jan-2025"/>
    <d v="2025-01-01T00:00:00"/>
    <s v="Fashion"/>
    <x v="21"/>
  </r>
  <r>
    <s v="P017"/>
    <n v="4"/>
    <n v="6999"/>
    <n v="4199.3999999999996"/>
    <s v="Credit Card"/>
    <s v="Delivered"/>
    <s v="Delayed"/>
    <s v="Email"/>
    <n v="40"/>
    <n v="4046"/>
    <n v="23796.6"/>
    <n v="16184"/>
    <n v="7612.5999999999985"/>
    <n v="0.3199028432633233"/>
    <n v="23796.6"/>
    <n v="7612.5999999999985"/>
    <s v="Aug"/>
    <s v="Aug-2024"/>
    <d v="2024-08-01T00:00:00"/>
    <s v="Electronics"/>
    <x v="9"/>
  </r>
  <r>
    <s v="P095"/>
    <n v="3"/>
    <n v="299"/>
    <n v="89.7"/>
    <s v="Cash on Delivery"/>
    <s v="Delivered"/>
    <s v="Delayed"/>
    <s v="Facebook"/>
    <n v="40"/>
    <n v="221"/>
    <n v="807.3"/>
    <n v="663"/>
    <n v="144.29999999999995"/>
    <n v="0.17874396135265697"/>
    <n v="807.3"/>
    <n v="144.29999999999995"/>
    <s v="Jul"/>
    <s v="Jul-2025"/>
    <d v="2025-07-01T00:00:00"/>
    <s v="Sports &amp; Fitness"/>
    <x v="1"/>
  </r>
  <r>
    <s v="P066"/>
    <n v="1"/>
    <n v="299"/>
    <n v="29.9"/>
    <s v="Debit Card"/>
    <s v="Delivered"/>
    <s v="Delivered"/>
    <s v="Google Ads"/>
    <n v="80"/>
    <n v="223"/>
    <n v="269.10000000000002"/>
    <n v="223"/>
    <n v="46.100000000000023"/>
    <n v="0.17131178000743225"/>
    <n v="269.10000000000002"/>
    <n v="46.100000000000023"/>
    <s v="Jun"/>
    <s v="Jun-2024"/>
    <d v="2024-06-01T00:00:00"/>
    <s v="Beauty &amp; Personal Care"/>
    <x v="17"/>
  </r>
  <r>
    <s v="P073"/>
    <n v="1"/>
    <n v="499"/>
    <n v="74.849999999999994"/>
    <s v="Net Banking"/>
    <s v="Delivered"/>
    <s v="Delivered"/>
    <s v="Facebook"/>
    <n v="70"/>
    <n v="334"/>
    <n v="424.15"/>
    <n v="334"/>
    <n v="90.149999999999977"/>
    <n v="0.21254273252387124"/>
    <n v="424.15"/>
    <n v="90.149999999999977"/>
    <s v="Jun"/>
    <s v="Jun-2024"/>
    <d v="2024-06-01T00:00:00"/>
    <s v="Beauty &amp; Personal Care"/>
    <x v="23"/>
  </r>
  <r>
    <s v="P100"/>
    <n v="1"/>
    <n v="4999"/>
    <n v="0"/>
    <s v="Credit Card"/>
    <s v="Cancelled"/>
    <s v="Cancelled"/>
    <s v="Instagram"/>
    <n v="80"/>
    <n v="3463"/>
    <n v="4999"/>
    <n v="3463"/>
    <n v="1536"/>
    <n v="0.30726145229045809"/>
    <n v="0"/>
    <n v="0"/>
    <s v="Jan"/>
    <s v="Jan-2024"/>
    <d v="2024-01-01T00:00:00"/>
    <s v="Sports &amp; Fitness"/>
    <x v="18"/>
  </r>
  <r>
    <s v="P034"/>
    <n v="2"/>
    <n v="4999"/>
    <n v="0"/>
    <s v="Credit Card"/>
    <s v="Delivered"/>
    <s v="Delivered"/>
    <s v="Instagram"/>
    <n v="40"/>
    <n v="3985"/>
    <n v="9998"/>
    <n v="7970"/>
    <n v="2028"/>
    <n v="0.20284056811362272"/>
    <n v="9998"/>
    <n v="2028"/>
    <s v="Aug"/>
    <s v="Aug-2025"/>
    <d v="2025-08-01T00:00:00"/>
    <s v="Fashion"/>
    <x v="11"/>
  </r>
  <r>
    <s v="P028"/>
    <n v="1"/>
    <n v="799"/>
    <n v="79.900000000000006"/>
    <s v="Credit Card"/>
    <s v="Delivered"/>
    <s v="Delivered"/>
    <s v="Organic"/>
    <n v="40"/>
    <n v="526"/>
    <n v="719.1"/>
    <n v="526"/>
    <n v="193.10000000000002"/>
    <n v="0.26853010707829233"/>
    <n v="719.1"/>
    <n v="193.10000000000002"/>
    <s v="Oct"/>
    <s v="Oct-2024"/>
    <d v="2024-10-01T00:00:00"/>
    <s v="Fashion"/>
    <x v="0"/>
  </r>
  <r>
    <s v="P072"/>
    <n v="1"/>
    <n v="999"/>
    <n v="99.9"/>
    <s v="Net Banking"/>
    <s v="Delivered"/>
    <s v="Delivered"/>
    <s v="Email"/>
    <n v="80"/>
    <n v="636"/>
    <n v="899.1"/>
    <n v="636"/>
    <n v="263.10000000000002"/>
    <n v="0.29262595929262597"/>
    <n v="899.1"/>
    <n v="263.10000000000002"/>
    <s v="Feb"/>
    <s v="Feb-2025"/>
    <d v="2025-02-01T00:00:00"/>
    <s v="Beauty &amp; Personal Care"/>
    <x v="2"/>
  </r>
  <r>
    <s v="P053"/>
    <n v="1"/>
    <n v="599"/>
    <n v="89.85"/>
    <s v="Credit Card"/>
    <s v="Delivered"/>
    <s v="Delivered"/>
    <s v="Organic"/>
    <n v="50"/>
    <n v="443"/>
    <n v="509.15"/>
    <n v="443"/>
    <n v="66.149999999999977"/>
    <n v="0.1299224197191397"/>
    <n v="509.15"/>
    <n v="66.149999999999977"/>
    <s v="Feb"/>
    <s v="Feb-2025"/>
    <d v="2025-02-01T00:00:00"/>
    <s v="Home &amp; Kitchen"/>
    <x v="16"/>
  </r>
  <r>
    <s v="P031"/>
    <n v="1"/>
    <n v="3999"/>
    <n v="0"/>
    <s v="UPI"/>
    <s v="Cancelled"/>
    <s v="Cancelled"/>
    <s v="Affiliate"/>
    <n v="100"/>
    <n v="3007"/>
    <n v="3999"/>
    <n v="3007"/>
    <n v="992"/>
    <n v="0.24806201550387597"/>
    <n v="0"/>
    <n v="0"/>
    <s v="Jun"/>
    <s v="Jun-2025"/>
    <d v="2025-06-01T00:00:00"/>
    <s v="Fashion"/>
    <x v="21"/>
  </r>
  <r>
    <s v="P039"/>
    <n v="3"/>
    <n v="999"/>
    <n v="299.7"/>
    <s v="Cash on Delivery"/>
    <s v="Delivered"/>
    <s v="Delivered"/>
    <s v="Google Ads"/>
    <n v="80"/>
    <n v="573"/>
    <n v="2697.3"/>
    <n v="1719"/>
    <n v="978.30000000000018"/>
    <n v="0.36269602936269607"/>
    <n v="2697.3"/>
    <n v="978.30000000000018"/>
    <s v="Apr"/>
    <s v="Apr-2025"/>
    <d v="2025-04-01T00:00:00"/>
    <s v="Fashion"/>
    <x v="8"/>
  </r>
  <r>
    <s v="P034"/>
    <n v="1"/>
    <n v="4999"/>
    <n v="499.9"/>
    <s v="Debit Card"/>
    <s v="Delivered"/>
    <s v="Delivered"/>
    <s v="Facebook"/>
    <n v="60"/>
    <n v="3985"/>
    <n v="4499.1000000000004"/>
    <n v="3985"/>
    <n v="514.10000000000036"/>
    <n v="0.11426729790402532"/>
    <n v="4499.1000000000004"/>
    <n v="514.10000000000036"/>
    <s v="Jul"/>
    <s v="Jul-2025"/>
    <d v="2025-07-01T00:00:00"/>
    <s v="Fashion"/>
    <x v="11"/>
  </r>
  <r>
    <s v="P065"/>
    <n v="2"/>
    <n v="399"/>
    <n v="79.8"/>
    <s v="UPI"/>
    <s v="Delivered"/>
    <s v="Delivered"/>
    <s v="Organic"/>
    <n v="80"/>
    <n v="252"/>
    <n v="718.2"/>
    <n v="504"/>
    <n v="214.20000000000005"/>
    <n v="0.29824561403508776"/>
    <n v="718.2"/>
    <n v="214.20000000000005"/>
    <s v="May"/>
    <s v="May-2024"/>
    <d v="2024-05-01T00:00:00"/>
    <s v="Beauty &amp; Personal Care"/>
    <x v="17"/>
  </r>
  <r>
    <s v="P036"/>
    <n v="4"/>
    <n v="2999"/>
    <n v="599.79999999999995"/>
    <s v="UPI"/>
    <s v="Delivered"/>
    <s v="Delivered"/>
    <s v="Organic"/>
    <n v="80"/>
    <n v="2406"/>
    <n v="11396.2"/>
    <n v="9624"/>
    <n v="1772.2000000000007"/>
    <n v="0.15550797634299157"/>
    <n v="11396.2"/>
    <n v="1772.2000000000007"/>
    <s v="Feb"/>
    <s v="Feb-2024"/>
    <d v="2024-02-01T00:00:00"/>
    <s v="Fashion"/>
    <x v="11"/>
  </r>
  <r>
    <s v="P018"/>
    <n v="1"/>
    <n v="499"/>
    <n v="24.95"/>
    <s v="UPI"/>
    <s v="Delivered"/>
    <s v="Delayed"/>
    <s v="Google Ads"/>
    <n v="80"/>
    <n v="403"/>
    <n v="474.05"/>
    <n v="403"/>
    <n v="71.050000000000011"/>
    <n v="0.14987870477797702"/>
    <n v="474.05"/>
    <n v="71.050000000000011"/>
    <s v="Sep"/>
    <s v="Sep-2024"/>
    <d v="2024-09-01T00:00:00"/>
    <s v="Electronics"/>
    <x v="9"/>
  </r>
  <r>
    <s v="P036"/>
    <n v="3"/>
    <n v="2999"/>
    <n v="449.85"/>
    <s v="UPI"/>
    <s v="Delivered"/>
    <s v="Delayed"/>
    <s v="Facebook"/>
    <n v="70"/>
    <n v="2406"/>
    <n v="8547.15"/>
    <n v="7218"/>
    <n v="1329.1499999999996"/>
    <n v="0.15550797634299149"/>
    <n v="8547.15"/>
    <n v="1329.1499999999996"/>
    <s v="Aug"/>
    <s v="Aug-2025"/>
    <d v="2025-08-01T00:00:00"/>
    <s v="Fashion"/>
    <x v="11"/>
  </r>
  <r>
    <s v="P063"/>
    <n v="1"/>
    <n v="2999"/>
    <n v="299.89999999999998"/>
    <s v="Debit Card"/>
    <s v="Delivered"/>
    <s v="Delivered"/>
    <s v="Organic"/>
    <n v="100"/>
    <n v="1877"/>
    <n v="2699.1"/>
    <n v="1877"/>
    <n v="822.09999999999991"/>
    <n v="0.30458300915119851"/>
    <n v="2699.1"/>
    <n v="822.09999999999991"/>
    <s v="Feb"/>
    <s v="Feb-2024"/>
    <d v="2024-02-01T00:00:00"/>
    <s v="Beauty &amp; Personal Care"/>
    <x v="12"/>
  </r>
  <r>
    <s v="P069"/>
    <n v="1"/>
    <n v="2499"/>
    <n v="0"/>
    <s v="UPI"/>
    <s v="Cancelled"/>
    <s v="Cancelled"/>
    <s v="Instagram"/>
    <n v="60"/>
    <n v="1430"/>
    <n v="2499"/>
    <n v="1430"/>
    <n v="1069"/>
    <n v="0.42777110844337735"/>
    <n v="0"/>
    <n v="0"/>
    <s v="Mar"/>
    <s v="Mar-2025"/>
    <d v="2025-03-01T00:00:00"/>
    <s v="Beauty &amp; Personal Care"/>
    <x v="2"/>
  </r>
  <r>
    <s v="P051"/>
    <n v="1"/>
    <n v="2499"/>
    <n v="124.95"/>
    <s v="UPI"/>
    <s v="Delivered"/>
    <s v="Delivered"/>
    <s v="Affiliate"/>
    <n v="40"/>
    <n v="1946"/>
    <n v="2374.0500000000002"/>
    <n v="1946"/>
    <n v="428.05000000000018"/>
    <n v="0.18030370042753949"/>
    <n v="2374.0500000000002"/>
    <n v="428.05000000000018"/>
    <s v="May"/>
    <s v="May-2025"/>
    <d v="2025-05-01T00:00:00"/>
    <s v="Home &amp; Kitchen"/>
    <x v="14"/>
  </r>
  <r>
    <s v="P057"/>
    <n v="3"/>
    <n v="299"/>
    <n v="179.4"/>
    <s v="UPI"/>
    <s v="Delivered"/>
    <s v="Delivered"/>
    <s v="Organic"/>
    <n v="70"/>
    <n v="188"/>
    <n v="717.6"/>
    <n v="564"/>
    <n v="153.60000000000002"/>
    <n v="0.21404682274247494"/>
    <n v="717.6"/>
    <n v="153.60000000000002"/>
    <s v="May"/>
    <s v="May-2025"/>
    <d v="2025-05-01T00:00:00"/>
    <s v="Home &amp; Kitchen"/>
    <x v="24"/>
  </r>
  <r>
    <s v="P092"/>
    <n v="4"/>
    <n v="999"/>
    <n v="0"/>
    <s v="Cash on Delivery"/>
    <s v="Delivered"/>
    <s v="Delivered"/>
    <s v="Google Ads"/>
    <n v="80"/>
    <n v="727"/>
    <n v="3996"/>
    <n v="2908"/>
    <n v="1088"/>
    <n v="0.2722722722722723"/>
    <n v="3996"/>
    <n v="1088"/>
    <s v="Sep"/>
    <s v="Sep-2024"/>
    <d v="2024-09-01T00:00:00"/>
    <s v="Sports &amp; Fitness"/>
    <x v="3"/>
  </r>
  <r>
    <s v="P036"/>
    <n v="4"/>
    <n v="2999"/>
    <n v="599.79999999999995"/>
    <s v="Cash on Delivery"/>
    <s v="Delivered"/>
    <s v="Delayed"/>
    <s v="Google Ads"/>
    <n v="70"/>
    <n v="2406"/>
    <n v="11396.2"/>
    <n v="9624"/>
    <n v="1772.2000000000007"/>
    <n v="0.15550797634299157"/>
    <n v="11396.2"/>
    <n v="1772.2000000000007"/>
    <s v="Jun"/>
    <s v="Jun-2025"/>
    <d v="2025-06-01T00:00:00"/>
    <s v="Fashion"/>
    <x v="11"/>
  </r>
  <r>
    <s v="P099"/>
    <n v="1"/>
    <n v="1299"/>
    <n v="129.9"/>
    <s v="Cash on Delivery"/>
    <s v="Delivered"/>
    <s v="Delivered"/>
    <s v="Email"/>
    <n v="70"/>
    <n v="1025"/>
    <n v="1169.0999999999999"/>
    <n v="1025"/>
    <n v="144.09999999999991"/>
    <n v="0.12325720639808393"/>
    <n v="1169.0999999999999"/>
    <n v="144.09999999999991"/>
    <s v="Jul"/>
    <s v="Jul-2024"/>
    <d v="2024-07-01T00:00:00"/>
    <s v="Sports &amp; Fitness"/>
    <x v="18"/>
  </r>
  <r>
    <s v="P009"/>
    <n v="1"/>
    <n v="4999"/>
    <n v="999.8"/>
    <s v="Credit Card"/>
    <s v="Delivered"/>
    <s v="Delayed"/>
    <s v="Instagram"/>
    <n v="60"/>
    <n v="2853"/>
    <n v="3999.2"/>
    <n v="2853"/>
    <n v="1146.1999999999998"/>
    <n v="0.28660732146429285"/>
    <n v="3999.2"/>
    <n v="1146.1999999999998"/>
    <s v="Apr"/>
    <s v="Apr-2024"/>
    <d v="2024-04-01T00:00:00"/>
    <s v="Electronics"/>
    <x v="19"/>
  </r>
  <r>
    <s v="P021"/>
    <n v="2"/>
    <n v="799"/>
    <n v="239.7"/>
    <s v="Cash on Delivery"/>
    <s v="Delivered"/>
    <s v="Delivered"/>
    <s v="Facebook"/>
    <n v="50"/>
    <n v="613"/>
    <n v="1358.3"/>
    <n v="1226"/>
    <n v="132.29999999999995"/>
    <n v="9.740116321872927E-2"/>
    <n v="1358.3"/>
    <n v="132.29999999999995"/>
    <s v="Mar"/>
    <s v="Mar-2025"/>
    <d v="2025-03-01T00:00:00"/>
    <s v="Fashion"/>
    <x v="22"/>
  </r>
  <r>
    <s v="P018"/>
    <n v="1"/>
    <n v="499"/>
    <n v="24.95"/>
    <s v="Credit Card"/>
    <s v="Delivered"/>
    <s v="Delivered"/>
    <s v="Instagram"/>
    <n v="80"/>
    <n v="403"/>
    <n v="474.05"/>
    <n v="403"/>
    <n v="71.050000000000011"/>
    <n v="0.14987870477797702"/>
    <n v="474.05"/>
    <n v="71.050000000000011"/>
    <s v="Apr"/>
    <s v="Apr-2024"/>
    <d v="2024-04-01T00:00:00"/>
    <s v="Electronics"/>
    <x v="9"/>
  </r>
  <r>
    <s v="P015"/>
    <n v="2"/>
    <n v="1299"/>
    <n v="129.9"/>
    <s v="Debit Card"/>
    <s v="Delivered"/>
    <s v="Delivered"/>
    <s v="Google Ads"/>
    <n v="50"/>
    <n v="881"/>
    <n v="2468.1"/>
    <n v="1762"/>
    <n v="706.09999999999991"/>
    <n v="0.28609051497103033"/>
    <n v="2468.1"/>
    <n v="706.09999999999991"/>
    <s v="May"/>
    <s v="May-2024"/>
    <d v="2024-05-01T00:00:00"/>
    <s v="Electronics"/>
    <x v="6"/>
  </r>
  <r>
    <s v="P014"/>
    <n v="4"/>
    <n v="2499"/>
    <n v="1499.4"/>
    <s v="Debit Card"/>
    <s v="Delivered"/>
    <s v="Delivered"/>
    <s v="Affiliate"/>
    <n v="80"/>
    <n v="1599"/>
    <n v="8496.6"/>
    <n v="6396"/>
    <n v="2100.6000000000004"/>
    <n v="0.24722830308594029"/>
    <n v="8496.6"/>
    <n v="2100.6000000000004"/>
    <s v="Apr"/>
    <s v="Apr-2025"/>
    <d v="2025-04-01T00:00:00"/>
    <s v="Electronics"/>
    <x v="6"/>
  </r>
  <r>
    <s v="P010"/>
    <n v="1"/>
    <n v="2499"/>
    <n v="249.9"/>
    <s v="Debit Card"/>
    <s v="Delivered"/>
    <s v="Delivered"/>
    <s v="Affiliate"/>
    <n v="50"/>
    <n v="2030"/>
    <n v="2249.1"/>
    <n v="2030"/>
    <n v="219.09999999999991"/>
    <n v="9.7416744475567973E-2"/>
    <n v="2249.1"/>
    <n v="219.09999999999991"/>
    <s v="Nov"/>
    <s v="Nov-2024"/>
    <d v="2024-11-01T00:00:00"/>
    <s v="Electronics"/>
    <x v="19"/>
  </r>
  <r>
    <s v="P075"/>
    <n v="2"/>
    <n v="1999"/>
    <n v="599.70000000000005"/>
    <s v="Credit Card"/>
    <s v="Delivered"/>
    <s v="Delivered"/>
    <s v="Instagram"/>
    <n v="60"/>
    <n v="1338"/>
    <n v="3398.3"/>
    <n v="2676"/>
    <n v="722.30000000000018"/>
    <n v="0.21254745019568613"/>
    <n v="3398.3"/>
    <n v="722.30000000000018"/>
    <s v="Apr"/>
    <s v="Apr-2024"/>
    <d v="2024-04-01T00:00:00"/>
    <s v="Beauty &amp; Personal Care"/>
    <x v="23"/>
  </r>
  <r>
    <s v="P020"/>
    <n v="1"/>
    <n v="1999"/>
    <n v="199.9"/>
    <s v="Debit Card"/>
    <s v="Delivered"/>
    <s v="Delivered"/>
    <s v="Affiliate"/>
    <n v="100"/>
    <n v="1597"/>
    <n v="1799.1"/>
    <n v="1597"/>
    <n v="202.09999999999991"/>
    <n v="0.11233394475015281"/>
    <n v="1799.1"/>
    <n v="202.09999999999991"/>
    <s v="Feb"/>
    <s v="Feb-2024"/>
    <d v="2024-02-01T00:00:00"/>
    <s v="Electronics"/>
    <x v="9"/>
  </r>
  <r>
    <s v="P017"/>
    <n v="4"/>
    <n v="6999"/>
    <n v="0"/>
    <s v="Credit Card"/>
    <s v="Delivered"/>
    <s v="Delivered"/>
    <s v="Google Ads"/>
    <n v="60"/>
    <n v="4046"/>
    <n v="27996"/>
    <n v="16184"/>
    <n v="11812"/>
    <n v="0.42191741677382483"/>
    <n v="27996"/>
    <n v="11812"/>
    <s v="Jun"/>
    <s v="Jun-2024"/>
    <d v="2024-06-01T00:00:00"/>
    <s v="Electronics"/>
    <x v="9"/>
  </r>
  <r>
    <s v="P077"/>
    <n v="2"/>
    <n v="3999"/>
    <n v="399.9"/>
    <s v="Credit Card"/>
    <s v="Delivered"/>
    <s v="Delivered"/>
    <s v="Instagram"/>
    <n v="100"/>
    <n v="2547"/>
    <n v="7598.1"/>
    <n v="5094"/>
    <n v="2504.1000000000004"/>
    <n v="0.32956923441386665"/>
    <n v="7598.1"/>
    <n v="2504.1000000000004"/>
    <s v="Jul"/>
    <s v="Jul-2024"/>
    <d v="2024-07-01T00:00:00"/>
    <s v="Beauty &amp; Personal Care"/>
    <x v="7"/>
  </r>
  <r>
    <s v="P050"/>
    <n v="1"/>
    <n v="3999"/>
    <n v="599.85"/>
    <s v="Debit Card"/>
    <s v="Delivered"/>
    <s v="Delivered"/>
    <s v="Facebook"/>
    <n v="70"/>
    <n v="2895"/>
    <n v="3399.15"/>
    <n v="2895"/>
    <n v="504.15000000000009"/>
    <n v="0.14831649088742777"/>
    <n v="3399.15"/>
    <n v="504.15000000000009"/>
    <s v="Aug"/>
    <s v="Aug-2025"/>
    <d v="2025-08-01T00:00:00"/>
    <s v="Home &amp; Kitchen"/>
    <x v="14"/>
  </r>
  <r>
    <s v="P067"/>
    <n v="1"/>
    <n v="999"/>
    <n v="0"/>
    <s v="UPI"/>
    <s v="Delivered"/>
    <s v="Delivered"/>
    <s v="Instagram"/>
    <n v="70"/>
    <n v="611"/>
    <n v="999"/>
    <n v="611"/>
    <n v="388"/>
    <n v="0.38838838838838841"/>
    <n v="999"/>
    <n v="388"/>
    <s v="Jun"/>
    <s v="Jun-2024"/>
    <d v="2024-06-01T00:00:00"/>
    <s v="Beauty &amp; Personal Care"/>
    <x v="17"/>
  </r>
  <r>
    <s v="P035"/>
    <n v="3"/>
    <n v="1299"/>
    <n v="0"/>
    <s v="Credit Card"/>
    <s v="Delivered"/>
    <s v="Delivered"/>
    <s v="Organic"/>
    <n v="50"/>
    <n v="863"/>
    <n v="3897"/>
    <n v="2589"/>
    <n v="1308"/>
    <n v="0.33564280215550424"/>
    <n v="3897"/>
    <n v="1308"/>
    <s v="Sep"/>
    <s v="Sep-2025"/>
    <d v="2025-09-01T00:00:00"/>
    <s v="Fashion"/>
    <x v="11"/>
  </r>
  <r>
    <s v="P066"/>
    <n v="1"/>
    <n v="299"/>
    <n v="44.85"/>
    <s v="UPI"/>
    <s v="Delivered"/>
    <s v="Delivered"/>
    <s v="Affiliate"/>
    <n v="40"/>
    <n v="223"/>
    <n v="254.15"/>
    <n v="223"/>
    <n v="31.150000000000006"/>
    <n v="0.12256541412551644"/>
    <n v="254.15"/>
    <n v="31.150000000000006"/>
    <s v="Oct"/>
    <s v="Oct-2025"/>
    <d v="2025-10-01T00:00:00"/>
    <s v="Beauty &amp; Personal Care"/>
    <x v="17"/>
  </r>
  <r>
    <s v="P006"/>
    <n v="2"/>
    <n v="399"/>
    <n v="39.9"/>
    <s v="UPI"/>
    <s v="Delivered"/>
    <s v="Delivered"/>
    <s v="Facebook"/>
    <n v="80"/>
    <n v="221"/>
    <n v="758.1"/>
    <n v="442"/>
    <n v="316.10000000000002"/>
    <n v="0.41696346128479095"/>
    <n v="758.1"/>
    <n v="316.10000000000002"/>
    <s v="Feb"/>
    <s v="Feb-2024"/>
    <d v="2024-02-01T00:00:00"/>
    <s v="Electronics"/>
    <x v="20"/>
  </r>
  <r>
    <s v="P049"/>
    <n v="4"/>
    <n v="799"/>
    <n v="0"/>
    <s v="Credit Card"/>
    <s v="Delivered"/>
    <s v="Delivered"/>
    <s v="Google Ads"/>
    <n v="50"/>
    <n v="538"/>
    <n v="3196"/>
    <n v="2152"/>
    <n v="1044"/>
    <n v="0.32665832290362956"/>
    <n v="3196"/>
    <n v="1044"/>
    <s v="Oct"/>
    <s v="Oct-2025"/>
    <d v="2025-10-01T00:00:00"/>
    <s v="Home &amp; Kitchen"/>
    <x v="14"/>
  </r>
  <r>
    <s v="P023"/>
    <n v="1"/>
    <n v="8999"/>
    <n v="1349.85"/>
    <s v="UPI"/>
    <s v="Delivered"/>
    <s v="Delivered"/>
    <s v="Organic"/>
    <n v="100"/>
    <n v="6419"/>
    <n v="7649.15"/>
    <n v="6419"/>
    <n v="1230.1499999999996"/>
    <n v="0.16082179065647814"/>
    <n v="7649.15"/>
    <n v="1230.1499999999996"/>
    <s v="Oct"/>
    <s v="Oct-2025"/>
    <d v="2025-10-01T00:00:00"/>
    <s v="Fashion"/>
    <x v="22"/>
  </r>
  <r>
    <s v="P070"/>
    <n v="3"/>
    <n v="499"/>
    <n v="0"/>
    <s v="Credit Card"/>
    <s v="Delivered"/>
    <s v="Delivered"/>
    <s v="Affiliate"/>
    <n v="40"/>
    <n v="394"/>
    <n v="1497"/>
    <n v="1182"/>
    <n v="315"/>
    <n v="0.21042084168336672"/>
    <n v="1497"/>
    <n v="315"/>
    <s v="Sep"/>
    <s v="Sep-2025"/>
    <d v="2025-09-01T00:00:00"/>
    <s v="Beauty &amp; Personal Care"/>
    <x v="2"/>
  </r>
  <r>
    <s v="P051"/>
    <n v="4"/>
    <n v="2499"/>
    <n v="1999.2"/>
    <s v="UPI"/>
    <s v="Delivered"/>
    <s v="Delivered"/>
    <s v="Affiliate"/>
    <n v="80"/>
    <n v="1946"/>
    <n v="7996.8"/>
    <n v="7784"/>
    <n v="212.80000000000018"/>
    <n v="2.6610644257703105E-2"/>
    <n v="7996.8"/>
    <n v="212.80000000000018"/>
    <s v="Jun"/>
    <s v="Jun-2025"/>
    <d v="2025-06-01T00:00:00"/>
    <s v="Home &amp; Kitchen"/>
    <x v="14"/>
  </r>
  <r>
    <s v="P031"/>
    <n v="2"/>
    <n v="3999"/>
    <n v="1199.7"/>
    <s v="Credit Card"/>
    <s v="Delivered"/>
    <s v="Delivered"/>
    <s v="Facebook"/>
    <n v="100"/>
    <n v="3007"/>
    <n v="6798.3"/>
    <n v="6014"/>
    <n v="784.30000000000018"/>
    <n v="0.11536707706338352"/>
    <n v="6798.3"/>
    <n v="784.30000000000018"/>
    <s v="Mar"/>
    <s v="Mar-2025"/>
    <d v="2025-03-01T00:00:00"/>
    <s v="Fashion"/>
    <x v="21"/>
  </r>
  <r>
    <s v="P053"/>
    <n v="4"/>
    <n v="599"/>
    <n v="0"/>
    <s v="Debit Card"/>
    <s v="Cancelled"/>
    <s v="Cancelled"/>
    <s v="Facebook"/>
    <n v="100"/>
    <n v="443"/>
    <n v="2396"/>
    <n v="1772"/>
    <n v="624"/>
    <n v="0.2604340567612688"/>
    <n v="0"/>
    <n v="0"/>
    <s v="Apr"/>
    <s v="Apr-2024"/>
    <d v="2024-04-01T00:00:00"/>
    <s v="Home &amp; Kitchen"/>
    <x v="16"/>
  </r>
  <r>
    <s v="P038"/>
    <n v="1"/>
    <n v="399"/>
    <n v="39.9"/>
    <s v="Debit Card"/>
    <s v="Delivered"/>
    <s v="Delivered"/>
    <s v="Organic"/>
    <n v="80"/>
    <n v="248"/>
    <n v="359.1"/>
    <n v="248"/>
    <n v="111.10000000000002"/>
    <n v="0.30938457254246732"/>
    <n v="359.1"/>
    <n v="111.10000000000002"/>
    <s v="Jan"/>
    <s v="Jan-2024"/>
    <d v="2024-01-01T00:00:00"/>
    <s v="Fashion"/>
    <x v="8"/>
  </r>
  <r>
    <s v="P089"/>
    <n v="1"/>
    <n v="2999"/>
    <n v="0"/>
    <s v="Credit Card"/>
    <s v="Cancelled"/>
    <s v="Cancelled"/>
    <s v="Instagram"/>
    <n v="40"/>
    <n v="2453"/>
    <n v="2999"/>
    <n v="2453"/>
    <n v="546"/>
    <n v="0.18206068689563187"/>
    <n v="0"/>
    <n v="0"/>
    <s v="Aug"/>
    <s v="Aug-2025"/>
    <d v="2025-08-01T00:00:00"/>
    <s v="Sports &amp; Fitness"/>
    <x v="3"/>
  </r>
  <r>
    <s v="P056"/>
    <n v="1"/>
    <n v="299"/>
    <n v="0"/>
    <s v="UPI"/>
    <s v="Cancelled"/>
    <s v="Cancelled"/>
    <s v="Instagram"/>
    <n v="70"/>
    <n v="188"/>
    <n v="299"/>
    <n v="188"/>
    <n v="111"/>
    <n v="0.37123745819397991"/>
    <n v="0"/>
    <n v="0"/>
    <s v="Jul"/>
    <s v="Jul-2025"/>
    <d v="2025-07-01T00:00:00"/>
    <s v="Home &amp; Kitchen"/>
    <x v="16"/>
  </r>
  <r>
    <s v="P083"/>
    <n v="2"/>
    <n v="499"/>
    <n v="149.69999999999999"/>
    <s v="Debit Card"/>
    <s v="Delivered"/>
    <s v="Delayed"/>
    <s v="Affiliate"/>
    <n v="100"/>
    <n v="323"/>
    <n v="848.3"/>
    <n v="646"/>
    <n v="202.29999999999995"/>
    <n v="0.23847695390781559"/>
    <n v="848.3"/>
    <n v="202.29999999999995"/>
    <s v="Mar"/>
    <s v="Mar-2025"/>
    <d v="2025-03-01T00:00:00"/>
    <s v="Sports &amp; Fitness"/>
    <x v="10"/>
  </r>
  <r>
    <s v="P040"/>
    <n v="1"/>
    <n v="799"/>
    <n v="79.900000000000006"/>
    <s v="UPI"/>
    <s v="Delivered"/>
    <s v="Delivered"/>
    <s v="Facebook"/>
    <n v="70"/>
    <n v="639"/>
    <n v="719.1"/>
    <n v="639"/>
    <n v="80.100000000000023"/>
    <n v="0.11138923654568213"/>
    <n v="719.1"/>
    <n v="80.100000000000023"/>
    <s v="Jul"/>
    <s v="Jul-2024"/>
    <d v="2024-07-01T00:00:00"/>
    <s v="Fashion"/>
    <x v="8"/>
  </r>
  <r>
    <s v="P056"/>
    <n v="2"/>
    <n v="299"/>
    <n v="0"/>
    <s v="Cash on Delivery"/>
    <s v="Cancelled"/>
    <s v="Cancelled"/>
    <s v="Google Ads"/>
    <n v="100"/>
    <n v="188"/>
    <n v="598"/>
    <n v="376"/>
    <n v="222"/>
    <n v="0.37123745819397991"/>
    <n v="0"/>
    <n v="0"/>
    <s v="Aug"/>
    <s v="Aug-2025"/>
    <d v="2025-08-01T00:00:00"/>
    <s v="Home &amp; Kitchen"/>
    <x v="16"/>
  </r>
  <r>
    <s v="P062"/>
    <n v="2"/>
    <n v="1599"/>
    <n v="159.9"/>
    <s v="Cash on Delivery"/>
    <s v="Delivered"/>
    <s v="Delivered"/>
    <s v="Google Ads"/>
    <n v="50"/>
    <n v="1023"/>
    <n v="3038.1"/>
    <n v="2046"/>
    <n v="992.09999999999991"/>
    <n v="0.32655277969783747"/>
    <n v="3038.1"/>
    <n v="992.09999999999991"/>
    <s v="Aug"/>
    <s v="Aug-2025"/>
    <d v="2025-08-01T00:00:00"/>
    <s v="Beauty &amp; Personal Care"/>
    <x v="12"/>
  </r>
  <r>
    <s v="P090"/>
    <n v="4"/>
    <n v="8999"/>
    <n v="0"/>
    <s v="Debit Card"/>
    <s v="Cancelled"/>
    <s v="Cancelled"/>
    <s v="Facebook"/>
    <n v="60"/>
    <n v="5811"/>
    <n v="35996"/>
    <n v="23244"/>
    <n v="12752"/>
    <n v="0.35426158462051338"/>
    <n v="0"/>
    <n v="0"/>
    <s v="Dec"/>
    <s v="Dec-2024"/>
    <d v="2024-12-01T00:00:00"/>
    <s v="Sports &amp; Fitness"/>
    <x v="3"/>
  </r>
  <r>
    <s v="P031"/>
    <n v="4"/>
    <n v="3999"/>
    <n v="0"/>
    <s v="UPI"/>
    <s v="Cancelled"/>
    <s v="Cancelled"/>
    <s v="Google Ads"/>
    <n v="80"/>
    <n v="3007"/>
    <n v="15996"/>
    <n v="12028"/>
    <n v="3968"/>
    <n v="0.24806201550387597"/>
    <n v="0"/>
    <n v="0"/>
    <s v="Apr"/>
    <s v="Apr-2025"/>
    <d v="2025-04-01T00:00:00"/>
    <s v="Fashion"/>
    <x v="21"/>
  </r>
  <r>
    <s v="P011"/>
    <n v="2"/>
    <n v="799"/>
    <n v="79.900000000000006"/>
    <s v="UPI"/>
    <s v="Delivered"/>
    <s v="Delivered"/>
    <s v="Google Ads"/>
    <n v="70"/>
    <n v="645"/>
    <n v="1518.1"/>
    <n v="1290"/>
    <n v="228.09999999999991"/>
    <n v="0.1502536064817864"/>
    <n v="1518.1"/>
    <n v="228.09999999999991"/>
    <s v="Jun"/>
    <s v="Jun-2024"/>
    <d v="2024-06-01T00:00:00"/>
    <s v="Electronics"/>
    <x v="19"/>
  </r>
  <r>
    <s v="P090"/>
    <n v="1"/>
    <n v="8999"/>
    <n v="0"/>
    <s v="Credit Card"/>
    <s v="Delivered"/>
    <s v="Delivered"/>
    <s v="Google Ads"/>
    <n v="70"/>
    <n v="5811"/>
    <n v="8999"/>
    <n v="5811"/>
    <n v="3188"/>
    <n v="0.35426158462051338"/>
    <n v="8999"/>
    <n v="3188"/>
    <s v="Feb"/>
    <s v="Feb-2025"/>
    <d v="2025-02-01T00:00:00"/>
    <s v="Sports &amp; Fitness"/>
    <x v="3"/>
  </r>
  <r>
    <s v="P005"/>
    <n v="1"/>
    <n v="599"/>
    <n v="89.85"/>
    <s v="Debit Card"/>
    <s v="Delivered"/>
    <s v="Delivered"/>
    <s v="Facebook"/>
    <n v="60"/>
    <n v="426"/>
    <n v="509.15"/>
    <n v="426"/>
    <n v="83.149999999999977"/>
    <n v="0.16331140135519981"/>
    <n v="509.15"/>
    <n v="83.149999999999977"/>
    <s v="Aug"/>
    <s v="Aug-2025"/>
    <d v="2025-08-01T00:00:00"/>
    <s v="Electronics"/>
    <x v="20"/>
  </r>
  <r>
    <s v="P086"/>
    <n v="2"/>
    <n v="6999"/>
    <n v="699.9"/>
    <s v="Credit Card"/>
    <s v="Delivered"/>
    <s v="Delivered"/>
    <s v="Facebook"/>
    <n v="50"/>
    <n v="4782"/>
    <n v="13298.1"/>
    <n v="9564"/>
    <n v="3734.1000000000004"/>
    <n v="0.28079951271234238"/>
    <n v="13298.1"/>
    <n v="3734.1000000000004"/>
    <s v="Sep"/>
    <s v="Sep-2024"/>
    <d v="2024-09-01T00:00:00"/>
    <s v="Sports &amp; Fitness"/>
    <x v="15"/>
  </r>
  <r>
    <s v="P011"/>
    <n v="2"/>
    <n v="799"/>
    <n v="0"/>
    <s v="Cash on Delivery"/>
    <s v="Delivered"/>
    <s v="Delayed"/>
    <s v="Instagram"/>
    <n v="80"/>
    <n v="645"/>
    <n v="1598"/>
    <n v="1290"/>
    <n v="308"/>
    <n v="0.19274092615769711"/>
    <n v="1598"/>
    <n v="308"/>
    <s v="Jun"/>
    <s v="Jun-2025"/>
    <d v="2025-06-01T00:00:00"/>
    <s v="Electronics"/>
    <x v="19"/>
  </r>
  <r>
    <s v="P081"/>
    <n v="4"/>
    <n v="499"/>
    <n v="0"/>
    <s v="Cash on Delivery"/>
    <s v="Delivered"/>
    <s v="Delivered"/>
    <s v="Google Ads"/>
    <n v="50"/>
    <n v="280"/>
    <n v="1996"/>
    <n v="1120"/>
    <n v="876"/>
    <n v="0.43887775551102204"/>
    <n v="1996"/>
    <n v="876"/>
    <s v="Mar"/>
    <s v="Mar-2024"/>
    <d v="2024-03-01T00:00:00"/>
    <s v="Sports &amp; Fitness"/>
    <x v="10"/>
  </r>
  <r>
    <s v="P092"/>
    <n v="2"/>
    <n v="999"/>
    <n v="299.7"/>
    <s v="UPI"/>
    <s v="Delivered"/>
    <s v="Delivered"/>
    <s v="Facebook"/>
    <n v="100"/>
    <n v="727"/>
    <n v="1698.3"/>
    <n v="1454"/>
    <n v="244.29999999999995"/>
    <n v="0.14384973208502619"/>
    <n v="1698.3"/>
    <n v="244.29999999999995"/>
    <s v="Jun"/>
    <s v="Jun-2025"/>
    <d v="2025-06-01T00:00:00"/>
    <s v="Sports &amp; Fitness"/>
    <x v="3"/>
  </r>
  <r>
    <s v="P085"/>
    <n v="2"/>
    <n v="2999"/>
    <n v="599.79999999999995"/>
    <s v="UPI"/>
    <s v="Delivered"/>
    <s v="Delayed"/>
    <s v="Organic"/>
    <n v="60"/>
    <n v="2394"/>
    <n v="5398.2"/>
    <n v="4788"/>
    <n v="610.19999999999982"/>
    <n v="0.11303767922640877"/>
    <n v="5398.2"/>
    <n v="610.19999999999982"/>
    <s v="Mar"/>
    <s v="Mar-2025"/>
    <d v="2025-03-01T00:00:00"/>
    <s v="Sports &amp; Fitness"/>
    <x v="15"/>
  </r>
  <r>
    <s v="P051"/>
    <n v="1"/>
    <n v="2499"/>
    <n v="0"/>
    <s v="UPI"/>
    <s v="Delivered"/>
    <s v="Delivered"/>
    <s v="Google Ads"/>
    <n v="70"/>
    <n v="1946"/>
    <n v="2499"/>
    <n v="1946"/>
    <n v="553"/>
    <n v="0.22128851540616246"/>
    <n v="2499"/>
    <n v="553"/>
    <s v="Sep"/>
    <s v="Sep-2025"/>
    <d v="2025-09-01T00:00:00"/>
    <s v="Home &amp; Kitchen"/>
    <x v="14"/>
  </r>
  <r>
    <s v="P034"/>
    <n v="1"/>
    <n v="4999"/>
    <n v="0"/>
    <s v="Credit Card"/>
    <s v="Cancelled"/>
    <s v="Cancelled"/>
    <s v="Affiliate"/>
    <n v="60"/>
    <n v="3985"/>
    <n v="4999"/>
    <n v="3985"/>
    <n v="1014"/>
    <n v="0.20284056811362272"/>
    <n v="0"/>
    <n v="0"/>
    <s v="Jul"/>
    <s v="Jul-2024"/>
    <d v="2024-07-01T00:00:00"/>
    <s v="Fashion"/>
    <x v="11"/>
  </r>
  <r>
    <s v="P020"/>
    <n v="3"/>
    <n v="1999"/>
    <n v="299.85000000000002"/>
    <s v="Credit Card"/>
    <s v="Delivered"/>
    <s v="Delivered"/>
    <s v="Organic"/>
    <n v="40"/>
    <n v="1597"/>
    <n v="5697.15"/>
    <n v="4791"/>
    <n v="906.14999999999964"/>
    <n v="0.15905321081593424"/>
    <n v="5697.15"/>
    <n v="906.14999999999964"/>
    <s v="Dec"/>
    <s v="Dec-2024"/>
    <d v="2024-12-01T00:00:00"/>
    <s v="Electronics"/>
    <x v="9"/>
  </r>
  <r>
    <s v="P017"/>
    <n v="2"/>
    <n v="6999"/>
    <n v="2099.6999999999998"/>
    <s v="UPI"/>
    <s v="Delivered"/>
    <s v="Delayed"/>
    <s v="Email"/>
    <n v="60"/>
    <n v="4046"/>
    <n v="11898.3"/>
    <n v="8092"/>
    <n v="3806.2999999999993"/>
    <n v="0.3199028432633233"/>
    <n v="11898.3"/>
    <n v="3806.2999999999993"/>
    <s v="Sep"/>
    <s v="Sep-2024"/>
    <d v="2024-09-01T00:00:00"/>
    <s v="Electronics"/>
    <x v="9"/>
  </r>
  <r>
    <s v="P054"/>
    <n v="3"/>
    <n v="4999"/>
    <n v="0"/>
    <s v="Cash on Delivery"/>
    <s v="Cancelled"/>
    <s v="Cancelled"/>
    <s v="Google Ads"/>
    <n v="60"/>
    <n v="2912"/>
    <n v="14997"/>
    <n v="8736"/>
    <n v="6261"/>
    <n v="0.41748349669933987"/>
    <n v="0"/>
    <n v="0"/>
    <s v="Jun"/>
    <s v="Jun-2024"/>
    <d v="2024-06-01T00:00:00"/>
    <s v="Home &amp; Kitchen"/>
    <x v="16"/>
  </r>
  <r>
    <s v="P046"/>
    <n v="2"/>
    <n v="1999"/>
    <n v="799.6"/>
    <s v="UPI"/>
    <s v="Delivered"/>
    <s v="Delivered"/>
    <s v="Instagram"/>
    <n v="80"/>
    <n v="1398"/>
    <n v="3198.4"/>
    <n v="2796"/>
    <n v="402.40000000000009"/>
    <n v="0.12581290645322663"/>
    <n v="3198.4"/>
    <n v="402.40000000000009"/>
    <s v="May"/>
    <s v="May-2024"/>
    <d v="2024-05-01T00:00:00"/>
    <s v="Home &amp; Kitchen"/>
    <x v="13"/>
  </r>
  <r>
    <s v="P097"/>
    <n v="2"/>
    <n v="499"/>
    <n v="0"/>
    <s v="Credit Card"/>
    <s v="Cancelled"/>
    <s v="Cancelled"/>
    <s v="Google Ads"/>
    <n v="70"/>
    <n v="324"/>
    <n v="998"/>
    <n v="648"/>
    <n v="350"/>
    <n v="0.35070140280561124"/>
    <n v="0"/>
    <n v="0"/>
    <s v="Jun"/>
    <s v="Jun-2025"/>
    <d v="2025-06-01T00:00:00"/>
    <s v="Sports &amp; Fitness"/>
    <x v="18"/>
  </r>
  <r>
    <s v="P016"/>
    <n v="2"/>
    <n v="999"/>
    <n v="199.8"/>
    <s v="UPI"/>
    <s v="Delivered"/>
    <s v="Delivered"/>
    <s v="Organic"/>
    <n v="100"/>
    <n v="813"/>
    <n v="1798.2"/>
    <n v="1626"/>
    <n v="172.20000000000005"/>
    <n v="9.576242909576245E-2"/>
    <n v="1798.2"/>
    <n v="172.20000000000005"/>
    <s v="Jun"/>
    <s v="Jun-2024"/>
    <d v="2024-06-01T00:00:00"/>
    <s v="Electronics"/>
    <x v="6"/>
  </r>
  <r>
    <s v="P051"/>
    <n v="2"/>
    <n v="2499"/>
    <n v="249.9"/>
    <s v="Credit Card"/>
    <s v="Delivered"/>
    <s v="Delivered"/>
    <s v="Organic"/>
    <n v="100"/>
    <n v="1946"/>
    <n v="4748.1000000000004"/>
    <n v="3892"/>
    <n v="856.10000000000036"/>
    <n v="0.18030370042753949"/>
    <n v="4748.1000000000004"/>
    <n v="856.10000000000036"/>
    <s v="Sep"/>
    <s v="Sep-2025"/>
    <d v="2025-09-01T00:00:00"/>
    <s v="Home &amp; Kitchen"/>
    <x v="14"/>
  </r>
  <r>
    <s v="P089"/>
    <n v="1"/>
    <n v="2999"/>
    <n v="599.79999999999995"/>
    <s v="UPI"/>
    <s v="Delivered"/>
    <s v="Delayed"/>
    <s v="Instagram"/>
    <n v="70"/>
    <n v="2453"/>
    <n v="2399.1999999999998"/>
    <n v="2453"/>
    <n v="-53.800000000000182"/>
    <n v="-2.2424141380460231E-2"/>
    <n v="2399.1999999999998"/>
    <n v="-53.800000000000182"/>
    <s v="Aug"/>
    <s v="Aug-2025"/>
    <d v="2025-08-01T00:00:00"/>
    <s v="Sports &amp; Fitness"/>
    <x v="3"/>
  </r>
  <r>
    <s v="P065"/>
    <n v="3"/>
    <n v="399"/>
    <n v="179.55"/>
    <s v="Credit Card"/>
    <s v="Delivered"/>
    <s v="Delivered"/>
    <s v="Organic"/>
    <n v="60"/>
    <n v="252"/>
    <n v="1017.45"/>
    <n v="756"/>
    <n v="261.45000000000005"/>
    <n v="0.25696594427244585"/>
    <n v="1017.45"/>
    <n v="261.45000000000005"/>
    <s v="Apr"/>
    <s v="Apr-2024"/>
    <d v="2024-04-01T00:00:00"/>
    <s v="Beauty &amp; Personal Care"/>
    <x v="17"/>
  </r>
  <r>
    <s v="P076"/>
    <n v="1"/>
    <n v="399"/>
    <n v="19.95"/>
    <s v="Cash on Delivery"/>
    <s v="Delivered"/>
    <s v="Delivered"/>
    <s v="Google Ads"/>
    <n v="70"/>
    <n v="322"/>
    <n v="379.05"/>
    <n v="322"/>
    <n v="57.050000000000011"/>
    <n v="0.15050784856879043"/>
    <n v="379.05"/>
    <n v="57.050000000000011"/>
    <s v="Jul"/>
    <s v="Jul-2025"/>
    <d v="2025-07-01T00:00:00"/>
    <s v="Beauty &amp; Personal Care"/>
    <x v="23"/>
  </r>
  <r>
    <s v="P088"/>
    <n v="2"/>
    <n v="2999"/>
    <n v="1199.5999999999999"/>
    <s v="Cash on Delivery"/>
    <s v="Delivered"/>
    <s v="Delivered"/>
    <s v="Affiliate"/>
    <n v="70"/>
    <n v="2377"/>
    <n v="4798.3999999999996"/>
    <n v="4754"/>
    <n v="44.399999999999636"/>
    <n v="9.2530843614537436E-3"/>
    <n v="4798.3999999999996"/>
    <n v="44.399999999999636"/>
    <s v="Mar"/>
    <s v="Mar-2025"/>
    <d v="2025-03-01T00:00:00"/>
    <s v="Sports &amp; Fitness"/>
    <x v="15"/>
  </r>
  <r>
    <s v="P046"/>
    <n v="1"/>
    <n v="1999"/>
    <n v="0"/>
    <s v="UPI"/>
    <s v="Cancelled"/>
    <s v="Cancelled"/>
    <s v="Organic"/>
    <n v="50"/>
    <n v="1398"/>
    <n v="1999"/>
    <n v="1398"/>
    <n v="601"/>
    <n v="0.30065032516258128"/>
    <n v="0"/>
    <n v="0"/>
    <s v="Sep"/>
    <s v="Sep-2024"/>
    <d v="2024-09-01T00:00:00"/>
    <s v="Home &amp; Kitchen"/>
    <x v="13"/>
  </r>
  <r>
    <s v="P063"/>
    <n v="2"/>
    <n v="2999"/>
    <n v="299.89999999999998"/>
    <s v="Net Banking"/>
    <s v="Delivered"/>
    <s v="Delivered"/>
    <s v="Instagram"/>
    <n v="100"/>
    <n v="1877"/>
    <n v="5698.1"/>
    <n v="3754"/>
    <n v="1944.1000000000004"/>
    <n v="0.34118390340639865"/>
    <n v="5698.1"/>
    <n v="1944.1000000000004"/>
    <s v="Mar"/>
    <s v="Mar-2025"/>
    <d v="2025-03-01T00:00:00"/>
    <s v="Beauty &amp; Personal Care"/>
    <x v="12"/>
  </r>
  <r>
    <s v="P092"/>
    <n v="3"/>
    <n v="999"/>
    <n v="0"/>
    <s v="Cash on Delivery"/>
    <s v="Cancelled"/>
    <s v="Cancelled"/>
    <s v="Email"/>
    <n v="60"/>
    <n v="727"/>
    <n v="2997"/>
    <n v="2181"/>
    <n v="816"/>
    <n v="0.2722722722722723"/>
    <n v="0"/>
    <n v="0"/>
    <s v="Oct"/>
    <s v="Oct-2025"/>
    <d v="2025-10-01T00:00:00"/>
    <s v="Sports &amp; Fitness"/>
    <x v="3"/>
  </r>
  <r>
    <s v="P068"/>
    <n v="1"/>
    <n v="2499"/>
    <n v="124.95"/>
    <s v="UPI"/>
    <s v="Delivered"/>
    <s v="Delayed"/>
    <s v="Instagram"/>
    <n v="50"/>
    <n v="1632"/>
    <n v="2374.0500000000002"/>
    <n v="1632"/>
    <n v="742.05000000000018"/>
    <n v="0.31256713211600434"/>
    <n v="2374.0500000000002"/>
    <n v="742.05000000000018"/>
    <s v="Feb"/>
    <s v="Feb-2025"/>
    <d v="2025-02-01T00:00:00"/>
    <s v="Beauty &amp; Personal Care"/>
    <x v="17"/>
  </r>
  <r>
    <s v="P063"/>
    <n v="3"/>
    <n v="2999"/>
    <n v="0"/>
    <s v="Credit Card"/>
    <s v="Cancelled"/>
    <s v="Cancelled"/>
    <s v="Google Ads"/>
    <n v="70"/>
    <n v="1877"/>
    <n v="8997"/>
    <n v="5631"/>
    <n v="3366"/>
    <n v="0.37412470823607868"/>
    <n v="0"/>
    <n v="0"/>
    <s v="Dec"/>
    <s v="Dec-2024"/>
    <d v="2024-12-01T00:00:00"/>
    <s v="Beauty &amp; Personal Care"/>
    <x v="12"/>
  </r>
  <r>
    <s v="P082"/>
    <n v="1"/>
    <n v="3999"/>
    <n v="399.9"/>
    <s v="Cash on Delivery"/>
    <s v="Delivered"/>
    <s v="Delivered"/>
    <s v="Organic"/>
    <n v="50"/>
    <n v="2514"/>
    <n v="3599.1"/>
    <n v="2514"/>
    <n v="1085.0999999999999"/>
    <n v="0.30149203967658578"/>
    <n v="3599.1"/>
    <n v="1085.0999999999999"/>
    <s v="Aug"/>
    <s v="Aug-2025"/>
    <d v="2025-08-01T00:00:00"/>
    <s v="Sports &amp; Fitness"/>
    <x v="10"/>
  </r>
  <r>
    <s v="P015"/>
    <n v="1"/>
    <n v="1299"/>
    <n v="129.9"/>
    <s v="UPI"/>
    <s v="Delivered"/>
    <s v="Delivered"/>
    <s v="Email"/>
    <n v="60"/>
    <n v="881"/>
    <n v="1169.0999999999999"/>
    <n v="881"/>
    <n v="288.09999999999991"/>
    <n v="0.24642887691386531"/>
    <n v="1169.0999999999999"/>
    <n v="288.09999999999991"/>
    <s v="Apr"/>
    <s v="Apr-2025"/>
    <d v="2025-04-01T00:00:00"/>
    <s v="Electronics"/>
    <x v="6"/>
  </r>
  <r>
    <s v="P024"/>
    <n v="1"/>
    <n v="1299"/>
    <n v="194.85"/>
    <s v="Cash on Delivery"/>
    <s v="Delivered"/>
    <s v="Delivered"/>
    <s v="Facebook"/>
    <n v="80"/>
    <n v="969"/>
    <n v="1104.1500000000001"/>
    <n v="969"/>
    <n v="135.15000000000009"/>
    <n v="0.12240184757505781"/>
    <n v="1104.1500000000001"/>
    <n v="135.15000000000009"/>
    <s v="May"/>
    <s v="May-2025"/>
    <d v="2025-05-01T00:00:00"/>
    <s v="Fashion"/>
    <x v="22"/>
  </r>
  <r>
    <s v="P032"/>
    <n v="1"/>
    <n v="1599"/>
    <n v="159.9"/>
    <s v="Cash on Delivery"/>
    <s v="Delivered"/>
    <s v="Delivered"/>
    <s v="Facebook"/>
    <n v="60"/>
    <n v="1180"/>
    <n v="1439.1"/>
    <n v="1180"/>
    <n v="259.09999999999991"/>
    <n v="0.18004308248210682"/>
    <n v="1439.1"/>
    <n v="259.09999999999991"/>
    <s v="Dec"/>
    <s v="Dec-2024"/>
    <d v="2024-12-01T00:00:00"/>
    <s v="Fashion"/>
    <x v="21"/>
  </r>
  <r>
    <s v="P021"/>
    <n v="3"/>
    <n v="799"/>
    <n v="599.25"/>
    <s v="Credit Card"/>
    <s v="Delivered"/>
    <s v="Delayed"/>
    <s v="Instagram"/>
    <n v="70"/>
    <n v="613"/>
    <n v="1797.75"/>
    <n v="1839"/>
    <n v="-41.25"/>
    <n v="-2.2945348352106799E-2"/>
    <n v="1797.75"/>
    <n v="-41.25"/>
    <s v="Jul"/>
    <s v="Jul-2025"/>
    <d v="2025-07-01T00:00:00"/>
    <s v="Fashion"/>
    <x v="22"/>
  </r>
  <r>
    <s v="P025"/>
    <n v="1"/>
    <n v="4999"/>
    <n v="249.95"/>
    <s v="UPI"/>
    <s v="Delivered"/>
    <s v="Delivered"/>
    <s v="Email"/>
    <n v="40"/>
    <n v="3572"/>
    <n v="4749.05"/>
    <n v="3572"/>
    <n v="1177.0500000000002"/>
    <n v="0.24784956991398283"/>
    <n v="4749.05"/>
    <n v="1177.0500000000002"/>
    <s v="May"/>
    <s v="May-2024"/>
    <d v="2024-05-01T00:00:00"/>
    <s v="Fashion"/>
    <x v="0"/>
  </r>
  <r>
    <s v="P037"/>
    <n v="1"/>
    <n v="399"/>
    <n v="19.95"/>
    <s v="Credit Card"/>
    <s v="Delivered"/>
    <s v="Delivered"/>
    <s v="Affiliate"/>
    <n v="80"/>
    <n v="226"/>
    <n v="379.05"/>
    <n v="226"/>
    <n v="153.05000000000001"/>
    <n v="0.40377258936815724"/>
    <n v="379.05"/>
    <n v="153.05000000000001"/>
    <s v="Aug"/>
    <s v="Aug-2025"/>
    <d v="2025-08-01T00:00:00"/>
    <s v="Fashion"/>
    <x v="8"/>
  </r>
  <r>
    <s v="P070"/>
    <n v="3"/>
    <n v="499"/>
    <n v="0"/>
    <s v="Debit Card"/>
    <s v="Delivered"/>
    <s v="Delivered"/>
    <s v="Instagram"/>
    <n v="50"/>
    <n v="394"/>
    <n v="1497"/>
    <n v="1182"/>
    <n v="315"/>
    <n v="0.21042084168336672"/>
    <n v="1497"/>
    <n v="315"/>
    <s v="Oct"/>
    <s v="Oct-2024"/>
    <d v="2024-10-01T00:00:00"/>
    <s v="Beauty &amp; Personal Care"/>
    <x v="2"/>
  </r>
  <r>
    <s v="P072"/>
    <n v="2"/>
    <n v="999"/>
    <n v="0"/>
    <s v="UPI"/>
    <s v="Delivered"/>
    <s v="Delivered"/>
    <s v="Organic"/>
    <n v="70"/>
    <n v="636"/>
    <n v="1998"/>
    <n v="1272"/>
    <n v="726"/>
    <n v="0.36336336336336339"/>
    <n v="1998"/>
    <n v="726"/>
    <s v="Jul"/>
    <s v="Jul-2024"/>
    <d v="2024-07-01T00:00:00"/>
    <s v="Beauty &amp; Personal Care"/>
    <x v="2"/>
  </r>
  <r>
    <s v="P031"/>
    <n v="1"/>
    <n v="3999"/>
    <n v="399.9"/>
    <s v="Credit Card"/>
    <s v="Delivered"/>
    <s v="Delivered"/>
    <s v="Instagram"/>
    <n v="70"/>
    <n v="3007"/>
    <n v="3599.1"/>
    <n v="3007"/>
    <n v="592.09999999999991"/>
    <n v="0.16451335055986216"/>
    <n v="3599.1"/>
    <n v="592.09999999999991"/>
    <s v="Jan"/>
    <s v="Jan-2025"/>
    <d v="2025-01-01T00:00:00"/>
    <s v="Fashion"/>
    <x v="21"/>
  </r>
  <r>
    <s v="P057"/>
    <n v="2"/>
    <n v="299"/>
    <n v="0"/>
    <s v="UPI"/>
    <s v="Cancelled"/>
    <s v="Cancelled"/>
    <s v="Instagram"/>
    <n v="70"/>
    <n v="188"/>
    <n v="598"/>
    <n v="376"/>
    <n v="222"/>
    <n v="0.37123745819397991"/>
    <n v="0"/>
    <n v="0"/>
    <s v="Apr"/>
    <s v="Apr-2025"/>
    <d v="2025-04-01T00:00:00"/>
    <s v="Home &amp; Kitchen"/>
    <x v="24"/>
  </r>
  <r>
    <s v="P055"/>
    <n v="1"/>
    <n v="799"/>
    <n v="79.900000000000006"/>
    <s v="UPI"/>
    <s v="Delivered"/>
    <s v="Delivered"/>
    <s v="Google Ads"/>
    <n v="50"/>
    <n v="596"/>
    <n v="719.1"/>
    <n v="596"/>
    <n v="123.10000000000002"/>
    <n v="0.17118620497844531"/>
    <n v="719.1"/>
    <n v="123.10000000000002"/>
    <s v="Sep"/>
    <s v="Sep-2025"/>
    <d v="2025-09-01T00:00:00"/>
    <s v="Home &amp; Kitchen"/>
    <x v="16"/>
  </r>
  <r>
    <s v="P011"/>
    <n v="3"/>
    <n v="799"/>
    <n v="119.85"/>
    <s v="UPI"/>
    <s v="Delivered"/>
    <s v="Delivered"/>
    <s v="Facebook"/>
    <n v="60"/>
    <n v="645"/>
    <n v="2277.15"/>
    <n v="1935"/>
    <n v="342.15000000000009"/>
    <n v="0.15025360648178648"/>
    <n v="2277.15"/>
    <n v="342.15000000000009"/>
    <s v="Jul"/>
    <s v="Jul-2025"/>
    <d v="2025-07-01T00:00:00"/>
    <s v="Electronics"/>
    <x v="19"/>
  </r>
  <r>
    <s v="P050"/>
    <n v="2"/>
    <n v="3999"/>
    <n v="1999.5"/>
    <s v="UPI"/>
    <s v="Delivered"/>
    <s v="Delivered"/>
    <s v="Organic"/>
    <n v="80"/>
    <n v="2895"/>
    <n v="5998.5"/>
    <n v="5790"/>
    <n v="208.5"/>
    <n v="3.4758689672418103E-2"/>
    <n v="5998.5"/>
    <n v="208.5"/>
    <s v="Aug"/>
    <s v="Aug-2025"/>
    <d v="2025-08-01T00:00:00"/>
    <s v="Home &amp; Kitchen"/>
    <x v="14"/>
  </r>
  <r>
    <s v="P098"/>
    <n v="1"/>
    <n v="399"/>
    <n v="19.95"/>
    <s v="UPI"/>
    <s v="Delivered"/>
    <s v="Delivered"/>
    <s v="Email"/>
    <n v="50"/>
    <n v="278"/>
    <n v="379.05"/>
    <n v="278"/>
    <n v="101.05000000000001"/>
    <n v="0.2665875214351669"/>
    <n v="379.05"/>
    <n v="101.05000000000001"/>
    <s v="May"/>
    <s v="May-2025"/>
    <d v="2025-05-01T00:00:00"/>
    <s v="Sports &amp; Fitness"/>
    <x v="18"/>
  </r>
  <r>
    <s v="P038"/>
    <n v="3"/>
    <n v="399"/>
    <n v="0"/>
    <s v="UPI"/>
    <s v="Delivered"/>
    <s v="Delivered"/>
    <s v="Organic"/>
    <n v="80"/>
    <n v="248"/>
    <n v="1197"/>
    <n v="744"/>
    <n v="453"/>
    <n v="0.37844611528822053"/>
    <n v="1197"/>
    <n v="453"/>
    <s v="Sep"/>
    <s v="Sep-2024"/>
    <d v="2024-09-01T00:00:00"/>
    <s v="Fashion"/>
    <x v="8"/>
  </r>
  <r>
    <s v="P037"/>
    <n v="3"/>
    <n v="399"/>
    <n v="0"/>
    <s v="Credit Card"/>
    <s v="Cancelled"/>
    <s v="Cancelled"/>
    <s v="Email"/>
    <n v="50"/>
    <n v="226"/>
    <n v="1197"/>
    <n v="678"/>
    <n v="519"/>
    <n v="0.43358395989974935"/>
    <n v="0"/>
    <n v="0"/>
    <s v="Jan"/>
    <s v="Jan-2025"/>
    <d v="2025-01-01T00:00:00"/>
    <s v="Fashion"/>
    <x v="8"/>
  </r>
  <r>
    <s v="P050"/>
    <n v="2"/>
    <n v="3999"/>
    <n v="399.9"/>
    <s v="Credit Card"/>
    <s v="Delivered"/>
    <s v="Delivered"/>
    <s v="Google Ads"/>
    <n v="80"/>
    <n v="2895"/>
    <n v="7598.1"/>
    <n v="5790"/>
    <n v="1808.1000000000004"/>
    <n v="0.23796738658348801"/>
    <n v="7598.1"/>
    <n v="1808.1000000000004"/>
    <s v="Mar"/>
    <s v="Mar-2024"/>
    <d v="2024-03-01T00:00:00"/>
    <s v="Home &amp; Kitchen"/>
    <x v="14"/>
  </r>
  <r>
    <s v="P060"/>
    <n v="2"/>
    <n v="999"/>
    <n v="99.9"/>
    <s v="UPI"/>
    <s v="Delivered"/>
    <s v="Delivered"/>
    <s v="Facebook"/>
    <n v="40"/>
    <n v="744"/>
    <n v="1898.1"/>
    <n v="1488"/>
    <n v="410.09999999999991"/>
    <n v="0.21605816342658443"/>
    <n v="1898.1"/>
    <n v="410.09999999999991"/>
    <s v="Jan"/>
    <s v="Jan-2024"/>
    <d v="2024-01-01T00:00:00"/>
    <s v="Home &amp; Kitchen"/>
    <x v="24"/>
  </r>
  <r>
    <s v="P055"/>
    <n v="2"/>
    <n v="799"/>
    <n v="239.7"/>
    <s v="UPI"/>
    <s v="Delivered"/>
    <s v="Delivered"/>
    <s v="Facebook"/>
    <n v="60"/>
    <n v="596"/>
    <n v="1358.3"/>
    <n v="1192"/>
    <n v="166.29999999999995"/>
    <n v="0.1224324523301185"/>
    <n v="1358.3"/>
    <n v="166.29999999999995"/>
    <s v="Feb"/>
    <s v="Feb-2024"/>
    <d v="2024-02-01T00:00:00"/>
    <s v="Home &amp; Kitchen"/>
    <x v="16"/>
  </r>
  <r>
    <s v="P011"/>
    <n v="2"/>
    <n v="799"/>
    <n v="0"/>
    <s v="UPI"/>
    <s v="Cancelled"/>
    <s v="Cancelled"/>
    <s v="Google Ads"/>
    <n v="70"/>
    <n v="645"/>
    <n v="1598"/>
    <n v="1290"/>
    <n v="308"/>
    <n v="0.19274092615769711"/>
    <n v="0"/>
    <n v="0"/>
    <s v="Jul"/>
    <s v="Jul-2025"/>
    <d v="2025-07-01T00:00:00"/>
    <s v="Electronics"/>
    <x v="19"/>
  </r>
  <r>
    <s v="P041"/>
    <n v="2"/>
    <n v="399"/>
    <n v="39.9"/>
    <s v="Debit Card"/>
    <s v="Delivered"/>
    <s v="Delivered"/>
    <s v="Google Ads"/>
    <n v="50"/>
    <n v="315"/>
    <n v="758.1"/>
    <n v="630"/>
    <n v="128.10000000000002"/>
    <n v="0.16897506925207759"/>
    <n v="758.1"/>
    <n v="128.10000000000002"/>
    <s v="Sep"/>
    <s v="Sep-2024"/>
    <d v="2024-09-01T00:00:00"/>
    <s v="Home &amp; Kitchen"/>
    <x v="4"/>
  </r>
  <r>
    <s v="P067"/>
    <n v="1"/>
    <n v="999"/>
    <n v="49.95"/>
    <s v="UPI"/>
    <s v="Delivered"/>
    <s v="Delivered"/>
    <s v="Instagram"/>
    <n v="80"/>
    <n v="611"/>
    <n v="949.05"/>
    <n v="611"/>
    <n v="338.04999999999995"/>
    <n v="0.35619830356672461"/>
    <n v="949.05"/>
    <n v="338.04999999999995"/>
    <s v="May"/>
    <s v="May-2025"/>
    <d v="2025-05-01T00:00:00"/>
    <s v="Beauty &amp; Personal Care"/>
    <x v="17"/>
  </r>
  <r>
    <s v="P095"/>
    <n v="4"/>
    <n v="299"/>
    <n v="179.4"/>
    <s v="Debit Card"/>
    <s v="Delivered"/>
    <s v="Delivered"/>
    <s v="Organic"/>
    <n v="80"/>
    <n v="221"/>
    <n v="1016.6"/>
    <n v="884"/>
    <n v="132.60000000000002"/>
    <n v="0.13043478260869568"/>
    <n v="1016.6"/>
    <n v="132.60000000000002"/>
    <s v="May"/>
    <s v="May-2024"/>
    <d v="2024-05-01T00:00:00"/>
    <s v="Sports &amp; Fitness"/>
    <x v="1"/>
  </r>
  <r>
    <s v="P011"/>
    <n v="1"/>
    <n v="799"/>
    <n v="119.85"/>
    <s v="Debit Card"/>
    <s v="Delivered"/>
    <s v="Delivered"/>
    <s v="Facebook"/>
    <n v="100"/>
    <n v="645"/>
    <n v="679.15"/>
    <n v="645"/>
    <n v="34.149999999999977"/>
    <n v="5.0283442538467171E-2"/>
    <n v="679.15"/>
    <n v="34.149999999999977"/>
    <s v="Jun"/>
    <s v="Jun-2025"/>
    <d v="2025-06-01T00:00:00"/>
    <s v="Electronics"/>
    <x v="19"/>
  </r>
  <r>
    <s v="P063"/>
    <n v="2"/>
    <n v="2999"/>
    <n v="299.89999999999998"/>
    <s v="Cash on Delivery"/>
    <s v="Delivered"/>
    <s v="Delivered"/>
    <s v="Facebook"/>
    <n v="70"/>
    <n v="1877"/>
    <n v="5698.1"/>
    <n v="3754"/>
    <n v="1944.1000000000004"/>
    <n v="0.34118390340639865"/>
    <n v="5698.1"/>
    <n v="1944.1000000000004"/>
    <s v="Nov"/>
    <s v="Nov-2024"/>
    <d v="2024-11-01T00:00:00"/>
    <s v="Beauty &amp; Personal Care"/>
    <x v="12"/>
  </r>
  <r>
    <s v="P028"/>
    <n v="2"/>
    <n v="799"/>
    <n v="0"/>
    <s v="Debit Card"/>
    <s v="Cancelled"/>
    <s v="Cancelled"/>
    <s v="Email"/>
    <n v="60"/>
    <n v="526"/>
    <n v="1598"/>
    <n v="1052"/>
    <n v="546"/>
    <n v="0.34167709637046306"/>
    <n v="0"/>
    <n v="0"/>
    <s v="Aug"/>
    <s v="Aug-2024"/>
    <d v="2024-08-01T00:00:00"/>
    <s v="Fashion"/>
    <x v="0"/>
  </r>
  <r>
    <s v="P054"/>
    <n v="4"/>
    <n v="4999"/>
    <n v="1999.6"/>
    <s v="Credit Card"/>
    <s v="Delivered"/>
    <s v="Delivered"/>
    <s v="Organic"/>
    <n v="100"/>
    <n v="2912"/>
    <n v="17996.400000000001"/>
    <n v="11648"/>
    <n v="6348.4000000000015"/>
    <n v="0.35275944077704435"/>
    <n v="17996.400000000001"/>
    <n v="6348.4000000000015"/>
    <s v="May"/>
    <s v="May-2025"/>
    <d v="2025-05-01T00:00:00"/>
    <s v="Home &amp; Kitchen"/>
    <x v="16"/>
  </r>
  <r>
    <s v="P011"/>
    <n v="1"/>
    <n v="799"/>
    <n v="39.950000000000003"/>
    <s v="Net Banking"/>
    <s v="Delivered"/>
    <s v="Delivered"/>
    <s v="Affiliate"/>
    <n v="70"/>
    <n v="645"/>
    <n v="759.05"/>
    <n v="645"/>
    <n v="114.04999999999995"/>
    <n v="0.1502536064817864"/>
    <n v="759.05"/>
    <n v="114.04999999999995"/>
    <s v="Oct"/>
    <s v="Oct-2025"/>
    <d v="2025-10-01T00:00:00"/>
    <s v="Electronics"/>
    <x v="19"/>
  </r>
  <r>
    <s v="P010"/>
    <n v="4"/>
    <n v="2499"/>
    <n v="999.6"/>
    <s v="Cash on Delivery"/>
    <s v="Delivered"/>
    <s v="Delivered"/>
    <s v="Google Ads"/>
    <n v="60"/>
    <n v="2030"/>
    <n v="8996.4"/>
    <n v="8120"/>
    <n v="876.39999999999964"/>
    <n v="9.7416744475567973E-2"/>
    <n v="8996.4"/>
    <n v="876.39999999999964"/>
    <s v="Mar"/>
    <s v="Mar-2025"/>
    <d v="2025-03-01T00:00:00"/>
    <s v="Electronics"/>
    <x v="19"/>
  </r>
  <r>
    <s v="P021"/>
    <n v="2"/>
    <n v="799"/>
    <n v="0"/>
    <s v="UPI"/>
    <s v="Cancelled"/>
    <s v="Cancelled"/>
    <s v="Instagram"/>
    <n v="100"/>
    <n v="613"/>
    <n v="1598"/>
    <n v="1226"/>
    <n v="372"/>
    <n v="0.23279098873591991"/>
    <n v="0"/>
    <n v="0"/>
    <s v="Jan"/>
    <s v="Jan-2025"/>
    <d v="2025-01-01T00:00:00"/>
    <s v="Fashion"/>
    <x v="22"/>
  </r>
  <r>
    <s v="P011"/>
    <n v="1"/>
    <n v="799"/>
    <n v="0"/>
    <s v="UPI"/>
    <s v="Cancelled"/>
    <s v="Cancelled"/>
    <s v="Organic"/>
    <n v="70"/>
    <n v="645"/>
    <n v="799"/>
    <n v="645"/>
    <n v="154"/>
    <n v="0.19274092615769711"/>
    <n v="0"/>
    <n v="0"/>
    <s v="Sep"/>
    <s v="Sep-2025"/>
    <d v="2025-09-01T00:00:00"/>
    <s v="Electronics"/>
    <x v="19"/>
  </r>
  <r>
    <s v="P024"/>
    <n v="1"/>
    <n v="1299"/>
    <n v="0"/>
    <s v="UPI"/>
    <s v="Delivered"/>
    <s v="Delivered"/>
    <s v="Google Ads"/>
    <n v="60"/>
    <n v="969"/>
    <n v="1299"/>
    <n v="969"/>
    <n v="330"/>
    <n v="0.2540415704387991"/>
    <n v="1299"/>
    <n v="330"/>
    <s v="Sep"/>
    <s v="Sep-2024"/>
    <d v="2024-09-01T00:00:00"/>
    <s v="Fashion"/>
    <x v="22"/>
  </r>
  <r>
    <s v="P083"/>
    <n v="1"/>
    <n v="499"/>
    <n v="0"/>
    <s v="UPI"/>
    <s v="Cancelled"/>
    <s v="Cancelled"/>
    <s v="Organic"/>
    <n v="40"/>
    <n v="323"/>
    <n v="499"/>
    <n v="323"/>
    <n v="176"/>
    <n v="0.35270541082164331"/>
    <n v="0"/>
    <n v="0"/>
    <s v="Mar"/>
    <s v="Mar-2024"/>
    <d v="2024-03-01T00:00:00"/>
    <s v="Sports &amp; Fitness"/>
    <x v="10"/>
  </r>
  <r>
    <s v="P035"/>
    <n v="1"/>
    <n v="1299"/>
    <n v="259.8"/>
    <s v="UPI"/>
    <s v="Delivered"/>
    <s v="Delivered"/>
    <s v="Affiliate"/>
    <n v="40"/>
    <n v="863"/>
    <n v="1039.2"/>
    <n v="863"/>
    <n v="176.20000000000005"/>
    <n v="0.16955350269438033"/>
    <n v="1039.2"/>
    <n v="176.20000000000005"/>
    <s v="Oct"/>
    <s v="Oct-2025"/>
    <d v="2025-10-01T00:00:00"/>
    <s v="Fashion"/>
    <x v="11"/>
  </r>
  <r>
    <s v="P036"/>
    <n v="4"/>
    <n v="2999"/>
    <n v="1199.5999999999999"/>
    <s v="Credit Card"/>
    <s v="Delivered"/>
    <s v="Delayed"/>
    <s v="Google Ads"/>
    <n v="80"/>
    <n v="2406"/>
    <n v="10796.4"/>
    <n v="9624"/>
    <n v="1172.3999999999996"/>
    <n v="0.10859175280649103"/>
    <n v="10796.4"/>
    <n v="1172.3999999999996"/>
    <s v="Mar"/>
    <s v="Mar-2025"/>
    <d v="2025-03-01T00:00:00"/>
    <s v="Fashion"/>
    <x v="11"/>
  </r>
  <r>
    <s v="P013"/>
    <n v="1"/>
    <n v="999"/>
    <n v="99.9"/>
    <s v="Debit Card"/>
    <s v="Delivered"/>
    <s v="Delayed"/>
    <s v="Organic"/>
    <n v="60"/>
    <n v="603"/>
    <n v="899.1"/>
    <n v="603"/>
    <n v="296.10000000000002"/>
    <n v="0.32932932932932935"/>
    <n v="899.1"/>
    <n v="296.10000000000002"/>
    <s v="Aug"/>
    <s v="Aug-2024"/>
    <d v="2024-08-01T00:00:00"/>
    <s v="Electronics"/>
    <x v="6"/>
  </r>
  <r>
    <s v="P043"/>
    <n v="1"/>
    <n v="599"/>
    <n v="0"/>
    <s v="Debit Card"/>
    <s v="Cancelled"/>
    <s v="Cancelled"/>
    <s v="Instagram"/>
    <n v="80"/>
    <n v="358"/>
    <n v="599"/>
    <n v="358"/>
    <n v="241"/>
    <n v="0.40233722871452421"/>
    <n v="0"/>
    <n v="0"/>
    <s v="Oct"/>
    <s v="Oct-2025"/>
    <d v="2025-10-01T00:00:00"/>
    <s v="Home &amp; Kitchen"/>
    <x v="4"/>
  </r>
  <r>
    <s v="P016"/>
    <n v="1"/>
    <n v="999"/>
    <n v="49.95"/>
    <s v="UPI"/>
    <s v="Delivered"/>
    <s v="Delivered"/>
    <s v="Google Ads"/>
    <n v="50"/>
    <n v="813"/>
    <n v="949.05"/>
    <n v="813"/>
    <n v="136.04999999999995"/>
    <n v="0.14335388019598541"/>
    <n v="949.05"/>
    <n v="136.04999999999995"/>
    <s v="Feb"/>
    <s v="Feb-2024"/>
    <d v="2024-02-01T00:00:00"/>
    <s v="Electronics"/>
    <x v="6"/>
  </r>
  <r>
    <s v="P047"/>
    <n v="2"/>
    <n v="1999"/>
    <n v="399.8"/>
    <s v="Cash on Delivery"/>
    <s v="Delivered"/>
    <s v="Delivered"/>
    <s v="Facebook"/>
    <n v="50"/>
    <n v="1547"/>
    <n v="3598.2"/>
    <n v="3094"/>
    <n v="504.19999999999982"/>
    <n v="0.14012561836473789"/>
    <n v="3598.2"/>
    <n v="504.19999999999982"/>
    <s v="Jul"/>
    <s v="Jul-2024"/>
    <d v="2024-07-01T00:00:00"/>
    <s v="Home &amp; Kitchen"/>
    <x v="13"/>
  </r>
  <r>
    <s v="P063"/>
    <n v="2"/>
    <n v="2999"/>
    <n v="299.89999999999998"/>
    <s v="UPI"/>
    <s v="Delivered"/>
    <s v="Delivered"/>
    <s v="Organic"/>
    <n v="100"/>
    <n v="1877"/>
    <n v="5698.1"/>
    <n v="3754"/>
    <n v="1944.1000000000004"/>
    <n v="0.34118390340639865"/>
    <n v="5698.1"/>
    <n v="1944.1000000000004"/>
    <s v="Nov"/>
    <s v="Nov-2024"/>
    <d v="2024-11-01T00:00:00"/>
    <s v="Beauty &amp; Personal Care"/>
    <x v="12"/>
  </r>
  <r>
    <s v="P069"/>
    <n v="1"/>
    <n v="2499"/>
    <n v="124.95"/>
    <s v="Debit Card"/>
    <s v="Delivered"/>
    <s v="Delivered"/>
    <s v="Email"/>
    <n v="70"/>
    <n v="1430"/>
    <n v="2374.0500000000002"/>
    <n v="1430"/>
    <n v="944.05000000000018"/>
    <n v="0.39765379836144987"/>
    <n v="2374.0500000000002"/>
    <n v="944.05000000000018"/>
    <s v="Mar"/>
    <s v="Mar-2024"/>
    <d v="2024-03-01T00:00:00"/>
    <s v="Beauty &amp; Personal Care"/>
    <x v="2"/>
  </r>
  <r>
    <s v="P032"/>
    <n v="2"/>
    <n v="1599"/>
    <n v="799.5"/>
    <s v="Cash on Delivery"/>
    <s v="Delivered"/>
    <s v="Delayed"/>
    <s v="Instagram"/>
    <n v="100"/>
    <n v="1180"/>
    <n v="2398.5"/>
    <n v="2360"/>
    <n v="38.5"/>
    <n v="1.6051698978528248E-2"/>
    <n v="2398.5"/>
    <n v="38.5"/>
    <s v="Mar"/>
    <s v="Mar-2025"/>
    <d v="2025-03-01T00:00:00"/>
    <s v="Fashion"/>
    <x v="21"/>
  </r>
  <r>
    <s v="P018"/>
    <n v="3"/>
    <n v="499"/>
    <n v="0"/>
    <s v="UPI"/>
    <s v="Cancelled"/>
    <s v="Cancelled"/>
    <s v="Organic"/>
    <n v="60"/>
    <n v="403"/>
    <n v="1497"/>
    <n v="1209"/>
    <n v="288"/>
    <n v="0.19238476953907815"/>
    <n v="0"/>
    <n v="0"/>
    <s v="Jan"/>
    <s v="Jan-2024"/>
    <d v="2024-01-01T00:00:00"/>
    <s v="Electronics"/>
    <x v="9"/>
  </r>
  <r>
    <s v="P054"/>
    <n v="4"/>
    <n v="4999"/>
    <n v="2999.4"/>
    <s v="UPI"/>
    <s v="Delivered"/>
    <s v="Delayed"/>
    <s v="Google Ads"/>
    <n v="80"/>
    <n v="2912"/>
    <n v="16996.599999999999"/>
    <n v="11648"/>
    <n v="5348.5999999999985"/>
    <n v="0.31468646670510569"/>
    <n v="16996.599999999999"/>
    <n v="5348.5999999999985"/>
    <s v="Jun"/>
    <s v="Jun-2025"/>
    <d v="2025-06-01T00:00:00"/>
    <s v="Home &amp; Kitchen"/>
    <x v="16"/>
  </r>
  <r>
    <s v="P093"/>
    <n v="1"/>
    <n v="999"/>
    <n v="0"/>
    <s v="Debit Card"/>
    <s v="Cancelled"/>
    <s v="Cancelled"/>
    <s v="Google Ads"/>
    <n v="70"/>
    <n v="629"/>
    <n v="999"/>
    <n v="629"/>
    <n v="370"/>
    <n v="0.37037037037037035"/>
    <n v="0"/>
    <n v="0"/>
    <s v="Jun"/>
    <s v="Jun-2024"/>
    <d v="2024-06-01T00:00:00"/>
    <s v="Sports &amp; Fitness"/>
    <x v="1"/>
  </r>
  <r>
    <s v="P080"/>
    <n v="4"/>
    <n v="6999"/>
    <n v="2799.6"/>
    <s v="Cash on Delivery"/>
    <s v="Delivered"/>
    <s v="Delivered"/>
    <s v="Email"/>
    <n v="60"/>
    <n v="4949"/>
    <n v="25196.400000000001"/>
    <n v="19796"/>
    <n v="5400.4000000000015"/>
    <n v="0.21433220618818566"/>
    <n v="25196.400000000001"/>
    <n v="5400.4000000000015"/>
    <s v="Mar"/>
    <s v="Mar-2024"/>
    <d v="2024-03-01T00:00:00"/>
    <s v="Beauty &amp; Personal Care"/>
    <x v="7"/>
  </r>
  <r>
    <s v="P086"/>
    <n v="1"/>
    <n v="6999"/>
    <n v="0"/>
    <s v="Cash on Delivery"/>
    <s v="Cancelled"/>
    <s v="Cancelled"/>
    <s v="Google Ads"/>
    <n v="50"/>
    <n v="4782"/>
    <n v="6999"/>
    <n v="4782"/>
    <n v="2217"/>
    <n v="0.31675953707672527"/>
    <n v="0"/>
    <n v="0"/>
    <s v="Oct"/>
    <s v="Oct-2025"/>
    <d v="2025-10-01T00:00:00"/>
    <s v="Sports &amp; Fitness"/>
    <x v="15"/>
  </r>
  <r>
    <s v="P069"/>
    <n v="3"/>
    <n v="2499"/>
    <n v="374.85"/>
    <s v="Net Banking"/>
    <s v="Delivered"/>
    <s v="Delivered"/>
    <s v="Email"/>
    <n v="100"/>
    <n v="1430"/>
    <n v="7122.15"/>
    <n v="4290"/>
    <n v="2832.1499999999996"/>
    <n v="0.39765379836144982"/>
    <n v="7122.15"/>
    <n v="2832.1499999999996"/>
    <s v="Oct"/>
    <s v="Oct-2024"/>
    <d v="2024-10-01T00:00:00"/>
    <s v="Beauty &amp; Personal Care"/>
    <x v="2"/>
  </r>
  <r>
    <s v="P076"/>
    <n v="4"/>
    <n v="399"/>
    <n v="159.6"/>
    <s v="Credit Card"/>
    <s v="Delivered"/>
    <s v="Delivered"/>
    <s v="Organic"/>
    <n v="100"/>
    <n v="322"/>
    <n v="1436.4"/>
    <n v="1288"/>
    <n v="148.40000000000009"/>
    <n v="0.10331384015594548"/>
    <n v="1436.4"/>
    <n v="148.40000000000009"/>
    <s v="Apr"/>
    <s v="Apr-2024"/>
    <d v="2024-04-01T00:00:00"/>
    <s v="Beauty &amp; Personal Care"/>
    <x v="23"/>
  </r>
  <r>
    <s v="P038"/>
    <n v="1"/>
    <n v="399"/>
    <n v="59.85"/>
    <s v="UPI"/>
    <s v="Delivered"/>
    <s v="Delivered"/>
    <s v="Google Ads"/>
    <n v="60"/>
    <n v="248"/>
    <n v="339.15"/>
    <n v="248"/>
    <n v="91.149999999999977"/>
    <n v="0.26876013563320061"/>
    <n v="339.15"/>
    <n v="91.149999999999977"/>
    <s v="Feb"/>
    <s v="Feb-2025"/>
    <d v="2025-02-01T00:00:00"/>
    <s v="Fashion"/>
    <x v="8"/>
  </r>
  <r>
    <s v="P011"/>
    <n v="2"/>
    <n v="799"/>
    <n v="0"/>
    <s v="Cash on Delivery"/>
    <s v="Cancelled"/>
    <s v="Cancelled"/>
    <s v="Google Ads"/>
    <n v="60"/>
    <n v="645"/>
    <n v="1598"/>
    <n v="1290"/>
    <n v="308"/>
    <n v="0.19274092615769711"/>
    <n v="0"/>
    <n v="0"/>
    <s v="Jan"/>
    <s v="Jan-2025"/>
    <d v="2025-01-01T00:00:00"/>
    <s v="Electronics"/>
    <x v="19"/>
  </r>
  <r>
    <s v="P046"/>
    <n v="3"/>
    <n v="1999"/>
    <n v="599.70000000000005"/>
    <s v="UPI"/>
    <s v="Delivered"/>
    <s v="Delayed"/>
    <s v="Organic"/>
    <n v="70"/>
    <n v="1398"/>
    <n v="5397.3"/>
    <n v="4194"/>
    <n v="1203.3000000000002"/>
    <n v="0.22294480573620146"/>
    <n v="5397.3"/>
    <n v="1203.3000000000002"/>
    <s v="Oct"/>
    <s v="Oct-2025"/>
    <d v="2025-10-01T00:00:00"/>
    <s v="Home &amp; Kitchen"/>
    <x v="13"/>
  </r>
  <r>
    <s v="P043"/>
    <n v="1"/>
    <n v="599"/>
    <n v="89.85"/>
    <s v="Debit Card"/>
    <s v="Delivered"/>
    <s v="Delivered"/>
    <s v="Instagram"/>
    <n v="80"/>
    <n v="358"/>
    <n v="509.15"/>
    <n v="358"/>
    <n v="151.14999999999998"/>
    <n v="0.2968673278994402"/>
    <n v="509.15"/>
    <n v="151.14999999999998"/>
    <s v="Mar"/>
    <s v="Mar-2025"/>
    <d v="2025-03-01T00:00:00"/>
    <s v="Home &amp; Kitchen"/>
    <x v="4"/>
  </r>
  <r>
    <s v="P090"/>
    <n v="3"/>
    <n v="8999"/>
    <n v="1349.85"/>
    <s v="Credit Card"/>
    <s v="Delivered"/>
    <s v="Delivered"/>
    <s v="Organic"/>
    <n v="70"/>
    <n v="5811"/>
    <n v="25647.15"/>
    <n v="17433"/>
    <n v="8214.1500000000015"/>
    <n v="0.32027535223211939"/>
    <n v="25647.15"/>
    <n v="8214.1500000000015"/>
    <s v="Aug"/>
    <s v="Aug-2024"/>
    <d v="2024-08-01T00:00:00"/>
    <s v="Sports &amp; Fitness"/>
    <x v="3"/>
  </r>
  <r>
    <s v="P002"/>
    <n v="1"/>
    <n v="999"/>
    <n v="99.9"/>
    <s v="Net Banking"/>
    <s v="Delivered"/>
    <s v="Delayed"/>
    <s v="Facebook"/>
    <n v="50"/>
    <n v="590"/>
    <n v="899.1"/>
    <n v="590"/>
    <n v="309.10000000000002"/>
    <n v="0.34378823267712161"/>
    <n v="899.1"/>
    <n v="309.10000000000002"/>
    <s v="Oct"/>
    <s v="Oct-2025"/>
    <d v="2025-10-01T00:00:00"/>
    <s v="Electronics"/>
    <x v="5"/>
  </r>
  <r>
    <s v="P058"/>
    <n v="1"/>
    <n v="599"/>
    <n v="89.85"/>
    <s v="UPI"/>
    <s v="Delivered"/>
    <s v="Delivered"/>
    <s v="Google Ads"/>
    <n v="60"/>
    <n v="464"/>
    <n v="509.15"/>
    <n v="464"/>
    <n v="45.149999999999977"/>
    <n v="8.8677207109888995E-2"/>
    <n v="509.15"/>
    <n v="45.149999999999977"/>
    <s v="May"/>
    <s v="May-2024"/>
    <d v="2024-05-01T00:00:00"/>
    <s v="Home &amp; Kitchen"/>
    <x v="24"/>
  </r>
  <r>
    <s v="P009"/>
    <n v="1"/>
    <n v="4999"/>
    <n v="0"/>
    <s v="UPI"/>
    <s v="Delivered"/>
    <s v="Delivered"/>
    <s v="Organic"/>
    <n v="100"/>
    <n v="2853"/>
    <n v="4999"/>
    <n v="2853"/>
    <n v="2146"/>
    <n v="0.4292858571714343"/>
    <n v="4999"/>
    <n v="2146"/>
    <s v="Apr"/>
    <s v="Apr-2024"/>
    <d v="2024-04-01T00:00:00"/>
    <s v="Electronics"/>
    <x v="19"/>
  </r>
  <r>
    <s v="P054"/>
    <n v="3"/>
    <n v="4999"/>
    <n v="2249.5500000000002"/>
    <s v="Cash on Delivery"/>
    <s v="Delivered"/>
    <s v="Delivered"/>
    <s v="Google Ads"/>
    <n v="70"/>
    <n v="2912"/>
    <n v="12747.45"/>
    <n v="8736"/>
    <n v="4011.4500000000007"/>
    <n v="0.31468646670510575"/>
    <n v="12747.45"/>
    <n v="4011.4500000000007"/>
    <s v="Jun"/>
    <s v="Jun-2025"/>
    <d v="2025-06-01T00:00:00"/>
    <s v="Home &amp; Kitchen"/>
    <x v="16"/>
  </r>
  <r>
    <s v="P097"/>
    <n v="1"/>
    <n v="499"/>
    <n v="0"/>
    <s v="UPI"/>
    <s v="Delivered"/>
    <s v="Delivered"/>
    <s v="Facebook"/>
    <n v="70"/>
    <n v="324"/>
    <n v="499"/>
    <n v="324"/>
    <n v="175"/>
    <n v="0.35070140280561124"/>
    <n v="499"/>
    <n v="175"/>
    <s v="Jun"/>
    <s v="Jun-2024"/>
    <d v="2024-06-01T00:00:00"/>
    <s v="Sports &amp; Fitness"/>
    <x v="18"/>
  </r>
  <r>
    <s v="P079"/>
    <n v="1"/>
    <n v="1999"/>
    <n v="199.9"/>
    <s v="Debit Card"/>
    <s v="Delivered"/>
    <s v="Delivered"/>
    <s v="Affiliate"/>
    <n v="50"/>
    <n v="1506"/>
    <n v="1799.1"/>
    <n v="1506"/>
    <n v="293.09999999999991"/>
    <n v="0.16291479072869763"/>
    <n v="1799.1"/>
    <n v="293.09999999999991"/>
    <s v="May"/>
    <s v="May-2025"/>
    <d v="2025-05-01T00:00:00"/>
    <s v="Beauty &amp; Personal Care"/>
    <x v="7"/>
  </r>
  <r>
    <s v="P025"/>
    <n v="2"/>
    <n v="4999"/>
    <n v="499.9"/>
    <s v="Cash on Delivery"/>
    <s v="Delivered"/>
    <s v="Delivered"/>
    <s v="Organic"/>
    <n v="70"/>
    <n v="3572"/>
    <n v="9498.1"/>
    <n v="7144"/>
    <n v="2354.1000000000004"/>
    <n v="0.24784956991398283"/>
    <n v="9498.1"/>
    <n v="2354.1000000000004"/>
    <s v="Jun"/>
    <s v="Jun-2025"/>
    <d v="2025-06-01T00:00:00"/>
    <s v="Fashion"/>
    <x v="0"/>
  </r>
  <r>
    <s v="P049"/>
    <n v="1"/>
    <n v="799"/>
    <n v="79.900000000000006"/>
    <s v="UPI"/>
    <s v="Delivered"/>
    <s v="Delivered"/>
    <s v="Facebook"/>
    <n v="80"/>
    <n v="538"/>
    <n v="719.1"/>
    <n v="538"/>
    <n v="181.10000000000002"/>
    <n v="0.25184258100403284"/>
    <n v="719.1"/>
    <n v="181.10000000000002"/>
    <s v="Jul"/>
    <s v="Jul-2024"/>
    <d v="2024-07-01T00:00:00"/>
    <s v="Home &amp; Kitchen"/>
    <x v="14"/>
  </r>
  <r>
    <s v="P063"/>
    <n v="1"/>
    <n v="2999"/>
    <n v="149.94999999999999"/>
    <s v="Debit Card"/>
    <s v="Delivered"/>
    <s v="Delivered"/>
    <s v="Google Ads"/>
    <n v="50"/>
    <n v="1877"/>
    <n v="2849.05"/>
    <n v="1877"/>
    <n v="972.05000000000018"/>
    <n v="0.34118390340639865"/>
    <n v="2849.05"/>
    <n v="972.05000000000018"/>
    <s v="Sep"/>
    <s v="Sep-2025"/>
    <d v="2025-09-01T00:00:00"/>
    <s v="Beauty &amp; Personal Care"/>
    <x v="12"/>
  </r>
  <r>
    <s v="P095"/>
    <n v="2"/>
    <n v="299"/>
    <n v="0"/>
    <s v="UPI"/>
    <s v="Cancelled"/>
    <s v="Cancelled"/>
    <s v="Organic"/>
    <n v="100"/>
    <n v="221"/>
    <n v="598"/>
    <n v="442"/>
    <n v="156"/>
    <n v="0.2608695652173913"/>
    <n v="0"/>
    <n v="0"/>
    <s v="Mar"/>
    <s v="Mar-2024"/>
    <d v="2024-03-01T00:00:00"/>
    <s v="Sports &amp; Fitness"/>
    <x v="1"/>
  </r>
  <r>
    <s v="P008"/>
    <n v="2"/>
    <n v="299"/>
    <n v="89.7"/>
    <s v="UPI"/>
    <s v="Delivered"/>
    <s v="Delivered"/>
    <s v="Instagram"/>
    <n v="70"/>
    <n v="197"/>
    <n v="508.3"/>
    <n v="394"/>
    <n v="114.30000000000001"/>
    <n v="0.22486720440684638"/>
    <n v="508.3"/>
    <n v="114.30000000000001"/>
    <s v="Sep"/>
    <s v="Sep-2025"/>
    <d v="2025-09-01T00:00:00"/>
    <s v="Electronics"/>
    <x v="20"/>
  </r>
  <r>
    <s v="P007"/>
    <n v="1"/>
    <n v="599"/>
    <n v="89.85"/>
    <s v="Cash on Delivery"/>
    <s v="Delivered"/>
    <s v="Delivered"/>
    <s v="Google Ads"/>
    <n v="60"/>
    <n v="470"/>
    <n v="509.15"/>
    <n v="470"/>
    <n v="39.149999999999977"/>
    <n v="7.6892860650103076E-2"/>
    <n v="509.15"/>
    <n v="39.149999999999977"/>
    <s v="May"/>
    <s v="May-2024"/>
    <d v="2024-05-01T00:00:00"/>
    <s v="Electronics"/>
    <x v="20"/>
  </r>
  <r>
    <s v="P009"/>
    <n v="1"/>
    <n v="4999"/>
    <n v="749.85"/>
    <s v="UPI"/>
    <s v="Delivered"/>
    <s v="Delivered"/>
    <s v="Instagram"/>
    <n v="50"/>
    <n v="2853"/>
    <n v="4249.1499999999996"/>
    <n v="2853"/>
    <n v="1396.1499999999996"/>
    <n v="0.32857159667227559"/>
    <n v="4249.1499999999996"/>
    <n v="1396.1499999999996"/>
    <s v="Mar"/>
    <s v="Mar-2025"/>
    <d v="2025-03-01T00:00:00"/>
    <s v="Electronics"/>
    <x v="19"/>
  </r>
  <r>
    <s v="P023"/>
    <n v="3"/>
    <n v="8999"/>
    <n v="0"/>
    <s v="Debit Card"/>
    <s v="Delivered"/>
    <s v="Delayed"/>
    <s v="Affiliate"/>
    <n v="50"/>
    <n v="6419"/>
    <n v="26997"/>
    <n v="19257"/>
    <n v="7740"/>
    <n v="0.28669852205800644"/>
    <n v="26997"/>
    <n v="7740"/>
    <s v="Jul"/>
    <s v="Jul-2024"/>
    <d v="2024-07-01T00:00:00"/>
    <s v="Fashion"/>
    <x v="22"/>
  </r>
  <r>
    <s v="P019"/>
    <n v="1"/>
    <n v="499"/>
    <n v="49.9"/>
    <s v="Debit Card"/>
    <s v="Delivered"/>
    <s v="Delivered"/>
    <s v="Email"/>
    <n v="70"/>
    <n v="391"/>
    <n v="449.1"/>
    <n v="391"/>
    <n v="58.100000000000023"/>
    <n v="0.12936985081273664"/>
    <n v="449.1"/>
    <n v="58.100000000000023"/>
    <s v="Sep"/>
    <s v="Sep-2024"/>
    <d v="2024-09-01T00:00:00"/>
    <s v="Electronics"/>
    <x v="9"/>
  </r>
  <r>
    <s v="P018"/>
    <n v="3"/>
    <n v="499"/>
    <n v="149.69999999999999"/>
    <s v="Cash on Delivery"/>
    <s v="Delivered"/>
    <s v="Delivered"/>
    <s v="Organic"/>
    <n v="40"/>
    <n v="403"/>
    <n v="1347.3"/>
    <n v="1209"/>
    <n v="138.29999999999995"/>
    <n v="0.10264974393230904"/>
    <n v="1347.3"/>
    <n v="138.29999999999995"/>
    <s v="Jul"/>
    <s v="Jul-2024"/>
    <d v="2024-07-01T00:00:00"/>
    <s v="Electronics"/>
    <x v="9"/>
  </r>
  <r>
    <s v="P031"/>
    <n v="3"/>
    <n v="3999"/>
    <n v="2399.4"/>
    <s v="Debit Card"/>
    <s v="Delivered"/>
    <s v="Delivered"/>
    <s v="Facebook"/>
    <n v="100"/>
    <n v="3007"/>
    <n v="9597.6"/>
    <n v="9021"/>
    <n v="576.60000000000036"/>
    <n v="6.0077519379844999E-2"/>
    <n v="9597.6"/>
    <n v="576.60000000000036"/>
    <s v="Aug"/>
    <s v="Aug-2025"/>
    <d v="2025-08-01T00:00:00"/>
    <s v="Fashion"/>
    <x v="21"/>
  </r>
  <r>
    <s v="P029"/>
    <n v="1"/>
    <n v="2499"/>
    <n v="0"/>
    <s v="UPI"/>
    <s v="Delivered"/>
    <s v="Delivered"/>
    <s v="Google Ads"/>
    <n v="70"/>
    <n v="1584"/>
    <n v="2499"/>
    <n v="1584"/>
    <n v="915"/>
    <n v="0.36614645858343337"/>
    <n v="2499"/>
    <n v="915"/>
    <s v="Jul"/>
    <s v="Jul-2024"/>
    <d v="2024-07-01T00:00:00"/>
    <s v="Fashion"/>
    <x v="21"/>
  </r>
  <r>
    <s v="P022"/>
    <n v="1"/>
    <n v="999"/>
    <n v="99.9"/>
    <s v="Debit Card"/>
    <s v="Delivered"/>
    <s v="Delivered"/>
    <s v="Email"/>
    <n v="70"/>
    <n v="693"/>
    <n v="899.1"/>
    <n v="693"/>
    <n v="206.10000000000002"/>
    <n v="0.22922922922922925"/>
    <n v="899.1"/>
    <n v="206.10000000000002"/>
    <s v="Nov"/>
    <s v="Nov-2024"/>
    <d v="2024-11-01T00:00:00"/>
    <s v="Fashion"/>
    <x v="22"/>
  </r>
  <r>
    <s v="P019"/>
    <n v="4"/>
    <n v="499"/>
    <n v="399.2"/>
    <s v="UPI"/>
    <s v="Delivered"/>
    <s v="Delivered"/>
    <s v="Affiliate"/>
    <n v="60"/>
    <n v="391"/>
    <n v="1596.8"/>
    <n v="1564"/>
    <n v="32.799999999999955"/>
    <n v="2.0541082164328629E-2"/>
    <n v="1596.8"/>
    <n v="32.799999999999955"/>
    <s v="Jan"/>
    <s v="Jan-2025"/>
    <d v="2025-01-01T00:00:00"/>
    <s v="Electronics"/>
    <x v="9"/>
  </r>
  <r>
    <s v="P079"/>
    <n v="4"/>
    <n v="1999"/>
    <n v="0"/>
    <s v="Credit Card"/>
    <s v="Delivered"/>
    <s v="Delayed"/>
    <s v="Organic"/>
    <n v="60"/>
    <n v="1506"/>
    <n v="7996"/>
    <n v="6024"/>
    <n v="1972"/>
    <n v="0.2466233116558279"/>
    <n v="7996"/>
    <n v="1972"/>
    <s v="Feb"/>
    <s v="Feb-2025"/>
    <d v="2025-02-01T00:00:00"/>
    <s v="Beauty &amp; Personal Care"/>
    <x v="7"/>
  </r>
  <r>
    <s v="P098"/>
    <n v="4"/>
    <n v="399"/>
    <n v="239.4"/>
    <s v="UPI"/>
    <s v="Delivered"/>
    <s v="Delivered"/>
    <s v="Email"/>
    <n v="100"/>
    <n v="278"/>
    <n v="1356.6"/>
    <n v="1112"/>
    <n v="244.59999999999991"/>
    <n v="0.18030370042753938"/>
    <n v="1356.6"/>
    <n v="244.59999999999991"/>
    <s v="Aug"/>
    <s v="Aug-2024"/>
    <d v="2024-08-01T00:00:00"/>
    <s v="Sports &amp; Fitness"/>
    <x v="18"/>
  </r>
  <r>
    <s v="P037"/>
    <n v="3"/>
    <n v="399"/>
    <n v="0"/>
    <s v="UPI"/>
    <s v="Cancelled"/>
    <s v="Cancelled"/>
    <s v="Affiliate"/>
    <n v="80"/>
    <n v="226"/>
    <n v="1197"/>
    <n v="678"/>
    <n v="519"/>
    <n v="0.43358395989974935"/>
    <n v="0"/>
    <n v="0"/>
    <s v="Feb"/>
    <s v="Feb-2025"/>
    <d v="2025-02-01T00:00:00"/>
    <s v="Fashion"/>
    <x v="8"/>
  </r>
  <r>
    <s v="P026"/>
    <n v="1"/>
    <n v="599"/>
    <n v="149.75"/>
    <s v="Cash on Delivery"/>
    <s v="Delivered"/>
    <s v="Delivered"/>
    <s v="Instagram"/>
    <n v="80"/>
    <n v="363"/>
    <n v="449.25"/>
    <n v="363"/>
    <n v="86.25"/>
    <n v="0.19198664440734559"/>
    <n v="449.25"/>
    <n v="86.25"/>
    <s v="Apr"/>
    <s v="Apr-2024"/>
    <d v="2024-04-01T00:00:00"/>
    <s v="Fashion"/>
    <x v="0"/>
  </r>
  <r>
    <s v="P047"/>
    <n v="2"/>
    <n v="1999"/>
    <n v="799.6"/>
    <s v="UPI"/>
    <s v="Delivered"/>
    <s v="Delivered"/>
    <s v="Organic"/>
    <n v="60"/>
    <n v="1547"/>
    <n v="3198.4"/>
    <n v="3094"/>
    <n v="104.40000000000009"/>
    <n v="3.2641320660330195E-2"/>
    <n v="3198.4"/>
    <n v="104.40000000000009"/>
    <s v="May"/>
    <s v="May-2024"/>
    <d v="2024-05-01T00:00:00"/>
    <s v="Home &amp; Kitchen"/>
    <x v="13"/>
  </r>
  <r>
    <s v="P100"/>
    <n v="2"/>
    <n v="4999"/>
    <n v="1499.7"/>
    <s v="UPI"/>
    <s v="Delivered"/>
    <s v="Delivered"/>
    <s v="Email"/>
    <n v="80"/>
    <n v="3463"/>
    <n v="8498.2999999999993"/>
    <n v="6926"/>
    <n v="1572.2999999999993"/>
    <n v="0.1850134732828918"/>
    <n v="8498.2999999999993"/>
    <n v="1572.2999999999993"/>
    <s v="Feb"/>
    <s v="Feb-2024"/>
    <d v="2024-02-01T00:00:00"/>
    <s v="Sports &amp; Fitness"/>
    <x v="18"/>
  </r>
  <r>
    <s v="P011"/>
    <n v="2"/>
    <n v="799"/>
    <n v="0"/>
    <s v="Net Banking"/>
    <s v="Delivered"/>
    <s v="Delayed"/>
    <s v="Google Ads"/>
    <n v="70"/>
    <n v="645"/>
    <n v="1598"/>
    <n v="1290"/>
    <n v="308"/>
    <n v="0.19274092615769711"/>
    <n v="1598"/>
    <n v="308"/>
    <s v="Jun"/>
    <s v="Jun-2025"/>
    <d v="2025-06-01T00:00:00"/>
    <s v="Electronics"/>
    <x v="19"/>
  </r>
  <r>
    <s v="P027"/>
    <n v="1"/>
    <n v="299"/>
    <n v="29.9"/>
    <s v="Cash on Delivery"/>
    <s v="Delivered"/>
    <s v="Delivered"/>
    <s v="Organic"/>
    <n v="60"/>
    <n v="206"/>
    <n v="269.10000000000002"/>
    <n v="206"/>
    <n v="63.100000000000023"/>
    <n v="0.23448532144184325"/>
    <n v="269.10000000000002"/>
    <n v="63.100000000000023"/>
    <s v="Feb"/>
    <s v="Feb-2024"/>
    <d v="2024-02-01T00:00:00"/>
    <s v="Fashion"/>
    <x v="0"/>
  </r>
  <r>
    <s v="P072"/>
    <n v="1"/>
    <n v="999"/>
    <n v="149.85"/>
    <s v="Debit Card"/>
    <s v="Delivered"/>
    <s v="Delivered"/>
    <s v="Google Ads"/>
    <n v="40"/>
    <n v="636"/>
    <n v="849.15"/>
    <n v="636"/>
    <n v="213.14999999999998"/>
    <n v="0.25101572160395685"/>
    <n v="849.15"/>
    <n v="213.14999999999998"/>
    <s v="Aug"/>
    <s v="Aug-2024"/>
    <d v="2024-08-01T00:00:00"/>
    <s v="Beauty &amp; Personal Care"/>
    <x v="2"/>
  </r>
  <r>
    <s v="P049"/>
    <n v="4"/>
    <n v="799"/>
    <n v="159.80000000000001"/>
    <s v="Net Banking"/>
    <s v="Delivered"/>
    <s v="Delayed"/>
    <s v="Organic"/>
    <n v="80"/>
    <n v="538"/>
    <n v="3036.2"/>
    <n v="2152"/>
    <n v="884.19999999999982"/>
    <n v="0.29121928726697843"/>
    <n v="3036.2"/>
    <n v="884.19999999999982"/>
    <s v="May"/>
    <s v="May-2024"/>
    <d v="2024-05-01T00:00:00"/>
    <s v="Home &amp; Kitchen"/>
    <x v="14"/>
  </r>
  <r>
    <s v="P042"/>
    <n v="1"/>
    <n v="2499"/>
    <n v="124.95"/>
    <s v="Net Banking"/>
    <s v="Delivered"/>
    <s v="Delivered"/>
    <s v="Affiliate"/>
    <n v="40"/>
    <n v="1833"/>
    <n v="2374.0500000000002"/>
    <n v="1833"/>
    <n v="541.05000000000018"/>
    <n v="0.22790168699058577"/>
    <n v="2374.0500000000002"/>
    <n v="541.05000000000018"/>
    <s v="Mar"/>
    <s v="Mar-2024"/>
    <d v="2024-03-01T00:00:00"/>
    <s v="Home &amp; Kitchen"/>
    <x v="4"/>
  </r>
  <r>
    <s v="P064"/>
    <n v="2"/>
    <n v="799"/>
    <n v="0"/>
    <s v="UPI"/>
    <s v="Cancelled"/>
    <s v="Cancelled"/>
    <s v="Instagram"/>
    <n v="70"/>
    <n v="445"/>
    <n v="1598"/>
    <n v="890"/>
    <n v="708"/>
    <n v="0.44305381727158949"/>
    <n v="0"/>
    <n v="0"/>
    <s v="Mar"/>
    <s v="Mar-2025"/>
    <d v="2025-03-01T00:00:00"/>
    <s v="Beauty &amp; Personal Care"/>
    <x v="12"/>
  </r>
  <r>
    <s v="P043"/>
    <n v="1"/>
    <n v="599"/>
    <n v="89.85"/>
    <s v="UPI"/>
    <s v="Delivered"/>
    <s v="Delivered"/>
    <s v="Email"/>
    <n v="50"/>
    <n v="358"/>
    <n v="509.15"/>
    <n v="358"/>
    <n v="151.14999999999998"/>
    <n v="0.2968673278994402"/>
    <n v="509.15"/>
    <n v="151.14999999999998"/>
    <s v="Mar"/>
    <s v="Mar-2025"/>
    <d v="2025-03-01T00:00:00"/>
    <s v="Home &amp; Kitchen"/>
    <x v="4"/>
  </r>
  <r>
    <s v="P069"/>
    <n v="4"/>
    <n v="2499"/>
    <n v="999.6"/>
    <s v="UPI"/>
    <s v="Delivered"/>
    <s v="Delivered"/>
    <s v="Instagram"/>
    <n v="50"/>
    <n v="1430"/>
    <n v="8996.4"/>
    <n v="5720"/>
    <n v="3276.3999999999996"/>
    <n v="0.36419012049264149"/>
    <n v="8996.4"/>
    <n v="3276.3999999999996"/>
    <s v="Mar"/>
    <s v="Mar-2025"/>
    <d v="2025-03-01T00:00:00"/>
    <s v="Beauty &amp; Personal Care"/>
    <x v="2"/>
  </r>
  <r>
    <s v="P090"/>
    <n v="3"/>
    <n v="8999"/>
    <n v="5399.4"/>
    <s v="Net Banking"/>
    <s v="Delivered"/>
    <s v="Delivered"/>
    <s v="Google Ads"/>
    <n v="70"/>
    <n v="5811"/>
    <n v="21597.599999999999"/>
    <n v="17433"/>
    <n v="4164.5999999999985"/>
    <n v="0.19282698077564167"/>
    <n v="21597.599999999999"/>
    <n v="4164.5999999999985"/>
    <s v="May"/>
    <s v="May-2025"/>
    <d v="2025-05-01T00:00:00"/>
    <s v="Sports &amp; Fitness"/>
    <x v="3"/>
  </r>
  <r>
    <s v="P016"/>
    <n v="2"/>
    <n v="999"/>
    <n v="199.8"/>
    <s v="UPI"/>
    <s v="Delivered"/>
    <s v="Delivered"/>
    <s v="Google Ads"/>
    <n v="60"/>
    <n v="813"/>
    <n v="1798.2"/>
    <n v="1626"/>
    <n v="172.20000000000005"/>
    <n v="9.576242909576245E-2"/>
    <n v="1798.2"/>
    <n v="172.20000000000005"/>
    <s v="Feb"/>
    <s v="Feb-2024"/>
    <d v="2024-02-01T00:00:00"/>
    <s v="Electronics"/>
    <x v="6"/>
  </r>
  <r>
    <s v="P076"/>
    <n v="3"/>
    <n v="399"/>
    <n v="0"/>
    <s v="Credit Card"/>
    <s v="Cancelled"/>
    <s v="Cancelled"/>
    <s v="Email"/>
    <n v="80"/>
    <n v="322"/>
    <n v="1197"/>
    <n v="966"/>
    <n v="231"/>
    <n v="0.19298245614035087"/>
    <n v="0"/>
    <n v="0"/>
    <s v="May"/>
    <s v="May-2024"/>
    <d v="2024-05-01T00:00:00"/>
    <s v="Beauty &amp; Personal Care"/>
    <x v="23"/>
  </r>
  <r>
    <s v="P006"/>
    <n v="1"/>
    <n v="399"/>
    <n v="99.75"/>
    <s v="Debit Card"/>
    <s v="Delivered"/>
    <s v="Delivered"/>
    <s v="Instagram"/>
    <n v="40"/>
    <n v="221"/>
    <n v="299.25"/>
    <n v="221"/>
    <n v="78.25"/>
    <n v="0.26148705096073516"/>
    <n v="299.25"/>
    <n v="78.25"/>
    <s v="Jun"/>
    <s v="Jun-2024"/>
    <d v="2024-06-01T00:00:00"/>
    <s v="Electronics"/>
    <x v="20"/>
  </r>
  <r>
    <s v="P069"/>
    <n v="1"/>
    <n v="2499"/>
    <n v="249.9"/>
    <s v="Credit Card"/>
    <s v="Delivered"/>
    <s v="Delayed"/>
    <s v="Organic"/>
    <n v="100"/>
    <n v="1430"/>
    <n v="2249.1"/>
    <n v="1430"/>
    <n v="819.09999999999991"/>
    <n v="0.36419012049264149"/>
    <n v="2249.1"/>
    <n v="819.09999999999991"/>
    <s v="Mar"/>
    <s v="Mar-2024"/>
    <d v="2024-03-01T00:00:00"/>
    <s v="Beauty &amp; Personal Care"/>
    <x v="2"/>
  </r>
  <r>
    <s v="P075"/>
    <n v="4"/>
    <n v="1999"/>
    <n v="799.6"/>
    <s v="UPI"/>
    <s v="Delivered"/>
    <s v="Delayed"/>
    <s v="Affiliate"/>
    <n v="50"/>
    <n v="1338"/>
    <n v="7196.4"/>
    <n v="5352"/>
    <n v="1844.3999999999996"/>
    <n v="0.25629481407370347"/>
    <n v="7196.4"/>
    <n v="1844.3999999999996"/>
    <s v="Oct"/>
    <s v="Oct-2025"/>
    <d v="2025-10-01T00:00:00"/>
    <s v="Beauty &amp; Personal Care"/>
    <x v="23"/>
  </r>
  <r>
    <s v="P095"/>
    <n v="1"/>
    <n v="299"/>
    <n v="0"/>
    <s v="Debit Card"/>
    <s v="Cancelled"/>
    <s v="Cancelled"/>
    <s v="Affiliate"/>
    <n v="60"/>
    <n v="221"/>
    <n v="299"/>
    <n v="221"/>
    <n v="78"/>
    <n v="0.2608695652173913"/>
    <n v="0"/>
    <n v="0"/>
    <s v="Apr"/>
    <s v="Apr-2024"/>
    <d v="2024-04-01T00:00:00"/>
    <s v="Sports &amp; Fitness"/>
    <x v="1"/>
  </r>
  <r>
    <s v="P064"/>
    <n v="2"/>
    <n v="799"/>
    <n v="0"/>
    <s v="Net Banking"/>
    <s v="Delivered"/>
    <s v="Delivered"/>
    <s v="Facebook"/>
    <n v="40"/>
    <n v="445"/>
    <n v="1598"/>
    <n v="890"/>
    <n v="708"/>
    <n v="0.44305381727158949"/>
    <n v="1598"/>
    <n v="708"/>
    <s v="Jun"/>
    <s v="Jun-2025"/>
    <d v="2025-06-01T00:00:00"/>
    <s v="Beauty &amp; Personal Care"/>
    <x v="12"/>
  </r>
  <r>
    <s v="P056"/>
    <n v="1"/>
    <n v="299"/>
    <n v="14.95"/>
    <s v="UPI"/>
    <s v="Delivered"/>
    <s v="Delivered"/>
    <s v="Facebook"/>
    <n v="60"/>
    <n v="188"/>
    <n v="284.05"/>
    <n v="188"/>
    <n v="96.050000000000011"/>
    <n v="0.33814469283576837"/>
    <n v="284.05"/>
    <n v="96.050000000000011"/>
    <s v="Jan"/>
    <s v="Jan-2024"/>
    <d v="2024-01-01T00:00:00"/>
    <s v="Home &amp; Kitchen"/>
    <x v="16"/>
  </r>
  <r>
    <s v="P045"/>
    <n v="1"/>
    <n v="4999"/>
    <n v="0"/>
    <s v="UPI"/>
    <s v="Delivered"/>
    <s v="Delivered"/>
    <s v="Instagram"/>
    <n v="40"/>
    <n v="3040"/>
    <n v="4999"/>
    <n v="3040"/>
    <n v="1959"/>
    <n v="0.391878375675135"/>
    <n v="4999"/>
    <n v="1959"/>
    <s v="Jul"/>
    <s v="Jul-2024"/>
    <d v="2024-07-01T00:00:00"/>
    <s v="Home &amp; Kitchen"/>
    <x v="13"/>
  </r>
  <r>
    <s v="P008"/>
    <n v="4"/>
    <n v="299"/>
    <n v="239.2"/>
    <s v="Credit Card"/>
    <s v="Delivered"/>
    <s v="Delivered"/>
    <s v="Organic"/>
    <n v="60"/>
    <n v="197"/>
    <n v="956.8"/>
    <n v="788"/>
    <n v="168.79999999999995"/>
    <n v="0.17642140468227421"/>
    <n v="956.8"/>
    <n v="168.79999999999995"/>
    <s v="Sep"/>
    <s v="Sep-2024"/>
    <d v="2024-09-01T00:00:00"/>
    <s v="Electronics"/>
    <x v="20"/>
  </r>
  <r>
    <s v="P016"/>
    <n v="4"/>
    <n v="999"/>
    <n v="599.4"/>
    <s v="Credit Card"/>
    <s v="Delivered"/>
    <s v="Delayed"/>
    <s v="Organic"/>
    <n v="100"/>
    <n v="813"/>
    <n v="3396.6"/>
    <n v="3252"/>
    <n v="144.59999999999991"/>
    <n v="4.2571983748454313E-2"/>
    <n v="3396.6"/>
    <n v="144.59999999999991"/>
    <s v="Apr"/>
    <s v="Apr-2025"/>
    <d v="2025-04-01T00:00:00"/>
    <s v="Electronics"/>
    <x v="6"/>
  </r>
  <r>
    <s v="P016"/>
    <n v="4"/>
    <n v="999"/>
    <n v="0"/>
    <s v="Cash on Delivery"/>
    <s v="Delivered"/>
    <s v="Delivered"/>
    <s v="Google Ads"/>
    <n v="50"/>
    <n v="813"/>
    <n v="3996"/>
    <n v="3252"/>
    <n v="744"/>
    <n v="0.18618618618618618"/>
    <n v="3996"/>
    <n v="744"/>
    <s v="Jun"/>
    <s v="Jun-2025"/>
    <d v="2025-06-01T00:00:00"/>
    <s v="Electronics"/>
    <x v="6"/>
  </r>
  <r>
    <s v="P088"/>
    <n v="2"/>
    <n v="2999"/>
    <n v="0"/>
    <s v="UPI"/>
    <s v="Cancelled"/>
    <s v="Cancelled"/>
    <s v="Organic"/>
    <n v="80"/>
    <n v="2377"/>
    <n v="5998"/>
    <n v="4754"/>
    <n v="1244"/>
    <n v="0.20740246748916305"/>
    <n v="0"/>
    <n v="0"/>
    <s v="Dec"/>
    <s v="Dec-2024"/>
    <d v="2024-12-01T00:00:00"/>
    <s v="Sports &amp; Fitness"/>
    <x v="15"/>
  </r>
  <r>
    <s v="P020"/>
    <n v="1"/>
    <n v="1999"/>
    <n v="199.9"/>
    <s v="Cash on Delivery"/>
    <s v="Delivered"/>
    <s v="Delivered"/>
    <s v="Organic"/>
    <n v="100"/>
    <n v="1597"/>
    <n v="1799.1"/>
    <n v="1597"/>
    <n v="202.09999999999991"/>
    <n v="0.11233394475015281"/>
    <n v="1799.1"/>
    <n v="202.09999999999991"/>
    <s v="Sep"/>
    <s v="Sep-2024"/>
    <d v="2024-09-01T00:00:00"/>
    <s v="Electronics"/>
    <x v="9"/>
  </r>
  <r>
    <s v="P041"/>
    <n v="1"/>
    <n v="399"/>
    <n v="59.85"/>
    <s v="Credit Card"/>
    <s v="Delivered"/>
    <s v="Delivered"/>
    <s v="Instagram"/>
    <n v="80"/>
    <n v="315"/>
    <n v="339.15"/>
    <n v="315"/>
    <n v="24.149999999999977"/>
    <n v="7.120743034055721E-2"/>
    <n v="339.15"/>
    <n v="24.149999999999977"/>
    <s v="Sep"/>
    <s v="Sep-2025"/>
    <d v="2025-09-01T00:00:00"/>
    <s v="Home &amp; Kitchen"/>
    <x v="4"/>
  </r>
  <r>
    <s v="P067"/>
    <n v="2"/>
    <n v="999"/>
    <n v="99.9"/>
    <s v="Cash on Delivery"/>
    <s v="Delivered"/>
    <s v="Delayed"/>
    <s v="Email"/>
    <n v="60"/>
    <n v="611"/>
    <n v="1898.1"/>
    <n v="1222"/>
    <n v="676.09999999999991"/>
    <n v="0.35619830356672461"/>
    <n v="1898.1"/>
    <n v="676.09999999999991"/>
    <s v="Dec"/>
    <s v="Dec-2024"/>
    <d v="2024-12-01T00:00:00"/>
    <s v="Beauty &amp; Personal Care"/>
    <x v="17"/>
  </r>
  <r>
    <s v="P016"/>
    <n v="1"/>
    <n v="999"/>
    <n v="49.95"/>
    <s v="Debit Card"/>
    <s v="Delivered"/>
    <s v="Delivered"/>
    <s v="Instagram"/>
    <n v="70"/>
    <n v="813"/>
    <n v="949.05"/>
    <n v="813"/>
    <n v="136.04999999999995"/>
    <n v="0.14335388019598541"/>
    <n v="949.05"/>
    <n v="136.04999999999995"/>
    <s v="Feb"/>
    <s v="Feb-2024"/>
    <d v="2024-02-01T00:00:00"/>
    <s v="Electronics"/>
    <x v="6"/>
  </r>
  <r>
    <s v="P097"/>
    <n v="2"/>
    <n v="499"/>
    <n v="0"/>
    <s v="Net Banking"/>
    <s v="Cancelled"/>
    <s v="Cancelled"/>
    <s v="Affiliate"/>
    <n v="100"/>
    <n v="324"/>
    <n v="998"/>
    <n v="648"/>
    <n v="350"/>
    <n v="0.35070140280561124"/>
    <n v="0"/>
    <n v="0"/>
    <s v="May"/>
    <s v="May-2024"/>
    <d v="2024-05-01T00:00:00"/>
    <s v="Sports &amp; Fitness"/>
    <x v="18"/>
  </r>
  <r>
    <s v="P081"/>
    <n v="1"/>
    <n v="499"/>
    <n v="24.95"/>
    <s v="Cash on Delivery"/>
    <s v="Delivered"/>
    <s v="Delayed"/>
    <s v="Facebook"/>
    <n v="50"/>
    <n v="280"/>
    <n v="474.05"/>
    <n v="280"/>
    <n v="194.05"/>
    <n v="0.40934500580107586"/>
    <n v="474.05"/>
    <n v="194.05"/>
    <s v="Oct"/>
    <s v="Oct-2024"/>
    <d v="2024-10-01T00:00:00"/>
    <s v="Sports &amp; Fitness"/>
    <x v="10"/>
  </r>
  <r>
    <s v="P100"/>
    <n v="4"/>
    <n v="4999"/>
    <n v="3999.2"/>
    <s v="Debit Card"/>
    <s v="Delivered"/>
    <s v="Delivered"/>
    <s v="Organic"/>
    <n v="40"/>
    <n v="3463"/>
    <n v="15996.8"/>
    <n v="13852"/>
    <n v="2144.7999999999993"/>
    <n v="0.13407681536307259"/>
    <n v="15996.8"/>
    <n v="2144.7999999999993"/>
    <s v="Feb"/>
    <s v="Feb-2025"/>
    <d v="2025-02-01T00:00:00"/>
    <s v="Sports &amp; Fitness"/>
    <x v="18"/>
  </r>
  <r>
    <s v="P049"/>
    <n v="2"/>
    <n v="799"/>
    <n v="319.60000000000002"/>
    <s v="Net Banking"/>
    <s v="Delivered"/>
    <s v="Delayed"/>
    <s v="Facebook"/>
    <n v="50"/>
    <n v="538"/>
    <n v="1278.4000000000001"/>
    <n v="1076"/>
    <n v="202.40000000000009"/>
    <n v="0.15832290362953699"/>
    <n v="1278.4000000000001"/>
    <n v="202.40000000000009"/>
    <s v="Apr"/>
    <s v="Apr-2025"/>
    <d v="2025-04-01T00:00:00"/>
    <s v="Home &amp; Kitchen"/>
    <x v="14"/>
  </r>
  <r>
    <s v="P046"/>
    <n v="2"/>
    <n v="1999"/>
    <n v="799.6"/>
    <s v="Cash on Delivery"/>
    <s v="Delivered"/>
    <s v="Delivered"/>
    <s v="Email"/>
    <n v="70"/>
    <n v="1398"/>
    <n v="3198.4"/>
    <n v="2796"/>
    <n v="402.40000000000009"/>
    <n v="0.12581290645322663"/>
    <n v="3198.4"/>
    <n v="402.40000000000009"/>
    <s v="Oct"/>
    <s v="Oct-2025"/>
    <d v="2025-10-01T00:00:00"/>
    <s v="Home &amp; Kitchen"/>
    <x v="13"/>
  </r>
  <r>
    <s v="P054"/>
    <n v="1"/>
    <n v="4999"/>
    <n v="999.8"/>
    <s v="Debit Card"/>
    <s v="Delivered"/>
    <s v="Delivered"/>
    <s v="Instagram"/>
    <n v="60"/>
    <n v="2912"/>
    <n v="3999.2"/>
    <n v="2912"/>
    <n v="1087.1999999999998"/>
    <n v="0.2718543708741748"/>
    <n v="3999.2"/>
    <n v="1087.1999999999998"/>
    <s v="May"/>
    <s v="May-2024"/>
    <d v="2024-05-01T00:00:00"/>
    <s v="Home &amp; Kitchen"/>
    <x v="16"/>
  </r>
  <r>
    <s v="P005"/>
    <n v="4"/>
    <n v="599"/>
    <n v="239.6"/>
    <s v="UPI"/>
    <s v="Delivered"/>
    <s v="Delivered"/>
    <s v="Organic"/>
    <n v="40"/>
    <n v="426"/>
    <n v="2156.4"/>
    <n v="1704"/>
    <n v="452.40000000000009"/>
    <n v="0.20979410127991099"/>
    <n v="2156.4"/>
    <n v="452.40000000000009"/>
    <s v="Sep"/>
    <s v="Sep-2024"/>
    <d v="2024-09-01T00:00:00"/>
    <s v="Electronics"/>
    <x v="20"/>
  </r>
  <r>
    <s v="P048"/>
    <n v="1"/>
    <n v="1599"/>
    <n v="79.95"/>
    <s v="Credit Card"/>
    <s v="Delivered"/>
    <s v="Delivered"/>
    <s v="Google Ads"/>
    <n v="60"/>
    <n v="1138"/>
    <n v="1519.05"/>
    <n v="1138"/>
    <n v="381.04999999999995"/>
    <n v="0.25084756920443696"/>
    <n v="1519.05"/>
    <n v="381.04999999999995"/>
    <s v="Feb"/>
    <s v="Feb-2025"/>
    <d v="2025-02-01T00:00:00"/>
    <s v="Home &amp; Kitchen"/>
    <x v="13"/>
  </r>
  <r>
    <s v="P036"/>
    <n v="4"/>
    <n v="2999"/>
    <n v="0"/>
    <s v="Credit Card"/>
    <s v="Delivered"/>
    <s v="Delivered"/>
    <s v="Email"/>
    <n v="60"/>
    <n v="2406"/>
    <n v="11996"/>
    <n v="9624"/>
    <n v="2372"/>
    <n v="0.19773257752584195"/>
    <n v="11996"/>
    <n v="2372"/>
    <s v="Aug"/>
    <s v="Aug-2024"/>
    <d v="2024-08-01T00:00:00"/>
    <s v="Fashion"/>
    <x v="11"/>
  </r>
  <r>
    <s v="P040"/>
    <n v="2"/>
    <n v="799"/>
    <n v="0"/>
    <s v="UPI"/>
    <s v="Cancelled"/>
    <s v="Cancelled"/>
    <s v="Organic"/>
    <n v="70"/>
    <n v="639"/>
    <n v="1598"/>
    <n v="1278"/>
    <n v="320"/>
    <n v="0.20025031289111389"/>
    <n v="0"/>
    <n v="0"/>
    <s v="Jan"/>
    <s v="Jan-2025"/>
    <d v="2025-01-01T00:00:00"/>
    <s v="Fashion"/>
    <x v="8"/>
  </r>
  <r>
    <s v="P066"/>
    <n v="2"/>
    <n v="299"/>
    <n v="89.7"/>
    <s v="UPI"/>
    <s v="Delivered"/>
    <s v="Delivered"/>
    <s v="Organic"/>
    <n v="60"/>
    <n v="223"/>
    <n v="508.3"/>
    <n v="446"/>
    <n v="62.300000000000011"/>
    <n v="0.12256541412551644"/>
    <n v="508.3"/>
    <n v="62.300000000000011"/>
    <s v="Sep"/>
    <s v="Sep-2024"/>
    <d v="2024-09-01T00:00:00"/>
    <s v="Beauty &amp; Personal Care"/>
    <x v="17"/>
  </r>
  <r>
    <s v="P008"/>
    <n v="2"/>
    <n v="299"/>
    <n v="59.8"/>
    <s v="UPI"/>
    <s v="Delivered"/>
    <s v="Delivered"/>
    <s v="Google Ads"/>
    <n v="40"/>
    <n v="197"/>
    <n v="538.20000000000005"/>
    <n v="394"/>
    <n v="144.20000000000005"/>
    <n v="0.26793013749535494"/>
    <n v="538.20000000000005"/>
    <n v="144.20000000000005"/>
    <s v="Aug"/>
    <s v="Aug-2025"/>
    <d v="2025-08-01T00:00:00"/>
    <s v="Electronics"/>
    <x v="20"/>
  </r>
  <r>
    <s v="P039"/>
    <n v="1"/>
    <n v="999"/>
    <n v="0"/>
    <s v="UPI"/>
    <s v="Cancelled"/>
    <s v="Cancelled"/>
    <s v="Google Ads"/>
    <n v="50"/>
    <n v="573"/>
    <n v="999"/>
    <n v="573"/>
    <n v="426"/>
    <n v="0.42642642642642642"/>
    <n v="0"/>
    <n v="0"/>
    <s v="Sep"/>
    <s v="Sep-2025"/>
    <d v="2025-09-01T00:00:00"/>
    <s v="Fashion"/>
    <x v="8"/>
  </r>
  <r>
    <s v="P096"/>
    <n v="2"/>
    <n v="299"/>
    <n v="0"/>
    <s v="Debit Card"/>
    <s v="Cancelled"/>
    <s v="Cancelled"/>
    <s v="Instagram"/>
    <n v="40"/>
    <n v="168"/>
    <n v="598"/>
    <n v="336"/>
    <n v="262"/>
    <n v="0.43812709030100333"/>
    <n v="0"/>
    <n v="0"/>
    <s v="Jan"/>
    <s v="Jan-2025"/>
    <d v="2025-01-01T00:00:00"/>
    <s v="Sports &amp; Fitness"/>
    <x v="1"/>
  </r>
  <r>
    <s v="P042"/>
    <n v="4"/>
    <n v="2499"/>
    <n v="499.8"/>
    <s v="UPI"/>
    <s v="Delivered"/>
    <s v="Delivered"/>
    <s v="Organic"/>
    <n v="70"/>
    <n v="1833"/>
    <n v="9496.2000000000007"/>
    <n v="7332"/>
    <n v="2164.2000000000007"/>
    <n v="0.22790168699058577"/>
    <n v="9496.2000000000007"/>
    <n v="2164.2000000000007"/>
    <s v="Aug"/>
    <s v="Aug-2025"/>
    <d v="2025-08-01T00:00:00"/>
    <s v="Home &amp; Kitchen"/>
    <x v="4"/>
  </r>
  <r>
    <s v="P055"/>
    <n v="1"/>
    <n v="799"/>
    <n v="39.950000000000003"/>
    <s v="Credit Card"/>
    <s v="Delivered"/>
    <s v="Delivered"/>
    <s v="Organic"/>
    <n v="70"/>
    <n v="596"/>
    <n v="759.05"/>
    <n v="596"/>
    <n v="163.04999999999995"/>
    <n v="0.21480798366379023"/>
    <n v="759.05"/>
    <n v="163.04999999999995"/>
    <s v="Nov"/>
    <s v="Nov-2024"/>
    <d v="2024-11-01T00:00:00"/>
    <s v="Home &amp; Kitchen"/>
    <x v="16"/>
  </r>
  <r>
    <s v="P067"/>
    <n v="1"/>
    <n v="999"/>
    <n v="149.85"/>
    <s v="UPI"/>
    <s v="Delivered"/>
    <s v="Delivered"/>
    <s v="Google Ads"/>
    <n v="60"/>
    <n v="611"/>
    <n v="849.15"/>
    <n v="611"/>
    <n v="238.14999999999998"/>
    <n v="0.28045692751575102"/>
    <n v="849.15"/>
    <n v="238.14999999999998"/>
    <s v="Oct"/>
    <s v="Oct-2025"/>
    <d v="2025-10-01T00:00:00"/>
    <s v="Beauty &amp; Personal Care"/>
    <x v="17"/>
  </r>
  <r>
    <s v="P093"/>
    <n v="4"/>
    <n v="999"/>
    <n v="599.4"/>
    <s v="Credit Card"/>
    <s v="Delivered"/>
    <s v="Delivered"/>
    <s v="Instagram"/>
    <n v="70"/>
    <n v="629"/>
    <n v="3396.6"/>
    <n v="2516"/>
    <n v="880.59999999999991"/>
    <n v="0.25925925925925924"/>
    <n v="3396.6"/>
    <n v="880.59999999999991"/>
    <s v="Feb"/>
    <s v="Feb-2025"/>
    <d v="2025-02-01T00:00:00"/>
    <s v="Sports &amp; Fitness"/>
    <x v="1"/>
  </r>
  <r>
    <s v="P079"/>
    <n v="1"/>
    <n v="1999"/>
    <n v="99.95"/>
    <s v="UPI"/>
    <s v="Delivered"/>
    <s v="Delivered"/>
    <s v="Facebook"/>
    <n v="100"/>
    <n v="1506"/>
    <n v="1899.05"/>
    <n v="1506"/>
    <n v="393.04999999999995"/>
    <n v="0.20697190700613463"/>
    <n v="1899.05"/>
    <n v="393.04999999999995"/>
    <s v="Mar"/>
    <s v="Mar-2025"/>
    <d v="2025-03-01T00:00:00"/>
    <s v="Beauty &amp; Personal Care"/>
    <x v="7"/>
  </r>
  <r>
    <s v="P092"/>
    <n v="3"/>
    <n v="999"/>
    <n v="0"/>
    <s v="Debit Card"/>
    <s v="Delivered"/>
    <s v="Delivered"/>
    <s v="Email"/>
    <n v="40"/>
    <n v="727"/>
    <n v="2997"/>
    <n v="2181"/>
    <n v="816"/>
    <n v="0.2722722722722723"/>
    <n v="2997"/>
    <n v="816"/>
    <s v="Oct"/>
    <s v="Oct-2024"/>
    <d v="2024-10-01T00:00:00"/>
    <s v="Sports &amp; Fitness"/>
    <x v="3"/>
  </r>
  <r>
    <s v="P010"/>
    <n v="1"/>
    <n v="2499"/>
    <n v="249.9"/>
    <s v="Cash on Delivery"/>
    <s v="Delivered"/>
    <s v="Delayed"/>
    <s v="Affiliate"/>
    <n v="50"/>
    <n v="2030"/>
    <n v="2249.1"/>
    <n v="2030"/>
    <n v="219.09999999999991"/>
    <n v="9.7416744475567973E-2"/>
    <n v="2249.1"/>
    <n v="219.09999999999991"/>
    <s v="Sep"/>
    <s v="Sep-2024"/>
    <d v="2024-09-01T00:00:00"/>
    <s v="Electronics"/>
    <x v="19"/>
  </r>
  <r>
    <s v="P078"/>
    <n v="2"/>
    <n v="399"/>
    <n v="159.6"/>
    <s v="UPI"/>
    <s v="Delivered"/>
    <s v="Delivered"/>
    <s v="Organic"/>
    <n v="40"/>
    <n v="257"/>
    <n v="638.4"/>
    <n v="514"/>
    <n v="124.39999999999998"/>
    <n v="0.19486215538847115"/>
    <n v="638.4"/>
    <n v="124.39999999999998"/>
    <s v="Jan"/>
    <s v="Jan-2025"/>
    <d v="2025-01-01T00:00:00"/>
    <s v="Beauty &amp; Personal Care"/>
    <x v="7"/>
  </r>
  <r>
    <s v="P008"/>
    <n v="1"/>
    <n v="299"/>
    <n v="0"/>
    <s v="Credit Card"/>
    <s v="Cancelled"/>
    <s v="Cancelled"/>
    <s v="Facebook"/>
    <n v="80"/>
    <n v="197"/>
    <n v="299"/>
    <n v="197"/>
    <n v="102"/>
    <n v="0.34113712374581939"/>
    <n v="0"/>
    <n v="0"/>
    <s v="Jul"/>
    <s v="Jul-2024"/>
    <d v="2024-07-01T00:00:00"/>
    <s v="Electronics"/>
    <x v="20"/>
  </r>
  <r>
    <s v="P096"/>
    <n v="1"/>
    <n v="299"/>
    <n v="14.95"/>
    <s v="Debit Card"/>
    <s v="Delivered"/>
    <s v="Delivered"/>
    <s v="Organic"/>
    <n v="40"/>
    <n v="168"/>
    <n v="284.05"/>
    <n v="168"/>
    <n v="116.05000000000001"/>
    <n v="0.408554831895793"/>
    <n v="284.05"/>
    <n v="116.05000000000001"/>
    <s v="Oct"/>
    <s v="Oct-2025"/>
    <d v="2025-10-01T00:00:00"/>
    <s v="Sports &amp; Fitness"/>
    <x v="1"/>
  </r>
  <r>
    <s v="P004"/>
    <n v="1"/>
    <n v="8999"/>
    <n v="1349.85"/>
    <s v="Credit Card"/>
    <s v="Delivered"/>
    <s v="Delayed"/>
    <s v="Facebook"/>
    <n v="50"/>
    <n v="5059"/>
    <n v="7649.15"/>
    <n v="5059"/>
    <n v="2590.1499999999996"/>
    <n v="0.33861932371570697"/>
    <n v="7649.15"/>
    <n v="2590.1499999999996"/>
    <s v="Jun"/>
    <s v="Jun-2025"/>
    <d v="2025-06-01T00:00:00"/>
    <s v="Electronics"/>
    <x v="5"/>
  </r>
  <r>
    <s v="P060"/>
    <n v="2"/>
    <n v="999"/>
    <n v="299.7"/>
    <s v="Cash on Delivery"/>
    <s v="Delivered"/>
    <s v="Delayed"/>
    <s v="Affiliate"/>
    <n v="40"/>
    <n v="744"/>
    <n v="1698.3"/>
    <n v="1488"/>
    <n v="210.29999999999995"/>
    <n v="0.12382971206500616"/>
    <n v="1698.3"/>
    <n v="210.29999999999995"/>
    <s v="Jul"/>
    <s v="Jul-2025"/>
    <d v="2025-07-01T00:00:00"/>
    <s v="Home &amp; Kitchen"/>
    <x v="24"/>
  </r>
  <r>
    <s v="P072"/>
    <n v="2"/>
    <n v="999"/>
    <n v="99.9"/>
    <s v="Cash on Delivery"/>
    <s v="Delivered"/>
    <s v="Delivered"/>
    <s v="Organic"/>
    <n v="70"/>
    <n v="636"/>
    <n v="1898.1"/>
    <n v="1272"/>
    <n v="626.09999999999991"/>
    <n v="0.32985617196143507"/>
    <n v="1898.1"/>
    <n v="626.09999999999991"/>
    <s v="May"/>
    <s v="May-2024"/>
    <d v="2024-05-01T00:00:00"/>
    <s v="Beauty &amp; Personal Care"/>
    <x v="2"/>
  </r>
  <r>
    <s v="P034"/>
    <n v="3"/>
    <n v="4999"/>
    <n v="0"/>
    <s v="Debit Card"/>
    <s v="Delivered"/>
    <s v="Delivered"/>
    <s v="Instagram"/>
    <n v="100"/>
    <n v="3985"/>
    <n v="14997"/>
    <n v="11955"/>
    <n v="3042"/>
    <n v="0.20284056811362272"/>
    <n v="14997"/>
    <n v="3042"/>
    <s v="Jul"/>
    <s v="Jul-2024"/>
    <d v="2024-07-01T00:00:00"/>
    <s v="Fashion"/>
    <x v="11"/>
  </r>
  <r>
    <s v="P073"/>
    <n v="1"/>
    <n v="499"/>
    <n v="74.849999999999994"/>
    <s v="UPI"/>
    <s v="Delivered"/>
    <s v="Delivered"/>
    <s v="Google Ads"/>
    <n v="80"/>
    <n v="334"/>
    <n v="424.15"/>
    <n v="334"/>
    <n v="90.149999999999977"/>
    <n v="0.21254273252387124"/>
    <n v="424.15"/>
    <n v="90.149999999999977"/>
    <s v="May"/>
    <s v="May-2024"/>
    <d v="2024-05-01T00:00:00"/>
    <s v="Beauty &amp; Personal Care"/>
    <x v="23"/>
  </r>
  <r>
    <s v="P084"/>
    <n v="1"/>
    <n v="999"/>
    <n v="99.9"/>
    <s v="Credit Card"/>
    <s v="Delivered"/>
    <s v="Delivered"/>
    <s v="Affiliate"/>
    <n v="70"/>
    <n v="809"/>
    <n v="899.1"/>
    <n v="809"/>
    <n v="90.100000000000023"/>
    <n v="0.10021132243354468"/>
    <n v="899.1"/>
    <n v="90.100000000000023"/>
    <s v="Jun"/>
    <s v="Jun-2025"/>
    <d v="2025-06-01T00:00:00"/>
    <s v="Sports &amp; Fitness"/>
    <x v="10"/>
  </r>
  <r>
    <s v="P098"/>
    <n v="2"/>
    <n v="399"/>
    <n v="39.9"/>
    <s v="UPI"/>
    <s v="Delivered"/>
    <s v="Delivered"/>
    <s v="Instagram"/>
    <n v="80"/>
    <n v="278"/>
    <n v="758.1"/>
    <n v="556"/>
    <n v="202.10000000000002"/>
    <n v="0.2665875214351669"/>
    <n v="758.1"/>
    <n v="202.10000000000002"/>
    <s v="May"/>
    <s v="May-2025"/>
    <d v="2025-05-01T00:00:00"/>
    <s v="Sports &amp; Fitness"/>
    <x v="18"/>
  </r>
  <r>
    <s v="P039"/>
    <n v="4"/>
    <n v="999"/>
    <n v="599.4"/>
    <s v="Debit Card"/>
    <s v="Delivered"/>
    <s v="Delayed"/>
    <s v="Organic"/>
    <n v="80"/>
    <n v="573"/>
    <n v="3396.6"/>
    <n v="2292"/>
    <n v="1104.5999999999999"/>
    <n v="0.32520756050167815"/>
    <n v="3396.6"/>
    <n v="1104.5999999999999"/>
    <s v="Apr"/>
    <s v="Apr-2024"/>
    <d v="2024-04-01T00:00:00"/>
    <s v="Fashion"/>
    <x v="8"/>
  </r>
  <r>
    <s v="P075"/>
    <n v="1"/>
    <n v="1999"/>
    <n v="0"/>
    <s v="Cash on Delivery"/>
    <s v="Cancelled"/>
    <s v="Cancelled"/>
    <s v="Organic"/>
    <n v="80"/>
    <n v="1338"/>
    <n v="1999"/>
    <n v="1338"/>
    <n v="661"/>
    <n v="0.33066533266633319"/>
    <n v="0"/>
    <n v="0"/>
    <s v="Sep"/>
    <s v="Sep-2025"/>
    <d v="2025-09-01T00:00:00"/>
    <s v="Beauty &amp; Personal Care"/>
    <x v="23"/>
  </r>
  <r>
    <s v="P099"/>
    <n v="1"/>
    <n v="1299"/>
    <n v="0"/>
    <s v="UPI"/>
    <s v="Cancelled"/>
    <s v="Cancelled"/>
    <s v="Instagram"/>
    <n v="40"/>
    <n v="1025"/>
    <n v="1299"/>
    <n v="1025"/>
    <n v="274"/>
    <n v="0.21093148575827558"/>
    <n v="0"/>
    <n v="0"/>
    <s v="Mar"/>
    <s v="Mar-2024"/>
    <d v="2024-03-01T00:00:00"/>
    <s v="Sports &amp; Fitness"/>
    <x v="18"/>
  </r>
  <r>
    <s v="P063"/>
    <n v="2"/>
    <n v="2999"/>
    <n v="599.79999999999995"/>
    <s v="Credit Card"/>
    <s v="Delivered"/>
    <s v="Delayed"/>
    <s v="Email"/>
    <n v="60"/>
    <n v="1877"/>
    <n v="5398.2"/>
    <n v="3754"/>
    <n v="1644.1999999999998"/>
    <n v="0.30458300915119851"/>
    <n v="5398.2"/>
    <n v="1644.1999999999998"/>
    <s v="Feb"/>
    <s v="Feb-2024"/>
    <d v="2024-02-01T00:00:00"/>
    <s v="Beauty &amp; Personal Care"/>
    <x v="12"/>
  </r>
  <r>
    <s v="P046"/>
    <n v="4"/>
    <n v="1999"/>
    <n v="799.6"/>
    <s v="UPI"/>
    <s v="Delivered"/>
    <s v="Delivered"/>
    <s v="Organic"/>
    <n v="70"/>
    <n v="1398"/>
    <n v="7196.4"/>
    <n v="5592"/>
    <n v="1604.3999999999996"/>
    <n v="0.2229448057362014"/>
    <n v="7196.4"/>
    <n v="1604.3999999999996"/>
    <s v="Mar"/>
    <s v="Mar-2024"/>
    <d v="2024-03-01T00:00:00"/>
    <s v="Home &amp; Kitchen"/>
    <x v="13"/>
  </r>
  <r>
    <s v="P042"/>
    <n v="2"/>
    <n v="2499"/>
    <n v="499.8"/>
    <s v="Net Banking"/>
    <s v="Delivered"/>
    <s v="Delivered"/>
    <s v="Organic"/>
    <n v="40"/>
    <n v="1833"/>
    <n v="4498.2"/>
    <n v="3666"/>
    <n v="832.19999999999982"/>
    <n v="0.18500733626784044"/>
    <n v="4498.2"/>
    <n v="832.19999999999982"/>
    <s v="Aug"/>
    <s v="Aug-2024"/>
    <d v="2024-08-01T00:00:00"/>
    <s v="Home &amp; Kitchen"/>
    <x v="4"/>
  </r>
  <r>
    <s v="P040"/>
    <n v="1"/>
    <n v="799"/>
    <n v="79.900000000000006"/>
    <s v="UPI"/>
    <s v="Delivered"/>
    <s v="Delivered"/>
    <s v="Instagram"/>
    <n v="50"/>
    <n v="639"/>
    <n v="719.1"/>
    <n v="639"/>
    <n v="80.100000000000023"/>
    <n v="0.11138923654568213"/>
    <n v="719.1"/>
    <n v="80.100000000000023"/>
    <s v="Aug"/>
    <s v="Aug-2024"/>
    <d v="2024-08-01T00:00:00"/>
    <s v="Fashion"/>
    <x v="8"/>
  </r>
  <r>
    <s v="P085"/>
    <n v="3"/>
    <n v="2999"/>
    <n v="449.85"/>
    <s v="Cash on Delivery"/>
    <s v="Delivered"/>
    <s v="Delivered"/>
    <s v="Organic"/>
    <n v="80"/>
    <n v="2394"/>
    <n v="8547.15"/>
    <n v="7182"/>
    <n v="1365.1499999999996"/>
    <n v="0.15971990663554514"/>
    <n v="8547.15"/>
    <n v="1365.1499999999996"/>
    <s v="Apr"/>
    <s v="Apr-2025"/>
    <d v="2025-04-01T00:00:00"/>
    <s v="Sports &amp; Fitness"/>
    <x v="15"/>
  </r>
  <r>
    <s v="P021"/>
    <n v="3"/>
    <n v="799"/>
    <n v="239.7"/>
    <s v="UPI"/>
    <s v="Delivered"/>
    <s v="Delivered"/>
    <s v="Email"/>
    <n v="70"/>
    <n v="613"/>
    <n v="2157.3000000000002"/>
    <n v="1839"/>
    <n v="318.30000000000018"/>
    <n v="0.14754554303991108"/>
    <n v="2157.3000000000002"/>
    <n v="318.30000000000018"/>
    <s v="Feb"/>
    <s v="Feb-2024"/>
    <d v="2024-02-01T00:00:00"/>
    <s v="Fashion"/>
    <x v="22"/>
  </r>
  <r>
    <s v="P017"/>
    <n v="1"/>
    <n v="6999"/>
    <n v="1049.8499999999999"/>
    <s v="Debit Card"/>
    <s v="Delivered"/>
    <s v="Delivered"/>
    <s v="Email"/>
    <n v="70"/>
    <n v="4046"/>
    <n v="5949.15"/>
    <n v="4046"/>
    <n v="1903.1499999999996"/>
    <n v="0.3199028432633233"/>
    <n v="5949.15"/>
    <n v="1903.1499999999996"/>
    <s v="Jul"/>
    <s v="Jul-2025"/>
    <d v="2025-07-01T00:00:00"/>
    <s v="Electronics"/>
    <x v="9"/>
  </r>
  <r>
    <s v="P085"/>
    <n v="1"/>
    <n v="2999"/>
    <n v="749.75"/>
    <s v="UPI"/>
    <s v="Delivered"/>
    <s v="Delivered"/>
    <s v="Organic"/>
    <n v="60"/>
    <n v="2394"/>
    <n v="2249.25"/>
    <n v="2394"/>
    <n v="-144.75"/>
    <n v="-6.4354784928309441E-2"/>
    <n v="2249.25"/>
    <n v="-144.75"/>
    <s v="Jun"/>
    <s v="Jun-2025"/>
    <d v="2025-06-01T00:00:00"/>
    <s v="Sports &amp; Fitness"/>
    <x v="15"/>
  </r>
  <r>
    <s v="P096"/>
    <n v="1"/>
    <n v="299"/>
    <n v="44.85"/>
    <s v="UPI"/>
    <s v="Delivered"/>
    <s v="Delivered"/>
    <s v="Affiliate"/>
    <n v="80"/>
    <n v="168"/>
    <n v="254.15"/>
    <n v="168"/>
    <n v="86.15"/>
    <n v="0.33897304741294515"/>
    <n v="254.15"/>
    <n v="86.15"/>
    <s v="Jan"/>
    <s v="Jan-2024"/>
    <d v="2024-01-01T00:00:00"/>
    <s v="Sports &amp; Fitness"/>
    <x v="1"/>
  </r>
  <r>
    <s v="P095"/>
    <n v="1"/>
    <n v="299"/>
    <n v="0"/>
    <s v="Debit Card"/>
    <s v="Delivered"/>
    <s v="Delivered"/>
    <s v="Instagram"/>
    <n v="70"/>
    <n v="221"/>
    <n v="299"/>
    <n v="221"/>
    <n v="78"/>
    <n v="0.2608695652173913"/>
    <n v="299"/>
    <n v="78"/>
    <s v="Apr"/>
    <s v="Apr-2025"/>
    <d v="2025-04-01T00:00:00"/>
    <s v="Sports &amp; Fitness"/>
    <x v="1"/>
  </r>
  <r>
    <s v="P081"/>
    <n v="4"/>
    <n v="499"/>
    <n v="0"/>
    <s v="Debit Card"/>
    <s v="Cancelled"/>
    <s v="Cancelled"/>
    <s v="Affiliate"/>
    <n v="70"/>
    <n v="280"/>
    <n v="1996"/>
    <n v="1120"/>
    <n v="876"/>
    <n v="0.43887775551102204"/>
    <n v="0"/>
    <n v="0"/>
    <s v="Jan"/>
    <s v="Jan-2025"/>
    <d v="2025-01-01T00:00:00"/>
    <s v="Sports &amp; Fitness"/>
    <x v="10"/>
  </r>
  <r>
    <s v="P097"/>
    <n v="1"/>
    <n v="499"/>
    <n v="49.9"/>
    <s v="UPI"/>
    <s v="Delivered"/>
    <s v="Delivered"/>
    <s v="Instagram"/>
    <n v="80"/>
    <n v="324"/>
    <n v="449.1"/>
    <n v="324"/>
    <n v="125.10000000000002"/>
    <n v="0.27855711422845697"/>
    <n v="449.1"/>
    <n v="125.10000000000002"/>
    <s v="Dec"/>
    <s v="Dec-2024"/>
    <d v="2024-12-01T00:00:00"/>
    <s v="Sports &amp; Fitness"/>
    <x v="18"/>
  </r>
  <r>
    <s v="P049"/>
    <n v="1"/>
    <n v="799"/>
    <n v="79.900000000000006"/>
    <s v="UPI"/>
    <s v="Delivered"/>
    <s v="Delivered"/>
    <s v="Organic"/>
    <n v="100"/>
    <n v="538"/>
    <n v="719.1"/>
    <n v="538"/>
    <n v="181.10000000000002"/>
    <n v="0.25184258100403284"/>
    <n v="719.1"/>
    <n v="181.10000000000002"/>
    <s v="Feb"/>
    <s v="Feb-2024"/>
    <d v="2024-02-01T00:00:00"/>
    <s v="Home &amp; Kitchen"/>
    <x v="14"/>
  </r>
  <r>
    <s v="P021"/>
    <n v="1"/>
    <n v="799"/>
    <n v="39.950000000000003"/>
    <s v="UPI"/>
    <s v="Delivered"/>
    <s v="Delivered"/>
    <s v="Email"/>
    <n v="40"/>
    <n v="613"/>
    <n v="759.05"/>
    <n v="613"/>
    <n v="146.04999999999995"/>
    <n v="0.19241156709044197"/>
    <n v="759.05"/>
    <n v="146.04999999999995"/>
    <s v="Apr"/>
    <s v="Apr-2024"/>
    <d v="2024-04-01T00:00:00"/>
    <s v="Fashion"/>
    <x v="22"/>
  </r>
  <r>
    <s v="P069"/>
    <n v="4"/>
    <n v="2499"/>
    <n v="999.6"/>
    <s v="Net Banking"/>
    <s v="Delivered"/>
    <s v="Delivered"/>
    <s v="Organic"/>
    <n v="40"/>
    <n v="1430"/>
    <n v="8996.4"/>
    <n v="5720"/>
    <n v="3276.3999999999996"/>
    <n v="0.36419012049264149"/>
    <n v="8996.4"/>
    <n v="3276.3999999999996"/>
    <s v="Apr"/>
    <s v="Apr-2024"/>
    <d v="2024-04-01T00:00:00"/>
    <s v="Beauty &amp; Personal Care"/>
    <x v="2"/>
  </r>
  <r>
    <s v="P029"/>
    <n v="1"/>
    <n v="2499"/>
    <n v="0"/>
    <s v="Credit Card"/>
    <s v="Delivered"/>
    <s v="Delivered"/>
    <s v="Organic"/>
    <n v="70"/>
    <n v="1584"/>
    <n v="2499"/>
    <n v="1584"/>
    <n v="915"/>
    <n v="0.36614645858343337"/>
    <n v="2499"/>
    <n v="915"/>
    <s v="Sep"/>
    <s v="Sep-2024"/>
    <d v="2024-09-01T00:00:00"/>
    <s v="Fashion"/>
    <x v="21"/>
  </r>
  <r>
    <s v="P066"/>
    <n v="2"/>
    <n v="299"/>
    <n v="29.9"/>
    <s v="Debit Card"/>
    <s v="Delivered"/>
    <s v="Delayed"/>
    <s v="Instagram"/>
    <n v="60"/>
    <n v="223"/>
    <n v="568.1"/>
    <n v="446"/>
    <n v="122.10000000000002"/>
    <n v="0.21492694948072524"/>
    <n v="568.1"/>
    <n v="122.10000000000002"/>
    <s v="Jul"/>
    <s v="Jul-2024"/>
    <d v="2024-07-01T00:00:00"/>
    <s v="Beauty &amp; Personal Care"/>
    <x v="17"/>
  </r>
  <r>
    <s v="P042"/>
    <n v="1"/>
    <n v="2499"/>
    <n v="0"/>
    <s v="UPI"/>
    <s v="Delivered"/>
    <s v="Delivered"/>
    <s v="Facebook"/>
    <n v="40"/>
    <n v="1833"/>
    <n v="2499"/>
    <n v="1833"/>
    <n v="666"/>
    <n v="0.26650660264105641"/>
    <n v="2499"/>
    <n v="666"/>
    <s v="Dec"/>
    <s v="Dec-2024"/>
    <d v="2024-12-01T00:00:00"/>
    <s v="Home &amp; Kitchen"/>
    <x v="4"/>
  </r>
  <r>
    <s v="P011"/>
    <n v="2"/>
    <n v="799"/>
    <n v="319.60000000000002"/>
    <s v="Credit Card"/>
    <s v="Delivered"/>
    <s v="Delivered"/>
    <s v="Affiliate"/>
    <n v="60"/>
    <n v="645"/>
    <n v="1278.4000000000001"/>
    <n v="1290"/>
    <n v="-11.599999999999909"/>
    <n v="-9.0738423028785264E-3"/>
    <n v="1278.4000000000001"/>
    <n v="-11.599999999999909"/>
    <s v="Jun"/>
    <s v="Jun-2025"/>
    <d v="2025-06-01T00:00:00"/>
    <s v="Electronics"/>
    <x v="19"/>
  </r>
  <r>
    <s v="P007"/>
    <n v="3"/>
    <n v="599"/>
    <n v="89.85"/>
    <s v="UPI"/>
    <s v="Delivered"/>
    <s v="Delivered"/>
    <s v="Organic"/>
    <n v="70"/>
    <n v="470"/>
    <n v="1707.15"/>
    <n v="1410"/>
    <n v="297.15000000000009"/>
    <n v="0.1740620332132502"/>
    <n v="1707.15"/>
    <n v="297.15000000000009"/>
    <s v="Jul"/>
    <s v="Jul-2025"/>
    <d v="2025-07-01T00:00:00"/>
    <s v="Electronics"/>
    <x v="20"/>
  </r>
  <r>
    <s v="P084"/>
    <n v="4"/>
    <n v="999"/>
    <n v="599.4"/>
    <s v="Credit Card"/>
    <s v="Delivered"/>
    <s v="Delivered"/>
    <s v="Organic"/>
    <n v="60"/>
    <n v="809"/>
    <n v="3396.6"/>
    <n v="3236"/>
    <n v="160.59999999999991"/>
    <n v="4.7282576694341376E-2"/>
    <n v="3396.6"/>
    <n v="160.59999999999991"/>
    <s v="Aug"/>
    <s v="Aug-2024"/>
    <d v="2024-08-01T00:00:00"/>
    <s v="Sports &amp; Fitness"/>
    <x v="10"/>
  </r>
  <r>
    <s v="P039"/>
    <n v="3"/>
    <n v="999"/>
    <n v="299.7"/>
    <s v="UPI"/>
    <s v="Delivered"/>
    <s v="Delivered"/>
    <s v="Affiliate"/>
    <n v="60"/>
    <n v="573"/>
    <n v="2697.3"/>
    <n v="1719"/>
    <n v="978.30000000000018"/>
    <n v="0.36269602936269607"/>
    <n v="2697.3"/>
    <n v="978.30000000000018"/>
    <s v="Feb"/>
    <s v="Feb-2024"/>
    <d v="2024-02-01T00:00:00"/>
    <s v="Fashion"/>
    <x v="8"/>
  </r>
  <r>
    <s v="P007"/>
    <n v="1"/>
    <n v="599"/>
    <n v="0"/>
    <s v="Net Banking"/>
    <s v="Delivered"/>
    <s v="Delivered"/>
    <s v="Organic"/>
    <n v="100"/>
    <n v="470"/>
    <n v="599"/>
    <n v="470"/>
    <n v="129"/>
    <n v="0.21535893155258765"/>
    <n v="599"/>
    <n v="129"/>
    <s v="Sep"/>
    <s v="Sep-2025"/>
    <d v="2025-09-01T00:00:00"/>
    <s v="Electronics"/>
    <x v="20"/>
  </r>
  <r>
    <s v="P041"/>
    <n v="1"/>
    <n v="399"/>
    <n v="0"/>
    <s v="Debit Card"/>
    <s v="Delivered"/>
    <s v="Delivered"/>
    <s v="Email"/>
    <n v="50"/>
    <n v="315"/>
    <n v="399"/>
    <n v="315"/>
    <n v="84"/>
    <n v="0.21052631578947367"/>
    <n v="399"/>
    <n v="84"/>
    <s v="Dec"/>
    <s v="Dec-2024"/>
    <d v="2024-12-01T00:00:00"/>
    <s v="Home &amp; Kitchen"/>
    <x v="4"/>
  </r>
  <r>
    <s v="P043"/>
    <n v="4"/>
    <n v="599"/>
    <n v="0"/>
    <s v="UPI"/>
    <s v="Delivered"/>
    <s v="Delivered"/>
    <s v="Email"/>
    <n v="40"/>
    <n v="358"/>
    <n v="2396"/>
    <n v="1432"/>
    <n v="964"/>
    <n v="0.40233722871452421"/>
    <n v="2396"/>
    <n v="964"/>
    <s v="Feb"/>
    <s v="Feb-2025"/>
    <d v="2025-02-01T00:00:00"/>
    <s v="Home &amp; Kitchen"/>
    <x v="4"/>
  </r>
  <r>
    <s v="P033"/>
    <n v="2"/>
    <n v="399"/>
    <n v="119.7"/>
    <s v="Debit Card"/>
    <s v="Delivered"/>
    <s v="Delivered"/>
    <s v="Organic"/>
    <n v="40"/>
    <n v="321"/>
    <n v="678.3"/>
    <n v="642"/>
    <n v="36.299999999999955"/>
    <n v="5.3516143299424973E-2"/>
    <n v="678.3"/>
    <n v="36.299999999999955"/>
    <s v="Mar"/>
    <s v="Mar-2024"/>
    <d v="2024-03-01T00:00:00"/>
    <s v="Fashion"/>
    <x v="11"/>
  </r>
  <r>
    <s v="P042"/>
    <n v="1"/>
    <n v="2499"/>
    <n v="499.8"/>
    <s v="UPI"/>
    <s v="Delivered"/>
    <s v="Delivered"/>
    <s v="Instagram"/>
    <n v="60"/>
    <n v="1833"/>
    <n v="1999.2"/>
    <n v="1833"/>
    <n v="166.20000000000005"/>
    <n v="8.3133253301320542E-2"/>
    <n v="1999.2"/>
    <n v="166.20000000000005"/>
    <s v="Aug"/>
    <s v="Aug-2024"/>
    <d v="2024-08-01T00:00:00"/>
    <s v="Home &amp; Kitchen"/>
    <x v="4"/>
  </r>
  <r>
    <s v="P021"/>
    <n v="1"/>
    <n v="799"/>
    <n v="159.80000000000001"/>
    <s v="UPI"/>
    <s v="Delivered"/>
    <s v="Delivered"/>
    <s v="Email"/>
    <n v="100"/>
    <n v="613"/>
    <n v="639.20000000000005"/>
    <n v="613"/>
    <n v="26.200000000000045"/>
    <n v="4.0988735919899946E-2"/>
    <n v="639.20000000000005"/>
    <n v="26.200000000000045"/>
    <s v="Aug"/>
    <s v="Aug-2025"/>
    <d v="2025-08-01T00:00:00"/>
    <s v="Fashion"/>
    <x v="22"/>
  </r>
  <r>
    <s v="P100"/>
    <n v="1"/>
    <n v="4999"/>
    <n v="0"/>
    <s v="Debit Card"/>
    <s v="Delivered"/>
    <s v="Delivered"/>
    <s v="Google Ads"/>
    <n v="100"/>
    <n v="3463"/>
    <n v="4999"/>
    <n v="3463"/>
    <n v="1536"/>
    <n v="0.30726145229045809"/>
    <n v="4999"/>
    <n v="1536"/>
    <s v="Feb"/>
    <s v="Feb-2024"/>
    <d v="2024-02-01T00:00:00"/>
    <s v="Sports &amp; Fitness"/>
    <x v="18"/>
  </r>
  <r>
    <s v="P051"/>
    <n v="1"/>
    <n v="2499"/>
    <n v="624.75"/>
    <s v="Cash on Delivery"/>
    <s v="Delivered"/>
    <s v="Delivered"/>
    <s v="Google Ads"/>
    <n v="40"/>
    <n v="1946"/>
    <n v="1874.25"/>
    <n v="1946"/>
    <n v="-71.75"/>
    <n v="-3.8281979458450049E-2"/>
    <n v="1874.25"/>
    <n v="-71.75"/>
    <s v="Apr"/>
    <s v="Apr-2024"/>
    <d v="2024-04-01T00:00:00"/>
    <s v="Home &amp; Kitchen"/>
    <x v="14"/>
  </r>
  <r>
    <s v="P075"/>
    <n v="1"/>
    <n v="1999"/>
    <n v="199.9"/>
    <s v="UPI"/>
    <s v="Delivered"/>
    <s v="Delivered"/>
    <s v="Affiliate"/>
    <n v="80"/>
    <n v="1338"/>
    <n v="1799.1"/>
    <n v="1338"/>
    <n v="461.09999999999991"/>
    <n v="0.25629481407370347"/>
    <n v="1799.1"/>
    <n v="461.09999999999991"/>
    <s v="Mar"/>
    <s v="Mar-2025"/>
    <d v="2025-03-01T00:00:00"/>
    <s v="Beauty &amp; Personal Care"/>
    <x v="23"/>
  </r>
  <r>
    <s v="P056"/>
    <n v="1"/>
    <n v="299"/>
    <n v="29.9"/>
    <s v="UPI"/>
    <s v="Delivered"/>
    <s v="Delivered"/>
    <s v="Affiliate"/>
    <n v="70"/>
    <n v="188"/>
    <n v="269.10000000000002"/>
    <n v="188"/>
    <n v="81.100000000000023"/>
    <n v="0.30137495354886668"/>
    <n v="269.10000000000002"/>
    <n v="81.100000000000023"/>
    <s v="Jun"/>
    <s v="Jun-2024"/>
    <d v="2024-06-01T00:00:00"/>
    <s v="Home &amp; Kitchen"/>
    <x v="16"/>
  </r>
  <r>
    <s v="P018"/>
    <n v="2"/>
    <n v="499"/>
    <n v="49.9"/>
    <s v="Net Banking"/>
    <s v="Delivered"/>
    <s v="Delayed"/>
    <s v="Organic"/>
    <n v="50"/>
    <n v="403"/>
    <n v="948.1"/>
    <n v="806"/>
    <n v="142.10000000000002"/>
    <n v="0.14987870477797702"/>
    <n v="948.1"/>
    <n v="142.10000000000002"/>
    <s v="Feb"/>
    <s v="Feb-2025"/>
    <d v="2025-02-01T00:00:00"/>
    <s v="Electronics"/>
    <x v="9"/>
  </r>
  <r>
    <s v="P081"/>
    <n v="1"/>
    <n v="499"/>
    <n v="74.849999999999994"/>
    <s v="Cash on Delivery"/>
    <s v="Delivered"/>
    <s v="Delivered"/>
    <s v="Instagram"/>
    <n v="100"/>
    <n v="280"/>
    <n v="424.15"/>
    <n v="280"/>
    <n v="144.14999999999998"/>
    <n v="0.33985618295414355"/>
    <n v="424.15"/>
    <n v="144.14999999999998"/>
    <s v="Mar"/>
    <s v="Mar-2025"/>
    <d v="2025-03-01T00:00:00"/>
    <s v="Sports &amp; Fitness"/>
    <x v="10"/>
  </r>
  <r>
    <s v="P033"/>
    <n v="1"/>
    <n v="399"/>
    <n v="79.8"/>
    <s v="Cash on Delivery"/>
    <s v="Delivered"/>
    <s v="Delivered"/>
    <s v="Instagram"/>
    <n v="60"/>
    <n v="321"/>
    <n v="319.2"/>
    <n v="321"/>
    <n v="-1.8000000000000114"/>
    <n v="-5.6390977443609384E-3"/>
    <n v="319.2"/>
    <n v="-1.8000000000000114"/>
    <s v="Mar"/>
    <s v="Mar-2025"/>
    <d v="2025-03-01T00:00:00"/>
    <s v="Fashion"/>
    <x v="11"/>
  </r>
  <r>
    <s v="P059"/>
    <n v="2"/>
    <n v="1999"/>
    <n v="399.8"/>
    <s v="UPI"/>
    <s v="Delivered"/>
    <s v="Delivered"/>
    <s v="Google Ads"/>
    <n v="80"/>
    <n v="1414"/>
    <n v="3598.2"/>
    <n v="2828"/>
    <n v="770.19999999999982"/>
    <n v="0.21405147017953416"/>
    <n v="3598.2"/>
    <n v="770.19999999999982"/>
    <s v="May"/>
    <s v="May-2025"/>
    <d v="2025-05-01T00:00:00"/>
    <s v="Home &amp; Kitchen"/>
    <x v="24"/>
  </r>
  <r>
    <s v="P062"/>
    <n v="2"/>
    <n v="1599"/>
    <n v="799.5"/>
    <s v="Debit Card"/>
    <s v="Delivered"/>
    <s v="Delivered"/>
    <s v="Google Ads"/>
    <n v="40"/>
    <n v="1023"/>
    <n v="2398.5"/>
    <n v="2046"/>
    <n v="352.5"/>
    <n v="0.14696685428392744"/>
    <n v="2398.5"/>
    <n v="352.5"/>
    <s v="Feb"/>
    <s v="Feb-2025"/>
    <d v="2025-02-01T00:00:00"/>
    <s v="Beauty &amp; Personal Care"/>
    <x v="12"/>
  </r>
  <r>
    <s v="P016"/>
    <n v="1"/>
    <n v="999"/>
    <n v="249.75"/>
    <s v="Debit Card"/>
    <s v="Delivered"/>
    <s v="Delivered"/>
    <s v="Affiliate"/>
    <n v="50"/>
    <n v="813"/>
    <n v="749.25"/>
    <n v="813"/>
    <n v="-63.75"/>
    <n v="-8.5085085085085083E-2"/>
    <n v="749.25"/>
    <n v="-63.75"/>
    <s v="Jan"/>
    <s v="Jan-2025"/>
    <d v="2025-01-01T00:00:00"/>
    <s v="Electronics"/>
    <x v="6"/>
  </r>
  <r>
    <s v="P005"/>
    <n v="1"/>
    <n v="599"/>
    <n v="0"/>
    <s v="Cash on Delivery"/>
    <s v="Delivered"/>
    <s v="Delayed"/>
    <s v="Google Ads"/>
    <n v="80"/>
    <n v="426"/>
    <n v="599"/>
    <n v="426"/>
    <n v="173"/>
    <n v="0.28881469115191988"/>
    <n v="599"/>
    <n v="173"/>
    <s v="Mar"/>
    <s v="Mar-2024"/>
    <d v="2024-03-01T00:00:00"/>
    <s v="Electronics"/>
    <x v="20"/>
  </r>
  <r>
    <s v="P068"/>
    <n v="2"/>
    <n v="2499"/>
    <n v="499.8"/>
    <s v="UPI"/>
    <s v="Delivered"/>
    <s v="Delivered"/>
    <s v="Google Ads"/>
    <n v="100"/>
    <n v="1632"/>
    <n v="4498.2"/>
    <n v="3264"/>
    <n v="1234.1999999999998"/>
    <n v="0.27437641723356004"/>
    <n v="4498.2"/>
    <n v="1234.1999999999998"/>
    <s v="Oct"/>
    <s v="Oct-2024"/>
    <d v="2024-10-01T00:00:00"/>
    <s v="Beauty &amp; Personal Care"/>
    <x v="17"/>
  </r>
  <r>
    <s v="P097"/>
    <n v="2"/>
    <n v="499"/>
    <n v="199.6"/>
    <s v="Debit Card"/>
    <s v="Delivered"/>
    <s v="Delivered"/>
    <s v="Organic"/>
    <n v="70"/>
    <n v="324"/>
    <n v="798.4"/>
    <n v="648"/>
    <n v="150.39999999999998"/>
    <n v="0.18837675350701399"/>
    <n v="798.4"/>
    <n v="150.39999999999998"/>
    <s v="Mar"/>
    <s v="Mar-2024"/>
    <d v="2024-03-01T00:00:00"/>
    <s v="Sports &amp; Fitness"/>
    <x v="18"/>
  </r>
  <r>
    <s v="P038"/>
    <n v="1"/>
    <n v="399"/>
    <n v="0"/>
    <s v="Net Banking"/>
    <s v="Cancelled"/>
    <s v="Cancelled"/>
    <s v="Google Ads"/>
    <n v="60"/>
    <n v="248"/>
    <n v="399"/>
    <n v="248"/>
    <n v="151"/>
    <n v="0.37844611528822053"/>
    <n v="0"/>
    <n v="0"/>
    <s v="Jul"/>
    <s v="Jul-2024"/>
    <d v="2024-07-01T00:00:00"/>
    <s v="Fashion"/>
    <x v="8"/>
  </r>
  <r>
    <s v="P094"/>
    <n v="1"/>
    <n v="399"/>
    <n v="19.95"/>
    <s v="Credit Card"/>
    <s v="Delivered"/>
    <s v="Delayed"/>
    <s v="Instagram"/>
    <n v="50"/>
    <n v="244"/>
    <n v="379.05"/>
    <n v="244"/>
    <n v="135.05000000000001"/>
    <n v="0.35628545046827598"/>
    <n v="379.05"/>
    <n v="135.05000000000001"/>
    <s v="Jun"/>
    <s v="Jun-2025"/>
    <d v="2025-06-01T00:00:00"/>
    <s v="Sports &amp; Fitness"/>
    <x v="1"/>
  </r>
  <r>
    <s v="P005"/>
    <n v="4"/>
    <n v="599"/>
    <n v="0"/>
    <s v="Credit Card"/>
    <s v="Cancelled"/>
    <s v="Cancelled"/>
    <s v="Organic"/>
    <n v="80"/>
    <n v="426"/>
    <n v="2396"/>
    <n v="1704"/>
    <n v="692"/>
    <n v="0.28881469115191988"/>
    <n v="0"/>
    <n v="0"/>
    <s v="Sep"/>
    <s v="Sep-2024"/>
    <d v="2024-09-01T00:00:00"/>
    <s v="Electronics"/>
    <x v="20"/>
  </r>
  <r>
    <s v="P040"/>
    <n v="1"/>
    <n v="799"/>
    <n v="39.950000000000003"/>
    <s v="UPI"/>
    <s v="Delivered"/>
    <s v="Delivered"/>
    <s v="Organic"/>
    <n v="40"/>
    <n v="639"/>
    <n v="759.05"/>
    <n v="639"/>
    <n v="120.04999999999995"/>
    <n v="0.15815822409590932"/>
    <n v="759.05"/>
    <n v="120.04999999999995"/>
    <s v="Jan"/>
    <s v="Jan-2025"/>
    <d v="2025-01-01T00:00:00"/>
    <s v="Fashion"/>
    <x v="8"/>
  </r>
  <r>
    <s v="P073"/>
    <n v="4"/>
    <n v="499"/>
    <n v="299.39999999999998"/>
    <s v="Credit Card"/>
    <s v="Delivered"/>
    <s v="Delivered"/>
    <s v="Affiliate"/>
    <n v="60"/>
    <n v="334"/>
    <n v="1696.6"/>
    <n v="1336"/>
    <n v="360.59999999999991"/>
    <n v="0.21254273252387124"/>
    <n v="1696.6"/>
    <n v="360.59999999999991"/>
    <s v="Apr"/>
    <s v="Apr-2024"/>
    <d v="2024-04-01T00:00:00"/>
    <s v="Beauty &amp; Personal Care"/>
    <x v="23"/>
  </r>
  <r>
    <s v="P018"/>
    <n v="2"/>
    <n v="499"/>
    <n v="49.9"/>
    <s v="Net Banking"/>
    <s v="Delivered"/>
    <s v="Delayed"/>
    <s v="Organic"/>
    <n v="80"/>
    <n v="403"/>
    <n v="948.1"/>
    <n v="806"/>
    <n v="142.10000000000002"/>
    <n v="0.14987870477797702"/>
    <n v="948.1"/>
    <n v="142.10000000000002"/>
    <s v="Jun"/>
    <s v="Jun-2025"/>
    <d v="2025-06-01T00:00:00"/>
    <s v="Electronics"/>
    <x v="9"/>
  </r>
  <r>
    <s v="P034"/>
    <n v="2"/>
    <n v="4999"/>
    <n v="0"/>
    <s v="Debit Card"/>
    <s v="Cancelled"/>
    <s v="Cancelled"/>
    <s v="Organic"/>
    <n v="80"/>
    <n v="3985"/>
    <n v="9998"/>
    <n v="7970"/>
    <n v="2028"/>
    <n v="0.20284056811362272"/>
    <n v="0"/>
    <n v="0"/>
    <s v="Jan"/>
    <s v="Jan-2024"/>
    <d v="2024-01-01T00:00:00"/>
    <s v="Fashion"/>
    <x v="11"/>
  </r>
  <r>
    <s v="P025"/>
    <n v="2"/>
    <n v="4999"/>
    <n v="0"/>
    <s v="Credit Card"/>
    <s v="Cancelled"/>
    <s v="Cancelled"/>
    <s v="Google Ads"/>
    <n v="100"/>
    <n v="3572"/>
    <n v="9998"/>
    <n v="7144"/>
    <n v="2854"/>
    <n v="0.28545709141828368"/>
    <n v="0"/>
    <n v="0"/>
    <s v="Jul"/>
    <s v="Jul-2025"/>
    <d v="2025-07-01T00:00:00"/>
    <s v="Fashion"/>
    <x v="0"/>
  </r>
  <r>
    <s v="P066"/>
    <n v="3"/>
    <n v="299"/>
    <n v="0"/>
    <s v="Credit Card"/>
    <s v="Cancelled"/>
    <s v="Cancelled"/>
    <s v="Organic"/>
    <n v="60"/>
    <n v="223"/>
    <n v="897"/>
    <n v="669"/>
    <n v="228"/>
    <n v="0.25418060200668896"/>
    <n v="0"/>
    <n v="0"/>
    <s v="Jul"/>
    <s v="Jul-2025"/>
    <d v="2025-07-01T00:00:00"/>
    <s v="Beauty &amp; Personal Care"/>
    <x v="17"/>
  </r>
  <r>
    <s v="P062"/>
    <n v="2"/>
    <n v="1599"/>
    <n v="0"/>
    <s v="UPI"/>
    <s v="Delivered"/>
    <s v="Delivered"/>
    <s v="Organic"/>
    <n v="60"/>
    <n v="1023"/>
    <n v="3198"/>
    <n v="2046"/>
    <n v="1152"/>
    <n v="0.36022514071294559"/>
    <n v="3198"/>
    <n v="1152"/>
    <s v="Aug"/>
    <s v="Aug-2025"/>
    <d v="2025-08-01T00:00:00"/>
    <s v="Beauty &amp; Personal Care"/>
    <x v="12"/>
  </r>
  <r>
    <s v="P035"/>
    <n v="4"/>
    <n v="1299"/>
    <n v="1039.2"/>
    <s v="Debit Card"/>
    <s v="Delivered"/>
    <s v="Delivered"/>
    <s v="Organic"/>
    <n v="70"/>
    <n v="863"/>
    <n v="4156.8"/>
    <n v="3452"/>
    <n v="704.80000000000018"/>
    <n v="0.16955350269438033"/>
    <n v="4156.8"/>
    <n v="704.80000000000018"/>
    <s v="Feb"/>
    <s v="Feb-2024"/>
    <d v="2024-02-01T00:00:00"/>
    <s v="Fashion"/>
    <x v="11"/>
  </r>
  <r>
    <s v="P010"/>
    <n v="2"/>
    <n v="2499"/>
    <n v="0"/>
    <s v="Debit Card"/>
    <s v="Delivered"/>
    <s v="Delivered"/>
    <s v="Organic"/>
    <n v="100"/>
    <n v="2030"/>
    <n v="4998"/>
    <n v="4060"/>
    <n v="938"/>
    <n v="0.1876750700280112"/>
    <n v="4998"/>
    <n v="938"/>
    <s v="Mar"/>
    <s v="Mar-2024"/>
    <d v="2024-03-01T00:00:00"/>
    <s v="Electronics"/>
    <x v="19"/>
  </r>
  <r>
    <s v="P028"/>
    <n v="1"/>
    <n v="799"/>
    <n v="199.75"/>
    <s v="UPI"/>
    <s v="Delivered"/>
    <s v="Delayed"/>
    <s v="Affiliate"/>
    <n v="100"/>
    <n v="526"/>
    <n v="599.25"/>
    <n v="526"/>
    <n v="73.25"/>
    <n v="0.12223612849395077"/>
    <n v="599.25"/>
    <n v="73.25"/>
    <s v="Aug"/>
    <s v="Aug-2024"/>
    <d v="2024-08-01T00:00:00"/>
    <s v="Fashion"/>
    <x v="0"/>
  </r>
  <r>
    <s v="P073"/>
    <n v="4"/>
    <n v="499"/>
    <n v="0"/>
    <s v="UPI"/>
    <s v="Delivered"/>
    <s v="Delivered"/>
    <s v="Affiliate"/>
    <n v="40"/>
    <n v="334"/>
    <n v="1996"/>
    <n v="1336"/>
    <n v="660"/>
    <n v="0.33066132264529058"/>
    <n v="1996"/>
    <n v="660"/>
    <s v="Jun"/>
    <s v="Jun-2025"/>
    <d v="2025-06-01T00:00:00"/>
    <s v="Beauty &amp; Personal Care"/>
    <x v="23"/>
  </r>
  <r>
    <s v="P071"/>
    <n v="4"/>
    <n v="999"/>
    <n v="0"/>
    <s v="Debit Card"/>
    <s v="Delivered"/>
    <s v="Delivered"/>
    <s v="Google Ads"/>
    <n v="60"/>
    <n v="818"/>
    <n v="3996"/>
    <n v="3272"/>
    <n v="724"/>
    <n v="0.18118118118118118"/>
    <n v="3996"/>
    <n v="724"/>
    <s v="Apr"/>
    <s v="Apr-2024"/>
    <d v="2024-04-01T00:00:00"/>
    <s v="Beauty &amp; Personal Care"/>
    <x v="2"/>
  </r>
  <r>
    <s v="P053"/>
    <n v="4"/>
    <n v="599"/>
    <n v="119.8"/>
    <s v="Credit Card"/>
    <s v="Delivered"/>
    <s v="Delivered"/>
    <s v="Instagram"/>
    <n v="70"/>
    <n v="443"/>
    <n v="2276.1999999999998"/>
    <n v="1772"/>
    <n v="504.19999999999982"/>
    <n v="0.22150953343291443"/>
    <n v="2276.1999999999998"/>
    <n v="504.19999999999982"/>
    <s v="Sep"/>
    <s v="Sep-2024"/>
    <d v="2024-09-01T00:00:00"/>
    <s v="Home &amp; Kitchen"/>
    <x v="16"/>
  </r>
  <r>
    <s v="P094"/>
    <n v="2"/>
    <n v="399"/>
    <n v="0"/>
    <s v="Cash on Delivery"/>
    <s v="Delivered"/>
    <s v="Delivered"/>
    <s v="Affiliate"/>
    <n v="100"/>
    <n v="244"/>
    <n v="798"/>
    <n v="488"/>
    <n v="310"/>
    <n v="0.38847117794486213"/>
    <n v="798"/>
    <n v="310"/>
    <s v="Mar"/>
    <s v="Mar-2024"/>
    <d v="2024-03-01T00:00:00"/>
    <s v="Sports &amp; Fitness"/>
    <x v="1"/>
  </r>
  <r>
    <s v="P061"/>
    <n v="3"/>
    <n v="299"/>
    <n v="0"/>
    <s v="Credit Card"/>
    <s v="Delivered"/>
    <s v="Delayed"/>
    <s v="Organic"/>
    <n v="100"/>
    <n v="170"/>
    <n v="897"/>
    <n v="510"/>
    <n v="387"/>
    <n v="0.43143812709030099"/>
    <n v="897"/>
    <n v="387"/>
    <s v="Jan"/>
    <s v="Jan-2025"/>
    <d v="2025-01-01T00:00:00"/>
    <s v="Beauty &amp; Personal Care"/>
    <x v="12"/>
  </r>
  <r>
    <s v="P042"/>
    <n v="1"/>
    <n v="2499"/>
    <n v="249.9"/>
    <s v="Credit Card"/>
    <s v="Delivered"/>
    <s v="Delivered"/>
    <s v="Organic"/>
    <n v="70"/>
    <n v="1833"/>
    <n v="2249.1"/>
    <n v="1833"/>
    <n v="416.09999999999991"/>
    <n v="0.18500733626784044"/>
    <n v="2249.1"/>
    <n v="416.09999999999991"/>
    <s v="Jun"/>
    <s v="Jun-2025"/>
    <d v="2025-06-01T00:00:00"/>
    <s v="Home &amp; Kitchen"/>
    <x v="4"/>
  </r>
  <r>
    <s v="P096"/>
    <n v="1"/>
    <n v="299"/>
    <n v="44.85"/>
    <s v="Debit Card"/>
    <s v="Delivered"/>
    <s v="Delivered"/>
    <s v="Organic"/>
    <n v="60"/>
    <n v="168"/>
    <n v="254.15"/>
    <n v="168"/>
    <n v="86.15"/>
    <n v="0.33897304741294515"/>
    <n v="254.15"/>
    <n v="86.15"/>
    <s v="Mar"/>
    <s v="Mar-2024"/>
    <d v="2024-03-01T00:00:00"/>
    <s v="Sports &amp; Fitness"/>
    <x v="1"/>
  </r>
  <r>
    <s v="P029"/>
    <n v="4"/>
    <n v="2499"/>
    <n v="999.6"/>
    <s v="Debit Card"/>
    <s v="Delivered"/>
    <s v="Delivered"/>
    <s v="Affiliate"/>
    <n v="80"/>
    <n v="1584"/>
    <n v="8996.4"/>
    <n v="6336"/>
    <n v="2660.3999999999996"/>
    <n v="0.29571828731492594"/>
    <n v="8996.4"/>
    <n v="2660.3999999999996"/>
    <s v="Mar"/>
    <s v="Mar-2025"/>
    <d v="2025-03-01T00:00:00"/>
    <s v="Fashion"/>
    <x v="21"/>
  </r>
  <r>
    <s v="P058"/>
    <n v="1"/>
    <n v="599"/>
    <n v="59.9"/>
    <s v="Credit Card"/>
    <s v="Delivered"/>
    <s v="Delivered"/>
    <s v="Google Ads"/>
    <n v="70"/>
    <n v="464"/>
    <n v="539.1"/>
    <n v="464"/>
    <n v="75.100000000000023"/>
    <n v="0.13930625115933967"/>
    <n v="539.1"/>
    <n v="75.100000000000023"/>
    <s v="May"/>
    <s v="May-2024"/>
    <d v="2024-05-01T00:00:00"/>
    <s v="Home &amp; Kitchen"/>
    <x v="24"/>
  </r>
  <r>
    <s v="P028"/>
    <n v="4"/>
    <n v="799"/>
    <n v="479.4"/>
    <s v="UPI"/>
    <s v="Delivered"/>
    <s v="Delivered"/>
    <s v="Instagram"/>
    <n v="80"/>
    <n v="526"/>
    <n v="2716.6"/>
    <n v="2104"/>
    <n v="612.59999999999991"/>
    <n v="0.22550246631819182"/>
    <n v="2716.6"/>
    <n v="612.59999999999991"/>
    <s v="Mar"/>
    <s v="Mar-2024"/>
    <d v="2024-03-01T00:00:00"/>
    <s v="Fashion"/>
    <x v="0"/>
  </r>
  <r>
    <s v="P001"/>
    <n v="1"/>
    <n v="799"/>
    <n v="0"/>
    <s v="Credit Card"/>
    <s v="Delivered"/>
    <s v="Delayed"/>
    <s v="Instagram"/>
    <n v="80"/>
    <n v="547"/>
    <n v="799"/>
    <n v="547"/>
    <n v="252"/>
    <n v="0.31539424280350437"/>
    <n v="799"/>
    <n v="252"/>
    <s v="Jan"/>
    <s v="Jan-2024"/>
    <d v="2024-01-01T00:00:00"/>
    <s v="Electronics"/>
    <x v="5"/>
  </r>
  <r>
    <s v="P016"/>
    <n v="1"/>
    <n v="999"/>
    <n v="149.85"/>
    <s v="Debit Card"/>
    <s v="Delivered"/>
    <s v="Delivered"/>
    <s v="Facebook"/>
    <n v="80"/>
    <n v="813"/>
    <n v="849.15"/>
    <n v="813"/>
    <n v="36.149999999999977"/>
    <n v="4.2571983748454313E-2"/>
    <n v="849.15"/>
    <n v="36.149999999999977"/>
    <s v="Oct"/>
    <s v="Oct-2024"/>
    <d v="2024-10-01T00:00:00"/>
    <s v="Electronics"/>
    <x v="6"/>
  </r>
  <r>
    <s v="P093"/>
    <n v="1"/>
    <n v="999"/>
    <n v="49.95"/>
    <s v="UPI"/>
    <s v="Delivered"/>
    <s v="Delivered"/>
    <s v="Organic"/>
    <n v="70"/>
    <n v="629"/>
    <n v="949.05"/>
    <n v="629"/>
    <n v="320.04999999999995"/>
    <n v="0.33723196881091616"/>
    <n v="949.05"/>
    <n v="320.04999999999995"/>
    <s v="Aug"/>
    <s v="Aug-2025"/>
    <d v="2025-08-01T00:00:00"/>
    <s v="Sports &amp; Fitness"/>
    <x v="1"/>
  </r>
  <r>
    <s v="P068"/>
    <n v="3"/>
    <n v="2499"/>
    <n v="374.85"/>
    <s v="Credit Card"/>
    <s v="Delivered"/>
    <s v="Delivered"/>
    <s v="Instagram"/>
    <n v="50"/>
    <n v="1632"/>
    <n v="7122.15"/>
    <n v="4896"/>
    <n v="2226.1499999999996"/>
    <n v="0.31256713211600429"/>
    <n v="7122.15"/>
    <n v="2226.1499999999996"/>
    <s v="Feb"/>
    <s v="Feb-2024"/>
    <d v="2024-02-01T00:00:00"/>
    <s v="Beauty &amp; Personal Care"/>
    <x v="17"/>
  </r>
  <r>
    <s v="P017"/>
    <n v="2"/>
    <n v="6999"/>
    <n v="2099.6999999999998"/>
    <s v="Credit Card"/>
    <s v="Delivered"/>
    <s v="Delivered"/>
    <s v="Organic"/>
    <n v="50"/>
    <n v="4046"/>
    <n v="11898.3"/>
    <n v="8092"/>
    <n v="3806.2999999999993"/>
    <n v="0.3199028432633233"/>
    <n v="11898.3"/>
    <n v="3806.2999999999993"/>
    <s v="Aug"/>
    <s v="Aug-2025"/>
    <d v="2025-08-01T00:00:00"/>
    <s v="Electronics"/>
    <x v="9"/>
  </r>
  <r>
    <s v="P085"/>
    <n v="2"/>
    <n v="2999"/>
    <n v="1499.5"/>
    <s v="Credit Card"/>
    <s v="Delivered"/>
    <s v="Delayed"/>
    <s v="Affiliate"/>
    <n v="80"/>
    <n v="2394"/>
    <n v="4498.5"/>
    <n v="4788"/>
    <n v="-289.5"/>
    <n v="-6.4354784928309441E-2"/>
    <n v="4498.5"/>
    <n v="-289.5"/>
    <s v="Jun"/>
    <s v="Jun-2025"/>
    <d v="2025-06-01T00:00:00"/>
    <s v="Sports &amp; Fitness"/>
    <x v="15"/>
  </r>
  <r>
    <s v="P054"/>
    <n v="3"/>
    <n v="4999"/>
    <n v="749.85"/>
    <s v="Debit Card"/>
    <s v="Delivered"/>
    <s v="Delivered"/>
    <s v="Organic"/>
    <n v="50"/>
    <n v="2912"/>
    <n v="14247.15"/>
    <n v="8736"/>
    <n v="5511.15"/>
    <n v="0.38682473336772616"/>
    <n v="14247.15"/>
    <n v="5511.15"/>
    <s v="Aug"/>
    <s v="Aug-2025"/>
    <d v="2025-08-01T00:00:00"/>
    <s v="Home &amp; Kitchen"/>
    <x v="16"/>
  </r>
  <r>
    <s v="P042"/>
    <n v="1"/>
    <n v="2499"/>
    <n v="0"/>
    <s v="Cash on Delivery"/>
    <s v="Delivered"/>
    <s v="Delivered"/>
    <s v="Affiliate"/>
    <n v="80"/>
    <n v="1833"/>
    <n v="2499"/>
    <n v="1833"/>
    <n v="666"/>
    <n v="0.26650660264105641"/>
    <n v="2499"/>
    <n v="666"/>
    <s v="Jan"/>
    <s v="Jan-2025"/>
    <d v="2025-01-01T00:00:00"/>
    <s v="Home &amp; Kitchen"/>
    <x v="4"/>
  </r>
  <r>
    <s v="P028"/>
    <n v="2"/>
    <n v="799"/>
    <n v="159.80000000000001"/>
    <s v="UPI"/>
    <s v="Delivered"/>
    <s v="Delivered"/>
    <s v="Organic"/>
    <n v="100"/>
    <n v="526"/>
    <n v="1438.2"/>
    <n v="1052"/>
    <n v="386.20000000000005"/>
    <n v="0.26853010707829233"/>
    <n v="1438.2"/>
    <n v="386.20000000000005"/>
    <s v="Nov"/>
    <s v="Nov-2024"/>
    <d v="2024-11-01T00:00:00"/>
    <s v="Fashion"/>
    <x v="0"/>
  </r>
  <r>
    <s v="P007"/>
    <n v="4"/>
    <n v="599"/>
    <n v="119.8"/>
    <s v="UPI"/>
    <s v="Delivered"/>
    <s v="Delivered"/>
    <s v="Google Ads"/>
    <n v="60"/>
    <n v="470"/>
    <n v="2276.1999999999998"/>
    <n v="1880"/>
    <n v="396.19999999999982"/>
    <n v="0.17406203321325009"/>
    <n v="2276.1999999999998"/>
    <n v="396.19999999999982"/>
    <s v="Feb"/>
    <s v="Feb-2024"/>
    <d v="2024-02-01T00:00:00"/>
    <s v="Electronics"/>
    <x v="20"/>
  </r>
  <r>
    <s v="P009"/>
    <n v="1"/>
    <n v="4999"/>
    <n v="499.9"/>
    <s v="Cash on Delivery"/>
    <s v="Delivered"/>
    <s v="Delivered"/>
    <s v="Organic"/>
    <n v="60"/>
    <n v="2853"/>
    <n v="4499.1000000000004"/>
    <n v="2853"/>
    <n v="1646.1000000000004"/>
    <n v="0.36587317463492702"/>
    <n v="4499.1000000000004"/>
    <n v="1646.1000000000004"/>
    <s v="Jan"/>
    <s v="Jan-2025"/>
    <d v="2025-01-01T00:00:00"/>
    <s v="Electronics"/>
    <x v="19"/>
  </r>
  <r>
    <s v="P081"/>
    <n v="2"/>
    <n v="499"/>
    <n v="249.5"/>
    <s v="Credit Card"/>
    <s v="Delivered"/>
    <s v="Delivered"/>
    <s v="Organic"/>
    <n v="100"/>
    <n v="280"/>
    <n v="748.5"/>
    <n v="560"/>
    <n v="188.5"/>
    <n v="0.25183700734802938"/>
    <n v="748.5"/>
    <n v="188.5"/>
    <s v="Jul"/>
    <s v="Jul-2025"/>
    <d v="2025-07-01T00:00:00"/>
    <s v="Sports &amp; Fitness"/>
    <x v="10"/>
  </r>
  <r>
    <s v="P031"/>
    <n v="1"/>
    <n v="3999"/>
    <n v="0"/>
    <s v="Credit Card"/>
    <s v="Delivered"/>
    <s v="Delivered"/>
    <s v="Google Ads"/>
    <n v="40"/>
    <n v="3007"/>
    <n v="3999"/>
    <n v="3007"/>
    <n v="992"/>
    <n v="0.24806201550387597"/>
    <n v="3999"/>
    <n v="992"/>
    <s v="Oct"/>
    <s v="Oct-2025"/>
    <d v="2025-10-01T00:00:00"/>
    <s v="Fashion"/>
    <x v="21"/>
  </r>
  <r>
    <s v="P001"/>
    <n v="1"/>
    <n v="799"/>
    <n v="119.85"/>
    <s v="Debit Card"/>
    <s v="Delivered"/>
    <s v="Delivered"/>
    <s v="Instagram"/>
    <n v="80"/>
    <n v="547"/>
    <n v="679.15"/>
    <n v="547"/>
    <n v="132.14999999999998"/>
    <n v="0.19458146212176983"/>
    <n v="679.15"/>
    <n v="132.14999999999998"/>
    <s v="Oct"/>
    <s v="Oct-2025"/>
    <d v="2025-10-01T00:00:00"/>
    <s v="Electronics"/>
    <x v="5"/>
  </r>
  <r>
    <s v="P034"/>
    <n v="1"/>
    <n v="4999"/>
    <n v="499.9"/>
    <s v="Credit Card"/>
    <s v="Delivered"/>
    <s v="Delivered"/>
    <s v="Organic"/>
    <n v="60"/>
    <n v="3985"/>
    <n v="4499.1000000000004"/>
    <n v="3985"/>
    <n v="514.10000000000036"/>
    <n v="0.11426729790402532"/>
    <n v="4499.1000000000004"/>
    <n v="514.10000000000036"/>
    <s v="Oct"/>
    <s v="Oct-2024"/>
    <d v="2024-10-01T00:00:00"/>
    <s v="Fashion"/>
    <x v="11"/>
  </r>
  <r>
    <s v="P041"/>
    <n v="2"/>
    <n v="399"/>
    <n v="119.7"/>
    <s v="UPI"/>
    <s v="Delivered"/>
    <s v="Delivered"/>
    <s v="Google Ads"/>
    <n v="60"/>
    <n v="315"/>
    <n v="678.3"/>
    <n v="630"/>
    <n v="48.299999999999955"/>
    <n v="7.120743034055721E-2"/>
    <n v="678.3"/>
    <n v="48.299999999999955"/>
    <s v="Aug"/>
    <s v="Aug-2024"/>
    <d v="2024-08-01T00:00:00"/>
    <s v="Home &amp; Kitchen"/>
    <x v="4"/>
  </r>
  <r>
    <s v="P024"/>
    <n v="1"/>
    <n v="1299"/>
    <n v="0"/>
    <s v="Credit Card"/>
    <s v="Cancelled"/>
    <s v="Cancelled"/>
    <s v="Email"/>
    <n v="60"/>
    <n v="969"/>
    <n v="1299"/>
    <n v="969"/>
    <n v="330"/>
    <n v="0.2540415704387991"/>
    <n v="0"/>
    <n v="0"/>
    <s v="Sep"/>
    <s v="Sep-2024"/>
    <d v="2024-09-01T00:00:00"/>
    <s v="Fashion"/>
    <x v="22"/>
  </r>
  <r>
    <s v="P004"/>
    <n v="1"/>
    <n v="8999"/>
    <n v="0"/>
    <s v="Credit Card"/>
    <s v="Cancelled"/>
    <s v="Cancelled"/>
    <s v="Google Ads"/>
    <n v="70"/>
    <n v="5059"/>
    <n v="8999"/>
    <n v="5059"/>
    <n v="3940"/>
    <n v="0.43782642515835091"/>
    <n v="0"/>
    <n v="0"/>
    <s v="Jul"/>
    <s v="Jul-2024"/>
    <d v="2024-07-01T00:00:00"/>
    <s v="Electronics"/>
    <x v="5"/>
  </r>
  <r>
    <s v="P081"/>
    <n v="3"/>
    <n v="499"/>
    <n v="224.55"/>
    <s v="Debit Card"/>
    <s v="Delivered"/>
    <s v="Delivered"/>
    <s v="Instagram"/>
    <n v="100"/>
    <n v="280"/>
    <n v="1272.45"/>
    <n v="840"/>
    <n v="432.45000000000005"/>
    <n v="0.3398561829541436"/>
    <n v="1272.45"/>
    <n v="432.45000000000005"/>
    <s v="Feb"/>
    <s v="Feb-2024"/>
    <d v="2024-02-01T00:00:00"/>
    <s v="Sports &amp; Fitness"/>
    <x v="10"/>
  </r>
  <r>
    <s v="P041"/>
    <n v="1"/>
    <n v="399"/>
    <n v="59.85"/>
    <s v="UPI"/>
    <s v="Delivered"/>
    <s v="Delivered"/>
    <s v="Organic"/>
    <n v="60"/>
    <n v="315"/>
    <n v="339.15"/>
    <n v="315"/>
    <n v="24.149999999999977"/>
    <n v="7.120743034055721E-2"/>
    <n v="339.15"/>
    <n v="24.149999999999977"/>
    <s v="Jul"/>
    <s v="Jul-2025"/>
    <d v="2025-07-01T00:00:00"/>
    <s v="Home &amp; Kitchen"/>
    <x v="4"/>
  </r>
  <r>
    <s v="P006"/>
    <n v="2"/>
    <n v="399"/>
    <n v="0"/>
    <s v="UPI"/>
    <s v="Cancelled"/>
    <s v="Cancelled"/>
    <s v="Google Ads"/>
    <n v="60"/>
    <n v="221"/>
    <n v="798"/>
    <n v="442"/>
    <n v="356"/>
    <n v="0.44611528822055135"/>
    <n v="0"/>
    <n v="0"/>
    <s v="Jun"/>
    <s v="Jun-2024"/>
    <d v="2024-06-01T00:00:00"/>
    <s v="Electronics"/>
    <x v="20"/>
  </r>
  <r>
    <s v="P099"/>
    <n v="1"/>
    <n v="1299"/>
    <n v="129.9"/>
    <s v="Debit Card"/>
    <s v="Delivered"/>
    <s v="Delivered"/>
    <s v="Organic"/>
    <n v="60"/>
    <n v="1025"/>
    <n v="1169.0999999999999"/>
    <n v="1025"/>
    <n v="144.09999999999991"/>
    <n v="0.12325720639808393"/>
    <n v="1169.0999999999999"/>
    <n v="144.09999999999991"/>
    <s v="May"/>
    <s v="May-2024"/>
    <d v="2024-05-01T00:00:00"/>
    <s v="Sports &amp; Fitness"/>
    <x v="18"/>
  </r>
  <r>
    <s v="P025"/>
    <n v="1"/>
    <n v="4999"/>
    <n v="249.95"/>
    <s v="UPI"/>
    <s v="Delivered"/>
    <s v="Delayed"/>
    <s v="Organic"/>
    <n v="60"/>
    <n v="3572"/>
    <n v="4749.05"/>
    <n v="3572"/>
    <n v="1177.0500000000002"/>
    <n v="0.24784956991398283"/>
    <n v="4749.05"/>
    <n v="1177.0500000000002"/>
    <s v="Aug"/>
    <s v="Aug-2024"/>
    <d v="2024-08-01T00:00:00"/>
    <s v="Fashion"/>
    <x v="0"/>
  </r>
  <r>
    <s v="P079"/>
    <n v="1"/>
    <n v="1999"/>
    <n v="99.95"/>
    <s v="Debit Card"/>
    <s v="Delivered"/>
    <s v="Delivered"/>
    <s v="Instagram"/>
    <n v="70"/>
    <n v="1506"/>
    <n v="1899.05"/>
    <n v="1506"/>
    <n v="393.04999999999995"/>
    <n v="0.20697190700613463"/>
    <n v="1899.05"/>
    <n v="393.04999999999995"/>
    <s v="Feb"/>
    <s v="Feb-2024"/>
    <d v="2024-02-01T00:00:00"/>
    <s v="Beauty &amp; Personal Care"/>
    <x v="7"/>
  </r>
  <r>
    <s v="P030"/>
    <n v="1"/>
    <n v="799"/>
    <n v="119.85"/>
    <s v="Debit Card"/>
    <s v="Delivered"/>
    <s v="Delivered"/>
    <s v="Facebook"/>
    <n v="40"/>
    <n v="566"/>
    <n v="679.15"/>
    <n v="566"/>
    <n v="113.14999999999998"/>
    <n v="0.16660531546786422"/>
    <n v="679.15"/>
    <n v="113.14999999999998"/>
    <s v="Sep"/>
    <s v="Sep-2025"/>
    <d v="2025-09-01T00:00:00"/>
    <s v="Fashion"/>
    <x v="21"/>
  </r>
  <r>
    <s v="P005"/>
    <n v="3"/>
    <n v="599"/>
    <n v="89.85"/>
    <s v="UPI"/>
    <s v="Delivered"/>
    <s v="Delivered"/>
    <s v="Google Ads"/>
    <n v="50"/>
    <n v="426"/>
    <n v="1707.15"/>
    <n v="1278"/>
    <n v="429.15000000000009"/>
    <n v="0.25138388542307361"/>
    <n v="1707.15"/>
    <n v="429.15000000000009"/>
    <s v="Aug"/>
    <s v="Aug-2024"/>
    <d v="2024-08-01T00:00:00"/>
    <s v="Electronics"/>
    <x v="20"/>
  </r>
  <r>
    <s v="P018"/>
    <n v="4"/>
    <n v="499"/>
    <n v="299.39999999999998"/>
    <s v="Credit Card"/>
    <s v="Delivered"/>
    <s v="Delayed"/>
    <s v="Organic"/>
    <n v="70"/>
    <n v="403"/>
    <n v="1696.6"/>
    <n v="1612"/>
    <n v="84.599999999999909"/>
    <n v="4.9864434751856604E-2"/>
    <n v="1696.6"/>
    <n v="84.599999999999909"/>
    <s v="Apr"/>
    <s v="Apr-2025"/>
    <d v="2025-04-01T00:00:00"/>
    <s v="Electronics"/>
    <x v="9"/>
  </r>
  <r>
    <s v="P059"/>
    <n v="3"/>
    <n v="1999"/>
    <n v="0"/>
    <s v="UPI"/>
    <s v="Delivered"/>
    <s v="Delivered"/>
    <s v="Organic"/>
    <n v="60"/>
    <n v="1414"/>
    <n v="5997"/>
    <n v="4242"/>
    <n v="1755"/>
    <n v="0.29264632316158079"/>
    <n v="5997"/>
    <n v="1755"/>
    <s v="Jun"/>
    <s v="Jun-2025"/>
    <d v="2025-06-01T00:00:00"/>
    <s v="Home &amp; Kitchen"/>
    <x v="24"/>
  </r>
  <r>
    <s v="P038"/>
    <n v="1"/>
    <n v="399"/>
    <n v="59.85"/>
    <s v="Cash on Delivery"/>
    <s v="Delivered"/>
    <s v="Delivered"/>
    <s v="Instagram"/>
    <n v="80"/>
    <n v="248"/>
    <n v="339.15"/>
    <n v="248"/>
    <n v="91.149999999999977"/>
    <n v="0.26876013563320061"/>
    <n v="339.15"/>
    <n v="91.149999999999977"/>
    <s v="Jan"/>
    <s v="Jan-2024"/>
    <d v="2024-01-01T00:00:00"/>
    <s v="Fashion"/>
    <x v="8"/>
  </r>
  <r>
    <s v="P003"/>
    <n v="1"/>
    <n v="399"/>
    <n v="59.85"/>
    <s v="Cash on Delivery"/>
    <s v="Delivered"/>
    <s v="Delivered"/>
    <s v="Organic"/>
    <n v="80"/>
    <n v="307"/>
    <n v="339.15"/>
    <n v="307"/>
    <n v="32.149999999999977"/>
    <n v="9.4795813062066872E-2"/>
    <n v="339.15"/>
    <n v="32.149999999999977"/>
    <s v="May"/>
    <s v="May-2025"/>
    <d v="2025-05-01T00:00:00"/>
    <s v="Electronics"/>
    <x v="5"/>
  </r>
  <r>
    <s v="P029"/>
    <n v="4"/>
    <n v="2499"/>
    <n v="999.6"/>
    <s v="UPI"/>
    <s v="Delivered"/>
    <s v="Delivered"/>
    <s v="Organic"/>
    <n v="40"/>
    <n v="1584"/>
    <n v="8996.4"/>
    <n v="6336"/>
    <n v="2660.3999999999996"/>
    <n v="0.29571828731492594"/>
    <n v="8996.4"/>
    <n v="2660.3999999999996"/>
    <s v="Mar"/>
    <s v="Mar-2025"/>
    <d v="2025-03-01T00:00:00"/>
    <s v="Fashion"/>
    <x v="21"/>
  </r>
  <r>
    <s v="P027"/>
    <n v="3"/>
    <n v="299"/>
    <n v="44.85"/>
    <s v="UPI"/>
    <s v="Delivered"/>
    <s v="Delivered"/>
    <s v="Facebook"/>
    <n v="50"/>
    <n v="206"/>
    <n v="852.15"/>
    <n v="618"/>
    <n v="234.14999999999998"/>
    <n v="0.27477556768174616"/>
    <n v="852.15"/>
    <n v="234.14999999999998"/>
    <s v="Jun"/>
    <s v="Jun-2024"/>
    <d v="2024-06-01T00:00:00"/>
    <s v="Fashion"/>
    <x v="0"/>
  </r>
  <r>
    <s v="P059"/>
    <n v="3"/>
    <n v="1999"/>
    <n v="299.85000000000002"/>
    <s v="Credit Card"/>
    <s v="Delivered"/>
    <s v="Delivered"/>
    <s v="Facebook"/>
    <n v="50"/>
    <n v="1414"/>
    <n v="5697.15"/>
    <n v="4242"/>
    <n v="1455.1499999999996"/>
    <n v="0.25541718227534815"/>
    <n v="5697.15"/>
    <n v="1455.1499999999996"/>
    <s v="Jan"/>
    <s v="Jan-2024"/>
    <d v="2024-01-01T00:00:00"/>
    <s v="Home &amp; Kitchen"/>
    <x v="24"/>
  </r>
  <r>
    <s v="P094"/>
    <n v="4"/>
    <n v="399"/>
    <n v="0"/>
    <s v="Cash on Delivery"/>
    <s v="Delivered"/>
    <s v="Delivered"/>
    <s v="Organic"/>
    <n v="40"/>
    <n v="244"/>
    <n v="1596"/>
    <n v="976"/>
    <n v="620"/>
    <n v="0.38847117794486213"/>
    <n v="1596"/>
    <n v="620"/>
    <s v="Mar"/>
    <s v="Mar-2024"/>
    <d v="2024-03-01T00:00:00"/>
    <s v="Sports &amp; Fitness"/>
    <x v="1"/>
  </r>
  <r>
    <s v="P083"/>
    <n v="2"/>
    <n v="499"/>
    <n v="199.6"/>
    <s v="Debit Card"/>
    <s v="Delivered"/>
    <s v="Delivered"/>
    <s v="Organic"/>
    <n v="80"/>
    <n v="323"/>
    <n v="798.4"/>
    <n v="646"/>
    <n v="152.39999999999998"/>
    <n v="0.19088176352705408"/>
    <n v="798.4"/>
    <n v="152.39999999999998"/>
    <s v="May"/>
    <s v="May-2024"/>
    <d v="2024-05-01T00:00:00"/>
    <s v="Sports &amp; Fitness"/>
    <x v="10"/>
  </r>
  <r>
    <s v="P020"/>
    <n v="1"/>
    <n v="1999"/>
    <n v="99.95"/>
    <s v="Credit Card"/>
    <s v="Delivered"/>
    <s v="Delivered"/>
    <s v="Facebook"/>
    <n v="40"/>
    <n v="1597"/>
    <n v="1899.05"/>
    <n v="1597"/>
    <n v="302.04999999999995"/>
    <n v="0.15905321081593427"/>
    <n v="1899.05"/>
    <n v="302.04999999999995"/>
    <s v="Jul"/>
    <s v="Jul-2025"/>
    <d v="2025-07-01T00:00:00"/>
    <s v="Electronics"/>
    <x v="9"/>
  </r>
  <r>
    <s v="P026"/>
    <n v="1"/>
    <n v="599"/>
    <n v="89.85"/>
    <s v="Debit Card"/>
    <s v="Delivered"/>
    <s v="Delivered"/>
    <s v="Google Ads"/>
    <n v="100"/>
    <n v="363"/>
    <n v="509.15"/>
    <n v="363"/>
    <n v="146.14999999999998"/>
    <n v="0.28704703918295194"/>
    <n v="509.15"/>
    <n v="146.14999999999998"/>
    <s v="Sep"/>
    <s v="Sep-2025"/>
    <d v="2025-09-01T00:00:00"/>
    <s v="Fashion"/>
    <x v="0"/>
  </r>
  <r>
    <s v="P013"/>
    <n v="1"/>
    <n v="999"/>
    <n v="249.75"/>
    <s v="Credit Card"/>
    <s v="Delivered"/>
    <s v="Delivered"/>
    <s v="Instagram"/>
    <n v="40"/>
    <n v="603"/>
    <n v="749.25"/>
    <n v="603"/>
    <n v="146.25"/>
    <n v="0.19519519519519518"/>
    <n v="749.25"/>
    <n v="146.25"/>
    <s v="Aug"/>
    <s v="Aug-2024"/>
    <d v="2024-08-01T00:00:00"/>
    <s v="Electronics"/>
    <x v="6"/>
  </r>
  <r>
    <s v="P097"/>
    <n v="2"/>
    <n v="499"/>
    <n v="49.9"/>
    <s v="Debit Card"/>
    <s v="Delivered"/>
    <s v="Delivered"/>
    <s v="Affiliate"/>
    <n v="100"/>
    <n v="324"/>
    <n v="948.1"/>
    <n v="648"/>
    <n v="300.10000000000002"/>
    <n v="0.31652779242695922"/>
    <n v="948.1"/>
    <n v="300.10000000000002"/>
    <s v="Mar"/>
    <s v="Mar-2024"/>
    <d v="2024-03-01T00:00:00"/>
    <s v="Sports &amp; Fitness"/>
    <x v="18"/>
  </r>
  <r>
    <s v="P070"/>
    <n v="4"/>
    <n v="499"/>
    <n v="0"/>
    <s v="Credit Card"/>
    <s v="Delivered"/>
    <s v="Delayed"/>
    <s v="Facebook"/>
    <n v="60"/>
    <n v="394"/>
    <n v="1996"/>
    <n v="1576"/>
    <n v="420"/>
    <n v="0.21042084168336672"/>
    <n v="1996"/>
    <n v="420"/>
    <s v="Sep"/>
    <s v="Sep-2025"/>
    <d v="2025-09-01T00:00:00"/>
    <s v="Beauty &amp; Personal Care"/>
    <x v="2"/>
  </r>
  <r>
    <s v="P067"/>
    <n v="3"/>
    <n v="999"/>
    <n v="299.7"/>
    <s v="UPI"/>
    <s v="Delivered"/>
    <s v="Delivered"/>
    <s v="Organic"/>
    <n v="40"/>
    <n v="611"/>
    <n v="2697.3"/>
    <n v="1833"/>
    <n v="864.30000000000018"/>
    <n v="0.32043154265376494"/>
    <n v="2697.3"/>
    <n v="864.30000000000018"/>
    <s v="Jul"/>
    <s v="Jul-2025"/>
    <d v="2025-07-01T00:00:00"/>
    <s v="Beauty &amp; Personal Care"/>
    <x v="17"/>
  </r>
  <r>
    <s v="P005"/>
    <n v="1"/>
    <n v="599"/>
    <n v="89.85"/>
    <s v="Credit Card"/>
    <s v="Delivered"/>
    <s v="Delivered"/>
    <s v="Organic"/>
    <n v="50"/>
    <n v="426"/>
    <n v="509.15"/>
    <n v="426"/>
    <n v="83.149999999999977"/>
    <n v="0.16331140135519981"/>
    <n v="509.15"/>
    <n v="83.149999999999977"/>
    <s v="Apr"/>
    <s v="Apr-2025"/>
    <d v="2025-04-01T00:00:00"/>
    <s v="Electronics"/>
    <x v="20"/>
  </r>
  <r>
    <s v="P083"/>
    <n v="4"/>
    <n v="499"/>
    <n v="0"/>
    <s v="Credit Card"/>
    <s v="Cancelled"/>
    <s v="Cancelled"/>
    <s v="Organic"/>
    <n v="70"/>
    <n v="323"/>
    <n v="1996"/>
    <n v="1292"/>
    <n v="704"/>
    <n v="0.35270541082164331"/>
    <n v="0"/>
    <n v="0"/>
    <s v="Nov"/>
    <s v="Nov-2024"/>
    <d v="2024-11-01T00:00:00"/>
    <s v="Sports &amp; Fitness"/>
    <x v="10"/>
  </r>
  <r>
    <s v="P081"/>
    <n v="1"/>
    <n v="499"/>
    <n v="24.95"/>
    <s v="Net Banking"/>
    <s v="Delivered"/>
    <s v="Delivered"/>
    <s v="Instagram"/>
    <n v="40"/>
    <n v="280"/>
    <n v="474.05"/>
    <n v="280"/>
    <n v="194.05"/>
    <n v="0.40934500580107586"/>
    <n v="474.05"/>
    <n v="194.05"/>
    <s v="Dec"/>
    <s v="Dec-2024"/>
    <d v="2024-12-01T00:00:00"/>
    <s v="Sports &amp; Fitness"/>
    <x v="10"/>
  </r>
  <r>
    <s v="P093"/>
    <n v="3"/>
    <n v="999"/>
    <n v="149.85"/>
    <s v="UPI"/>
    <s v="Delivered"/>
    <s v="Delivered"/>
    <s v="Affiliate"/>
    <n v="80"/>
    <n v="629"/>
    <n v="2847.15"/>
    <n v="1887"/>
    <n v="960.15000000000009"/>
    <n v="0.33723196881091622"/>
    <n v="2847.15"/>
    <n v="960.15000000000009"/>
    <s v="Sep"/>
    <s v="Sep-2024"/>
    <d v="2024-09-01T00:00:00"/>
    <s v="Sports &amp; Fitness"/>
    <x v="1"/>
  </r>
  <r>
    <s v="P080"/>
    <n v="2"/>
    <n v="6999"/>
    <n v="699.9"/>
    <s v="Cash on Delivery"/>
    <s v="Delivered"/>
    <s v="Delivered"/>
    <s v="Affiliate"/>
    <n v="80"/>
    <n v="4949"/>
    <n v="13298.1"/>
    <n v="9898"/>
    <n v="3400.1000000000004"/>
    <n v="0.25568314270459691"/>
    <n v="13298.1"/>
    <n v="3400.1000000000004"/>
    <s v="Jan"/>
    <s v="Jan-2025"/>
    <d v="2025-01-01T00:00:00"/>
    <s v="Beauty &amp; Personal Care"/>
    <x v="7"/>
  </r>
  <r>
    <s v="P015"/>
    <n v="4"/>
    <n v="1299"/>
    <n v="519.6"/>
    <s v="UPI"/>
    <s v="Delivered"/>
    <s v="Delivered"/>
    <s v="Instagram"/>
    <n v="40"/>
    <n v="881"/>
    <n v="4676.3999999999996"/>
    <n v="3524"/>
    <n v="1152.3999999999996"/>
    <n v="0.24642887691386531"/>
    <n v="4676.3999999999996"/>
    <n v="1152.3999999999996"/>
    <s v="Jan"/>
    <s v="Jan-2025"/>
    <d v="2025-01-01T00:00:00"/>
    <s v="Electronics"/>
    <x v="6"/>
  </r>
  <r>
    <s v="P011"/>
    <n v="1"/>
    <n v="799"/>
    <n v="119.85"/>
    <s v="UPI"/>
    <s v="Delivered"/>
    <s v="Delivered"/>
    <s v="Google Ads"/>
    <n v="40"/>
    <n v="645"/>
    <n v="679.15"/>
    <n v="645"/>
    <n v="34.149999999999977"/>
    <n v="5.0283442538467171E-2"/>
    <n v="679.15"/>
    <n v="34.149999999999977"/>
    <s v="Aug"/>
    <s v="Aug-2024"/>
    <d v="2024-08-01T00:00:00"/>
    <s v="Electronics"/>
    <x v="19"/>
  </r>
  <r>
    <s v="P009"/>
    <n v="4"/>
    <n v="4999"/>
    <n v="3999.2"/>
    <s v="UPI"/>
    <s v="Delivered"/>
    <s v="Delivered"/>
    <s v="Organic"/>
    <n v="40"/>
    <n v="2853"/>
    <n v="15996.8"/>
    <n v="11412"/>
    <n v="4584.7999999999993"/>
    <n v="0.28660732146429285"/>
    <n v="15996.8"/>
    <n v="4584.7999999999993"/>
    <s v="Jan"/>
    <s v="Jan-2025"/>
    <d v="2025-01-01T00:00:00"/>
    <s v="Electronics"/>
    <x v="19"/>
  </r>
  <r>
    <s v="P061"/>
    <n v="4"/>
    <n v="299"/>
    <n v="59.8"/>
    <s v="Cash on Delivery"/>
    <s v="Delivered"/>
    <s v="Delayed"/>
    <s v="Organic"/>
    <n v="60"/>
    <n v="170"/>
    <n v="1136.2"/>
    <n v="680"/>
    <n v="456.20000000000005"/>
    <n v="0.40151381798979058"/>
    <n v="1136.2"/>
    <n v="456.20000000000005"/>
    <s v="Nov"/>
    <s v="Nov-2024"/>
    <d v="2024-11-01T00:00:00"/>
    <s v="Beauty &amp; Personal Care"/>
    <x v="12"/>
  </r>
  <r>
    <s v="P002"/>
    <n v="1"/>
    <n v="999"/>
    <n v="199.8"/>
    <s v="Net Banking"/>
    <s v="Delivered"/>
    <s v="Delivered"/>
    <s v="Instagram"/>
    <n v="80"/>
    <n v="590"/>
    <n v="799.2"/>
    <n v="590"/>
    <n v="209.20000000000005"/>
    <n v="0.2617617617617618"/>
    <n v="799.2"/>
    <n v="209.20000000000005"/>
    <s v="Apr"/>
    <s v="Apr-2024"/>
    <d v="2024-04-01T00:00:00"/>
    <s v="Electronics"/>
    <x v="5"/>
  </r>
  <r>
    <s v="P097"/>
    <n v="2"/>
    <n v="499"/>
    <n v="0"/>
    <s v="UPI"/>
    <s v="Delivered"/>
    <s v="Delivered"/>
    <s v="Organic"/>
    <n v="100"/>
    <n v="324"/>
    <n v="998"/>
    <n v="648"/>
    <n v="350"/>
    <n v="0.35070140280561124"/>
    <n v="998"/>
    <n v="350"/>
    <s v="Feb"/>
    <s v="Feb-2024"/>
    <d v="2024-02-01T00:00:00"/>
    <s v="Sports &amp; Fitness"/>
    <x v="18"/>
  </r>
  <r>
    <s v="P036"/>
    <n v="2"/>
    <n v="2999"/>
    <n v="899.7"/>
    <s v="Cash on Delivery"/>
    <s v="Delivered"/>
    <s v="Delivered"/>
    <s v="Google Ads"/>
    <n v="80"/>
    <n v="2406"/>
    <n v="5098.3"/>
    <n v="4812"/>
    <n v="286.30000000000018"/>
    <n v="5.6155973559814089E-2"/>
    <n v="5098.3"/>
    <n v="286.30000000000018"/>
    <s v="Apr"/>
    <s v="Apr-2024"/>
    <d v="2024-04-01T00:00:00"/>
    <s v="Fashion"/>
    <x v="11"/>
  </r>
  <r>
    <s v="P025"/>
    <n v="1"/>
    <n v="4999"/>
    <n v="749.85"/>
    <s v="Cash on Delivery"/>
    <s v="Delivered"/>
    <s v="Delivered"/>
    <s v="Organic"/>
    <n v="50"/>
    <n v="3572"/>
    <n v="4249.1499999999996"/>
    <n v="3572"/>
    <n v="677.14999999999964"/>
    <n v="0.15936128402151012"/>
    <n v="4249.1499999999996"/>
    <n v="677.14999999999964"/>
    <s v="Jul"/>
    <s v="Jul-2024"/>
    <d v="2024-07-01T00:00:00"/>
    <s v="Fashion"/>
    <x v="0"/>
  </r>
  <r>
    <s v="P014"/>
    <n v="3"/>
    <n v="2499"/>
    <n v="1124.55"/>
    <s v="UPI"/>
    <s v="Delivered"/>
    <s v="Delivered"/>
    <s v="Affiliate"/>
    <n v="60"/>
    <n v="1599"/>
    <n v="6372.45"/>
    <n v="4797"/>
    <n v="1575.4499999999998"/>
    <n v="0.24722830308594024"/>
    <n v="6372.45"/>
    <n v="1575.4499999999998"/>
    <s v="Oct"/>
    <s v="Oct-2025"/>
    <d v="2025-10-01T00:00:00"/>
    <s v="Electronics"/>
    <x v="6"/>
  </r>
  <r>
    <s v="P047"/>
    <n v="4"/>
    <n v="1999"/>
    <n v="0"/>
    <s v="UPI"/>
    <s v="Cancelled"/>
    <s v="Cancelled"/>
    <s v="Organic"/>
    <n v="80"/>
    <n v="1547"/>
    <n v="7996"/>
    <n v="6188"/>
    <n v="1808"/>
    <n v="0.22611305652826413"/>
    <n v="0"/>
    <n v="0"/>
    <s v="Mar"/>
    <s v="Mar-2024"/>
    <d v="2024-03-01T00:00:00"/>
    <s v="Home &amp; Kitchen"/>
    <x v="13"/>
  </r>
  <r>
    <s v="P070"/>
    <n v="2"/>
    <n v="499"/>
    <n v="49.9"/>
    <s v="UPI"/>
    <s v="Delivered"/>
    <s v="Delayed"/>
    <s v="Google Ads"/>
    <n v="100"/>
    <n v="394"/>
    <n v="948.1"/>
    <n v="788"/>
    <n v="160.10000000000002"/>
    <n v="0.16886404387722817"/>
    <n v="948.1"/>
    <n v="160.10000000000002"/>
    <s v="Apr"/>
    <s v="Apr-2025"/>
    <d v="2025-04-01T00:00:00"/>
    <s v="Beauty &amp; Personal Care"/>
    <x v="2"/>
  </r>
  <r>
    <s v="P008"/>
    <n v="1"/>
    <n v="299"/>
    <n v="0"/>
    <s v="UPI"/>
    <s v="Delivered"/>
    <s v="Delivered"/>
    <s v="Instagram"/>
    <n v="70"/>
    <n v="197"/>
    <n v="299"/>
    <n v="197"/>
    <n v="102"/>
    <n v="0.34113712374581939"/>
    <n v="299"/>
    <n v="102"/>
    <s v="Aug"/>
    <s v="Aug-2025"/>
    <d v="2025-08-01T00:00:00"/>
    <s v="Electronics"/>
    <x v="20"/>
  </r>
  <r>
    <s v="P044"/>
    <n v="1"/>
    <n v="4999"/>
    <n v="499.9"/>
    <s v="Cash on Delivery"/>
    <s v="Delivered"/>
    <s v="Delayed"/>
    <s v="Facebook"/>
    <n v="50"/>
    <n v="3765"/>
    <n v="4499.1000000000004"/>
    <n v="3765"/>
    <n v="734.10000000000036"/>
    <n v="0.16316596652663873"/>
    <n v="4499.1000000000004"/>
    <n v="734.10000000000036"/>
    <s v="Sep"/>
    <s v="Sep-2024"/>
    <d v="2024-09-01T00:00:00"/>
    <s v="Home &amp; Kitchen"/>
    <x v="4"/>
  </r>
  <r>
    <s v="P020"/>
    <n v="3"/>
    <n v="1999"/>
    <n v="299.85000000000002"/>
    <s v="UPI"/>
    <s v="Delivered"/>
    <s v="Delivered"/>
    <s v="Instagram"/>
    <n v="60"/>
    <n v="1597"/>
    <n v="5697.15"/>
    <n v="4791"/>
    <n v="906.14999999999964"/>
    <n v="0.15905321081593424"/>
    <n v="5697.15"/>
    <n v="906.14999999999964"/>
    <s v="Oct"/>
    <s v="Oct-2024"/>
    <d v="2024-10-01T00:00:00"/>
    <s v="Electronics"/>
    <x v="9"/>
  </r>
  <r>
    <s v="P095"/>
    <n v="1"/>
    <n v="299"/>
    <n v="29.9"/>
    <s v="Credit Card"/>
    <s v="Delivered"/>
    <s v="Delivered"/>
    <s v="Organic"/>
    <n v="70"/>
    <n v="221"/>
    <n v="269.10000000000002"/>
    <n v="221"/>
    <n v="48.100000000000023"/>
    <n v="0.17874396135265708"/>
    <n v="269.10000000000002"/>
    <n v="48.100000000000023"/>
    <s v="Feb"/>
    <s v="Feb-2024"/>
    <d v="2024-02-01T00:00:00"/>
    <s v="Sports &amp; Fitness"/>
    <x v="1"/>
  </r>
  <r>
    <s v="P017"/>
    <n v="1"/>
    <n v="6999"/>
    <n v="349.95"/>
    <s v="Credit Card"/>
    <s v="Delivered"/>
    <s v="Delayed"/>
    <s v="Google Ads"/>
    <n v="50"/>
    <n v="4046"/>
    <n v="6649.05"/>
    <n v="4046"/>
    <n v="2603.0500000000002"/>
    <n v="0.39149201765665775"/>
    <n v="6649.05"/>
    <n v="2603.0500000000002"/>
    <s v="Dec"/>
    <s v="Dec-2024"/>
    <d v="2024-12-01T00:00:00"/>
    <s v="Electronics"/>
    <x v="9"/>
  </r>
  <r>
    <s v="P052"/>
    <n v="2"/>
    <n v="499"/>
    <n v="49.9"/>
    <s v="Cash on Delivery"/>
    <s v="Delivered"/>
    <s v="Delivered"/>
    <s v="Email"/>
    <n v="50"/>
    <n v="320"/>
    <n v="948.1"/>
    <n v="640"/>
    <n v="308.10000000000002"/>
    <n v="0.32496572091551523"/>
    <n v="948.1"/>
    <n v="308.10000000000002"/>
    <s v="Mar"/>
    <s v="Mar-2024"/>
    <d v="2024-03-01T00:00:00"/>
    <s v="Home &amp; Kitchen"/>
    <x v="14"/>
  </r>
  <r>
    <s v="P004"/>
    <n v="2"/>
    <n v="8999"/>
    <n v="0"/>
    <s v="UPI"/>
    <s v="Cancelled"/>
    <s v="Cancelled"/>
    <s v="Instagram"/>
    <n v="60"/>
    <n v="5059"/>
    <n v="17998"/>
    <n v="10118"/>
    <n v="7880"/>
    <n v="0.43782642515835091"/>
    <n v="0"/>
    <n v="0"/>
    <s v="Sep"/>
    <s v="Sep-2025"/>
    <d v="2025-09-01T00:00:00"/>
    <s v="Electronics"/>
    <x v="5"/>
  </r>
  <r>
    <s v="P043"/>
    <n v="3"/>
    <n v="599"/>
    <n v="0"/>
    <s v="Debit Card"/>
    <s v="Delivered"/>
    <s v="Delivered"/>
    <s v="Instagram"/>
    <n v="50"/>
    <n v="358"/>
    <n v="1797"/>
    <n v="1074"/>
    <n v="723"/>
    <n v="0.40233722871452421"/>
    <n v="1797"/>
    <n v="723"/>
    <s v="Apr"/>
    <s v="Apr-2025"/>
    <d v="2025-04-01T00:00:00"/>
    <s v="Home &amp; Kitchen"/>
    <x v="4"/>
  </r>
  <r>
    <s v="P018"/>
    <n v="1"/>
    <n v="499"/>
    <n v="49.9"/>
    <s v="Debit Card"/>
    <s v="Delivered"/>
    <s v="Delivered"/>
    <s v="Instagram"/>
    <n v="100"/>
    <n v="403"/>
    <n v="449.1"/>
    <n v="403"/>
    <n v="46.100000000000023"/>
    <n v="0.10264974393230911"/>
    <n v="449.1"/>
    <n v="46.100000000000023"/>
    <s v="Aug"/>
    <s v="Aug-2024"/>
    <d v="2024-08-01T00:00:00"/>
    <s v="Electronics"/>
    <x v="9"/>
  </r>
  <r>
    <s v="P071"/>
    <n v="1"/>
    <n v="999"/>
    <n v="0"/>
    <s v="UPI"/>
    <s v="Cancelled"/>
    <s v="Cancelled"/>
    <s v="Google Ads"/>
    <n v="80"/>
    <n v="818"/>
    <n v="999"/>
    <n v="818"/>
    <n v="181"/>
    <n v="0.18118118118118118"/>
    <n v="0"/>
    <n v="0"/>
    <s v="Aug"/>
    <s v="Aug-2025"/>
    <d v="2025-08-01T00:00:00"/>
    <s v="Beauty &amp; Personal Care"/>
    <x v="2"/>
  </r>
  <r>
    <s v="P021"/>
    <n v="1"/>
    <n v="799"/>
    <n v="159.80000000000001"/>
    <s v="Credit Card"/>
    <s v="Delivered"/>
    <s v="Delayed"/>
    <s v="Instagram"/>
    <n v="60"/>
    <n v="613"/>
    <n v="639.20000000000005"/>
    <n v="613"/>
    <n v="26.200000000000045"/>
    <n v="4.0988735919899946E-2"/>
    <n v="639.20000000000005"/>
    <n v="26.200000000000045"/>
    <s v="May"/>
    <s v="May-2024"/>
    <d v="2024-05-01T00:00:00"/>
    <s v="Fashion"/>
    <x v="22"/>
  </r>
  <r>
    <s v="P090"/>
    <n v="4"/>
    <n v="8999"/>
    <n v="0"/>
    <s v="UPI"/>
    <s v="Cancelled"/>
    <s v="Cancelled"/>
    <s v="Email"/>
    <n v="100"/>
    <n v="5811"/>
    <n v="35996"/>
    <n v="23244"/>
    <n v="12752"/>
    <n v="0.35426158462051338"/>
    <n v="0"/>
    <n v="0"/>
    <s v="Apr"/>
    <s v="Apr-2025"/>
    <d v="2025-04-01T00:00:00"/>
    <s v="Sports &amp; Fitness"/>
    <x v="3"/>
  </r>
  <r>
    <s v="P092"/>
    <n v="1"/>
    <n v="999"/>
    <n v="149.85"/>
    <s v="Net Banking"/>
    <s v="Delivered"/>
    <s v="Delivered"/>
    <s v="Instagram"/>
    <n v="60"/>
    <n v="727"/>
    <n v="849.15"/>
    <n v="727"/>
    <n v="122.14999999999998"/>
    <n v="0.14384973208502619"/>
    <n v="849.15"/>
    <n v="122.14999999999998"/>
    <s v="Aug"/>
    <s v="Aug-2025"/>
    <d v="2025-08-01T00:00:00"/>
    <s v="Sports &amp; Fitness"/>
    <x v="3"/>
  </r>
  <r>
    <s v="P037"/>
    <n v="2"/>
    <n v="399"/>
    <n v="119.7"/>
    <s v="Cash on Delivery"/>
    <s v="Delivered"/>
    <s v="Delivered"/>
    <s v="Organic"/>
    <n v="40"/>
    <n v="226"/>
    <n v="678.3"/>
    <n v="452"/>
    <n v="226.29999999999995"/>
    <n v="0.33362818811735218"/>
    <n v="678.3"/>
    <n v="226.29999999999995"/>
    <s v="Jul"/>
    <s v="Jul-2024"/>
    <d v="2024-07-01T00:00:00"/>
    <s v="Fashion"/>
    <x v="8"/>
  </r>
  <r>
    <s v="P081"/>
    <n v="3"/>
    <n v="499"/>
    <n v="74.849999999999994"/>
    <s v="UPI"/>
    <s v="Delivered"/>
    <s v="Delivered"/>
    <s v="Facebook"/>
    <n v="70"/>
    <n v="280"/>
    <n v="1422.15"/>
    <n v="840"/>
    <n v="582.15000000000009"/>
    <n v="0.40934500580107586"/>
    <n v="1422.15"/>
    <n v="582.15000000000009"/>
    <s v="Feb"/>
    <s v="Feb-2024"/>
    <d v="2024-02-01T00:00:00"/>
    <s v="Sports &amp; Fitness"/>
    <x v="10"/>
  </r>
  <r>
    <s v="P021"/>
    <n v="4"/>
    <n v="799"/>
    <n v="319.60000000000002"/>
    <s v="UPI"/>
    <s v="Delivered"/>
    <s v="Delayed"/>
    <s v="Organic"/>
    <n v="50"/>
    <n v="613"/>
    <n v="2876.4"/>
    <n v="2452"/>
    <n v="424.40000000000009"/>
    <n v="0.14754554303991102"/>
    <n v="2876.4"/>
    <n v="424.40000000000009"/>
    <s v="Oct"/>
    <s v="Oct-2024"/>
    <d v="2024-10-01T00:00:00"/>
    <s v="Fashion"/>
    <x v="22"/>
  </r>
  <r>
    <s v="P035"/>
    <n v="4"/>
    <n v="1299"/>
    <n v="0"/>
    <s v="UPI"/>
    <s v="Delivered"/>
    <s v="Delivered"/>
    <s v="Google Ads"/>
    <n v="70"/>
    <n v="863"/>
    <n v="5196"/>
    <n v="3452"/>
    <n v="1744"/>
    <n v="0.33564280215550424"/>
    <n v="5196"/>
    <n v="1744"/>
    <s v="May"/>
    <s v="May-2024"/>
    <d v="2024-05-01T00:00:00"/>
    <s v="Fashion"/>
    <x v="11"/>
  </r>
  <r>
    <s v="P062"/>
    <n v="2"/>
    <n v="1599"/>
    <n v="479.7"/>
    <s v="Credit Card"/>
    <s v="Delivered"/>
    <s v="Delayed"/>
    <s v="Organic"/>
    <n v="40"/>
    <n v="1023"/>
    <n v="2718.3"/>
    <n v="2046"/>
    <n v="672.30000000000018"/>
    <n v="0.24732369495640663"/>
    <n v="2718.3"/>
    <n v="672.30000000000018"/>
    <s v="Sep"/>
    <s v="Sep-2025"/>
    <d v="2025-09-01T00:00:00"/>
    <s v="Beauty &amp; Personal Care"/>
    <x v="12"/>
  </r>
  <r>
    <s v="P057"/>
    <n v="1"/>
    <n v="299"/>
    <n v="0"/>
    <s v="Credit Card"/>
    <s v="Cancelled"/>
    <s v="Cancelled"/>
    <s v="Organic"/>
    <n v="60"/>
    <n v="188"/>
    <n v="299"/>
    <n v="188"/>
    <n v="111"/>
    <n v="0.37123745819397991"/>
    <n v="0"/>
    <n v="0"/>
    <s v="Jul"/>
    <s v="Jul-2025"/>
    <d v="2025-07-01T00:00:00"/>
    <s v="Home &amp; Kitchen"/>
    <x v="24"/>
  </r>
  <r>
    <s v="P014"/>
    <n v="1"/>
    <n v="2499"/>
    <n v="0"/>
    <s v="UPI"/>
    <s v="Cancelled"/>
    <s v="Cancelled"/>
    <s v="Email"/>
    <n v="40"/>
    <n v="1599"/>
    <n v="2499"/>
    <n v="1599"/>
    <n v="900"/>
    <n v="0.36014405762304924"/>
    <n v="0"/>
    <n v="0"/>
    <s v="Sep"/>
    <s v="Sep-2024"/>
    <d v="2024-09-01T00:00:00"/>
    <s v="Electronics"/>
    <x v="6"/>
  </r>
  <r>
    <s v="P090"/>
    <n v="4"/>
    <n v="8999"/>
    <n v="0"/>
    <s v="UPI"/>
    <s v="Cancelled"/>
    <s v="Cancelled"/>
    <s v="Facebook"/>
    <n v="40"/>
    <n v="5811"/>
    <n v="35996"/>
    <n v="23244"/>
    <n v="12752"/>
    <n v="0.35426158462051338"/>
    <n v="0"/>
    <n v="0"/>
    <s v="Aug"/>
    <s v="Aug-2025"/>
    <d v="2025-08-01T00:00:00"/>
    <s v="Sports &amp; Fitness"/>
    <x v="3"/>
  </r>
  <r>
    <s v="P023"/>
    <n v="1"/>
    <n v="8999"/>
    <n v="0"/>
    <s v="Debit Card"/>
    <s v="Cancelled"/>
    <s v="Cancelled"/>
    <s v="Instagram"/>
    <n v="50"/>
    <n v="6419"/>
    <n v="8999"/>
    <n v="6419"/>
    <n v="2580"/>
    <n v="0.28669852205800644"/>
    <n v="0"/>
    <n v="0"/>
    <s v="Jun"/>
    <s v="Jun-2024"/>
    <d v="2024-06-01T00:00:00"/>
    <s v="Fashion"/>
    <x v="22"/>
  </r>
  <r>
    <s v="P034"/>
    <n v="2"/>
    <n v="4999"/>
    <n v="999.8"/>
    <s v="Net Banking"/>
    <s v="Delivered"/>
    <s v="Delivered"/>
    <s v="Instagram"/>
    <n v="70"/>
    <n v="3985"/>
    <n v="8998.2000000000007"/>
    <n v="7970"/>
    <n v="1028.2000000000007"/>
    <n v="0.11426729790402532"/>
    <n v="8998.2000000000007"/>
    <n v="1028.2000000000007"/>
    <s v="May"/>
    <s v="May-2025"/>
    <d v="2025-05-01T00:00:00"/>
    <s v="Fashion"/>
    <x v="11"/>
  </r>
  <r>
    <s v="P083"/>
    <n v="1"/>
    <n v="499"/>
    <n v="124.75"/>
    <s v="UPI"/>
    <s v="Delivered"/>
    <s v="Delayed"/>
    <s v="Email"/>
    <n v="100"/>
    <n v="323"/>
    <n v="374.25"/>
    <n v="323"/>
    <n v="51.25"/>
    <n v="0.13694054776219106"/>
    <n v="374.25"/>
    <n v="51.25"/>
    <s v="Oct"/>
    <s v="Oct-2024"/>
    <d v="2024-10-01T00:00:00"/>
    <s v="Sports &amp; Fitness"/>
    <x v="10"/>
  </r>
  <r>
    <s v="P067"/>
    <n v="2"/>
    <n v="999"/>
    <n v="199.8"/>
    <s v="Cash on Delivery"/>
    <s v="Delivered"/>
    <s v="Delivered"/>
    <s v="Organic"/>
    <n v="80"/>
    <n v="611"/>
    <n v="1798.2"/>
    <n v="1222"/>
    <n v="576.20000000000005"/>
    <n v="0.32043154265376489"/>
    <n v="1798.2"/>
    <n v="576.20000000000005"/>
    <s v="May"/>
    <s v="May-2024"/>
    <d v="2024-05-01T00:00:00"/>
    <s v="Beauty &amp; Personal Care"/>
    <x v="17"/>
  </r>
  <r>
    <s v="P015"/>
    <n v="1"/>
    <n v="1299"/>
    <n v="0"/>
    <s v="Credit Card"/>
    <s v="Cancelled"/>
    <s v="Cancelled"/>
    <s v="Facebook"/>
    <n v="40"/>
    <n v="881"/>
    <n v="1299"/>
    <n v="881"/>
    <n v="418"/>
    <n v="0.32178598922247881"/>
    <n v="0"/>
    <n v="0"/>
    <s v="Mar"/>
    <s v="Mar-2025"/>
    <d v="2025-03-01T00:00:00"/>
    <s v="Electronics"/>
    <x v="6"/>
  </r>
  <r>
    <s v="P073"/>
    <n v="1"/>
    <n v="499"/>
    <n v="0"/>
    <s v="UPI"/>
    <s v="Cancelled"/>
    <s v="Cancelled"/>
    <s v="Organic"/>
    <n v="50"/>
    <n v="334"/>
    <n v="499"/>
    <n v="334"/>
    <n v="165"/>
    <n v="0.33066132264529058"/>
    <n v="0"/>
    <n v="0"/>
    <s v="Mar"/>
    <s v="Mar-2024"/>
    <d v="2024-03-01T00:00:00"/>
    <s v="Beauty &amp; Personal Care"/>
    <x v="23"/>
  </r>
  <r>
    <s v="P045"/>
    <n v="1"/>
    <n v="4999"/>
    <n v="749.85"/>
    <s v="Credit Card"/>
    <s v="Delivered"/>
    <s v="Delivered"/>
    <s v="Facebook"/>
    <n v="80"/>
    <n v="3040"/>
    <n v="4249.1499999999996"/>
    <n v="3040"/>
    <n v="1209.1499999999996"/>
    <n v="0.28456279491192349"/>
    <n v="4249.1499999999996"/>
    <n v="1209.1499999999996"/>
    <s v="Feb"/>
    <s v="Feb-2025"/>
    <d v="2025-02-01T00:00:00"/>
    <s v="Home &amp; Kitchen"/>
    <x v="13"/>
  </r>
  <r>
    <s v="P087"/>
    <n v="2"/>
    <n v="799"/>
    <n v="159.80000000000001"/>
    <s v="UPI"/>
    <s v="Delivered"/>
    <s v="Delivered"/>
    <s v="Organic"/>
    <n v="100"/>
    <n v="560"/>
    <n v="1438.2"/>
    <n v="1120"/>
    <n v="318.20000000000005"/>
    <n v="0.22124878320122376"/>
    <n v="1438.2"/>
    <n v="318.20000000000005"/>
    <s v="Aug"/>
    <s v="Aug-2024"/>
    <d v="2024-08-01T00:00:00"/>
    <s v="Sports &amp; Fitness"/>
    <x v="15"/>
  </r>
  <r>
    <s v="P022"/>
    <n v="4"/>
    <n v="999"/>
    <n v="599.4"/>
    <s v="UPI"/>
    <s v="Delivered"/>
    <s v="Delayed"/>
    <s v="Organic"/>
    <n v="60"/>
    <n v="693"/>
    <n v="3396.6"/>
    <n v="2772"/>
    <n v="624.59999999999991"/>
    <n v="0.18388977212506621"/>
    <n v="3396.6"/>
    <n v="624.59999999999991"/>
    <s v="Aug"/>
    <s v="Aug-2025"/>
    <d v="2025-08-01T00:00:00"/>
    <s v="Fashion"/>
    <x v="22"/>
  </r>
  <r>
    <s v="P097"/>
    <n v="2"/>
    <n v="499"/>
    <n v="49.9"/>
    <s v="UPI"/>
    <s v="Delivered"/>
    <s v="Delivered"/>
    <s v="Organic"/>
    <n v="70"/>
    <n v="324"/>
    <n v="948.1"/>
    <n v="648"/>
    <n v="300.10000000000002"/>
    <n v="0.31652779242695922"/>
    <n v="948.1"/>
    <n v="300.10000000000002"/>
    <s v="Apr"/>
    <s v="Apr-2024"/>
    <d v="2024-04-01T00:00:00"/>
    <s v="Sports &amp; Fitness"/>
    <x v="18"/>
  </r>
  <r>
    <s v="P035"/>
    <n v="1"/>
    <n v="1299"/>
    <n v="0"/>
    <s v="Credit Card"/>
    <s v="Delivered"/>
    <s v="Delivered"/>
    <s v="Organic"/>
    <n v="60"/>
    <n v="863"/>
    <n v="1299"/>
    <n v="863"/>
    <n v="436"/>
    <n v="0.33564280215550424"/>
    <n v="1299"/>
    <n v="436"/>
    <s v="Jun"/>
    <s v="Jun-2025"/>
    <d v="2025-06-01T00:00:00"/>
    <s v="Fashion"/>
    <x v="11"/>
  </r>
  <r>
    <s v="P084"/>
    <n v="2"/>
    <n v="999"/>
    <n v="199.8"/>
    <s v="Credit Card"/>
    <s v="Delivered"/>
    <s v="Delayed"/>
    <s v="Organic"/>
    <n v="50"/>
    <n v="809"/>
    <n v="1798.2"/>
    <n v="1618"/>
    <n v="180.20000000000005"/>
    <n v="0.10021132243354468"/>
    <n v="1798.2"/>
    <n v="180.20000000000005"/>
    <s v="Apr"/>
    <s v="Apr-2025"/>
    <d v="2025-04-01T00:00:00"/>
    <s v="Sports &amp; Fitness"/>
    <x v="10"/>
  </r>
  <r>
    <s v="P010"/>
    <n v="2"/>
    <n v="2499"/>
    <n v="749.7"/>
    <s v="Debit Card"/>
    <s v="Delivered"/>
    <s v="Delivered"/>
    <s v="Instagram"/>
    <n v="60"/>
    <n v="2030"/>
    <n v="4248.3"/>
    <n v="4060"/>
    <n v="188.30000000000018"/>
    <n v="4.4323611797660284E-2"/>
    <n v="4248.3"/>
    <n v="188.30000000000018"/>
    <s v="May"/>
    <s v="May-2025"/>
    <d v="2025-05-01T00:00:00"/>
    <s v="Electronics"/>
    <x v="19"/>
  </r>
  <r>
    <s v="P057"/>
    <n v="4"/>
    <n v="299"/>
    <n v="0"/>
    <s v="Net Banking"/>
    <s v="Delivered"/>
    <s v="Delivered"/>
    <s v="Instagram"/>
    <n v="40"/>
    <n v="188"/>
    <n v="1196"/>
    <n v="752"/>
    <n v="444"/>
    <n v="0.37123745819397991"/>
    <n v="1196"/>
    <n v="444"/>
    <s v="Jul"/>
    <s v="Jul-2025"/>
    <d v="2025-07-01T00:00:00"/>
    <s v="Home &amp; Kitchen"/>
    <x v="24"/>
  </r>
  <r>
    <s v="P020"/>
    <n v="1"/>
    <n v="1999"/>
    <n v="399.8"/>
    <s v="Credit Card"/>
    <s v="Delivered"/>
    <s v="Delivered"/>
    <s v="Facebook"/>
    <n v="40"/>
    <n v="1597"/>
    <n v="1599.2"/>
    <n v="1597"/>
    <n v="2.2000000000000455"/>
    <n v="1.3756878439219894E-3"/>
    <n v="1599.2"/>
    <n v="2.2000000000000455"/>
    <s v="Mar"/>
    <s v="Mar-2025"/>
    <d v="2025-03-01T00:00:00"/>
    <s v="Electronics"/>
    <x v="9"/>
  </r>
  <r>
    <s v="P089"/>
    <n v="1"/>
    <n v="2999"/>
    <n v="449.85"/>
    <s v="Credit Card"/>
    <s v="Delivered"/>
    <s v="Delivered"/>
    <s v="Organic"/>
    <n v="60"/>
    <n v="2453"/>
    <n v="2549.15"/>
    <n v="2453"/>
    <n v="96.150000000000091"/>
    <n v="3.7718455171331655E-2"/>
    <n v="2549.15"/>
    <n v="96.150000000000091"/>
    <s v="Jun"/>
    <s v="Jun-2025"/>
    <d v="2025-06-01T00:00:00"/>
    <s v="Sports &amp; Fitness"/>
    <x v="3"/>
  </r>
  <r>
    <s v="P095"/>
    <n v="3"/>
    <n v="299"/>
    <n v="179.4"/>
    <s v="Cash on Delivery"/>
    <s v="Delivered"/>
    <s v="Delivered"/>
    <s v="Email"/>
    <n v="70"/>
    <n v="221"/>
    <n v="717.6"/>
    <n v="663"/>
    <n v="54.600000000000023"/>
    <n v="7.6086956521739163E-2"/>
    <n v="717.6"/>
    <n v="54.600000000000023"/>
    <s v="May"/>
    <s v="May-2024"/>
    <d v="2024-05-01T00:00:00"/>
    <s v="Sports &amp; Fitness"/>
    <x v="1"/>
  </r>
  <r>
    <s v="P054"/>
    <n v="4"/>
    <n v="4999"/>
    <n v="3999.2"/>
    <s v="UPI"/>
    <s v="Delivered"/>
    <s v="Delivered"/>
    <s v="Google Ads"/>
    <n v="70"/>
    <n v="2912"/>
    <n v="15996.8"/>
    <n v="11648"/>
    <n v="4348.7999999999993"/>
    <n v="0.2718543708741748"/>
    <n v="15996.8"/>
    <n v="4348.7999999999993"/>
    <s v="Aug"/>
    <s v="Aug-2024"/>
    <d v="2024-08-01T00:00:00"/>
    <s v="Home &amp; Kitchen"/>
    <x v="16"/>
  </r>
  <r>
    <s v="P042"/>
    <n v="1"/>
    <n v="2499"/>
    <n v="249.9"/>
    <s v="Credit Card"/>
    <s v="Delivered"/>
    <s v="Delivered"/>
    <s v="Organic"/>
    <n v="40"/>
    <n v="1833"/>
    <n v="2249.1"/>
    <n v="1833"/>
    <n v="416.09999999999991"/>
    <n v="0.18500733626784044"/>
    <n v="2249.1"/>
    <n v="416.09999999999991"/>
    <s v="May"/>
    <s v="May-2025"/>
    <d v="2025-05-01T00:00:00"/>
    <s v="Home &amp; Kitchen"/>
    <x v="4"/>
  </r>
  <r>
    <s v="P038"/>
    <n v="3"/>
    <n v="399"/>
    <n v="119.7"/>
    <s v="Credit Card"/>
    <s v="Delivered"/>
    <s v="Delayed"/>
    <s v="Organic"/>
    <n v="60"/>
    <n v="248"/>
    <n v="1077.3"/>
    <n v="744"/>
    <n v="333.29999999999995"/>
    <n v="0.30938457254246726"/>
    <n v="1077.3"/>
    <n v="333.29999999999995"/>
    <s v="May"/>
    <s v="May-2025"/>
    <d v="2025-05-01T00:00:00"/>
    <s v="Fashion"/>
    <x v="8"/>
  </r>
  <r>
    <s v="P079"/>
    <n v="1"/>
    <n v="1999"/>
    <n v="99.95"/>
    <s v="UPI"/>
    <s v="Delivered"/>
    <s v="Delivered"/>
    <s v="Organic"/>
    <n v="100"/>
    <n v="1506"/>
    <n v="1899.05"/>
    <n v="1506"/>
    <n v="393.04999999999995"/>
    <n v="0.20697190700613463"/>
    <n v="1899.05"/>
    <n v="393.04999999999995"/>
    <s v="Jul"/>
    <s v="Jul-2024"/>
    <d v="2024-07-01T00:00:00"/>
    <s v="Beauty &amp; Personal Care"/>
    <x v="7"/>
  </r>
  <r>
    <s v="P048"/>
    <n v="4"/>
    <n v="1599"/>
    <n v="0"/>
    <s v="Debit Card"/>
    <s v="Cancelled"/>
    <s v="Cancelled"/>
    <s v="Instagram"/>
    <n v="100"/>
    <n v="1138"/>
    <n v="6396"/>
    <n v="4552"/>
    <n v="1844"/>
    <n v="0.28830519074421512"/>
    <n v="0"/>
    <n v="0"/>
    <s v="Jun"/>
    <s v="Jun-2024"/>
    <d v="2024-06-01T00:00:00"/>
    <s v="Home &amp; Kitchen"/>
    <x v="13"/>
  </r>
  <r>
    <s v="P069"/>
    <n v="4"/>
    <n v="2499"/>
    <n v="0"/>
    <s v="Debit Card"/>
    <s v="Cancelled"/>
    <s v="Cancelled"/>
    <s v="Organic"/>
    <n v="50"/>
    <n v="1430"/>
    <n v="9996"/>
    <n v="5720"/>
    <n v="4276"/>
    <n v="0.42777110844337735"/>
    <n v="0"/>
    <n v="0"/>
    <s v="Jul"/>
    <s v="Jul-2025"/>
    <d v="2025-07-01T00:00:00"/>
    <s v="Beauty &amp; Personal Care"/>
    <x v="2"/>
  </r>
  <r>
    <s v="P008"/>
    <n v="4"/>
    <n v="299"/>
    <n v="179.4"/>
    <s v="Debit Card"/>
    <s v="Delivered"/>
    <s v="Delivered"/>
    <s v="Organic"/>
    <n v="70"/>
    <n v="197"/>
    <n v="1016.6"/>
    <n v="788"/>
    <n v="228.60000000000002"/>
    <n v="0.22486720440684638"/>
    <n v="1016.6"/>
    <n v="228.60000000000002"/>
    <s v="Jan"/>
    <s v="Jan-2024"/>
    <d v="2024-01-01T00:00:00"/>
    <s v="Electronics"/>
    <x v="20"/>
  </r>
  <r>
    <s v="P062"/>
    <n v="3"/>
    <n v="1599"/>
    <n v="479.7"/>
    <s v="Cash on Delivery"/>
    <s v="Delivered"/>
    <s v="Delivered"/>
    <s v="Affiliate"/>
    <n v="50"/>
    <n v="1023"/>
    <n v="4317.3"/>
    <n v="3069"/>
    <n v="1248.3000000000002"/>
    <n v="0.28913904523660622"/>
    <n v="4317.3"/>
    <n v="1248.3000000000002"/>
    <s v="Nov"/>
    <s v="Nov-2024"/>
    <d v="2024-11-01T00:00:00"/>
    <s v="Beauty &amp; Personal Care"/>
    <x v="12"/>
  </r>
  <r>
    <s v="P011"/>
    <n v="4"/>
    <n v="799"/>
    <n v="799"/>
    <s v="Credit Card"/>
    <s v="Delivered"/>
    <s v="Delivered"/>
    <s v="Organic"/>
    <n v="100"/>
    <n v="645"/>
    <n v="2397"/>
    <n v="2580"/>
    <n v="-183"/>
    <n v="-7.634543178973717E-2"/>
    <n v="2397"/>
    <n v="-183"/>
    <s v="Jun"/>
    <s v="Jun-2025"/>
    <d v="2025-06-01T00:00:00"/>
    <s v="Electronics"/>
    <x v="19"/>
  </r>
  <r>
    <s v="P025"/>
    <n v="1"/>
    <n v="4999"/>
    <n v="0"/>
    <s v="Debit Card"/>
    <s v="Cancelled"/>
    <s v="Cancelled"/>
    <s v="Google Ads"/>
    <n v="70"/>
    <n v="3572"/>
    <n v="4999"/>
    <n v="3572"/>
    <n v="1427"/>
    <n v="0.28545709141828368"/>
    <n v="0"/>
    <n v="0"/>
    <s v="Jan"/>
    <s v="Jan-2024"/>
    <d v="2024-01-01T00:00:00"/>
    <s v="Fashion"/>
    <x v="0"/>
  </r>
  <r>
    <s v="P087"/>
    <n v="2"/>
    <n v="799"/>
    <n v="159.80000000000001"/>
    <s v="Cash on Delivery"/>
    <s v="Delivered"/>
    <s v="Delivered"/>
    <s v="Facebook"/>
    <n v="50"/>
    <n v="560"/>
    <n v="1438.2"/>
    <n v="1120"/>
    <n v="318.20000000000005"/>
    <n v="0.22124878320122376"/>
    <n v="1438.2"/>
    <n v="318.20000000000005"/>
    <s v="May"/>
    <s v="May-2025"/>
    <d v="2025-05-01T00:00:00"/>
    <s v="Sports &amp; Fitness"/>
    <x v="15"/>
  </r>
  <r>
    <s v="P070"/>
    <n v="2"/>
    <n v="499"/>
    <n v="99.8"/>
    <s v="UPI"/>
    <s v="Delivered"/>
    <s v="Delayed"/>
    <s v="Organic"/>
    <n v="50"/>
    <n v="394"/>
    <n v="898.2"/>
    <n v="788"/>
    <n v="110.20000000000005"/>
    <n v="0.12268982409262975"/>
    <n v="898.2"/>
    <n v="110.20000000000005"/>
    <s v="Feb"/>
    <s v="Feb-2024"/>
    <d v="2024-02-01T00:00:00"/>
    <s v="Beauty &amp; Personal Care"/>
    <x v="2"/>
  </r>
  <r>
    <s v="P044"/>
    <n v="1"/>
    <n v="4999"/>
    <n v="249.95"/>
    <s v="UPI"/>
    <s v="Delivered"/>
    <s v="Delivered"/>
    <s v="Google Ads"/>
    <n v="100"/>
    <n v="3765"/>
    <n v="4749.05"/>
    <n v="3765"/>
    <n v="984.05000000000018"/>
    <n v="0.20720986302523667"/>
    <n v="4749.05"/>
    <n v="984.05000000000018"/>
    <s v="Feb"/>
    <s v="Feb-2024"/>
    <d v="2024-02-01T00:00:00"/>
    <s v="Home &amp; Kitchen"/>
    <x v="4"/>
  </r>
  <r>
    <s v="P034"/>
    <n v="2"/>
    <n v="4999"/>
    <n v="0"/>
    <s v="UPI"/>
    <s v="Delivered"/>
    <s v="Delivered"/>
    <s v="Facebook"/>
    <n v="100"/>
    <n v="3985"/>
    <n v="9998"/>
    <n v="7970"/>
    <n v="2028"/>
    <n v="0.20284056811362272"/>
    <n v="9998"/>
    <n v="2028"/>
    <s v="Dec"/>
    <s v="Dec-2024"/>
    <d v="2024-12-01T00:00:00"/>
    <s v="Fashion"/>
    <x v="11"/>
  </r>
  <r>
    <s v="P080"/>
    <n v="1"/>
    <n v="6999"/>
    <n v="699.9"/>
    <s v="Cash on Delivery"/>
    <s v="Delivered"/>
    <s v="Delivered"/>
    <s v="Google Ads"/>
    <n v="70"/>
    <n v="4949"/>
    <n v="6299.1"/>
    <n v="4949"/>
    <n v="1350.1000000000004"/>
    <n v="0.21433220618818566"/>
    <n v="6299.1"/>
    <n v="1350.1000000000004"/>
    <s v="Mar"/>
    <s v="Mar-2024"/>
    <d v="2024-03-01T00:00:00"/>
    <s v="Beauty &amp; Personal Care"/>
    <x v="7"/>
  </r>
  <r>
    <s v="P074"/>
    <n v="1"/>
    <n v="2999"/>
    <n v="149.94999999999999"/>
    <s v="Net Banking"/>
    <s v="Delivered"/>
    <s v="Delivered"/>
    <s v="Facebook"/>
    <n v="80"/>
    <n v="1870"/>
    <n v="2849.05"/>
    <n v="1870"/>
    <n v="979.05000000000018"/>
    <n v="0.34364086274372163"/>
    <n v="2849.05"/>
    <n v="979.05000000000018"/>
    <s v="Mar"/>
    <s v="Mar-2025"/>
    <d v="2025-03-01T00:00:00"/>
    <s v="Beauty &amp; Personal Care"/>
    <x v="23"/>
  </r>
  <r>
    <s v="P082"/>
    <n v="1"/>
    <n v="3999"/>
    <n v="799.8"/>
    <s v="Credit Card"/>
    <s v="Delivered"/>
    <s v="Delivered"/>
    <s v="Email"/>
    <n v="80"/>
    <n v="2514"/>
    <n v="3199.2"/>
    <n v="2514"/>
    <n v="685.19999999999982"/>
    <n v="0.21417854463615899"/>
    <n v="3199.2"/>
    <n v="685.19999999999982"/>
    <s v="Apr"/>
    <s v="Apr-2025"/>
    <d v="2025-04-01T00:00:00"/>
    <s v="Sports &amp; Fitness"/>
    <x v="10"/>
  </r>
  <r>
    <s v="P089"/>
    <n v="2"/>
    <n v="2999"/>
    <n v="0"/>
    <s v="UPI"/>
    <s v="Delivered"/>
    <s v="Delivered"/>
    <s v="Facebook"/>
    <n v="70"/>
    <n v="2453"/>
    <n v="5998"/>
    <n v="4906"/>
    <n v="1092"/>
    <n v="0.18206068689563187"/>
    <n v="5998"/>
    <n v="1092"/>
    <s v="Jun"/>
    <s v="Jun-2024"/>
    <d v="2024-06-01T00:00:00"/>
    <s v="Sports &amp; Fitness"/>
    <x v="3"/>
  </r>
  <r>
    <s v="P003"/>
    <n v="2"/>
    <n v="399"/>
    <n v="79.8"/>
    <s v="Cash on Delivery"/>
    <s v="Delivered"/>
    <s v="Delivered"/>
    <s v="Affiliate"/>
    <n v="40"/>
    <n v="307"/>
    <n v="718.2"/>
    <n v="614"/>
    <n v="104.20000000000005"/>
    <n v="0.14508493455861882"/>
    <n v="718.2"/>
    <n v="104.20000000000005"/>
    <s v="Mar"/>
    <s v="Mar-2024"/>
    <d v="2024-03-01T00:00:00"/>
    <s v="Electronics"/>
    <x v="5"/>
  </r>
  <r>
    <s v="P034"/>
    <n v="2"/>
    <n v="4999"/>
    <n v="999.8"/>
    <s v="Credit Card"/>
    <s v="Delivered"/>
    <s v="Delivered"/>
    <s v="Google Ads"/>
    <n v="70"/>
    <n v="3985"/>
    <n v="8998.2000000000007"/>
    <n v="7970"/>
    <n v="1028.2000000000007"/>
    <n v="0.11426729790402532"/>
    <n v="8998.2000000000007"/>
    <n v="1028.2000000000007"/>
    <s v="Jan"/>
    <s v="Jan-2024"/>
    <d v="2024-01-01T00:00:00"/>
    <s v="Fashion"/>
    <x v="11"/>
  </r>
  <r>
    <s v="P097"/>
    <n v="2"/>
    <n v="499"/>
    <n v="99.8"/>
    <s v="UPI"/>
    <s v="Delivered"/>
    <s v="Delivered"/>
    <s v="Organic"/>
    <n v="60"/>
    <n v="324"/>
    <n v="898.2"/>
    <n v="648"/>
    <n v="250.20000000000005"/>
    <n v="0.27855711422845697"/>
    <n v="898.2"/>
    <n v="250.20000000000005"/>
    <s v="Jul"/>
    <s v="Jul-2024"/>
    <d v="2024-07-01T00:00:00"/>
    <s v="Sports &amp; Fitness"/>
    <x v="18"/>
  </r>
  <r>
    <s v="P069"/>
    <n v="1"/>
    <n v="2499"/>
    <n v="0"/>
    <s v="Credit Card"/>
    <s v="Cancelled"/>
    <s v="Cancelled"/>
    <s v="Organic"/>
    <n v="70"/>
    <n v="1430"/>
    <n v="2499"/>
    <n v="1430"/>
    <n v="1069"/>
    <n v="0.42777110844337735"/>
    <n v="0"/>
    <n v="0"/>
    <s v="Dec"/>
    <s v="Dec-2024"/>
    <d v="2024-12-01T00:00:00"/>
    <s v="Beauty &amp; Personal Care"/>
    <x v="2"/>
  </r>
  <r>
    <s v="P098"/>
    <n v="1"/>
    <n v="399"/>
    <n v="39.9"/>
    <s v="Credit Card"/>
    <s v="Delivered"/>
    <s v="Delayed"/>
    <s v="Affiliate"/>
    <n v="40"/>
    <n v="278"/>
    <n v="359.1"/>
    <n v="278"/>
    <n v="81.100000000000023"/>
    <n v="0.22584238373712062"/>
    <n v="359.1"/>
    <n v="81.100000000000023"/>
    <s v="Jan"/>
    <s v="Jan-2025"/>
    <d v="2025-01-01T00:00:00"/>
    <s v="Sports &amp; Fitness"/>
    <x v="18"/>
  </r>
  <r>
    <s v="P050"/>
    <n v="3"/>
    <n v="3999"/>
    <n v="1199.7"/>
    <s v="UPI"/>
    <s v="Delivered"/>
    <s v="Delivered"/>
    <s v="Google Ads"/>
    <n v="40"/>
    <n v="2895"/>
    <n v="10797.3"/>
    <n v="8685"/>
    <n v="2112.2999999999993"/>
    <n v="0.19563224139368171"/>
    <n v="10797.3"/>
    <n v="2112.2999999999993"/>
    <s v="Sep"/>
    <s v="Sep-2025"/>
    <d v="2025-09-01T00:00:00"/>
    <s v="Home &amp; Kitchen"/>
    <x v="14"/>
  </r>
  <r>
    <s v="P048"/>
    <n v="1"/>
    <n v="1599"/>
    <n v="79.95"/>
    <s v="Cash on Delivery"/>
    <s v="Delivered"/>
    <s v="Delivered"/>
    <s v="Google Ads"/>
    <n v="80"/>
    <n v="1138"/>
    <n v="1519.05"/>
    <n v="1138"/>
    <n v="381.04999999999995"/>
    <n v="0.25084756920443696"/>
    <n v="1519.05"/>
    <n v="381.04999999999995"/>
    <s v="Mar"/>
    <s v="Mar-2025"/>
    <d v="2025-03-01T00:00:00"/>
    <s v="Home &amp; Kitchen"/>
    <x v="13"/>
  </r>
  <r>
    <s v="P013"/>
    <n v="1"/>
    <n v="999"/>
    <n v="49.95"/>
    <s v="UPI"/>
    <s v="Delivered"/>
    <s v="Delivered"/>
    <s v="Instagram"/>
    <n v="100"/>
    <n v="603"/>
    <n v="949.05"/>
    <n v="603"/>
    <n v="346.04999999999995"/>
    <n v="0.3646277856804172"/>
    <n v="949.05"/>
    <n v="346.04999999999995"/>
    <s v="Jul"/>
    <s v="Jul-2025"/>
    <d v="2025-07-01T00:00:00"/>
    <s v="Electronics"/>
    <x v="6"/>
  </r>
  <r>
    <s v="P037"/>
    <n v="1"/>
    <n v="399"/>
    <n v="0"/>
    <s v="UPI"/>
    <s v="Cancelled"/>
    <s v="Cancelled"/>
    <s v="Google Ads"/>
    <n v="60"/>
    <n v="226"/>
    <n v="399"/>
    <n v="226"/>
    <n v="173"/>
    <n v="0.43358395989974935"/>
    <n v="0"/>
    <n v="0"/>
    <s v="Sep"/>
    <s v="Sep-2025"/>
    <d v="2025-09-01T00:00:00"/>
    <s v="Fashion"/>
    <x v="8"/>
  </r>
  <r>
    <s v="P080"/>
    <n v="2"/>
    <n v="6999"/>
    <n v="2099.6999999999998"/>
    <s v="Cash on Delivery"/>
    <s v="Delivered"/>
    <s v="Delivered"/>
    <s v="Organic"/>
    <n v="100"/>
    <n v="4949"/>
    <n v="11898.3"/>
    <n v="9898"/>
    <n v="2000.2999999999993"/>
    <n v="0.16811645361102001"/>
    <n v="11898.3"/>
    <n v="2000.2999999999993"/>
    <s v="Apr"/>
    <s v="Apr-2025"/>
    <d v="2025-04-01T00:00:00"/>
    <s v="Beauty &amp; Personal Care"/>
    <x v="7"/>
  </r>
  <r>
    <s v="P014"/>
    <n v="3"/>
    <n v="2499"/>
    <n v="1874.25"/>
    <s v="Credit Card"/>
    <s v="Delivered"/>
    <s v="Delivered"/>
    <s v="Instagram"/>
    <n v="60"/>
    <n v="1599"/>
    <n v="5622.75"/>
    <n v="4797"/>
    <n v="825.75"/>
    <n v="0.14685874349739897"/>
    <n v="5622.75"/>
    <n v="825.75"/>
    <s v="Mar"/>
    <s v="Mar-2025"/>
    <d v="2025-03-01T00:00:00"/>
    <s v="Electronics"/>
    <x v="6"/>
  </r>
  <r>
    <s v="P016"/>
    <n v="1"/>
    <n v="999"/>
    <n v="149.85"/>
    <s v="Debit Card"/>
    <s v="Delivered"/>
    <s v="Delivered"/>
    <s v="Affiliate"/>
    <n v="60"/>
    <n v="813"/>
    <n v="849.15"/>
    <n v="813"/>
    <n v="36.149999999999977"/>
    <n v="4.2571983748454313E-2"/>
    <n v="849.15"/>
    <n v="36.149999999999977"/>
    <s v="Apr"/>
    <s v="Apr-2024"/>
    <d v="2024-04-01T00:00:00"/>
    <s v="Electronics"/>
    <x v="6"/>
  </r>
  <r>
    <s v="P062"/>
    <n v="2"/>
    <n v="1599"/>
    <n v="0"/>
    <s v="Credit Card"/>
    <s v="Cancelled"/>
    <s v="Cancelled"/>
    <s v="Organic"/>
    <n v="100"/>
    <n v="1023"/>
    <n v="3198"/>
    <n v="2046"/>
    <n v="1152"/>
    <n v="0.36022514071294559"/>
    <n v="0"/>
    <n v="0"/>
    <s v="Oct"/>
    <s v="Oct-2024"/>
    <d v="2024-10-01T00:00:00"/>
    <s v="Beauty &amp; Personal Care"/>
    <x v="12"/>
  </r>
  <r>
    <s v="P099"/>
    <n v="1"/>
    <n v="1299"/>
    <n v="129.9"/>
    <s v="Credit Card"/>
    <s v="Delivered"/>
    <s v="Delayed"/>
    <s v="Facebook"/>
    <n v="80"/>
    <n v="1025"/>
    <n v="1169.0999999999999"/>
    <n v="1025"/>
    <n v="144.09999999999991"/>
    <n v="0.12325720639808393"/>
    <n v="1169.0999999999999"/>
    <n v="144.09999999999991"/>
    <s v="Jan"/>
    <s v="Jan-2025"/>
    <d v="2025-01-01T00:00:00"/>
    <s v="Sports &amp; Fitness"/>
    <x v="18"/>
  </r>
  <r>
    <s v="P065"/>
    <n v="1"/>
    <n v="399"/>
    <n v="99.75"/>
    <s v="Credit Card"/>
    <s v="Delivered"/>
    <s v="Delivered"/>
    <s v="Instagram"/>
    <n v="50"/>
    <n v="252"/>
    <n v="299.25"/>
    <n v="252"/>
    <n v="47.25"/>
    <n v="0.15789473684210525"/>
    <n v="299.25"/>
    <n v="47.25"/>
    <s v="Jan"/>
    <s v="Jan-2024"/>
    <d v="2024-01-01T00:00:00"/>
    <s v="Beauty &amp; Personal Care"/>
    <x v="17"/>
  </r>
  <r>
    <s v="P003"/>
    <n v="2"/>
    <n v="399"/>
    <n v="39.9"/>
    <s v="Debit Card"/>
    <s v="Delivered"/>
    <s v="Delivered"/>
    <s v="Organic"/>
    <n v="80"/>
    <n v="307"/>
    <n v="758.1"/>
    <n v="614"/>
    <n v="144.10000000000002"/>
    <n v="0.19008046431869149"/>
    <n v="758.1"/>
    <n v="144.10000000000002"/>
    <s v="Jan"/>
    <s v="Jan-2024"/>
    <d v="2024-01-01T00:00:00"/>
    <s v="Electronics"/>
    <x v="5"/>
  </r>
  <r>
    <s v="P086"/>
    <n v="3"/>
    <n v="6999"/>
    <n v="2099.6999999999998"/>
    <s v="Net Banking"/>
    <s v="Delivered"/>
    <s v="Delivered"/>
    <s v="Email"/>
    <n v="60"/>
    <n v="4782"/>
    <n v="18897.3"/>
    <n v="14346"/>
    <n v="4551.2999999999993"/>
    <n v="0.24084393008525024"/>
    <n v="18897.3"/>
    <n v="4551.2999999999993"/>
    <s v="Jan"/>
    <s v="Jan-2025"/>
    <d v="2025-01-01T00:00:00"/>
    <s v="Sports &amp; Fitness"/>
    <x v="15"/>
  </r>
  <r>
    <s v="P089"/>
    <n v="1"/>
    <n v="2999"/>
    <n v="449.85"/>
    <s v="UPI"/>
    <s v="Delivered"/>
    <s v="Delivered"/>
    <s v="Affiliate"/>
    <n v="80"/>
    <n v="2453"/>
    <n v="2549.15"/>
    <n v="2453"/>
    <n v="96.150000000000091"/>
    <n v="3.7718455171331655E-2"/>
    <n v="2549.15"/>
    <n v="96.150000000000091"/>
    <s v="Jun"/>
    <s v="Jun-2025"/>
    <d v="2025-06-01T00:00:00"/>
    <s v="Sports &amp; Fitness"/>
    <x v="3"/>
  </r>
  <r>
    <s v="P054"/>
    <n v="1"/>
    <n v="4999"/>
    <n v="0"/>
    <s v="Credit Card"/>
    <s v="Cancelled"/>
    <s v="Cancelled"/>
    <s v="Organic"/>
    <n v="100"/>
    <n v="2912"/>
    <n v="4999"/>
    <n v="2912"/>
    <n v="2087"/>
    <n v="0.41748349669933987"/>
    <n v="0"/>
    <n v="0"/>
    <s v="Feb"/>
    <s v="Feb-2024"/>
    <d v="2024-02-01T00:00:00"/>
    <s v="Home &amp; Kitchen"/>
    <x v="16"/>
  </r>
  <r>
    <s v="P085"/>
    <n v="4"/>
    <n v="2999"/>
    <n v="599.79999999999995"/>
    <s v="Cash on Delivery"/>
    <s v="Delivered"/>
    <s v="Delivered"/>
    <s v="Email"/>
    <n v="70"/>
    <n v="2394"/>
    <n v="11396.2"/>
    <n v="9576"/>
    <n v="1820.2000000000007"/>
    <n v="0.15971990663554522"/>
    <n v="11396.2"/>
    <n v="1820.2000000000007"/>
    <s v="Feb"/>
    <s v="Feb-2025"/>
    <d v="2025-02-01T00:00:00"/>
    <s v="Sports &amp; Fitness"/>
    <x v="15"/>
  </r>
  <r>
    <s v="P010"/>
    <n v="2"/>
    <n v="2499"/>
    <n v="749.7"/>
    <s v="UPI"/>
    <s v="Delivered"/>
    <s v="Delivered"/>
    <s v="Email"/>
    <n v="50"/>
    <n v="2030"/>
    <n v="4248.3"/>
    <n v="4060"/>
    <n v="188.30000000000018"/>
    <n v="4.4323611797660284E-2"/>
    <n v="4248.3"/>
    <n v="188.30000000000018"/>
    <s v="Aug"/>
    <s v="Aug-2025"/>
    <d v="2025-08-01T00:00:00"/>
    <s v="Electronics"/>
    <x v="19"/>
  </r>
  <r>
    <s v="P049"/>
    <n v="1"/>
    <n v="799"/>
    <n v="119.85"/>
    <s v="Debit Card"/>
    <s v="Delivered"/>
    <s v="Delivered"/>
    <s v="Email"/>
    <n v="50"/>
    <n v="538"/>
    <n v="679.15"/>
    <n v="538"/>
    <n v="141.14999999999998"/>
    <n v="0.20783332106309355"/>
    <n v="679.15"/>
    <n v="141.14999999999998"/>
    <s v="Jan"/>
    <s v="Jan-2024"/>
    <d v="2024-01-01T00:00:00"/>
    <s v="Home &amp; Kitchen"/>
    <x v="14"/>
  </r>
  <r>
    <s v="P040"/>
    <n v="1"/>
    <n v="799"/>
    <n v="39.950000000000003"/>
    <s v="Debit Card"/>
    <s v="Delivered"/>
    <s v="Delivered"/>
    <s v="Organic"/>
    <n v="70"/>
    <n v="639"/>
    <n v="759.05"/>
    <n v="639"/>
    <n v="120.04999999999995"/>
    <n v="0.15815822409590932"/>
    <n v="759.05"/>
    <n v="120.04999999999995"/>
    <s v="Nov"/>
    <s v="Nov-2024"/>
    <d v="2024-11-01T00:00:00"/>
    <s v="Fashion"/>
    <x v="8"/>
  </r>
  <r>
    <s v="P085"/>
    <n v="1"/>
    <n v="2999"/>
    <n v="149.94999999999999"/>
    <s v="UPI"/>
    <s v="Delivered"/>
    <s v="Delivered"/>
    <s v="Google Ads"/>
    <n v="70"/>
    <n v="2394"/>
    <n v="2849.05"/>
    <n v="2394"/>
    <n v="455.05000000000018"/>
    <n v="0.15971990663554522"/>
    <n v="2849.05"/>
    <n v="455.05000000000018"/>
    <s v="Oct"/>
    <s v="Oct-2025"/>
    <d v="2025-10-01T00:00:00"/>
    <s v="Sports &amp; Fitness"/>
    <x v="15"/>
  </r>
  <r>
    <s v="P059"/>
    <n v="2"/>
    <n v="1999"/>
    <n v="0"/>
    <s v="Debit Card"/>
    <s v="Delivered"/>
    <s v="Delivered"/>
    <s v="Facebook"/>
    <n v="40"/>
    <n v="1414"/>
    <n v="3998"/>
    <n v="2828"/>
    <n v="1170"/>
    <n v="0.29264632316158079"/>
    <n v="3998"/>
    <n v="1170"/>
    <s v="Dec"/>
    <s v="Dec-2024"/>
    <d v="2024-12-01T00:00:00"/>
    <s v="Home &amp; Kitchen"/>
    <x v="24"/>
  </r>
  <r>
    <s v="P091"/>
    <n v="2"/>
    <n v="3999"/>
    <n v="0"/>
    <s v="Cash on Delivery"/>
    <s v="Cancelled"/>
    <s v="Cancelled"/>
    <s v="Organic"/>
    <n v="80"/>
    <n v="3076"/>
    <n v="7998"/>
    <n v="6152"/>
    <n v="1846"/>
    <n v="0.23080770192548136"/>
    <n v="0"/>
    <n v="0"/>
    <s v="May"/>
    <s v="May-2024"/>
    <d v="2024-05-01T00:00:00"/>
    <s v="Sports &amp; Fitness"/>
    <x v="3"/>
  </r>
  <r>
    <s v="P066"/>
    <n v="2"/>
    <n v="299"/>
    <n v="29.9"/>
    <s v="Cash on Delivery"/>
    <s v="Delivered"/>
    <s v="Delayed"/>
    <s v="Organic"/>
    <n v="60"/>
    <n v="223"/>
    <n v="568.1"/>
    <n v="446"/>
    <n v="122.10000000000002"/>
    <n v="0.21492694948072524"/>
    <n v="568.1"/>
    <n v="122.10000000000002"/>
    <s v="Mar"/>
    <s v="Mar-2025"/>
    <d v="2025-03-01T00:00:00"/>
    <s v="Beauty &amp; Personal Care"/>
    <x v="17"/>
  </r>
  <r>
    <s v="P078"/>
    <n v="2"/>
    <n v="399"/>
    <n v="119.7"/>
    <s v="Net Banking"/>
    <s v="Delivered"/>
    <s v="Delivered"/>
    <s v="Google Ads"/>
    <n v="60"/>
    <n v="257"/>
    <n v="678.3"/>
    <n v="514"/>
    <n v="164.29999999999995"/>
    <n v="0.24222320507150225"/>
    <n v="678.3"/>
    <n v="164.29999999999995"/>
    <s v="May"/>
    <s v="May-2025"/>
    <d v="2025-05-01T00:00:00"/>
    <s v="Beauty &amp; Personal Care"/>
    <x v="7"/>
  </r>
  <r>
    <s v="P018"/>
    <n v="1"/>
    <n v="499"/>
    <n v="0"/>
    <s v="Debit Card"/>
    <s v="Cancelled"/>
    <s v="Cancelled"/>
    <s v="Organic"/>
    <n v="70"/>
    <n v="403"/>
    <n v="499"/>
    <n v="403"/>
    <n v="96"/>
    <n v="0.19238476953907815"/>
    <n v="0"/>
    <n v="0"/>
    <s v="Jun"/>
    <s v="Jun-2024"/>
    <d v="2024-06-01T00:00:00"/>
    <s v="Electronics"/>
    <x v="9"/>
  </r>
  <r>
    <s v="P095"/>
    <n v="1"/>
    <n v="299"/>
    <n v="44.85"/>
    <s v="Net Banking"/>
    <s v="Delivered"/>
    <s v="Delivered"/>
    <s v="Organic"/>
    <n v="80"/>
    <n v="221"/>
    <n v="254.15"/>
    <n v="221"/>
    <n v="33.150000000000006"/>
    <n v="0.13043478260869568"/>
    <n v="254.15"/>
    <n v="33.150000000000006"/>
    <s v="May"/>
    <s v="May-2025"/>
    <d v="2025-05-01T00:00:00"/>
    <s v="Sports &amp; Fitness"/>
    <x v="1"/>
  </r>
  <r>
    <s v="P034"/>
    <n v="3"/>
    <n v="4999"/>
    <n v="2249.5500000000002"/>
    <s v="Debit Card"/>
    <s v="Delivered"/>
    <s v="Delivered"/>
    <s v="Organic"/>
    <n v="80"/>
    <n v="3985"/>
    <n v="12747.45"/>
    <n v="11955"/>
    <n v="792.45000000000073"/>
    <n v="6.2165374251320904E-2"/>
    <n v="12747.45"/>
    <n v="792.45000000000073"/>
    <s v="May"/>
    <s v="May-2024"/>
    <d v="2024-05-01T00:00:00"/>
    <s v="Fashion"/>
    <x v="11"/>
  </r>
  <r>
    <s v="P079"/>
    <n v="2"/>
    <n v="1999"/>
    <n v="0"/>
    <s v="Cash on Delivery"/>
    <s v="Delivered"/>
    <s v="Delivered"/>
    <s v="Organic"/>
    <n v="60"/>
    <n v="1506"/>
    <n v="3998"/>
    <n v="3012"/>
    <n v="986"/>
    <n v="0.2466233116558279"/>
    <n v="3998"/>
    <n v="986"/>
    <s v="Apr"/>
    <s v="Apr-2024"/>
    <d v="2024-04-01T00:00:00"/>
    <s v="Beauty &amp; Personal Care"/>
    <x v="7"/>
  </r>
  <r>
    <s v="P041"/>
    <n v="2"/>
    <n v="399"/>
    <n v="0"/>
    <s v="Cash on Delivery"/>
    <s v="Cancelled"/>
    <s v="Cancelled"/>
    <s v="Google Ads"/>
    <n v="60"/>
    <n v="315"/>
    <n v="798"/>
    <n v="630"/>
    <n v="168"/>
    <n v="0.21052631578947367"/>
    <n v="0"/>
    <n v="0"/>
    <s v="Nov"/>
    <s v="Nov-2024"/>
    <d v="2024-11-01T00:00:00"/>
    <s v="Home &amp; Kitchen"/>
    <x v="4"/>
  </r>
  <r>
    <s v="P053"/>
    <n v="1"/>
    <n v="599"/>
    <n v="59.9"/>
    <s v="Cash on Delivery"/>
    <s v="Delivered"/>
    <s v="Delayed"/>
    <s v="Affiliate"/>
    <n v="60"/>
    <n v="443"/>
    <n v="539.1"/>
    <n v="443"/>
    <n v="96.100000000000023"/>
    <n v="0.17826006306807646"/>
    <n v="539.1"/>
    <n v="96.100000000000023"/>
    <s v="May"/>
    <s v="May-2024"/>
    <d v="2024-05-01T00:00:00"/>
    <s v="Home &amp; Kitchen"/>
    <x v="16"/>
  </r>
  <r>
    <s v="P100"/>
    <n v="1"/>
    <n v="4999"/>
    <n v="0"/>
    <s v="Cash on Delivery"/>
    <s v="Delivered"/>
    <s v="Delivered"/>
    <s v="Instagram"/>
    <n v="50"/>
    <n v="3463"/>
    <n v="4999"/>
    <n v="3463"/>
    <n v="1536"/>
    <n v="0.30726145229045809"/>
    <n v="4999"/>
    <n v="1536"/>
    <s v="Aug"/>
    <s v="Aug-2024"/>
    <d v="2024-08-01T00:00:00"/>
    <s v="Sports &amp; Fitness"/>
    <x v="18"/>
  </r>
  <r>
    <s v="P035"/>
    <n v="2"/>
    <n v="1299"/>
    <n v="519.6"/>
    <s v="UPI"/>
    <s v="Delivered"/>
    <s v="Delivered"/>
    <s v="Instagram"/>
    <n v="80"/>
    <n v="863"/>
    <n v="2078.4"/>
    <n v="1726"/>
    <n v="352.40000000000009"/>
    <n v="0.16955350269438033"/>
    <n v="2078.4"/>
    <n v="352.40000000000009"/>
    <s v="May"/>
    <s v="May-2025"/>
    <d v="2025-05-01T00:00:00"/>
    <s v="Fashion"/>
    <x v="11"/>
  </r>
  <r>
    <s v="P084"/>
    <n v="4"/>
    <n v="999"/>
    <n v="0"/>
    <s v="Credit Card"/>
    <s v="Delivered"/>
    <s v="Delivered"/>
    <s v="Google Ads"/>
    <n v="50"/>
    <n v="809"/>
    <n v="3996"/>
    <n v="3236"/>
    <n v="760"/>
    <n v="0.19019019019019018"/>
    <n v="3996"/>
    <n v="760"/>
    <s v="Jul"/>
    <s v="Jul-2024"/>
    <d v="2024-07-01T00:00:00"/>
    <s v="Sports &amp; Fitness"/>
    <x v="10"/>
  </r>
  <r>
    <s v="P042"/>
    <n v="3"/>
    <n v="2499"/>
    <n v="0"/>
    <s v="Credit Card"/>
    <s v="Cancelled"/>
    <s v="Cancelled"/>
    <s v="Organic"/>
    <n v="40"/>
    <n v="1833"/>
    <n v="7497"/>
    <n v="5499"/>
    <n v="1998"/>
    <n v="0.26650660264105641"/>
    <n v="0"/>
    <n v="0"/>
    <s v="Jun"/>
    <s v="Jun-2024"/>
    <d v="2024-06-01T00:00:00"/>
    <s v="Home &amp; Kitchen"/>
    <x v="4"/>
  </r>
  <r>
    <s v="P029"/>
    <n v="2"/>
    <n v="2499"/>
    <n v="0"/>
    <s v="Credit Card"/>
    <s v="Cancelled"/>
    <s v="Cancelled"/>
    <s v="Organic"/>
    <n v="70"/>
    <n v="1584"/>
    <n v="4998"/>
    <n v="3168"/>
    <n v="1830"/>
    <n v="0.36614645858343337"/>
    <n v="0"/>
    <n v="0"/>
    <s v="Nov"/>
    <s v="Nov-2024"/>
    <d v="2024-11-01T00:00:00"/>
    <s v="Fashion"/>
    <x v="21"/>
  </r>
  <r>
    <s v="P026"/>
    <n v="1"/>
    <n v="599"/>
    <n v="29.95"/>
    <s v="Net Banking"/>
    <s v="Delivered"/>
    <s v="Delivered"/>
    <s v="Organic"/>
    <n v="70"/>
    <n v="363"/>
    <n v="569.04999999999995"/>
    <n v="363"/>
    <n v="206.04999999999995"/>
    <n v="0.36209471926895698"/>
    <n v="569.04999999999995"/>
    <n v="206.04999999999995"/>
    <s v="Feb"/>
    <s v="Feb-2024"/>
    <d v="2024-02-01T00:00:00"/>
    <s v="Fashion"/>
    <x v="0"/>
  </r>
  <r>
    <s v="P051"/>
    <n v="2"/>
    <n v="2499"/>
    <n v="249.9"/>
    <s v="Cash on Delivery"/>
    <s v="Delivered"/>
    <s v="Delivered"/>
    <s v="Email"/>
    <n v="40"/>
    <n v="1946"/>
    <n v="4748.1000000000004"/>
    <n v="3892"/>
    <n v="856.10000000000036"/>
    <n v="0.18030370042753949"/>
    <n v="4748.1000000000004"/>
    <n v="856.10000000000036"/>
    <s v="Sep"/>
    <s v="Sep-2024"/>
    <d v="2024-09-01T00:00:00"/>
    <s v="Home &amp; Kitchen"/>
    <x v="14"/>
  </r>
  <r>
    <s v="P010"/>
    <n v="1"/>
    <n v="2499"/>
    <n v="249.9"/>
    <s v="Credit Card"/>
    <s v="Delivered"/>
    <s v="Delivered"/>
    <s v="Organic"/>
    <n v="80"/>
    <n v="2030"/>
    <n v="2249.1"/>
    <n v="2030"/>
    <n v="219.09999999999991"/>
    <n v="9.7416744475567973E-2"/>
    <n v="2249.1"/>
    <n v="219.09999999999991"/>
    <s v="Oct"/>
    <s v="Oct-2024"/>
    <d v="2024-10-01T00:00:00"/>
    <s v="Electronics"/>
    <x v="19"/>
  </r>
  <r>
    <s v="P023"/>
    <n v="3"/>
    <n v="8999"/>
    <n v="0"/>
    <s v="Cash on Delivery"/>
    <s v="Cancelled"/>
    <s v="Cancelled"/>
    <s v="Organic"/>
    <n v="60"/>
    <n v="6419"/>
    <n v="26997"/>
    <n v="19257"/>
    <n v="7740"/>
    <n v="0.28669852205800644"/>
    <n v="0"/>
    <n v="0"/>
    <s v="May"/>
    <s v="May-2025"/>
    <d v="2025-05-01T00:00:00"/>
    <s v="Fashion"/>
    <x v="22"/>
  </r>
  <r>
    <s v="P055"/>
    <n v="3"/>
    <n v="799"/>
    <n v="239.7"/>
    <s v="UPI"/>
    <s v="Delivered"/>
    <s v="Delivered"/>
    <s v="Facebook"/>
    <n v="80"/>
    <n v="596"/>
    <n v="2157.3000000000002"/>
    <n v="1788"/>
    <n v="369.30000000000018"/>
    <n v="0.17118620497844536"/>
    <n v="2157.3000000000002"/>
    <n v="369.30000000000018"/>
    <s v="Apr"/>
    <s v="Apr-2025"/>
    <d v="2025-04-01T00:00:00"/>
    <s v="Home &amp; Kitchen"/>
    <x v="16"/>
  </r>
  <r>
    <s v="P018"/>
    <n v="3"/>
    <n v="499"/>
    <n v="149.69999999999999"/>
    <s v="Credit Card"/>
    <s v="Delivered"/>
    <s v="Delivered"/>
    <s v="Instagram"/>
    <n v="40"/>
    <n v="403"/>
    <n v="1347.3"/>
    <n v="1209"/>
    <n v="138.29999999999995"/>
    <n v="0.10264974393230904"/>
    <n v="1347.3"/>
    <n v="138.29999999999995"/>
    <s v="Nov"/>
    <s v="Nov-2024"/>
    <d v="2024-11-01T00:00:00"/>
    <s v="Electronics"/>
    <x v="9"/>
  </r>
  <r>
    <s v="P023"/>
    <n v="1"/>
    <n v="8999"/>
    <n v="0"/>
    <s v="UPI"/>
    <s v="Cancelled"/>
    <s v="Cancelled"/>
    <s v="Affiliate"/>
    <n v="100"/>
    <n v="6419"/>
    <n v="8999"/>
    <n v="6419"/>
    <n v="2580"/>
    <n v="0.28669852205800644"/>
    <n v="0"/>
    <n v="0"/>
    <s v="Feb"/>
    <s v="Feb-2025"/>
    <d v="2025-02-01T00:00:00"/>
    <s v="Fashion"/>
    <x v="22"/>
  </r>
  <r>
    <s v="P041"/>
    <n v="3"/>
    <n v="399"/>
    <n v="119.7"/>
    <s v="UPI"/>
    <s v="Delivered"/>
    <s v="Delivered"/>
    <s v="Organic"/>
    <n v="100"/>
    <n v="315"/>
    <n v="1077.3"/>
    <n v="945"/>
    <n v="132.29999999999995"/>
    <n v="0.12280701754385961"/>
    <n v="1077.3"/>
    <n v="132.29999999999995"/>
    <s v="Feb"/>
    <s v="Feb-2024"/>
    <d v="2024-02-01T00:00:00"/>
    <s v="Home &amp; Kitchen"/>
    <x v="4"/>
  </r>
  <r>
    <s v="P042"/>
    <n v="2"/>
    <n v="2499"/>
    <n v="249.9"/>
    <s v="Net Banking"/>
    <s v="Delivered"/>
    <s v="Delivered"/>
    <s v="Organic"/>
    <n v="40"/>
    <n v="1833"/>
    <n v="4748.1000000000004"/>
    <n v="3666"/>
    <n v="1082.1000000000004"/>
    <n v="0.22790168699058577"/>
    <n v="4748.1000000000004"/>
    <n v="1082.1000000000004"/>
    <s v="Oct"/>
    <s v="Oct-2024"/>
    <d v="2024-10-01T00:00:00"/>
    <s v="Home &amp; Kitchen"/>
    <x v="4"/>
  </r>
  <r>
    <s v="P052"/>
    <n v="2"/>
    <n v="499"/>
    <n v="199.6"/>
    <s v="Net Banking"/>
    <s v="Delivered"/>
    <s v="Delivered"/>
    <s v="Organic"/>
    <n v="50"/>
    <n v="320"/>
    <n v="798.4"/>
    <n v="640"/>
    <n v="158.39999999999998"/>
    <n v="0.19839679358717432"/>
    <n v="798.4"/>
    <n v="158.39999999999998"/>
    <s v="Jun"/>
    <s v="Jun-2024"/>
    <d v="2024-06-01T00:00:00"/>
    <s v="Home &amp; Kitchen"/>
    <x v="14"/>
  </r>
  <r>
    <s v="P067"/>
    <n v="2"/>
    <n v="999"/>
    <n v="0"/>
    <s v="Cash on Delivery"/>
    <s v="Delivered"/>
    <s v="Delivered"/>
    <s v="Organic"/>
    <n v="60"/>
    <n v="611"/>
    <n v="1998"/>
    <n v="1222"/>
    <n v="776"/>
    <n v="0.38838838838838841"/>
    <n v="1998"/>
    <n v="776"/>
    <s v="May"/>
    <s v="May-2025"/>
    <d v="2025-05-01T00:00:00"/>
    <s v="Beauty &amp; Personal Care"/>
    <x v="17"/>
  </r>
  <r>
    <s v="P016"/>
    <n v="1"/>
    <n v="999"/>
    <n v="99.9"/>
    <s v="UPI"/>
    <s v="Delivered"/>
    <s v="Delivered"/>
    <s v="Instagram"/>
    <n v="70"/>
    <n v="813"/>
    <n v="899.1"/>
    <n v="813"/>
    <n v="86.100000000000023"/>
    <n v="9.576242909576245E-2"/>
    <n v="899.1"/>
    <n v="86.100000000000023"/>
    <s v="Sep"/>
    <s v="Sep-2025"/>
    <d v="2025-09-01T00:00:00"/>
    <s v="Electronics"/>
    <x v="6"/>
  </r>
  <r>
    <s v="P019"/>
    <n v="1"/>
    <n v="499"/>
    <n v="49.9"/>
    <s v="Debit Card"/>
    <s v="Delivered"/>
    <s v="Delivered"/>
    <s v="Google Ads"/>
    <n v="50"/>
    <n v="391"/>
    <n v="449.1"/>
    <n v="391"/>
    <n v="58.100000000000023"/>
    <n v="0.12936985081273664"/>
    <n v="449.1"/>
    <n v="58.100000000000023"/>
    <s v="Jul"/>
    <s v="Jul-2025"/>
    <d v="2025-07-01T00:00:00"/>
    <s v="Electronics"/>
    <x v="9"/>
  </r>
  <r>
    <s v="P016"/>
    <n v="4"/>
    <n v="999"/>
    <n v="199.8"/>
    <s v="UPI"/>
    <s v="Delivered"/>
    <s v="Delivered"/>
    <s v="Affiliate"/>
    <n v="100"/>
    <n v="813"/>
    <n v="3796.2"/>
    <n v="3252"/>
    <n v="544.19999999999982"/>
    <n v="0.14335388019598541"/>
    <n v="3796.2"/>
    <n v="544.19999999999982"/>
    <s v="Jan"/>
    <s v="Jan-2024"/>
    <d v="2024-01-01T00:00:00"/>
    <s v="Electronics"/>
    <x v="6"/>
  </r>
  <r>
    <s v="P010"/>
    <n v="2"/>
    <n v="2499"/>
    <n v="0"/>
    <s v="Credit Card"/>
    <s v="Cancelled"/>
    <s v="Cancelled"/>
    <s v="Facebook"/>
    <n v="80"/>
    <n v="2030"/>
    <n v="4998"/>
    <n v="4060"/>
    <n v="938"/>
    <n v="0.1876750700280112"/>
    <n v="0"/>
    <n v="0"/>
    <s v="Jan"/>
    <s v="Jan-2024"/>
    <d v="2024-01-01T00:00:00"/>
    <s v="Electronics"/>
    <x v="19"/>
  </r>
  <r>
    <s v="P025"/>
    <n v="1"/>
    <n v="4999"/>
    <n v="499.9"/>
    <s v="Credit Card"/>
    <s v="Delivered"/>
    <s v="Delivered"/>
    <s v="Email"/>
    <n v="80"/>
    <n v="3572"/>
    <n v="4499.1000000000004"/>
    <n v="3572"/>
    <n v="927.10000000000036"/>
    <n v="0.20606343490920412"/>
    <n v="4499.1000000000004"/>
    <n v="927.10000000000036"/>
    <s v="May"/>
    <s v="May-2025"/>
    <d v="2025-05-01T00:00:00"/>
    <s v="Fashion"/>
    <x v="0"/>
  </r>
  <r>
    <s v="P003"/>
    <n v="2"/>
    <n v="399"/>
    <n v="79.8"/>
    <s v="Credit Card"/>
    <s v="Delivered"/>
    <s v="Delivered"/>
    <s v="Facebook"/>
    <n v="40"/>
    <n v="307"/>
    <n v="718.2"/>
    <n v="614"/>
    <n v="104.20000000000005"/>
    <n v="0.14508493455861882"/>
    <n v="718.2"/>
    <n v="104.20000000000005"/>
    <s v="Jul"/>
    <s v="Jul-2024"/>
    <d v="2024-07-01T00:00:00"/>
    <s v="Electronics"/>
    <x v="5"/>
  </r>
  <r>
    <s v="P072"/>
    <n v="1"/>
    <n v="999"/>
    <n v="99.9"/>
    <s v="Cash on Delivery"/>
    <s v="Delivered"/>
    <s v="Delivered"/>
    <s v="Organic"/>
    <n v="50"/>
    <n v="636"/>
    <n v="899.1"/>
    <n v="636"/>
    <n v="263.10000000000002"/>
    <n v="0.29262595929262597"/>
    <n v="899.1"/>
    <n v="263.10000000000002"/>
    <s v="Jun"/>
    <s v="Jun-2025"/>
    <d v="2025-06-01T00:00:00"/>
    <s v="Beauty &amp; Personal Care"/>
    <x v="2"/>
  </r>
  <r>
    <s v="P100"/>
    <n v="1"/>
    <n v="4999"/>
    <n v="0"/>
    <s v="UPI"/>
    <s v="Cancelled"/>
    <s v="Cancelled"/>
    <s v="Email"/>
    <n v="80"/>
    <n v="3463"/>
    <n v="4999"/>
    <n v="3463"/>
    <n v="1536"/>
    <n v="0.30726145229045809"/>
    <n v="0"/>
    <n v="0"/>
    <s v="Apr"/>
    <s v="Apr-2024"/>
    <d v="2024-04-01T00:00:00"/>
    <s v="Sports &amp; Fitness"/>
    <x v="18"/>
  </r>
  <r>
    <s v="P049"/>
    <n v="2"/>
    <n v="799"/>
    <n v="159.80000000000001"/>
    <s v="UPI"/>
    <s v="Delivered"/>
    <s v="Delivered"/>
    <s v="Organic"/>
    <n v="50"/>
    <n v="538"/>
    <n v="1438.2"/>
    <n v="1076"/>
    <n v="362.20000000000005"/>
    <n v="0.25184258100403284"/>
    <n v="1438.2"/>
    <n v="362.20000000000005"/>
    <s v="Aug"/>
    <s v="Aug-2025"/>
    <d v="2025-08-01T00:00:00"/>
    <s v="Home &amp; Kitchen"/>
    <x v="14"/>
  </r>
  <r>
    <s v="P077"/>
    <n v="2"/>
    <n v="3999"/>
    <n v="0"/>
    <s v="Credit Card"/>
    <s v="Cancelled"/>
    <s v="Cancelled"/>
    <s v="Google Ads"/>
    <n v="60"/>
    <n v="2547"/>
    <n v="7998"/>
    <n v="5094"/>
    <n v="2904"/>
    <n v="0.3630907726931733"/>
    <n v="0"/>
    <n v="0"/>
    <s v="Feb"/>
    <s v="Feb-2025"/>
    <d v="2025-02-01T00:00:00"/>
    <s v="Beauty &amp; Personal Care"/>
    <x v="7"/>
  </r>
  <r>
    <s v="P048"/>
    <n v="3"/>
    <n v="1599"/>
    <n v="0"/>
    <s v="Credit Card"/>
    <s v="Delivered"/>
    <s v="Delivered"/>
    <s v="Organic"/>
    <n v="70"/>
    <n v="1138"/>
    <n v="4797"/>
    <n v="3414"/>
    <n v="1383"/>
    <n v="0.28830519074421512"/>
    <n v="4797"/>
    <n v="1383"/>
    <s v="Feb"/>
    <s v="Feb-2024"/>
    <d v="2024-02-01T00:00:00"/>
    <s v="Home &amp; Kitchen"/>
    <x v="13"/>
  </r>
  <r>
    <s v="P074"/>
    <n v="1"/>
    <n v="2999"/>
    <n v="299.89999999999998"/>
    <s v="Cash on Delivery"/>
    <s v="Delivered"/>
    <s v="Delivered"/>
    <s v="Affiliate"/>
    <n v="60"/>
    <n v="1870"/>
    <n v="2699.1"/>
    <n v="1870"/>
    <n v="829.09999999999991"/>
    <n v="0.30717646622948386"/>
    <n v="2699.1"/>
    <n v="829.09999999999991"/>
    <s v="May"/>
    <s v="May-2025"/>
    <d v="2025-05-01T00:00:00"/>
    <s v="Beauty &amp; Personal Care"/>
    <x v="23"/>
  </r>
  <r>
    <s v="P058"/>
    <n v="3"/>
    <n v="599"/>
    <n v="89.85"/>
    <s v="Credit Card"/>
    <s v="Delivered"/>
    <s v="Delivered"/>
    <s v="Email"/>
    <n v="40"/>
    <n v="464"/>
    <n v="1707.15"/>
    <n v="1392"/>
    <n v="315.15000000000009"/>
    <n v="0.18460592215095339"/>
    <n v="1707.15"/>
    <n v="315.15000000000009"/>
    <s v="Mar"/>
    <s v="Mar-2025"/>
    <d v="2025-03-01T00:00:00"/>
    <s v="Home &amp; Kitchen"/>
    <x v="24"/>
  </r>
  <r>
    <s v="P053"/>
    <n v="1"/>
    <n v="599"/>
    <n v="0"/>
    <s v="Credit Card"/>
    <s v="Delivered"/>
    <s v="Delivered"/>
    <s v="Organic"/>
    <n v="60"/>
    <n v="443"/>
    <n v="599"/>
    <n v="443"/>
    <n v="156"/>
    <n v="0.2604340567612688"/>
    <n v="599"/>
    <n v="156"/>
    <s v="Nov"/>
    <s v="Nov-2024"/>
    <d v="2024-11-01T00:00:00"/>
    <s v="Home &amp; Kitchen"/>
    <x v="16"/>
  </r>
  <r>
    <s v="P076"/>
    <n v="2"/>
    <n v="399"/>
    <n v="119.7"/>
    <s v="Credit Card"/>
    <s v="Delivered"/>
    <s v="Delivered"/>
    <s v="Organic"/>
    <n v="80"/>
    <n v="322"/>
    <n v="678.3"/>
    <n v="644"/>
    <n v="34.299999999999955"/>
    <n v="5.056759545923626E-2"/>
    <n v="678.3"/>
    <n v="34.299999999999955"/>
    <s v="Jul"/>
    <s v="Jul-2024"/>
    <d v="2024-07-01T00:00:00"/>
    <s v="Beauty &amp; Personal Care"/>
    <x v="23"/>
  </r>
  <r>
    <s v="P004"/>
    <n v="3"/>
    <n v="8999"/>
    <n v="0"/>
    <s v="UPI"/>
    <s v="Delivered"/>
    <s v="Delivered"/>
    <s v="Organic"/>
    <n v="80"/>
    <n v="5059"/>
    <n v="26997"/>
    <n v="15177"/>
    <n v="11820"/>
    <n v="0.43782642515835091"/>
    <n v="26997"/>
    <n v="11820"/>
    <s v="May"/>
    <s v="May-2024"/>
    <d v="2024-05-01T00:00:00"/>
    <s v="Electronics"/>
    <x v="5"/>
  </r>
  <r>
    <s v="P029"/>
    <n v="1"/>
    <n v="2499"/>
    <n v="0"/>
    <s v="Net Banking"/>
    <s v="Cancelled"/>
    <s v="Cancelled"/>
    <s v="Instagram"/>
    <n v="80"/>
    <n v="1584"/>
    <n v="2499"/>
    <n v="1584"/>
    <n v="915"/>
    <n v="0.36614645858343337"/>
    <n v="0"/>
    <n v="0"/>
    <s v="Apr"/>
    <s v="Apr-2025"/>
    <d v="2025-04-01T00:00:00"/>
    <s v="Fashion"/>
    <x v="21"/>
  </r>
  <r>
    <s v="P025"/>
    <n v="2"/>
    <n v="4999"/>
    <n v="0"/>
    <s v="UPI"/>
    <s v="Cancelled"/>
    <s v="Cancelled"/>
    <s v="Organic"/>
    <n v="50"/>
    <n v="3572"/>
    <n v="9998"/>
    <n v="7144"/>
    <n v="2854"/>
    <n v="0.28545709141828368"/>
    <n v="0"/>
    <n v="0"/>
    <s v="Feb"/>
    <s v="Feb-2024"/>
    <d v="2024-02-01T00:00:00"/>
    <s v="Fashion"/>
    <x v="0"/>
  </r>
  <r>
    <s v="P031"/>
    <n v="3"/>
    <n v="3999"/>
    <n v="0"/>
    <s v="Credit Card"/>
    <s v="Cancelled"/>
    <s v="Cancelled"/>
    <s v="Organic"/>
    <n v="60"/>
    <n v="3007"/>
    <n v="11997"/>
    <n v="9021"/>
    <n v="2976"/>
    <n v="0.24806201550387597"/>
    <n v="0"/>
    <n v="0"/>
    <s v="Mar"/>
    <s v="Mar-2024"/>
    <d v="2024-03-01T00:00:00"/>
    <s v="Fashion"/>
    <x v="21"/>
  </r>
  <r>
    <s v="P046"/>
    <n v="2"/>
    <n v="1999"/>
    <n v="0"/>
    <s v="Credit Card"/>
    <s v="Delivered"/>
    <s v="Delivered"/>
    <s v="Instagram"/>
    <n v="100"/>
    <n v="1398"/>
    <n v="3998"/>
    <n v="2796"/>
    <n v="1202"/>
    <n v="0.30065032516258128"/>
    <n v="3998"/>
    <n v="1202"/>
    <s v="Jul"/>
    <s v="Jul-2025"/>
    <d v="2025-07-01T00:00:00"/>
    <s v="Home &amp; Kitchen"/>
    <x v="13"/>
  </r>
  <r>
    <s v="P067"/>
    <n v="2"/>
    <n v="999"/>
    <n v="399.6"/>
    <s v="Debit Card"/>
    <s v="Delivered"/>
    <s v="Delivered"/>
    <s v="Facebook"/>
    <n v="70"/>
    <n v="611"/>
    <n v="1598.4"/>
    <n v="1222"/>
    <n v="376.40000000000009"/>
    <n v="0.23548548548548554"/>
    <n v="1598.4"/>
    <n v="376.40000000000009"/>
    <s v="May"/>
    <s v="May-2025"/>
    <d v="2025-05-01T00:00:00"/>
    <s v="Beauty &amp; Personal Care"/>
    <x v="17"/>
  </r>
  <r>
    <s v="P085"/>
    <n v="1"/>
    <n v="2999"/>
    <n v="449.85"/>
    <s v="Net Banking"/>
    <s v="Delivered"/>
    <s v="Delivered"/>
    <s v="Instagram"/>
    <n v="70"/>
    <n v="2394"/>
    <n v="2549.15"/>
    <n v="2394"/>
    <n v="155.15000000000009"/>
    <n v="6.0863425063256413E-2"/>
    <n v="2549.15"/>
    <n v="155.15000000000009"/>
    <s v="Apr"/>
    <s v="Apr-2024"/>
    <d v="2024-04-01T00:00:00"/>
    <s v="Sports &amp; Fitness"/>
    <x v="15"/>
  </r>
  <r>
    <s v="P044"/>
    <n v="1"/>
    <n v="4999"/>
    <n v="249.95"/>
    <s v="Cash on Delivery"/>
    <s v="Delivered"/>
    <s v="Delivered"/>
    <s v="Affiliate"/>
    <n v="100"/>
    <n v="3765"/>
    <n v="4749.05"/>
    <n v="3765"/>
    <n v="984.05000000000018"/>
    <n v="0.20720986302523667"/>
    <n v="4749.05"/>
    <n v="984.05000000000018"/>
    <s v="Jun"/>
    <s v="Jun-2024"/>
    <d v="2024-06-01T00:00:00"/>
    <s v="Home &amp; Kitchen"/>
    <x v="4"/>
  </r>
  <r>
    <s v="P050"/>
    <n v="2"/>
    <n v="3999"/>
    <n v="0"/>
    <s v="Credit Card"/>
    <s v="Cancelled"/>
    <s v="Cancelled"/>
    <s v="Email"/>
    <n v="60"/>
    <n v="2895"/>
    <n v="7998"/>
    <n v="5790"/>
    <n v="2208"/>
    <n v="0.2760690172543136"/>
    <n v="0"/>
    <n v="0"/>
    <s v="Sep"/>
    <s v="Sep-2024"/>
    <d v="2024-09-01T00:00:00"/>
    <s v="Home &amp; Kitchen"/>
    <x v="14"/>
  </r>
  <r>
    <s v="P059"/>
    <n v="2"/>
    <n v="1999"/>
    <n v="999.5"/>
    <s v="Cash on Delivery"/>
    <s v="Delivered"/>
    <s v="Delivered"/>
    <s v="Google Ads"/>
    <n v="70"/>
    <n v="1414"/>
    <n v="2998.5"/>
    <n v="2828"/>
    <n v="170.5"/>
    <n v="5.6861764215441056E-2"/>
    <n v="2998.5"/>
    <n v="170.5"/>
    <s v="Jan"/>
    <s v="Jan-2024"/>
    <d v="2024-01-01T00:00:00"/>
    <s v="Home &amp; Kitchen"/>
    <x v="24"/>
  </r>
  <r>
    <s v="P005"/>
    <n v="2"/>
    <n v="599"/>
    <n v="119.8"/>
    <s v="Net Banking"/>
    <s v="Delivered"/>
    <s v="Delivered"/>
    <s v="Facebook"/>
    <n v="100"/>
    <n v="426"/>
    <n v="1078.2"/>
    <n v="852"/>
    <n v="226.20000000000005"/>
    <n v="0.20979410127991099"/>
    <n v="1078.2"/>
    <n v="226.20000000000005"/>
    <s v="Mar"/>
    <s v="Mar-2025"/>
    <d v="2025-03-01T00:00:00"/>
    <s v="Electronics"/>
    <x v="20"/>
  </r>
  <r>
    <s v="P004"/>
    <n v="1"/>
    <n v="8999"/>
    <n v="1349.85"/>
    <s v="Net Banking"/>
    <s v="Delivered"/>
    <s v="Delivered"/>
    <s v="Organic"/>
    <n v="50"/>
    <n v="5059"/>
    <n v="7649.15"/>
    <n v="5059"/>
    <n v="2590.1499999999996"/>
    <n v="0.33861932371570697"/>
    <n v="7649.15"/>
    <n v="2590.1499999999996"/>
    <s v="Oct"/>
    <s v="Oct-2024"/>
    <d v="2024-10-01T00:00:00"/>
    <s v="Electronics"/>
    <x v="5"/>
  </r>
  <r>
    <s v="P073"/>
    <n v="2"/>
    <n v="499"/>
    <n v="49.9"/>
    <s v="Debit Card"/>
    <s v="Delivered"/>
    <s v="Delivered"/>
    <s v="Email"/>
    <n v="50"/>
    <n v="334"/>
    <n v="948.1"/>
    <n v="668"/>
    <n v="280.10000000000002"/>
    <n v="0.29543297120556905"/>
    <n v="948.1"/>
    <n v="280.10000000000002"/>
    <s v="Aug"/>
    <s v="Aug-2025"/>
    <d v="2025-08-01T00:00:00"/>
    <s v="Beauty &amp; Personal Care"/>
    <x v="23"/>
  </r>
  <r>
    <s v="P051"/>
    <n v="1"/>
    <n v="2499"/>
    <n v="0"/>
    <s v="Cash on Delivery"/>
    <s v="Cancelled"/>
    <s v="Cancelled"/>
    <s v="Organic"/>
    <n v="50"/>
    <n v="1946"/>
    <n v="2499"/>
    <n v="1946"/>
    <n v="553"/>
    <n v="0.22128851540616246"/>
    <n v="0"/>
    <n v="0"/>
    <s v="Jan"/>
    <s v="Jan-2025"/>
    <d v="2025-01-01T00:00:00"/>
    <s v="Home &amp; Kitchen"/>
    <x v="14"/>
  </r>
  <r>
    <s v="P066"/>
    <n v="2"/>
    <n v="299"/>
    <n v="89.7"/>
    <s v="Credit Card"/>
    <s v="Delivered"/>
    <s v="Delivered"/>
    <s v="Instagram"/>
    <n v="40"/>
    <n v="223"/>
    <n v="508.3"/>
    <n v="446"/>
    <n v="62.300000000000011"/>
    <n v="0.12256541412551644"/>
    <n v="508.3"/>
    <n v="62.300000000000011"/>
    <s v="Apr"/>
    <s v="Apr-2024"/>
    <d v="2024-04-01T00:00:00"/>
    <s v="Beauty &amp; Personal Care"/>
    <x v="17"/>
  </r>
  <r>
    <s v="P011"/>
    <n v="3"/>
    <n v="799"/>
    <n v="359.55"/>
    <s v="Debit Card"/>
    <s v="Delivered"/>
    <s v="Delivered"/>
    <s v="Instagram"/>
    <n v="50"/>
    <n v="645"/>
    <n v="2037.45"/>
    <n v="1935"/>
    <n v="102.45000000000005"/>
    <n v="5.028344253846722E-2"/>
    <n v="2037.45"/>
    <n v="102.45000000000005"/>
    <s v="Feb"/>
    <s v="Feb-2024"/>
    <d v="2024-02-01T00:00:00"/>
    <s v="Electronics"/>
    <x v="19"/>
  </r>
  <r>
    <s v="P022"/>
    <n v="4"/>
    <n v="999"/>
    <n v="599.4"/>
    <s v="UPI"/>
    <s v="Delivered"/>
    <s v="Delivered"/>
    <s v="Instagram"/>
    <n v="40"/>
    <n v="693"/>
    <n v="3396.6"/>
    <n v="2772"/>
    <n v="624.59999999999991"/>
    <n v="0.18388977212506621"/>
    <n v="3396.6"/>
    <n v="624.59999999999991"/>
    <s v="Jan"/>
    <s v="Jan-2024"/>
    <d v="2024-01-01T00:00:00"/>
    <s v="Fashion"/>
    <x v="22"/>
  </r>
  <r>
    <s v="P081"/>
    <n v="4"/>
    <n v="499"/>
    <n v="99.8"/>
    <s v="Cash on Delivery"/>
    <s v="Delivered"/>
    <s v="Delivered"/>
    <s v="Instagram"/>
    <n v="100"/>
    <n v="280"/>
    <n v="1896.2"/>
    <n v="1120"/>
    <n v="776.2"/>
    <n v="0.40934500580107586"/>
    <n v="1896.2"/>
    <n v="776.2"/>
    <s v="Jul"/>
    <s v="Jul-2024"/>
    <d v="2024-07-01T00:00:00"/>
    <s v="Sports &amp; Fitness"/>
    <x v="10"/>
  </r>
  <r>
    <s v="P016"/>
    <n v="2"/>
    <n v="999"/>
    <n v="0"/>
    <s v="UPI"/>
    <s v="Cancelled"/>
    <s v="Cancelled"/>
    <s v="Organic"/>
    <n v="60"/>
    <n v="813"/>
    <n v="1998"/>
    <n v="1626"/>
    <n v="372"/>
    <n v="0.18618618618618618"/>
    <n v="0"/>
    <n v="0"/>
    <s v="Jun"/>
    <s v="Jun-2024"/>
    <d v="2024-06-01T00:00:00"/>
    <s v="Electronics"/>
    <x v="6"/>
  </r>
  <r>
    <s v="P070"/>
    <n v="1"/>
    <n v="499"/>
    <n v="24.95"/>
    <s v="Net Banking"/>
    <s v="Delivered"/>
    <s v="Delayed"/>
    <s v="Organic"/>
    <n v="60"/>
    <n v="394"/>
    <n v="474.05"/>
    <n v="394"/>
    <n v="80.050000000000011"/>
    <n v="0.16886404387722817"/>
    <n v="474.05"/>
    <n v="80.050000000000011"/>
    <s v="Jul"/>
    <s v="Jul-2025"/>
    <d v="2025-07-01T00:00:00"/>
    <s v="Beauty &amp; Personal Care"/>
    <x v="2"/>
  </r>
  <r>
    <s v="P088"/>
    <n v="2"/>
    <n v="2999"/>
    <n v="0"/>
    <s v="Credit Card"/>
    <s v="Cancelled"/>
    <s v="Cancelled"/>
    <s v="Email"/>
    <n v="40"/>
    <n v="2377"/>
    <n v="5998"/>
    <n v="4754"/>
    <n v="1244"/>
    <n v="0.20740246748916305"/>
    <n v="0"/>
    <n v="0"/>
    <s v="Sep"/>
    <s v="Sep-2024"/>
    <d v="2024-09-01T00:00:00"/>
    <s v="Sports &amp; Fitness"/>
    <x v="15"/>
  </r>
  <r>
    <s v="P074"/>
    <n v="2"/>
    <n v="2999"/>
    <n v="899.7"/>
    <s v="Credit Card"/>
    <s v="Delivered"/>
    <s v="Delivered"/>
    <s v="Facebook"/>
    <n v="70"/>
    <n v="1870"/>
    <n v="5098.3"/>
    <n v="3740"/>
    <n v="1358.3000000000002"/>
    <n v="0.26642214071357123"/>
    <n v="5098.3"/>
    <n v="1358.3000000000002"/>
    <s v="Sep"/>
    <s v="Sep-2025"/>
    <d v="2025-09-01T00:00:00"/>
    <s v="Beauty &amp; Personal Care"/>
    <x v="23"/>
  </r>
  <r>
    <s v="P041"/>
    <n v="2"/>
    <n v="399"/>
    <n v="39.9"/>
    <s v="UPI"/>
    <s v="Delivered"/>
    <s v="Delivered"/>
    <s v="Affiliate"/>
    <n v="70"/>
    <n v="315"/>
    <n v="758.1"/>
    <n v="630"/>
    <n v="128.10000000000002"/>
    <n v="0.16897506925207759"/>
    <n v="758.1"/>
    <n v="128.10000000000002"/>
    <s v="Oct"/>
    <s v="Oct-2024"/>
    <d v="2024-10-01T00:00:00"/>
    <s v="Home &amp; Kitchen"/>
    <x v="4"/>
  </r>
  <r>
    <s v="P020"/>
    <n v="2"/>
    <n v="1999"/>
    <n v="0"/>
    <s v="UPI"/>
    <s v="Delivered"/>
    <s v="Delivered"/>
    <s v="Google Ads"/>
    <n v="100"/>
    <n v="1597"/>
    <n v="3998"/>
    <n v="3194"/>
    <n v="804"/>
    <n v="0.20110055027513757"/>
    <n v="3998"/>
    <n v="804"/>
    <s v="Mar"/>
    <s v="Mar-2024"/>
    <d v="2024-03-01T00:00:00"/>
    <s v="Electronics"/>
    <x v="9"/>
  </r>
  <r>
    <s v="P096"/>
    <n v="2"/>
    <n v="299"/>
    <n v="0"/>
    <s v="Debit Card"/>
    <s v="Cancelled"/>
    <s v="Cancelled"/>
    <s v="Instagram"/>
    <n v="50"/>
    <n v="168"/>
    <n v="598"/>
    <n v="336"/>
    <n v="262"/>
    <n v="0.43812709030100333"/>
    <n v="0"/>
    <n v="0"/>
    <s v="Mar"/>
    <s v="Mar-2025"/>
    <d v="2025-03-01T00:00:00"/>
    <s v="Sports &amp; Fitness"/>
    <x v="1"/>
  </r>
  <r>
    <s v="P047"/>
    <n v="4"/>
    <n v="1999"/>
    <n v="799.6"/>
    <s v="Credit Card"/>
    <s v="Delivered"/>
    <s v="Delivered"/>
    <s v="Google Ads"/>
    <n v="100"/>
    <n v="1547"/>
    <n v="7196.4"/>
    <n v="6188"/>
    <n v="1008.3999999999996"/>
    <n v="0.14012561836473789"/>
    <n v="7196.4"/>
    <n v="1008.3999999999996"/>
    <s v="Nov"/>
    <s v="Nov-2024"/>
    <d v="2024-11-01T00:00:00"/>
    <s v="Home &amp; Kitchen"/>
    <x v="13"/>
  </r>
  <r>
    <s v="P044"/>
    <n v="1"/>
    <n v="4999"/>
    <n v="0"/>
    <s v="UPI"/>
    <s v="Delivered"/>
    <s v="Delivered"/>
    <s v="Organic"/>
    <n v="60"/>
    <n v="3765"/>
    <n v="4999"/>
    <n v="3765"/>
    <n v="1234"/>
    <n v="0.24684936987397479"/>
    <n v="4999"/>
    <n v="1234"/>
    <s v="Oct"/>
    <s v="Oct-2025"/>
    <d v="2025-10-01T00:00:00"/>
    <s v="Home &amp; Kitchen"/>
    <x v="4"/>
  </r>
  <r>
    <s v="P089"/>
    <n v="4"/>
    <n v="2999"/>
    <n v="1199.5999999999999"/>
    <s v="UPI"/>
    <s v="Delivered"/>
    <s v="Delayed"/>
    <s v="Organic"/>
    <n v="60"/>
    <n v="2453"/>
    <n v="10796.4"/>
    <n v="9812"/>
    <n v="984.39999999999964"/>
    <n v="9.1178540995146495E-2"/>
    <n v="10796.4"/>
    <n v="984.39999999999964"/>
    <s v="Jan"/>
    <s v="Jan-2025"/>
    <d v="2025-01-01T00:00:00"/>
    <s v="Sports &amp; Fitness"/>
    <x v="3"/>
  </r>
  <r>
    <s v="P024"/>
    <n v="1"/>
    <n v="1299"/>
    <n v="0"/>
    <s v="Debit Card"/>
    <s v="Cancelled"/>
    <s v="Cancelled"/>
    <s v="Facebook"/>
    <n v="80"/>
    <n v="969"/>
    <n v="1299"/>
    <n v="969"/>
    <n v="330"/>
    <n v="0.2540415704387991"/>
    <n v="0"/>
    <n v="0"/>
    <s v="May"/>
    <s v="May-2024"/>
    <d v="2024-05-01T00:00:00"/>
    <s v="Fashion"/>
    <x v="22"/>
  </r>
  <r>
    <s v="P023"/>
    <n v="1"/>
    <n v="8999"/>
    <n v="899.9"/>
    <s v="UPI"/>
    <s v="Delivered"/>
    <s v="Delivered"/>
    <s v="Organic"/>
    <n v="40"/>
    <n v="6419"/>
    <n v="8099.1"/>
    <n v="6419"/>
    <n v="1680.1000000000004"/>
    <n v="0.20744280228667386"/>
    <n v="8099.1"/>
    <n v="1680.1000000000004"/>
    <s v="Sep"/>
    <s v="Sep-2024"/>
    <d v="2024-09-01T00:00:00"/>
    <s v="Fashion"/>
    <x v="22"/>
  </r>
  <r>
    <s v="P047"/>
    <n v="2"/>
    <n v="1999"/>
    <n v="0"/>
    <s v="Credit Card"/>
    <s v="Cancelled"/>
    <s v="Cancelled"/>
    <s v="Facebook"/>
    <n v="40"/>
    <n v="1547"/>
    <n v="3998"/>
    <n v="3094"/>
    <n v="904"/>
    <n v="0.22611305652826413"/>
    <n v="0"/>
    <n v="0"/>
    <s v="Jun"/>
    <s v="Jun-2025"/>
    <d v="2025-06-01T00:00:00"/>
    <s v="Home &amp; Kitchen"/>
    <x v="13"/>
  </r>
  <r>
    <s v="P080"/>
    <n v="3"/>
    <n v="6999"/>
    <n v="0"/>
    <s v="UPI"/>
    <s v="Delivered"/>
    <s v="Delivered"/>
    <s v="Google Ads"/>
    <n v="50"/>
    <n v="4949"/>
    <n v="20997"/>
    <n v="14847"/>
    <n v="6150"/>
    <n v="0.29289898556936705"/>
    <n v="20997"/>
    <n v="6150"/>
    <s v="Nov"/>
    <s v="Nov-2024"/>
    <d v="2024-11-01T00:00:00"/>
    <s v="Beauty &amp; Personal Care"/>
    <x v="7"/>
  </r>
  <r>
    <s v="P042"/>
    <n v="3"/>
    <n v="2499"/>
    <n v="1499.4"/>
    <s v="Credit Card"/>
    <s v="Delivered"/>
    <s v="Delivered"/>
    <s v="Organic"/>
    <n v="60"/>
    <n v="1833"/>
    <n v="5997.6"/>
    <n v="5499"/>
    <n v="498.60000000000036"/>
    <n v="8.3133253301320584E-2"/>
    <n v="5997.6"/>
    <n v="498.60000000000036"/>
    <s v="Mar"/>
    <s v="Mar-2024"/>
    <d v="2024-03-01T00:00:00"/>
    <s v="Home &amp; Kitchen"/>
    <x v="4"/>
  </r>
  <r>
    <s v="P016"/>
    <n v="1"/>
    <n v="999"/>
    <n v="49.95"/>
    <s v="Debit Card"/>
    <s v="Delivered"/>
    <s v="Delivered"/>
    <s v="Facebook"/>
    <n v="40"/>
    <n v="813"/>
    <n v="949.05"/>
    <n v="813"/>
    <n v="136.04999999999995"/>
    <n v="0.14335388019598541"/>
    <n v="949.05"/>
    <n v="136.04999999999995"/>
    <s v="Aug"/>
    <s v="Aug-2025"/>
    <d v="2025-08-01T00:00:00"/>
    <s v="Electronics"/>
    <x v="6"/>
  </r>
  <r>
    <s v="P011"/>
    <n v="3"/>
    <n v="799"/>
    <n v="479.4"/>
    <s v="UPI"/>
    <s v="Delivered"/>
    <s v="Delivered"/>
    <s v="Organic"/>
    <n v="80"/>
    <n v="645"/>
    <n v="1917.6"/>
    <n v="1935"/>
    <n v="-17.400000000000091"/>
    <n v="-9.0738423028786461E-3"/>
    <n v="1917.6"/>
    <n v="-17.400000000000091"/>
    <s v="Mar"/>
    <s v="Mar-2025"/>
    <d v="2025-03-01T00:00:00"/>
    <s v="Electronics"/>
    <x v="19"/>
  </r>
  <r>
    <s v="P009"/>
    <n v="1"/>
    <n v="4999"/>
    <n v="499.9"/>
    <s v="Debit Card"/>
    <s v="Delivered"/>
    <s v="Delivered"/>
    <s v="Organic"/>
    <n v="40"/>
    <n v="2853"/>
    <n v="4499.1000000000004"/>
    <n v="2853"/>
    <n v="1646.1000000000004"/>
    <n v="0.36587317463492702"/>
    <n v="4499.1000000000004"/>
    <n v="1646.1000000000004"/>
    <s v="May"/>
    <s v="May-2024"/>
    <d v="2024-05-01T00:00:00"/>
    <s v="Electronics"/>
    <x v="19"/>
  </r>
  <r>
    <s v="P072"/>
    <n v="1"/>
    <n v="999"/>
    <n v="0"/>
    <s v="Cash on Delivery"/>
    <s v="Cancelled"/>
    <s v="Cancelled"/>
    <s v="Organic"/>
    <n v="100"/>
    <n v="636"/>
    <n v="999"/>
    <n v="636"/>
    <n v="363"/>
    <n v="0.36336336336336339"/>
    <n v="0"/>
    <n v="0"/>
    <s v="Dec"/>
    <s v="Dec-2024"/>
    <d v="2024-12-01T00:00:00"/>
    <s v="Beauty &amp; Personal Care"/>
    <x v="2"/>
  </r>
  <r>
    <s v="P086"/>
    <n v="2"/>
    <n v="6999"/>
    <n v="3499.5"/>
    <s v="Credit Card"/>
    <s v="Delivered"/>
    <s v="Delayed"/>
    <s v="Organic"/>
    <n v="100"/>
    <n v="4782"/>
    <n v="10498.5"/>
    <n v="9564"/>
    <n v="934.5"/>
    <n v="8.9012716102300327E-2"/>
    <n v="10498.5"/>
    <n v="934.5"/>
    <s v="Feb"/>
    <s v="Feb-2025"/>
    <d v="2025-02-01T00:00:00"/>
    <s v="Sports &amp; Fitness"/>
    <x v="15"/>
  </r>
  <r>
    <s v="P061"/>
    <n v="2"/>
    <n v="299"/>
    <n v="29.9"/>
    <s v="Credit Card"/>
    <s v="Delivered"/>
    <s v="Delivered"/>
    <s v="Organic"/>
    <n v="100"/>
    <n v="170"/>
    <n v="568.1"/>
    <n v="340"/>
    <n v="228.10000000000002"/>
    <n v="0.40151381798979058"/>
    <n v="568.1"/>
    <n v="228.10000000000002"/>
    <s v="Jan"/>
    <s v="Jan-2024"/>
    <d v="2024-01-01T00:00:00"/>
    <s v="Beauty &amp; Personal Care"/>
    <x v="12"/>
  </r>
  <r>
    <s v="P030"/>
    <n v="4"/>
    <n v="799"/>
    <n v="0"/>
    <s v="UPI"/>
    <s v="Delivered"/>
    <s v="Delivered"/>
    <s v="Email"/>
    <n v="70"/>
    <n v="566"/>
    <n v="3196"/>
    <n v="2264"/>
    <n v="932"/>
    <n v="0.29161451814768463"/>
    <n v="3196"/>
    <n v="932"/>
    <s v="Jul"/>
    <s v="Jul-2024"/>
    <d v="2024-07-01T00:00:00"/>
    <s v="Fashion"/>
    <x v="21"/>
  </r>
  <r>
    <s v="P057"/>
    <n v="2"/>
    <n v="299"/>
    <n v="59.8"/>
    <s v="Credit Card"/>
    <s v="Delivered"/>
    <s v="Delivered"/>
    <s v="Google Ads"/>
    <n v="80"/>
    <n v="188"/>
    <n v="538.20000000000005"/>
    <n v="376"/>
    <n v="162.20000000000005"/>
    <n v="0.30137495354886668"/>
    <n v="538.20000000000005"/>
    <n v="162.20000000000005"/>
    <s v="Aug"/>
    <s v="Aug-2025"/>
    <d v="2025-08-01T00:00:00"/>
    <s v="Home &amp; Kitchen"/>
    <x v="24"/>
  </r>
  <r>
    <s v="P025"/>
    <n v="1"/>
    <n v="4999"/>
    <n v="749.85"/>
    <s v="UPI"/>
    <s v="Delivered"/>
    <s v="Delivered"/>
    <s v="Organic"/>
    <n v="70"/>
    <n v="3572"/>
    <n v="4249.1499999999996"/>
    <n v="3572"/>
    <n v="677.14999999999964"/>
    <n v="0.15936128402151012"/>
    <n v="4249.1499999999996"/>
    <n v="677.14999999999964"/>
    <s v="Feb"/>
    <s v="Feb-2024"/>
    <d v="2024-02-01T00:00:00"/>
    <s v="Fashion"/>
    <x v="0"/>
  </r>
  <r>
    <s v="P068"/>
    <n v="1"/>
    <n v="2499"/>
    <n v="0"/>
    <s v="UPI"/>
    <s v="Cancelled"/>
    <s v="Cancelled"/>
    <s v="Google Ads"/>
    <n v="70"/>
    <n v="1632"/>
    <n v="2499"/>
    <n v="1632"/>
    <n v="867"/>
    <n v="0.34693877551020408"/>
    <n v="0"/>
    <n v="0"/>
    <s v="Aug"/>
    <s v="Aug-2025"/>
    <d v="2025-08-01T00:00:00"/>
    <s v="Beauty &amp; Personal Care"/>
    <x v="17"/>
  </r>
  <r>
    <s v="P076"/>
    <n v="2"/>
    <n v="399"/>
    <n v="39.9"/>
    <s v="UPI"/>
    <s v="Delivered"/>
    <s v="Delivered"/>
    <s v="Google Ads"/>
    <n v="100"/>
    <n v="322"/>
    <n v="758.1"/>
    <n v="644"/>
    <n v="114.10000000000002"/>
    <n v="0.15050784856879043"/>
    <n v="758.1"/>
    <n v="114.10000000000002"/>
    <s v="Aug"/>
    <s v="Aug-2025"/>
    <d v="2025-08-01T00:00:00"/>
    <s v="Beauty &amp; Personal Care"/>
    <x v="23"/>
  </r>
  <r>
    <s v="P070"/>
    <n v="4"/>
    <n v="499"/>
    <n v="199.6"/>
    <s v="Credit Card"/>
    <s v="Delivered"/>
    <s v="Delivered"/>
    <s v="Google Ads"/>
    <n v="60"/>
    <n v="394"/>
    <n v="1796.4"/>
    <n v="1576"/>
    <n v="220.40000000000009"/>
    <n v="0.12268982409262975"/>
    <n v="1796.4"/>
    <n v="220.40000000000009"/>
    <s v="Jan"/>
    <s v="Jan-2024"/>
    <d v="2024-01-01T00:00:00"/>
    <s v="Beauty &amp; Personal Care"/>
    <x v="2"/>
  </r>
  <r>
    <s v="P060"/>
    <n v="2"/>
    <n v="999"/>
    <n v="99.9"/>
    <s v="Cash on Delivery"/>
    <s v="Delivered"/>
    <s v="Delivered"/>
    <s v="Organic"/>
    <n v="80"/>
    <n v="744"/>
    <n v="1898.1"/>
    <n v="1488"/>
    <n v="410.09999999999991"/>
    <n v="0.21605816342658443"/>
    <n v="1898.1"/>
    <n v="410.09999999999991"/>
    <s v="Jul"/>
    <s v="Jul-2024"/>
    <d v="2024-07-01T00:00:00"/>
    <s v="Home &amp; Kitchen"/>
    <x v="24"/>
  </r>
  <r>
    <s v="P009"/>
    <n v="2"/>
    <n v="4999"/>
    <n v="0"/>
    <s v="UPI"/>
    <s v="Delivered"/>
    <s v="Delivered"/>
    <s v="Organic"/>
    <n v="80"/>
    <n v="2853"/>
    <n v="9998"/>
    <n v="5706"/>
    <n v="4292"/>
    <n v="0.4292858571714343"/>
    <n v="9998"/>
    <n v="4292"/>
    <s v="Jan"/>
    <s v="Jan-2025"/>
    <d v="2025-01-01T00:00:00"/>
    <s v="Electronics"/>
    <x v="19"/>
  </r>
  <r>
    <s v="P093"/>
    <n v="4"/>
    <n v="999"/>
    <n v="399.6"/>
    <s v="Debit Card"/>
    <s v="Delivered"/>
    <s v="Delayed"/>
    <s v="Affiliate"/>
    <n v="100"/>
    <n v="629"/>
    <n v="3596.4"/>
    <n v="2516"/>
    <n v="1080.4000000000001"/>
    <n v="0.30041152263374488"/>
    <n v="3596.4"/>
    <n v="1080.4000000000001"/>
    <s v="Jun"/>
    <s v="Jun-2024"/>
    <d v="2024-06-01T00:00:00"/>
    <s v="Sports &amp; Fitness"/>
    <x v="1"/>
  </r>
  <r>
    <s v="P041"/>
    <n v="1"/>
    <n v="399"/>
    <n v="59.85"/>
    <s v="UPI"/>
    <s v="Delivered"/>
    <s v="Delivered"/>
    <s v="Email"/>
    <n v="100"/>
    <n v="315"/>
    <n v="339.15"/>
    <n v="315"/>
    <n v="24.149999999999977"/>
    <n v="7.120743034055721E-2"/>
    <n v="339.15"/>
    <n v="24.149999999999977"/>
    <s v="Nov"/>
    <s v="Nov-2024"/>
    <d v="2024-11-01T00:00:00"/>
    <s v="Home &amp; Kitchen"/>
    <x v="4"/>
  </r>
  <r>
    <s v="P099"/>
    <n v="1"/>
    <n v="1299"/>
    <n v="0"/>
    <s v="Cash on Delivery"/>
    <s v="Delivered"/>
    <s v="Delivered"/>
    <s v="Organic"/>
    <n v="50"/>
    <n v="1025"/>
    <n v="1299"/>
    <n v="1025"/>
    <n v="274"/>
    <n v="0.21093148575827558"/>
    <n v="1299"/>
    <n v="274"/>
    <s v="Mar"/>
    <s v="Mar-2024"/>
    <d v="2024-03-01T00:00:00"/>
    <s v="Sports &amp; Fitness"/>
    <x v="18"/>
  </r>
  <r>
    <s v="P051"/>
    <n v="2"/>
    <n v="2499"/>
    <n v="749.7"/>
    <s v="Net Banking"/>
    <s v="Delivered"/>
    <s v="Delivered"/>
    <s v="Organic"/>
    <n v="100"/>
    <n v="1946"/>
    <n v="4248.3"/>
    <n v="3892"/>
    <n v="356.30000000000018"/>
    <n v="8.3868841654308815E-2"/>
    <n v="4248.3"/>
    <n v="356.30000000000018"/>
    <s v="Mar"/>
    <s v="Mar-2024"/>
    <d v="2024-03-01T00:00:00"/>
    <s v="Home &amp; Kitchen"/>
    <x v="14"/>
  </r>
  <r>
    <s v="P073"/>
    <n v="1"/>
    <n v="499"/>
    <n v="124.75"/>
    <s v="Debit Card"/>
    <s v="Delivered"/>
    <s v="Delivered"/>
    <s v="Google Ads"/>
    <n v="80"/>
    <n v="334"/>
    <n v="374.25"/>
    <n v="334"/>
    <n v="40.25"/>
    <n v="0.10754843019372078"/>
    <n v="374.25"/>
    <n v="40.25"/>
    <s v="May"/>
    <s v="May-2024"/>
    <d v="2024-05-01T00:00:00"/>
    <s v="Beauty &amp; Personal Care"/>
    <x v="23"/>
  </r>
  <r>
    <s v="P093"/>
    <n v="1"/>
    <n v="999"/>
    <n v="49.95"/>
    <s v="UPI"/>
    <s v="Delivered"/>
    <s v="Delivered"/>
    <s v="Organic"/>
    <n v="70"/>
    <n v="629"/>
    <n v="949.05"/>
    <n v="629"/>
    <n v="320.04999999999995"/>
    <n v="0.33723196881091616"/>
    <n v="949.05"/>
    <n v="320.04999999999995"/>
    <s v="Sep"/>
    <s v="Sep-2024"/>
    <d v="2024-09-01T00:00:00"/>
    <s v="Sports &amp; Fitness"/>
    <x v="1"/>
  </r>
  <r>
    <s v="P040"/>
    <n v="4"/>
    <n v="799"/>
    <n v="0"/>
    <s v="UPI"/>
    <s v="Cancelled"/>
    <s v="Cancelled"/>
    <s v="Email"/>
    <n v="70"/>
    <n v="639"/>
    <n v="3196"/>
    <n v="2556"/>
    <n v="640"/>
    <n v="0.20025031289111389"/>
    <n v="0"/>
    <n v="0"/>
    <s v="May"/>
    <s v="May-2024"/>
    <d v="2024-05-01T00:00:00"/>
    <s v="Fashion"/>
    <x v="8"/>
  </r>
  <r>
    <s v="P058"/>
    <n v="2"/>
    <n v="599"/>
    <n v="0"/>
    <s v="Debit Card"/>
    <s v="Delivered"/>
    <s v="Delivered"/>
    <s v="Email"/>
    <n v="80"/>
    <n v="464"/>
    <n v="1198"/>
    <n v="928"/>
    <n v="270"/>
    <n v="0.22537562604340566"/>
    <n v="1198"/>
    <n v="270"/>
    <s v="Sep"/>
    <s v="Sep-2025"/>
    <d v="2025-09-01T00:00:00"/>
    <s v="Home &amp; Kitchen"/>
    <x v="24"/>
  </r>
  <r>
    <s v="P049"/>
    <n v="2"/>
    <n v="799"/>
    <n v="79.900000000000006"/>
    <s v="Credit Card"/>
    <s v="Delivered"/>
    <s v="Delayed"/>
    <s v="Organic"/>
    <n v="60"/>
    <n v="538"/>
    <n v="1518.1"/>
    <n v="1076"/>
    <n v="442.09999999999991"/>
    <n v="0.29121928726697843"/>
    <n v="1518.1"/>
    <n v="442.09999999999991"/>
    <s v="Sep"/>
    <s v="Sep-2025"/>
    <d v="2025-09-01T00:00:00"/>
    <s v="Home &amp; Kitchen"/>
    <x v="14"/>
  </r>
  <r>
    <s v="P031"/>
    <n v="4"/>
    <n v="3999"/>
    <n v="0"/>
    <s v="UPI"/>
    <s v="Delivered"/>
    <s v="Delivered"/>
    <s v="Affiliate"/>
    <n v="100"/>
    <n v="3007"/>
    <n v="15996"/>
    <n v="12028"/>
    <n v="3968"/>
    <n v="0.24806201550387597"/>
    <n v="15996"/>
    <n v="3968"/>
    <s v="Nov"/>
    <s v="Nov-2024"/>
    <d v="2024-11-01T00:00:00"/>
    <s v="Fashion"/>
    <x v="21"/>
  </r>
  <r>
    <s v="P052"/>
    <n v="1"/>
    <n v="499"/>
    <n v="0"/>
    <s v="Debit Card"/>
    <s v="Delivered"/>
    <s v="Delivered"/>
    <s v="Organic"/>
    <n v="100"/>
    <n v="320"/>
    <n v="499"/>
    <n v="320"/>
    <n v="179"/>
    <n v="0.3587174348697395"/>
    <n v="499"/>
    <n v="179"/>
    <s v="Aug"/>
    <s v="Aug-2024"/>
    <d v="2024-08-01T00:00:00"/>
    <s v="Home &amp; Kitchen"/>
    <x v="14"/>
  </r>
  <r>
    <s v="P067"/>
    <n v="1"/>
    <n v="999"/>
    <n v="0"/>
    <s v="Credit Card"/>
    <s v="Delivered"/>
    <s v="Delayed"/>
    <s v="Facebook"/>
    <n v="40"/>
    <n v="611"/>
    <n v="999"/>
    <n v="611"/>
    <n v="388"/>
    <n v="0.38838838838838841"/>
    <n v="999"/>
    <n v="388"/>
    <s v="Aug"/>
    <s v="Aug-2025"/>
    <d v="2025-08-01T00:00:00"/>
    <s v="Beauty &amp; Personal Care"/>
    <x v="17"/>
  </r>
  <r>
    <s v="P067"/>
    <n v="1"/>
    <n v="999"/>
    <n v="0"/>
    <s v="UPI"/>
    <s v="Cancelled"/>
    <s v="Cancelled"/>
    <s v="Facebook"/>
    <n v="70"/>
    <n v="611"/>
    <n v="999"/>
    <n v="611"/>
    <n v="388"/>
    <n v="0.38838838838838841"/>
    <n v="0"/>
    <n v="0"/>
    <s v="Nov"/>
    <s v="Nov-2024"/>
    <d v="2024-11-01T00:00:00"/>
    <s v="Beauty &amp; Personal Care"/>
    <x v="17"/>
  </r>
  <r>
    <s v="P056"/>
    <n v="4"/>
    <n v="299"/>
    <n v="0"/>
    <s v="Credit Card"/>
    <s v="Cancelled"/>
    <s v="Cancelled"/>
    <s v="Email"/>
    <n v="70"/>
    <n v="188"/>
    <n v="1196"/>
    <n v="752"/>
    <n v="444"/>
    <n v="0.37123745819397991"/>
    <n v="0"/>
    <n v="0"/>
    <s v="Sep"/>
    <s v="Sep-2024"/>
    <d v="2024-09-01T00:00:00"/>
    <s v="Home &amp; Kitchen"/>
    <x v="16"/>
  </r>
  <r>
    <s v="P066"/>
    <n v="1"/>
    <n v="299"/>
    <n v="44.85"/>
    <s v="Credit Card"/>
    <s v="Delivered"/>
    <s v="Delivered"/>
    <s v="Instagram"/>
    <n v="40"/>
    <n v="223"/>
    <n v="254.15"/>
    <n v="223"/>
    <n v="31.150000000000006"/>
    <n v="0.12256541412551644"/>
    <n v="254.15"/>
    <n v="31.150000000000006"/>
    <s v="Jun"/>
    <s v="Jun-2025"/>
    <d v="2025-06-01T00:00:00"/>
    <s v="Beauty &amp; Personal Care"/>
    <x v="17"/>
  </r>
  <r>
    <s v="P058"/>
    <n v="3"/>
    <n v="599"/>
    <n v="89.85"/>
    <s v="UPI"/>
    <s v="Delivered"/>
    <s v="Delayed"/>
    <s v="Email"/>
    <n v="80"/>
    <n v="464"/>
    <n v="1707.15"/>
    <n v="1392"/>
    <n v="315.15000000000009"/>
    <n v="0.18460592215095339"/>
    <n v="1707.15"/>
    <n v="315.15000000000009"/>
    <s v="Feb"/>
    <s v="Feb-2024"/>
    <d v="2024-02-01T00:00:00"/>
    <s v="Home &amp; Kitchen"/>
    <x v="24"/>
  </r>
  <r>
    <s v="P005"/>
    <n v="3"/>
    <n v="599"/>
    <n v="0"/>
    <s v="Net Banking"/>
    <s v="Delivered"/>
    <s v="Delivered"/>
    <s v="Email"/>
    <n v="80"/>
    <n v="426"/>
    <n v="1797"/>
    <n v="1278"/>
    <n v="519"/>
    <n v="0.28881469115191988"/>
    <n v="1797"/>
    <n v="519"/>
    <s v="Mar"/>
    <s v="Mar-2024"/>
    <d v="2024-03-01T00:00:00"/>
    <s v="Electronics"/>
    <x v="20"/>
  </r>
  <r>
    <s v="P048"/>
    <n v="2"/>
    <n v="1599"/>
    <n v="319.8"/>
    <s v="Debit Card"/>
    <s v="Delivered"/>
    <s v="Delivered"/>
    <s v="Email"/>
    <n v="80"/>
    <n v="1138"/>
    <n v="2878.2"/>
    <n v="2276"/>
    <n v="602.19999999999982"/>
    <n v="0.20922798971579454"/>
    <n v="2878.2"/>
    <n v="602.19999999999982"/>
    <s v="Sep"/>
    <s v="Sep-2024"/>
    <d v="2024-09-01T00:00:00"/>
    <s v="Home &amp; Kitchen"/>
    <x v="13"/>
  </r>
  <r>
    <s v="P051"/>
    <n v="1"/>
    <n v="2499"/>
    <n v="124.95"/>
    <s v="UPI"/>
    <s v="Delivered"/>
    <s v="Delivered"/>
    <s v="Email"/>
    <n v="50"/>
    <n v="1946"/>
    <n v="2374.0500000000002"/>
    <n v="1946"/>
    <n v="428.05000000000018"/>
    <n v="0.18030370042753949"/>
    <n v="2374.0500000000002"/>
    <n v="428.05000000000018"/>
    <s v="Jan"/>
    <s v="Jan-2024"/>
    <d v="2024-01-01T00:00:00"/>
    <s v="Home &amp; Kitchen"/>
    <x v="14"/>
  </r>
  <r>
    <s v="P058"/>
    <n v="1"/>
    <n v="599"/>
    <n v="0"/>
    <s v="Debit Card"/>
    <s v="Cancelled"/>
    <s v="Cancelled"/>
    <s v="Organic"/>
    <n v="60"/>
    <n v="464"/>
    <n v="599"/>
    <n v="464"/>
    <n v="135"/>
    <n v="0.22537562604340566"/>
    <n v="0"/>
    <n v="0"/>
    <s v="May"/>
    <s v="May-2024"/>
    <d v="2024-05-01T00:00:00"/>
    <s v="Home &amp; Kitchen"/>
    <x v="24"/>
  </r>
  <r>
    <s v="P088"/>
    <n v="1"/>
    <n v="2999"/>
    <n v="299.89999999999998"/>
    <s v="UPI"/>
    <s v="Delivered"/>
    <s v="Delivered"/>
    <s v="Affiliate"/>
    <n v="60"/>
    <n v="2377"/>
    <n v="2699.1"/>
    <n v="2377"/>
    <n v="322.09999999999991"/>
    <n v="0.11933607498795892"/>
    <n v="2699.1"/>
    <n v="322.09999999999991"/>
    <s v="Oct"/>
    <s v="Oct-2024"/>
    <d v="2024-10-01T00:00:00"/>
    <s v="Sports &amp; Fitness"/>
    <x v="15"/>
  </r>
  <r>
    <s v="P043"/>
    <n v="2"/>
    <n v="599"/>
    <n v="59.9"/>
    <s v="UPI"/>
    <s v="Delivered"/>
    <s v="Delivered"/>
    <s v="Organic"/>
    <n v="80"/>
    <n v="358"/>
    <n v="1138.0999999999999"/>
    <n v="716"/>
    <n v="422.09999999999991"/>
    <n v="0.37088129338370962"/>
    <n v="1138.0999999999999"/>
    <n v="422.09999999999991"/>
    <s v="May"/>
    <s v="May-2024"/>
    <d v="2024-05-01T00:00:00"/>
    <s v="Home &amp; Kitchen"/>
    <x v="4"/>
  </r>
  <r>
    <s v="P096"/>
    <n v="4"/>
    <n v="299"/>
    <n v="0"/>
    <s v="Credit Card"/>
    <s v="Delivered"/>
    <s v="Delayed"/>
    <s v="Instagram"/>
    <n v="80"/>
    <n v="168"/>
    <n v="1196"/>
    <n v="672"/>
    <n v="524"/>
    <n v="0.43812709030100333"/>
    <n v="1196"/>
    <n v="524"/>
    <s v="Nov"/>
    <s v="Nov-2024"/>
    <d v="2024-11-01T00:00:00"/>
    <s v="Sports &amp; Fitness"/>
    <x v="1"/>
  </r>
  <r>
    <s v="P062"/>
    <n v="4"/>
    <n v="1599"/>
    <n v="0"/>
    <s v="Net Banking"/>
    <s v="Cancelled"/>
    <s v="Cancelled"/>
    <s v="Organic"/>
    <n v="60"/>
    <n v="1023"/>
    <n v="6396"/>
    <n v="4092"/>
    <n v="2304"/>
    <n v="0.36022514071294559"/>
    <n v="0"/>
    <n v="0"/>
    <s v="Feb"/>
    <s v="Feb-2025"/>
    <d v="2025-02-01T00:00:00"/>
    <s v="Beauty &amp; Personal Care"/>
    <x v="12"/>
  </r>
  <r>
    <s v="P090"/>
    <n v="4"/>
    <n v="8999"/>
    <n v="1799.8"/>
    <s v="UPI"/>
    <s v="Delivered"/>
    <s v="Delivered"/>
    <s v="Organic"/>
    <n v="40"/>
    <n v="5811"/>
    <n v="34196.199999999997"/>
    <n v="23244"/>
    <n v="10952.199999999997"/>
    <n v="0.32027535223211928"/>
    <n v="34196.199999999997"/>
    <n v="10952.199999999997"/>
    <s v="Jul"/>
    <s v="Jul-2024"/>
    <d v="2024-07-01T00:00:00"/>
    <s v="Sports &amp; Fitness"/>
    <x v="3"/>
  </r>
  <r>
    <s v="P076"/>
    <n v="1"/>
    <n v="399"/>
    <n v="19.95"/>
    <s v="Credit Card"/>
    <s v="Delivered"/>
    <s v="Delivered"/>
    <s v="Affiliate"/>
    <n v="60"/>
    <n v="322"/>
    <n v="379.05"/>
    <n v="322"/>
    <n v="57.050000000000011"/>
    <n v="0.15050784856879043"/>
    <n v="379.05"/>
    <n v="57.050000000000011"/>
    <s v="Apr"/>
    <s v="Apr-2024"/>
    <d v="2024-04-01T00:00:00"/>
    <s v="Beauty &amp; Personal Care"/>
    <x v="23"/>
  </r>
  <r>
    <s v="P032"/>
    <n v="1"/>
    <n v="1599"/>
    <n v="319.8"/>
    <s v="Credit Card"/>
    <s v="Delivered"/>
    <s v="Delivered"/>
    <s v="Email"/>
    <n v="40"/>
    <n v="1180"/>
    <n v="1279.2"/>
    <n v="1180"/>
    <n v="99.200000000000045"/>
    <n v="7.7548467792370263E-2"/>
    <n v="1279.2"/>
    <n v="99.200000000000045"/>
    <s v="Sep"/>
    <s v="Sep-2024"/>
    <d v="2024-09-01T00:00:00"/>
    <s v="Fashion"/>
    <x v="21"/>
  </r>
  <r>
    <s v="P027"/>
    <n v="1"/>
    <n v="299"/>
    <n v="44.85"/>
    <s v="Net Banking"/>
    <s v="Delivered"/>
    <s v="Delivered"/>
    <s v="Facebook"/>
    <n v="50"/>
    <n v="206"/>
    <n v="254.15"/>
    <n v="206"/>
    <n v="48.150000000000006"/>
    <n v="0.18945504623253986"/>
    <n v="254.15"/>
    <n v="48.150000000000006"/>
    <s v="Jan"/>
    <s v="Jan-2024"/>
    <d v="2024-01-01T00:00:00"/>
    <s v="Fashion"/>
    <x v="0"/>
  </r>
  <r>
    <s v="P032"/>
    <n v="1"/>
    <n v="1599"/>
    <n v="79.95"/>
    <s v="Net Banking"/>
    <s v="Delivered"/>
    <s v="Delivered"/>
    <s v="Organic"/>
    <n v="70"/>
    <n v="1180"/>
    <n v="1519.05"/>
    <n v="1180"/>
    <n v="339.04999999999995"/>
    <n v="0.2231987097198907"/>
    <n v="1519.05"/>
    <n v="339.04999999999995"/>
    <s v="May"/>
    <s v="May-2024"/>
    <d v="2024-05-01T00:00:00"/>
    <s v="Fashion"/>
    <x v="21"/>
  </r>
  <r>
    <s v="P029"/>
    <n v="1"/>
    <n v="2499"/>
    <n v="249.9"/>
    <s v="UPI"/>
    <s v="Delivered"/>
    <s v="Delivered"/>
    <s v="Organic"/>
    <n v="100"/>
    <n v="1584"/>
    <n v="2249.1"/>
    <n v="1584"/>
    <n v="665.09999999999991"/>
    <n v="0.29571828731492594"/>
    <n v="2249.1"/>
    <n v="665.09999999999991"/>
    <s v="Feb"/>
    <s v="Feb-2025"/>
    <d v="2025-02-01T00:00:00"/>
    <s v="Fashion"/>
    <x v="21"/>
  </r>
  <r>
    <s v="P003"/>
    <n v="1"/>
    <n v="399"/>
    <n v="19.95"/>
    <s v="Debit Card"/>
    <s v="Delivered"/>
    <s v="Delivered"/>
    <s v="Affiliate"/>
    <n v="40"/>
    <n v="307"/>
    <n v="379.05"/>
    <n v="307"/>
    <n v="72.050000000000011"/>
    <n v="0.19008046431869149"/>
    <n v="379.05"/>
    <n v="72.050000000000011"/>
    <s v="Mar"/>
    <s v="Mar-2025"/>
    <d v="2025-03-01T00:00:00"/>
    <s v="Electronics"/>
    <x v="5"/>
  </r>
  <r>
    <s v="P079"/>
    <n v="2"/>
    <n v="1999"/>
    <n v="0"/>
    <s v="UPI"/>
    <s v="Delivered"/>
    <s v="Delayed"/>
    <s v="Affiliate"/>
    <n v="80"/>
    <n v="1506"/>
    <n v="3998"/>
    <n v="3012"/>
    <n v="986"/>
    <n v="0.2466233116558279"/>
    <n v="3998"/>
    <n v="986"/>
    <s v="Jul"/>
    <s v="Jul-2024"/>
    <d v="2024-07-01T00:00:00"/>
    <s v="Beauty &amp; Personal Care"/>
    <x v="7"/>
  </r>
  <r>
    <s v="P086"/>
    <n v="1"/>
    <n v="6999"/>
    <n v="349.95"/>
    <s v="Debit Card"/>
    <s v="Delivered"/>
    <s v="Delivered"/>
    <s v="Facebook"/>
    <n v="60"/>
    <n v="4782"/>
    <n v="6649.05"/>
    <n v="4782"/>
    <n v="1867.0500000000002"/>
    <n v="0.28079951271234238"/>
    <n v="6649.05"/>
    <n v="1867.0500000000002"/>
    <s v="Sep"/>
    <s v="Sep-2025"/>
    <d v="2025-09-01T00:00:00"/>
    <s v="Sports &amp; Fitness"/>
    <x v="15"/>
  </r>
  <r>
    <s v="P060"/>
    <n v="1"/>
    <n v="999"/>
    <n v="49.95"/>
    <s v="UPI"/>
    <s v="Delivered"/>
    <s v="Delivered"/>
    <s v="Google Ads"/>
    <n v="70"/>
    <n v="744"/>
    <n v="949.05"/>
    <n v="744"/>
    <n v="205.04999999999995"/>
    <n v="0.21605816342658443"/>
    <n v="949.05"/>
    <n v="205.04999999999995"/>
    <s v="Jul"/>
    <s v="Jul-2024"/>
    <d v="2024-07-01T00:00:00"/>
    <s v="Home &amp; Kitchen"/>
    <x v="24"/>
  </r>
  <r>
    <s v="P059"/>
    <n v="2"/>
    <n v="1999"/>
    <n v="599.70000000000005"/>
    <s v="Credit Card"/>
    <s v="Delivered"/>
    <s v="Delivered"/>
    <s v="Facebook"/>
    <n v="70"/>
    <n v="1414"/>
    <n v="3398.3"/>
    <n v="2828"/>
    <n v="570.30000000000018"/>
    <n v="0.16781920371950684"/>
    <n v="3398.3"/>
    <n v="570.30000000000018"/>
    <s v="Apr"/>
    <s v="Apr-2025"/>
    <d v="2025-04-01T00:00:00"/>
    <s v="Home &amp; Kitchen"/>
    <x v="24"/>
  </r>
  <r>
    <s v="P096"/>
    <n v="2"/>
    <n v="299"/>
    <n v="59.8"/>
    <s v="Credit Card"/>
    <s v="Delivered"/>
    <s v="Delivered"/>
    <s v="Facebook"/>
    <n v="100"/>
    <n v="168"/>
    <n v="538.20000000000005"/>
    <n v="336"/>
    <n v="202.20000000000005"/>
    <n v="0.37569676700111487"/>
    <n v="538.20000000000005"/>
    <n v="202.20000000000005"/>
    <s v="Sep"/>
    <s v="Sep-2024"/>
    <d v="2024-09-01T00:00:00"/>
    <s v="Sports &amp; Fitness"/>
    <x v="1"/>
  </r>
  <r>
    <s v="P006"/>
    <n v="1"/>
    <n v="399"/>
    <n v="19.95"/>
    <s v="Cash on Delivery"/>
    <s v="Delivered"/>
    <s v="Delivered"/>
    <s v="Organic"/>
    <n v="80"/>
    <n v="221"/>
    <n v="379.05"/>
    <n v="221"/>
    <n v="158.05000000000001"/>
    <n v="0.41696346128479095"/>
    <n v="379.05"/>
    <n v="158.05000000000001"/>
    <s v="Mar"/>
    <s v="Mar-2024"/>
    <d v="2024-03-01T00:00:00"/>
    <s v="Electronics"/>
    <x v="20"/>
  </r>
  <r>
    <s v="P040"/>
    <n v="1"/>
    <n v="799"/>
    <n v="0"/>
    <s v="Debit Card"/>
    <s v="Delivered"/>
    <s v="Delayed"/>
    <s v="Organic"/>
    <n v="40"/>
    <n v="639"/>
    <n v="799"/>
    <n v="639"/>
    <n v="160"/>
    <n v="0.20025031289111389"/>
    <n v="799"/>
    <n v="160"/>
    <s v="Apr"/>
    <s v="Apr-2025"/>
    <d v="2025-04-01T00:00:00"/>
    <s v="Fashion"/>
    <x v="8"/>
  </r>
  <r>
    <s v="P019"/>
    <n v="4"/>
    <n v="499"/>
    <n v="299.39999999999998"/>
    <s v="Debit Card"/>
    <s v="Delivered"/>
    <s v="Delayed"/>
    <s v="Organic"/>
    <n v="80"/>
    <n v="391"/>
    <n v="1696.6"/>
    <n v="1564"/>
    <n v="132.59999999999991"/>
    <n v="7.8156312625250454E-2"/>
    <n v="1696.6"/>
    <n v="132.59999999999991"/>
    <s v="Mar"/>
    <s v="Mar-2025"/>
    <d v="2025-03-01T00:00:00"/>
    <s v="Electronics"/>
    <x v="9"/>
  </r>
  <r>
    <s v="P017"/>
    <n v="1"/>
    <n v="6999"/>
    <n v="699.9"/>
    <s v="UPI"/>
    <s v="Delivered"/>
    <s v="Delayed"/>
    <s v="Facebook"/>
    <n v="60"/>
    <n v="4046"/>
    <n v="6299.1"/>
    <n v="4046"/>
    <n v="2253.1000000000004"/>
    <n v="0.3576860186375832"/>
    <n v="6299.1"/>
    <n v="2253.1000000000004"/>
    <s v="Mar"/>
    <s v="Mar-2025"/>
    <d v="2025-03-01T00:00:00"/>
    <s v="Electronics"/>
    <x v="9"/>
  </r>
  <r>
    <s v="P023"/>
    <n v="2"/>
    <n v="8999"/>
    <n v="0"/>
    <s v="Credit Card"/>
    <s v="Cancelled"/>
    <s v="Cancelled"/>
    <s v="Google Ads"/>
    <n v="50"/>
    <n v="6419"/>
    <n v="17998"/>
    <n v="12838"/>
    <n v="5160"/>
    <n v="0.28669852205800644"/>
    <n v="0"/>
    <n v="0"/>
    <s v="Mar"/>
    <s v="Mar-2024"/>
    <d v="2024-03-01T00:00:00"/>
    <s v="Fashion"/>
    <x v="22"/>
  </r>
  <r>
    <s v="P087"/>
    <n v="3"/>
    <n v="799"/>
    <n v="0"/>
    <s v="Net Banking"/>
    <s v="Cancelled"/>
    <s v="Cancelled"/>
    <s v="Organic"/>
    <n v="50"/>
    <n v="560"/>
    <n v="2397"/>
    <n v="1680"/>
    <n v="717"/>
    <n v="0.29912390488110135"/>
    <n v="0"/>
    <n v="0"/>
    <s v="Aug"/>
    <s v="Aug-2024"/>
    <d v="2024-08-01T00:00:00"/>
    <s v="Sports &amp; Fitness"/>
    <x v="15"/>
  </r>
  <r>
    <s v="P014"/>
    <n v="1"/>
    <n v="2499"/>
    <n v="0"/>
    <s v="UPI"/>
    <s v="Cancelled"/>
    <s v="Cancelled"/>
    <s v="Organic"/>
    <n v="40"/>
    <n v="1599"/>
    <n v="2499"/>
    <n v="1599"/>
    <n v="900"/>
    <n v="0.36014405762304924"/>
    <n v="0"/>
    <n v="0"/>
    <s v="Aug"/>
    <s v="Aug-2024"/>
    <d v="2024-08-01T00:00:00"/>
    <s v="Electronics"/>
    <x v="6"/>
  </r>
  <r>
    <s v="P096"/>
    <n v="4"/>
    <n v="299"/>
    <n v="0"/>
    <s v="Net Banking"/>
    <s v="Cancelled"/>
    <s v="Cancelled"/>
    <s v="Email"/>
    <n v="70"/>
    <n v="168"/>
    <n v="1196"/>
    <n v="672"/>
    <n v="524"/>
    <n v="0.43812709030100333"/>
    <n v="0"/>
    <n v="0"/>
    <s v="Jun"/>
    <s v="Jun-2025"/>
    <d v="2025-06-01T00:00:00"/>
    <s v="Sports &amp; Fitness"/>
    <x v="1"/>
  </r>
  <r>
    <s v="P047"/>
    <n v="2"/>
    <n v="1999"/>
    <n v="599.70000000000005"/>
    <s v="UPI"/>
    <s v="Delivered"/>
    <s v="Delivered"/>
    <s v="Organic"/>
    <n v="80"/>
    <n v="1547"/>
    <n v="3398.3"/>
    <n v="3094"/>
    <n v="304.30000000000018"/>
    <n v="8.9544772386193142E-2"/>
    <n v="3398.3"/>
    <n v="304.30000000000018"/>
    <s v="Jul"/>
    <s v="Jul-2025"/>
    <d v="2025-07-01T00:00:00"/>
    <s v="Home &amp; Kitchen"/>
    <x v="13"/>
  </r>
  <r>
    <s v="P054"/>
    <n v="1"/>
    <n v="4999"/>
    <n v="749.85"/>
    <s v="UPI"/>
    <s v="Delivered"/>
    <s v="Delivered"/>
    <s v="Affiliate"/>
    <n v="40"/>
    <n v="2912"/>
    <n v="4249.1499999999996"/>
    <n v="2912"/>
    <n v="1337.1499999999996"/>
    <n v="0.31468646670510569"/>
    <n v="4249.1499999999996"/>
    <n v="1337.1499999999996"/>
    <s v="Oct"/>
    <s v="Oct-2025"/>
    <d v="2025-10-01T00:00:00"/>
    <s v="Home &amp; Kitchen"/>
    <x v="16"/>
  </r>
  <r>
    <s v="P089"/>
    <n v="2"/>
    <n v="2999"/>
    <n v="599.79999999999995"/>
    <s v="UPI"/>
    <s v="Delivered"/>
    <s v="Delivered"/>
    <s v="Instagram"/>
    <n v="100"/>
    <n v="2453"/>
    <n v="5398.2"/>
    <n v="4906"/>
    <n v="492.19999999999982"/>
    <n v="9.1178540995146495E-2"/>
    <n v="5398.2"/>
    <n v="492.19999999999982"/>
    <s v="Feb"/>
    <s v="Feb-2024"/>
    <d v="2024-02-01T00:00:00"/>
    <s v="Sports &amp; Fitness"/>
    <x v="3"/>
  </r>
  <r>
    <s v="P008"/>
    <n v="2"/>
    <n v="299"/>
    <n v="0"/>
    <s v="Debit Card"/>
    <s v="Cancelled"/>
    <s v="Cancelled"/>
    <s v="Instagram"/>
    <n v="40"/>
    <n v="197"/>
    <n v="598"/>
    <n v="394"/>
    <n v="204"/>
    <n v="0.34113712374581939"/>
    <n v="0"/>
    <n v="0"/>
    <s v="May"/>
    <s v="May-2024"/>
    <d v="2024-05-01T00:00:00"/>
    <s v="Electronics"/>
    <x v="20"/>
  </r>
  <r>
    <s v="P015"/>
    <n v="3"/>
    <n v="1299"/>
    <n v="779.4"/>
    <s v="UPI"/>
    <s v="Delivered"/>
    <s v="Delivered"/>
    <s v="Email"/>
    <n v="50"/>
    <n v="881"/>
    <n v="3117.6"/>
    <n v="2643"/>
    <n v="474.59999999999991"/>
    <n v="0.15223248652809851"/>
    <n v="3117.6"/>
    <n v="474.59999999999991"/>
    <s v="Oct"/>
    <s v="Oct-2024"/>
    <d v="2024-10-01T00:00:00"/>
    <s v="Electronics"/>
    <x v="6"/>
  </r>
  <r>
    <s v="P014"/>
    <n v="2"/>
    <n v="2499"/>
    <n v="0"/>
    <s v="Cash on Delivery"/>
    <s v="Delivered"/>
    <s v="Delivered"/>
    <s v="Email"/>
    <n v="80"/>
    <n v="1599"/>
    <n v="4998"/>
    <n v="3198"/>
    <n v="1800"/>
    <n v="0.36014405762304924"/>
    <n v="4998"/>
    <n v="1800"/>
    <s v="Oct"/>
    <s v="Oct-2024"/>
    <d v="2024-10-01T00:00:00"/>
    <s v="Electronics"/>
    <x v="6"/>
  </r>
  <r>
    <s v="P065"/>
    <n v="2"/>
    <n v="399"/>
    <n v="119.7"/>
    <s v="Debit Card"/>
    <s v="Delivered"/>
    <s v="Delivered"/>
    <s v="Google Ads"/>
    <n v="40"/>
    <n v="252"/>
    <n v="678.3"/>
    <n v="504"/>
    <n v="174.29999999999995"/>
    <n v="0.25696594427244579"/>
    <n v="678.3"/>
    <n v="174.29999999999995"/>
    <s v="Feb"/>
    <s v="Feb-2024"/>
    <d v="2024-02-01T00:00:00"/>
    <s v="Beauty &amp; Personal Care"/>
    <x v="17"/>
  </r>
  <r>
    <s v="P084"/>
    <n v="2"/>
    <n v="999"/>
    <n v="99.9"/>
    <s v="UPI"/>
    <s v="Delivered"/>
    <s v="Delivered"/>
    <s v="Organic"/>
    <n v="60"/>
    <n v="809"/>
    <n v="1898.1"/>
    <n v="1618"/>
    <n v="280.09999999999991"/>
    <n v="0.14756862125283174"/>
    <n v="1898.1"/>
    <n v="280.09999999999991"/>
    <s v="Apr"/>
    <s v="Apr-2024"/>
    <d v="2024-04-01T00:00:00"/>
    <s v="Sports &amp; Fitness"/>
    <x v="10"/>
  </r>
  <r>
    <s v="P095"/>
    <n v="2"/>
    <n v="299"/>
    <n v="29.9"/>
    <s v="UPI"/>
    <s v="Delivered"/>
    <s v="Delivered"/>
    <s v="Google Ads"/>
    <n v="50"/>
    <n v="221"/>
    <n v="568.1"/>
    <n v="442"/>
    <n v="126.10000000000002"/>
    <n v="0.22196796338672772"/>
    <n v="568.1"/>
    <n v="126.10000000000002"/>
    <s v="Jun"/>
    <s v="Jun-2024"/>
    <d v="2024-06-01T00:00:00"/>
    <s v="Sports &amp; Fitness"/>
    <x v="1"/>
  </r>
  <r>
    <s v="P008"/>
    <n v="1"/>
    <n v="299"/>
    <n v="29.9"/>
    <s v="Cash on Delivery"/>
    <s v="Delivered"/>
    <s v="Delivered"/>
    <s v="Facebook"/>
    <n v="100"/>
    <n v="197"/>
    <n v="269.10000000000002"/>
    <n v="197"/>
    <n v="72.100000000000023"/>
    <n v="0.26793013749535494"/>
    <n v="269.10000000000002"/>
    <n v="72.100000000000023"/>
    <s v="Sep"/>
    <s v="Sep-2025"/>
    <d v="2025-09-01T00:00:00"/>
    <s v="Electronics"/>
    <x v="20"/>
  </r>
  <r>
    <s v="P013"/>
    <n v="1"/>
    <n v="999"/>
    <n v="99.9"/>
    <s v="UPI"/>
    <s v="Delivered"/>
    <s v="Delivered"/>
    <s v="Organic"/>
    <n v="100"/>
    <n v="603"/>
    <n v="899.1"/>
    <n v="603"/>
    <n v="296.10000000000002"/>
    <n v="0.32932932932932935"/>
    <n v="899.1"/>
    <n v="296.10000000000002"/>
    <s v="Jul"/>
    <s v="Jul-2025"/>
    <d v="2025-07-01T00:00:00"/>
    <s v="Electronics"/>
    <x v="6"/>
  </r>
  <r>
    <s v="P054"/>
    <n v="3"/>
    <n v="4999"/>
    <n v="749.85"/>
    <s v="UPI"/>
    <s v="Delivered"/>
    <s v="Delivered"/>
    <s v="Affiliate"/>
    <n v="40"/>
    <n v="2912"/>
    <n v="14247.15"/>
    <n v="8736"/>
    <n v="5511.15"/>
    <n v="0.38682473336772616"/>
    <n v="14247.15"/>
    <n v="5511.15"/>
    <s v="Jul"/>
    <s v="Jul-2024"/>
    <d v="2024-07-01T00:00:00"/>
    <s v="Home &amp; Kitchen"/>
    <x v="16"/>
  </r>
  <r>
    <s v="P072"/>
    <n v="3"/>
    <n v="999"/>
    <n v="0"/>
    <s v="Cash on Delivery"/>
    <s v="Delivered"/>
    <s v="Delayed"/>
    <s v="Email"/>
    <n v="80"/>
    <n v="636"/>
    <n v="2997"/>
    <n v="1908"/>
    <n v="1089"/>
    <n v="0.36336336336336339"/>
    <n v="2997"/>
    <n v="1089"/>
    <s v="Dec"/>
    <s v="Dec-2024"/>
    <d v="2024-12-01T00:00:00"/>
    <s v="Beauty &amp; Personal Care"/>
    <x v="2"/>
  </r>
  <r>
    <s v="P028"/>
    <n v="4"/>
    <n v="799"/>
    <n v="0"/>
    <s v="Debit Card"/>
    <s v="Cancelled"/>
    <s v="Cancelled"/>
    <s v="Google Ads"/>
    <n v="50"/>
    <n v="526"/>
    <n v="3196"/>
    <n v="2104"/>
    <n v="1092"/>
    <n v="0.34167709637046306"/>
    <n v="0"/>
    <n v="0"/>
    <s v="Feb"/>
    <s v="Feb-2024"/>
    <d v="2024-02-01T00:00:00"/>
    <s v="Fashion"/>
    <x v="0"/>
  </r>
  <r>
    <s v="P059"/>
    <n v="4"/>
    <n v="1999"/>
    <n v="1199.4000000000001"/>
    <s v="Cash on Delivery"/>
    <s v="Delivered"/>
    <s v="Delayed"/>
    <s v="Facebook"/>
    <n v="40"/>
    <n v="1414"/>
    <n v="6796.6"/>
    <n v="5656"/>
    <n v="1140.6000000000004"/>
    <n v="0.16781920371950684"/>
    <n v="6796.6"/>
    <n v="1140.6000000000004"/>
    <s v="Apr"/>
    <s v="Apr-2024"/>
    <d v="2024-04-01T00:00:00"/>
    <s v="Home &amp; Kitchen"/>
    <x v="24"/>
  </r>
  <r>
    <s v="P017"/>
    <n v="1"/>
    <n v="6999"/>
    <n v="349.95"/>
    <s v="Debit Card"/>
    <s v="Delivered"/>
    <s v="Delivered"/>
    <s v="Email"/>
    <n v="80"/>
    <n v="4046"/>
    <n v="6649.05"/>
    <n v="4046"/>
    <n v="2603.0500000000002"/>
    <n v="0.39149201765665775"/>
    <n v="6649.05"/>
    <n v="2603.0500000000002"/>
    <s v="Jan"/>
    <s v="Jan-2025"/>
    <d v="2025-01-01T00:00:00"/>
    <s v="Electronics"/>
    <x v="9"/>
  </r>
  <r>
    <s v="P067"/>
    <n v="2"/>
    <n v="999"/>
    <n v="0"/>
    <s v="Cash on Delivery"/>
    <s v="Cancelled"/>
    <s v="Cancelled"/>
    <s v="Instagram"/>
    <n v="100"/>
    <n v="611"/>
    <n v="1998"/>
    <n v="1222"/>
    <n v="776"/>
    <n v="0.38838838838838841"/>
    <n v="0"/>
    <n v="0"/>
    <s v="Apr"/>
    <s v="Apr-2024"/>
    <d v="2024-04-01T00:00:00"/>
    <s v="Beauty &amp; Personal Care"/>
    <x v="17"/>
  </r>
  <r>
    <s v="P033"/>
    <n v="4"/>
    <n v="399"/>
    <n v="399"/>
    <s v="UPI"/>
    <s v="Delivered"/>
    <s v="Delayed"/>
    <s v="Organic"/>
    <n v="100"/>
    <n v="321"/>
    <n v="1197"/>
    <n v="1284"/>
    <n v="-87"/>
    <n v="-7.2681704260651625E-2"/>
    <n v="1197"/>
    <n v="-87"/>
    <s v="Nov"/>
    <s v="Nov-2024"/>
    <d v="2024-11-01T00:00:00"/>
    <s v="Fashion"/>
    <x v="11"/>
  </r>
  <r>
    <s v="P083"/>
    <n v="2"/>
    <n v="499"/>
    <n v="49.9"/>
    <s v="UPI"/>
    <s v="Delivered"/>
    <s v="Delivered"/>
    <s v="Organic"/>
    <n v="80"/>
    <n v="323"/>
    <n v="948.1"/>
    <n v="646"/>
    <n v="302.10000000000002"/>
    <n v="0.31863727454909824"/>
    <n v="948.1"/>
    <n v="302.10000000000002"/>
    <s v="Aug"/>
    <s v="Aug-2025"/>
    <d v="2025-08-01T00:00:00"/>
    <s v="Sports &amp; Fitness"/>
    <x v="10"/>
  </r>
  <r>
    <s v="P070"/>
    <n v="1"/>
    <n v="499"/>
    <n v="24.95"/>
    <s v="UPI"/>
    <s v="Delivered"/>
    <s v="Delayed"/>
    <s v="Instagram"/>
    <n v="50"/>
    <n v="394"/>
    <n v="474.05"/>
    <n v="394"/>
    <n v="80.050000000000011"/>
    <n v="0.16886404387722817"/>
    <n v="474.05"/>
    <n v="80.050000000000011"/>
    <s v="Aug"/>
    <s v="Aug-2024"/>
    <d v="2024-08-01T00:00:00"/>
    <s v="Beauty &amp; Personal Care"/>
    <x v="2"/>
  </r>
  <r>
    <s v="P052"/>
    <n v="1"/>
    <n v="499"/>
    <n v="74.849999999999994"/>
    <s v="Debit Card"/>
    <s v="Delivered"/>
    <s v="Delayed"/>
    <s v="Instagram"/>
    <n v="60"/>
    <n v="320"/>
    <n v="424.15"/>
    <n v="320"/>
    <n v="104.14999999999998"/>
    <n v="0.24554992337616405"/>
    <n v="424.15"/>
    <n v="104.14999999999998"/>
    <s v="Jul"/>
    <s v="Jul-2025"/>
    <d v="2025-07-01T00:00:00"/>
    <s v="Home &amp; Kitchen"/>
    <x v="14"/>
  </r>
  <r>
    <s v="P088"/>
    <n v="1"/>
    <n v="2999"/>
    <n v="149.94999999999999"/>
    <s v="Net Banking"/>
    <s v="Delivered"/>
    <s v="Delivered"/>
    <s v="Affiliate"/>
    <n v="70"/>
    <n v="2377"/>
    <n v="2849.05"/>
    <n v="2377"/>
    <n v="472.05000000000018"/>
    <n v="0.1656868078833296"/>
    <n v="2849.05"/>
    <n v="472.05000000000018"/>
    <s v="Jun"/>
    <s v="Jun-2025"/>
    <d v="2025-06-01T00:00:00"/>
    <s v="Sports &amp; Fitness"/>
    <x v="15"/>
  </r>
  <r>
    <s v="P010"/>
    <n v="1"/>
    <n v="2499"/>
    <n v="374.85"/>
    <s v="Debit Card"/>
    <s v="Delivered"/>
    <s v="Delivered"/>
    <s v="Organic"/>
    <n v="70"/>
    <n v="2030"/>
    <n v="2124.15"/>
    <n v="2030"/>
    <n v="94.150000000000091"/>
    <n v="4.4323611797660284E-2"/>
    <n v="2124.15"/>
    <n v="94.150000000000091"/>
    <s v="Feb"/>
    <s v="Feb-2025"/>
    <d v="2025-02-01T00:00:00"/>
    <s v="Electronics"/>
    <x v="19"/>
  </r>
  <r>
    <s v="P045"/>
    <n v="1"/>
    <n v="4999"/>
    <n v="249.95"/>
    <s v="Cash on Delivery"/>
    <s v="Delivered"/>
    <s v="Delivered"/>
    <s v="Google Ads"/>
    <n v="100"/>
    <n v="3040"/>
    <n v="4749.05"/>
    <n v="3040"/>
    <n v="1709.0500000000002"/>
    <n v="0.359871974394879"/>
    <n v="4749.05"/>
    <n v="1709.0500000000002"/>
    <s v="Jul"/>
    <s v="Jul-2024"/>
    <d v="2024-07-01T00:00:00"/>
    <s v="Home &amp; Kitchen"/>
    <x v="13"/>
  </r>
  <r>
    <s v="P096"/>
    <n v="2"/>
    <n v="299"/>
    <n v="0"/>
    <s v="Net Banking"/>
    <s v="Cancelled"/>
    <s v="Cancelled"/>
    <s v="Organic"/>
    <n v="70"/>
    <n v="168"/>
    <n v="598"/>
    <n v="336"/>
    <n v="262"/>
    <n v="0.43812709030100333"/>
    <n v="0"/>
    <n v="0"/>
    <s v="Jul"/>
    <s v="Jul-2024"/>
    <d v="2024-07-01T00:00:00"/>
    <s v="Sports &amp; Fitness"/>
    <x v="1"/>
  </r>
  <r>
    <s v="P089"/>
    <n v="3"/>
    <n v="2999"/>
    <n v="899.7"/>
    <s v="Net Banking"/>
    <s v="Delivered"/>
    <s v="Delivered"/>
    <s v="Organic"/>
    <n v="50"/>
    <n v="2453"/>
    <n v="8097.3"/>
    <n v="7359"/>
    <n v="738.30000000000018"/>
    <n v="9.1178540995146551E-2"/>
    <n v="8097.3"/>
    <n v="738.30000000000018"/>
    <s v="Jul"/>
    <s v="Jul-2025"/>
    <d v="2025-07-01T00:00:00"/>
    <s v="Sports &amp; Fitness"/>
    <x v="3"/>
  </r>
  <r>
    <s v="P004"/>
    <n v="1"/>
    <n v="8999"/>
    <n v="0"/>
    <s v="Debit Card"/>
    <s v="Cancelled"/>
    <s v="Cancelled"/>
    <s v="Organic"/>
    <n v="40"/>
    <n v="5059"/>
    <n v="8999"/>
    <n v="5059"/>
    <n v="3940"/>
    <n v="0.43782642515835091"/>
    <n v="0"/>
    <n v="0"/>
    <s v="Jan"/>
    <s v="Jan-2024"/>
    <d v="2024-01-01T00:00:00"/>
    <s v="Electronics"/>
    <x v="5"/>
  </r>
  <r>
    <s v="P096"/>
    <n v="1"/>
    <n v="299"/>
    <n v="29.9"/>
    <s v="Credit Card"/>
    <s v="Delivered"/>
    <s v="Delivered"/>
    <s v="Instagram"/>
    <n v="50"/>
    <n v="168"/>
    <n v="269.10000000000002"/>
    <n v="168"/>
    <n v="101.10000000000002"/>
    <n v="0.37569676700111487"/>
    <n v="269.10000000000002"/>
    <n v="101.10000000000002"/>
    <s v="Mar"/>
    <s v="Mar-2024"/>
    <d v="2024-03-01T00:00:00"/>
    <s v="Sports &amp; Fitness"/>
    <x v="1"/>
  </r>
  <r>
    <s v="P079"/>
    <n v="3"/>
    <n v="1999"/>
    <n v="899.55"/>
    <s v="Credit Card"/>
    <s v="Delivered"/>
    <s v="Delayed"/>
    <s v="Instagram"/>
    <n v="70"/>
    <n v="1506"/>
    <n v="5097.45"/>
    <n v="4518"/>
    <n v="579.44999999999982"/>
    <n v="0.11367448430097399"/>
    <n v="5097.45"/>
    <n v="579.44999999999982"/>
    <s v="Mar"/>
    <s v="Mar-2024"/>
    <d v="2024-03-01T00:00:00"/>
    <s v="Beauty &amp; Personal Care"/>
    <x v="7"/>
  </r>
  <r>
    <s v="P093"/>
    <n v="2"/>
    <n v="999"/>
    <n v="99.9"/>
    <s v="Net Banking"/>
    <s v="Delivered"/>
    <s v="Delivered"/>
    <s v="Organic"/>
    <n v="50"/>
    <n v="629"/>
    <n v="1898.1"/>
    <n v="1258"/>
    <n v="640.09999999999991"/>
    <n v="0.33723196881091616"/>
    <n v="1898.1"/>
    <n v="640.09999999999991"/>
    <s v="Feb"/>
    <s v="Feb-2025"/>
    <d v="2025-02-01T00:00:00"/>
    <s v="Sports &amp; Fitness"/>
    <x v="1"/>
  </r>
  <r>
    <s v="P061"/>
    <n v="2"/>
    <n v="299"/>
    <n v="59.8"/>
    <s v="UPI"/>
    <s v="Delivered"/>
    <s v="Delivered"/>
    <s v="Organic"/>
    <n v="50"/>
    <n v="170"/>
    <n v="538.20000000000005"/>
    <n v="340"/>
    <n v="198.20000000000005"/>
    <n v="0.36826458565589004"/>
    <n v="538.20000000000005"/>
    <n v="198.20000000000005"/>
    <s v="Apr"/>
    <s v="Apr-2024"/>
    <d v="2024-04-01T00:00:00"/>
    <s v="Beauty &amp; Personal Care"/>
    <x v="12"/>
  </r>
  <r>
    <s v="P055"/>
    <n v="3"/>
    <n v="799"/>
    <n v="239.7"/>
    <s v="Credit Card"/>
    <s v="Delivered"/>
    <s v="Delivered"/>
    <s v="Google Ads"/>
    <n v="50"/>
    <n v="596"/>
    <n v="2157.3000000000002"/>
    <n v="1788"/>
    <n v="369.30000000000018"/>
    <n v="0.17118620497844536"/>
    <n v="2157.3000000000002"/>
    <n v="369.30000000000018"/>
    <s v="Aug"/>
    <s v="Aug-2025"/>
    <d v="2025-08-01T00:00:00"/>
    <s v="Home &amp; Kitchen"/>
    <x v="16"/>
  </r>
  <r>
    <s v="P070"/>
    <n v="1"/>
    <n v="499"/>
    <n v="0"/>
    <s v="Credit Card"/>
    <s v="Cancelled"/>
    <s v="Cancelled"/>
    <s v="Instagram"/>
    <n v="60"/>
    <n v="394"/>
    <n v="499"/>
    <n v="394"/>
    <n v="105"/>
    <n v="0.21042084168336672"/>
    <n v="0"/>
    <n v="0"/>
    <s v="May"/>
    <s v="May-2025"/>
    <d v="2025-05-01T00:00:00"/>
    <s v="Beauty &amp; Personal Care"/>
    <x v="2"/>
  </r>
  <r>
    <s v="P006"/>
    <n v="3"/>
    <n v="399"/>
    <n v="0"/>
    <s v="Credit Card"/>
    <s v="Cancelled"/>
    <s v="Cancelled"/>
    <s v="Organic"/>
    <n v="60"/>
    <n v="221"/>
    <n v="1197"/>
    <n v="663"/>
    <n v="534"/>
    <n v="0.44611528822055135"/>
    <n v="0"/>
    <n v="0"/>
    <s v="May"/>
    <s v="May-2024"/>
    <d v="2024-05-01T00:00:00"/>
    <s v="Electronics"/>
    <x v="20"/>
  </r>
  <r>
    <s v="P001"/>
    <n v="1"/>
    <n v="799"/>
    <n v="39.950000000000003"/>
    <s v="Net Banking"/>
    <s v="Delivered"/>
    <s v="Delivered"/>
    <s v="Email"/>
    <n v="80"/>
    <n v="547"/>
    <n v="759.05"/>
    <n v="547"/>
    <n v="212.04999999999995"/>
    <n v="0.27936236084579402"/>
    <n v="759.05"/>
    <n v="212.04999999999995"/>
    <s v="Jan"/>
    <s v="Jan-2024"/>
    <d v="2024-01-01T00:00:00"/>
    <s v="Electronics"/>
    <x v="5"/>
  </r>
  <r>
    <s v="P027"/>
    <n v="1"/>
    <n v="299"/>
    <n v="44.85"/>
    <s v="UPI"/>
    <s v="Delivered"/>
    <s v="Delivered"/>
    <s v="Organic"/>
    <n v="60"/>
    <n v="206"/>
    <n v="254.15"/>
    <n v="206"/>
    <n v="48.150000000000006"/>
    <n v="0.18945504623253986"/>
    <n v="254.15"/>
    <n v="48.150000000000006"/>
    <s v="Sep"/>
    <s v="Sep-2025"/>
    <d v="2025-09-01T00:00:00"/>
    <s v="Fashion"/>
    <x v="0"/>
  </r>
  <r>
    <s v="P047"/>
    <n v="2"/>
    <n v="1999"/>
    <n v="0"/>
    <s v="Cash on Delivery"/>
    <s v="Cancelled"/>
    <s v="Cancelled"/>
    <s v="Instagram"/>
    <n v="100"/>
    <n v="1547"/>
    <n v="3998"/>
    <n v="3094"/>
    <n v="904"/>
    <n v="0.22611305652826413"/>
    <n v="0"/>
    <n v="0"/>
    <s v="Mar"/>
    <s v="Mar-2024"/>
    <d v="2024-03-01T00:00:00"/>
    <s v="Home &amp; Kitchen"/>
    <x v="13"/>
  </r>
  <r>
    <s v="P040"/>
    <n v="2"/>
    <n v="799"/>
    <n v="239.7"/>
    <s v="Net Banking"/>
    <s v="Delivered"/>
    <s v="Delivered"/>
    <s v="Facebook"/>
    <n v="50"/>
    <n v="639"/>
    <n v="1358.3"/>
    <n v="1278"/>
    <n v="80.299999999999955"/>
    <n v="5.9118015166016315E-2"/>
    <n v="1358.3"/>
    <n v="80.299999999999955"/>
    <s v="Apr"/>
    <s v="Apr-2024"/>
    <d v="2024-04-01T00:00:00"/>
    <s v="Fashion"/>
    <x v="8"/>
  </r>
  <r>
    <s v="P052"/>
    <n v="1"/>
    <n v="499"/>
    <n v="24.95"/>
    <s v="Credit Card"/>
    <s v="Delivered"/>
    <s v="Delivered"/>
    <s v="Organic"/>
    <n v="50"/>
    <n v="320"/>
    <n v="474.05"/>
    <n v="320"/>
    <n v="154.05000000000001"/>
    <n v="0.32496572091551523"/>
    <n v="474.05"/>
    <n v="154.05000000000001"/>
    <s v="May"/>
    <s v="May-2025"/>
    <d v="2025-05-01T00:00:00"/>
    <s v="Home &amp; Kitchen"/>
    <x v="14"/>
  </r>
  <r>
    <s v="P023"/>
    <n v="4"/>
    <n v="8999"/>
    <n v="1799.8"/>
    <s v="Debit Card"/>
    <s v="Delivered"/>
    <s v="Delivered"/>
    <s v="Instagram"/>
    <n v="80"/>
    <n v="6419"/>
    <n v="34196.199999999997"/>
    <n v="25676"/>
    <n v="8520.1999999999971"/>
    <n v="0.24915633900842776"/>
    <n v="34196.199999999997"/>
    <n v="8520.1999999999971"/>
    <s v="Aug"/>
    <s v="Aug-2025"/>
    <d v="2025-08-01T00:00:00"/>
    <s v="Fashion"/>
    <x v="22"/>
  </r>
  <r>
    <s v="P092"/>
    <n v="2"/>
    <n v="999"/>
    <n v="0"/>
    <s v="Credit Card"/>
    <s v="Cancelled"/>
    <s v="Cancelled"/>
    <s v="Organic"/>
    <n v="60"/>
    <n v="727"/>
    <n v="1998"/>
    <n v="1454"/>
    <n v="544"/>
    <n v="0.2722722722722723"/>
    <n v="0"/>
    <n v="0"/>
    <s v="Aug"/>
    <s v="Aug-2024"/>
    <d v="2024-08-01T00:00:00"/>
    <s v="Sports &amp; Fitness"/>
    <x v="3"/>
  </r>
  <r>
    <s v="P097"/>
    <n v="4"/>
    <n v="499"/>
    <n v="199.6"/>
    <s v="Credit Card"/>
    <s v="Delivered"/>
    <s v="Delivered"/>
    <s v="Organic"/>
    <n v="60"/>
    <n v="324"/>
    <n v="1796.4"/>
    <n v="1296"/>
    <n v="500.40000000000009"/>
    <n v="0.27855711422845697"/>
    <n v="1796.4"/>
    <n v="500.40000000000009"/>
    <s v="Feb"/>
    <s v="Feb-2025"/>
    <d v="2025-02-01T00:00:00"/>
    <s v="Sports &amp; Fitness"/>
    <x v="18"/>
  </r>
  <r>
    <s v="P097"/>
    <n v="1"/>
    <n v="499"/>
    <n v="24.95"/>
    <s v="Debit Card"/>
    <s v="Delivered"/>
    <s v="Delivered"/>
    <s v="Google Ads"/>
    <n v="50"/>
    <n v="324"/>
    <n v="474.05"/>
    <n v="324"/>
    <n v="150.05000000000001"/>
    <n v="0.31652779242695922"/>
    <n v="474.05"/>
    <n v="150.05000000000001"/>
    <s v="Jun"/>
    <s v="Jun-2025"/>
    <d v="2025-06-01T00:00:00"/>
    <s v="Sports &amp; Fitness"/>
    <x v="18"/>
  </r>
  <r>
    <s v="P065"/>
    <n v="2"/>
    <n v="399"/>
    <n v="79.8"/>
    <s v="Credit Card"/>
    <s v="Delivered"/>
    <s v="Delivered"/>
    <s v="Instagram"/>
    <n v="70"/>
    <n v="252"/>
    <n v="718.2"/>
    <n v="504"/>
    <n v="214.20000000000005"/>
    <n v="0.29824561403508776"/>
    <n v="718.2"/>
    <n v="214.20000000000005"/>
    <s v="Apr"/>
    <s v="Apr-2025"/>
    <d v="2025-04-01T00:00:00"/>
    <s v="Beauty &amp; Personal Care"/>
    <x v="17"/>
  </r>
  <r>
    <s v="P036"/>
    <n v="2"/>
    <n v="2999"/>
    <n v="0"/>
    <s v="Credit Card"/>
    <s v="Cancelled"/>
    <s v="Cancelled"/>
    <s v="Google Ads"/>
    <n v="80"/>
    <n v="2406"/>
    <n v="5998"/>
    <n v="4812"/>
    <n v="1186"/>
    <n v="0.19773257752584195"/>
    <n v="0"/>
    <n v="0"/>
    <s v="Apr"/>
    <s v="Apr-2024"/>
    <d v="2024-04-01T00:00:00"/>
    <s v="Fashion"/>
    <x v="11"/>
  </r>
  <r>
    <s v="P088"/>
    <n v="3"/>
    <n v="2999"/>
    <n v="0"/>
    <s v="UPI"/>
    <s v="Delivered"/>
    <s v="Delivered"/>
    <s v="Organic"/>
    <n v="40"/>
    <n v="2377"/>
    <n v="8997"/>
    <n v="7131"/>
    <n v="1866"/>
    <n v="0.20740246748916305"/>
    <n v="8997"/>
    <n v="1866"/>
    <s v="Feb"/>
    <s v="Feb-2025"/>
    <d v="2025-02-01T00:00:00"/>
    <s v="Sports &amp; Fitness"/>
    <x v="15"/>
  </r>
  <r>
    <s v="P077"/>
    <n v="3"/>
    <n v="3999"/>
    <n v="2399.4"/>
    <s v="Credit Card"/>
    <s v="Delivered"/>
    <s v="Delivered"/>
    <s v="Google Ads"/>
    <n v="60"/>
    <n v="2547"/>
    <n v="9597.6"/>
    <n v="7641"/>
    <n v="1956.6000000000004"/>
    <n v="0.20386346586646664"/>
    <n v="9597.6"/>
    <n v="1956.6000000000004"/>
    <s v="Aug"/>
    <s v="Aug-2024"/>
    <d v="2024-08-01T00:00:00"/>
    <s v="Beauty &amp; Personal Care"/>
    <x v="7"/>
  </r>
  <r>
    <s v="P085"/>
    <n v="1"/>
    <n v="2999"/>
    <n v="449.85"/>
    <s v="UPI"/>
    <s v="Delivered"/>
    <s v="Delivered"/>
    <s v="Email"/>
    <n v="70"/>
    <n v="2394"/>
    <n v="2549.15"/>
    <n v="2394"/>
    <n v="155.15000000000009"/>
    <n v="6.0863425063256413E-2"/>
    <n v="2549.15"/>
    <n v="155.15000000000009"/>
    <s v="Dec"/>
    <s v="Dec-2024"/>
    <d v="2024-12-01T00:00:00"/>
    <s v="Sports &amp; Fitness"/>
    <x v="15"/>
  </r>
  <r>
    <s v="P094"/>
    <n v="2"/>
    <n v="399"/>
    <n v="79.8"/>
    <s v="UPI"/>
    <s v="Delivered"/>
    <s v="Delivered"/>
    <s v="Organic"/>
    <n v="80"/>
    <n v="244"/>
    <n v="718.2"/>
    <n v="488"/>
    <n v="230.20000000000005"/>
    <n v="0.32052353104984688"/>
    <n v="718.2"/>
    <n v="230.20000000000005"/>
    <s v="Sep"/>
    <s v="Sep-2024"/>
    <d v="2024-09-01T00:00:00"/>
    <s v="Sports &amp; Fitness"/>
    <x v="1"/>
  </r>
  <r>
    <s v="P099"/>
    <n v="1"/>
    <n v="1299"/>
    <n v="64.95"/>
    <s v="Cash on Delivery"/>
    <s v="Delivered"/>
    <s v="Delivered"/>
    <s v="Organic"/>
    <n v="70"/>
    <n v="1025"/>
    <n v="1234.05"/>
    <n v="1025"/>
    <n v="209.04999999999995"/>
    <n v="0.16940156395607955"/>
    <n v="1234.05"/>
    <n v="209.04999999999995"/>
    <s v="Apr"/>
    <s v="Apr-2025"/>
    <d v="2025-04-01T00:00:00"/>
    <s v="Sports &amp; Fitness"/>
    <x v="18"/>
  </r>
  <r>
    <s v="P015"/>
    <n v="1"/>
    <n v="1299"/>
    <n v="194.85"/>
    <s v="Credit Card"/>
    <s v="Delivered"/>
    <s v="Delivered"/>
    <s v="Organic"/>
    <n v="60"/>
    <n v="881"/>
    <n v="1104.1500000000001"/>
    <n v="881"/>
    <n v="223.15000000000009"/>
    <n v="0.20210116379115162"/>
    <n v="1104.1500000000001"/>
    <n v="223.15000000000009"/>
    <s v="Nov"/>
    <s v="Nov-2024"/>
    <d v="2024-11-01T00:00:00"/>
    <s v="Electronics"/>
    <x v="6"/>
  </r>
  <r>
    <s v="P020"/>
    <n v="1"/>
    <n v="1999"/>
    <n v="99.95"/>
    <s v="UPI"/>
    <s v="Delivered"/>
    <s v="Delivered"/>
    <s v="Email"/>
    <n v="100"/>
    <n v="1597"/>
    <n v="1899.05"/>
    <n v="1597"/>
    <n v="302.04999999999995"/>
    <n v="0.15905321081593427"/>
    <n v="1899.05"/>
    <n v="302.04999999999995"/>
    <s v="Jan"/>
    <s v="Jan-2024"/>
    <d v="2024-01-01T00:00:00"/>
    <s v="Electronics"/>
    <x v="9"/>
  </r>
  <r>
    <s v="P004"/>
    <n v="1"/>
    <n v="8999"/>
    <n v="899.9"/>
    <s v="Cash on Delivery"/>
    <s v="Delivered"/>
    <s v="Delivered"/>
    <s v="Organic"/>
    <n v="50"/>
    <n v="5059"/>
    <n v="8099.1"/>
    <n v="5059"/>
    <n v="3040.1000000000004"/>
    <n v="0.37536269462038996"/>
    <n v="8099.1"/>
    <n v="3040.1000000000004"/>
    <s v="May"/>
    <s v="May-2024"/>
    <d v="2024-05-01T00:00:00"/>
    <s v="Electronics"/>
    <x v="5"/>
  </r>
  <r>
    <s v="P072"/>
    <n v="4"/>
    <n v="999"/>
    <n v="199.8"/>
    <s v="Cash on Delivery"/>
    <s v="Delivered"/>
    <s v="Delivered"/>
    <s v="Affiliate"/>
    <n v="50"/>
    <n v="636"/>
    <n v="3796.2"/>
    <n v="2544"/>
    <n v="1252.1999999999998"/>
    <n v="0.32985617196143507"/>
    <n v="3796.2"/>
    <n v="1252.1999999999998"/>
    <s v="Dec"/>
    <s v="Dec-2024"/>
    <d v="2024-12-01T00:00:00"/>
    <s v="Beauty &amp; Personal Care"/>
    <x v="2"/>
  </r>
  <r>
    <s v="P055"/>
    <n v="2"/>
    <n v="799"/>
    <n v="239.7"/>
    <s v="UPI"/>
    <s v="Delivered"/>
    <s v="Delayed"/>
    <s v="Facebook"/>
    <n v="60"/>
    <n v="596"/>
    <n v="1358.3"/>
    <n v="1192"/>
    <n v="166.29999999999995"/>
    <n v="0.1224324523301185"/>
    <n v="1358.3"/>
    <n v="166.29999999999995"/>
    <s v="Feb"/>
    <s v="Feb-2024"/>
    <d v="2024-02-01T00:00:00"/>
    <s v="Home &amp; Kitchen"/>
    <x v="16"/>
  </r>
  <r>
    <s v="P038"/>
    <n v="2"/>
    <n v="399"/>
    <n v="159.6"/>
    <s v="Credit Card"/>
    <s v="Delivered"/>
    <s v="Delivered"/>
    <s v="Organic"/>
    <n v="50"/>
    <n v="248"/>
    <n v="638.4"/>
    <n v="496"/>
    <n v="142.39999999999998"/>
    <n v="0.22305764411027565"/>
    <n v="638.4"/>
    <n v="142.39999999999998"/>
    <s v="Sep"/>
    <s v="Sep-2025"/>
    <d v="2025-09-01T00:00:00"/>
    <s v="Fashion"/>
    <x v="8"/>
  </r>
  <r>
    <s v="P022"/>
    <n v="4"/>
    <n v="999"/>
    <n v="599.4"/>
    <s v="Credit Card"/>
    <s v="Delivered"/>
    <s v="Delayed"/>
    <s v="Organic"/>
    <n v="50"/>
    <n v="693"/>
    <n v="3396.6"/>
    <n v="2772"/>
    <n v="624.59999999999991"/>
    <n v="0.18388977212506621"/>
    <n v="3396.6"/>
    <n v="624.59999999999991"/>
    <s v="Jun"/>
    <s v="Jun-2025"/>
    <d v="2025-06-01T00:00:00"/>
    <s v="Fashion"/>
    <x v="22"/>
  </r>
  <r>
    <s v="P023"/>
    <n v="3"/>
    <n v="8999"/>
    <n v="4049.55"/>
    <s v="Net Banking"/>
    <s v="Delivered"/>
    <s v="Delivered"/>
    <s v="Organic"/>
    <n v="100"/>
    <n v="6419"/>
    <n v="22947.45"/>
    <n v="19257"/>
    <n v="3690.4500000000007"/>
    <n v="0.1608217906564782"/>
    <n v="22947.45"/>
    <n v="3690.4500000000007"/>
    <s v="Jun"/>
    <s v="Jun-2025"/>
    <d v="2025-06-01T00:00:00"/>
    <s v="Fashion"/>
    <x v="22"/>
  </r>
  <r>
    <s v="P079"/>
    <n v="1"/>
    <n v="1999"/>
    <n v="299.85000000000002"/>
    <s v="Credit Card"/>
    <s v="Delivered"/>
    <s v="Delivered"/>
    <s v="Organic"/>
    <n v="50"/>
    <n v="1506"/>
    <n v="1699.15"/>
    <n v="1506"/>
    <n v="193.15000000000009"/>
    <n v="0.11367448430097406"/>
    <n v="1699.15"/>
    <n v="193.15000000000009"/>
    <s v="Jun"/>
    <s v="Jun-2024"/>
    <d v="2024-06-01T00:00:00"/>
    <s v="Beauty &amp; Personal Care"/>
    <x v="7"/>
  </r>
  <r>
    <s v="P017"/>
    <n v="2"/>
    <n v="6999"/>
    <n v="2099.6999999999998"/>
    <s v="Cash on Delivery"/>
    <s v="Delivered"/>
    <s v="Delivered"/>
    <s v="Affiliate"/>
    <n v="40"/>
    <n v="4046"/>
    <n v="11898.3"/>
    <n v="8092"/>
    <n v="3806.2999999999993"/>
    <n v="0.3199028432633233"/>
    <n v="11898.3"/>
    <n v="3806.2999999999993"/>
    <s v="Sep"/>
    <s v="Sep-2025"/>
    <d v="2025-09-01T00:00:00"/>
    <s v="Electronics"/>
    <x v="9"/>
  </r>
  <r>
    <s v="P034"/>
    <n v="2"/>
    <n v="4999"/>
    <n v="0"/>
    <s v="UPI"/>
    <s v="Cancelled"/>
    <s v="Cancelled"/>
    <s v="Organic"/>
    <n v="100"/>
    <n v="3985"/>
    <n v="9998"/>
    <n v="7970"/>
    <n v="2028"/>
    <n v="0.20284056811362272"/>
    <n v="0"/>
    <n v="0"/>
    <s v="Jul"/>
    <s v="Jul-2024"/>
    <d v="2024-07-01T00:00:00"/>
    <s v="Fashion"/>
    <x v="11"/>
  </r>
  <r>
    <s v="P026"/>
    <n v="1"/>
    <n v="599"/>
    <n v="119.8"/>
    <s v="UPI"/>
    <s v="Delivered"/>
    <s v="Delivered"/>
    <s v="Organic"/>
    <n v="40"/>
    <n v="363"/>
    <n v="479.2"/>
    <n v="363"/>
    <n v="116.19999999999999"/>
    <n v="0.24248747913188645"/>
    <n v="479.2"/>
    <n v="116.19999999999999"/>
    <s v="Aug"/>
    <s v="Aug-2025"/>
    <d v="2025-08-01T00:00:00"/>
    <s v="Fashion"/>
    <x v="0"/>
  </r>
  <r>
    <s v="P038"/>
    <n v="1"/>
    <n v="399"/>
    <n v="99.75"/>
    <s v="Debit Card"/>
    <s v="Delivered"/>
    <s v="Delivered"/>
    <s v="Instagram"/>
    <n v="40"/>
    <n v="248"/>
    <n v="299.25"/>
    <n v="248"/>
    <n v="51.25"/>
    <n v="0.17126148705096073"/>
    <n v="299.25"/>
    <n v="51.25"/>
    <s v="Aug"/>
    <s v="Aug-2025"/>
    <d v="2025-08-01T00:00:00"/>
    <s v="Fashion"/>
    <x v="8"/>
  </r>
  <r>
    <s v="P054"/>
    <n v="4"/>
    <n v="4999"/>
    <n v="3999.2"/>
    <s v="Debit Card"/>
    <s v="Delivered"/>
    <s v="Delivered"/>
    <s v="Affiliate"/>
    <n v="50"/>
    <n v="2912"/>
    <n v="15996.8"/>
    <n v="11648"/>
    <n v="4348.7999999999993"/>
    <n v="0.2718543708741748"/>
    <n v="15996.8"/>
    <n v="4348.7999999999993"/>
    <s v="Jun"/>
    <s v="Jun-2024"/>
    <d v="2024-06-01T00:00:00"/>
    <s v="Home &amp; Kitchen"/>
    <x v="16"/>
  </r>
  <r>
    <s v="P077"/>
    <n v="3"/>
    <n v="3999"/>
    <n v="599.85"/>
    <s v="Credit Card"/>
    <s v="Delivered"/>
    <s v="Delivered"/>
    <s v="Organic"/>
    <n v="80"/>
    <n v="2547"/>
    <n v="11397.15"/>
    <n v="7641"/>
    <n v="3756.1499999999996"/>
    <n v="0.3295692344138666"/>
    <n v="11397.15"/>
    <n v="3756.1499999999996"/>
    <s v="Mar"/>
    <s v="Mar-2025"/>
    <d v="2025-03-01T00:00:00"/>
    <s v="Beauty &amp; Personal Care"/>
    <x v="7"/>
  </r>
  <r>
    <s v="P053"/>
    <n v="4"/>
    <n v="599"/>
    <n v="119.8"/>
    <s v="Cash on Delivery"/>
    <s v="Delivered"/>
    <s v="Delivered"/>
    <s v="Google Ads"/>
    <n v="80"/>
    <n v="443"/>
    <n v="2276.1999999999998"/>
    <n v="1772"/>
    <n v="504.19999999999982"/>
    <n v="0.22150953343291443"/>
    <n v="2276.1999999999998"/>
    <n v="504.19999999999982"/>
    <s v="Feb"/>
    <s v="Feb-2024"/>
    <d v="2024-02-01T00:00:00"/>
    <s v="Home &amp; Kitchen"/>
    <x v="16"/>
  </r>
  <r>
    <s v="P078"/>
    <n v="4"/>
    <n v="399"/>
    <n v="0"/>
    <s v="UPI"/>
    <s v="Cancelled"/>
    <s v="Cancelled"/>
    <s v="Google Ads"/>
    <n v="60"/>
    <n v="257"/>
    <n v="1596"/>
    <n v="1028"/>
    <n v="568"/>
    <n v="0.35588972431077692"/>
    <n v="0"/>
    <n v="0"/>
    <s v="Jan"/>
    <s v="Jan-2025"/>
    <d v="2025-01-01T00:00:00"/>
    <s v="Beauty &amp; Personal Care"/>
    <x v="7"/>
  </r>
  <r>
    <s v="P036"/>
    <n v="3"/>
    <n v="2999"/>
    <n v="1349.55"/>
    <s v="Debit Card"/>
    <s v="Delivered"/>
    <s v="Delivered"/>
    <s v="Facebook"/>
    <n v="50"/>
    <n v="2406"/>
    <n v="7647.45"/>
    <n v="7218"/>
    <n v="429.44999999999982"/>
    <n v="5.6155973559814033E-2"/>
    <n v="7647.45"/>
    <n v="429.44999999999982"/>
    <s v="Feb"/>
    <s v="Feb-2025"/>
    <d v="2025-02-01T00:00:00"/>
    <s v="Fashion"/>
    <x v="11"/>
  </r>
  <r>
    <s v="P073"/>
    <n v="1"/>
    <n v="499"/>
    <n v="0"/>
    <s v="Credit Card"/>
    <s v="Cancelled"/>
    <s v="Cancelled"/>
    <s v="Google Ads"/>
    <n v="60"/>
    <n v="334"/>
    <n v="499"/>
    <n v="334"/>
    <n v="165"/>
    <n v="0.33066132264529058"/>
    <n v="0"/>
    <n v="0"/>
    <s v="Dec"/>
    <s v="Dec-2024"/>
    <d v="2024-12-01T00:00:00"/>
    <s v="Beauty &amp; Personal Care"/>
    <x v="23"/>
  </r>
  <r>
    <s v="P090"/>
    <n v="4"/>
    <n v="8999"/>
    <n v="1799.8"/>
    <s v="Debit Card"/>
    <s v="Delivered"/>
    <s v="Delivered"/>
    <s v="Organic"/>
    <n v="70"/>
    <n v="5811"/>
    <n v="34196.199999999997"/>
    <n v="23244"/>
    <n v="10952.199999999997"/>
    <n v="0.32027535223211928"/>
    <n v="34196.199999999997"/>
    <n v="10952.199999999997"/>
    <s v="May"/>
    <s v="May-2024"/>
    <d v="2024-05-01T00:00:00"/>
    <s v="Sports &amp; Fitness"/>
    <x v="3"/>
  </r>
  <r>
    <s v="P056"/>
    <n v="1"/>
    <n v="299"/>
    <n v="0"/>
    <s v="Cash on Delivery"/>
    <s v="Cancelled"/>
    <s v="Cancelled"/>
    <s v="Organic"/>
    <n v="60"/>
    <n v="188"/>
    <n v="299"/>
    <n v="188"/>
    <n v="111"/>
    <n v="0.37123745819397991"/>
    <n v="0"/>
    <n v="0"/>
    <s v="Oct"/>
    <s v="Oct-2024"/>
    <d v="2024-10-01T00:00:00"/>
    <s v="Home &amp; Kitchen"/>
    <x v="16"/>
  </r>
  <r>
    <s v="P076"/>
    <n v="4"/>
    <n v="399"/>
    <n v="79.8"/>
    <s v="Net Banking"/>
    <s v="Delivered"/>
    <s v="Delivered"/>
    <s v="Instagram"/>
    <n v="70"/>
    <n v="322"/>
    <n v="1516.2"/>
    <n v="1288"/>
    <n v="228.20000000000005"/>
    <n v="0.15050784856879043"/>
    <n v="1516.2"/>
    <n v="228.20000000000005"/>
    <s v="Jul"/>
    <s v="Jul-2024"/>
    <d v="2024-07-01T00:00:00"/>
    <s v="Beauty &amp; Personal Care"/>
    <x v="23"/>
  </r>
  <r>
    <s v="P022"/>
    <n v="3"/>
    <n v="999"/>
    <n v="749.25"/>
    <s v="Credit Card"/>
    <s v="Delivered"/>
    <s v="Delayed"/>
    <s v="Organic"/>
    <n v="40"/>
    <n v="693"/>
    <n v="2247.75"/>
    <n v="2079"/>
    <n v="168.75"/>
    <n v="7.5075075075075076E-2"/>
    <n v="2247.75"/>
    <n v="168.75"/>
    <s v="May"/>
    <s v="May-2025"/>
    <d v="2025-05-01T00:00:00"/>
    <s v="Fashion"/>
    <x v="22"/>
  </r>
  <r>
    <s v="P013"/>
    <n v="2"/>
    <n v="999"/>
    <n v="199.8"/>
    <s v="UPI"/>
    <s v="Delivered"/>
    <s v="Delayed"/>
    <s v="Organic"/>
    <n v="60"/>
    <n v="603"/>
    <n v="1798.2"/>
    <n v="1206"/>
    <n v="592.20000000000005"/>
    <n v="0.32932932932932935"/>
    <n v="1798.2"/>
    <n v="592.20000000000005"/>
    <s v="Jul"/>
    <s v="Jul-2025"/>
    <d v="2025-07-01T00:00:00"/>
    <s v="Electronics"/>
    <x v="6"/>
  </r>
  <r>
    <s v="P070"/>
    <n v="4"/>
    <n v="499"/>
    <n v="0"/>
    <s v="Debit Card"/>
    <s v="Cancelled"/>
    <s v="Cancelled"/>
    <s v="Google Ads"/>
    <n v="60"/>
    <n v="394"/>
    <n v="1996"/>
    <n v="1576"/>
    <n v="420"/>
    <n v="0.21042084168336672"/>
    <n v="0"/>
    <n v="0"/>
    <s v="Oct"/>
    <s v="Oct-2024"/>
    <d v="2024-10-01T00:00:00"/>
    <s v="Beauty &amp; Personal Care"/>
    <x v="2"/>
  </r>
  <r>
    <s v="P057"/>
    <n v="4"/>
    <n v="299"/>
    <n v="59.8"/>
    <s v="Cash on Delivery"/>
    <s v="Delivered"/>
    <s v="Delivered"/>
    <s v="Instagram"/>
    <n v="100"/>
    <n v="188"/>
    <n v="1136.2"/>
    <n v="752"/>
    <n v="384.20000000000005"/>
    <n v="0.33814469283576837"/>
    <n v="1136.2"/>
    <n v="384.20000000000005"/>
    <s v="Oct"/>
    <s v="Oct-2024"/>
    <d v="2024-10-01T00:00:00"/>
    <s v="Home &amp; Kitchen"/>
    <x v="24"/>
  </r>
  <r>
    <s v="P080"/>
    <n v="1"/>
    <n v="6999"/>
    <n v="0"/>
    <s v="UPI"/>
    <s v="Delivered"/>
    <s v="Delivered"/>
    <s v="Facebook"/>
    <n v="50"/>
    <n v="4949"/>
    <n v="6999"/>
    <n v="4949"/>
    <n v="2050"/>
    <n v="0.29289898556936705"/>
    <n v="6999"/>
    <n v="2050"/>
    <s v="Aug"/>
    <s v="Aug-2025"/>
    <d v="2025-08-01T00:00:00"/>
    <s v="Beauty &amp; Personal Care"/>
    <x v="7"/>
  </r>
  <r>
    <s v="P023"/>
    <n v="2"/>
    <n v="8999"/>
    <n v="1799.8"/>
    <s v="Credit Card"/>
    <s v="Delivered"/>
    <s v="Delivered"/>
    <s v="Google Ads"/>
    <n v="70"/>
    <n v="6419"/>
    <n v="16198.2"/>
    <n v="12838"/>
    <n v="3360.2000000000007"/>
    <n v="0.20744280228667386"/>
    <n v="16198.2"/>
    <n v="3360.2000000000007"/>
    <s v="Nov"/>
    <s v="Nov-2024"/>
    <d v="2024-11-01T00:00:00"/>
    <s v="Fashion"/>
    <x v="22"/>
  </r>
  <r>
    <s v="P008"/>
    <n v="4"/>
    <n v="299"/>
    <n v="0"/>
    <s v="Cash on Delivery"/>
    <s v="Cancelled"/>
    <s v="Cancelled"/>
    <s v="Instagram"/>
    <n v="40"/>
    <n v="197"/>
    <n v="1196"/>
    <n v="788"/>
    <n v="408"/>
    <n v="0.34113712374581939"/>
    <n v="0"/>
    <n v="0"/>
    <s v="Sep"/>
    <s v="Sep-2025"/>
    <d v="2025-09-01T00:00:00"/>
    <s v="Electronics"/>
    <x v="20"/>
  </r>
  <r>
    <s v="P002"/>
    <n v="1"/>
    <n v="999"/>
    <n v="99.9"/>
    <s v="UPI"/>
    <s v="Delivered"/>
    <s v="Delivered"/>
    <s v="Affiliate"/>
    <n v="80"/>
    <n v="590"/>
    <n v="899.1"/>
    <n v="590"/>
    <n v="309.10000000000002"/>
    <n v="0.34378823267712161"/>
    <n v="899.1"/>
    <n v="309.10000000000002"/>
    <s v="Feb"/>
    <s v="Feb-2025"/>
    <d v="2025-02-01T00:00:00"/>
    <s v="Electronics"/>
    <x v="5"/>
  </r>
  <r>
    <s v="P012"/>
    <n v="4"/>
    <n v="1599"/>
    <n v="959.4"/>
    <s v="Credit Card"/>
    <s v="Delivered"/>
    <s v="Delivered"/>
    <s v="Google Ads"/>
    <n v="100"/>
    <n v="1169"/>
    <n v="5436.6"/>
    <n v="4676"/>
    <n v="760.60000000000036"/>
    <n v="0.1399036162307325"/>
    <n v="5436.6"/>
    <n v="760.60000000000036"/>
    <s v="Jun"/>
    <s v="Jun-2024"/>
    <d v="2024-06-01T00:00:00"/>
    <s v="Electronics"/>
    <x v="19"/>
  </r>
  <r>
    <s v="P093"/>
    <n v="2"/>
    <n v="999"/>
    <n v="299.7"/>
    <s v="Credit Card"/>
    <s v="Delivered"/>
    <s v="Delivered"/>
    <s v="Email"/>
    <n v="40"/>
    <n v="629"/>
    <n v="1698.3"/>
    <n v="1258"/>
    <n v="440.29999999999995"/>
    <n v="0.25925925925925924"/>
    <n v="1698.3"/>
    <n v="440.29999999999995"/>
    <s v="Oct"/>
    <s v="Oct-2025"/>
    <d v="2025-10-01T00:00:00"/>
    <s v="Sports &amp; Fitness"/>
    <x v="1"/>
  </r>
  <r>
    <s v="P017"/>
    <n v="1"/>
    <n v="6999"/>
    <n v="349.95"/>
    <s v="UPI"/>
    <s v="Delivered"/>
    <s v="Delivered"/>
    <s v="Organic"/>
    <n v="80"/>
    <n v="4046"/>
    <n v="6649.05"/>
    <n v="4046"/>
    <n v="2603.0500000000002"/>
    <n v="0.39149201765665775"/>
    <n v="6649.05"/>
    <n v="2603.0500000000002"/>
    <s v="Jul"/>
    <s v="Jul-2025"/>
    <d v="2025-07-01T00:00:00"/>
    <s v="Electronics"/>
    <x v="9"/>
  </r>
  <r>
    <s v="P056"/>
    <n v="4"/>
    <n v="299"/>
    <n v="119.6"/>
    <s v="Net Banking"/>
    <s v="Delivered"/>
    <s v="Delivered"/>
    <s v="Google Ads"/>
    <n v="60"/>
    <n v="188"/>
    <n v="1076.4000000000001"/>
    <n v="752"/>
    <n v="324.40000000000009"/>
    <n v="0.30137495354886668"/>
    <n v="1076.4000000000001"/>
    <n v="324.40000000000009"/>
    <s v="Apr"/>
    <s v="Apr-2024"/>
    <d v="2024-04-01T00:00:00"/>
    <s v="Home &amp; Kitchen"/>
    <x v="16"/>
  </r>
  <r>
    <s v="P071"/>
    <n v="2"/>
    <n v="999"/>
    <n v="99.9"/>
    <s v="Credit Card"/>
    <s v="Delivered"/>
    <s v="Delayed"/>
    <s v="Facebook"/>
    <n v="50"/>
    <n v="818"/>
    <n v="1898.1"/>
    <n v="1636"/>
    <n v="262.09999999999991"/>
    <n v="0.13808545387492752"/>
    <n v="1898.1"/>
    <n v="262.09999999999991"/>
    <s v="Apr"/>
    <s v="Apr-2024"/>
    <d v="2024-04-01T00:00:00"/>
    <s v="Beauty &amp; Personal Care"/>
    <x v="2"/>
  </r>
  <r>
    <s v="P040"/>
    <n v="4"/>
    <n v="799"/>
    <n v="159.80000000000001"/>
    <s v="Credit Card"/>
    <s v="Delivered"/>
    <s v="Delivered"/>
    <s v="Instagram"/>
    <n v="100"/>
    <n v="639"/>
    <n v="3036.2"/>
    <n v="2556"/>
    <n v="480.19999999999982"/>
    <n v="0.15815822409590932"/>
    <n v="3036.2"/>
    <n v="480.19999999999982"/>
    <s v="Jan"/>
    <s v="Jan-2024"/>
    <d v="2024-01-01T00:00:00"/>
    <s v="Fashion"/>
    <x v="8"/>
  </r>
  <r>
    <s v="P070"/>
    <n v="1"/>
    <n v="499"/>
    <n v="24.95"/>
    <s v="UPI"/>
    <s v="Delivered"/>
    <s v="Delivered"/>
    <s v="Google Ads"/>
    <n v="50"/>
    <n v="394"/>
    <n v="474.05"/>
    <n v="394"/>
    <n v="80.050000000000011"/>
    <n v="0.16886404387722817"/>
    <n v="474.05"/>
    <n v="80.050000000000011"/>
    <s v="Jun"/>
    <s v="Jun-2024"/>
    <d v="2024-06-01T00:00:00"/>
    <s v="Beauty &amp; Personal Care"/>
    <x v="2"/>
  </r>
  <r>
    <s v="P021"/>
    <n v="3"/>
    <n v="799"/>
    <n v="0"/>
    <s v="Cash on Delivery"/>
    <s v="Cancelled"/>
    <s v="Cancelled"/>
    <s v="Organic"/>
    <n v="70"/>
    <n v="613"/>
    <n v="2397"/>
    <n v="1839"/>
    <n v="558"/>
    <n v="0.23279098873591991"/>
    <n v="0"/>
    <n v="0"/>
    <s v="Sep"/>
    <s v="Sep-2024"/>
    <d v="2024-09-01T00:00:00"/>
    <s v="Fashion"/>
    <x v="22"/>
  </r>
  <r>
    <s v="P073"/>
    <n v="1"/>
    <n v="499"/>
    <n v="49.9"/>
    <s v="UPI"/>
    <s v="Delivered"/>
    <s v="Delivered"/>
    <s v="Facebook"/>
    <n v="80"/>
    <n v="334"/>
    <n v="449.1"/>
    <n v="334"/>
    <n v="115.10000000000002"/>
    <n v="0.25629035849476733"/>
    <n v="449.1"/>
    <n v="115.10000000000002"/>
    <s v="Jan"/>
    <s v="Jan-2024"/>
    <d v="2024-01-01T00:00:00"/>
    <s v="Beauty &amp; Personal Care"/>
    <x v="23"/>
  </r>
  <r>
    <s v="P030"/>
    <n v="3"/>
    <n v="799"/>
    <n v="239.7"/>
    <s v="UPI"/>
    <s v="Delivered"/>
    <s v="Delivered"/>
    <s v="Google Ads"/>
    <n v="60"/>
    <n v="566"/>
    <n v="2157.3000000000002"/>
    <n v="1698"/>
    <n v="459.30000000000018"/>
    <n v="0.21290502016409407"/>
    <n v="2157.3000000000002"/>
    <n v="459.30000000000018"/>
    <s v="Nov"/>
    <s v="Nov-2024"/>
    <d v="2024-11-01T00:00:00"/>
    <s v="Fashion"/>
    <x v="21"/>
  </r>
  <r>
    <s v="P064"/>
    <n v="3"/>
    <n v="799"/>
    <n v="239.7"/>
    <s v="UPI"/>
    <s v="Delivered"/>
    <s v="Delivered"/>
    <s v="Google Ads"/>
    <n v="80"/>
    <n v="445"/>
    <n v="2157.3000000000002"/>
    <n v="1335"/>
    <n v="822.30000000000018"/>
    <n v="0.3811709080795439"/>
    <n v="2157.3000000000002"/>
    <n v="822.30000000000018"/>
    <s v="Jan"/>
    <s v="Jan-2024"/>
    <d v="2024-01-01T00:00:00"/>
    <s v="Beauty &amp; Personal Care"/>
    <x v="12"/>
  </r>
  <r>
    <s v="P008"/>
    <n v="4"/>
    <n v="299"/>
    <n v="119.6"/>
    <s v="Debit Card"/>
    <s v="Delivered"/>
    <s v="Delivered"/>
    <s v="Instagram"/>
    <n v="100"/>
    <n v="197"/>
    <n v="1076.4000000000001"/>
    <n v="788"/>
    <n v="288.40000000000009"/>
    <n v="0.26793013749535494"/>
    <n v="1076.4000000000001"/>
    <n v="288.40000000000009"/>
    <s v="Feb"/>
    <s v="Feb-2024"/>
    <d v="2024-02-01T00:00:00"/>
    <s v="Electronics"/>
    <x v="20"/>
  </r>
  <r>
    <s v="P098"/>
    <n v="1"/>
    <n v="399"/>
    <n v="39.9"/>
    <s v="UPI"/>
    <s v="Delivered"/>
    <s v="Delivered"/>
    <s v="Email"/>
    <n v="100"/>
    <n v="278"/>
    <n v="359.1"/>
    <n v="278"/>
    <n v="81.100000000000023"/>
    <n v="0.22584238373712062"/>
    <n v="359.1"/>
    <n v="81.100000000000023"/>
    <s v="Apr"/>
    <s v="Apr-2025"/>
    <d v="2025-04-01T00:00:00"/>
    <s v="Sports &amp; Fitness"/>
    <x v="18"/>
  </r>
  <r>
    <s v="P031"/>
    <n v="2"/>
    <n v="3999"/>
    <n v="0"/>
    <s v="Credit Card"/>
    <s v="Cancelled"/>
    <s v="Cancelled"/>
    <s v="Facebook"/>
    <n v="50"/>
    <n v="3007"/>
    <n v="7998"/>
    <n v="6014"/>
    <n v="1984"/>
    <n v="0.24806201550387597"/>
    <n v="0"/>
    <n v="0"/>
    <s v="Sep"/>
    <s v="Sep-2024"/>
    <d v="2024-09-01T00:00:00"/>
    <s v="Fashion"/>
    <x v="21"/>
  </r>
  <r>
    <s v="P022"/>
    <n v="1"/>
    <n v="999"/>
    <n v="99.9"/>
    <s v="UPI"/>
    <s v="Delivered"/>
    <s v="Delivered"/>
    <s v="Email"/>
    <n v="70"/>
    <n v="693"/>
    <n v="899.1"/>
    <n v="693"/>
    <n v="206.10000000000002"/>
    <n v="0.22922922922922925"/>
    <n v="899.1"/>
    <n v="206.10000000000002"/>
    <s v="Sep"/>
    <s v="Sep-2025"/>
    <d v="2025-09-01T00:00:00"/>
    <s v="Fashion"/>
    <x v="22"/>
  </r>
  <r>
    <s v="P051"/>
    <n v="1"/>
    <n v="2499"/>
    <n v="499.8"/>
    <s v="UPI"/>
    <s v="Delivered"/>
    <s v="Delivered"/>
    <s v="Email"/>
    <n v="80"/>
    <n v="1946"/>
    <n v="1999.2"/>
    <n v="1946"/>
    <n v="53.200000000000045"/>
    <n v="2.6610644257703105E-2"/>
    <n v="1999.2"/>
    <n v="53.200000000000045"/>
    <s v="Apr"/>
    <s v="Apr-2025"/>
    <d v="2025-04-01T00:00:00"/>
    <s v="Home &amp; Kitchen"/>
    <x v="14"/>
  </r>
  <r>
    <s v="P007"/>
    <n v="4"/>
    <n v="599"/>
    <n v="0"/>
    <s v="Credit Card"/>
    <s v="Delivered"/>
    <s v="Delivered"/>
    <s v="Facebook"/>
    <n v="70"/>
    <n v="470"/>
    <n v="2396"/>
    <n v="1880"/>
    <n v="516"/>
    <n v="0.21535893155258765"/>
    <n v="2396"/>
    <n v="516"/>
    <s v="Jan"/>
    <s v="Jan-2024"/>
    <d v="2024-01-01T00:00:00"/>
    <s v="Electronics"/>
    <x v="20"/>
  </r>
  <r>
    <s v="P030"/>
    <n v="2"/>
    <n v="799"/>
    <n v="159.80000000000001"/>
    <s v="UPI"/>
    <s v="Delivered"/>
    <s v="Delivered"/>
    <s v="Google Ads"/>
    <n v="100"/>
    <n v="566"/>
    <n v="1438.2"/>
    <n v="1132"/>
    <n v="306.20000000000005"/>
    <n v="0.21290502016409404"/>
    <n v="1438.2"/>
    <n v="306.20000000000005"/>
    <s v="Mar"/>
    <s v="Mar-2025"/>
    <d v="2025-03-01T00:00:00"/>
    <s v="Fashion"/>
    <x v="21"/>
  </r>
  <r>
    <s v="P047"/>
    <n v="1"/>
    <n v="1999"/>
    <n v="399.8"/>
    <s v="UPI"/>
    <s v="Delivered"/>
    <s v="Delivered"/>
    <s v="Email"/>
    <n v="40"/>
    <n v="1547"/>
    <n v="1599.2"/>
    <n v="1547"/>
    <n v="52.200000000000045"/>
    <n v="3.2641320660330195E-2"/>
    <n v="1599.2"/>
    <n v="52.200000000000045"/>
    <s v="Aug"/>
    <s v="Aug-2025"/>
    <d v="2025-08-01T00:00:00"/>
    <s v="Home &amp; Kitchen"/>
    <x v="13"/>
  </r>
  <r>
    <s v="P047"/>
    <n v="1"/>
    <n v="1999"/>
    <n v="0"/>
    <s v="Credit Card"/>
    <s v="Cancelled"/>
    <s v="Cancelled"/>
    <s v="Google Ads"/>
    <n v="40"/>
    <n v="1547"/>
    <n v="1999"/>
    <n v="1547"/>
    <n v="452"/>
    <n v="0.22611305652826413"/>
    <n v="0"/>
    <n v="0"/>
    <s v="May"/>
    <s v="May-2025"/>
    <d v="2025-05-01T00:00:00"/>
    <s v="Home &amp; Kitchen"/>
    <x v="13"/>
  </r>
  <r>
    <s v="P043"/>
    <n v="1"/>
    <n v="599"/>
    <n v="119.8"/>
    <s v="UPI"/>
    <s v="Delivered"/>
    <s v="Delayed"/>
    <s v="Organic"/>
    <n v="40"/>
    <n v="358"/>
    <n v="479.2"/>
    <n v="358"/>
    <n v="121.19999999999999"/>
    <n v="0.25292153589315525"/>
    <n v="479.2"/>
    <n v="121.19999999999999"/>
    <s v="Jan"/>
    <s v="Jan-2025"/>
    <d v="2025-01-01T00:00:00"/>
    <s v="Home &amp; Kitchen"/>
    <x v="4"/>
  </r>
  <r>
    <s v="P015"/>
    <n v="1"/>
    <n v="1299"/>
    <n v="129.9"/>
    <s v="UPI"/>
    <s v="Delivered"/>
    <s v="Delivered"/>
    <s v="Facebook"/>
    <n v="40"/>
    <n v="881"/>
    <n v="1169.0999999999999"/>
    <n v="881"/>
    <n v="288.09999999999991"/>
    <n v="0.24642887691386531"/>
    <n v="1169.0999999999999"/>
    <n v="288.09999999999991"/>
    <s v="Jul"/>
    <s v="Jul-2024"/>
    <d v="2024-07-01T00:00:00"/>
    <s v="Electronics"/>
    <x v="6"/>
  </r>
  <r>
    <s v="P091"/>
    <n v="1"/>
    <n v="3999"/>
    <n v="399.9"/>
    <s v="Net Banking"/>
    <s v="Delivered"/>
    <s v="Delivered"/>
    <s v="Instagram"/>
    <n v="60"/>
    <n v="3076"/>
    <n v="3599.1"/>
    <n v="3076"/>
    <n v="523.09999999999991"/>
    <n v="0.1453418910283126"/>
    <n v="3599.1"/>
    <n v="523.09999999999991"/>
    <s v="Feb"/>
    <s v="Feb-2025"/>
    <d v="2025-02-01T00:00:00"/>
    <s v="Sports &amp; Fitness"/>
    <x v="3"/>
  </r>
  <r>
    <s v="P080"/>
    <n v="1"/>
    <n v="6999"/>
    <n v="349.95"/>
    <s v="UPI"/>
    <s v="Delivered"/>
    <s v="Delivered"/>
    <s v="Affiliate"/>
    <n v="40"/>
    <n v="4949"/>
    <n v="6649.05"/>
    <n v="4949"/>
    <n v="1700.0500000000002"/>
    <n v="0.25568314270459691"/>
    <n v="6649.05"/>
    <n v="1700.0500000000002"/>
    <s v="May"/>
    <s v="May-2024"/>
    <d v="2024-05-01T00:00:00"/>
    <s v="Beauty &amp; Personal Care"/>
    <x v="7"/>
  </r>
  <r>
    <s v="P062"/>
    <n v="1"/>
    <n v="1599"/>
    <n v="399.75"/>
    <s v="UPI"/>
    <s v="Delivered"/>
    <s v="Delivered"/>
    <s v="Google Ads"/>
    <n v="80"/>
    <n v="1023"/>
    <n v="1199.25"/>
    <n v="1023"/>
    <n v="176.25"/>
    <n v="0.14696685428392744"/>
    <n v="1199.25"/>
    <n v="176.25"/>
    <s v="Oct"/>
    <s v="Oct-2025"/>
    <d v="2025-10-01T00:00:00"/>
    <s v="Beauty &amp; Personal Care"/>
    <x v="12"/>
  </r>
  <r>
    <s v="P050"/>
    <n v="3"/>
    <n v="3999"/>
    <n v="0"/>
    <s v="Cash on Delivery"/>
    <s v="Cancelled"/>
    <s v="Cancelled"/>
    <s v="Instagram"/>
    <n v="60"/>
    <n v="2895"/>
    <n v="11997"/>
    <n v="8685"/>
    <n v="3312"/>
    <n v="0.2760690172543136"/>
    <n v="0"/>
    <n v="0"/>
    <s v="Sep"/>
    <s v="Sep-2025"/>
    <d v="2025-09-01T00:00:00"/>
    <s v="Home &amp; Kitchen"/>
    <x v="14"/>
  </r>
  <r>
    <s v="P087"/>
    <n v="1"/>
    <n v="799"/>
    <n v="79.900000000000006"/>
    <s v="Cash on Delivery"/>
    <s v="Delivered"/>
    <s v="Delivered"/>
    <s v="Google Ads"/>
    <n v="100"/>
    <n v="560"/>
    <n v="719.1"/>
    <n v="560"/>
    <n v="159.10000000000002"/>
    <n v="0.22124878320122376"/>
    <n v="719.1"/>
    <n v="159.10000000000002"/>
    <s v="Dec"/>
    <s v="Dec-2024"/>
    <d v="2024-12-01T00:00:00"/>
    <s v="Sports &amp; Fitness"/>
    <x v="15"/>
  </r>
  <r>
    <s v="P086"/>
    <n v="2"/>
    <n v="6999"/>
    <n v="0"/>
    <s v="UPI"/>
    <s v="Delivered"/>
    <s v="Delivered"/>
    <s v="Organic"/>
    <n v="100"/>
    <n v="4782"/>
    <n v="13998"/>
    <n v="9564"/>
    <n v="4434"/>
    <n v="0.31675953707672527"/>
    <n v="13998"/>
    <n v="4434"/>
    <s v="Jun"/>
    <s v="Jun-2025"/>
    <d v="2025-06-01T00:00:00"/>
    <s v="Sports &amp; Fitness"/>
    <x v="15"/>
  </r>
  <r>
    <s v="P019"/>
    <n v="3"/>
    <n v="499"/>
    <n v="149.69999999999999"/>
    <s v="UPI"/>
    <s v="Delivered"/>
    <s v="Delivered"/>
    <s v="Email"/>
    <n v="40"/>
    <n v="391"/>
    <n v="1347.3"/>
    <n v="1173"/>
    <n v="174.29999999999995"/>
    <n v="0.12936985081273655"/>
    <n v="1347.3"/>
    <n v="174.29999999999995"/>
    <s v="Jun"/>
    <s v="Jun-2024"/>
    <d v="2024-06-01T00:00:00"/>
    <s v="Electronics"/>
    <x v="9"/>
  </r>
  <r>
    <s v="P001"/>
    <n v="1"/>
    <n v="799"/>
    <n v="79.900000000000006"/>
    <s v="Debit Card"/>
    <s v="Delivered"/>
    <s v="Delivered"/>
    <s v="Affiliate"/>
    <n v="70"/>
    <n v="547"/>
    <n v="719.1"/>
    <n v="547"/>
    <n v="172.10000000000002"/>
    <n v="0.23932693644833822"/>
    <n v="719.1"/>
    <n v="172.10000000000002"/>
    <s v="Oct"/>
    <s v="Oct-2025"/>
    <d v="2025-10-01T00:00:00"/>
    <s v="Electronics"/>
    <x v="5"/>
  </r>
  <r>
    <s v="P017"/>
    <n v="1"/>
    <n v="6999"/>
    <n v="0"/>
    <s v="Cash on Delivery"/>
    <s v="Cancelled"/>
    <s v="Cancelled"/>
    <s v="Affiliate"/>
    <n v="40"/>
    <n v="4046"/>
    <n v="6999"/>
    <n v="4046"/>
    <n v="2953"/>
    <n v="0.42191741677382483"/>
    <n v="0"/>
    <n v="0"/>
    <s v="May"/>
    <s v="May-2024"/>
    <d v="2024-05-01T00:00:00"/>
    <s v="Electronics"/>
    <x v="9"/>
  </r>
  <r>
    <s v="P015"/>
    <n v="1"/>
    <n v="1299"/>
    <n v="194.85"/>
    <s v="UPI"/>
    <s v="Delivered"/>
    <s v="Delayed"/>
    <s v="Affiliate"/>
    <n v="50"/>
    <n v="881"/>
    <n v="1104.1500000000001"/>
    <n v="881"/>
    <n v="223.15000000000009"/>
    <n v="0.20210116379115162"/>
    <n v="1104.1500000000001"/>
    <n v="223.15000000000009"/>
    <s v="Jan"/>
    <s v="Jan-2025"/>
    <d v="2025-01-01T00:00:00"/>
    <s v="Electronics"/>
    <x v="6"/>
  </r>
  <r>
    <s v="P093"/>
    <n v="2"/>
    <n v="999"/>
    <n v="299.7"/>
    <s v="Net Banking"/>
    <s v="Delivered"/>
    <s v="Delivered"/>
    <s v="Organic"/>
    <n v="100"/>
    <n v="629"/>
    <n v="1698.3"/>
    <n v="1258"/>
    <n v="440.29999999999995"/>
    <n v="0.25925925925925924"/>
    <n v="1698.3"/>
    <n v="440.29999999999995"/>
    <s v="May"/>
    <s v="May-2025"/>
    <d v="2025-05-01T00:00:00"/>
    <s v="Sports &amp; Fitness"/>
    <x v="1"/>
  </r>
  <r>
    <s v="P079"/>
    <n v="2"/>
    <n v="1999"/>
    <n v="0"/>
    <s v="UPI"/>
    <s v="Cancelled"/>
    <s v="Cancelled"/>
    <s v="Facebook"/>
    <n v="60"/>
    <n v="1506"/>
    <n v="3998"/>
    <n v="3012"/>
    <n v="986"/>
    <n v="0.2466233116558279"/>
    <n v="0"/>
    <n v="0"/>
    <s v="May"/>
    <s v="May-2025"/>
    <d v="2025-05-01T00:00:00"/>
    <s v="Beauty &amp; Personal Care"/>
    <x v="7"/>
  </r>
  <r>
    <s v="P052"/>
    <n v="1"/>
    <n v="499"/>
    <n v="49.9"/>
    <s v="UPI"/>
    <s v="Delivered"/>
    <s v="Delivered"/>
    <s v="Facebook"/>
    <n v="40"/>
    <n v="320"/>
    <n v="449.1"/>
    <n v="320"/>
    <n v="129.10000000000002"/>
    <n v="0.28746381652193281"/>
    <n v="449.1"/>
    <n v="129.10000000000002"/>
    <s v="Sep"/>
    <s v="Sep-2025"/>
    <d v="2025-09-01T00:00:00"/>
    <s v="Home &amp; Kitchen"/>
    <x v="14"/>
  </r>
  <r>
    <s v="P092"/>
    <n v="1"/>
    <n v="999"/>
    <n v="0"/>
    <s v="Credit Card"/>
    <s v="Cancelled"/>
    <s v="Cancelled"/>
    <s v="Organic"/>
    <n v="80"/>
    <n v="727"/>
    <n v="999"/>
    <n v="727"/>
    <n v="272"/>
    <n v="0.2722722722722723"/>
    <n v="0"/>
    <n v="0"/>
    <s v="May"/>
    <s v="May-2024"/>
    <d v="2024-05-01T00:00:00"/>
    <s v="Sports &amp; Fitness"/>
    <x v="3"/>
  </r>
  <r>
    <s v="P090"/>
    <n v="2"/>
    <n v="8999"/>
    <n v="1799.8"/>
    <s v="Credit Card"/>
    <s v="Delivered"/>
    <s v="Delivered"/>
    <s v="Instagram"/>
    <n v="80"/>
    <n v="5811"/>
    <n v="16198.2"/>
    <n v="11622"/>
    <n v="4576.2000000000007"/>
    <n v="0.28251287180057044"/>
    <n v="16198.2"/>
    <n v="4576.2000000000007"/>
    <s v="Jan"/>
    <s v="Jan-2024"/>
    <d v="2024-01-01T00:00:00"/>
    <s v="Sports &amp; Fitness"/>
    <x v="3"/>
  </r>
  <r>
    <s v="P073"/>
    <n v="1"/>
    <n v="499"/>
    <n v="0"/>
    <s v="UPI"/>
    <s v="Cancelled"/>
    <s v="Cancelled"/>
    <s v="Instagram"/>
    <n v="80"/>
    <n v="334"/>
    <n v="499"/>
    <n v="334"/>
    <n v="165"/>
    <n v="0.33066132264529058"/>
    <n v="0"/>
    <n v="0"/>
    <s v="Apr"/>
    <s v="Apr-2024"/>
    <d v="2024-04-01T00:00:00"/>
    <s v="Beauty &amp; Personal Care"/>
    <x v="23"/>
  </r>
  <r>
    <s v="P071"/>
    <n v="3"/>
    <n v="999"/>
    <n v="599.4"/>
    <s v="Cash on Delivery"/>
    <s v="Delivered"/>
    <s v="Delivered"/>
    <s v="Affiliate"/>
    <n v="40"/>
    <n v="818"/>
    <n v="2397.6"/>
    <n v="2454"/>
    <n v="-56.400000000000091"/>
    <n v="-2.3523523523523562E-2"/>
    <n v="2397.6"/>
    <n v="-56.400000000000091"/>
    <s v="Nov"/>
    <s v="Nov-2024"/>
    <d v="2024-11-01T00:00:00"/>
    <s v="Beauty &amp; Personal Care"/>
    <x v="2"/>
  </r>
  <r>
    <s v="P063"/>
    <n v="1"/>
    <n v="2999"/>
    <n v="149.94999999999999"/>
    <s v="UPI"/>
    <s v="Delivered"/>
    <s v="Delivered"/>
    <s v="Email"/>
    <n v="50"/>
    <n v="1877"/>
    <n v="2849.05"/>
    <n v="1877"/>
    <n v="972.05000000000018"/>
    <n v="0.34118390340639865"/>
    <n v="2849.05"/>
    <n v="972.05000000000018"/>
    <s v="Dec"/>
    <s v="Dec-2024"/>
    <d v="2024-12-01T00:00:00"/>
    <s v="Beauty &amp; Personal Care"/>
    <x v="12"/>
  </r>
  <r>
    <s v="P090"/>
    <n v="2"/>
    <n v="8999"/>
    <n v="2699.7"/>
    <s v="Debit Card"/>
    <s v="Delivered"/>
    <s v="Delayed"/>
    <s v="Instagram"/>
    <n v="70"/>
    <n v="5811"/>
    <n v="15298.3"/>
    <n v="11622"/>
    <n v="3676.2999999999993"/>
    <n v="0.24030774661236867"/>
    <n v="15298.3"/>
    <n v="3676.2999999999993"/>
    <s v="Feb"/>
    <s v="Feb-2025"/>
    <d v="2025-02-01T00:00:00"/>
    <s v="Sports &amp; Fitness"/>
    <x v="3"/>
  </r>
  <r>
    <s v="P098"/>
    <n v="2"/>
    <n v="399"/>
    <n v="159.6"/>
    <s v="Cash on Delivery"/>
    <s v="Delivered"/>
    <s v="Delivered"/>
    <s v="Instagram"/>
    <n v="50"/>
    <n v="278"/>
    <n v="638.4"/>
    <n v="556"/>
    <n v="82.399999999999977"/>
    <n v="0.12907268170426062"/>
    <n v="638.4"/>
    <n v="82.399999999999977"/>
    <s v="May"/>
    <s v="May-2025"/>
    <d v="2025-05-01T00:00:00"/>
    <s v="Sports &amp; Fitness"/>
    <x v="18"/>
  </r>
  <r>
    <s v="P016"/>
    <n v="3"/>
    <n v="999"/>
    <n v="299.7"/>
    <s v="Debit Card"/>
    <s v="Delivered"/>
    <s v="Delivered"/>
    <s v="Instagram"/>
    <n v="80"/>
    <n v="813"/>
    <n v="2697.3"/>
    <n v="2439"/>
    <n v="258.30000000000018"/>
    <n v="9.5762429095762491E-2"/>
    <n v="2697.3"/>
    <n v="258.30000000000018"/>
    <s v="Oct"/>
    <s v="Oct-2025"/>
    <d v="2025-10-01T00:00:00"/>
    <s v="Electronics"/>
    <x v="6"/>
  </r>
  <r>
    <s v="P069"/>
    <n v="1"/>
    <n v="2499"/>
    <n v="624.75"/>
    <s v="UPI"/>
    <s v="Delivered"/>
    <s v="Delivered"/>
    <s v="Organic"/>
    <n v="60"/>
    <n v="1430"/>
    <n v="1874.25"/>
    <n v="1430"/>
    <n v="444.25"/>
    <n v="0.2370281445911698"/>
    <n v="1874.25"/>
    <n v="444.25"/>
    <s v="Sep"/>
    <s v="Sep-2024"/>
    <d v="2024-09-01T00:00:00"/>
    <s v="Beauty &amp; Personal Care"/>
    <x v="2"/>
  </r>
  <r>
    <s v="P017"/>
    <n v="2"/>
    <n v="6999"/>
    <n v="699.9"/>
    <s v="Cash on Delivery"/>
    <s v="Delivered"/>
    <s v="Delivered"/>
    <s v="Instagram"/>
    <n v="60"/>
    <n v="4046"/>
    <n v="13298.1"/>
    <n v="8092"/>
    <n v="5206.1000000000004"/>
    <n v="0.39149201765665775"/>
    <n v="13298.1"/>
    <n v="5206.1000000000004"/>
    <s v="Jan"/>
    <s v="Jan-2025"/>
    <d v="2025-01-01T00:00:00"/>
    <s v="Electronics"/>
    <x v="9"/>
  </r>
  <r>
    <s v="P005"/>
    <n v="1"/>
    <n v="599"/>
    <n v="0"/>
    <s v="UPI"/>
    <s v="Cancelled"/>
    <s v="Cancelled"/>
    <s v="Affiliate"/>
    <n v="40"/>
    <n v="426"/>
    <n v="599"/>
    <n v="426"/>
    <n v="173"/>
    <n v="0.28881469115191988"/>
    <n v="0"/>
    <n v="0"/>
    <s v="Jun"/>
    <s v="Jun-2024"/>
    <d v="2024-06-01T00:00:00"/>
    <s v="Electronics"/>
    <x v="20"/>
  </r>
  <r>
    <s v="P034"/>
    <n v="2"/>
    <n v="4999"/>
    <n v="999.8"/>
    <s v="Debit Card"/>
    <s v="Delivered"/>
    <s v="Delivered"/>
    <s v="Affiliate"/>
    <n v="60"/>
    <n v="3985"/>
    <n v="8998.2000000000007"/>
    <n v="7970"/>
    <n v="1028.2000000000007"/>
    <n v="0.11426729790402532"/>
    <n v="8998.2000000000007"/>
    <n v="1028.2000000000007"/>
    <s v="Apr"/>
    <s v="Apr-2024"/>
    <d v="2024-04-01T00:00:00"/>
    <s v="Fashion"/>
    <x v="11"/>
  </r>
  <r>
    <s v="P056"/>
    <n v="1"/>
    <n v="299"/>
    <n v="29.9"/>
    <s v="Debit Card"/>
    <s v="Delivered"/>
    <s v="Delivered"/>
    <s v="Instagram"/>
    <n v="70"/>
    <n v="188"/>
    <n v="269.10000000000002"/>
    <n v="188"/>
    <n v="81.100000000000023"/>
    <n v="0.30137495354886668"/>
    <n v="269.10000000000002"/>
    <n v="81.100000000000023"/>
    <s v="Jun"/>
    <s v="Jun-2025"/>
    <d v="2025-06-01T00:00:00"/>
    <s v="Home &amp; Kitchen"/>
    <x v="16"/>
  </r>
  <r>
    <s v="P078"/>
    <n v="4"/>
    <n v="399"/>
    <n v="0"/>
    <s v="Cash on Delivery"/>
    <s v="Delivered"/>
    <s v="Delivered"/>
    <s v="Email"/>
    <n v="80"/>
    <n v="257"/>
    <n v="1596"/>
    <n v="1028"/>
    <n v="568"/>
    <n v="0.35588972431077692"/>
    <n v="1596"/>
    <n v="568"/>
    <s v="Jan"/>
    <s v="Jan-2024"/>
    <d v="2024-01-01T00:00:00"/>
    <s v="Beauty &amp; Personal Care"/>
    <x v="7"/>
  </r>
  <r>
    <s v="P029"/>
    <n v="2"/>
    <n v="2499"/>
    <n v="499.8"/>
    <s v="UPI"/>
    <s v="Delivered"/>
    <s v="Delivered"/>
    <s v="Google Ads"/>
    <n v="100"/>
    <n v="1584"/>
    <n v="4498.2"/>
    <n v="3168"/>
    <n v="1330.1999999999998"/>
    <n v="0.29571828731492594"/>
    <n v="4498.2"/>
    <n v="1330.1999999999998"/>
    <s v="Feb"/>
    <s v="Feb-2025"/>
    <d v="2025-02-01T00:00:00"/>
    <s v="Fashion"/>
    <x v="21"/>
  </r>
  <r>
    <s v="P073"/>
    <n v="1"/>
    <n v="499"/>
    <n v="49.9"/>
    <s v="Credit Card"/>
    <s v="Delivered"/>
    <s v="Delivered"/>
    <s v="Instagram"/>
    <n v="70"/>
    <n v="334"/>
    <n v="449.1"/>
    <n v="334"/>
    <n v="115.10000000000002"/>
    <n v="0.25629035849476733"/>
    <n v="449.1"/>
    <n v="115.10000000000002"/>
    <s v="Jul"/>
    <s v="Jul-2025"/>
    <d v="2025-07-01T00:00:00"/>
    <s v="Beauty &amp; Personal Care"/>
    <x v="23"/>
  </r>
  <r>
    <s v="P088"/>
    <n v="2"/>
    <n v="2999"/>
    <n v="1499.5"/>
    <s v="Net Banking"/>
    <s v="Delivered"/>
    <s v="Delivered"/>
    <s v="Organic"/>
    <n v="50"/>
    <n v="2377"/>
    <n v="4498.5"/>
    <n v="4754"/>
    <n v="-255.5"/>
    <n v="-5.6796710014449261E-2"/>
    <n v="4498.5"/>
    <n v="-255.5"/>
    <s v="Feb"/>
    <s v="Feb-2025"/>
    <d v="2025-02-01T00:00:00"/>
    <s v="Sports &amp; Fitness"/>
    <x v="15"/>
  </r>
  <r>
    <s v="P040"/>
    <n v="1"/>
    <n v="799"/>
    <n v="39.950000000000003"/>
    <s v="Credit Card"/>
    <s v="Delivered"/>
    <s v="Delayed"/>
    <s v="Organic"/>
    <n v="60"/>
    <n v="639"/>
    <n v="759.05"/>
    <n v="639"/>
    <n v="120.04999999999995"/>
    <n v="0.15815822409590932"/>
    <n v="759.05"/>
    <n v="120.04999999999995"/>
    <s v="May"/>
    <s v="May-2024"/>
    <d v="2024-05-01T00:00:00"/>
    <s v="Fashion"/>
    <x v="8"/>
  </r>
  <r>
    <s v="P092"/>
    <n v="4"/>
    <n v="999"/>
    <n v="399.6"/>
    <s v="UPI"/>
    <s v="Delivered"/>
    <s v="Delivered"/>
    <s v="Google Ads"/>
    <n v="50"/>
    <n v="727"/>
    <n v="3596.4"/>
    <n v="2908"/>
    <n v="688.40000000000009"/>
    <n v="0.19141363585808033"/>
    <n v="3596.4"/>
    <n v="688.40000000000009"/>
    <s v="Dec"/>
    <s v="Dec-2024"/>
    <d v="2024-12-01T00:00:00"/>
    <s v="Sports &amp; Fitness"/>
    <x v="3"/>
  </r>
  <r>
    <s v="P069"/>
    <n v="1"/>
    <n v="2499"/>
    <n v="0"/>
    <s v="Debit Card"/>
    <s v="Delivered"/>
    <s v="Delivered"/>
    <s v="Facebook"/>
    <n v="40"/>
    <n v="1430"/>
    <n v="2499"/>
    <n v="1430"/>
    <n v="1069"/>
    <n v="0.42777110844337735"/>
    <n v="2499"/>
    <n v="1069"/>
    <s v="Nov"/>
    <s v="Nov-2024"/>
    <d v="2024-11-01T00:00:00"/>
    <s v="Beauty &amp; Personal Care"/>
    <x v="2"/>
  </r>
  <r>
    <s v="P056"/>
    <n v="1"/>
    <n v="299"/>
    <n v="14.95"/>
    <s v="Net Banking"/>
    <s v="Delivered"/>
    <s v="Delivered"/>
    <s v="Email"/>
    <n v="60"/>
    <n v="188"/>
    <n v="284.05"/>
    <n v="188"/>
    <n v="96.050000000000011"/>
    <n v="0.33814469283576837"/>
    <n v="284.05"/>
    <n v="96.050000000000011"/>
    <s v="Oct"/>
    <s v="Oct-2024"/>
    <d v="2024-10-01T00:00:00"/>
    <s v="Home &amp; Kitchen"/>
    <x v="16"/>
  </r>
  <r>
    <s v="P030"/>
    <n v="1"/>
    <n v="799"/>
    <n v="79.900000000000006"/>
    <s v="Cash on Delivery"/>
    <s v="Delivered"/>
    <s v="Delivered"/>
    <s v="Instagram"/>
    <n v="50"/>
    <n v="566"/>
    <n v="719.1"/>
    <n v="566"/>
    <n v="153.10000000000002"/>
    <n v="0.21290502016409404"/>
    <n v="719.1"/>
    <n v="153.10000000000002"/>
    <s v="May"/>
    <s v="May-2024"/>
    <d v="2024-05-01T00:00:00"/>
    <s v="Fashion"/>
    <x v="21"/>
  </r>
  <r>
    <s v="P021"/>
    <n v="1"/>
    <n v="799"/>
    <n v="39.950000000000003"/>
    <s v="Debit Card"/>
    <s v="Delivered"/>
    <s v="Delayed"/>
    <s v="Affiliate"/>
    <n v="40"/>
    <n v="613"/>
    <n v="759.05"/>
    <n v="613"/>
    <n v="146.04999999999995"/>
    <n v="0.19241156709044197"/>
    <n v="759.05"/>
    <n v="146.04999999999995"/>
    <s v="Dec"/>
    <s v="Dec-2024"/>
    <d v="2024-12-01T00:00:00"/>
    <s v="Fashion"/>
    <x v="22"/>
  </r>
  <r>
    <s v="P088"/>
    <n v="4"/>
    <n v="2999"/>
    <n v="2999"/>
    <s v="Cash on Delivery"/>
    <s v="Delivered"/>
    <s v="Delivered"/>
    <s v="Instagram"/>
    <n v="70"/>
    <n v="2377"/>
    <n v="8997"/>
    <n v="9508"/>
    <n v="-511"/>
    <n v="-5.6796710014449261E-2"/>
    <n v="8997"/>
    <n v="-511"/>
    <s v="Jul"/>
    <s v="Jul-2024"/>
    <d v="2024-07-01T00:00:00"/>
    <s v="Sports &amp; Fitness"/>
    <x v="15"/>
  </r>
  <r>
    <s v="P028"/>
    <n v="2"/>
    <n v="799"/>
    <n v="0"/>
    <s v="Cash on Delivery"/>
    <s v="Cancelled"/>
    <s v="Cancelled"/>
    <s v="Organic"/>
    <n v="50"/>
    <n v="526"/>
    <n v="1598"/>
    <n v="1052"/>
    <n v="546"/>
    <n v="0.34167709637046306"/>
    <n v="0"/>
    <n v="0"/>
    <s v="Apr"/>
    <s v="Apr-2024"/>
    <d v="2024-04-01T00:00:00"/>
    <s v="Fashion"/>
    <x v="0"/>
  </r>
  <r>
    <s v="P003"/>
    <n v="3"/>
    <n v="399"/>
    <n v="239.4"/>
    <s v="Debit Card"/>
    <s v="Delivered"/>
    <s v="Delivered"/>
    <s v="Facebook"/>
    <n v="70"/>
    <n v="307"/>
    <n v="957.6"/>
    <n v="921"/>
    <n v="36.600000000000023"/>
    <n v="3.8220551378446141E-2"/>
    <n v="957.6"/>
    <n v="36.600000000000023"/>
    <s v="Aug"/>
    <s v="Aug-2025"/>
    <d v="2025-08-01T00:00:00"/>
    <s v="Electronics"/>
    <x v="5"/>
  </r>
  <r>
    <s v="P073"/>
    <n v="2"/>
    <n v="499"/>
    <n v="0"/>
    <s v="Debit Card"/>
    <s v="Cancelled"/>
    <s v="Cancelled"/>
    <s v="Organic"/>
    <n v="60"/>
    <n v="334"/>
    <n v="998"/>
    <n v="668"/>
    <n v="330"/>
    <n v="0.33066132264529058"/>
    <n v="0"/>
    <n v="0"/>
    <s v="Nov"/>
    <s v="Nov-2024"/>
    <d v="2024-11-01T00:00:00"/>
    <s v="Beauty &amp; Personal Care"/>
    <x v="23"/>
  </r>
  <r>
    <s v="P075"/>
    <n v="2"/>
    <n v="1999"/>
    <n v="799.6"/>
    <s v="Credit Card"/>
    <s v="Delivered"/>
    <s v="Delivered"/>
    <s v="Google Ads"/>
    <n v="70"/>
    <n v="1338"/>
    <n v="3198.4"/>
    <n v="2676"/>
    <n v="522.40000000000009"/>
    <n v="0.16333166583291647"/>
    <n v="3198.4"/>
    <n v="522.40000000000009"/>
    <s v="May"/>
    <s v="May-2024"/>
    <d v="2024-05-01T00:00:00"/>
    <s v="Beauty &amp; Personal Care"/>
    <x v="23"/>
  </r>
  <r>
    <s v="P087"/>
    <n v="1"/>
    <n v="799"/>
    <n v="0"/>
    <s v="UPI"/>
    <s v="Cancelled"/>
    <s v="Cancelled"/>
    <s v="Facebook"/>
    <n v="50"/>
    <n v="560"/>
    <n v="799"/>
    <n v="560"/>
    <n v="239"/>
    <n v="0.29912390488110135"/>
    <n v="0"/>
    <n v="0"/>
    <s v="Jan"/>
    <s v="Jan-2025"/>
    <d v="2025-01-01T00:00:00"/>
    <s v="Sports &amp; Fitness"/>
    <x v="15"/>
  </r>
  <r>
    <s v="P016"/>
    <n v="1"/>
    <n v="999"/>
    <n v="99.9"/>
    <s v="Cash on Delivery"/>
    <s v="Delivered"/>
    <s v="Delivered"/>
    <s v="Google Ads"/>
    <n v="80"/>
    <n v="813"/>
    <n v="899.1"/>
    <n v="813"/>
    <n v="86.100000000000023"/>
    <n v="9.576242909576245E-2"/>
    <n v="899.1"/>
    <n v="86.100000000000023"/>
    <s v="Oct"/>
    <s v="Oct-2024"/>
    <d v="2024-10-01T00:00:00"/>
    <s v="Electronics"/>
    <x v="6"/>
  </r>
  <r>
    <s v="P030"/>
    <n v="1"/>
    <n v="799"/>
    <n v="79.900000000000006"/>
    <s v="UPI"/>
    <s v="Delivered"/>
    <s v="Delivered"/>
    <s v="Affiliate"/>
    <n v="50"/>
    <n v="566"/>
    <n v="719.1"/>
    <n v="566"/>
    <n v="153.10000000000002"/>
    <n v="0.21290502016409404"/>
    <n v="719.1"/>
    <n v="153.10000000000002"/>
    <s v="Feb"/>
    <s v="Feb-2024"/>
    <d v="2024-02-01T00:00:00"/>
    <s v="Fashion"/>
    <x v="21"/>
  </r>
  <r>
    <s v="P059"/>
    <n v="2"/>
    <n v="1999"/>
    <n v="0"/>
    <s v="Credit Card"/>
    <s v="Delivered"/>
    <s v="Delayed"/>
    <s v="Instagram"/>
    <n v="60"/>
    <n v="1414"/>
    <n v="3998"/>
    <n v="2828"/>
    <n v="1170"/>
    <n v="0.29264632316158079"/>
    <n v="3998"/>
    <n v="1170"/>
    <s v="Apr"/>
    <s v="Apr-2025"/>
    <d v="2025-04-01T00:00:00"/>
    <s v="Home &amp; Kitchen"/>
    <x v="24"/>
  </r>
  <r>
    <s v="P055"/>
    <n v="1"/>
    <n v="799"/>
    <n v="0"/>
    <s v="UPI"/>
    <s v="Delivered"/>
    <s v="Delivered"/>
    <s v="Organic"/>
    <n v="70"/>
    <n v="596"/>
    <n v="799"/>
    <n v="596"/>
    <n v="203"/>
    <n v="0.25406758448060074"/>
    <n v="799"/>
    <n v="203"/>
    <s v="Aug"/>
    <s v="Aug-2024"/>
    <d v="2024-08-01T00:00:00"/>
    <s v="Home &amp; Kitchen"/>
    <x v="16"/>
  </r>
  <r>
    <s v="P048"/>
    <n v="1"/>
    <n v="1599"/>
    <n v="79.95"/>
    <s v="Debit Card"/>
    <s v="Delivered"/>
    <s v="Delivered"/>
    <s v="Affiliate"/>
    <n v="80"/>
    <n v="1138"/>
    <n v="1519.05"/>
    <n v="1138"/>
    <n v="381.04999999999995"/>
    <n v="0.25084756920443696"/>
    <n v="1519.05"/>
    <n v="381.04999999999995"/>
    <s v="Nov"/>
    <s v="Nov-2024"/>
    <d v="2024-11-01T00:00:00"/>
    <s v="Home &amp; Kitchen"/>
    <x v="13"/>
  </r>
  <r>
    <s v="P081"/>
    <n v="2"/>
    <n v="499"/>
    <n v="99.8"/>
    <s v="Cash on Delivery"/>
    <s v="Delivered"/>
    <s v="Delivered"/>
    <s v="Organic"/>
    <n v="80"/>
    <n v="280"/>
    <n v="898.2"/>
    <n v="560"/>
    <n v="338.20000000000005"/>
    <n v="0.37653083945669119"/>
    <n v="898.2"/>
    <n v="338.20000000000005"/>
    <s v="Sep"/>
    <s v="Sep-2024"/>
    <d v="2024-09-01T00:00:00"/>
    <s v="Sports &amp; Fitness"/>
    <x v="10"/>
  </r>
  <r>
    <s v="P024"/>
    <n v="2"/>
    <n v="1299"/>
    <n v="129.9"/>
    <s v="Net Banking"/>
    <s v="Delivered"/>
    <s v="Delivered"/>
    <s v="Facebook"/>
    <n v="40"/>
    <n v="969"/>
    <n v="2468.1"/>
    <n v="1938"/>
    <n v="530.09999999999991"/>
    <n v="0.21478060046189373"/>
    <n v="2468.1"/>
    <n v="530.09999999999991"/>
    <s v="Nov"/>
    <s v="Nov-2024"/>
    <d v="2024-11-01T00:00:00"/>
    <s v="Fashion"/>
    <x v="22"/>
  </r>
  <r>
    <s v="P054"/>
    <n v="1"/>
    <n v="4999"/>
    <n v="749.85"/>
    <s v="Debit Card"/>
    <s v="Delivered"/>
    <s v="Delivered"/>
    <s v="Google Ads"/>
    <n v="70"/>
    <n v="2912"/>
    <n v="4249.1499999999996"/>
    <n v="2912"/>
    <n v="1337.1499999999996"/>
    <n v="0.31468646670510569"/>
    <n v="4249.1499999999996"/>
    <n v="1337.1499999999996"/>
    <s v="Apr"/>
    <s v="Apr-2025"/>
    <d v="2025-04-01T00:00:00"/>
    <s v="Home &amp; Kitchen"/>
    <x v="16"/>
  </r>
  <r>
    <s v="P053"/>
    <n v="4"/>
    <n v="599"/>
    <n v="599"/>
    <s v="Net Banking"/>
    <s v="Delivered"/>
    <s v="Delivered"/>
    <s v="Affiliate"/>
    <n v="100"/>
    <n v="443"/>
    <n v="1797"/>
    <n v="1772"/>
    <n v="25"/>
    <n v="1.3912075681691708E-2"/>
    <n v="1797"/>
    <n v="25"/>
    <s v="Apr"/>
    <s v="Apr-2024"/>
    <d v="2024-04-01T00:00:00"/>
    <s v="Home &amp; Kitchen"/>
    <x v="16"/>
  </r>
  <r>
    <s v="P050"/>
    <n v="1"/>
    <n v="3999"/>
    <n v="599.85"/>
    <s v="UPI"/>
    <s v="Delivered"/>
    <s v="Delivered"/>
    <s v="Google Ads"/>
    <n v="60"/>
    <n v="2895"/>
    <n v="3399.15"/>
    <n v="2895"/>
    <n v="504.15000000000009"/>
    <n v="0.14831649088742777"/>
    <n v="3399.15"/>
    <n v="504.15000000000009"/>
    <s v="Jun"/>
    <s v="Jun-2024"/>
    <d v="2024-06-01T00:00:00"/>
    <s v="Home &amp; Kitchen"/>
    <x v="14"/>
  </r>
  <r>
    <s v="P095"/>
    <n v="3"/>
    <n v="299"/>
    <n v="44.85"/>
    <s v="UPI"/>
    <s v="Delivered"/>
    <s v="Delivered"/>
    <s v="Organic"/>
    <n v="80"/>
    <n v="221"/>
    <n v="852.15"/>
    <n v="663"/>
    <n v="189.14999999999998"/>
    <n v="0.22196796338672767"/>
    <n v="852.15"/>
    <n v="189.14999999999998"/>
    <s v="Mar"/>
    <s v="Mar-2025"/>
    <d v="2025-03-01T00:00:00"/>
    <s v="Sports &amp; Fitness"/>
    <x v="1"/>
  </r>
  <r>
    <s v="P081"/>
    <n v="4"/>
    <n v="499"/>
    <n v="99.8"/>
    <s v="Debit Card"/>
    <s v="Delivered"/>
    <s v="Delivered"/>
    <s v="Affiliate"/>
    <n v="50"/>
    <n v="280"/>
    <n v="1896.2"/>
    <n v="1120"/>
    <n v="776.2"/>
    <n v="0.40934500580107586"/>
    <n v="1896.2"/>
    <n v="776.2"/>
    <s v="Mar"/>
    <s v="Mar-2025"/>
    <d v="2025-03-01T00:00:00"/>
    <s v="Sports &amp; Fitness"/>
    <x v="10"/>
  </r>
  <r>
    <s v="P015"/>
    <n v="4"/>
    <n v="1299"/>
    <n v="0"/>
    <s v="Credit Card"/>
    <s v="Cancelled"/>
    <s v="Cancelled"/>
    <s v="Email"/>
    <n v="50"/>
    <n v="881"/>
    <n v="5196"/>
    <n v="3524"/>
    <n v="1672"/>
    <n v="0.32178598922247881"/>
    <n v="0"/>
    <n v="0"/>
    <s v="Sep"/>
    <s v="Sep-2024"/>
    <d v="2024-09-01T00:00:00"/>
    <s v="Electronics"/>
    <x v="6"/>
  </r>
  <r>
    <s v="P038"/>
    <n v="2"/>
    <n v="399"/>
    <n v="119.7"/>
    <s v="UPI"/>
    <s v="Delivered"/>
    <s v="Delivered"/>
    <s v="Instagram"/>
    <n v="80"/>
    <n v="248"/>
    <n v="678.3"/>
    <n v="496"/>
    <n v="182.29999999999995"/>
    <n v="0.26876013563320061"/>
    <n v="678.3"/>
    <n v="182.29999999999995"/>
    <s v="Aug"/>
    <s v="Aug-2024"/>
    <d v="2024-08-01T00:00:00"/>
    <s v="Fashion"/>
    <x v="8"/>
  </r>
  <r>
    <s v="P087"/>
    <n v="2"/>
    <n v="799"/>
    <n v="79.900000000000006"/>
    <s v="Debit Card"/>
    <s v="Delivered"/>
    <s v="Delivered"/>
    <s v="Email"/>
    <n v="60"/>
    <n v="560"/>
    <n v="1518.1"/>
    <n v="1120"/>
    <n v="398.09999999999991"/>
    <n v="0.2622356893485277"/>
    <n v="1518.1"/>
    <n v="398.09999999999991"/>
    <s v="Mar"/>
    <s v="Mar-2025"/>
    <d v="2025-03-01T00:00:00"/>
    <s v="Sports &amp; Fitness"/>
    <x v="15"/>
  </r>
  <r>
    <s v="P039"/>
    <n v="2"/>
    <n v="999"/>
    <n v="0"/>
    <s v="Credit Card"/>
    <s v="Cancelled"/>
    <s v="Cancelled"/>
    <s v="Google Ads"/>
    <n v="60"/>
    <n v="573"/>
    <n v="1998"/>
    <n v="1146"/>
    <n v="852"/>
    <n v="0.42642642642642642"/>
    <n v="0"/>
    <n v="0"/>
    <s v="Jan"/>
    <s v="Jan-2024"/>
    <d v="2024-01-01T00:00:00"/>
    <s v="Fashion"/>
    <x v="8"/>
  </r>
  <r>
    <s v="P001"/>
    <n v="2"/>
    <n v="799"/>
    <n v="319.60000000000002"/>
    <s v="Net Banking"/>
    <s v="Delivered"/>
    <s v="Delivered"/>
    <s v="Organic"/>
    <n v="40"/>
    <n v="547"/>
    <n v="1278.4000000000001"/>
    <n v="1094"/>
    <n v="184.40000000000009"/>
    <n v="0.14424280350438054"/>
    <n v="1278.4000000000001"/>
    <n v="184.40000000000009"/>
    <s v="Jul"/>
    <s v="Jul-2025"/>
    <d v="2025-07-01T00:00:00"/>
    <s v="Electronics"/>
    <x v="5"/>
  </r>
  <r>
    <s v="P016"/>
    <n v="1"/>
    <n v="999"/>
    <n v="0"/>
    <s v="UPI"/>
    <s v="Cancelled"/>
    <s v="Cancelled"/>
    <s v="Google Ads"/>
    <n v="50"/>
    <n v="813"/>
    <n v="999"/>
    <n v="813"/>
    <n v="186"/>
    <n v="0.18618618618618618"/>
    <n v="0"/>
    <n v="0"/>
    <s v="Feb"/>
    <s v="Feb-2024"/>
    <d v="2024-02-01T00:00:00"/>
    <s v="Electronics"/>
    <x v="6"/>
  </r>
  <r>
    <s v="P082"/>
    <n v="1"/>
    <n v="3999"/>
    <n v="599.85"/>
    <s v="Net Banking"/>
    <s v="Delivered"/>
    <s v="Delivered"/>
    <s v="Organic"/>
    <n v="50"/>
    <n v="2514"/>
    <n v="3399.15"/>
    <n v="2514"/>
    <n v="885.15000000000009"/>
    <n v="0.2604033361281497"/>
    <n v="3399.15"/>
    <n v="885.15000000000009"/>
    <s v="Mar"/>
    <s v="Mar-2024"/>
    <d v="2024-03-01T00:00:00"/>
    <s v="Sports &amp; Fitness"/>
    <x v="10"/>
  </r>
  <r>
    <s v="P031"/>
    <n v="1"/>
    <n v="3999"/>
    <n v="199.95"/>
    <s v="Debit Card"/>
    <s v="Delivered"/>
    <s v="Delivered"/>
    <s v="Organic"/>
    <n v="100"/>
    <n v="3007"/>
    <n v="3799.05"/>
    <n v="3007"/>
    <n v="792.05000000000018"/>
    <n v="0.20848633210934317"/>
    <n v="3799.05"/>
    <n v="792.05000000000018"/>
    <s v="Feb"/>
    <s v="Feb-2025"/>
    <d v="2025-02-01T00:00:00"/>
    <s v="Fashion"/>
    <x v="21"/>
  </r>
  <r>
    <s v="P028"/>
    <n v="1"/>
    <n v="799"/>
    <n v="79.900000000000006"/>
    <s v="UPI"/>
    <s v="Delivered"/>
    <s v="Delivered"/>
    <s v="Google Ads"/>
    <n v="50"/>
    <n v="526"/>
    <n v="719.1"/>
    <n v="526"/>
    <n v="193.10000000000002"/>
    <n v="0.26853010707829233"/>
    <n v="719.1"/>
    <n v="193.10000000000002"/>
    <s v="Jan"/>
    <s v="Jan-2024"/>
    <d v="2024-01-01T00:00:00"/>
    <s v="Fashion"/>
    <x v="0"/>
  </r>
  <r>
    <s v="P057"/>
    <n v="1"/>
    <n v="299"/>
    <n v="44.85"/>
    <s v="Credit Card"/>
    <s v="Delivered"/>
    <s v="Delivered"/>
    <s v="Google Ads"/>
    <n v="70"/>
    <n v="188"/>
    <n v="254.15"/>
    <n v="188"/>
    <n v="66.150000000000006"/>
    <n v="0.26027936258115286"/>
    <n v="254.15"/>
    <n v="66.150000000000006"/>
    <s v="Nov"/>
    <s v="Nov-2024"/>
    <d v="2024-11-01T00:00:00"/>
    <s v="Home &amp; Kitchen"/>
    <x v="24"/>
  </r>
  <r>
    <s v="P060"/>
    <n v="2"/>
    <n v="999"/>
    <n v="299.7"/>
    <s v="Cash on Delivery"/>
    <s v="Delivered"/>
    <s v="Delivered"/>
    <s v="Affiliate"/>
    <n v="40"/>
    <n v="744"/>
    <n v="1698.3"/>
    <n v="1488"/>
    <n v="210.29999999999995"/>
    <n v="0.12382971206500616"/>
    <n v="1698.3"/>
    <n v="210.29999999999995"/>
    <s v="Aug"/>
    <s v="Aug-2024"/>
    <d v="2024-08-01T00:00:00"/>
    <s v="Home &amp; Kitchen"/>
    <x v="24"/>
  </r>
  <r>
    <s v="P004"/>
    <n v="4"/>
    <n v="8999"/>
    <n v="0"/>
    <s v="Net Banking"/>
    <s v="Cancelled"/>
    <s v="Cancelled"/>
    <s v="Google Ads"/>
    <n v="100"/>
    <n v="5059"/>
    <n v="35996"/>
    <n v="20236"/>
    <n v="15760"/>
    <n v="0.43782642515835091"/>
    <n v="0"/>
    <n v="0"/>
    <s v="Jul"/>
    <s v="Jul-2024"/>
    <d v="2024-07-01T00:00:00"/>
    <s v="Electronics"/>
    <x v="5"/>
  </r>
  <r>
    <s v="P071"/>
    <n v="1"/>
    <n v="999"/>
    <n v="149.85"/>
    <s v="Credit Card"/>
    <s v="Delivered"/>
    <s v="Delayed"/>
    <s v="Affiliate"/>
    <n v="50"/>
    <n v="818"/>
    <n v="849.15"/>
    <n v="818"/>
    <n v="31.149999999999977"/>
    <n v="3.6683742566095481E-2"/>
    <n v="849.15"/>
    <n v="31.149999999999977"/>
    <s v="Jul"/>
    <s v="Jul-2025"/>
    <d v="2025-07-01T00:00:00"/>
    <s v="Beauty &amp; Personal Care"/>
    <x v="2"/>
  </r>
  <r>
    <s v="P045"/>
    <n v="1"/>
    <n v="4999"/>
    <n v="0"/>
    <s v="Cash on Delivery"/>
    <s v="Delivered"/>
    <s v="Delivered"/>
    <s v="Organic"/>
    <n v="80"/>
    <n v="3040"/>
    <n v="4999"/>
    <n v="3040"/>
    <n v="1959"/>
    <n v="0.391878375675135"/>
    <n v="4999"/>
    <n v="1959"/>
    <s v="Jun"/>
    <s v="Jun-2025"/>
    <d v="2025-06-01T00:00:00"/>
    <s v="Home &amp; Kitchen"/>
    <x v="13"/>
  </r>
  <r>
    <s v="P094"/>
    <n v="2"/>
    <n v="399"/>
    <n v="0"/>
    <s v="UPI"/>
    <s v="Delivered"/>
    <s v="Delivered"/>
    <s v="Email"/>
    <n v="50"/>
    <n v="244"/>
    <n v="798"/>
    <n v="488"/>
    <n v="310"/>
    <n v="0.38847117794486213"/>
    <n v="798"/>
    <n v="310"/>
    <s v="Feb"/>
    <s v="Feb-2025"/>
    <d v="2025-02-01T00:00:00"/>
    <s v="Sports &amp; Fitness"/>
    <x v="1"/>
  </r>
  <r>
    <s v="P024"/>
    <n v="1"/>
    <n v="1299"/>
    <n v="0"/>
    <s v="UPI"/>
    <s v="Delivered"/>
    <s v="Delivered"/>
    <s v="Affiliate"/>
    <n v="70"/>
    <n v="969"/>
    <n v="1299"/>
    <n v="969"/>
    <n v="330"/>
    <n v="0.2540415704387991"/>
    <n v="1299"/>
    <n v="330"/>
    <s v="Nov"/>
    <s v="Nov-2024"/>
    <d v="2024-11-01T00:00:00"/>
    <s v="Fashion"/>
    <x v="22"/>
  </r>
  <r>
    <s v="P017"/>
    <n v="3"/>
    <n v="6999"/>
    <n v="1049.8499999999999"/>
    <s v="Credit Card"/>
    <s v="Delivered"/>
    <s v="Delivered"/>
    <s v="Instagram"/>
    <n v="50"/>
    <n v="4046"/>
    <n v="19947.150000000001"/>
    <n v="12138"/>
    <n v="7809.1500000000015"/>
    <n v="0.39149201765665775"/>
    <n v="19947.150000000001"/>
    <n v="7809.1500000000015"/>
    <s v="Nov"/>
    <s v="Nov-2024"/>
    <d v="2024-11-01T00:00:00"/>
    <s v="Electronics"/>
    <x v="9"/>
  </r>
  <r>
    <s v="P027"/>
    <n v="2"/>
    <n v="299"/>
    <n v="89.7"/>
    <s v="Cash on Delivery"/>
    <s v="Delivered"/>
    <s v="Delivered"/>
    <s v="Email"/>
    <n v="50"/>
    <n v="206"/>
    <n v="508.3"/>
    <n v="412"/>
    <n v="96.300000000000011"/>
    <n v="0.18945504623253986"/>
    <n v="508.3"/>
    <n v="96.300000000000011"/>
    <s v="Jul"/>
    <s v="Jul-2025"/>
    <d v="2025-07-01T00:00:00"/>
    <s v="Fashion"/>
    <x v="0"/>
  </r>
  <r>
    <s v="P063"/>
    <n v="1"/>
    <n v="2999"/>
    <n v="299.89999999999998"/>
    <s v="Credit Card"/>
    <s v="Delivered"/>
    <s v="Delivered"/>
    <s v="Affiliate"/>
    <n v="100"/>
    <n v="1877"/>
    <n v="2699.1"/>
    <n v="1877"/>
    <n v="822.09999999999991"/>
    <n v="0.30458300915119851"/>
    <n v="2699.1"/>
    <n v="822.09999999999991"/>
    <s v="Feb"/>
    <s v="Feb-2025"/>
    <d v="2025-02-01T00:00:00"/>
    <s v="Beauty &amp; Personal Care"/>
    <x v="12"/>
  </r>
  <r>
    <s v="P076"/>
    <n v="2"/>
    <n v="399"/>
    <n v="119.7"/>
    <s v="Debit Card"/>
    <s v="Delivered"/>
    <s v="Delivered"/>
    <s v="Organic"/>
    <n v="60"/>
    <n v="322"/>
    <n v="678.3"/>
    <n v="644"/>
    <n v="34.299999999999955"/>
    <n v="5.056759545923626E-2"/>
    <n v="678.3"/>
    <n v="34.299999999999955"/>
    <s v="Jul"/>
    <s v="Jul-2024"/>
    <d v="2024-07-01T00:00:00"/>
    <s v="Beauty &amp; Personal Care"/>
    <x v="23"/>
  </r>
  <r>
    <s v="P062"/>
    <n v="2"/>
    <n v="1599"/>
    <n v="159.9"/>
    <s v="Cash on Delivery"/>
    <s v="Delivered"/>
    <s v="Delivered"/>
    <s v="Facebook"/>
    <n v="50"/>
    <n v="1023"/>
    <n v="3038.1"/>
    <n v="2046"/>
    <n v="992.09999999999991"/>
    <n v="0.32655277969783747"/>
    <n v="3038.1"/>
    <n v="992.09999999999991"/>
    <s v="Jul"/>
    <s v="Jul-2025"/>
    <d v="2025-07-01T00:00:00"/>
    <s v="Beauty &amp; Personal Care"/>
    <x v="12"/>
  </r>
  <r>
    <s v="P078"/>
    <n v="1"/>
    <n v="399"/>
    <n v="0"/>
    <s v="Net Banking"/>
    <s v="Cancelled"/>
    <s v="Cancelled"/>
    <s v="Google Ads"/>
    <n v="60"/>
    <n v="257"/>
    <n v="399"/>
    <n v="257"/>
    <n v="142"/>
    <n v="0.35588972431077692"/>
    <n v="0"/>
    <n v="0"/>
    <s v="Sep"/>
    <s v="Sep-2024"/>
    <d v="2024-09-01T00:00:00"/>
    <s v="Beauty &amp; Personal Care"/>
    <x v="7"/>
  </r>
  <r>
    <s v="P011"/>
    <n v="2"/>
    <n v="799"/>
    <n v="79.900000000000006"/>
    <s v="Credit Card"/>
    <s v="Delivered"/>
    <s v="Delivered"/>
    <s v="Facebook"/>
    <n v="40"/>
    <n v="645"/>
    <n v="1518.1"/>
    <n v="1290"/>
    <n v="228.09999999999991"/>
    <n v="0.1502536064817864"/>
    <n v="1518.1"/>
    <n v="228.09999999999991"/>
    <s v="Mar"/>
    <s v="Mar-2025"/>
    <d v="2025-03-01T00:00:00"/>
    <s v="Electronics"/>
    <x v="19"/>
  </r>
  <r>
    <s v="P064"/>
    <n v="1"/>
    <n v="799"/>
    <n v="159.80000000000001"/>
    <s v="Credit Card"/>
    <s v="Delivered"/>
    <s v="Delivered"/>
    <s v="Instagram"/>
    <n v="50"/>
    <n v="445"/>
    <n v="639.20000000000005"/>
    <n v="445"/>
    <n v="194.20000000000005"/>
    <n v="0.3038172715894869"/>
    <n v="639.20000000000005"/>
    <n v="194.20000000000005"/>
    <s v="May"/>
    <s v="May-2024"/>
    <d v="2024-05-01T00:00:00"/>
    <s v="Beauty &amp; Personal Care"/>
    <x v="12"/>
  </r>
  <r>
    <s v="P057"/>
    <n v="4"/>
    <n v="299"/>
    <n v="119.6"/>
    <s v="UPI"/>
    <s v="Delivered"/>
    <s v="Delivered"/>
    <s v="Instagram"/>
    <n v="60"/>
    <n v="188"/>
    <n v="1076.4000000000001"/>
    <n v="752"/>
    <n v="324.40000000000009"/>
    <n v="0.30137495354886668"/>
    <n v="1076.4000000000001"/>
    <n v="324.40000000000009"/>
    <s v="Jun"/>
    <s v="Jun-2024"/>
    <d v="2024-06-01T00:00:00"/>
    <s v="Home &amp; Kitchen"/>
    <x v="24"/>
  </r>
  <r>
    <s v="P033"/>
    <n v="4"/>
    <n v="399"/>
    <n v="79.8"/>
    <s v="Debit Card"/>
    <s v="Delivered"/>
    <s v="Delivered"/>
    <s v="Instagram"/>
    <n v="100"/>
    <n v="321"/>
    <n v="1516.2"/>
    <n v="1284"/>
    <n v="232.20000000000005"/>
    <n v="0.15314602295211716"/>
    <n v="1516.2"/>
    <n v="232.20000000000005"/>
    <s v="Jul"/>
    <s v="Jul-2025"/>
    <d v="2025-07-01T00:00:00"/>
    <s v="Fashion"/>
    <x v="11"/>
  </r>
  <r>
    <s v="P061"/>
    <n v="1"/>
    <n v="299"/>
    <n v="44.85"/>
    <s v="Net Banking"/>
    <s v="Delivered"/>
    <s v="Delivered"/>
    <s v="Affiliate"/>
    <n v="100"/>
    <n v="170"/>
    <n v="254.15"/>
    <n v="170"/>
    <n v="84.15"/>
    <n v="0.33110367892976589"/>
    <n v="254.15"/>
    <n v="84.15"/>
    <s v="Apr"/>
    <s v="Apr-2024"/>
    <d v="2024-04-01T00:00:00"/>
    <s v="Beauty &amp; Personal Care"/>
    <x v="12"/>
  </r>
  <r>
    <s v="P085"/>
    <n v="2"/>
    <n v="2999"/>
    <n v="0"/>
    <s v="Cash on Delivery"/>
    <s v="Delivered"/>
    <s v="Delivered"/>
    <s v="Affiliate"/>
    <n v="100"/>
    <n v="2394"/>
    <n v="5998"/>
    <n v="4788"/>
    <n v="1210"/>
    <n v="0.20173391130376792"/>
    <n v="5998"/>
    <n v="1210"/>
    <s v="Dec"/>
    <s v="Dec-2024"/>
    <d v="2024-12-01T00:00:00"/>
    <s v="Sports &amp; Fitness"/>
    <x v="15"/>
  </r>
  <r>
    <s v="P052"/>
    <n v="1"/>
    <n v="499"/>
    <n v="0"/>
    <s v="UPI"/>
    <s v="Cancelled"/>
    <s v="Cancelled"/>
    <s v="Email"/>
    <n v="100"/>
    <n v="320"/>
    <n v="499"/>
    <n v="320"/>
    <n v="179"/>
    <n v="0.3587174348697395"/>
    <n v="0"/>
    <n v="0"/>
    <s v="Nov"/>
    <s v="Nov-2024"/>
    <d v="2024-11-01T00:00:00"/>
    <s v="Home &amp; Kitchen"/>
    <x v="14"/>
  </r>
  <r>
    <s v="P050"/>
    <n v="2"/>
    <n v="3999"/>
    <n v="1199.7"/>
    <s v="Credit Card"/>
    <s v="Delivered"/>
    <s v="Delivered"/>
    <s v="Organic"/>
    <n v="40"/>
    <n v="2895"/>
    <n v="6798.3"/>
    <n v="5790"/>
    <n v="1008.3000000000002"/>
    <n v="0.14831649088742777"/>
    <n v="6798.3"/>
    <n v="1008.3000000000002"/>
    <s v="Oct"/>
    <s v="Oct-2025"/>
    <d v="2025-10-01T00:00:00"/>
    <s v="Home &amp; Kitchen"/>
    <x v="14"/>
  </r>
  <r>
    <s v="P084"/>
    <n v="1"/>
    <n v="999"/>
    <n v="0"/>
    <s v="Credit Card"/>
    <s v="Delivered"/>
    <s v="Delivered"/>
    <s v="Affiliate"/>
    <n v="70"/>
    <n v="809"/>
    <n v="999"/>
    <n v="809"/>
    <n v="190"/>
    <n v="0.19019019019019018"/>
    <n v="999"/>
    <n v="190"/>
    <s v="Jun"/>
    <s v="Jun-2025"/>
    <d v="2025-06-01T00:00:00"/>
    <s v="Sports &amp; Fitness"/>
    <x v="10"/>
  </r>
  <r>
    <s v="P029"/>
    <n v="2"/>
    <n v="2499"/>
    <n v="749.7"/>
    <s v="Cash on Delivery"/>
    <s v="Delivered"/>
    <s v="Delivered"/>
    <s v="Affiliate"/>
    <n v="100"/>
    <n v="1584"/>
    <n v="4248.3"/>
    <n v="3168"/>
    <n v="1080.3000000000002"/>
    <n v="0.25428995127462756"/>
    <n v="4248.3"/>
    <n v="1080.3000000000002"/>
    <s v="Jan"/>
    <s v="Jan-2024"/>
    <d v="2024-01-01T00:00:00"/>
    <s v="Fashion"/>
    <x v="21"/>
  </r>
  <r>
    <s v="P041"/>
    <n v="2"/>
    <n v="399"/>
    <n v="79.8"/>
    <s v="Credit Card"/>
    <s v="Delivered"/>
    <s v="Delivered"/>
    <s v="Facebook"/>
    <n v="60"/>
    <n v="315"/>
    <n v="718.2"/>
    <n v="630"/>
    <n v="88.200000000000045"/>
    <n v="0.1228070175438597"/>
    <n v="718.2"/>
    <n v="88.200000000000045"/>
    <s v="Apr"/>
    <s v="Apr-2024"/>
    <d v="2024-04-01T00:00:00"/>
    <s v="Home &amp; Kitchen"/>
    <x v="4"/>
  </r>
  <r>
    <s v="P011"/>
    <n v="1"/>
    <n v="799"/>
    <n v="199.75"/>
    <s v="Debit Card"/>
    <s v="Delivered"/>
    <s v="Delayed"/>
    <s v="Google Ads"/>
    <n v="70"/>
    <n v="645"/>
    <n v="599.25"/>
    <n v="645"/>
    <n v="-45.75"/>
    <n v="-7.634543178973717E-2"/>
    <n v="599.25"/>
    <n v="-45.75"/>
    <s v="Sep"/>
    <s v="Sep-2024"/>
    <d v="2024-09-01T00:00:00"/>
    <s v="Electronics"/>
    <x v="19"/>
  </r>
  <r>
    <s v="P049"/>
    <n v="3"/>
    <n v="799"/>
    <n v="119.85"/>
    <s v="Credit Card"/>
    <s v="Delivered"/>
    <s v="Delivered"/>
    <s v="Google Ads"/>
    <n v="60"/>
    <n v="538"/>
    <n v="2277.15"/>
    <n v="1614"/>
    <n v="663.15000000000009"/>
    <n v="0.29121928726697849"/>
    <n v="2277.15"/>
    <n v="663.15000000000009"/>
    <s v="Sep"/>
    <s v="Sep-2024"/>
    <d v="2024-09-01T00:00:00"/>
    <s v="Home &amp; Kitchen"/>
    <x v="14"/>
  </r>
  <r>
    <s v="P022"/>
    <n v="2"/>
    <n v="999"/>
    <n v="99.9"/>
    <s v="UPI"/>
    <s v="Delivered"/>
    <s v="Delivered"/>
    <s v="Google Ads"/>
    <n v="80"/>
    <n v="693"/>
    <n v="1898.1"/>
    <n v="1386"/>
    <n v="512.09999999999991"/>
    <n v="0.26979611190137504"/>
    <n v="1898.1"/>
    <n v="512.09999999999991"/>
    <s v="Dec"/>
    <s v="Dec-2024"/>
    <d v="2024-12-01T00:00:00"/>
    <s v="Fashion"/>
    <x v="22"/>
  </r>
  <r>
    <s v="P021"/>
    <n v="2"/>
    <n v="799"/>
    <n v="0"/>
    <s v="Cash on Delivery"/>
    <s v="Cancelled"/>
    <s v="Cancelled"/>
    <s v="Organic"/>
    <n v="70"/>
    <n v="613"/>
    <n v="1598"/>
    <n v="1226"/>
    <n v="372"/>
    <n v="0.23279098873591991"/>
    <n v="0"/>
    <n v="0"/>
    <s v="Oct"/>
    <s v="Oct-2024"/>
    <d v="2024-10-01T00:00:00"/>
    <s v="Fashion"/>
    <x v="22"/>
  </r>
  <r>
    <s v="P008"/>
    <n v="3"/>
    <n v="299"/>
    <n v="134.55000000000001"/>
    <s v="UPI"/>
    <s v="Delivered"/>
    <s v="Delivered"/>
    <s v="Organic"/>
    <n v="100"/>
    <n v="197"/>
    <n v="762.45"/>
    <n v="591"/>
    <n v="171.45000000000005"/>
    <n v="0.2248672044068464"/>
    <n v="762.45"/>
    <n v="171.45000000000005"/>
    <s v="Apr"/>
    <s v="Apr-2025"/>
    <d v="2025-04-01T00:00:00"/>
    <s v="Electronics"/>
    <x v="20"/>
  </r>
  <r>
    <s v="P044"/>
    <n v="1"/>
    <n v="4999"/>
    <n v="499.9"/>
    <s v="Credit Card"/>
    <s v="Delivered"/>
    <s v="Delivered"/>
    <s v="Google Ads"/>
    <n v="100"/>
    <n v="3765"/>
    <n v="4499.1000000000004"/>
    <n v="3765"/>
    <n v="734.10000000000036"/>
    <n v="0.16316596652663873"/>
    <n v="4499.1000000000004"/>
    <n v="734.10000000000036"/>
    <s v="Jun"/>
    <s v="Jun-2024"/>
    <d v="2024-06-01T00:00:00"/>
    <s v="Home &amp; Kitchen"/>
    <x v="4"/>
  </r>
  <r>
    <s v="P043"/>
    <n v="2"/>
    <n v="599"/>
    <n v="59.9"/>
    <s v="UPI"/>
    <s v="Delivered"/>
    <s v="Delivered"/>
    <s v="Organic"/>
    <n v="70"/>
    <n v="358"/>
    <n v="1138.0999999999999"/>
    <n v="716"/>
    <n v="422.09999999999991"/>
    <n v="0.37088129338370962"/>
    <n v="1138.0999999999999"/>
    <n v="422.09999999999991"/>
    <s v="Apr"/>
    <s v="Apr-2025"/>
    <d v="2025-04-01T00:00:00"/>
    <s v="Home &amp; Kitchen"/>
    <x v="4"/>
  </r>
  <r>
    <s v="P056"/>
    <n v="3"/>
    <n v="299"/>
    <n v="224.25"/>
    <s v="Credit Card"/>
    <s v="Delivered"/>
    <s v="Delivered"/>
    <s v="Organic"/>
    <n v="80"/>
    <n v="188"/>
    <n v="672.75"/>
    <n v="564"/>
    <n v="108.75"/>
    <n v="0.1616499442586399"/>
    <n v="672.75"/>
    <n v="108.75"/>
    <s v="May"/>
    <s v="May-2025"/>
    <d v="2025-05-01T00:00:00"/>
    <s v="Home &amp; Kitchen"/>
    <x v="16"/>
  </r>
  <r>
    <s v="P077"/>
    <n v="2"/>
    <n v="3999"/>
    <n v="0"/>
    <s v="UPI"/>
    <s v="Cancelled"/>
    <s v="Cancelled"/>
    <s v="Affiliate"/>
    <n v="70"/>
    <n v="2547"/>
    <n v="7998"/>
    <n v="5094"/>
    <n v="2904"/>
    <n v="0.3630907726931733"/>
    <n v="0"/>
    <n v="0"/>
    <s v="Nov"/>
    <s v="Nov-2024"/>
    <d v="2024-11-01T00:00:00"/>
    <s v="Beauty &amp; Personal Care"/>
    <x v="7"/>
  </r>
  <r>
    <s v="P030"/>
    <n v="3"/>
    <n v="799"/>
    <n v="239.7"/>
    <s v="Credit Card"/>
    <s v="Delivered"/>
    <s v="Delivered"/>
    <s v="Affiliate"/>
    <n v="60"/>
    <n v="566"/>
    <n v="2157.3000000000002"/>
    <n v="1698"/>
    <n v="459.30000000000018"/>
    <n v="0.21290502016409407"/>
    <n v="2157.3000000000002"/>
    <n v="459.30000000000018"/>
    <s v="Feb"/>
    <s v="Feb-2025"/>
    <d v="2025-02-01T00:00:00"/>
    <s v="Fashion"/>
    <x v="21"/>
  </r>
  <r>
    <s v="P045"/>
    <n v="1"/>
    <n v="4999"/>
    <n v="0"/>
    <s v="UPI"/>
    <s v="Cancelled"/>
    <s v="Cancelled"/>
    <s v="Affiliate"/>
    <n v="80"/>
    <n v="3040"/>
    <n v="4999"/>
    <n v="3040"/>
    <n v="1959"/>
    <n v="0.391878375675135"/>
    <n v="0"/>
    <n v="0"/>
    <s v="Jan"/>
    <s v="Jan-2025"/>
    <d v="2025-01-01T00:00:00"/>
    <s v="Home &amp; Kitchen"/>
    <x v="13"/>
  </r>
  <r>
    <s v="P059"/>
    <n v="3"/>
    <n v="1999"/>
    <n v="0"/>
    <s v="Cash on Delivery"/>
    <s v="Delivered"/>
    <s v="Delivered"/>
    <s v="Google Ads"/>
    <n v="40"/>
    <n v="1414"/>
    <n v="5997"/>
    <n v="4242"/>
    <n v="1755"/>
    <n v="0.29264632316158079"/>
    <n v="5997"/>
    <n v="1755"/>
    <s v="Sep"/>
    <s v="Sep-2025"/>
    <d v="2025-09-01T00:00:00"/>
    <s v="Home &amp; Kitchen"/>
    <x v="24"/>
  </r>
  <r>
    <s v="P089"/>
    <n v="3"/>
    <n v="2999"/>
    <n v="0"/>
    <s v="Cash on Delivery"/>
    <s v="Delivered"/>
    <s v="Delivered"/>
    <s v="Google Ads"/>
    <n v="50"/>
    <n v="2453"/>
    <n v="8997"/>
    <n v="7359"/>
    <n v="1638"/>
    <n v="0.18206068689563187"/>
    <n v="8997"/>
    <n v="1638"/>
    <s v="Oct"/>
    <s v="Oct-2025"/>
    <d v="2025-10-01T00:00:00"/>
    <s v="Sports &amp; Fitness"/>
    <x v="3"/>
  </r>
  <r>
    <s v="P018"/>
    <n v="2"/>
    <n v="499"/>
    <n v="49.9"/>
    <s v="UPI"/>
    <s v="Delivered"/>
    <s v="Delivered"/>
    <s v="Organic"/>
    <n v="80"/>
    <n v="403"/>
    <n v="948.1"/>
    <n v="806"/>
    <n v="142.10000000000002"/>
    <n v="0.14987870477797702"/>
    <n v="948.1"/>
    <n v="142.10000000000002"/>
    <s v="May"/>
    <s v="May-2024"/>
    <d v="2024-05-01T00:00:00"/>
    <s v="Electronics"/>
    <x v="9"/>
  </r>
  <r>
    <s v="P093"/>
    <n v="3"/>
    <n v="999"/>
    <n v="299.7"/>
    <s v="UPI"/>
    <s v="Delivered"/>
    <s v="Delivered"/>
    <s v="Email"/>
    <n v="70"/>
    <n v="629"/>
    <n v="2697.3"/>
    <n v="1887"/>
    <n v="810.30000000000018"/>
    <n v="0.30041152263374488"/>
    <n v="2697.3"/>
    <n v="810.30000000000018"/>
    <s v="Jan"/>
    <s v="Jan-2024"/>
    <d v="2024-01-01T00:00:00"/>
    <s v="Sports &amp; Fitness"/>
    <x v="1"/>
  </r>
  <r>
    <s v="P062"/>
    <n v="2"/>
    <n v="1599"/>
    <n v="0"/>
    <s v="Cash on Delivery"/>
    <s v="Cancelled"/>
    <s v="Cancelled"/>
    <s v="Organic"/>
    <n v="50"/>
    <n v="1023"/>
    <n v="3198"/>
    <n v="2046"/>
    <n v="1152"/>
    <n v="0.36022514071294559"/>
    <n v="0"/>
    <n v="0"/>
    <s v="Sep"/>
    <s v="Sep-2025"/>
    <d v="2025-09-01T00:00:00"/>
    <s v="Beauty &amp; Personal Care"/>
    <x v="12"/>
  </r>
  <r>
    <s v="P006"/>
    <n v="1"/>
    <n v="399"/>
    <n v="0"/>
    <s v="UPI"/>
    <s v="Cancelled"/>
    <s v="Cancelled"/>
    <s v="Facebook"/>
    <n v="60"/>
    <n v="221"/>
    <n v="399"/>
    <n v="221"/>
    <n v="178"/>
    <n v="0.44611528822055135"/>
    <n v="0"/>
    <n v="0"/>
    <s v="Jun"/>
    <s v="Jun-2025"/>
    <d v="2025-06-01T00:00:00"/>
    <s v="Electronics"/>
    <x v="20"/>
  </r>
  <r>
    <s v="P074"/>
    <n v="1"/>
    <n v="2999"/>
    <n v="749.75"/>
    <s v="Cash on Delivery"/>
    <s v="Delivered"/>
    <s v="Delayed"/>
    <s v="Email"/>
    <n v="80"/>
    <n v="1870"/>
    <n v="2249.25"/>
    <n v="1870"/>
    <n v="379.25"/>
    <n v="0.16861175947538068"/>
    <n v="2249.25"/>
    <n v="379.25"/>
    <s v="Apr"/>
    <s v="Apr-2025"/>
    <d v="2025-04-01T00:00:00"/>
    <s v="Beauty &amp; Personal Care"/>
    <x v="23"/>
  </r>
  <r>
    <s v="P004"/>
    <n v="1"/>
    <n v="8999"/>
    <n v="1799.8"/>
    <s v="Credit Card"/>
    <s v="Delivered"/>
    <s v="Delayed"/>
    <s v="Organic"/>
    <n v="50"/>
    <n v="5059"/>
    <n v="7199.2"/>
    <n v="5059"/>
    <n v="2140.1999999999998"/>
    <n v="0.29728303144793866"/>
    <n v="7199.2"/>
    <n v="2140.1999999999998"/>
    <s v="Jan"/>
    <s v="Jan-2024"/>
    <d v="2024-01-01T00:00:00"/>
    <s v="Electronics"/>
    <x v="5"/>
  </r>
  <r>
    <s v="P037"/>
    <n v="2"/>
    <n v="399"/>
    <n v="119.7"/>
    <s v="Credit Card"/>
    <s v="Delivered"/>
    <s v="Delayed"/>
    <s v="Facebook"/>
    <n v="70"/>
    <n v="226"/>
    <n v="678.3"/>
    <n v="452"/>
    <n v="226.29999999999995"/>
    <n v="0.33362818811735218"/>
    <n v="678.3"/>
    <n v="226.29999999999995"/>
    <s v="Nov"/>
    <s v="Nov-2024"/>
    <d v="2024-11-01T00:00:00"/>
    <s v="Fashion"/>
    <x v="8"/>
  </r>
  <r>
    <s v="P044"/>
    <n v="1"/>
    <n v="4999"/>
    <n v="1249.75"/>
    <s v="Credit Card"/>
    <s v="Delivered"/>
    <s v="Delivered"/>
    <s v="Affiliate"/>
    <n v="40"/>
    <n v="3765"/>
    <n v="3749.25"/>
    <n v="3765"/>
    <n v="-15.75"/>
    <n v="-4.200840168033607E-3"/>
    <n v="3749.25"/>
    <n v="-15.75"/>
    <s v="Jan"/>
    <s v="Jan-2025"/>
    <d v="2025-01-01T00:00:00"/>
    <s v="Home &amp; Kitchen"/>
    <x v="4"/>
  </r>
  <r>
    <s v="P018"/>
    <n v="3"/>
    <n v="499"/>
    <n v="374.25"/>
    <s v="Net Banking"/>
    <s v="Delivered"/>
    <s v="Delivered"/>
    <s v="Facebook"/>
    <n v="100"/>
    <n v="403"/>
    <n v="1122.75"/>
    <n v="1209"/>
    <n v="-86.25"/>
    <n v="-7.6820307281229128E-2"/>
    <n v="1122.75"/>
    <n v="-86.25"/>
    <s v="Oct"/>
    <s v="Oct-2025"/>
    <d v="2025-10-01T00:00:00"/>
    <s v="Electronics"/>
    <x v="9"/>
  </r>
  <r>
    <s v="P081"/>
    <n v="1"/>
    <n v="499"/>
    <n v="49.9"/>
    <s v="Credit Card"/>
    <s v="Delivered"/>
    <s v="Delivered"/>
    <s v="Facebook"/>
    <n v="70"/>
    <n v="280"/>
    <n v="449.1"/>
    <n v="280"/>
    <n v="169.10000000000002"/>
    <n v="0.37653083945669119"/>
    <n v="449.1"/>
    <n v="169.10000000000002"/>
    <s v="Apr"/>
    <s v="Apr-2025"/>
    <d v="2025-04-01T00:00:00"/>
    <s v="Sports &amp; Fitness"/>
    <x v="10"/>
  </r>
  <r>
    <s v="P026"/>
    <n v="4"/>
    <n v="599"/>
    <n v="359.4"/>
    <s v="UPI"/>
    <s v="Delivered"/>
    <s v="Delivered"/>
    <s v="Organic"/>
    <n v="100"/>
    <n v="363"/>
    <n v="2036.6"/>
    <n v="1452"/>
    <n v="584.59999999999991"/>
    <n v="0.28704703918295194"/>
    <n v="2036.6"/>
    <n v="584.59999999999991"/>
    <s v="Sep"/>
    <s v="Sep-2025"/>
    <d v="2025-09-01T00:00:00"/>
    <s v="Fashion"/>
    <x v="0"/>
  </r>
  <r>
    <s v="P056"/>
    <n v="1"/>
    <n v="299"/>
    <n v="14.95"/>
    <s v="UPI"/>
    <s v="Delivered"/>
    <s v="Delayed"/>
    <s v="Instagram"/>
    <n v="60"/>
    <n v="188"/>
    <n v="284.05"/>
    <n v="188"/>
    <n v="96.050000000000011"/>
    <n v="0.33814469283576837"/>
    <n v="284.05"/>
    <n v="96.050000000000011"/>
    <s v="Jan"/>
    <s v="Jan-2024"/>
    <d v="2024-01-01T00:00:00"/>
    <s v="Home &amp; Kitchen"/>
    <x v="16"/>
  </r>
  <r>
    <s v="P064"/>
    <n v="1"/>
    <n v="799"/>
    <n v="39.950000000000003"/>
    <s v="Debit Card"/>
    <s v="Delivered"/>
    <s v="Delivered"/>
    <s v="Organic"/>
    <n v="50"/>
    <n v="445"/>
    <n v="759.05"/>
    <n v="445"/>
    <n v="314.04999999999995"/>
    <n v="0.41374086028588364"/>
    <n v="759.05"/>
    <n v="314.04999999999995"/>
    <s v="Dec"/>
    <s v="Dec-2024"/>
    <d v="2024-12-01T00:00:00"/>
    <s v="Beauty &amp; Personal Care"/>
    <x v="12"/>
  </r>
  <r>
    <s v="P020"/>
    <n v="1"/>
    <n v="1999"/>
    <n v="199.9"/>
    <s v="UPI"/>
    <s v="Delivered"/>
    <s v="Delivered"/>
    <s v="Organic"/>
    <n v="40"/>
    <n v="1597"/>
    <n v="1799.1"/>
    <n v="1597"/>
    <n v="202.09999999999991"/>
    <n v="0.11233394475015281"/>
    <n v="1799.1"/>
    <n v="202.09999999999991"/>
    <s v="Jul"/>
    <s v="Jul-2025"/>
    <d v="2025-07-01T00:00:00"/>
    <s v="Electronics"/>
    <x v="9"/>
  </r>
  <r>
    <s v="P060"/>
    <n v="1"/>
    <n v="999"/>
    <n v="49.95"/>
    <s v="Credit Card"/>
    <s v="Delivered"/>
    <s v="Delivered"/>
    <s v="Instagram"/>
    <n v="40"/>
    <n v="744"/>
    <n v="949.05"/>
    <n v="744"/>
    <n v="205.04999999999995"/>
    <n v="0.21605816342658443"/>
    <n v="949.05"/>
    <n v="205.04999999999995"/>
    <s v="Mar"/>
    <s v="Mar-2024"/>
    <d v="2024-03-01T00:00:00"/>
    <s v="Home &amp; Kitchen"/>
    <x v="24"/>
  </r>
  <r>
    <s v="P010"/>
    <n v="4"/>
    <n v="2499"/>
    <n v="499.8"/>
    <s v="Credit Card"/>
    <s v="Delivered"/>
    <s v="Delivered"/>
    <s v="Facebook"/>
    <n v="50"/>
    <n v="2030"/>
    <n v="9496.2000000000007"/>
    <n v="8120"/>
    <n v="1376.2000000000007"/>
    <n v="0.14492112634527501"/>
    <n v="9496.2000000000007"/>
    <n v="1376.2000000000007"/>
    <s v="Jan"/>
    <s v="Jan-2025"/>
    <d v="2025-01-01T00:00:00"/>
    <s v="Electronics"/>
    <x v="19"/>
  </r>
  <r>
    <s v="P037"/>
    <n v="1"/>
    <n v="399"/>
    <n v="0"/>
    <s v="Credit Card"/>
    <s v="Cancelled"/>
    <s v="Cancelled"/>
    <s v="Affiliate"/>
    <n v="80"/>
    <n v="226"/>
    <n v="399"/>
    <n v="226"/>
    <n v="173"/>
    <n v="0.43358395989974935"/>
    <n v="0"/>
    <n v="0"/>
    <s v="Jan"/>
    <s v="Jan-2025"/>
    <d v="2025-01-01T00:00:00"/>
    <s v="Fashion"/>
    <x v="8"/>
  </r>
  <r>
    <s v="P089"/>
    <n v="1"/>
    <n v="2999"/>
    <n v="299.89999999999998"/>
    <s v="Credit Card"/>
    <s v="Delivered"/>
    <s v="Delivered"/>
    <s v="Affiliate"/>
    <n v="50"/>
    <n v="2453"/>
    <n v="2699.1"/>
    <n v="2453"/>
    <n v="246.09999999999991"/>
    <n v="9.1178540995146495E-2"/>
    <n v="2699.1"/>
    <n v="246.09999999999991"/>
    <s v="Jun"/>
    <s v="Jun-2024"/>
    <d v="2024-06-01T00:00:00"/>
    <s v="Sports &amp; Fitness"/>
    <x v="3"/>
  </r>
  <r>
    <s v="P031"/>
    <n v="2"/>
    <n v="3999"/>
    <n v="1199.7"/>
    <s v="UPI"/>
    <s v="Delivered"/>
    <s v="Delivered"/>
    <s v="Facebook"/>
    <n v="70"/>
    <n v="3007"/>
    <n v="6798.3"/>
    <n v="6014"/>
    <n v="784.30000000000018"/>
    <n v="0.11536707706338352"/>
    <n v="6798.3"/>
    <n v="784.30000000000018"/>
    <s v="Oct"/>
    <s v="Oct-2025"/>
    <d v="2025-10-01T00:00:00"/>
    <s v="Fashion"/>
    <x v="21"/>
  </r>
  <r>
    <s v="P099"/>
    <n v="2"/>
    <n v="1299"/>
    <n v="0"/>
    <s v="UPI"/>
    <s v="Cancelled"/>
    <s v="Cancelled"/>
    <s v="Instagram"/>
    <n v="70"/>
    <n v="1025"/>
    <n v="2598"/>
    <n v="2050"/>
    <n v="548"/>
    <n v="0.21093148575827558"/>
    <n v="0"/>
    <n v="0"/>
    <s v="Apr"/>
    <s v="Apr-2025"/>
    <d v="2025-04-01T00:00:00"/>
    <s v="Sports &amp; Fitness"/>
    <x v="18"/>
  </r>
  <r>
    <s v="P060"/>
    <n v="1"/>
    <n v="999"/>
    <n v="0"/>
    <s v="Debit Card"/>
    <s v="Cancelled"/>
    <s v="Cancelled"/>
    <s v="Organic"/>
    <n v="50"/>
    <n v="744"/>
    <n v="999"/>
    <n v="744"/>
    <n v="255"/>
    <n v="0.25525525525525528"/>
    <n v="0"/>
    <n v="0"/>
    <s v="Aug"/>
    <s v="Aug-2024"/>
    <d v="2024-08-01T00:00:00"/>
    <s v="Home &amp; Kitchen"/>
    <x v="24"/>
  </r>
  <r>
    <s v="P069"/>
    <n v="1"/>
    <n v="2499"/>
    <n v="124.95"/>
    <s v="UPI"/>
    <s v="Delivered"/>
    <s v="Delivered"/>
    <s v="Affiliate"/>
    <n v="70"/>
    <n v="1430"/>
    <n v="2374.0500000000002"/>
    <n v="1430"/>
    <n v="944.05000000000018"/>
    <n v="0.39765379836144987"/>
    <n v="2374.0500000000002"/>
    <n v="944.05000000000018"/>
    <s v="Aug"/>
    <s v="Aug-2024"/>
    <d v="2024-08-01T00:00:00"/>
    <s v="Beauty &amp; Personal Care"/>
    <x v="2"/>
  </r>
  <r>
    <s v="P078"/>
    <n v="2"/>
    <n v="399"/>
    <n v="0"/>
    <s v="UPI"/>
    <s v="Cancelled"/>
    <s v="Cancelled"/>
    <s v="Organic"/>
    <n v="60"/>
    <n v="257"/>
    <n v="798"/>
    <n v="514"/>
    <n v="284"/>
    <n v="0.35588972431077692"/>
    <n v="0"/>
    <n v="0"/>
    <s v="Mar"/>
    <s v="Mar-2024"/>
    <d v="2024-03-01T00:00:00"/>
    <s v="Beauty &amp; Personal Care"/>
    <x v="7"/>
  </r>
  <r>
    <s v="P058"/>
    <n v="4"/>
    <n v="599"/>
    <n v="0"/>
    <s v="Cash on Delivery"/>
    <s v="Cancelled"/>
    <s v="Cancelled"/>
    <s v="Instagram"/>
    <n v="60"/>
    <n v="464"/>
    <n v="2396"/>
    <n v="1856"/>
    <n v="540"/>
    <n v="0.22537562604340566"/>
    <n v="0"/>
    <n v="0"/>
    <s v="Apr"/>
    <s v="Apr-2024"/>
    <d v="2024-04-01T00:00:00"/>
    <s v="Home &amp; Kitchen"/>
    <x v="24"/>
  </r>
  <r>
    <s v="P053"/>
    <n v="1"/>
    <n v="599"/>
    <n v="29.95"/>
    <s v="Credit Card"/>
    <s v="Delivered"/>
    <s v="Delayed"/>
    <s v="Google Ads"/>
    <n v="80"/>
    <n v="443"/>
    <n v="569.04999999999995"/>
    <n v="443"/>
    <n v="126.04999999999995"/>
    <n v="0.22150953343291443"/>
    <n v="569.04999999999995"/>
    <n v="126.04999999999995"/>
    <s v="Jun"/>
    <s v="Jun-2025"/>
    <d v="2025-06-01T00:00:00"/>
    <s v="Home &amp; Kitchen"/>
    <x v="16"/>
  </r>
  <r>
    <s v="P029"/>
    <n v="2"/>
    <n v="2499"/>
    <n v="249.9"/>
    <s v="Credit Card"/>
    <s v="Delivered"/>
    <s v="Delivered"/>
    <s v="Affiliate"/>
    <n v="50"/>
    <n v="1584"/>
    <n v="4748.1000000000004"/>
    <n v="3168"/>
    <n v="1580.1000000000004"/>
    <n v="0.33278574587729831"/>
    <n v="4748.1000000000004"/>
    <n v="1580.1000000000004"/>
    <s v="Dec"/>
    <s v="Dec-2024"/>
    <d v="2024-12-01T00:00:00"/>
    <s v="Fashion"/>
    <x v="21"/>
  </r>
  <r>
    <s v="P066"/>
    <n v="1"/>
    <n v="299"/>
    <n v="0"/>
    <s v="UPI"/>
    <s v="Delivered"/>
    <s v="Delivered"/>
    <s v="Facebook"/>
    <n v="40"/>
    <n v="223"/>
    <n v="299"/>
    <n v="223"/>
    <n v="76"/>
    <n v="0.25418060200668896"/>
    <n v="299"/>
    <n v="76"/>
    <s v="Feb"/>
    <s v="Feb-2025"/>
    <d v="2025-02-01T00:00:00"/>
    <s v="Beauty &amp; Personal Care"/>
    <x v="17"/>
  </r>
  <r>
    <s v="P080"/>
    <n v="2"/>
    <n v="6999"/>
    <n v="699.9"/>
    <s v="Debit Card"/>
    <s v="Delivered"/>
    <s v="Delivered"/>
    <s v="Instagram"/>
    <n v="60"/>
    <n v="4949"/>
    <n v="13298.1"/>
    <n v="9898"/>
    <n v="3400.1000000000004"/>
    <n v="0.25568314270459691"/>
    <n v="13298.1"/>
    <n v="3400.1000000000004"/>
    <s v="May"/>
    <s v="May-2024"/>
    <d v="2024-05-01T00:00:00"/>
    <s v="Beauty &amp; Personal Care"/>
    <x v="7"/>
  </r>
  <r>
    <s v="P078"/>
    <n v="2"/>
    <n v="399"/>
    <n v="79.8"/>
    <s v="Credit Card"/>
    <s v="Delivered"/>
    <s v="Delivered"/>
    <s v="Instagram"/>
    <n v="70"/>
    <n v="257"/>
    <n v="718.2"/>
    <n v="514"/>
    <n v="204.20000000000005"/>
    <n v="0.28432191590086331"/>
    <n v="718.2"/>
    <n v="204.20000000000005"/>
    <s v="Mar"/>
    <s v="Mar-2025"/>
    <d v="2025-03-01T00:00:00"/>
    <s v="Beauty &amp; Personal Care"/>
    <x v="7"/>
  </r>
  <r>
    <s v="P042"/>
    <n v="4"/>
    <n v="2499"/>
    <n v="0"/>
    <s v="UPI"/>
    <s v="Delivered"/>
    <s v="Delivered"/>
    <s v="Instagram"/>
    <n v="100"/>
    <n v="1833"/>
    <n v="9996"/>
    <n v="7332"/>
    <n v="2664"/>
    <n v="0.26650660264105641"/>
    <n v="9996"/>
    <n v="2664"/>
    <s v="Apr"/>
    <s v="Apr-2025"/>
    <d v="2025-04-01T00:00:00"/>
    <s v="Home &amp; Kitchen"/>
    <x v="4"/>
  </r>
  <r>
    <s v="P075"/>
    <n v="4"/>
    <n v="1999"/>
    <n v="1199.4000000000001"/>
    <s v="Debit Card"/>
    <s v="Delivered"/>
    <s v="Delivered"/>
    <s v="Google Ads"/>
    <n v="80"/>
    <n v="1338"/>
    <n v="6796.6"/>
    <n v="5352"/>
    <n v="1444.6000000000004"/>
    <n v="0.21254745019568613"/>
    <n v="6796.6"/>
    <n v="1444.6000000000004"/>
    <s v="Jun"/>
    <s v="Jun-2025"/>
    <d v="2025-06-01T00:00:00"/>
    <s v="Beauty &amp; Personal Care"/>
    <x v="23"/>
  </r>
  <r>
    <s v="P042"/>
    <n v="3"/>
    <n v="2499"/>
    <n v="1124.55"/>
    <s v="Debit Card"/>
    <s v="Delivered"/>
    <s v="Delivered"/>
    <s v="Instagram"/>
    <n v="50"/>
    <n v="1833"/>
    <n v="6372.45"/>
    <n v="5499"/>
    <n v="873.44999999999982"/>
    <n v="0.1370665913424193"/>
    <n v="6372.45"/>
    <n v="873.44999999999982"/>
    <s v="Oct"/>
    <s v="Oct-2025"/>
    <d v="2025-10-01T00:00:00"/>
    <s v="Home &amp; Kitchen"/>
    <x v="4"/>
  </r>
  <r>
    <s v="P061"/>
    <n v="2"/>
    <n v="299"/>
    <n v="0"/>
    <s v="Credit Card"/>
    <s v="Delivered"/>
    <s v="Delivered"/>
    <s v="Google Ads"/>
    <n v="40"/>
    <n v="170"/>
    <n v="598"/>
    <n v="340"/>
    <n v="258"/>
    <n v="0.43143812709030099"/>
    <n v="598"/>
    <n v="258"/>
    <s v="Jan"/>
    <s v="Jan-2025"/>
    <d v="2025-01-01T00:00:00"/>
    <s v="Beauty &amp; Personal Care"/>
    <x v="12"/>
  </r>
  <r>
    <s v="P036"/>
    <n v="1"/>
    <n v="2999"/>
    <n v="449.85"/>
    <s v="Credit Card"/>
    <s v="Delivered"/>
    <s v="Delivered"/>
    <s v="Instagram"/>
    <n v="40"/>
    <n v="2406"/>
    <n v="2549.15"/>
    <n v="2406"/>
    <n v="143.15000000000009"/>
    <n v="5.6155973559814089E-2"/>
    <n v="2549.15"/>
    <n v="143.15000000000009"/>
    <s v="Feb"/>
    <s v="Feb-2025"/>
    <d v="2025-02-01T00:00:00"/>
    <s v="Fashion"/>
    <x v="11"/>
  </r>
  <r>
    <s v="P002"/>
    <n v="1"/>
    <n v="999"/>
    <n v="0"/>
    <s v="Debit Card"/>
    <s v="Delivered"/>
    <s v="Delivered"/>
    <s v="Email"/>
    <n v="70"/>
    <n v="590"/>
    <n v="999"/>
    <n v="590"/>
    <n v="409"/>
    <n v="0.4094094094094094"/>
    <n v="999"/>
    <n v="409"/>
    <s v="May"/>
    <s v="May-2024"/>
    <d v="2024-05-01T00:00:00"/>
    <s v="Electronics"/>
    <x v="5"/>
  </r>
  <r>
    <s v="P044"/>
    <n v="1"/>
    <n v="4999"/>
    <n v="249.95"/>
    <s v="Credit Card"/>
    <s v="Delivered"/>
    <s v="Delivered"/>
    <s v="Facebook"/>
    <n v="80"/>
    <n v="3765"/>
    <n v="4749.05"/>
    <n v="3765"/>
    <n v="984.05000000000018"/>
    <n v="0.20720986302523667"/>
    <n v="4749.05"/>
    <n v="984.05000000000018"/>
    <s v="Mar"/>
    <s v="Mar-2025"/>
    <d v="2025-03-01T00:00:00"/>
    <s v="Home &amp; Kitchen"/>
    <x v="4"/>
  </r>
  <r>
    <s v="P026"/>
    <n v="1"/>
    <n v="599"/>
    <n v="29.95"/>
    <s v="Debit Card"/>
    <s v="Delivered"/>
    <s v="Delivered"/>
    <s v="Facebook"/>
    <n v="70"/>
    <n v="363"/>
    <n v="569.04999999999995"/>
    <n v="363"/>
    <n v="206.04999999999995"/>
    <n v="0.36209471926895698"/>
    <n v="569.04999999999995"/>
    <n v="206.04999999999995"/>
    <s v="Jun"/>
    <s v="Jun-2025"/>
    <d v="2025-06-01T00:00:00"/>
    <s v="Fashion"/>
    <x v="0"/>
  </r>
  <r>
    <s v="P013"/>
    <n v="1"/>
    <n v="999"/>
    <n v="0"/>
    <s v="Cash on Delivery"/>
    <s v="Delivered"/>
    <s v="Delivered"/>
    <s v="Google Ads"/>
    <n v="80"/>
    <n v="603"/>
    <n v="999"/>
    <n v="603"/>
    <n v="396"/>
    <n v="0.3963963963963964"/>
    <n v="999"/>
    <n v="396"/>
    <s v="Jan"/>
    <s v="Jan-2024"/>
    <d v="2024-01-01T00:00:00"/>
    <s v="Electronics"/>
    <x v="6"/>
  </r>
  <r>
    <s v="P086"/>
    <n v="1"/>
    <n v="6999"/>
    <n v="1049.8499999999999"/>
    <s v="Debit Card"/>
    <s v="Delivered"/>
    <s v="Delivered"/>
    <s v="Google Ads"/>
    <n v="40"/>
    <n v="4782"/>
    <n v="5949.15"/>
    <n v="4782"/>
    <n v="1167.1499999999996"/>
    <n v="0.19618769067850025"/>
    <n v="5949.15"/>
    <n v="1167.1499999999996"/>
    <s v="Feb"/>
    <s v="Feb-2025"/>
    <d v="2025-02-01T00:00:00"/>
    <s v="Sports &amp; Fitness"/>
    <x v="15"/>
  </r>
  <r>
    <s v="P048"/>
    <n v="3"/>
    <n v="1599"/>
    <n v="0"/>
    <s v="Credit Card"/>
    <s v="Cancelled"/>
    <s v="Cancelled"/>
    <s v="Affiliate"/>
    <n v="80"/>
    <n v="1138"/>
    <n v="4797"/>
    <n v="3414"/>
    <n v="1383"/>
    <n v="0.28830519074421512"/>
    <n v="0"/>
    <n v="0"/>
    <s v="Sep"/>
    <s v="Sep-2025"/>
    <d v="2025-09-01T00:00:00"/>
    <s v="Home &amp; Kitchen"/>
    <x v="13"/>
  </r>
  <r>
    <s v="P090"/>
    <n v="1"/>
    <n v="8999"/>
    <n v="1799.8"/>
    <s v="Credit Card"/>
    <s v="Delivered"/>
    <s v="Delivered"/>
    <s v="Facebook"/>
    <n v="70"/>
    <n v="5811"/>
    <n v="7199.2"/>
    <n v="5811"/>
    <n v="1388.1999999999998"/>
    <n v="0.19282698077564173"/>
    <n v="7199.2"/>
    <n v="1388.1999999999998"/>
    <s v="Jun"/>
    <s v="Jun-2025"/>
    <d v="2025-06-01T00:00:00"/>
    <s v="Sports &amp; Fitness"/>
    <x v="3"/>
  </r>
  <r>
    <s v="P068"/>
    <n v="2"/>
    <n v="2499"/>
    <n v="0"/>
    <s v="Credit Card"/>
    <s v="Delivered"/>
    <s v="Delivered"/>
    <s v="Organic"/>
    <n v="80"/>
    <n v="1632"/>
    <n v="4998"/>
    <n v="3264"/>
    <n v="1734"/>
    <n v="0.34693877551020408"/>
    <n v="4998"/>
    <n v="1734"/>
    <s v="Oct"/>
    <s v="Oct-2024"/>
    <d v="2024-10-01T00:00:00"/>
    <s v="Beauty &amp; Personal Care"/>
    <x v="17"/>
  </r>
  <r>
    <s v="P034"/>
    <n v="1"/>
    <n v="4999"/>
    <n v="0"/>
    <s v="UPI"/>
    <s v="Delivered"/>
    <s v="Delivered"/>
    <s v="Instagram"/>
    <n v="70"/>
    <n v="3985"/>
    <n v="4999"/>
    <n v="3985"/>
    <n v="1014"/>
    <n v="0.20284056811362272"/>
    <n v="4999"/>
    <n v="1014"/>
    <s v="May"/>
    <s v="May-2024"/>
    <d v="2024-05-01T00:00:00"/>
    <s v="Fashion"/>
    <x v="11"/>
  </r>
  <r>
    <s v="P033"/>
    <n v="3"/>
    <n v="399"/>
    <n v="239.4"/>
    <s v="Debit Card"/>
    <s v="Delivered"/>
    <s v="Delivered"/>
    <s v="Affiliate"/>
    <n v="60"/>
    <n v="321"/>
    <n v="957.6"/>
    <n v="963"/>
    <n v="-5.3999999999999773"/>
    <n v="-5.6390977443608785E-3"/>
    <n v="957.6"/>
    <n v="-5.3999999999999773"/>
    <s v="Aug"/>
    <s v="Aug-2025"/>
    <d v="2025-08-01T00:00:00"/>
    <s v="Fashion"/>
    <x v="11"/>
  </r>
  <r>
    <s v="P031"/>
    <n v="4"/>
    <n v="3999"/>
    <n v="3199.2"/>
    <s v="Debit Card"/>
    <s v="Delivered"/>
    <s v="Delivered"/>
    <s v="Google Ads"/>
    <n v="100"/>
    <n v="3007"/>
    <n v="12796.8"/>
    <n v="12028"/>
    <n v="768.79999999999927"/>
    <n v="6.0077519379844908E-2"/>
    <n v="12796.8"/>
    <n v="768.79999999999927"/>
    <s v="Apr"/>
    <s v="Apr-2024"/>
    <d v="2024-04-01T00:00:00"/>
    <s v="Fashion"/>
    <x v="21"/>
  </r>
  <r>
    <s v="P054"/>
    <n v="1"/>
    <n v="4999"/>
    <n v="749.85"/>
    <s v="Debit Card"/>
    <s v="Delivered"/>
    <s v="Delivered"/>
    <s v="Google Ads"/>
    <n v="50"/>
    <n v="2912"/>
    <n v="4249.1499999999996"/>
    <n v="2912"/>
    <n v="1337.1499999999996"/>
    <n v="0.31468646670510569"/>
    <n v="4249.1499999999996"/>
    <n v="1337.1499999999996"/>
    <s v="May"/>
    <s v="May-2025"/>
    <d v="2025-05-01T00:00:00"/>
    <s v="Home &amp; Kitchen"/>
    <x v="16"/>
  </r>
  <r>
    <s v="P062"/>
    <n v="1"/>
    <n v="1599"/>
    <n v="239.85"/>
    <s v="UPI"/>
    <s v="Delivered"/>
    <s v="Delivered"/>
    <s v="Organic"/>
    <n v="50"/>
    <n v="1023"/>
    <n v="1359.15"/>
    <n v="1023"/>
    <n v="336.15000000000009"/>
    <n v="0.24732369495640663"/>
    <n v="1359.15"/>
    <n v="336.15000000000009"/>
    <s v="Jul"/>
    <s v="Jul-2024"/>
    <d v="2024-07-01T00:00:00"/>
    <s v="Beauty &amp; Personal Care"/>
    <x v="12"/>
  </r>
  <r>
    <s v="P024"/>
    <n v="1"/>
    <n v="1299"/>
    <n v="0"/>
    <s v="Net Banking"/>
    <s v="Cancelled"/>
    <s v="Cancelled"/>
    <s v="Email"/>
    <n v="70"/>
    <n v="969"/>
    <n v="1299"/>
    <n v="969"/>
    <n v="330"/>
    <n v="0.2540415704387991"/>
    <n v="0"/>
    <n v="0"/>
    <s v="Jun"/>
    <s v="Jun-2025"/>
    <d v="2025-06-01T00:00:00"/>
    <s v="Fashion"/>
    <x v="22"/>
  </r>
  <r>
    <s v="P099"/>
    <n v="2"/>
    <n v="1299"/>
    <n v="0"/>
    <s v="Credit Card"/>
    <s v="Cancelled"/>
    <s v="Cancelled"/>
    <s v="Organic"/>
    <n v="100"/>
    <n v="1025"/>
    <n v="2598"/>
    <n v="2050"/>
    <n v="548"/>
    <n v="0.21093148575827558"/>
    <n v="0"/>
    <n v="0"/>
    <s v="Sep"/>
    <s v="Sep-2024"/>
    <d v="2024-09-01T00:00:00"/>
    <s v="Sports &amp; Fitness"/>
    <x v="18"/>
  </r>
  <r>
    <s v="P073"/>
    <n v="3"/>
    <n v="499"/>
    <n v="74.849999999999994"/>
    <s v="Credit Card"/>
    <s v="Delivered"/>
    <s v="Delivered"/>
    <s v="Facebook"/>
    <n v="50"/>
    <n v="334"/>
    <n v="1422.15"/>
    <n v="1002"/>
    <n v="420.15000000000009"/>
    <n v="0.29543297120556905"/>
    <n v="1422.15"/>
    <n v="420.15000000000009"/>
    <s v="Aug"/>
    <s v="Aug-2025"/>
    <d v="2025-08-01T00:00:00"/>
    <s v="Beauty &amp; Personal Care"/>
    <x v="23"/>
  </r>
  <r>
    <s v="P078"/>
    <n v="2"/>
    <n v="399"/>
    <n v="119.7"/>
    <s v="UPI"/>
    <s v="Delivered"/>
    <s v="Delivered"/>
    <s v="Email"/>
    <n v="60"/>
    <n v="257"/>
    <n v="678.3"/>
    <n v="514"/>
    <n v="164.29999999999995"/>
    <n v="0.24222320507150225"/>
    <n v="678.3"/>
    <n v="164.29999999999995"/>
    <s v="Apr"/>
    <s v="Apr-2024"/>
    <d v="2024-04-01T00:00:00"/>
    <s v="Beauty &amp; Personal Care"/>
    <x v="7"/>
  </r>
  <r>
    <s v="P057"/>
    <n v="1"/>
    <n v="299"/>
    <n v="29.9"/>
    <s v="Net Banking"/>
    <s v="Delivered"/>
    <s v="Delivered"/>
    <s v="Organic"/>
    <n v="100"/>
    <n v="188"/>
    <n v="269.10000000000002"/>
    <n v="188"/>
    <n v="81.100000000000023"/>
    <n v="0.30137495354886668"/>
    <n v="269.10000000000002"/>
    <n v="81.100000000000023"/>
    <s v="Feb"/>
    <s v="Feb-2024"/>
    <d v="2024-02-01T00:00:00"/>
    <s v="Home &amp; Kitchen"/>
    <x v="24"/>
  </r>
  <r>
    <s v="P074"/>
    <n v="1"/>
    <n v="2999"/>
    <n v="149.94999999999999"/>
    <s v="UPI"/>
    <s v="Delivered"/>
    <s v="Delivered"/>
    <s v="Instagram"/>
    <n v="70"/>
    <n v="1870"/>
    <n v="2849.05"/>
    <n v="1870"/>
    <n v="979.05000000000018"/>
    <n v="0.34364086274372163"/>
    <n v="2849.05"/>
    <n v="979.05000000000018"/>
    <s v="Oct"/>
    <s v="Oct-2024"/>
    <d v="2024-10-01T00:00:00"/>
    <s v="Beauty &amp; Personal Care"/>
    <x v="23"/>
  </r>
  <r>
    <s v="P063"/>
    <n v="4"/>
    <n v="2999"/>
    <n v="1199.5999999999999"/>
    <s v="Credit Card"/>
    <s v="Delivered"/>
    <s v="Delivered"/>
    <s v="Instagram"/>
    <n v="80"/>
    <n v="1877"/>
    <n v="10796.4"/>
    <n v="7508"/>
    <n v="3288.3999999999996"/>
    <n v="0.30458300915119851"/>
    <n v="10796.4"/>
    <n v="3288.3999999999996"/>
    <s v="Mar"/>
    <s v="Mar-2025"/>
    <d v="2025-03-01T00:00:00"/>
    <s v="Beauty &amp; Personal Care"/>
    <x v="12"/>
  </r>
  <r>
    <s v="P061"/>
    <n v="1"/>
    <n v="299"/>
    <n v="0"/>
    <s v="UPI"/>
    <s v="Delivered"/>
    <s v="Delivered"/>
    <s v="Organic"/>
    <n v="80"/>
    <n v="170"/>
    <n v="299"/>
    <n v="170"/>
    <n v="129"/>
    <n v="0.43143812709030099"/>
    <n v="299"/>
    <n v="129"/>
    <s v="Mar"/>
    <s v="Mar-2025"/>
    <d v="2025-03-01T00:00:00"/>
    <s v="Beauty &amp; Personal Care"/>
    <x v="12"/>
  </r>
  <r>
    <s v="P056"/>
    <n v="1"/>
    <n v="299"/>
    <n v="44.85"/>
    <s v="Debit Card"/>
    <s v="Delivered"/>
    <s v="Delivered"/>
    <s v="Instagram"/>
    <n v="50"/>
    <n v="188"/>
    <n v="254.15"/>
    <n v="188"/>
    <n v="66.150000000000006"/>
    <n v="0.26027936258115286"/>
    <n v="254.15"/>
    <n v="66.150000000000006"/>
    <s v="Apr"/>
    <s v="Apr-2024"/>
    <d v="2024-04-01T00:00:00"/>
    <s v="Home &amp; Kitchen"/>
    <x v="16"/>
  </r>
  <r>
    <s v="P045"/>
    <n v="1"/>
    <n v="4999"/>
    <n v="999.8"/>
    <s v="Debit Card"/>
    <s v="Delivered"/>
    <s v="Delivered"/>
    <s v="Google Ads"/>
    <n v="60"/>
    <n v="3040"/>
    <n v="3999.2"/>
    <n v="3040"/>
    <n v="959.19999999999982"/>
    <n v="0.23984796959391874"/>
    <n v="3999.2"/>
    <n v="959.19999999999982"/>
    <s v="Sep"/>
    <s v="Sep-2025"/>
    <d v="2025-09-01T00:00:00"/>
    <s v="Home &amp; Kitchen"/>
    <x v="13"/>
  </r>
  <r>
    <s v="P016"/>
    <n v="4"/>
    <n v="999"/>
    <n v="0"/>
    <s v="UPI"/>
    <s v="Cancelled"/>
    <s v="Cancelled"/>
    <s v="Instagram"/>
    <n v="80"/>
    <n v="813"/>
    <n v="3996"/>
    <n v="3252"/>
    <n v="744"/>
    <n v="0.18618618618618618"/>
    <n v="0"/>
    <n v="0"/>
    <s v="Oct"/>
    <s v="Oct-2025"/>
    <d v="2025-10-01T00:00:00"/>
    <s v="Electronics"/>
    <x v="6"/>
  </r>
  <r>
    <s v="P045"/>
    <n v="1"/>
    <n v="4999"/>
    <n v="249.95"/>
    <s v="Net Banking"/>
    <s v="Delivered"/>
    <s v="Delayed"/>
    <s v="Google Ads"/>
    <n v="40"/>
    <n v="3040"/>
    <n v="4749.05"/>
    <n v="3040"/>
    <n v="1709.0500000000002"/>
    <n v="0.359871974394879"/>
    <n v="4749.05"/>
    <n v="1709.0500000000002"/>
    <s v="Sep"/>
    <s v="Sep-2024"/>
    <d v="2024-09-01T00:00:00"/>
    <s v="Home &amp; Kitchen"/>
    <x v="13"/>
  </r>
  <r>
    <s v="P077"/>
    <n v="2"/>
    <n v="3999"/>
    <n v="799.8"/>
    <s v="UPI"/>
    <s v="Delivered"/>
    <s v="Delivered"/>
    <s v="Organic"/>
    <n v="70"/>
    <n v="2547"/>
    <n v="7198.2"/>
    <n v="5094"/>
    <n v="2104.1999999999998"/>
    <n v="0.29232308077019253"/>
    <n v="7198.2"/>
    <n v="2104.1999999999998"/>
    <s v="Oct"/>
    <s v="Oct-2024"/>
    <d v="2024-10-01T00:00:00"/>
    <s v="Beauty &amp; Personal Care"/>
    <x v="7"/>
  </r>
  <r>
    <s v="P018"/>
    <n v="3"/>
    <n v="499"/>
    <n v="0"/>
    <s v="Cash on Delivery"/>
    <s v="Delivered"/>
    <s v="Delivered"/>
    <s v="Affiliate"/>
    <n v="80"/>
    <n v="403"/>
    <n v="1497"/>
    <n v="1209"/>
    <n v="288"/>
    <n v="0.19238476953907815"/>
    <n v="1497"/>
    <n v="288"/>
    <s v="Jun"/>
    <s v="Jun-2024"/>
    <d v="2024-06-01T00:00:00"/>
    <s v="Electronics"/>
    <x v="9"/>
  </r>
  <r>
    <s v="P041"/>
    <n v="3"/>
    <n v="399"/>
    <n v="0"/>
    <s v="Net Banking"/>
    <s v="Delivered"/>
    <s v="Delivered"/>
    <s v="Organic"/>
    <n v="40"/>
    <n v="315"/>
    <n v="1197"/>
    <n v="945"/>
    <n v="252"/>
    <n v="0.21052631578947367"/>
    <n v="1197"/>
    <n v="252"/>
    <s v="Jan"/>
    <s v="Jan-2025"/>
    <d v="2025-01-01T00:00:00"/>
    <s v="Home &amp; Kitchen"/>
    <x v="4"/>
  </r>
  <r>
    <s v="P031"/>
    <n v="2"/>
    <n v="3999"/>
    <n v="0"/>
    <s v="Credit Card"/>
    <s v="Cancelled"/>
    <s v="Cancelled"/>
    <s v="Organic"/>
    <n v="40"/>
    <n v="3007"/>
    <n v="7998"/>
    <n v="6014"/>
    <n v="1984"/>
    <n v="0.24806201550387597"/>
    <n v="0"/>
    <n v="0"/>
    <s v="May"/>
    <s v="May-2025"/>
    <d v="2025-05-01T00:00:00"/>
    <s v="Fashion"/>
    <x v="21"/>
  </r>
  <r>
    <s v="P016"/>
    <n v="1"/>
    <n v="999"/>
    <n v="249.75"/>
    <s v="Net Banking"/>
    <s v="Delivered"/>
    <s v="Delivered"/>
    <s v="Affiliate"/>
    <n v="100"/>
    <n v="813"/>
    <n v="749.25"/>
    <n v="813"/>
    <n v="-63.75"/>
    <n v="-8.5085085085085083E-2"/>
    <n v="749.25"/>
    <n v="-63.75"/>
    <s v="May"/>
    <s v="May-2024"/>
    <d v="2024-05-01T00:00:00"/>
    <s v="Electronics"/>
    <x v="6"/>
  </r>
  <r>
    <s v="P029"/>
    <n v="4"/>
    <n v="2499"/>
    <n v="1499.4"/>
    <s v="Credit Card"/>
    <s v="Delivered"/>
    <s v="Delayed"/>
    <s v="Organic"/>
    <n v="70"/>
    <n v="1584"/>
    <n v="8496.6"/>
    <n v="6336"/>
    <n v="2160.6000000000004"/>
    <n v="0.25428995127462756"/>
    <n v="8496.6"/>
    <n v="2160.6000000000004"/>
    <s v="Jan"/>
    <s v="Jan-2025"/>
    <d v="2025-01-01T00:00:00"/>
    <s v="Fashion"/>
    <x v="21"/>
  </r>
  <r>
    <s v="P042"/>
    <n v="3"/>
    <n v="2499"/>
    <n v="0"/>
    <s v="UPI"/>
    <s v="Cancelled"/>
    <s v="Cancelled"/>
    <s v="Organic"/>
    <n v="60"/>
    <n v="1833"/>
    <n v="7497"/>
    <n v="5499"/>
    <n v="1998"/>
    <n v="0.26650660264105641"/>
    <n v="0"/>
    <n v="0"/>
    <s v="Aug"/>
    <s v="Aug-2025"/>
    <d v="2025-08-01T00:00:00"/>
    <s v="Home &amp; Kitchen"/>
    <x v="4"/>
  </r>
  <r>
    <s v="P018"/>
    <n v="3"/>
    <n v="499"/>
    <n v="0"/>
    <s v="UPI"/>
    <s v="Delivered"/>
    <s v="Delivered"/>
    <s v="Organic"/>
    <n v="60"/>
    <n v="403"/>
    <n v="1497"/>
    <n v="1209"/>
    <n v="288"/>
    <n v="0.19238476953907815"/>
    <n v="1497"/>
    <n v="288"/>
    <s v="Jul"/>
    <s v="Jul-2025"/>
    <d v="2025-07-01T00:00:00"/>
    <s v="Electronics"/>
    <x v="9"/>
  </r>
  <r>
    <s v="P079"/>
    <n v="1"/>
    <n v="1999"/>
    <n v="0"/>
    <s v="Debit Card"/>
    <s v="Delivered"/>
    <s v="Delivered"/>
    <s v="Google Ads"/>
    <n v="50"/>
    <n v="1506"/>
    <n v="1999"/>
    <n v="1506"/>
    <n v="493"/>
    <n v="0.2466233116558279"/>
    <n v="1999"/>
    <n v="493"/>
    <s v="Dec"/>
    <s v="Dec-2024"/>
    <d v="2024-12-01T00:00:00"/>
    <s v="Beauty &amp; Personal Care"/>
    <x v="7"/>
  </r>
  <r>
    <s v="P015"/>
    <n v="2"/>
    <n v="1299"/>
    <n v="389.7"/>
    <s v="Net Banking"/>
    <s v="Delivered"/>
    <s v="Delivered"/>
    <s v="Organic"/>
    <n v="80"/>
    <n v="881"/>
    <n v="2208.3000000000002"/>
    <n v="1762"/>
    <n v="446.30000000000018"/>
    <n v="0.20210116379115162"/>
    <n v="2208.3000000000002"/>
    <n v="446.30000000000018"/>
    <s v="Apr"/>
    <s v="Apr-2024"/>
    <d v="2024-04-01T00:00:00"/>
    <s v="Electronics"/>
    <x v="6"/>
  </r>
  <r>
    <s v="P091"/>
    <n v="1"/>
    <n v="3999"/>
    <n v="399.9"/>
    <s v="Net Banking"/>
    <s v="Delivered"/>
    <s v="Delayed"/>
    <s v="Email"/>
    <n v="80"/>
    <n v="3076"/>
    <n v="3599.1"/>
    <n v="3076"/>
    <n v="523.09999999999991"/>
    <n v="0.1453418910283126"/>
    <n v="3599.1"/>
    <n v="523.09999999999991"/>
    <s v="Jun"/>
    <s v="Jun-2025"/>
    <d v="2025-06-01T00:00:00"/>
    <s v="Sports &amp; Fitness"/>
    <x v="3"/>
  </r>
  <r>
    <s v="P061"/>
    <n v="2"/>
    <n v="299"/>
    <n v="29.9"/>
    <s v="UPI"/>
    <s v="Delivered"/>
    <s v="Delivered"/>
    <s v="Organic"/>
    <n v="50"/>
    <n v="170"/>
    <n v="568.1"/>
    <n v="340"/>
    <n v="228.10000000000002"/>
    <n v="0.40151381798979058"/>
    <n v="568.1"/>
    <n v="228.10000000000002"/>
    <s v="May"/>
    <s v="May-2024"/>
    <d v="2024-05-01T00:00:00"/>
    <s v="Beauty &amp; Personal Care"/>
    <x v="12"/>
  </r>
  <r>
    <s v="P048"/>
    <n v="3"/>
    <n v="1599"/>
    <n v="0"/>
    <s v="Debit Card"/>
    <s v="Delivered"/>
    <s v="Delivered"/>
    <s v="Organic"/>
    <n v="80"/>
    <n v="1138"/>
    <n v="4797"/>
    <n v="3414"/>
    <n v="1383"/>
    <n v="0.28830519074421512"/>
    <n v="4797"/>
    <n v="1383"/>
    <s v="Feb"/>
    <s v="Feb-2025"/>
    <d v="2025-02-01T00:00:00"/>
    <s v="Home &amp; Kitchen"/>
    <x v="13"/>
  </r>
  <r>
    <s v="P026"/>
    <n v="3"/>
    <n v="599"/>
    <n v="0"/>
    <s v="UPI"/>
    <s v="Delivered"/>
    <s v="Delayed"/>
    <s v="Email"/>
    <n v="60"/>
    <n v="363"/>
    <n v="1797"/>
    <n v="1089"/>
    <n v="708"/>
    <n v="0.39398998330550916"/>
    <n v="1797"/>
    <n v="708"/>
    <s v="Aug"/>
    <s v="Aug-2025"/>
    <d v="2025-08-01T00:00:00"/>
    <s v="Fashion"/>
    <x v="0"/>
  </r>
  <r>
    <s v="P100"/>
    <n v="2"/>
    <n v="4999"/>
    <n v="0"/>
    <s v="Cash on Delivery"/>
    <s v="Delivered"/>
    <s v="Delivered"/>
    <s v="Facebook"/>
    <n v="50"/>
    <n v="3463"/>
    <n v="9998"/>
    <n v="6926"/>
    <n v="3072"/>
    <n v="0.30726145229045809"/>
    <n v="9998"/>
    <n v="3072"/>
    <s v="Apr"/>
    <s v="Apr-2024"/>
    <d v="2024-04-01T00:00:00"/>
    <s v="Sports &amp; Fitness"/>
    <x v="18"/>
  </r>
  <r>
    <s v="P057"/>
    <n v="1"/>
    <n v="299"/>
    <n v="14.95"/>
    <s v="UPI"/>
    <s v="Delivered"/>
    <s v="Delivered"/>
    <s v="Google Ads"/>
    <n v="80"/>
    <n v="188"/>
    <n v="284.05"/>
    <n v="188"/>
    <n v="96.050000000000011"/>
    <n v="0.33814469283576837"/>
    <n v="284.05"/>
    <n v="96.050000000000011"/>
    <s v="Sep"/>
    <s v="Sep-2024"/>
    <d v="2024-09-01T00:00:00"/>
    <s v="Home &amp; Kitchen"/>
    <x v="24"/>
  </r>
  <r>
    <s v="P037"/>
    <n v="2"/>
    <n v="399"/>
    <n v="39.9"/>
    <s v="UPI"/>
    <s v="Delivered"/>
    <s v="Delivered"/>
    <s v="Google Ads"/>
    <n v="80"/>
    <n v="226"/>
    <n v="758.1"/>
    <n v="452"/>
    <n v="306.10000000000002"/>
    <n v="0.40377258936815724"/>
    <n v="758.1"/>
    <n v="306.10000000000002"/>
    <s v="Mar"/>
    <s v="Mar-2024"/>
    <d v="2024-03-01T00:00:00"/>
    <s v="Fashion"/>
    <x v="8"/>
  </r>
  <r>
    <s v="P087"/>
    <n v="1"/>
    <n v="799"/>
    <n v="0"/>
    <s v="Debit Card"/>
    <s v="Delivered"/>
    <s v="Delivered"/>
    <s v="Affiliate"/>
    <n v="70"/>
    <n v="560"/>
    <n v="799"/>
    <n v="560"/>
    <n v="239"/>
    <n v="0.29912390488110135"/>
    <n v="799"/>
    <n v="239"/>
    <s v="Feb"/>
    <s v="Feb-2025"/>
    <d v="2025-02-01T00:00:00"/>
    <s v="Sports &amp; Fitness"/>
    <x v="15"/>
  </r>
  <r>
    <s v="P080"/>
    <n v="2"/>
    <n v="6999"/>
    <n v="0"/>
    <s v="Cash on Delivery"/>
    <s v="Delivered"/>
    <s v="Delivered"/>
    <s v="Organic"/>
    <n v="100"/>
    <n v="4949"/>
    <n v="13998"/>
    <n v="9898"/>
    <n v="4100"/>
    <n v="0.29289898556936705"/>
    <n v="13998"/>
    <n v="4100"/>
    <s v="Aug"/>
    <s v="Aug-2025"/>
    <d v="2025-08-01T00:00:00"/>
    <s v="Beauty &amp; Personal Care"/>
    <x v="7"/>
  </r>
  <r>
    <s v="P019"/>
    <n v="3"/>
    <n v="499"/>
    <n v="0"/>
    <s v="UPI"/>
    <s v="Delivered"/>
    <s v="Delivered"/>
    <s v="Google Ads"/>
    <n v="70"/>
    <n v="391"/>
    <n v="1497"/>
    <n v="1173"/>
    <n v="324"/>
    <n v="0.21643286573146292"/>
    <n v="1497"/>
    <n v="324"/>
    <s v="Jul"/>
    <s v="Jul-2025"/>
    <d v="2025-07-01T00:00:00"/>
    <s v="Electronics"/>
    <x v="9"/>
  </r>
  <r>
    <s v="P057"/>
    <n v="1"/>
    <n v="299"/>
    <n v="29.9"/>
    <s v="Net Banking"/>
    <s v="Delivered"/>
    <s v="Delivered"/>
    <s v="Affiliate"/>
    <n v="40"/>
    <n v="188"/>
    <n v="269.10000000000002"/>
    <n v="188"/>
    <n v="81.100000000000023"/>
    <n v="0.30137495354886668"/>
    <n v="269.10000000000002"/>
    <n v="81.100000000000023"/>
    <s v="Nov"/>
    <s v="Nov-2024"/>
    <d v="2024-11-01T00:00:00"/>
    <s v="Home &amp; Kitchen"/>
    <x v="24"/>
  </r>
  <r>
    <s v="P097"/>
    <n v="1"/>
    <n v="499"/>
    <n v="49.9"/>
    <s v="Cash on Delivery"/>
    <s v="Delivered"/>
    <s v="Delivered"/>
    <s v="Affiliate"/>
    <n v="80"/>
    <n v="324"/>
    <n v="449.1"/>
    <n v="324"/>
    <n v="125.10000000000002"/>
    <n v="0.27855711422845697"/>
    <n v="449.1"/>
    <n v="125.10000000000002"/>
    <s v="Dec"/>
    <s v="Dec-2024"/>
    <d v="2024-12-01T00:00:00"/>
    <s v="Sports &amp; Fitness"/>
    <x v="18"/>
  </r>
  <r>
    <s v="P012"/>
    <n v="1"/>
    <n v="1599"/>
    <n v="239.85"/>
    <s v="UPI"/>
    <s v="Delivered"/>
    <s v="Delivered"/>
    <s v="Email"/>
    <n v="80"/>
    <n v="1169"/>
    <n v="1359.15"/>
    <n v="1169"/>
    <n v="190.15000000000009"/>
    <n v="0.1399036162307325"/>
    <n v="1359.15"/>
    <n v="190.15000000000009"/>
    <s v="May"/>
    <s v="May-2024"/>
    <d v="2024-05-01T00:00:00"/>
    <s v="Electronics"/>
    <x v="19"/>
  </r>
  <r>
    <s v="P005"/>
    <n v="2"/>
    <n v="599"/>
    <n v="0"/>
    <s v="Debit Card"/>
    <s v="Delivered"/>
    <s v="Delivered"/>
    <s v="Google Ads"/>
    <n v="80"/>
    <n v="426"/>
    <n v="1198"/>
    <n v="852"/>
    <n v="346"/>
    <n v="0.28881469115191988"/>
    <n v="1198"/>
    <n v="346"/>
    <s v="Feb"/>
    <s v="Feb-2024"/>
    <d v="2024-02-01T00:00:00"/>
    <s v="Electronics"/>
    <x v="20"/>
  </r>
  <r>
    <s v="P041"/>
    <n v="1"/>
    <n v="399"/>
    <n v="39.9"/>
    <s v="UPI"/>
    <s v="Delivered"/>
    <s v="Delivered"/>
    <s v="Organic"/>
    <n v="60"/>
    <n v="315"/>
    <n v="359.1"/>
    <n v="315"/>
    <n v="44.100000000000023"/>
    <n v="0.1228070175438597"/>
    <n v="359.1"/>
    <n v="44.100000000000023"/>
    <s v="Aug"/>
    <s v="Aug-2025"/>
    <d v="2025-08-01T00:00:00"/>
    <s v="Home &amp; Kitchen"/>
    <x v="4"/>
  </r>
  <r>
    <s v="P039"/>
    <n v="1"/>
    <n v="999"/>
    <n v="99.9"/>
    <s v="Cash on Delivery"/>
    <s v="Delivered"/>
    <s v="Delayed"/>
    <s v="Facebook"/>
    <n v="80"/>
    <n v="573"/>
    <n v="899.1"/>
    <n v="573"/>
    <n v="326.10000000000002"/>
    <n v="0.36269602936269607"/>
    <n v="899.1"/>
    <n v="326.10000000000002"/>
    <s v="Feb"/>
    <s v="Feb-2025"/>
    <d v="2025-02-01T00:00:00"/>
    <s v="Fashion"/>
    <x v="8"/>
  </r>
  <r>
    <s v="P052"/>
    <n v="3"/>
    <n v="499"/>
    <n v="0"/>
    <s v="UPI"/>
    <s v="Delivered"/>
    <s v="Delivered"/>
    <s v="Organic"/>
    <n v="40"/>
    <n v="320"/>
    <n v="1497"/>
    <n v="960"/>
    <n v="537"/>
    <n v="0.3587174348697395"/>
    <n v="1497"/>
    <n v="537"/>
    <s v="Oct"/>
    <s v="Oct-2024"/>
    <d v="2024-10-01T00:00:00"/>
    <s v="Home &amp; Kitchen"/>
    <x v="14"/>
  </r>
  <r>
    <s v="P072"/>
    <n v="2"/>
    <n v="999"/>
    <n v="99.9"/>
    <s v="Credit Card"/>
    <s v="Delivered"/>
    <s v="Delayed"/>
    <s v="Instagram"/>
    <n v="70"/>
    <n v="636"/>
    <n v="1898.1"/>
    <n v="1272"/>
    <n v="626.09999999999991"/>
    <n v="0.32985617196143507"/>
    <n v="1898.1"/>
    <n v="626.09999999999991"/>
    <s v="Feb"/>
    <s v="Feb-2025"/>
    <d v="2025-02-01T00:00:00"/>
    <s v="Beauty &amp; Personal Care"/>
    <x v="2"/>
  </r>
  <r>
    <s v="P038"/>
    <n v="1"/>
    <n v="399"/>
    <n v="39.9"/>
    <s v="Debit Card"/>
    <s v="Delivered"/>
    <s v="Delivered"/>
    <s v="Affiliate"/>
    <n v="70"/>
    <n v="248"/>
    <n v="359.1"/>
    <n v="248"/>
    <n v="111.10000000000002"/>
    <n v="0.30938457254246732"/>
    <n v="359.1"/>
    <n v="111.10000000000002"/>
    <s v="Apr"/>
    <s v="Apr-2025"/>
    <d v="2025-04-01T00:00:00"/>
    <s v="Fashion"/>
    <x v="8"/>
  </r>
  <r>
    <s v="P031"/>
    <n v="4"/>
    <n v="3999"/>
    <n v="3199.2"/>
    <s v="Credit Card"/>
    <s v="Delivered"/>
    <s v="Delivered"/>
    <s v="Instagram"/>
    <n v="100"/>
    <n v="3007"/>
    <n v="12796.8"/>
    <n v="12028"/>
    <n v="768.79999999999927"/>
    <n v="6.0077519379844908E-2"/>
    <n v="12796.8"/>
    <n v="768.79999999999927"/>
    <s v="Sep"/>
    <s v="Sep-2025"/>
    <d v="2025-09-01T00:00:00"/>
    <s v="Fashion"/>
    <x v="21"/>
  </r>
  <r>
    <s v="P076"/>
    <n v="2"/>
    <n v="399"/>
    <n v="119.7"/>
    <s v="Debit Card"/>
    <s v="Delivered"/>
    <s v="Delivered"/>
    <s v="Email"/>
    <n v="60"/>
    <n v="322"/>
    <n v="678.3"/>
    <n v="644"/>
    <n v="34.299999999999955"/>
    <n v="5.056759545923626E-2"/>
    <n v="678.3"/>
    <n v="34.299999999999955"/>
    <s v="Apr"/>
    <s v="Apr-2025"/>
    <d v="2025-04-01T00:00:00"/>
    <s v="Beauty &amp; Personal Care"/>
    <x v="23"/>
  </r>
  <r>
    <s v="P074"/>
    <n v="3"/>
    <n v="2999"/>
    <n v="0"/>
    <s v="UPI"/>
    <s v="Cancelled"/>
    <s v="Cancelled"/>
    <s v="Google Ads"/>
    <n v="100"/>
    <n v="1870"/>
    <n v="8997"/>
    <n v="5610"/>
    <n v="3387"/>
    <n v="0.37645881960653549"/>
    <n v="0"/>
    <n v="0"/>
    <s v="Feb"/>
    <s v="Feb-2024"/>
    <d v="2024-02-01T00:00:00"/>
    <s v="Beauty &amp; Personal Care"/>
    <x v="23"/>
  </r>
  <r>
    <s v="P027"/>
    <n v="1"/>
    <n v="299"/>
    <n v="59.8"/>
    <s v="UPI"/>
    <s v="Delivered"/>
    <s v="Delivered"/>
    <s v="Google Ads"/>
    <n v="80"/>
    <n v="206"/>
    <n v="239.2"/>
    <n v="206"/>
    <n v="33.199999999999989"/>
    <n v="0.13879598662207354"/>
    <n v="239.2"/>
    <n v="33.199999999999989"/>
    <s v="Mar"/>
    <s v="Mar-2025"/>
    <d v="2025-03-01T00:00:00"/>
    <s v="Fashion"/>
    <x v="0"/>
  </r>
  <r>
    <s v="P034"/>
    <n v="3"/>
    <n v="4999"/>
    <n v="0"/>
    <s v="Credit Card"/>
    <s v="Delivered"/>
    <s v="Delivered"/>
    <s v="Instagram"/>
    <n v="100"/>
    <n v="3985"/>
    <n v="14997"/>
    <n v="11955"/>
    <n v="3042"/>
    <n v="0.20284056811362272"/>
    <n v="14997"/>
    <n v="3042"/>
    <s v="Jul"/>
    <s v="Jul-2024"/>
    <d v="2024-07-01T00:00:00"/>
    <s v="Fashion"/>
    <x v="11"/>
  </r>
  <r>
    <s v="P014"/>
    <n v="1"/>
    <n v="2499"/>
    <n v="249.9"/>
    <s v="Cash on Delivery"/>
    <s v="Delivered"/>
    <s v="Delivered"/>
    <s v="Instagram"/>
    <n v="60"/>
    <n v="1599"/>
    <n v="2249.1"/>
    <n v="1599"/>
    <n v="650.09999999999991"/>
    <n v="0.28904895291449911"/>
    <n v="2249.1"/>
    <n v="650.09999999999991"/>
    <s v="Aug"/>
    <s v="Aug-2025"/>
    <d v="2025-08-01T00:00:00"/>
    <s v="Electronics"/>
    <x v="6"/>
  </r>
  <r>
    <s v="P045"/>
    <n v="1"/>
    <n v="4999"/>
    <n v="749.85"/>
    <s v="Credit Card"/>
    <s v="Delivered"/>
    <s v="Delivered"/>
    <s v="Organic"/>
    <n v="40"/>
    <n v="3040"/>
    <n v="4249.1499999999996"/>
    <n v="3040"/>
    <n v="1209.1499999999996"/>
    <n v="0.28456279491192349"/>
    <n v="4249.1499999999996"/>
    <n v="1209.1499999999996"/>
    <s v="Jul"/>
    <s v="Jul-2024"/>
    <d v="2024-07-01T00:00:00"/>
    <s v="Home &amp; Kitchen"/>
    <x v="13"/>
  </r>
  <r>
    <s v="P065"/>
    <n v="1"/>
    <n v="399"/>
    <n v="59.85"/>
    <s v="Credit Card"/>
    <s v="Delivered"/>
    <s v="Delayed"/>
    <s v="Instagram"/>
    <n v="60"/>
    <n v="252"/>
    <n v="339.15"/>
    <n v="252"/>
    <n v="87.149999999999977"/>
    <n v="0.25696594427244579"/>
    <n v="339.15"/>
    <n v="87.149999999999977"/>
    <s v="Jan"/>
    <s v="Jan-2025"/>
    <d v="2025-01-01T00:00:00"/>
    <s v="Beauty &amp; Personal Care"/>
    <x v="17"/>
  </r>
  <r>
    <s v="P062"/>
    <n v="4"/>
    <n v="1599"/>
    <n v="1279.2"/>
    <s v="UPI"/>
    <s v="Delivered"/>
    <s v="Delivered"/>
    <s v="Organic"/>
    <n v="80"/>
    <n v="1023"/>
    <n v="5116.8"/>
    <n v="4092"/>
    <n v="1024.8000000000002"/>
    <n v="0.20028142589118203"/>
    <n v="5116.8"/>
    <n v="1024.8000000000002"/>
    <s v="Apr"/>
    <s v="Apr-2024"/>
    <d v="2024-04-01T00:00:00"/>
    <s v="Beauty &amp; Personal Care"/>
    <x v="12"/>
  </r>
  <r>
    <s v="P057"/>
    <n v="1"/>
    <n v="299"/>
    <n v="44.85"/>
    <s v="UPI"/>
    <s v="Delivered"/>
    <s v="Delivered"/>
    <s v="Google Ads"/>
    <n v="40"/>
    <n v="188"/>
    <n v="254.15"/>
    <n v="188"/>
    <n v="66.150000000000006"/>
    <n v="0.26027936258115286"/>
    <n v="254.15"/>
    <n v="66.150000000000006"/>
    <s v="Sep"/>
    <s v="Sep-2025"/>
    <d v="2025-09-01T00:00:00"/>
    <s v="Home &amp; Kitchen"/>
    <x v="24"/>
  </r>
  <r>
    <s v="P046"/>
    <n v="3"/>
    <n v="1999"/>
    <n v="1199.4000000000001"/>
    <s v="Debit Card"/>
    <s v="Delivered"/>
    <s v="Delivered"/>
    <s v="Google Ads"/>
    <n v="60"/>
    <n v="1398"/>
    <n v="4797.6000000000004"/>
    <n v="4194"/>
    <n v="603.60000000000036"/>
    <n v="0.12581290645322668"/>
    <n v="4797.6000000000004"/>
    <n v="603.60000000000036"/>
    <s v="Aug"/>
    <s v="Aug-2024"/>
    <d v="2024-08-01T00:00:00"/>
    <s v="Home &amp; Kitchen"/>
    <x v="13"/>
  </r>
  <r>
    <s v="P024"/>
    <n v="1"/>
    <n v="1299"/>
    <n v="64.95"/>
    <s v="Credit Card"/>
    <s v="Delivered"/>
    <s v="Delivered"/>
    <s v="Email"/>
    <n v="60"/>
    <n v="969"/>
    <n v="1234.05"/>
    <n v="969"/>
    <n v="265.04999999999995"/>
    <n v="0.21478060046189373"/>
    <n v="1234.05"/>
    <n v="265.04999999999995"/>
    <s v="Mar"/>
    <s v="Mar-2024"/>
    <d v="2024-03-01T00:00:00"/>
    <s v="Fashion"/>
    <x v="22"/>
  </r>
  <r>
    <s v="P028"/>
    <n v="1"/>
    <n v="799"/>
    <n v="0"/>
    <s v="UPI"/>
    <s v="Cancelled"/>
    <s v="Cancelled"/>
    <s v="Google Ads"/>
    <n v="40"/>
    <n v="526"/>
    <n v="799"/>
    <n v="526"/>
    <n v="273"/>
    <n v="0.34167709637046306"/>
    <n v="0"/>
    <n v="0"/>
    <s v="Jan"/>
    <s v="Jan-2025"/>
    <d v="2025-01-01T00:00:00"/>
    <s v="Fashion"/>
    <x v="0"/>
  </r>
  <r>
    <s v="P018"/>
    <n v="1"/>
    <n v="499"/>
    <n v="124.75"/>
    <s v="UPI"/>
    <s v="Delivered"/>
    <s v="Delivered"/>
    <s v="Instagram"/>
    <n v="100"/>
    <n v="403"/>
    <n v="374.25"/>
    <n v="403"/>
    <n v="-28.75"/>
    <n v="-7.6820307281229128E-2"/>
    <n v="374.25"/>
    <n v="-28.75"/>
    <s v="Dec"/>
    <s v="Dec-2024"/>
    <d v="2024-12-01T00:00:00"/>
    <s v="Electronics"/>
    <x v="9"/>
  </r>
  <r>
    <s v="P078"/>
    <n v="1"/>
    <n v="399"/>
    <n v="19.95"/>
    <s v="UPI"/>
    <s v="Delivered"/>
    <s v="Delivered"/>
    <s v="Organic"/>
    <n v="60"/>
    <n v="257"/>
    <n v="379.05"/>
    <n v="257"/>
    <n v="122.05000000000001"/>
    <n v="0.32198918348502836"/>
    <n v="379.05"/>
    <n v="122.05000000000001"/>
    <s v="Jan"/>
    <s v="Jan-2024"/>
    <d v="2024-01-01T00:00:00"/>
    <s v="Beauty &amp; Personal Care"/>
    <x v="7"/>
  </r>
  <r>
    <s v="P029"/>
    <n v="2"/>
    <n v="2499"/>
    <n v="0"/>
    <s v="UPI"/>
    <s v="Cancelled"/>
    <s v="Cancelled"/>
    <s v="Google Ads"/>
    <n v="60"/>
    <n v="1584"/>
    <n v="4998"/>
    <n v="3168"/>
    <n v="1830"/>
    <n v="0.36614645858343337"/>
    <n v="0"/>
    <n v="0"/>
    <s v="Jul"/>
    <s v="Jul-2025"/>
    <d v="2025-07-01T00:00:00"/>
    <s v="Fashion"/>
    <x v="21"/>
  </r>
  <r>
    <s v="P100"/>
    <n v="1"/>
    <n v="4999"/>
    <n v="0"/>
    <s v="Debit Card"/>
    <s v="Delivered"/>
    <s v="Delivered"/>
    <s v="Facebook"/>
    <n v="40"/>
    <n v="3463"/>
    <n v="4999"/>
    <n v="3463"/>
    <n v="1536"/>
    <n v="0.30726145229045809"/>
    <n v="4999"/>
    <n v="1536"/>
    <s v="Jun"/>
    <s v="Jun-2025"/>
    <d v="2025-06-01T00:00:00"/>
    <s v="Sports &amp; Fitness"/>
    <x v="18"/>
  </r>
  <r>
    <s v="P035"/>
    <n v="1"/>
    <n v="1299"/>
    <n v="129.9"/>
    <s v="Credit Card"/>
    <s v="Delivered"/>
    <s v="Delayed"/>
    <s v="Google Ads"/>
    <n v="40"/>
    <n v="863"/>
    <n v="1169.0999999999999"/>
    <n v="863"/>
    <n v="306.09999999999991"/>
    <n v="0.26182533572833799"/>
    <n v="1169.0999999999999"/>
    <n v="306.09999999999991"/>
    <s v="May"/>
    <s v="May-2024"/>
    <d v="2024-05-01T00:00:00"/>
    <s v="Fashion"/>
    <x v="11"/>
  </r>
  <r>
    <s v="P007"/>
    <n v="3"/>
    <n v="599"/>
    <n v="89.85"/>
    <s v="Debit Card"/>
    <s v="Delivered"/>
    <s v="Delivered"/>
    <s v="Organic"/>
    <n v="80"/>
    <n v="470"/>
    <n v="1707.15"/>
    <n v="1410"/>
    <n v="297.15000000000009"/>
    <n v="0.1740620332132502"/>
    <n v="1707.15"/>
    <n v="297.15000000000009"/>
    <s v="Dec"/>
    <s v="Dec-2024"/>
    <d v="2024-12-01T00:00:00"/>
    <s v="Electronics"/>
    <x v="20"/>
  </r>
  <r>
    <s v="P078"/>
    <n v="1"/>
    <n v="399"/>
    <n v="39.9"/>
    <s v="Debit Card"/>
    <s v="Delivered"/>
    <s v="Delivered"/>
    <s v="Facebook"/>
    <n v="50"/>
    <n v="257"/>
    <n v="359.1"/>
    <n v="257"/>
    <n v="102.10000000000002"/>
    <n v="0.28432191590086331"/>
    <n v="359.1"/>
    <n v="102.10000000000002"/>
    <s v="Apr"/>
    <s v="Apr-2025"/>
    <d v="2025-04-01T00:00:00"/>
    <s v="Beauty &amp; Personal Care"/>
    <x v="7"/>
  </r>
  <r>
    <s v="P041"/>
    <n v="3"/>
    <n v="399"/>
    <n v="119.7"/>
    <s v="Debit Card"/>
    <s v="Delivered"/>
    <s v="Delivered"/>
    <s v="Organic"/>
    <n v="50"/>
    <n v="315"/>
    <n v="1077.3"/>
    <n v="945"/>
    <n v="132.29999999999995"/>
    <n v="0.12280701754385961"/>
    <n v="1077.3"/>
    <n v="132.29999999999995"/>
    <s v="May"/>
    <s v="May-2025"/>
    <d v="2025-05-01T00:00:00"/>
    <s v="Home &amp; Kitchen"/>
    <x v="4"/>
  </r>
  <r>
    <s v="P005"/>
    <n v="3"/>
    <n v="599"/>
    <n v="0"/>
    <s v="Credit Card"/>
    <s v="Cancelled"/>
    <s v="Cancelled"/>
    <s v="Email"/>
    <n v="70"/>
    <n v="426"/>
    <n v="1797"/>
    <n v="1278"/>
    <n v="519"/>
    <n v="0.28881469115191988"/>
    <n v="0"/>
    <n v="0"/>
    <s v="Sep"/>
    <s v="Sep-2024"/>
    <d v="2024-09-01T00:00:00"/>
    <s v="Electronics"/>
    <x v="20"/>
  </r>
  <r>
    <s v="P081"/>
    <n v="1"/>
    <n v="499"/>
    <n v="49.9"/>
    <s v="Credit Card"/>
    <s v="Delivered"/>
    <s v="Delivered"/>
    <s v="Facebook"/>
    <n v="60"/>
    <n v="280"/>
    <n v="449.1"/>
    <n v="280"/>
    <n v="169.10000000000002"/>
    <n v="0.37653083945669119"/>
    <n v="449.1"/>
    <n v="169.10000000000002"/>
    <s v="Feb"/>
    <s v="Feb-2024"/>
    <d v="2024-02-01T00:00:00"/>
    <s v="Sports &amp; Fitness"/>
    <x v="10"/>
  </r>
  <r>
    <s v="P023"/>
    <n v="1"/>
    <n v="8999"/>
    <n v="1349.85"/>
    <s v="UPI"/>
    <s v="Delivered"/>
    <s v="Delivered"/>
    <s v="Email"/>
    <n v="80"/>
    <n v="6419"/>
    <n v="7649.15"/>
    <n v="6419"/>
    <n v="1230.1499999999996"/>
    <n v="0.16082179065647814"/>
    <n v="7649.15"/>
    <n v="1230.1499999999996"/>
    <s v="Jul"/>
    <s v="Jul-2024"/>
    <d v="2024-07-01T00:00:00"/>
    <s v="Fashion"/>
    <x v="22"/>
  </r>
  <r>
    <s v="P005"/>
    <n v="4"/>
    <n v="599"/>
    <n v="119.8"/>
    <s v="UPI"/>
    <s v="Delivered"/>
    <s v="Delayed"/>
    <s v="Facebook"/>
    <n v="40"/>
    <n v="426"/>
    <n v="2276.1999999999998"/>
    <n v="1704"/>
    <n v="572.19999999999982"/>
    <n v="0.25138388542307349"/>
    <n v="2276.1999999999998"/>
    <n v="572.19999999999982"/>
    <s v="Mar"/>
    <s v="Mar-2025"/>
    <d v="2025-03-01T00:00:00"/>
    <s v="Electronics"/>
    <x v="20"/>
  </r>
  <r>
    <s v="P021"/>
    <n v="2"/>
    <n v="799"/>
    <n v="159.80000000000001"/>
    <s v="Credit Card"/>
    <s v="Delivered"/>
    <s v="Delivered"/>
    <s v="Facebook"/>
    <n v="100"/>
    <n v="613"/>
    <n v="1438.2"/>
    <n v="1226"/>
    <n v="212.20000000000005"/>
    <n v="0.14754554303991102"/>
    <n v="1438.2"/>
    <n v="212.20000000000005"/>
    <s v="Jan"/>
    <s v="Jan-2024"/>
    <d v="2024-01-01T00:00:00"/>
    <s v="Fashion"/>
    <x v="22"/>
  </r>
  <r>
    <s v="P025"/>
    <n v="2"/>
    <n v="4999"/>
    <n v="499.9"/>
    <s v="Credit Card"/>
    <s v="Delivered"/>
    <s v="Delivered"/>
    <s v="Facebook"/>
    <n v="70"/>
    <n v="3572"/>
    <n v="9498.1"/>
    <n v="7144"/>
    <n v="2354.1000000000004"/>
    <n v="0.24784956991398283"/>
    <n v="9498.1"/>
    <n v="2354.1000000000004"/>
    <s v="Mar"/>
    <s v="Mar-2024"/>
    <d v="2024-03-01T00:00:00"/>
    <s v="Fashion"/>
    <x v="0"/>
  </r>
  <r>
    <s v="P096"/>
    <n v="4"/>
    <n v="299"/>
    <n v="0"/>
    <s v="Debit Card"/>
    <s v="Cancelled"/>
    <s v="Cancelled"/>
    <s v="Google Ads"/>
    <n v="100"/>
    <n v="168"/>
    <n v="1196"/>
    <n v="672"/>
    <n v="524"/>
    <n v="0.43812709030100333"/>
    <n v="0"/>
    <n v="0"/>
    <s v="Jan"/>
    <s v="Jan-2024"/>
    <d v="2024-01-01T00:00:00"/>
    <s v="Sports &amp; Fitness"/>
    <x v="1"/>
  </r>
  <r>
    <s v="P051"/>
    <n v="3"/>
    <n v="2499"/>
    <n v="0"/>
    <s v="UPI"/>
    <s v="Cancelled"/>
    <s v="Cancelled"/>
    <s v="Affiliate"/>
    <n v="40"/>
    <n v="1946"/>
    <n v="7497"/>
    <n v="5838"/>
    <n v="1659"/>
    <n v="0.22128851540616246"/>
    <n v="0"/>
    <n v="0"/>
    <s v="Aug"/>
    <s v="Aug-2025"/>
    <d v="2025-08-01T00:00:00"/>
    <s v="Home &amp; Kitchen"/>
    <x v="14"/>
  </r>
  <r>
    <s v="P003"/>
    <n v="2"/>
    <n v="399"/>
    <n v="0"/>
    <s v="Cash on Delivery"/>
    <s v="Delivered"/>
    <s v="Delayed"/>
    <s v="Google Ads"/>
    <n v="100"/>
    <n v="307"/>
    <n v="798"/>
    <n v="614"/>
    <n v="184"/>
    <n v="0.23057644110275688"/>
    <n v="798"/>
    <n v="184"/>
    <s v="Jan"/>
    <s v="Jan-2024"/>
    <d v="2024-01-01T00:00:00"/>
    <s v="Electronics"/>
    <x v="5"/>
  </r>
  <r>
    <s v="P078"/>
    <n v="2"/>
    <n v="399"/>
    <n v="119.7"/>
    <s v="Debit Card"/>
    <s v="Delivered"/>
    <s v="Delivered"/>
    <s v="Instagram"/>
    <n v="100"/>
    <n v="257"/>
    <n v="678.3"/>
    <n v="514"/>
    <n v="164.29999999999995"/>
    <n v="0.24222320507150225"/>
    <n v="678.3"/>
    <n v="164.29999999999995"/>
    <s v="May"/>
    <s v="May-2024"/>
    <d v="2024-05-01T00:00:00"/>
    <s v="Beauty &amp; Personal Care"/>
    <x v="7"/>
  </r>
  <r>
    <s v="P008"/>
    <n v="2"/>
    <n v="299"/>
    <n v="89.7"/>
    <s v="Credit Card"/>
    <s v="Delivered"/>
    <s v="Delivered"/>
    <s v="Instagram"/>
    <n v="70"/>
    <n v="197"/>
    <n v="508.3"/>
    <n v="394"/>
    <n v="114.30000000000001"/>
    <n v="0.22486720440684638"/>
    <n v="508.3"/>
    <n v="114.30000000000001"/>
    <s v="Nov"/>
    <s v="Nov-2024"/>
    <d v="2024-11-01T00:00:00"/>
    <s v="Electronics"/>
    <x v="20"/>
  </r>
  <r>
    <s v="P022"/>
    <n v="1"/>
    <n v="999"/>
    <n v="99.9"/>
    <s v="UPI"/>
    <s v="Delivered"/>
    <s v="Delayed"/>
    <s v="Instagram"/>
    <n v="50"/>
    <n v="693"/>
    <n v="899.1"/>
    <n v="693"/>
    <n v="206.10000000000002"/>
    <n v="0.22922922922922925"/>
    <n v="899.1"/>
    <n v="206.10000000000002"/>
    <s v="Apr"/>
    <s v="Apr-2024"/>
    <d v="2024-04-01T00:00:00"/>
    <s v="Fashion"/>
    <x v="22"/>
  </r>
  <r>
    <s v="P082"/>
    <n v="3"/>
    <n v="3999"/>
    <n v="1799.55"/>
    <s v="Net Banking"/>
    <s v="Delivered"/>
    <s v="Delayed"/>
    <s v="Instagram"/>
    <n v="40"/>
    <n v="2514"/>
    <n v="10197.450000000001"/>
    <n v="7542"/>
    <n v="2655.4500000000007"/>
    <n v="0.26040333612814975"/>
    <n v="10197.450000000001"/>
    <n v="2655.4500000000007"/>
    <s v="Mar"/>
    <s v="Mar-2024"/>
    <d v="2024-03-01T00:00:00"/>
    <s v="Sports &amp; Fitness"/>
    <x v="10"/>
  </r>
  <r>
    <s v="P070"/>
    <n v="1"/>
    <n v="499"/>
    <n v="0"/>
    <s v="Credit Card"/>
    <s v="Cancelled"/>
    <s v="Cancelled"/>
    <s v="Email"/>
    <n v="70"/>
    <n v="394"/>
    <n v="499"/>
    <n v="394"/>
    <n v="105"/>
    <n v="0.21042084168336672"/>
    <n v="0"/>
    <n v="0"/>
    <s v="Sep"/>
    <s v="Sep-2024"/>
    <d v="2024-09-01T00:00:00"/>
    <s v="Beauty &amp; Personal Care"/>
    <x v="2"/>
  </r>
  <r>
    <s v="P083"/>
    <n v="2"/>
    <n v="499"/>
    <n v="199.6"/>
    <s v="Debit Card"/>
    <s v="Delivered"/>
    <s v="Delayed"/>
    <s v="Instagram"/>
    <n v="100"/>
    <n v="323"/>
    <n v="798.4"/>
    <n v="646"/>
    <n v="152.39999999999998"/>
    <n v="0.19088176352705408"/>
    <n v="798.4"/>
    <n v="152.39999999999998"/>
    <s v="Jul"/>
    <s v="Jul-2025"/>
    <d v="2025-07-01T00:00:00"/>
    <s v="Sports &amp; Fitness"/>
    <x v="10"/>
  </r>
  <r>
    <s v="P005"/>
    <n v="2"/>
    <n v="599"/>
    <n v="119.8"/>
    <s v="UPI"/>
    <s v="Delivered"/>
    <s v="Delivered"/>
    <s v="Google Ads"/>
    <n v="50"/>
    <n v="426"/>
    <n v="1078.2"/>
    <n v="852"/>
    <n v="226.20000000000005"/>
    <n v="0.20979410127991099"/>
    <n v="1078.2"/>
    <n v="226.20000000000005"/>
    <s v="Feb"/>
    <s v="Feb-2024"/>
    <d v="2024-02-01T00:00:00"/>
    <s v="Electronics"/>
    <x v="20"/>
  </r>
  <r>
    <s v="P012"/>
    <n v="1"/>
    <n v="1599"/>
    <n v="239.85"/>
    <s v="Credit Card"/>
    <s v="Delivered"/>
    <s v="Delivered"/>
    <s v="Email"/>
    <n v="40"/>
    <n v="1169"/>
    <n v="1359.15"/>
    <n v="1169"/>
    <n v="190.15000000000009"/>
    <n v="0.1399036162307325"/>
    <n v="1359.15"/>
    <n v="190.15000000000009"/>
    <s v="Mar"/>
    <s v="Mar-2024"/>
    <d v="2024-03-01T00:00:00"/>
    <s v="Electronics"/>
    <x v="19"/>
  </r>
  <r>
    <s v="P098"/>
    <n v="2"/>
    <n v="399"/>
    <n v="79.8"/>
    <s v="Credit Card"/>
    <s v="Delivered"/>
    <s v="Delivered"/>
    <s v="Organic"/>
    <n v="100"/>
    <n v="278"/>
    <n v="718.2"/>
    <n v="556"/>
    <n v="162.20000000000005"/>
    <n v="0.22584238373712062"/>
    <n v="718.2"/>
    <n v="162.20000000000005"/>
    <s v="Jan"/>
    <s v="Jan-2025"/>
    <d v="2025-01-01T00:00:00"/>
    <s v="Sports &amp; Fitness"/>
    <x v="18"/>
  </r>
  <r>
    <s v="P076"/>
    <n v="4"/>
    <n v="399"/>
    <n v="0"/>
    <s v="Net Banking"/>
    <s v="Cancelled"/>
    <s v="Cancelled"/>
    <s v="Google Ads"/>
    <n v="60"/>
    <n v="322"/>
    <n v="1596"/>
    <n v="1288"/>
    <n v="308"/>
    <n v="0.19298245614035087"/>
    <n v="0"/>
    <n v="0"/>
    <s v="Jan"/>
    <s v="Jan-2024"/>
    <d v="2024-01-01T00:00:00"/>
    <s v="Beauty &amp; Personal Care"/>
    <x v="23"/>
  </r>
  <r>
    <s v="P059"/>
    <n v="1"/>
    <n v="1999"/>
    <n v="199.9"/>
    <s v="Debit Card"/>
    <s v="Delivered"/>
    <s v="Delivered"/>
    <s v="Facebook"/>
    <n v="100"/>
    <n v="1414"/>
    <n v="1799.1"/>
    <n v="1414"/>
    <n v="385.09999999999991"/>
    <n v="0.21405147017953416"/>
    <n v="1799.1"/>
    <n v="385.09999999999991"/>
    <s v="Sep"/>
    <s v="Sep-2024"/>
    <d v="2024-09-01T00:00:00"/>
    <s v="Home &amp; Kitchen"/>
    <x v="24"/>
  </r>
  <r>
    <s v="P011"/>
    <n v="2"/>
    <n v="799"/>
    <n v="79.900000000000006"/>
    <s v="Credit Card"/>
    <s v="Delivered"/>
    <s v="Delivered"/>
    <s v="Facebook"/>
    <n v="50"/>
    <n v="645"/>
    <n v="1518.1"/>
    <n v="1290"/>
    <n v="228.09999999999991"/>
    <n v="0.1502536064817864"/>
    <n v="1518.1"/>
    <n v="228.09999999999991"/>
    <s v="Nov"/>
    <s v="Nov-2024"/>
    <d v="2024-11-01T00:00:00"/>
    <s v="Electronics"/>
    <x v="19"/>
  </r>
  <r>
    <s v="P055"/>
    <n v="4"/>
    <n v="799"/>
    <n v="479.4"/>
    <s v="Debit Card"/>
    <s v="Delivered"/>
    <s v="Delivered"/>
    <s v="Facebook"/>
    <n v="50"/>
    <n v="596"/>
    <n v="2716.6"/>
    <n v="2384"/>
    <n v="332.59999999999991"/>
    <n v="0.1224324523301185"/>
    <n v="2716.6"/>
    <n v="332.59999999999991"/>
    <s v="May"/>
    <s v="May-2024"/>
    <d v="2024-05-01T00:00:00"/>
    <s v="Home &amp; Kitchen"/>
    <x v="16"/>
  </r>
  <r>
    <s v="P082"/>
    <n v="4"/>
    <n v="3999"/>
    <n v="2399.4"/>
    <s v="Cash on Delivery"/>
    <s v="Delivered"/>
    <s v="Delivered"/>
    <s v="Email"/>
    <n v="70"/>
    <n v="2514"/>
    <n v="13596.6"/>
    <n v="10056"/>
    <n v="3540.6000000000004"/>
    <n v="0.2604033361281497"/>
    <n v="13596.6"/>
    <n v="3540.6000000000004"/>
    <s v="Jun"/>
    <s v="Jun-2024"/>
    <d v="2024-06-01T00:00:00"/>
    <s v="Sports &amp; Fitness"/>
    <x v="10"/>
  </r>
  <r>
    <s v="P086"/>
    <n v="1"/>
    <n v="6999"/>
    <n v="349.95"/>
    <s v="Cash on Delivery"/>
    <s v="Delivered"/>
    <s v="Delivered"/>
    <s v="Email"/>
    <n v="70"/>
    <n v="4782"/>
    <n v="6649.05"/>
    <n v="4782"/>
    <n v="1867.0500000000002"/>
    <n v="0.28079951271234238"/>
    <n v="6649.05"/>
    <n v="1867.0500000000002"/>
    <s v="Feb"/>
    <s v="Feb-2025"/>
    <d v="2025-02-01T00:00:00"/>
    <s v="Sports &amp; Fitness"/>
    <x v="15"/>
  </r>
  <r>
    <s v="P041"/>
    <n v="1"/>
    <n v="399"/>
    <n v="0"/>
    <s v="Credit Card"/>
    <s v="Delivered"/>
    <s v="Delivered"/>
    <s v="Google Ads"/>
    <n v="60"/>
    <n v="315"/>
    <n v="399"/>
    <n v="315"/>
    <n v="84"/>
    <n v="0.21052631578947367"/>
    <n v="399"/>
    <n v="84"/>
    <s v="Oct"/>
    <s v="Oct-2025"/>
    <d v="2025-10-01T00:00:00"/>
    <s v="Home &amp; Kitchen"/>
    <x v="4"/>
  </r>
  <r>
    <s v="P044"/>
    <n v="2"/>
    <n v="4999"/>
    <n v="499.9"/>
    <s v="Credit Card"/>
    <s v="Delivered"/>
    <s v="Delivered"/>
    <s v="Organic"/>
    <n v="60"/>
    <n v="3765"/>
    <n v="9498.1"/>
    <n v="7530"/>
    <n v="1968.1000000000004"/>
    <n v="0.20720986302523667"/>
    <n v="9498.1"/>
    <n v="1968.1000000000004"/>
    <s v="Mar"/>
    <s v="Mar-2024"/>
    <d v="2024-03-01T00:00:00"/>
    <s v="Home &amp; Kitchen"/>
    <x v="4"/>
  </r>
  <r>
    <s v="P069"/>
    <n v="1"/>
    <n v="2499"/>
    <n v="124.95"/>
    <s v="UPI"/>
    <s v="Delivered"/>
    <s v="Delivered"/>
    <s v="Affiliate"/>
    <n v="40"/>
    <n v="1430"/>
    <n v="2374.0500000000002"/>
    <n v="1430"/>
    <n v="944.05000000000018"/>
    <n v="0.39765379836144987"/>
    <n v="2374.0500000000002"/>
    <n v="944.05000000000018"/>
    <s v="Jun"/>
    <s v="Jun-2025"/>
    <d v="2025-06-01T00:00:00"/>
    <s v="Beauty &amp; Personal Care"/>
    <x v="2"/>
  </r>
  <r>
    <s v="P038"/>
    <n v="3"/>
    <n v="399"/>
    <n v="179.55"/>
    <s v="UPI"/>
    <s v="Delivered"/>
    <s v="Delivered"/>
    <s v="Facebook"/>
    <n v="70"/>
    <n v="248"/>
    <n v="1017.45"/>
    <n v="744"/>
    <n v="273.45000000000005"/>
    <n v="0.26876013563320067"/>
    <n v="1017.45"/>
    <n v="273.45000000000005"/>
    <s v="Mar"/>
    <s v="Mar-2024"/>
    <d v="2024-03-01T00:00:00"/>
    <s v="Fashion"/>
    <x v="8"/>
  </r>
  <r>
    <s v="P092"/>
    <n v="3"/>
    <n v="999"/>
    <n v="149.85"/>
    <s v="UPI"/>
    <s v="Delivered"/>
    <s v="Delivered"/>
    <s v="Organic"/>
    <n v="40"/>
    <n v="727"/>
    <n v="2847.15"/>
    <n v="2181"/>
    <n v="666.15000000000009"/>
    <n v="0.23397081291818136"/>
    <n v="2847.15"/>
    <n v="666.15000000000009"/>
    <s v="Jun"/>
    <s v="Jun-2025"/>
    <d v="2025-06-01T00:00:00"/>
    <s v="Sports &amp; Fitness"/>
    <x v="3"/>
  </r>
  <r>
    <s v="P015"/>
    <n v="1"/>
    <n v="1299"/>
    <n v="194.85"/>
    <s v="Credit Card"/>
    <s v="Delivered"/>
    <s v="Delivered"/>
    <s v="Organic"/>
    <n v="80"/>
    <n v="881"/>
    <n v="1104.1500000000001"/>
    <n v="881"/>
    <n v="223.15000000000009"/>
    <n v="0.20210116379115162"/>
    <n v="1104.1500000000001"/>
    <n v="223.15000000000009"/>
    <s v="Nov"/>
    <s v="Nov-2024"/>
    <d v="2024-11-01T00:00:00"/>
    <s v="Electronics"/>
    <x v="6"/>
  </r>
  <r>
    <s v="P050"/>
    <n v="2"/>
    <n v="3999"/>
    <n v="0"/>
    <s v="UPI"/>
    <s v="Delivered"/>
    <s v="Delivered"/>
    <s v="Instagram"/>
    <n v="100"/>
    <n v="2895"/>
    <n v="7998"/>
    <n v="5790"/>
    <n v="2208"/>
    <n v="0.2760690172543136"/>
    <n v="7998"/>
    <n v="2208"/>
    <s v="Feb"/>
    <s v="Feb-2024"/>
    <d v="2024-02-01T00:00:00"/>
    <s v="Home &amp; Kitchen"/>
    <x v="14"/>
  </r>
  <r>
    <s v="P072"/>
    <n v="3"/>
    <n v="999"/>
    <n v="0"/>
    <s v="Credit Card"/>
    <s v="Delivered"/>
    <s v="Delivered"/>
    <s v="Instagram"/>
    <n v="50"/>
    <n v="636"/>
    <n v="2997"/>
    <n v="1908"/>
    <n v="1089"/>
    <n v="0.36336336336336339"/>
    <n v="2997"/>
    <n v="1089"/>
    <s v="Jan"/>
    <s v="Jan-2025"/>
    <d v="2025-01-01T00:00:00"/>
    <s v="Beauty &amp; Personal Care"/>
    <x v="2"/>
  </r>
  <r>
    <s v="P098"/>
    <n v="1"/>
    <n v="399"/>
    <n v="0"/>
    <s v="Cash on Delivery"/>
    <s v="Cancelled"/>
    <s v="Cancelled"/>
    <s v="Email"/>
    <n v="80"/>
    <n v="278"/>
    <n v="399"/>
    <n v="278"/>
    <n v="121"/>
    <n v="0.3032581453634085"/>
    <n v="0"/>
    <n v="0"/>
    <s v="Mar"/>
    <s v="Mar-2024"/>
    <d v="2024-03-01T00:00:00"/>
    <s v="Sports &amp; Fitness"/>
    <x v="18"/>
  </r>
  <r>
    <s v="P048"/>
    <n v="4"/>
    <n v="1599"/>
    <n v="1279.2"/>
    <s v="Debit Card"/>
    <s v="Delivered"/>
    <s v="Delivered"/>
    <s v="Google Ads"/>
    <n v="60"/>
    <n v="1138"/>
    <n v="5116.8"/>
    <n v="4552"/>
    <n v="564.80000000000018"/>
    <n v="0.11038148843026895"/>
    <n v="5116.8"/>
    <n v="564.80000000000018"/>
    <s v="Nov"/>
    <s v="Nov-2024"/>
    <d v="2024-11-01T00:00:00"/>
    <s v="Home &amp; Kitchen"/>
    <x v="13"/>
  </r>
  <r>
    <s v="P028"/>
    <n v="1"/>
    <n v="799"/>
    <n v="0"/>
    <s v="Cash on Delivery"/>
    <s v="Delivered"/>
    <s v="Delivered"/>
    <s v="Email"/>
    <n v="50"/>
    <n v="526"/>
    <n v="799"/>
    <n v="526"/>
    <n v="273"/>
    <n v="0.34167709637046306"/>
    <n v="799"/>
    <n v="273"/>
    <s v="May"/>
    <s v="May-2024"/>
    <d v="2024-05-01T00:00:00"/>
    <s v="Fashion"/>
    <x v="0"/>
  </r>
  <r>
    <s v="P056"/>
    <n v="2"/>
    <n v="299"/>
    <n v="89.7"/>
    <s v="Debit Card"/>
    <s v="Delivered"/>
    <s v="Delivered"/>
    <s v="Google Ads"/>
    <n v="80"/>
    <n v="188"/>
    <n v="508.3"/>
    <n v="376"/>
    <n v="132.30000000000001"/>
    <n v="0.26027936258115286"/>
    <n v="508.3"/>
    <n v="132.30000000000001"/>
    <s v="Feb"/>
    <s v="Feb-2025"/>
    <d v="2025-02-01T00:00:00"/>
    <s v="Home &amp; Kitchen"/>
    <x v="16"/>
  </r>
  <r>
    <s v="P022"/>
    <n v="1"/>
    <n v="999"/>
    <n v="99.9"/>
    <s v="UPI"/>
    <s v="Delivered"/>
    <s v="Delivered"/>
    <s v="Organic"/>
    <n v="100"/>
    <n v="693"/>
    <n v="899.1"/>
    <n v="693"/>
    <n v="206.10000000000002"/>
    <n v="0.22922922922922925"/>
    <n v="899.1"/>
    <n v="206.10000000000002"/>
    <s v="May"/>
    <s v="May-2025"/>
    <d v="2025-05-01T00:00:00"/>
    <s v="Fashion"/>
    <x v="22"/>
  </r>
  <r>
    <s v="P055"/>
    <n v="3"/>
    <n v="799"/>
    <n v="119.85"/>
    <s v="Cash on Delivery"/>
    <s v="Delivered"/>
    <s v="Delayed"/>
    <s v="Instagram"/>
    <n v="70"/>
    <n v="596"/>
    <n v="2277.15"/>
    <n v="1788"/>
    <n v="489.15000000000009"/>
    <n v="0.21480798366379031"/>
    <n v="2277.15"/>
    <n v="489.15000000000009"/>
    <s v="Apr"/>
    <s v="Apr-2025"/>
    <d v="2025-04-01T00:00:00"/>
    <s v="Home &amp; Kitchen"/>
    <x v="16"/>
  </r>
  <r>
    <s v="P006"/>
    <n v="3"/>
    <n v="399"/>
    <n v="179.55"/>
    <s v="Cash on Delivery"/>
    <s v="Delivered"/>
    <s v="Delivered"/>
    <s v="Organic"/>
    <n v="100"/>
    <n v="221"/>
    <n v="1017.45"/>
    <n v="663"/>
    <n v="354.45000000000005"/>
    <n v="0.34837092731829578"/>
    <n v="1017.45"/>
    <n v="354.45000000000005"/>
    <s v="May"/>
    <s v="May-2025"/>
    <d v="2025-05-01T00:00:00"/>
    <s v="Electronics"/>
    <x v="20"/>
  </r>
  <r>
    <s v="P080"/>
    <n v="1"/>
    <n v="6999"/>
    <n v="349.95"/>
    <s v="UPI"/>
    <s v="Delivered"/>
    <s v="Delayed"/>
    <s v="Organic"/>
    <n v="60"/>
    <n v="4949"/>
    <n v="6649.05"/>
    <n v="4949"/>
    <n v="1700.0500000000002"/>
    <n v="0.25568314270459691"/>
    <n v="6649.05"/>
    <n v="1700.0500000000002"/>
    <s v="Jun"/>
    <s v="Jun-2025"/>
    <d v="2025-06-01T00:00:00"/>
    <s v="Beauty &amp; Personal Care"/>
    <x v="7"/>
  </r>
  <r>
    <s v="P056"/>
    <n v="2"/>
    <n v="299"/>
    <n v="0"/>
    <s v="Debit Card"/>
    <s v="Cancelled"/>
    <s v="Cancelled"/>
    <s v="Facebook"/>
    <n v="40"/>
    <n v="188"/>
    <n v="598"/>
    <n v="376"/>
    <n v="222"/>
    <n v="0.37123745819397991"/>
    <n v="0"/>
    <n v="0"/>
    <s v="Oct"/>
    <s v="Oct-2025"/>
    <d v="2025-10-01T00:00:00"/>
    <s v="Home &amp; Kitchen"/>
    <x v="16"/>
  </r>
  <r>
    <s v="P069"/>
    <n v="2"/>
    <n v="2499"/>
    <n v="0"/>
    <s v="Credit Card"/>
    <s v="Cancelled"/>
    <s v="Cancelled"/>
    <s v="Instagram"/>
    <n v="60"/>
    <n v="1430"/>
    <n v="4998"/>
    <n v="2860"/>
    <n v="2138"/>
    <n v="0.42777110844337735"/>
    <n v="0"/>
    <n v="0"/>
    <s v="Aug"/>
    <s v="Aug-2025"/>
    <d v="2025-08-01T00:00:00"/>
    <s v="Beauty &amp; Personal Care"/>
    <x v="2"/>
  </r>
  <r>
    <s v="P096"/>
    <n v="2"/>
    <n v="299"/>
    <n v="0"/>
    <s v="Net Banking"/>
    <s v="Delivered"/>
    <s v="Delivered"/>
    <s v="Organic"/>
    <n v="100"/>
    <n v="168"/>
    <n v="598"/>
    <n v="336"/>
    <n v="262"/>
    <n v="0.43812709030100333"/>
    <n v="598"/>
    <n v="262"/>
    <s v="Aug"/>
    <s v="Aug-2025"/>
    <d v="2025-08-01T00:00:00"/>
    <s v="Sports &amp; Fitness"/>
    <x v="1"/>
  </r>
  <r>
    <s v="P027"/>
    <n v="2"/>
    <n v="299"/>
    <n v="29.9"/>
    <s v="Credit Card"/>
    <s v="Delivered"/>
    <s v="Delivered"/>
    <s v="Instagram"/>
    <n v="100"/>
    <n v="206"/>
    <n v="568.1"/>
    <n v="412"/>
    <n v="156.10000000000002"/>
    <n v="0.27477556768174621"/>
    <n v="568.1"/>
    <n v="156.10000000000002"/>
    <s v="Dec"/>
    <s v="Dec-2024"/>
    <d v="2024-12-01T00:00:00"/>
    <s v="Fashion"/>
    <x v="0"/>
  </r>
  <r>
    <s v="P074"/>
    <n v="3"/>
    <n v="2999"/>
    <n v="0"/>
    <s v="Debit Card"/>
    <s v="Cancelled"/>
    <s v="Cancelled"/>
    <s v="Facebook"/>
    <n v="100"/>
    <n v="1870"/>
    <n v="8997"/>
    <n v="5610"/>
    <n v="3387"/>
    <n v="0.37645881960653549"/>
    <n v="0"/>
    <n v="0"/>
    <s v="Oct"/>
    <s v="Oct-2025"/>
    <d v="2025-10-01T00:00:00"/>
    <s v="Beauty &amp; Personal Care"/>
    <x v="23"/>
  </r>
  <r>
    <s v="P075"/>
    <n v="1"/>
    <n v="1999"/>
    <n v="299.85000000000002"/>
    <s v="Credit Card"/>
    <s v="Delivered"/>
    <s v="Delayed"/>
    <s v="Instagram"/>
    <n v="100"/>
    <n v="1338"/>
    <n v="1699.15"/>
    <n v="1338"/>
    <n v="361.15000000000009"/>
    <n v="0.21254745019568613"/>
    <n v="1699.15"/>
    <n v="361.15000000000009"/>
    <s v="Apr"/>
    <s v="Apr-2024"/>
    <d v="2024-04-01T00:00:00"/>
    <s v="Beauty &amp; Personal Care"/>
    <x v="23"/>
  </r>
  <r>
    <s v="P023"/>
    <n v="1"/>
    <n v="8999"/>
    <n v="0"/>
    <s v="Net Banking"/>
    <s v="Cancelled"/>
    <s v="Cancelled"/>
    <s v="Organic"/>
    <n v="60"/>
    <n v="6419"/>
    <n v="8999"/>
    <n v="6419"/>
    <n v="2580"/>
    <n v="0.28669852205800644"/>
    <n v="0"/>
    <n v="0"/>
    <s v="Jan"/>
    <s v="Jan-2024"/>
    <d v="2024-01-01T00:00:00"/>
    <s v="Fashion"/>
    <x v="22"/>
  </r>
  <r>
    <s v="P059"/>
    <n v="1"/>
    <n v="1999"/>
    <n v="199.9"/>
    <s v="Debit Card"/>
    <s v="Delivered"/>
    <s v="Delivered"/>
    <s v="Google Ads"/>
    <n v="50"/>
    <n v="1414"/>
    <n v="1799.1"/>
    <n v="1414"/>
    <n v="385.09999999999991"/>
    <n v="0.21405147017953416"/>
    <n v="1799.1"/>
    <n v="385.09999999999991"/>
    <s v="Dec"/>
    <s v="Dec-2024"/>
    <d v="2024-12-01T00:00:00"/>
    <s v="Home &amp; Kitchen"/>
    <x v="24"/>
  </r>
  <r>
    <s v="P010"/>
    <n v="3"/>
    <n v="2499"/>
    <n v="1874.25"/>
    <s v="Credit Card"/>
    <s v="Delivered"/>
    <s v="Delayed"/>
    <s v="Email"/>
    <n v="80"/>
    <n v="2030"/>
    <n v="5622.75"/>
    <n v="6090"/>
    <n v="-467.25"/>
    <n v="-8.309990662931839E-2"/>
    <n v="5622.75"/>
    <n v="-467.25"/>
    <s v="May"/>
    <s v="May-2025"/>
    <d v="2025-05-01T00:00:00"/>
    <s v="Electronics"/>
    <x v="19"/>
  </r>
  <r>
    <s v="P058"/>
    <n v="2"/>
    <n v="599"/>
    <n v="179.7"/>
    <s v="Debit Card"/>
    <s v="Delivered"/>
    <s v="Delivered"/>
    <s v="Google Ads"/>
    <n v="70"/>
    <n v="464"/>
    <n v="1018.3"/>
    <n v="928"/>
    <n v="90.299999999999955"/>
    <n v="8.8677207109888995E-2"/>
    <n v="1018.3"/>
    <n v="90.299999999999955"/>
    <s v="Jun"/>
    <s v="Jun-2024"/>
    <d v="2024-06-01T00:00:00"/>
    <s v="Home &amp; Kitchen"/>
    <x v="24"/>
  </r>
  <r>
    <s v="P045"/>
    <n v="1"/>
    <n v="4999"/>
    <n v="0"/>
    <s v="Debit Card"/>
    <s v="Cancelled"/>
    <s v="Cancelled"/>
    <s v="Organic"/>
    <n v="100"/>
    <n v="3040"/>
    <n v="4999"/>
    <n v="3040"/>
    <n v="1959"/>
    <n v="0.391878375675135"/>
    <n v="0"/>
    <n v="0"/>
    <s v="Sep"/>
    <s v="Sep-2025"/>
    <d v="2025-09-01T00:00:00"/>
    <s v="Home &amp; Kitchen"/>
    <x v="13"/>
  </r>
  <r>
    <s v="P083"/>
    <n v="2"/>
    <n v="499"/>
    <n v="0"/>
    <s v="Credit Card"/>
    <s v="Cancelled"/>
    <s v="Cancelled"/>
    <s v="Organic"/>
    <n v="40"/>
    <n v="323"/>
    <n v="998"/>
    <n v="646"/>
    <n v="352"/>
    <n v="0.35270541082164331"/>
    <n v="0"/>
    <n v="0"/>
    <s v="Jan"/>
    <s v="Jan-2024"/>
    <d v="2024-01-01T00:00:00"/>
    <s v="Sports &amp; Fitness"/>
    <x v="10"/>
  </r>
  <r>
    <s v="P094"/>
    <n v="2"/>
    <n v="399"/>
    <n v="159.6"/>
    <s v="Cash on Delivery"/>
    <s v="Delivered"/>
    <s v="Delivered"/>
    <s v="Facebook"/>
    <n v="50"/>
    <n v="244"/>
    <n v="638.4"/>
    <n v="488"/>
    <n v="150.39999999999998"/>
    <n v="0.23558897243107765"/>
    <n v="638.4"/>
    <n v="150.39999999999998"/>
    <s v="May"/>
    <s v="May-2024"/>
    <d v="2024-05-01T00:00:00"/>
    <s v="Sports &amp; Fitness"/>
    <x v="1"/>
  </r>
  <r>
    <s v="P021"/>
    <n v="3"/>
    <n v="799"/>
    <n v="479.4"/>
    <s v="Credit Card"/>
    <s v="Delivered"/>
    <s v="Delivered"/>
    <s v="Affiliate"/>
    <n v="80"/>
    <n v="613"/>
    <n v="1917.6"/>
    <n v="1839"/>
    <n v="78.599999999999909"/>
    <n v="4.0988735919899828E-2"/>
    <n v="1917.6"/>
    <n v="78.599999999999909"/>
    <s v="Mar"/>
    <s v="Mar-2025"/>
    <d v="2025-03-01T00:00:00"/>
    <s v="Fashion"/>
    <x v="22"/>
  </r>
  <r>
    <s v="P086"/>
    <n v="3"/>
    <n v="6999"/>
    <n v="3149.55"/>
    <s v="UPI"/>
    <s v="Delivered"/>
    <s v="Delivered"/>
    <s v="Facebook"/>
    <n v="70"/>
    <n v="4782"/>
    <n v="17847.45"/>
    <n v="14346"/>
    <n v="3501.4500000000007"/>
    <n v="0.19618769067850031"/>
    <n v="17847.45"/>
    <n v="3501.4500000000007"/>
    <s v="Jun"/>
    <s v="Jun-2025"/>
    <d v="2025-06-01T00:00:00"/>
    <s v="Sports &amp; Fitness"/>
    <x v="15"/>
  </r>
  <r>
    <s v="P061"/>
    <n v="3"/>
    <n v="299"/>
    <n v="0"/>
    <s v="Net Banking"/>
    <s v="Delivered"/>
    <s v="Delivered"/>
    <s v="Organic"/>
    <n v="80"/>
    <n v="170"/>
    <n v="897"/>
    <n v="510"/>
    <n v="387"/>
    <n v="0.43143812709030099"/>
    <n v="897"/>
    <n v="387"/>
    <s v="Mar"/>
    <s v="Mar-2024"/>
    <d v="2024-03-01T00:00:00"/>
    <s v="Beauty &amp; Personal Care"/>
    <x v="12"/>
  </r>
  <r>
    <s v="P048"/>
    <n v="1"/>
    <n v="1599"/>
    <n v="79.95"/>
    <s v="UPI"/>
    <s v="Delivered"/>
    <s v="Delivered"/>
    <s v="Google Ads"/>
    <n v="60"/>
    <n v="1138"/>
    <n v="1519.05"/>
    <n v="1138"/>
    <n v="381.04999999999995"/>
    <n v="0.25084756920443696"/>
    <n v="1519.05"/>
    <n v="381.04999999999995"/>
    <s v="Feb"/>
    <s v="Feb-2024"/>
    <d v="2024-02-01T00:00:00"/>
    <s v="Home &amp; Kitchen"/>
    <x v="13"/>
  </r>
  <r>
    <s v="P091"/>
    <n v="1"/>
    <n v="3999"/>
    <n v="0"/>
    <s v="Credit Card"/>
    <s v="Cancelled"/>
    <s v="Cancelled"/>
    <s v="Instagram"/>
    <n v="60"/>
    <n v="3076"/>
    <n v="3999"/>
    <n v="3076"/>
    <n v="923"/>
    <n v="0.23080770192548136"/>
    <n v="0"/>
    <n v="0"/>
    <s v="Mar"/>
    <s v="Mar-2024"/>
    <d v="2024-03-01T00:00:00"/>
    <s v="Sports &amp; Fitness"/>
    <x v="3"/>
  </r>
  <r>
    <s v="P027"/>
    <n v="4"/>
    <n v="299"/>
    <n v="0"/>
    <s v="Credit Card"/>
    <s v="Delivered"/>
    <s v="Delivered"/>
    <s v="Google Ads"/>
    <n v="70"/>
    <n v="206"/>
    <n v="1196"/>
    <n v="824"/>
    <n v="372"/>
    <n v="0.31103678929765888"/>
    <n v="1196"/>
    <n v="372"/>
    <s v="May"/>
    <s v="May-2024"/>
    <d v="2024-05-01T00:00:00"/>
    <s v="Fashion"/>
    <x v="0"/>
  </r>
  <r>
    <s v="P019"/>
    <n v="1"/>
    <n v="499"/>
    <n v="74.849999999999994"/>
    <s v="Credit Card"/>
    <s v="Delivered"/>
    <s v="Delivered"/>
    <s v="Organic"/>
    <n v="70"/>
    <n v="391"/>
    <n v="424.15"/>
    <n v="391"/>
    <n v="33.149999999999977"/>
    <n v="7.8156312625250454E-2"/>
    <n v="424.15"/>
    <n v="33.149999999999977"/>
    <s v="Nov"/>
    <s v="Nov-2024"/>
    <d v="2024-11-01T00:00:00"/>
    <s v="Electronics"/>
    <x v="9"/>
  </r>
  <r>
    <s v="P014"/>
    <n v="1"/>
    <n v="2499"/>
    <n v="124.95"/>
    <s v="UPI"/>
    <s v="Delivered"/>
    <s v="Delivered"/>
    <s v="Facebook"/>
    <n v="40"/>
    <n v="1599"/>
    <n v="2374.0500000000002"/>
    <n v="1599"/>
    <n v="775.05000000000018"/>
    <n v="0.32646742907689397"/>
    <n v="2374.0500000000002"/>
    <n v="775.05000000000018"/>
    <s v="Oct"/>
    <s v="Oct-2025"/>
    <d v="2025-10-01T00:00:00"/>
    <s v="Electronics"/>
    <x v="6"/>
  </r>
  <r>
    <s v="P004"/>
    <n v="4"/>
    <n v="8999"/>
    <n v="1799.8"/>
    <s v="UPI"/>
    <s v="Delivered"/>
    <s v="Delivered"/>
    <s v="Facebook"/>
    <n v="40"/>
    <n v="5059"/>
    <n v="34196.199999999997"/>
    <n v="20236"/>
    <n v="13960.199999999997"/>
    <n v="0.40823834227194827"/>
    <n v="34196.199999999997"/>
    <n v="13960.199999999997"/>
    <s v="Mar"/>
    <s v="Mar-2024"/>
    <d v="2024-03-01T00:00:00"/>
    <s v="Electronics"/>
    <x v="5"/>
  </r>
  <r>
    <s v="P073"/>
    <n v="2"/>
    <n v="499"/>
    <n v="0"/>
    <s v="UPI"/>
    <s v="Cancelled"/>
    <s v="Cancelled"/>
    <s v="Google Ads"/>
    <n v="40"/>
    <n v="334"/>
    <n v="998"/>
    <n v="668"/>
    <n v="330"/>
    <n v="0.33066132264529058"/>
    <n v="0"/>
    <n v="0"/>
    <s v="Nov"/>
    <s v="Nov-2024"/>
    <d v="2024-11-01T00:00:00"/>
    <s v="Beauty &amp; Personal Care"/>
    <x v="23"/>
  </r>
  <r>
    <s v="P098"/>
    <n v="1"/>
    <n v="399"/>
    <n v="0"/>
    <s v="Credit Card"/>
    <s v="Cancelled"/>
    <s v="Cancelled"/>
    <s v="Organic"/>
    <n v="100"/>
    <n v="278"/>
    <n v="399"/>
    <n v="278"/>
    <n v="121"/>
    <n v="0.3032581453634085"/>
    <n v="0"/>
    <n v="0"/>
    <s v="Apr"/>
    <s v="Apr-2024"/>
    <d v="2024-04-01T00:00:00"/>
    <s v="Sports &amp; Fitness"/>
    <x v="18"/>
  </r>
  <r>
    <s v="P019"/>
    <n v="1"/>
    <n v="499"/>
    <n v="74.849999999999994"/>
    <s v="UPI"/>
    <s v="Delivered"/>
    <s v="Delivered"/>
    <s v="Email"/>
    <n v="50"/>
    <n v="391"/>
    <n v="424.15"/>
    <n v="391"/>
    <n v="33.149999999999977"/>
    <n v="7.8156312625250454E-2"/>
    <n v="424.15"/>
    <n v="33.149999999999977"/>
    <s v="Jul"/>
    <s v="Jul-2024"/>
    <d v="2024-07-01T00:00:00"/>
    <s v="Electronics"/>
    <x v="9"/>
  </r>
  <r>
    <s v="P096"/>
    <n v="3"/>
    <n v="299"/>
    <n v="44.85"/>
    <s v="Credit Card"/>
    <s v="Delivered"/>
    <s v="Delivered"/>
    <s v="Organic"/>
    <n v="100"/>
    <n v="168"/>
    <n v="852.15"/>
    <n v="504"/>
    <n v="348.15"/>
    <n v="0.408554831895793"/>
    <n v="852.15"/>
    <n v="348.15"/>
    <s v="Oct"/>
    <s v="Oct-2025"/>
    <d v="2025-10-01T00:00:00"/>
    <s v="Sports &amp; Fitness"/>
    <x v="1"/>
  </r>
  <r>
    <s v="P076"/>
    <n v="1"/>
    <n v="399"/>
    <n v="19.95"/>
    <s v="Cash on Delivery"/>
    <s v="Delivered"/>
    <s v="Delivered"/>
    <s v="Google Ads"/>
    <n v="70"/>
    <n v="322"/>
    <n v="379.05"/>
    <n v="322"/>
    <n v="57.050000000000011"/>
    <n v="0.15050784856879043"/>
    <n v="379.05"/>
    <n v="57.050000000000011"/>
    <s v="Jan"/>
    <s v="Jan-2024"/>
    <d v="2024-01-01T00:00:00"/>
    <s v="Beauty &amp; Personal Care"/>
    <x v="23"/>
  </r>
  <r>
    <s v="P005"/>
    <n v="2"/>
    <n v="599"/>
    <n v="0"/>
    <s v="Credit Card"/>
    <s v="Cancelled"/>
    <s v="Cancelled"/>
    <s v="Google Ads"/>
    <n v="70"/>
    <n v="426"/>
    <n v="1198"/>
    <n v="852"/>
    <n v="346"/>
    <n v="0.28881469115191988"/>
    <n v="0"/>
    <n v="0"/>
    <s v="Jun"/>
    <s v="Jun-2024"/>
    <d v="2024-06-01T00:00:00"/>
    <s v="Electronics"/>
    <x v="20"/>
  </r>
  <r>
    <s v="P093"/>
    <n v="1"/>
    <n v="999"/>
    <n v="99.9"/>
    <s v="Cash on Delivery"/>
    <s v="Delivered"/>
    <s v="Delivered"/>
    <s v="Google Ads"/>
    <n v="60"/>
    <n v="629"/>
    <n v="899.1"/>
    <n v="629"/>
    <n v="270.10000000000002"/>
    <n v="0.30041152263374488"/>
    <n v="899.1"/>
    <n v="270.10000000000002"/>
    <s v="Jan"/>
    <s v="Jan-2024"/>
    <d v="2024-01-01T00:00:00"/>
    <s v="Sports &amp; Fitness"/>
    <x v="1"/>
  </r>
  <r>
    <s v="P025"/>
    <n v="1"/>
    <n v="4999"/>
    <n v="499.9"/>
    <s v="Debit Card"/>
    <s v="Delivered"/>
    <s v="Delivered"/>
    <s v="Instagram"/>
    <n v="60"/>
    <n v="3572"/>
    <n v="4499.1000000000004"/>
    <n v="3572"/>
    <n v="927.10000000000036"/>
    <n v="0.20606343490920412"/>
    <n v="4499.1000000000004"/>
    <n v="927.10000000000036"/>
    <s v="Mar"/>
    <s v="Mar-2024"/>
    <d v="2024-03-01T00:00:00"/>
    <s v="Fashion"/>
    <x v="0"/>
  </r>
  <r>
    <s v="P005"/>
    <n v="4"/>
    <n v="599"/>
    <n v="359.4"/>
    <s v="UPI"/>
    <s v="Delivered"/>
    <s v="Delivered"/>
    <s v="Facebook"/>
    <n v="70"/>
    <n v="426"/>
    <n v="2036.6"/>
    <n v="1704"/>
    <n v="332.59999999999991"/>
    <n v="0.16331140135519981"/>
    <n v="2036.6"/>
    <n v="332.59999999999991"/>
    <s v="Jun"/>
    <s v="Jun-2024"/>
    <d v="2024-06-01T00:00:00"/>
    <s v="Electronics"/>
    <x v="20"/>
  </r>
  <r>
    <s v="P093"/>
    <n v="2"/>
    <n v="999"/>
    <n v="199.8"/>
    <s v="Credit Card"/>
    <s v="Delivered"/>
    <s v="Delivered"/>
    <s v="Organic"/>
    <n v="80"/>
    <n v="629"/>
    <n v="1798.2"/>
    <n v="1258"/>
    <n v="540.20000000000005"/>
    <n v="0.30041152263374488"/>
    <n v="1798.2"/>
    <n v="540.20000000000005"/>
    <s v="Jan"/>
    <s v="Jan-2024"/>
    <d v="2024-01-01T00:00:00"/>
    <s v="Sports &amp; Fitness"/>
    <x v="1"/>
  </r>
  <r>
    <s v="P031"/>
    <n v="1"/>
    <n v="3999"/>
    <n v="0"/>
    <s v="Cash on Delivery"/>
    <s v="Delivered"/>
    <s v="Delayed"/>
    <s v="Email"/>
    <n v="60"/>
    <n v="3007"/>
    <n v="3999"/>
    <n v="3007"/>
    <n v="992"/>
    <n v="0.24806201550387597"/>
    <n v="3999"/>
    <n v="992"/>
    <s v="Apr"/>
    <s v="Apr-2025"/>
    <d v="2025-04-01T00:00:00"/>
    <s v="Fashion"/>
    <x v="21"/>
  </r>
  <r>
    <s v="P070"/>
    <n v="1"/>
    <n v="499"/>
    <n v="99.8"/>
    <s v="Debit Card"/>
    <s v="Delivered"/>
    <s v="Delivered"/>
    <s v="Google Ads"/>
    <n v="50"/>
    <n v="394"/>
    <n v="399.2"/>
    <n v="394"/>
    <n v="5.1999999999999886"/>
    <n v="1.3026052104208388E-2"/>
    <n v="399.2"/>
    <n v="5.1999999999999886"/>
    <s v="Jul"/>
    <s v="Jul-2024"/>
    <d v="2024-07-01T00:00:00"/>
    <s v="Beauty &amp; Personal Care"/>
    <x v="2"/>
  </r>
  <r>
    <s v="P078"/>
    <n v="3"/>
    <n v="399"/>
    <n v="239.4"/>
    <s v="Cash on Delivery"/>
    <s v="Delivered"/>
    <s v="Delivered"/>
    <s v="Organic"/>
    <n v="60"/>
    <n v="257"/>
    <n v="957.6"/>
    <n v="771"/>
    <n v="186.60000000000002"/>
    <n v="0.19486215538847121"/>
    <n v="957.6"/>
    <n v="186.60000000000002"/>
    <s v="Sep"/>
    <s v="Sep-2025"/>
    <d v="2025-09-01T00:00:00"/>
    <s v="Beauty &amp; Personal Care"/>
    <x v="7"/>
  </r>
  <r>
    <s v="P046"/>
    <n v="3"/>
    <n v="1999"/>
    <n v="0"/>
    <s v="Cash on Delivery"/>
    <s v="Cancelled"/>
    <s v="Cancelled"/>
    <s v="Instagram"/>
    <n v="60"/>
    <n v="1398"/>
    <n v="5997"/>
    <n v="4194"/>
    <n v="1803"/>
    <n v="0.30065032516258128"/>
    <n v="0"/>
    <n v="0"/>
    <s v="Jan"/>
    <s v="Jan-2024"/>
    <d v="2024-01-01T00:00:00"/>
    <s v="Home &amp; Kitchen"/>
    <x v="13"/>
  </r>
  <r>
    <s v="P086"/>
    <n v="2"/>
    <n v="6999"/>
    <n v="1399.8"/>
    <s v="Cash on Delivery"/>
    <s v="Delivered"/>
    <s v="Delivered"/>
    <s v="Organic"/>
    <n v="40"/>
    <n v="4782"/>
    <n v="12598.2"/>
    <n v="9564"/>
    <n v="3034.2000000000007"/>
    <n v="0.24084393008525032"/>
    <n v="12598.2"/>
    <n v="3034.2000000000007"/>
    <s v="Jul"/>
    <s v="Jul-2025"/>
    <d v="2025-07-01T00:00:00"/>
    <s v="Sports &amp; Fitness"/>
    <x v="15"/>
  </r>
  <r>
    <s v="P073"/>
    <n v="1"/>
    <n v="499"/>
    <n v="124.75"/>
    <s v="UPI"/>
    <s v="Delivered"/>
    <s v="Delivered"/>
    <s v="Affiliate"/>
    <n v="100"/>
    <n v="334"/>
    <n v="374.25"/>
    <n v="334"/>
    <n v="40.25"/>
    <n v="0.10754843019372078"/>
    <n v="374.25"/>
    <n v="40.25"/>
    <s v="Apr"/>
    <s v="Apr-2024"/>
    <d v="2024-04-01T00:00:00"/>
    <s v="Beauty &amp; Personal Care"/>
    <x v="23"/>
  </r>
  <r>
    <s v="P033"/>
    <n v="1"/>
    <n v="399"/>
    <n v="0"/>
    <s v="Debit Card"/>
    <s v="Delivered"/>
    <s v="Delivered"/>
    <s v="Facebook"/>
    <n v="40"/>
    <n v="321"/>
    <n v="399"/>
    <n v="321"/>
    <n v="78"/>
    <n v="0.19548872180451127"/>
    <n v="399"/>
    <n v="78"/>
    <s v="Aug"/>
    <s v="Aug-2024"/>
    <d v="2024-08-01T00:00:00"/>
    <s v="Fashion"/>
    <x v="11"/>
  </r>
  <r>
    <s v="P091"/>
    <n v="2"/>
    <n v="3999"/>
    <n v="799.8"/>
    <s v="UPI"/>
    <s v="Delivered"/>
    <s v="Delivered"/>
    <s v="Organic"/>
    <n v="80"/>
    <n v="3076"/>
    <n v="7198.2"/>
    <n v="6152"/>
    <n v="1046.1999999999998"/>
    <n v="0.1453418910283126"/>
    <n v="7198.2"/>
    <n v="1046.1999999999998"/>
    <s v="Mar"/>
    <s v="Mar-2024"/>
    <d v="2024-03-01T00:00:00"/>
    <s v="Sports &amp; Fitness"/>
    <x v="3"/>
  </r>
  <r>
    <s v="P002"/>
    <n v="2"/>
    <n v="999"/>
    <n v="99.9"/>
    <s v="Credit Card"/>
    <s v="Delivered"/>
    <s v="Delivered"/>
    <s v="Email"/>
    <n v="80"/>
    <n v="590"/>
    <n v="1898.1"/>
    <n v="1180"/>
    <n v="718.09999999999991"/>
    <n v="0.37832569411516775"/>
    <n v="1898.1"/>
    <n v="718.09999999999991"/>
    <s v="Jun"/>
    <s v="Jun-2025"/>
    <d v="2025-06-01T00:00:00"/>
    <s v="Electronics"/>
    <x v="5"/>
  </r>
  <r>
    <s v="P097"/>
    <n v="2"/>
    <n v="499"/>
    <n v="99.8"/>
    <s v="Cash on Delivery"/>
    <s v="Delivered"/>
    <s v="Delivered"/>
    <s v="Google Ads"/>
    <n v="50"/>
    <n v="324"/>
    <n v="898.2"/>
    <n v="648"/>
    <n v="250.20000000000005"/>
    <n v="0.27855711422845697"/>
    <n v="898.2"/>
    <n v="250.20000000000005"/>
    <s v="Oct"/>
    <s v="Oct-2024"/>
    <d v="2024-10-01T00:00:00"/>
    <s v="Sports &amp; Fitness"/>
    <x v="18"/>
  </r>
  <r>
    <s v="P014"/>
    <n v="4"/>
    <n v="2499"/>
    <n v="999.6"/>
    <s v="UPI"/>
    <s v="Delivered"/>
    <s v="Delivered"/>
    <s v="Google Ads"/>
    <n v="70"/>
    <n v="1599"/>
    <n v="8996.4"/>
    <n v="6396"/>
    <n v="2600.3999999999996"/>
    <n v="0.28904895291449911"/>
    <n v="8996.4"/>
    <n v="2600.3999999999996"/>
    <s v="May"/>
    <s v="May-2024"/>
    <d v="2024-05-01T00:00:00"/>
    <s v="Electronics"/>
    <x v="6"/>
  </r>
  <r>
    <s v="P052"/>
    <n v="1"/>
    <n v="499"/>
    <n v="49.9"/>
    <s v="Debit Card"/>
    <s v="Delivered"/>
    <s v="Delivered"/>
    <s v="Email"/>
    <n v="50"/>
    <n v="320"/>
    <n v="449.1"/>
    <n v="320"/>
    <n v="129.10000000000002"/>
    <n v="0.28746381652193281"/>
    <n v="449.1"/>
    <n v="129.10000000000002"/>
    <s v="Jan"/>
    <s v="Jan-2025"/>
    <d v="2025-01-01T00:00:00"/>
    <s v="Home &amp; Kitchen"/>
    <x v="14"/>
  </r>
  <r>
    <s v="P007"/>
    <n v="1"/>
    <n v="599"/>
    <n v="0"/>
    <s v="UPI"/>
    <s v="Cancelled"/>
    <s v="Cancelled"/>
    <s v="Instagram"/>
    <n v="50"/>
    <n v="470"/>
    <n v="599"/>
    <n v="470"/>
    <n v="129"/>
    <n v="0.21535893155258765"/>
    <n v="0"/>
    <n v="0"/>
    <s v="Aug"/>
    <s v="Aug-2025"/>
    <d v="2025-08-01T00:00:00"/>
    <s v="Electronics"/>
    <x v="20"/>
  </r>
  <r>
    <s v="P036"/>
    <n v="1"/>
    <n v="2999"/>
    <n v="149.94999999999999"/>
    <s v="Debit Card"/>
    <s v="Delivered"/>
    <s v="Delivered"/>
    <s v="Affiliate"/>
    <n v="100"/>
    <n v="2406"/>
    <n v="2849.05"/>
    <n v="2406"/>
    <n v="443.05000000000018"/>
    <n v="0.15550797634299157"/>
    <n v="2849.05"/>
    <n v="443.05000000000018"/>
    <s v="Oct"/>
    <s v="Oct-2025"/>
    <d v="2025-10-01T00:00:00"/>
    <s v="Fashion"/>
    <x v="11"/>
  </r>
  <r>
    <s v="P015"/>
    <n v="1"/>
    <n v="1299"/>
    <n v="324.75"/>
    <s v="Debit Card"/>
    <s v="Delivered"/>
    <s v="Delivered"/>
    <s v="Facebook"/>
    <n v="100"/>
    <n v="881"/>
    <n v="974.25"/>
    <n v="881"/>
    <n v="93.25"/>
    <n v="9.5714652296638433E-2"/>
    <n v="974.25"/>
    <n v="93.25"/>
    <s v="Dec"/>
    <s v="Dec-2024"/>
    <d v="2024-12-01T00:00:00"/>
    <s v="Electronics"/>
    <x v="6"/>
  </r>
  <r>
    <s v="P001"/>
    <n v="1"/>
    <n v="799"/>
    <n v="0"/>
    <s v="Net Banking"/>
    <s v="Delivered"/>
    <s v="Delayed"/>
    <s v="Instagram"/>
    <n v="40"/>
    <n v="547"/>
    <n v="799"/>
    <n v="547"/>
    <n v="252"/>
    <n v="0.31539424280350437"/>
    <n v="799"/>
    <n v="252"/>
    <s v="Jul"/>
    <s v="Jul-2024"/>
    <d v="2024-07-01T00:00:00"/>
    <s v="Electronics"/>
    <x v="5"/>
  </r>
  <r>
    <s v="P084"/>
    <n v="4"/>
    <n v="999"/>
    <n v="599.4"/>
    <s v="UPI"/>
    <s v="Delivered"/>
    <s v="Delivered"/>
    <s v="Email"/>
    <n v="80"/>
    <n v="809"/>
    <n v="3396.6"/>
    <n v="3236"/>
    <n v="160.59999999999991"/>
    <n v="4.7282576694341376E-2"/>
    <n v="3396.6"/>
    <n v="160.59999999999991"/>
    <s v="Jan"/>
    <s v="Jan-2025"/>
    <d v="2025-01-01T00:00:00"/>
    <s v="Sports &amp; Fitness"/>
    <x v="10"/>
  </r>
  <r>
    <s v="P053"/>
    <n v="1"/>
    <n v="599"/>
    <n v="29.95"/>
    <s v="UPI"/>
    <s v="Delivered"/>
    <s v="Delivered"/>
    <s v="Organic"/>
    <n v="50"/>
    <n v="443"/>
    <n v="569.04999999999995"/>
    <n v="443"/>
    <n v="126.04999999999995"/>
    <n v="0.22150953343291443"/>
    <n v="569.04999999999995"/>
    <n v="126.04999999999995"/>
    <s v="Oct"/>
    <s v="Oct-2025"/>
    <d v="2025-10-01T00:00:00"/>
    <s v="Home &amp; Kitchen"/>
    <x v="16"/>
  </r>
  <r>
    <s v="P045"/>
    <n v="1"/>
    <n v="4999"/>
    <n v="249.95"/>
    <s v="Cash on Delivery"/>
    <s v="Delivered"/>
    <s v="Delivered"/>
    <s v="Organic"/>
    <n v="70"/>
    <n v="3040"/>
    <n v="4749.05"/>
    <n v="3040"/>
    <n v="1709.0500000000002"/>
    <n v="0.359871974394879"/>
    <n v="4749.05"/>
    <n v="1709.0500000000002"/>
    <s v="Oct"/>
    <s v="Oct-2025"/>
    <d v="2025-10-01T00:00:00"/>
    <s v="Home &amp; Kitchen"/>
    <x v="13"/>
  </r>
  <r>
    <s v="P003"/>
    <n v="1"/>
    <n v="399"/>
    <n v="0"/>
    <s v="Cash on Delivery"/>
    <s v="Delivered"/>
    <s v="Delivered"/>
    <s v="Organic"/>
    <n v="50"/>
    <n v="307"/>
    <n v="399"/>
    <n v="307"/>
    <n v="92"/>
    <n v="0.23057644110275688"/>
    <n v="399"/>
    <n v="92"/>
    <s v="Sep"/>
    <s v="Sep-2024"/>
    <d v="2024-09-01T00:00:00"/>
    <s v="Electronics"/>
    <x v="5"/>
  </r>
  <r>
    <s v="P012"/>
    <n v="1"/>
    <n v="1599"/>
    <n v="239.85"/>
    <s v="UPI"/>
    <s v="Delivered"/>
    <s v="Delayed"/>
    <s v="Organic"/>
    <n v="50"/>
    <n v="1169"/>
    <n v="1359.15"/>
    <n v="1169"/>
    <n v="190.15000000000009"/>
    <n v="0.1399036162307325"/>
    <n v="1359.15"/>
    <n v="190.15000000000009"/>
    <s v="Sep"/>
    <s v="Sep-2024"/>
    <d v="2024-09-01T00:00:00"/>
    <s v="Electronics"/>
    <x v="19"/>
  </r>
  <r>
    <s v="P071"/>
    <n v="4"/>
    <n v="999"/>
    <n v="599.4"/>
    <s v="Credit Card"/>
    <s v="Delivered"/>
    <s v="Delivered"/>
    <s v="Facebook"/>
    <n v="70"/>
    <n v="818"/>
    <n v="3396.6"/>
    <n v="3272"/>
    <n v="124.59999999999991"/>
    <n v="3.6683742566095481E-2"/>
    <n v="3396.6"/>
    <n v="124.59999999999991"/>
    <s v="Mar"/>
    <s v="Mar-2024"/>
    <d v="2024-03-01T00:00:00"/>
    <s v="Beauty &amp; Personal Care"/>
    <x v="2"/>
  </r>
  <r>
    <s v="P097"/>
    <n v="4"/>
    <n v="499"/>
    <n v="399.2"/>
    <s v="Debit Card"/>
    <s v="Delivered"/>
    <s v="Delivered"/>
    <s v="Instagram"/>
    <n v="80"/>
    <n v="324"/>
    <n v="1596.8"/>
    <n v="1296"/>
    <n v="300.79999999999995"/>
    <n v="0.18837675350701399"/>
    <n v="1596.8"/>
    <n v="300.79999999999995"/>
    <s v="Nov"/>
    <s v="Nov-2024"/>
    <d v="2024-11-01T00:00:00"/>
    <s v="Sports &amp; Fitness"/>
    <x v="18"/>
  </r>
  <r>
    <s v="P027"/>
    <n v="4"/>
    <n v="299"/>
    <n v="0"/>
    <s v="Cash on Delivery"/>
    <s v="Delivered"/>
    <s v="Delivered"/>
    <s v="Organic"/>
    <n v="70"/>
    <n v="206"/>
    <n v="1196"/>
    <n v="824"/>
    <n v="372"/>
    <n v="0.31103678929765888"/>
    <n v="1196"/>
    <n v="372"/>
    <s v="Oct"/>
    <s v="Oct-2024"/>
    <d v="2024-10-01T00:00:00"/>
    <s v="Fashion"/>
    <x v="0"/>
  </r>
  <r>
    <s v="P046"/>
    <n v="1"/>
    <n v="1999"/>
    <n v="99.95"/>
    <s v="Credit Card"/>
    <s v="Delivered"/>
    <s v="Delivered"/>
    <s v="Affiliate"/>
    <n v="50"/>
    <n v="1398"/>
    <n v="1899.05"/>
    <n v="1398"/>
    <n v="501.04999999999995"/>
    <n v="0.26384244753955921"/>
    <n v="1899.05"/>
    <n v="501.04999999999995"/>
    <s v="Jun"/>
    <s v="Jun-2024"/>
    <d v="2024-06-01T00:00:00"/>
    <s v="Home &amp; Kitchen"/>
    <x v="13"/>
  </r>
  <r>
    <s v="P065"/>
    <n v="4"/>
    <n v="399"/>
    <n v="0"/>
    <s v="Credit Card"/>
    <s v="Cancelled"/>
    <s v="Cancelled"/>
    <s v="Facebook"/>
    <n v="60"/>
    <n v="252"/>
    <n v="1596"/>
    <n v="1008"/>
    <n v="588"/>
    <n v="0.36842105263157893"/>
    <n v="0"/>
    <n v="0"/>
    <s v="Dec"/>
    <s v="Dec-2024"/>
    <d v="2024-12-01T00:00:00"/>
    <s v="Beauty &amp; Personal Care"/>
    <x v="17"/>
  </r>
  <r>
    <s v="P061"/>
    <n v="2"/>
    <n v="299"/>
    <n v="59.8"/>
    <s v="Net Banking"/>
    <s v="Delivered"/>
    <s v="Delivered"/>
    <s v="Affiliate"/>
    <n v="70"/>
    <n v="170"/>
    <n v="538.20000000000005"/>
    <n v="340"/>
    <n v="198.20000000000005"/>
    <n v="0.36826458565589004"/>
    <n v="538.20000000000005"/>
    <n v="198.20000000000005"/>
    <s v="May"/>
    <s v="May-2025"/>
    <d v="2025-05-01T00:00:00"/>
    <s v="Beauty &amp; Personal Care"/>
    <x v="12"/>
  </r>
  <r>
    <s v="P060"/>
    <n v="2"/>
    <n v="999"/>
    <n v="199.8"/>
    <s v="Cash on Delivery"/>
    <s v="Delivered"/>
    <s v="Delayed"/>
    <s v="Email"/>
    <n v="100"/>
    <n v="744"/>
    <n v="1798.2"/>
    <n v="1488"/>
    <n v="310.20000000000005"/>
    <n v="0.17250583917250586"/>
    <n v="1798.2"/>
    <n v="310.20000000000005"/>
    <s v="Jun"/>
    <s v="Jun-2025"/>
    <d v="2025-06-01T00:00:00"/>
    <s v="Home &amp; Kitchen"/>
    <x v="24"/>
  </r>
  <r>
    <s v="P076"/>
    <n v="3"/>
    <n v="399"/>
    <n v="59.85"/>
    <s v="UPI"/>
    <s v="Delivered"/>
    <s v="Delayed"/>
    <s v="Affiliate"/>
    <n v="100"/>
    <n v="322"/>
    <n v="1137.1500000000001"/>
    <n v="966"/>
    <n v="171.15000000000009"/>
    <n v="0.15050784856879046"/>
    <n v="1137.1500000000001"/>
    <n v="171.15000000000009"/>
    <s v="Apr"/>
    <s v="Apr-2025"/>
    <d v="2025-04-01T00:00:00"/>
    <s v="Beauty &amp; Personal Care"/>
    <x v="23"/>
  </r>
  <r>
    <s v="P004"/>
    <n v="1"/>
    <n v="8999"/>
    <n v="899.9"/>
    <s v="Net Banking"/>
    <s v="Delivered"/>
    <s v="Delivered"/>
    <s v="Google Ads"/>
    <n v="70"/>
    <n v="5059"/>
    <n v="8099.1"/>
    <n v="5059"/>
    <n v="3040.1000000000004"/>
    <n v="0.37536269462038996"/>
    <n v="8099.1"/>
    <n v="3040.1000000000004"/>
    <s v="Sep"/>
    <s v="Sep-2025"/>
    <d v="2025-09-01T00:00:00"/>
    <s v="Electronics"/>
    <x v="5"/>
  </r>
  <r>
    <s v="P062"/>
    <n v="3"/>
    <n v="1599"/>
    <n v="0"/>
    <s v="UPI"/>
    <s v="Cancelled"/>
    <s v="Cancelled"/>
    <s v="Email"/>
    <n v="70"/>
    <n v="1023"/>
    <n v="4797"/>
    <n v="3069"/>
    <n v="1728"/>
    <n v="0.36022514071294559"/>
    <n v="0"/>
    <n v="0"/>
    <s v="Jul"/>
    <s v="Jul-2025"/>
    <d v="2025-07-01T00:00:00"/>
    <s v="Beauty &amp; Personal Care"/>
    <x v="12"/>
  </r>
  <r>
    <s v="P094"/>
    <n v="1"/>
    <n v="399"/>
    <n v="59.85"/>
    <s v="Credit Card"/>
    <s v="Delivered"/>
    <s v="Delivered"/>
    <s v="Facebook"/>
    <n v="40"/>
    <n v="244"/>
    <n v="339.15"/>
    <n v="244"/>
    <n v="95.149999999999977"/>
    <n v="0.28055432699395544"/>
    <n v="339.15"/>
    <n v="95.149999999999977"/>
    <s v="Sep"/>
    <s v="Sep-2024"/>
    <d v="2024-09-01T00:00:00"/>
    <s v="Sports &amp; Fitness"/>
    <x v="1"/>
  </r>
  <r>
    <s v="P052"/>
    <n v="3"/>
    <n v="499"/>
    <n v="299.39999999999998"/>
    <s v="Net Banking"/>
    <s v="Delivered"/>
    <s v="Delivered"/>
    <s v="Affiliate"/>
    <n v="50"/>
    <n v="320"/>
    <n v="1197.5999999999999"/>
    <n v="960"/>
    <n v="237.59999999999991"/>
    <n v="0.1983967935871743"/>
    <n v="1197.5999999999999"/>
    <n v="237.59999999999991"/>
    <s v="Mar"/>
    <s v="Mar-2025"/>
    <d v="2025-03-01T00:00:00"/>
    <s v="Home &amp; Kitchen"/>
    <x v="14"/>
  </r>
  <r>
    <s v="P002"/>
    <n v="1"/>
    <n v="999"/>
    <n v="0"/>
    <s v="UPI"/>
    <s v="Cancelled"/>
    <s v="Cancelled"/>
    <s v="Facebook"/>
    <n v="60"/>
    <n v="590"/>
    <n v="999"/>
    <n v="590"/>
    <n v="409"/>
    <n v="0.4094094094094094"/>
    <n v="0"/>
    <n v="0"/>
    <s v="Mar"/>
    <s v="Mar-2024"/>
    <d v="2024-03-01T00:00:00"/>
    <s v="Electronics"/>
    <x v="5"/>
  </r>
  <r>
    <s v="P070"/>
    <n v="2"/>
    <n v="499"/>
    <n v="49.9"/>
    <s v="UPI"/>
    <s v="Delivered"/>
    <s v="Delivered"/>
    <s v="Affiliate"/>
    <n v="80"/>
    <n v="394"/>
    <n v="948.1"/>
    <n v="788"/>
    <n v="160.10000000000002"/>
    <n v="0.16886404387722817"/>
    <n v="948.1"/>
    <n v="160.10000000000002"/>
    <s v="Aug"/>
    <s v="Aug-2024"/>
    <d v="2024-08-01T00:00:00"/>
    <s v="Beauty &amp; Personal Care"/>
    <x v="2"/>
  </r>
  <r>
    <s v="P084"/>
    <n v="2"/>
    <n v="999"/>
    <n v="99.9"/>
    <s v="Debit Card"/>
    <s v="Delivered"/>
    <s v="Delivered"/>
    <s v="Google Ads"/>
    <n v="100"/>
    <n v="809"/>
    <n v="1898.1"/>
    <n v="1618"/>
    <n v="280.09999999999991"/>
    <n v="0.14756862125283174"/>
    <n v="1898.1"/>
    <n v="280.09999999999991"/>
    <s v="Oct"/>
    <s v="Oct-2025"/>
    <d v="2025-10-01T00:00:00"/>
    <s v="Sports &amp; Fitness"/>
    <x v="10"/>
  </r>
  <r>
    <s v="P073"/>
    <n v="2"/>
    <n v="499"/>
    <n v="99.8"/>
    <s v="UPI"/>
    <s v="Delivered"/>
    <s v="Delivered"/>
    <s v="Affiliate"/>
    <n v="50"/>
    <n v="334"/>
    <n v="898.2"/>
    <n v="668"/>
    <n v="230.20000000000005"/>
    <n v="0.25629035849476733"/>
    <n v="898.2"/>
    <n v="230.20000000000005"/>
    <s v="Nov"/>
    <s v="Nov-2024"/>
    <d v="2024-11-01T00:00:00"/>
    <s v="Beauty &amp; Personal Care"/>
    <x v="23"/>
  </r>
  <r>
    <s v="P023"/>
    <n v="2"/>
    <n v="8999"/>
    <n v="0"/>
    <s v="Cash on Delivery"/>
    <s v="Delivered"/>
    <s v="Delayed"/>
    <s v="Instagram"/>
    <n v="70"/>
    <n v="6419"/>
    <n v="17998"/>
    <n v="12838"/>
    <n v="5160"/>
    <n v="0.28669852205800644"/>
    <n v="17998"/>
    <n v="5160"/>
    <s v="Feb"/>
    <s v="Feb-2025"/>
    <d v="2025-02-01T00:00:00"/>
    <s v="Fashion"/>
    <x v="22"/>
  </r>
  <r>
    <s v="P004"/>
    <n v="1"/>
    <n v="8999"/>
    <n v="0"/>
    <s v="Credit Card"/>
    <s v="Delivered"/>
    <s v="Delivered"/>
    <s v="Facebook"/>
    <n v="100"/>
    <n v="5059"/>
    <n v="8999"/>
    <n v="5059"/>
    <n v="3940"/>
    <n v="0.43782642515835091"/>
    <n v="8999"/>
    <n v="3940"/>
    <s v="Jan"/>
    <s v="Jan-2024"/>
    <d v="2024-01-01T00:00:00"/>
    <s v="Electronics"/>
    <x v="5"/>
  </r>
  <r>
    <s v="P085"/>
    <n v="2"/>
    <n v="2999"/>
    <n v="599.79999999999995"/>
    <s v="Credit Card"/>
    <s v="Delivered"/>
    <s v="Delivered"/>
    <s v="Organic"/>
    <n v="100"/>
    <n v="2394"/>
    <n v="5398.2"/>
    <n v="4788"/>
    <n v="610.19999999999982"/>
    <n v="0.11303767922640877"/>
    <n v="5398.2"/>
    <n v="610.19999999999982"/>
    <s v="May"/>
    <s v="May-2025"/>
    <d v="2025-05-01T00:00:00"/>
    <s v="Sports &amp; Fitness"/>
    <x v="15"/>
  </r>
  <r>
    <s v="P024"/>
    <n v="3"/>
    <n v="1299"/>
    <n v="584.54999999999995"/>
    <s v="Cash on Delivery"/>
    <s v="Delivered"/>
    <s v="Delivered"/>
    <s v="Affiliate"/>
    <n v="50"/>
    <n v="969"/>
    <n v="3312.45"/>
    <n v="2907"/>
    <n v="405.44999999999982"/>
    <n v="0.12240184757505769"/>
    <n v="3312.45"/>
    <n v="405.44999999999982"/>
    <s v="Nov"/>
    <s v="Nov-2024"/>
    <d v="2024-11-01T00:00:00"/>
    <s v="Fashion"/>
    <x v="22"/>
  </r>
  <r>
    <s v="P085"/>
    <n v="2"/>
    <n v="2999"/>
    <n v="899.7"/>
    <s v="Credit Card"/>
    <s v="Delivered"/>
    <s v="Delivered"/>
    <s v="Email"/>
    <n v="70"/>
    <n v="2394"/>
    <n v="5098.3"/>
    <n v="4788"/>
    <n v="310.30000000000018"/>
    <n v="6.0863425063256413E-2"/>
    <n v="5098.3"/>
    <n v="310.30000000000018"/>
    <s v="Sep"/>
    <s v="Sep-2025"/>
    <d v="2025-09-01T00:00:00"/>
    <s v="Sports &amp; Fitness"/>
    <x v="15"/>
  </r>
  <r>
    <s v="P069"/>
    <n v="2"/>
    <n v="2499"/>
    <n v="749.7"/>
    <s v="Credit Card"/>
    <s v="Delivered"/>
    <s v="Delivered"/>
    <s v="Instagram"/>
    <n v="40"/>
    <n v="1430"/>
    <n v="4248.3"/>
    <n v="2860"/>
    <n v="1388.3000000000002"/>
    <n v="0.32678953934514987"/>
    <n v="4248.3"/>
    <n v="1388.3000000000002"/>
    <s v="Jun"/>
    <s v="Jun-2025"/>
    <d v="2025-06-01T00:00:00"/>
    <s v="Beauty &amp; Personal Care"/>
    <x v="2"/>
  </r>
  <r>
    <s v="P096"/>
    <n v="1"/>
    <n v="299"/>
    <n v="29.9"/>
    <s v="UPI"/>
    <s v="Delivered"/>
    <s v="Delivered"/>
    <s v="Email"/>
    <n v="40"/>
    <n v="168"/>
    <n v="269.10000000000002"/>
    <n v="168"/>
    <n v="101.10000000000002"/>
    <n v="0.37569676700111487"/>
    <n v="269.10000000000002"/>
    <n v="101.10000000000002"/>
    <s v="Nov"/>
    <s v="Nov-2024"/>
    <d v="2024-11-01T00:00:00"/>
    <s v="Sports &amp; Fitness"/>
    <x v="1"/>
  </r>
  <r>
    <s v="P015"/>
    <n v="2"/>
    <n v="1299"/>
    <n v="649.5"/>
    <s v="Credit Card"/>
    <s v="Delivered"/>
    <s v="Delivered"/>
    <s v="Google Ads"/>
    <n v="40"/>
    <n v="881"/>
    <n v="1948.5"/>
    <n v="1762"/>
    <n v="186.5"/>
    <n v="9.5714652296638433E-2"/>
    <n v="1948.5"/>
    <n v="186.5"/>
    <s v="Oct"/>
    <s v="Oct-2025"/>
    <d v="2025-10-01T00:00:00"/>
    <s v="Electronics"/>
    <x v="6"/>
  </r>
  <r>
    <s v="P005"/>
    <n v="2"/>
    <n v="599"/>
    <n v="59.9"/>
    <s v="Credit Card"/>
    <s v="Delivered"/>
    <s v="Delayed"/>
    <s v="Instagram"/>
    <n v="100"/>
    <n v="426"/>
    <n v="1138.0999999999999"/>
    <n v="852"/>
    <n v="286.09999999999991"/>
    <n v="0.25138388542307349"/>
    <n v="1138.0999999999999"/>
    <n v="286.09999999999991"/>
    <s v="Feb"/>
    <s v="Feb-2025"/>
    <d v="2025-02-01T00:00:00"/>
    <s v="Electronics"/>
    <x v="20"/>
  </r>
  <r>
    <s v="P100"/>
    <n v="3"/>
    <n v="4999"/>
    <n v="0"/>
    <s v="Debit Card"/>
    <s v="Cancelled"/>
    <s v="Cancelled"/>
    <s v="Organic"/>
    <n v="60"/>
    <n v="3463"/>
    <n v="14997"/>
    <n v="10389"/>
    <n v="4608"/>
    <n v="0.30726145229045809"/>
    <n v="0"/>
    <n v="0"/>
    <s v="Nov"/>
    <s v="Nov-2024"/>
    <d v="2024-11-01T00:00:00"/>
    <s v="Sports &amp; Fitness"/>
    <x v="18"/>
  </r>
  <r>
    <s v="P039"/>
    <n v="2"/>
    <n v="999"/>
    <n v="0"/>
    <s v="Debit Card"/>
    <s v="Cancelled"/>
    <s v="Cancelled"/>
    <s v="Instagram"/>
    <n v="70"/>
    <n v="573"/>
    <n v="1998"/>
    <n v="1146"/>
    <n v="852"/>
    <n v="0.42642642642642642"/>
    <n v="0"/>
    <n v="0"/>
    <s v="Feb"/>
    <s v="Feb-2025"/>
    <d v="2025-02-01T00:00:00"/>
    <s v="Fashion"/>
    <x v="8"/>
  </r>
  <r>
    <s v="P017"/>
    <n v="1"/>
    <n v="6999"/>
    <n v="699.9"/>
    <s v="UPI"/>
    <s v="Delivered"/>
    <s v="Delivered"/>
    <s v="Affiliate"/>
    <n v="40"/>
    <n v="4046"/>
    <n v="6299.1"/>
    <n v="4046"/>
    <n v="2253.1000000000004"/>
    <n v="0.3576860186375832"/>
    <n v="6299.1"/>
    <n v="2253.1000000000004"/>
    <s v="Mar"/>
    <s v="Mar-2024"/>
    <d v="2024-03-01T00:00:00"/>
    <s v="Electronics"/>
    <x v="9"/>
  </r>
  <r>
    <s v="P053"/>
    <n v="2"/>
    <n v="599"/>
    <n v="119.8"/>
    <s v="Cash on Delivery"/>
    <s v="Delivered"/>
    <s v="Delivered"/>
    <s v="Organic"/>
    <n v="100"/>
    <n v="443"/>
    <n v="1078.2"/>
    <n v="886"/>
    <n v="192.20000000000005"/>
    <n v="0.17826006306807646"/>
    <n v="1078.2"/>
    <n v="192.20000000000005"/>
    <s v="Apr"/>
    <s v="Apr-2025"/>
    <d v="2025-04-01T00:00:00"/>
    <s v="Home &amp; Kitchen"/>
    <x v="16"/>
  </r>
  <r>
    <s v="P078"/>
    <n v="1"/>
    <n v="399"/>
    <n v="0"/>
    <s v="Credit Card"/>
    <s v="Cancelled"/>
    <s v="Cancelled"/>
    <s v="Google Ads"/>
    <n v="80"/>
    <n v="257"/>
    <n v="399"/>
    <n v="257"/>
    <n v="142"/>
    <n v="0.35588972431077692"/>
    <n v="0"/>
    <n v="0"/>
    <s v="Jan"/>
    <s v="Jan-2024"/>
    <d v="2024-01-01T00:00:00"/>
    <s v="Beauty &amp; Personal Care"/>
    <x v="7"/>
  </r>
  <r>
    <s v="P092"/>
    <n v="4"/>
    <n v="999"/>
    <n v="599.4"/>
    <s v="Debit Card"/>
    <s v="Delivered"/>
    <s v="Delivered"/>
    <s v="Instagram"/>
    <n v="100"/>
    <n v="727"/>
    <n v="3396.6"/>
    <n v="2908"/>
    <n v="488.59999999999991"/>
    <n v="0.14384973208502619"/>
    <n v="3396.6"/>
    <n v="488.59999999999991"/>
    <s v="Nov"/>
    <s v="Nov-2024"/>
    <d v="2024-11-01T00:00:00"/>
    <s v="Sports &amp; Fitness"/>
    <x v="3"/>
  </r>
  <r>
    <s v="P064"/>
    <n v="2"/>
    <n v="799"/>
    <n v="0"/>
    <s v="Credit Card"/>
    <s v="Cancelled"/>
    <s v="Cancelled"/>
    <s v="Email"/>
    <n v="80"/>
    <n v="445"/>
    <n v="1598"/>
    <n v="890"/>
    <n v="708"/>
    <n v="0.44305381727158949"/>
    <n v="0"/>
    <n v="0"/>
    <s v="Feb"/>
    <s v="Feb-2025"/>
    <d v="2025-02-01T00:00:00"/>
    <s v="Beauty &amp; Personal Care"/>
    <x v="12"/>
  </r>
  <r>
    <s v="P099"/>
    <n v="2"/>
    <n v="1299"/>
    <n v="389.7"/>
    <s v="UPI"/>
    <s v="Delivered"/>
    <s v="Delivered"/>
    <s v="Facebook"/>
    <n v="50"/>
    <n v="1025"/>
    <n v="2208.3000000000002"/>
    <n v="2050"/>
    <n v="158.30000000000018"/>
    <n v="7.1684100892089014E-2"/>
    <n v="2208.3000000000002"/>
    <n v="158.30000000000018"/>
    <s v="May"/>
    <s v="May-2024"/>
    <d v="2024-05-01T00:00:00"/>
    <s v="Sports &amp; Fitness"/>
    <x v="18"/>
  </r>
  <r>
    <s v="P063"/>
    <n v="1"/>
    <n v="2999"/>
    <n v="0"/>
    <s v="Cash on Delivery"/>
    <s v="Cancelled"/>
    <s v="Cancelled"/>
    <s v="Google Ads"/>
    <n v="40"/>
    <n v="1877"/>
    <n v="2999"/>
    <n v="1877"/>
    <n v="1122"/>
    <n v="0.37412470823607868"/>
    <n v="0"/>
    <n v="0"/>
    <s v="Sep"/>
    <s v="Sep-2024"/>
    <d v="2024-09-01T00:00:00"/>
    <s v="Beauty &amp; Personal Care"/>
    <x v="12"/>
  </r>
  <r>
    <s v="P063"/>
    <n v="2"/>
    <n v="2999"/>
    <n v="899.7"/>
    <s v="Debit Card"/>
    <s v="Delivered"/>
    <s v="Delivered"/>
    <s v="Facebook"/>
    <n v="80"/>
    <n v="1877"/>
    <n v="5098.3"/>
    <n v="3754"/>
    <n v="1344.3000000000002"/>
    <n v="0.2636761273365632"/>
    <n v="5098.3"/>
    <n v="1344.3000000000002"/>
    <s v="Jul"/>
    <s v="Jul-2024"/>
    <d v="2024-07-01T00:00:00"/>
    <s v="Beauty &amp; Personal Care"/>
    <x v="12"/>
  </r>
  <r>
    <s v="P083"/>
    <n v="2"/>
    <n v="499"/>
    <n v="149.69999999999999"/>
    <s v="Cash on Delivery"/>
    <s v="Delivered"/>
    <s v="Delayed"/>
    <s v="Instagram"/>
    <n v="50"/>
    <n v="323"/>
    <n v="848.3"/>
    <n v="646"/>
    <n v="202.29999999999995"/>
    <n v="0.23847695390781559"/>
    <n v="848.3"/>
    <n v="202.29999999999995"/>
    <s v="May"/>
    <s v="May-2025"/>
    <d v="2025-05-01T00:00:00"/>
    <s v="Sports &amp; Fitness"/>
    <x v="10"/>
  </r>
  <r>
    <s v="P019"/>
    <n v="1"/>
    <n v="499"/>
    <n v="24.95"/>
    <s v="Cash on Delivery"/>
    <s v="Delivered"/>
    <s v="Delivered"/>
    <s v="Google Ads"/>
    <n v="40"/>
    <n v="391"/>
    <n v="474.05"/>
    <n v="391"/>
    <n v="83.050000000000011"/>
    <n v="0.17519249024364519"/>
    <n v="474.05"/>
    <n v="83.050000000000011"/>
    <s v="Jun"/>
    <s v="Jun-2025"/>
    <d v="2025-06-01T00:00:00"/>
    <s v="Electronics"/>
    <x v="9"/>
  </r>
  <r>
    <s v="P033"/>
    <n v="1"/>
    <n v="399"/>
    <n v="0"/>
    <s v="UPI"/>
    <s v="Delivered"/>
    <s v="Delayed"/>
    <s v="Email"/>
    <n v="80"/>
    <n v="321"/>
    <n v="399"/>
    <n v="321"/>
    <n v="78"/>
    <n v="0.19548872180451127"/>
    <n v="399"/>
    <n v="78"/>
    <s v="Mar"/>
    <s v="Mar-2024"/>
    <d v="2024-03-01T00:00:00"/>
    <s v="Fashion"/>
    <x v="11"/>
  </r>
  <r>
    <s v="P080"/>
    <n v="3"/>
    <n v="6999"/>
    <n v="0"/>
    <s v="Debit Card"/>
    <s v="Cancelled"/>
    <s v="Cancelled"/>
    <s v="Email"/>
    <n v="80"/>
    <n v="4949"/>
    <n v="20997"/>
    <n v="14847"/>
    <n v="6150"/>
    <n v="0.29289898556936705"/>
    <n v="0"/>
    <n v="0"/>
    <s v="Nov"/>
    <s v="Nov-2024"/>
    <d v="2024-11-01T00:00:00"/>
    <s v="Beauty &amp; Personal Care"/>
    <x v="7"/>
  </r>
  <r>
    <s v="P012"/>
    <n v="4"/>
    <n v="1599"/>
    <n v="639.6"/>
    <s v="Cash on Delivery"/>
    <s v="Delivered"/>
    <s v="Delayed"/>
    <s v="Google Ads"/>
    <n v="40"/>
    <n v="1169"/>
    <n v="5756.4"/>
    <n v="4676"/>
    <n v="1080.3999999999996"/>
    <n v="0.18768674866235838"/>
    <n v="5756.4"/>
    <n v="1080.3999999999996"/>
    <s v="Jul"/>
    <s v="Jul-2025"/>
    <d v="2025-07-01T00:00:00"/>
    <s v="Electronics"/>
    <x v="19"/>
  </r>
  <r>
    <s v="P016"/>
    <n v="4"/>
    <n v="999"/>
    <n v="599.4"/>
    <s v="Credit Card"/>
    <s v="Delivered"/>
    <s v="Delivered"/>
    <s v="Organic"/>
    <n v="100"/>
    <n v="813"/>
    <n v="3396.6"/>
    <n v="3252"/>
    <n v="144.59999999999991"/>
    <n v="4.2571983748454313E-2"/>
    <n v="3396.6"/>
    <n v="144.59999999999991"/>
    <s v="Mar"/>
    <s v="Mar-2025"/>
    <d v="2025-03-01T00:00:00"/>
    <s v="Electronics"/>
    <x v="6"/>
  </r>
  <r>
    <s v="P041"/>
    <n v="1"/>
    <n v="399"/>
    <n v="39.9"/>
    <s v="Debit Card"/>
    <s v="Delivered"/>
    <s v="Delivered"/>
    <s v="Organic"/>
    <n v="60"/>
    <n v="315"/>
    <n v="359.1"/>
    <n v="315"/>
    <n v="44.100000000000023"/>
    <n v="0.1228070175438597"/>
    <n v="359.1"/>
    <n v="44.100000000000023"/>
    <s v="Jul"/>
    <s v="Jul-2025"/>
    <d v="2025-07-01T00:00:00"/>
    <s v="Home &amp; Kitchen"/>
    <x v="4"/>
  </r>
  <r>
    <s v="P092"/>
    <n v="1"/>
    <n v="999"/>
    <n v="49.95"/>
    <s v="Credit Card"/>
    <s v="Delivered"/>
    <s v="Delivered"/>
    <s v="Facebook"/>
    <n v="50"/>
    <n v="727"/>
    <n v="949.05"/>
    <n v="727"/>
    <n v="222.04999999999995"/>
    <n v="0.23397081291818131"/>
    <n v="949.05"/>
    <n v="222.04999999999995"/>
    <s v="Mar"/>
    <s v="Mar-2025"/>
    <d v="2025-03-01T00:00:00"/>
    <s v="Sports &amp; Fitness"/>
    <x v="3"/>
  </r>
  <r>
    <s v="P012"/>
    <n v="4"/>
    <n v="1599"/>
    <n v="959.4"/>
    <s v="Credit Card"/>
    <s v="Delivered"/>
    <s v="Delivered"/>
    <s v="Google Ads"/>
    <n v="100"/>
    <n v="1169"/>
    <n v="5436.6"/>
    <n v="4676"/>
    <n v="760.60000000000036"/>
    <n v="0.1399036162307325"/>
    <n v="5436.6"/>
    <n v="760.60000000000036"/>
    <s v="Nov"/>
    <s v="Nov-2024"/>
    <d v="2024-11-01T00:00:00"/>
    <s v="Electronics"/>
    <x v="19"/>
  </r>
  <r>
    <s v="P092"/>
    <n v="4"/>
    <n v="999"/>
    <n v="199.8"/>
    <s v="Debit Card"/>
    <s v="Delivered"/>
    <s v="Delayed"/>
    <s v="Organic"/>
    <n v="70"/>
    <n v="727"/>
    <n v="3796.2"/>
    <n v="2908"/>
    <n v="888.19999999999982"/>
    <n v="0.23397081291818131"/>
    <n v="3796.2"/>
    <n v="888.19999999999982"/>
    <s v="Oct"/>
    <s v="Oct-2024"/>
    <d v="2024-10-01T00:00:00"/>
    <s v="Sports &amp; Fitness"/>
    <x v="3"/>
  </r>
  <r>
    <s v="P058"/>
    <n v="1"/>
    <n v="599"/>
    <n v="89.85"/>
    <s v="Debit Card"/>
    <s v="Delivered"/>
    <s v="Delivered"/>
    <s v="Email"/>
    <n v="80"/>
    <n v="464"/>
    <n v="509.15"/>
    <n v="464"/>
    <n v="45.149999999999977"/>
    <n v="8.8677207109888995E-2"/>
    <n v="509.15"/>
    <n v="45.149999999999977"/>
    <s v="Apr"/>
    <s v="Apr-2025"/>
    <d v="2025-04-01T00:00:00"/>
    <s v="Home &amp; Kitchen"/>
    <x v="24"/>
  </r>
  <r>
    <s v="P083"/>
    <n v="3"/>
    <n v="499"/>
    <n v="0"/>
    <s v="UPI"/>
    <s v="Cancelled"/>
    <s v="Cancelled"/>
    <s v="Google Ads"/>
    <n v="80"/>
    <n v="323"/>
    <n v="1497"/>
    <n v="969"/>
    <n v="528"/>
    <n v="0.35270541082164331"/>
    <n v="0"/>
    <n v="0"/>
    <s v="Apr"/>
    <s v="Apr-2025"/>
    <d v="2025-04-01T00:00:00"/>
    <s v="Sports &amp; Fitness"/>
    <x v="10"/>
  </r>
  <r>
    <s v="P014"/>
    <n v="1"/>
    <n v="2499"/>
    <n v="124.95"/>
    <s v="Net Banking"/>
    <s v="Delivered"/>
    <s v="Delivered"/>
    <s v="Google Ads"/>
    <n v="60"/>
    <n v="1599"/>
    <n v="2374.0500000000002"/>
    <n v="1599"/>
    <n v="775.05000000000018"/>
    <n v="0.32646742907689397"/>
    <n v="2374.0500000000002"/>
    <n v="775.05000000000018"/>
    <s v="May"/>
    <s v="May-2024"/>
    <d v="2024-05-01T00:00:00"/>
    <s v="Electronics"/>
    <x v="6"/>
  </r>
  <r>
    <s v="P033"/>
    <n v="1"/>
    <n v="399"/>
    <n v="59.85"/>
    <s v="Debit Card"/>
    <s v="Delivered"/>
    <s v="Delivered"/>
    <s v="Organic"/>
    <n v="50"/>
    <n v="321"/>
    <n v="339.15"/>
    <n v="321"/>
    <n v="18.149999999999977"/>
    <n v="5.3516143299424973E-2"/>
    <n v="339.15"/>
    <n v="18.149999999999977"/>
    <s v="Feb"/>
    <s v="Feb-2025"/>
    <d v="2025-02-01T00:00:00"/>
    <s v="Fashion"/>
    <x v="11"/>
  </r>
  <r>
    <s v="P008"/>
    <n v="3"/>
    <n v="299"/>
    <n v="44.85"/>
    <s v="Debit Card"/>
    <s v="Delivered"/>
    <s v="Delivered"/>
    <s v="Organic"/>
    <n v="40"/>
    <n v="197"/>
    <n v="852.15"/>
    <n v="591"/>
    <n v="261.14999999999998"/>
    <n v="0.30646013025875724"/>
    <n v="852.15"/>
    <n v="261.14999999999998"/>
    <s v="Feb"/>
    <s v="Feb-2025"/>
    <d v="2025-02-01T00:00:00"/>
    <s v="Electronics"/>
    <x v="20"/>
  </r>
  <r>
    <s v="P017"/>
    <n v="4"/>
    <n v="6999"/>
    <n v="5599.2"/>
    <s v="UPI"/>
    <s v="Delivered"/>
    <s v="Delivered"/>
    <s v="Google Ads"/>
    <n v="80"/>
    <n v="4046"/>
    <n v="22396.799999999999"/>
    <n v="16184"/>
    <n v="6212.7999999999993"/>
    <n v="0.27739677096728099"/>
    <n v="22396.799999999999"/>
    <n v="6212.7999999999993"/>
    <s v="May"/>
    <s v="May-2025"/>
    <d v="2025-05-01T00:00:00"/>
    <s v="Electronics"/>
    <x v="9"/>
  </r>
  <r>
    <s v="P095"/>
    <n v="3"/>
    <n v="299"/>
    <n v="44.85"/>
    <s v="Cash on Delivery"/>
    <s v="Delivered"/>
    <s v="Delivered"/>
    <s v="Google Ads"/>
    <n v="40"/>
    <n v="221"/>
    <n v="852.15"/>
    <n v="663"/>
    <n v="189.14999999999998"/>
    <n v="0.22196796338672767"/>
    <n v="852.15"/>
    <n v="189.14999999999998"/>
    <s v="May"/>
    <s v="May-2024"/>
    <d v="2024-05-01T00:00:00"/>
    <s v="Sports &amp; Fitness"/>
    <x v="1"/>
  </r>
  <r>
    <s v="P099"/>
    <n v="1"/>
    <n v="1299"/>
    <n v="129.9"/>
    <s v="Credit Card"/>
    <s v="Delivered"/>
    <s v="Delayed"/>
    <s v="Instagram"/>
    <n v="60"/>
    <n v="1025"/>
    <n v="1169.0999999999999"/>
    <n v="1025"/>
    <n v="144.09999999999991"/>
    <n v="0.12325720639808393"/>
    <n v="1169.0999999999999"/>
    <n v="144.09999999999991"/>
    <s v="Aug"/>
    <s v="Aug-2024"/>
    <d v="2024-08-01T00:00:00"/>
    <s v="Sports &amp; Fitness"/>
    <x v="18"/>
  </r>
  <r>
    <s v="P016"/>
    <n v="4"/>
    <n v="999"/>
    <n v="799.2"/>
    <s v="Credit Card"/>
    <s v="Delivered"/>
    <s v="Delivered"/>
    <s v="Organic"/>
    <n v="50"/>
    <n v="813"/>
    <n v="3196.8"/>
    <n v="3252"/>
    <n v="-55.199999999999818"/>
    <n v="-1.7267267267267208E-2"/>
    <n v="3196.8"/>
    <n v="-55.199999999999818"/>
    <s v="May"/>
    <s v="May-2024"/>
    <d v="2024-05-01T00:00:00"/>
    <s v="Electronics"/>
    <x v="6"/>
  </r>
  <r>
    <s v="P097"/>
    <n v="1"/>
    <n v="499"/>
    <n v="0"/>
    <s v="Credit Card"/>
    <s v="Cancelled"/>
    <s v="Cancelled"/>
    <s v="Organic"/>
    <n v="50"/>
    <n v="324"/>
    <n v="499"/>
    <n v="324"/>
    <n v="175"/>
    <n v="0.35070140280561124"/>
    <n v="0"/>
    <n v="0"/>
    <s v="Jun"/>
    <s v="Jun-2025"/>
    <d v="2025-06-01T00:00:00"/>
    <s v="Sports &amp; Fitness"/>
    <x v="18"/>
  </r>
  <r>
    <s v="P012"/>
    <n v="1"/>
    <n v="1599"/>
    <n v="79.95"/>
    <s v="Debit Card"/>
    <s v="Delivered"/>
    <s v="Delayed"/>
    <s v="Instagram"/>
    <n v="60"/>
    <n v="1169"/>
    <n v="1519.05"/>
    <n v="1169"/>
    <n v="350.04999999999995"/>
    <n v="0.230440077680129"/>
    <n v="1519.05"/>
    <n v="350.04999999999995"/>
    <s v="Jul"/>
    <s v="Jul-2024"/>
    <d v="2024-07-01T00:00:00"/>
    <s v="Electronics"/>
    <x v="19"/>
  </r>
  <r>
    <s v="P093"/>
    <n v="1"/>
    <n v="999"/>
    <n v="0"/>
    <s v="UPI"/>
    <s v="Cancelled"/>
    <s v="Cancelled"/>
    <s v="Organic"/>
    <n v="80"/>
    <n v="629"/>
    <n v="999"/>
    <n v="629"/>
    <n v="370"/>
    <n v="0.37037037037037035"/>
    <n v="0"/>
    <n v="0"/>
    <s v="Jan"/>
    <s v="Jan-2024"/>
    <d v="2024-01-01T00:00:00"/>
    <s v="Sports &amp; Fitness"/>
    <x v="1"/>
  </r>
  <r>
    <s v="P055"/>
    <n v="2"/>
    <n v="799"/>
    <n v="159.80000000000001"/>
    <s v="UPI"/>
    <s v="Delivered"/>
    <s v="Delivered"/>
    <s v="Facebook"/>
    <n v="100"/>
    <n v="596"/>
    <n v="1438.2"/>
    <n v="1192"/>
    <n v="246.20000000000005"/>
    <n v="0.17118620497844531"/>
    <n v="1438.2"/>
    <n v="246.20000000000005"/>
    <s v="Oct"/>
    <s v="Oct-2025"/>
    <d v="2025-10-01T00:00:00"/>
    <s v="Home &amp; Kitchen"/>
    <x v="16"/>
  </r>
  <r>
    <s v="P078"/>
    <n v="4"/>
    <n v="399"/>
    <n v="159.6"/>
    <s v="UPI"/>
    <s v="Delivered"/>
    <s v="Delivered"/>
    <s v="Instagram"/>
    <n v="50"/>
    <n v="257"/>
    <n v="1436.4"/>
    <n v="1028"/>
    <n v="408.40000000000009"/>
    <n v="0.28432191590086331"/>
    <n v="1436.4"/>
    <n v="408.40000000000009"/>
    <s v="Sep"/>
    <s v="Sep-2025"/>
    <d v="2025-09-01T00:00:00"/>
    <s v="Beauty &amp; Personal Care"/>
    <x v="7"/>
  </r>
  <r>
    <s v="P028"/>
    <n v="1"/>
    <n v="799"/>
    <n v="159.80000000000001"/>
    <s v="UPI"/>
    <s v="Delivered"/>
    <s v="Delivered"/>
    <s v="Instagram"/>
    <n v="60"/>
    <n v="526"/>
    <n v="639.20000000000005"/>
    <n v="526"/>
    <n v="113.20000000000005"/>
    <n v="0.17709637046307891"/>
    <n v="639.20000000000005"/>
    <n v="113.20000000000005"/>
    <s v="Aug"/>
    <s v="Aug-2024"/>
    <d v="2024-08-01T00:00:00"/>
    <s v="Fashion"/>
    <x v="0"/>
  </r>
  <r>
    <s v="P014"/>
    <n v="1"/>
    <n v="2499"/>
    <n v="374.85"/>
    <s v="Cash on Delivery"/>
    <s v="Delivered"/>
    <s v="Delivered"/>
    <s v="Google Ads"/>
    <n v="80"/>
    <n v="1599"/>
    <n v="2124.15"/>
    <n v="1599"/>
    <n v="525.15000000000009"/>
    <n v="0.24722830308594029"/>
    <n v="2124.15"/>
    <n v="525.15000000000009"/>
    <s v="Jul"/>
    <s v="Jul-2025"/>
    <d v="2025-07-01T00:00:00"/>
    <s v="Electronics"/>
    <x v="6"/>
  </r>
  <r>
    <s v="P028"/>
    <n v="1"/>
    <n v="799"/>
    <n v="119.85"/>
    <s v="UPI"/>
    <s v="Delivered"/>
    <s v="Delayed"/>
    <s v="Google Ads"/>
    <n v="100"/>
    <n v="526"/>
    <n v="679.15"/>
    <n v="526"/>
    <n v="153.14999999999998"/>
    <n v="0.22550246631819182"/>
    <n v="679.15"/>
    <n v="153.14999999999998"/>
    <s v="Oct"/>
    <s v="Oct-2025"/>
    <d v="2025-10-01T00:00:00"/>
    <s v="Fashion"/>
    <x v="0"/>
  </r>
  <r>
    <s v="P058"/>
    <n v="2"/>
    <n v="599"/>
    <n v="239.6"/>
    <s v="Debit Card"/>
    <s v="Delivered"/>
    <s v="Delivered"/>
    <s v="Affiliate"/>
    <n v="70"/>
    <n v="464"/>
    <n v="958.4"/>
    <n v="928"/>
    <n v="30.399999999999977"/>
    <n v="3.1719532554257072E-2"/>
    <n v="958.4"/>
    <n v="30.399999999999977"/>
    <s v="Apr"/>
    <s v="Apr-2025"/>
    <d v="2025-04-01T00:00:00"/>
    <s v="Home &amp; Kitchen"/>
    <x v="24"/>
  </r>
  <r>
    <s v="P082"/>
    <n v="3"/>
    <n v="3999"/>
    <n v="2999.25"/>
    <s v="UPI"/>
    <s v="Delivered"/>
    <s v="Delivered"/>
    <s v="Google Ads"/>
    <n v="80"/>
    <n v="2514"/>
    <n v="8997.75"/>
    <n v="7542"/>
    <n v="1455.75"/>
    <n v="0.16179044761190298"/>
    <n v="8997.75"/>
    <n v="1455.75"/>
    <s v="Jan"/>
    <s v="Jan-2024"/>
    <d v="2024-01-01T00:00:00"/>
    <s v="Sports &amp; Fitness"/>
    <x v="10"/>
  </r>
  <r>
    <s v="P074"/>
    <n v="2"/>
    <n v="2999"/>
    <n v="0"/>
    <s v="Debit Card"/>
    <s v="Cancelled"/>
    <s v="Cancelled"/>
    <s v="Instagram"/>
    <n v="60"/>
    <n v="1870"/>
    <n v="5998"/>
    <n v="3740"/>
    <n v="2258"/>
    <n v="0.37645881960653549"/>
    <n v="0"/>
    <n v="0"/>
    <s v="Mar"/>
    <s v="Mar-2024"/>
    <d v="2024-03-01T00:00:00"/>
    <s v="Beauty &amp; Personal Care"/>
    <x v="23"/>
  </r>
  <r>
    <s v="P092"/>
    <n v="2"/>
    <n v="999"/>
    <n v="199.8"/>
    <s v="UPI"/>
    <s v="Delivered"/>
    <s v="Delivered"/>
    <s v="Affiliate"/>
    <n v="60"/>
    <n v="727"/>
    <n v="1798.2"/>
    <n v="1454"/>
    <n v="344.20000000000005"/>
    <n v="0.19141363585808033"/>
    <n v="1798.2"/>
    <n v="344.20000000000005"/>
    <s v="Aug"/>
    <s v="Aug-2024"/>
    <d v="2024-08-01T00:00:00"/>
    <s v="Sports &amp; Fitness"/>
    <x v="3"/>
  </r>
  <r>
    <s v="P082"/>
    <n v="1"/>
    <n v="3999"/>
    <n v="199.95"/>
    <s v="UPI"/>
    <s v="Delivered"/>
    <s v="Delivered"/>
    <s v="Google Ads"/>
    <n v="40"/>
    <n v="2514"/>
    <n v="3799.05"/>
    <n v="2514"/>
    <n v="1285.0500000000002"/>
    <n v="0.3382556165357129"/>
    <n v="3799.05"/>
    <n v="1285.0500000000002"/>
    <s v="Feb"/>
    <s v="Feb-2025"/>
    <d v="2025-02-01T00:00:00"/>
    <s v="Sports &amp; Fitness"/>
    <x v="10"/>
  </r>
  <r>
    <s v="P096"/>
    <n v="1"/>
    <n v="299"/>
    <n v="29.9"/>
    <s v="Cash on Delivery"/>
    <s v="Delivered"/>
    <s v="Delivered"/>
    <s v="Google Ads"/>
    <n v="40"/>
    <n v="168"/>
    <n v="269.10000000000002"/>
    <n v="168"/>
    <n v="101.10000000000002"/>
    <n v="0.37569676700111487"/>
    <n v="269.10000000000002"/>
    <n v="101.10000000000002"/>
    <s v="Oct"/>
    <s v="Oct-2024"/>
    <d v="2024-10-01T00:00:00"/>
    <s v="Sports &amp; Fitness"/>
    <x v="1"/>
  </r>
  <r>
    <s v="P084"/>
    <n v="1"/>
    <n v="999"/>
    <n v="99.9"/>
    <s v="UPI"/>
    <s v="Delivered"/>
    <s v="Delivered"/>
    <s v="Organic"/>
    <n v="70"/>
    <n v="809"/>
    <n v="899.1"/>
    <n v="809"/>
    <n v="90.100000000000023"/>
    <n v="0.10021132243354468"/>
    <n v="899.1"/>
    <n v="90.100000000000023"/>
    <s v="Aug"/>
    <s v="Aug-2024"/>
    <d v="2024-08-01T00:00:00"/>
    <s v="Sports &amp; Fitness"/>
    <x v="10"/>
  </r>
  <r>
    <s v="P093"/>
    <n v="1"/>
    <n v="999"/>
    <n v="99.9"/>
    <s v="Debit Card"/>
    <s v="Delivered"/>
    <s v="Delivered"/>
    <s v="Instagram"/>
    <n v="60"/>
    <n v="629"/>
    <n v="899.1"/>
    <n v="629"/>
    <n v="270.10000000000002"/>
    <n v="0.30041152263374488"/>
    <n v="899.1"/>
    <n v="270.10000000000002"/>
    <s v="Jan"/>
    <s v="Jan-2025"/>
    <d v="2025-01-01T00:00:00"/>
    <s v="Sports &amp; Fitness"/>
    <x v="1"/>
  </r>
  <r>
    <s v="P052"/>
    <n v="2"/>
    <n v="499"/>
    <n v="149.69999999999999"/>
    <s v="UPI"/>
    <s v="Delivered"/>
    <s v="Delivered"/>
    <s v="Affiliate"/>
    <n v="80"/>
    <n v="320"/>
    <n v="848.3"/>
    <n v="640"/>
    <n v="208.29999999999995"/>
    <n v="0.24554992337616405"/>
    <n v="848.3"/>
    <n v="208.29999999999995"/>
    <s v="Aug"/>
    <s v="Aug-2025"/>
    <d v="2025-08-01T00:00:00"/>
    <s v="Home &amp; Kitchen"/>
    <x v="14"/>
  </r>
  <r>
    <s v="P093"/>
    <n v="4"/>
    <n v="999"/>
    <n v="199.8"/>
    <s v="Debit Card"/>
    <s v="Delivered"/>
    <s v="Delivered"/>
    <s v="Organic"/>
    <n v="100"/>
    <n v="629"/>
    <n v="3796.2"/>
    <n v="2516"/>
    <n v="1280.1999999999998"/>
    <n v="0.33723196881091616"/>
    <n v="3796.2"/>
    <n v="1280.1999999999998"/>
    <s v="Mar"/>
    <s v="Mar-2025"/>
    <d v="2025-03-01T00:00:00"/>
    <s v="Sports &amp; Fitness"/>
    <x v="1"/>
  </r>
  <r>
    <s v="P064"/>
    <n v="2"/>
    <n v="799"/>
    <n v="159.80000000000001"/>
    <s v="Credit Card"/>
    <s v="Delivered"/>
    <s v="Delayed"/>
    <s v="Email"/>
    <n v="70"/>
    <n v="445"/>
    <n v="1438.2"/>
    <n v="890"/>
    <n v="548.20000000000005"/>
    <n v="0.3811709080795439"/>
    <n v="1438.2"/>
    <n v="548.20000000000005"/>
    <s v="Mar"/>
    <s v="Mar-2025"/>
    <d v="2025-03-01T00:00:00"/>
    <s v="Beauty &amp; Personal Care"/>
    <x v="12"/>
  </r>
  <r>
    <s v="P012"/>
    <n v="1"/>
    <n v="1599"/>
    <n v="239.85"/>
    <s v="Credit Card"/>
    <s v="Delivered"/>
    <s v="Delivered"/>
    <s v="Google Ads"/>
    <n v="40"/>
    <n v="1169"/>
    <n v="1359.15"/>
    <n v="1169"/>
    <n v="190.15000000000009"/>
    <n v="0.1399036162307325"/>
    <n v="1359.15"/>
    <n v="190.15000000000009"/>
    <s v="Apr"/>
    <s v="Apr-2025"/>
    <d v="2025-04-01T00:00:00"/>
    <s v="Electronics"/>
    <x v="19"/>
  </r>
  <r>
    <s v="P023"/>
    <n v="3"/>
    <n v="8999"/>
    <n v="1349.85"/>
    <s v="Cash on Delivery"/>
    <s v="Delivered"/>
    <s v="Delivered"/>
    <s v="Facebook"/>
    <n v="100"/>
    <n v="6419"/>
    <n v="25647.15"/>
    <n v="19257"/>
    <n v="6390.1500000000015"/>
    <n v="0.24915633900842787"/>
    <n v="25647.15"/>
    <n v="6390.1500000000015"/>
    <s v="May"/>
    <s v="May-2024"/>
    <d v="2024-05-01T00:00:00"/>
    <s v="Fashion"/>
    <x v="22"/>
  </r>
  <r>
    <s v="P038"/>
    <n v="4"/>
    <n v="399"/>
    <n v="319.2"/>
    <s v="Debit Card"/>
    <s v="Delivered"/>
    <s v="Delivered"/>
    <s v="Facebook"/>
    <n v="70"/>
    <n v="248"/>
    <n v="1276.8"/>
    <n v="992"/>
    <n v="284.79999999999995"/>
    <n v="0.22305764411027565"/>
    <n v="1276.8"/>
    <n v="284.79999999999995"/>
    <s v="Feb"/>
    <s v="Feb-2024"/>
    <d v="2024-02-01T00:00:00"/>
    <s v="Fashion"/>
    <x v="8"/>
  </r>
  <r>
    <s v="P024"/>
    <n v="1"/>
    <n v="1299"/>
    <n v="129.9"/>
    <s v="Cash on Delivery"/>
    <s v="Delivered"/>
    <s v="Delivered"/>
    <s v="Google Ads"/>
    <n v="60"/>
    <n v="969"/>
    <n v="1169.0999999999999"/>
    <n v="969"/>
    <n v="200.09999999999991"/>
    <n v="0.17115730048755445"/>
    <n v="1169.0999999999999"/>
    <n v="200.09999999999991"/>
    <s v="May"/>
    <s v="May-2025"/>
    <d v="2025-05-01T00:00:00"/>
    <s v="Fashion"/>
    <x v="22"/>
  </r>
  <r>
    <s v="P095"/>
    <n v="2"/>
    <n v="299"/>
    <n v="89.7"/>
    <s v="Credit Card"/>
    <s v="Delivered"/>
    <s v="Delivered"/>
    <s v="Instagram"/>
    <n v="60"/>
    <n v="221"/>
    <n v="508.3"/>
    <n v="442"/>
    <n v="66.300000000000011"/>
    <n v="0.13043478260869568"/>
    <n v="508.3"/>
    <n v="66.300000000000011"/>
    <s v="Jun"/>
    <s v="Jun-2025"/>
    <d v="2025-06-01T00:00:00"/>
    <s v="Sports &amp; Fitness"/>
    <x v="1"/>
  </r>
  <r>
    <s v="P036"/>
    <n v="2"/>
    <n v="2999"/>
    <n v="0"/>
    <s v="UPI"/>
    <s v="Delivered"/>
    <s v="Delayed"/>
    <s v="Affiliate"/>
    <n v="40"/>
    <n v="2406"/>
    <n v="5998"/>
    <n v="4812"/>
    <n v="1186"/>
    <n v="0.19773257752584195"/>
    <n v="5998"/>
    <n v="1186"/>
    <s v="Jul"/>
    <s v="Jul-2025"/>
    <d v="2025-07-01T00:00:00"/>
    <s v="Fashion"/>
    <x v="11"/>
  </r>
  <r>
    <s v="P028"/>
    <n v="1"/>
    <n v="799"/>
    <n v="79.900000000000006"/>
    <s v="Credit Card"/>
    <s v="Delivered"/>
    <s v="Delivered"/>
    <s v="Google Ads"/>
    <n v="70"/>
    <n v="526"/>
    <n v="719.1"/>
    <n v="526"/>
    <n v="193.10000000000002"/>
    <n v="0.26853010707829233"/>
    <n v="719.1"/>
    <n v="193.10000000000002"/>
    <s v="Aug"/>
    <s v="Aug-2025"/>
    <d v="2025-08-01T00:00:00"/>
    <s v="Fashion"/>
    <x v="0"/>
  </r>
  <r>
    <s v="P043"/>
    <n v="4"/>
    <n v="599"/>
    <n v="239.6"/>
    <s v="UPI"/>
    <s v="Delivered"/>
    <s v="Delayed"/>
    <s v="Google Ads"/>
    <n v="40"/>
    <n v="358"/>
    <n v="2156.4"/>
    <n v="1432"/>
    <n v="724.40000000000009"/>
    <n v="0.33593025412724914"/>
    <n v="2156.4"/>
    <n v="724.40000000000009"/>
    <s v="Dec"/>
    <s v="Dec-2024"/>
    <d v="2024-12-01T00:00:00"/>
    <s v="Home &amp; Kitchen"/>
    <x v="4"/>
  </r>
  <r>
    <s v="P053"/>
    <n v="1"/>
    <n v="599"/>
    <n v="0"/>
    <s v="Credit Card"/>
    <s v="Cancelled"/>
    <s v="Cancelled"/>
    <s v="Instagram"/>
    <n v="50"/>
    <n v="443"/>
    <n v="599"/>
    <n v="443"/>
    <n v="156"/>
    <n v="0.2604340567612688"/>
    <n v="0"/>
    <n v="0"/>
    <s v="Apr"/>
    <s v="Apr-2025"/>
    <d v="2025-04-01T00:00:00"/>
    <s v="Home &amp; Kitchen"/>
    <x v="16"/>
  </r>
  <r>
    <s v="P012"/>
    <n v="1"/>
    <n v="1599"/>
    <n v="0"/>
    <s v="Cash on Delivery"/>
    <s v="Cancelled"/>
    <s v="Cancelled"/>
    <s v="Organic"/>
    <n v="40"/>
    <n v="1169"/>
    <n v="1599"/>
    <n v="1169"/>
    <n v="430"/>
    <n v="0.26891807379612259"/>
    <n v="0"/>
    <n v="0"/>
    <s v="Jun"/>
    <s v="Jun-2025"/>
    <d v="2025-06-01T00:00:00"/>
    <s v="Electronics"/>
    <x v="19"/>
  </r>
  <r>
    <s v="P083"/>
    <n v="3"/>
    <n v="499"/>
    <n v="0"/>
    <s v="Debit Card"/>
    <s v="Cancelled"/>
    <s v="Cancelled"/>
    <s v="Affiliate"/>
    <n v="80"/>
    <n v="323"/>
    <n v="1497"/>
    <n v="969"/>
    <n v="528"/>
    <n v="0.35270541082164331"/>
    <n v="0"/>
    <n v="0"/>
    <s v="Jan"/>
    <s v="Jan-2024"/>
    <d v="2024-01-01T00:00:00"/>
    <s v="Sports &amp; Fitness"/>
    <x v="10"/>
  </r>
  <r>
    <s v="P032"/>
    <n v="2"/>
    <n v="1599"/>
    <n v="0"/>
    <s v="Credit Card"/>
    <s v="Cancelled"/>
    <s v="Cancelled"/>
    <s v="Organic"/>
    <n v="80"/>
    <n v="1180"/>
    <n v="3198"/>
    <n v="2360"/>
    <n v="838"/>
    <n v="0.26203877423389621"/>
    <n v="0"/>
    <n v="0"/>
    <s v="May"/>
    <s v="May-2024"/>
    <d v="2024-05-01T00:00:00"/>
    <s v="Fashion"/>
    <x v="21"/>
  </r>
  <r>
    <s v="P026"/>
    <n v="3"/>
    <n v="599"/>
    <n v="0"/>
    <s v="Net Banking"/>
    <s v="Cancelled"/>
    <s v="Cancelled"/>
    <s v="Instagram"/>
    <n v="60"/>
    <n v="363"/>
    <n v="1797"/>
    <n v="1089"/>
    <n v="708"/>
    <n v="0.39398998330550916"/>
    <n v="0"/>
    <n v="0"/>
    <s v="Feb"/>
    <s v="Feb-2025"/>
    <d v="2025-02-01T00:00:00"/>
    <s v="Fashion"/>
    <x v="0"/>
  </r>
  <r>
    <s v="P096"/>
    <n v="1"/>
    <n v="299"/>
    <n v="14.95"/>
    <s v="Debit Card"/>
    <s v="Delivered"/>
    <s v="Delivered"/>
    <s v="Google Ads"/>
    <n v="70"/>
    <n v="168"/>
    <n v="284.05"/>
    <n v="168"/>
    <n v="116.05000000000001"/>
    <n v="0.408554831895793"/>
    <n v="284.05"/>
    <n v="116.05000000000001"/>
    <s v="Aug"/>
    <s v="Aug-2025"/>
    <d v="2025-08-01T00:00:00"/>
    <s v="Sports &amp; Fitness"/>
    <x v="1"/>
  </r>
  <r>
    <s v="P099"/>
    <n v="2"/>
    <n v="1299"/>
    <n v="519.6"/>
    <s v="Credit Card"/>
    <s v="Delivered"/>
    <s v="Delivered"/>
    <s v="Google Ads"/>
    <n v="70"/>
    <n v="1025"/>
    <n v="2078.4"/>
    <n v="2050"/>
    <n v="28.400000000000091"/>
    <n v="1.366435719784454E-2"/>
    <n v="2078.4"/>
    <n v="28.400000000000091"/>
    <s v="Mar"/>
    <s v="Mar-2025"/>
    <d v="2025-03-01T00:00:00"/>
    <s v="Sports &amp; Fitness"/>
    <x v="18"/>
  </r>
  <r>
    <s v="P023"/>
    <n v="1"/>
    <n v="8999"/>
    <n v="899.9"/>
    <s v="Credit Card"/>
    <s v="Delivered"/>
    <s v="Delayed"/>
    <s v="Email"/>
    <n v="80"/>
    <n v="6419"/>
    <n v="8099.1"/>
    <n v="6419"/>
    <n v="1680.1000000000004"/>
    <n v="0.20744280228667386"/>
    <n v="8099.1"/>
    <n v="1680.1000000000004"/>
    <s v="Aug"/>
    <s v="Aug-2025"/>
    <d v="2025-08-01T00:00:00"/>
    <s v="Fashion"/>
    <x v="22"/>
  </r>
  <r>
    <s v="P069"/>
    <n v="2"/>
    <n v="2499"/>
    <n v="0"/>
    <s v="Cash on Delivery"/>
    <s v="Delivered"/>
    <s v="Delivered"/>
    <s v="Affiliate"/>
    <n v="100"/>
    <n v="1430"/>
    <n v="4998"/>
    <n v="2860"/>
    <n v="2138"/>
    <n v="0.42777110844337735"/>
    <n v="4998"/>
    <n v="2138"/>
    <s v="Oct"/>
    <s v="Oct-2025"/>
    <d v="2025-10-01T00:00:00"/>
    <s v="Beauty &amp; Personal Care"/>
    <x v="2"/>
  </r>
  <r>
    <s v="P059"/>
    <n v="1"/>
    <n v="1999"/>
    <n v="0"/>
    <s v="Cash on Delivery"/>
    <s v="Delivered"/>
    <s v="Delivered"/>
    <s v="Google Ads"/>
    <n v="50"/>
    <n v="1414"/>
    <n v="1999"/>
    <n v="1414"/>
    <n v="585"/>
    <n v="0.29264632316158079"/>
    <n v="1999"/>
    <n v="585"/>
    <s v="Dec"/>
    <s v="Dec-2024"/>
    <d v="2024-12-01T00:00:00"/>
    <s v="Home &amp; Kitchen"/>
    <x v="24"/>
  </r>
  <r>
    <s v="P035"/>
    <n v="2"/>
    <n v="1299"/>
    <n v="0"/>
    <s v="Debit Card"/>
    <s v="Cancelled"/>
    <s v="Cancelled"/>
    <s v="Affiliate"/>
    <n v="50"/>
    <n v="863"/>
    <n v="2598"/>
    <n v="1726"/>
    <n v="872"/>
    <n v="0.33564280215550424"/>
    <n v="0"/>
    <n v="0"/>
    <s v="May"/>
    <s v="May-2025"/>
    <d v="2025-05-01T00:00:00"/>
    <s v="Fashion"/>
    <x v="11"/>
  </r>
  <r>
    <s v="P063"/>
    <n v="2"/>
    <n v="2999"/>
    <n v="899.7"/>
    <s v="Credit Card"/>
    <s v="Delivered"/>
    <s v="Delayed"/>
    <s v="Organic"/>
    <n v="100"/>
    <n v="1877"/>
    <n v="5098.3"/>
    <n v="3754"/>
    <n v="1344.3000000000002"/>
    <n v="0.2636761273365632"/>
    <n v="5098.3"/>
    <n v="1344.3000000000002"/>
    <s v="Jun"/>
    <s v="Jun-2024"/>
    <d v="2024-06-01T00:00:00"/>
    <s v="Beauty &amp; Personal Care"/>
    <x v="12"/>
  </r>
  <r>
    <s v="P044"/>
    <n v="1"/>
    <n v="4999"/>
    <n v="0"/>
    <s v="Cash on Delivery"/>
    <s v="Delivered"/>
    <s v="Delivered"/>
    <s v="Organic"/>
    <n v="60"/>
    <n v="3765"/>
    <n v="4999"/>
    <n v="3765"/>
    <n v="1234"/>
    <n v="0.24684936987397479"/>
    <n v="4999"/>
    <n v="1234"/>
    <s v="Jun"/>
    <s v="Jun-2024"/>
    <d v="2024-06-01T00:00:00"/>
    <s v="Home &amp; Kitchen"/>
    <x v="4"/>
  </r>
  <r>
    <s v="P081"/>
    <n v="3"/>
    <n v="499"/>
    <n v="0"/>
    <s v="Debit Card"/>
    <s v="Delivered"/>
    <s v="Delivered"/>
    <s v="Organic"/>
    <n v="70"/>
    <n v="280"/>
    <n v="1497"/>
    <n v="840"/>
    <n v="657"/>
    <n v="0.43887775551102204"/>
    <n v="1497"/>
    <n v="657"/>
    <s v="Jun"/>
    <s v="Jun-2025"/>
    <d v="2025-06-01T00:00:00"/>
    <s v="Sports &amp; Fitness"/>
    <x v="10"/>
  </r>
  <r>
    <s v="P010"/>
    <n v="2"/>
    <n v="2499"/>
    <n v="499.8"/>
    <s v="Credit Card"/>
    <s v="Delivered"/>
    <s v="Delivered"/>
    <s v="Google Ads"/>
    <n v="60"/>
    <n v="2030"/>
    <n v="4498.2"/>
    <n v="4060"/>
    <n v="438.19999999999982"/>
    <n v="9.7416744475567973E-2"/>
    <n v="4498.2"/>
    <n v="438.19999999999982"/>
    <s v="Nov"/>
    <s v="Nov-2024"/>
    <d v="2024-11-01T00:00:00"/>
    <s v="Electronics"/>
    <x v="19"/>
  </r>
  <r>
    <s v="P013"/>
    <n v="1"/>
    <n v="999"/>
    <n v="0"/>
    <s v="UPI"/>
    <s v="Delivered"/>
    <s v="Delivered"/>
    <s v="Affiliate"/>
    <n v="100"/>
    <n v="603"/>
    <n v="999"/>
    <n v="603"/>
    <n v="396"/>
    <n v="0.3963963963963964"/>
    <n v="999"/>
    <n v="396"/>
    <s v="Apr"/>
    <s v="Apr-2025"/>
    <d v="2025-04-01T00:00:00"/>
    <s v="Electronics"/>
    <x v="6"/>
  </r>
  <r>
    <s v="P070"/>
    <n v="1"/>
    <n v="499"/>
    <n v="24.95"/>
    <s v="UPI"/>
    <s v="Delivered"/>
    <s v="Delivered"/>
    <s v="Organic"/>
    <n v="80"/>
    <n v="394"/>
    <n v="474.05"/>
    <n v="394"/>
    <n v="80.050000000000011"/>
    <n v="0.16886404387722817"/>
    <n v="474.05"/>
    <n v="80.050000000000011"/>
    <s v="Sep"/>
    <s v="Sep-2025"/>
    <d v="2025-09-01T00:00:00"/>
    <s v="Beauty &amp; Personal Care"/>
    <x v="2"/>
  </r>
  <r>
    <s v="P010"/>
    <n v="1"/>
    <n v="2499"/>
    <n v="374.85"/>
    <s v="Cash on Delivery"/>
    <s v="Delivered"/>
    <s v="Delayed"/>
    <s v="Organic"/>
    <n v="70"/>
    <n v="2030"/>
    <n v="2124.15"/>
    <n v="2030"/>
    <n v="94.150000000000091"/>
    <n v="4.4323611797660284E-2"/>
    <n v="2124.15"/>
    <n v="94.150000000000091"/>
    <s v="Aug"/>
    <s v="Aug-2025"/>
    <d v="2025-08-01T00:00:00"/>
    <s v="Electronics"/>
    <x v="19"/>
  </r>
  <r>
    <s v="P034"/>
    <n v="4"/>
    <n v="4999"/>
    <n v="3999.2"/>
    <s v="UPI"/>
    <s v="Delivered"/>
    <s v="Delivered"/>
    <s v="Instagram"/>
    <n v="60"/>
    <n v="3985"/>
    <n v="15996.8"/>
    <n v="15940"/>
    <n v="56.799999999999272"/>
    <n v="3.5507101420283603E-3"/>
    <n v="15996.8"/>
    <n v="56.799999999999272"/>
    <s v="Apr"/>
    <s v="Apr-2024"/>
    <d v="2024-04-01T00:00:00"/>
    <s v="Fashion"/>
    <x v="11"/>
  </r>
  <r>
    <s v="P067"/>
    <n v="3"/>
    <n v="999"/>
    <n v="449.55"/>
    <s v="UPI"/>
    <s v="Delivered"/>
    <s v="Delivered"/>
    <s v="Facebook"/>
    <n v="50"/>
    <n v="611"/>
    <n v="2547.4499999999998"/>
    <n v="1833"/>
    <n v="714.44999999999982"/>
    <n v="0.28045692751575102"/>
    <n v="2547.4499999999998"/>
    <n v="714.44999999999982"/>
    <s v="Oct"/>
    <s v="Oct-2024"/>
    <d v="2024-10-01T00:00:00"/>
    <s v="Beauty &amp; Personal Care"/>
    <x v="17"/>
  </r>
  <r>
    <s v="P043"/>
    <n v="4"/>
    <n v="599"/>
    <n v="239.6"/>
    <s v="Debit Card"/>
    <s v="Delivered"/>
    <s v="Delivered"/>
    <s v="Instagram"/>
    <n v="60"/>
    <n v="358"/>
    <n v="2156.4"/>
    <n v="1432"/>
    <n v="724.40000000000009"/>
    <n v="0.33593025412724914"/>
    <n v="2156.4"/>
    <n v="724.40000000000009"/>
    <s v="Oct"/>
    <s v="Oct-2025"/>
    <d v="2025-10-01T00:00:00"/>
    <s v="Home &amp; Kitchen"/>
    <x v="4"/>
  </r>
  <r>
    <s v="P100"/>
    <n v="1"/>
    <n v="4999"/>
    <n v="0"/>
    <s v="UPI"/>
    <s v="Delivered"/>
    <s v="Delivered"/>
    <s v="Google Ads"/>
    <n v="60"/>
    <n v="3463"/>
    <n v="4999"/>
    <n v="3463"/>
    <n v="1536"/>
    <n v="0.30726145229045809"/>
    <n v="4999"/>
    <n v="1536"/>
    <s v="May"/>
    <s v="May-2025"/>
    <d v="2025-05-01T00:00:00"/>
    <s v="Sports &amp; Fitness"/>
    <x v="18"/>
  </r>
  <r>
    <s v="P003"/>
    <n v="4"/>
    <n v="399"/>
    <n v="0"/>
    <s v="Cash on Delivery"/>
    <s v="Cancelled"/>
    <s v="Cancelled"/>
    <s v="Instagram"/>
    <n v="100"/>
    <n v="307"/>
    <n v="1596"/>
    <n v="1228"/>
    <n v="368"/>
    <n v="0.23057644110275688"/>
    <n v="0"/>
    <n v="0"/>
    <s v="Jan"/>
    <s v="Jan-2025"/>
    <d v="2025-01-01T00:00:00"/>
    <s v="Electronics"/>
    <x v="5"/>
  </r>
  <r>
    <s v="P006"/>
    <n v="3"/>
    <n v="399"/>
    <n v="0"/>
    <s v="UPI"/>
    <s v="Cancelled"/>
    <s v="Cancelled"/>
    <s v="Instagram"/>
    <n v="40"/>
    <n v="221"/>
    <n v="1197"/>
    <n v="663"/>
    <n v="534"/>
    <n v="0.44611528822055135"/>
    <n v="0"/>
    <n v="0"/>
    <s v="Aug"/>
    <s v="Aug-2025"/>
    <d v="2025-08-01T00:00:00"/>
    <s v="Electronics"/>
    <x v="20"/>
  </r>
  <r>
    <s v="P043"/>
    <n v="1"/>
    <n v="599"/>
    <n v="59.9"/>
    <s v="Debit Card"/>
    <s v="Delivered"/>
    <s v="Delivered"/>
    <s v="Affiliate"/>
    <n v="40"/>
    <n v="358"/>
    <n v="539.1"/>
    <n v="358"/>
    <n v="181.10000000000002"/>
    <n v="0.33593025412724914"/>
    <n v="539.1"/>
    <n v="181.10000000000002"/>
    <s v="Sep"/>
    <s v="Sep-2025"/>
    <d v="2025-09-01T00:00:00"/>
    <s v="Home &amp; Kitchen"/>
    <x v="4"/>
  </r>
  <r>
    <s v="P072"/>
    <n v="1"/>
    <n v="999"/>
    <n v="0"/>
    <s v="Cash on Delivery"/>
    <s v="Cancelled"/>
    <s v="Cancelled"/>
    <s v="Organic"/>
    <n v="40"/>
    <n v="636"/>
    <n v="999"/>
    <n v="636"/>
    <n v="363"/>
    <n v="0.36336336336336339"/>
    <n v="0"/>
    <n v="0"/>
    <s v="Jan"/>
    <s v="Jan-2024"/>
    <d v="2024-01-01T00:00:00"/>
    <s v="Beauty &amp; Personal Care"/>
    <x v="2"/>
  </r>
  <r>
    <s v="P047"/>
    <n v="1"/>
    <n v="1999"/>
    <n v="0"/>
    <s v="Credit Card"/>
    <s v="Delivered"/>
    <s v="Delayed"/>
    <s v="Instagram"/>
    <n v="80"/>
    <n v="1547"/>
    <n v="1999"/>
    <n v="1547"/>
    <n v="452"/>
    <n v="0.22611305652826413"/>
    <n v="1999"/>
    <n v="452"/>
    <s v="Feb"/>
    <s v="Feb-2025"/>
    <d v="2025-02-01T00:00:00"/>
    <s v="Home &amp; Kitchen"/>
    <x v="13"/>
  </r>
  <r>
    <s v="P029"/>
    <n v="1"/>
    <n v="2499"/>
    <n v="0"/>
    <s v="UPI"/>
    <s v="Cancelled"/>
    <s v="Cancelled"/>
    <s v="Affiliate"/>
    <n v="60"/>
    <n v="1584"/>
    <n v="2499"/>
    <n v="1584"/>
    <n v="915"/>
    <n v="0.36614645858343337"/>
    <n v="0"/>
    <n v="0"/>
    <s v="Aug"/>
    <s v="Aug-2025"/>
    <d v="2025-08-01T00:00:00"/>
    <s v="Fashion"/>
    <x v="21"/>
  </r>
  <r>
    <s v="P016"/>
    <n v="4"/>
    <n v="999"/>
    <n v="199.8"/>
    <s v="Debit Card"/>
    <s v="Delivered"/>
    <s v="Delivered"/>
    <s v="Email"/>
    <n v="70"/>
    <n v="813"/>
    <n v="3796.2"/>
    <n v="3252"/>
    <n v="544.19999999999982"/>
    <n v="0.14335388019598541"/>
    <n v="3796.2"/>
    <n v="544.19999999999982"/>
    <s v="Jul"/>
    <s v="Jul-2025"/>
    <d v="2025-07-01T00:00:00"/>
    <s v="Electronics"/>
    <x v="6"/>
  </r>
  <r>
    <s v="P027"/>
    <n v="3"/>
    <n v="299"/>
    <n v="0"/>
    <s v="Credit Card"/>
    <s v="Cancelled"/>
    <s v="Cancelled"/>
    <s v="Organic"/>
    <n v="70"/>
    <n v="206"/>
    <n v="897"/>
    <n v="618"/>
    <n v="279"/>
    <n v="0.31103678929765888"/>
    <n v="0"/>
    <n v="0"/>
    <s v="Sep"/>
    <s v="Sep-2024"/>
    <d v="2024-09-01T00:00:00"/>
    <s v="Fashion"/>
    <x v="0"/>
  </r>
  <r>
    <s v="P083"/>
    <n v="1"/>
    <n v="499"/>
    <n v="0"/>
    <s v="Debit Card"/>
    <s v="Delivered"/>
    <s v="Delayed"/>
    <s v="Google Ads"/>
    <n v="40"/>
    <n v="323"/>
    <n v="499"/>
    <n v="323"/>
    <n v="176"/>
    <n v="0.35270541082164331"/>
    <n v="499"/>
    <n v="176"/>
    <s v="Mar"/>
    <s v="Mar-2025"/>
    <d v="2025-03-01T00:00:00"/>
    <s v="Sports &amp; Fitness"/>
    <x v="10"/>
  </r>
  <r>
    <s v="P031"/>
    <n v="1"/>
    <n v="3999"/>
    <n v="599.85"/>
    <s v="Cash on Delivery"/>
    <s v="Delivered"/>
    <s v="Delivered"/>
    <s v="Organic"/>
    <n v="50"/>
    <n v="3007"/>
    <n v="3399.15"/>
    <n v="3007"/>
    <n v="392.15000000000009"/>
    <n v="0.11536707706338352"/>
    <n v="3399.15"/>
    <n v="392.15000000000009"/>
    <s v="Feb"/>
    <s v="Feb-2024"/>
    <d v="2024-02-01T00:00:00"/>
    <s v="Fashion"/>
    <x v="21"/>
  </r>
  <r>
    <s v="P030"/>
    <n v="3"/>
    <n v="799"/>
    <n v="239.7"/>
    <s v="Credit Card"/>
    <s v="Delivered"/>
    <s v="Delivered"/>
    <s v="Google Ads"/>
    <n v="50"/>
    <n v="566"/>
    <n v="2157.3000000000002"/>
    <n v="1698"/>
    <n v="459.30000000000018"/>
    <n v="0.21290502016409407"/>
    <n v="2157.3000000000002"/>
    <n v="459.30000000000018"/>
    <s v="Jul"/>
    <s v="Jul-2025"/>
    <d v="2025-07-01T00:00:00"/>
    <s v="Fashion"/>
    <x v="21"/>
  </r>
  <r>
    <s v="P051"/>
    <n v="3"/>
    <n v="2499"/>
    <n v="0"/>
    <s v="UPI"/>
    <s v="Cancelled"/>
    <s v="Cancelled"/>
    <s v="Instagram"/>
    <n v="100"/>
    <n v="1946"/>
    <n v="7497"/>
    <n v="5838"/>
    <n v="1659"/>
    <n v="0.22128851540616246"/>
    <n v="0"/>
    <n v="0"/>
    <s v="Feb"/>
    <s v="Feb-2025"/>
    <d v="2025-02-01T00:00:00"/>
    <s v="Home &amp; Kitchen"/>
    <x v="14"/>
  </r>
  <r>
    <s v="P095"/>
    <n v="2"/>
    <n v="299"/>
    <n v="59.8"/>
    <s v="UPI"/>
    <s v="Delivered"/>
    <s v="Delayed"/>
    <s v="Instagram"/>
    <n v="80"/>
    <n v="221"/>
    <n v="538.20000000000005"/>
    <n v="442"/>
    <n v="96.200000000000045"/>
    <n v="0.17874396135265708"/>
    <n v="538.20000000000005"/>
    <n v="96.200000000000045"/>
    <s v="Mar"/>
    <s v="Mar-2024"/>
    <d v="2024-03-01T00:00:00"/>
    <s v="Sports &amp; Fitness"/>
    <x v="1"/>
  </r>
  <r>
    <s v="P037"/>
    <n v="4"/>
    <n v="399"/>
    <n v="79.8"/>
    <s v="UPI"/>
    <s v="Delivered"/>
    <s v="Delivered"/>
    <s v="Google Ads"/>
    <n v="40"/>
    <n v="226"/>
    <n v="1516.2"/>
    <n v="904"/>
    <n v="612.20000000000005"/>
    <n v="0.40377258936815724"/>
    <n v="1516.2"/>
    <n v="612.20000000000005"/>
    <s v="Jan"/>
    <s v="Jan-2025"/>
    <d v="2025-01-01T00:00:00"/>
    <s v="Fashion"/>
    <x v="8"/>
  </r>
  <r>
    <s v="P085"/>
    <n v="4"/>
    <n v="2999"/>
    <n v="599.79999999999995"/>
    <s v="UPI"/>
    <s v="Delivered"/>
    <s v="Delayed"/>
    <s v="Instagram"/>
    <n v="70"/>
    <n v="2394"/>
    <n v="11396.2"/>
    <n v="9576"/>
    <n v="1820.2000000000007"/>
    <n v="0.15971990663554522"/>
    <n v="11396.2"/>
    <n v="1820.2000000000007"/>
    <s v="Feb"/>
    <s v="Feb-2025"/>
    <d v="2025-02-01T00:00:00"/>
    <s v="Sports &amp; Fitness"/>
    <x v="15"/>
  </r>
  <r>
    <s v="P014"/>
    <n v="3"/>
    <n v="2499"/>
    <n v="749.7"/>
    <s v="Cash on Delivery"/>
    <s v="Delivered"/>
    <s v="Delivered"/>
    <s v="Google Ads"/>
    <n v="50"/>
    <n v="1599"/>
    <n v="6747.3"/>
    <n v="4797"/>
    <n v="1950.3000000000002"/>
    <n v="0.28904895291449917"/>
    <n v="6747.3"/>
    <n v="1950.3000000000002"/>
    <s v="Apr"/>
    <s v="Apr-2025"/>
    <d v="2025-04-01T00:00:00"/>
    <s v="Electronics"/>
    <x v="6"/>
  </r>
  <r>
    <s v="P001"/>
    <n v="1"/>
    <n v="799"/>
    <n v="0"/>
    <s v="Cash on Delivery"/>
    <s v="Delivered"/>
    <s v="Delivered"/>
    <s v="Instagram"/>
    <n v="100"/>
    <n v="547"/>
    <n v="799"/>
    <n v="547"/>
    <n v="252"/>
    <n v="0.31539424280350437"/>
    <n v="799"/>
    <n v="252"/>
    <s v="Nov"/>
    <s v="Nov-2024"/>
    <d v="2024-11-01T00:00:00"/>
    <s v="Electronics"/>
    <x v="5"/>
  </r>
  <r>
    <s v="P027"/>
    <n v="1"/>
    <n v="299"/>
    <n v="59.8"/>
    <s v="Credit Card"/>
    <s v="Delivered"/>
    <s v="Delayed"/>
    <s v="Affiliate"/>
    <n v="60"/>
    <n v="206"/>
    <n v="239.2"/>
    <n v="206"/>
    <n v="33.199999999999989"/>
    <n v="0.13879598662207354"/>
    <n v="239.2"/>
    <n v="33.199999999999989"/>
    <s v="Feb"/>
    <s v="Feb-2025"/>
    <d v="2025-02-01T00:00:00"/>
    <s v="Fashion"/>
    <x v="0"/>
  </r>
  <r>
    <s v="P020"/>
    <n v="4"/>
    <n v="1999"/>
    <n v="0"/>
    <s v="Cash on Delivery"/>
    <s v="Cancelled"/>
    <s v="Cancelled"/>
    <s v="Affiliate"/>
    <n v="80"/>
    <n v="1597"/>
    <n v="7996"/>
    <n v="6388"/>
    <n v="1608"/>
    <n v="0.20110055027513757"/>
    <n v="0"/>
    <n v="0"/>
    <s v="Oct"/>
    <s v="Oct-2025"/>
    <d v="2025-10-01T00:00:00"/>
    <s v="Electronics"/>
    <x v="9"/>
  </r>
  <r>
    <s v="P001"/>
    <n v="3"/>
    <n v="799"/>
    <n v="239.7"/>
    <s v="UPI"/>
    <s v="Delivered"/>
    <s v="Delivered"/>
    <s v="Facebook"/>
    <n v="100"/>
    <n v="547"/>
    <n v="2157.3000000000002"/>
    <n v="1641"/>
    <n v="516.30000000000018"/>
    <n v="0.23932693644833827"/>
    <n v="2157.3000000000002"/>
    <n v="516.30000000000018"/>
    <s v="Jul"/>
    <s v="Jul-2024"/>
    <d v="2024-07-01T00:00:00"/>
    <s v="Electronics"/>
    <x v="5"/>
  </r>
  <r>
    <s v="P043"/>
    <n v="1"/>
    <n v="599"/>
    <n v="29.95"/>
    <s v="UPI"/>
    <s v="Delivered"/>
    <s v="Delayed"/>
    <s v="Affiliate"/>
    <n v="70"/>
    <n v="358"/>
    <n v="569.04999999999995"/>
    <n v="358"/>
    <n v="211.04999999999995"/>
    <n v="0.37088129338370962"/>
    <n v="569.04999999999995"/>
    <n v="211.04999999999995"/>
    <s v="Jun"/>
    <s v="Jun-2025"/>
    <d v="2025-06-01T00:00:00"/>
    <s v="Home &amp; Kitchen"/>
    <x v="4"/>
  </r>
  <r>
    <s v="P080"/>
    <n v="2"/>
    <n v="6999"/>
    <n v="0"/>
    <s v="Debit Card"/>
    <s v="Cancelled"/>
    <s v="Cancelled"/>
    <s v="Instagram"/>
    <n v="40"/>
    <n v="4949"/>
    <n v="13998"/>
    <n v="9898"/>
    <n v="4100"/>
    <n v="0.29289898556936705"/>
    <n v="0"/>
    <n v="0"/>
    <s v="Jul"/>
    <s v="Jul-2025"/>
    <d v="2025-07-01T00:00:00"/>
    <s v="Beauty &amp; Personal Care"/>
    <x v="7"/>
  </r>
  <r>
    <s v="P095"/>
    <n v="2"/>
    <n v="299"/>
    <n v="59.8"/>
    <s v="Net Banking"/>
    <s v="Delivered"/>
    <s v="Delivered"/>
    <s v="Facebook"/>
    <n v="70"/>
    <n v="221"/>
    <n v="538.20000000000005"/>
    <n v="442"/>
    <n v="96.200000000000045"/>
    <n v="0.17874396135265708"/>
    <n v="538.20000000000005"/>
    <n v="96.200000000000045"/>
    <s v="Aug"/>
    <s v="Aug-2025"/>
    <d v="2025-08-01T00:00:00"/>
    <s v="Sports &amp; Fitness"/>
    <x v="1"/>
  </r>
  <r>
    <s v="P089"/>
    <n v="1"/>
    <n v="2999"/>
    <n v="0"/>
    <s v="UPI"/>
    <s v="Delivered"/>
    <s v="Delivered"/>
    <s v="Instagram"/>
    <n v="70"/>
    <n v="2453"/>
    <n v="2999"/>
    <n v="2453"/>
    <n v="546"/>
    <n v="0.18206068689563187"/>
    <n v="2999"/>
    <n v="546"/>
    <s v="Apr"/>
    <s v="Apr-2024"/>
    <d v="2024-04-01T00:00:00"/>
    <s v="Sports &amp; Fitness"/>
    <x v="3"/>
  </r>
  <r>
    <s v="P095"/>
    <n v="2"/>
    <n v="299"/>
    <n v="89.7"/>
    <s v="Cash on Delivery"/>
    <s v="Delivered"/>
    <s v="Delayed"/>
    <s v="Email"/>
    <n v="100"/>
    <n v="221"/>
    <n v="508.3"/>
    <n v="442"/>
    <n v="66.300000000000011"/>
    <n v="0.13043478260869568"/>
    <n v="508.3"/>
    <n v="66.300000000000011"/>
    <s v="Apr"/>
    <s v="Apr-2024"/>
    <d v="2024-04-01T00:00:00"/>
    <s v="Sports &amp; Fitness"/>
    <x v="1"/>
  </r>
  <r>
    <s v="P043"/>
    <n v="4"/>
    <n v="599"/>
    <n v="599"/>
    <s v="Credit Card"/>
    <s v="Delivered"/>
    <s v="Delivered"/>
    <s v="Organic"/>
    <n v="50"/>
    <n v="358"/>
    <n v="1797"/>
    <n v="1432"/>
    <n v="365"/>
    <n v="0.20311630495269895"/>
    <n v="1797"/>
    <n v="365"/>
    <s v="Sep"/>
    <s v="Sep-2024"/>
    <d v="2024-09-01T00:00:00"/>
    <s v="Home &amp; Kitchen"/>
    <x v="4"/>
  </r>
  <r>
    <s v="P035"/>
    <n v="3"/>
    <n v="1299"/>
    <n v="0"/>
    <s v="UPI"/>
    <s v="Delivered"/>
    <s v="Delivered"/>
    <s v="Google Ads"/>
    <n v="70"/>
    <n v="863"/>
    <n v="3897"/>
    <n v="2589"/>
    <n v="1308"/>
    <n v="0.33564280215550424"/>
    <n v="3897"/>
    <n v="1308"/>
    <s v="May"/>
    <s v="May-2024"/>
    <d v="2024-05-01T00:00:00"/>
    <s v="Fashion"/>
    <x v="11"/>
  </r>
  <r>
    <s v="P065"/>
    <n v="1"/>
    <n v="399"/>
    <n v="59.85"/>
    <s v="Credit Card"/>
    <s v="Delivered"/>
    <s v="Delivered"/>
    <s v="Instagram"/>
    <n v="50"/>
    <n v="252"/>
    <n v="339.15"/>
    <n v="252"/>
    <n v="87.149999999999977"/>
    <n v="0.25696594427244579"/>
    <n v="339.15"/>
    <n v="87.149999999999977"/>
    <s v="Aug"/>
    <s v="Aug-2025"/>
    <d v="2025-08-01T00:00:00"/>
    <s v="Beauty &amp; Personal Care"/>
    <x v="17"/>
  </r>
  <r>
    <s v="P021"/>
    <n v="4"/>
    <n v="799"/>
    <n v="319.60000000000002"/>
    <s v="Debit Card"/>
    <s v="Delivered"/>
    <s v="Delivered"/>
    <s v="Facebook"/>
    <n v="60"/>
    <n v="613"/>
    <n v="2876.4"/>
    <n v="2452"/>
    <n v="424.40000000000009"/>
    <n v="0.14754554303991102"/>
    <n v="2876.4"/>
    <n v="424.40000000000009"/>
    <s v="Jul"/>
    <s v="Jul-2024"/>
    <d v="2024-07-01T00:00:00"/>
    <s v="Fashion"/>
    <x v="22"/>
  </r>
  <r>
    <s v="P014"/>
    <n v="4"/>
    <n v="2499"/>
    <n v="0"/>
    <s v="Debit Card"/>
    <s v="Cancelled"/>
    <s v="Cancelled"/>
    <s v="Google Ads"/>
    <n v="50"/>
    <n v="1599"/>
    <n v="9996"/>
    <n v="6396"/>
    <n v="3600"/>
    <n v="0.36014405762304924"/>
    <n v="0"/>
    <n v="0"/>
    <s v="Oct"/>
    <s v="Oct-2024"/>
    <d v="2024-10-01T00:00:00"/>
    <s v="Electronics"/>
    <x v="6"/>
  </r>
  <r>
    <s v="P001"/>
    <n v="1"/>
    <n v="799"/>
    <n v="0"/>
    <s v="Debit Card"/>
    <s v="Cancelled"/>
    <s v="Cancelled"/>
    <s v="Affiliate"/>
    <n v="100"/>
    <n v="547"/>
    <n v="799"/>
    <n v="547"/>
    <n v="252"/>
    <n v="0.31539424280350437"/>
    <n v="0"/>
    <n v="0"/>
    <s v="Feb"/>
    <s v="Feb-2025"/>
    <d v="2025-02-01T00:00:00"/>
    <s v="Electronics"/>
    <x v="5"/>
  </r>
  <r>
    <s v="P010"/>
    <n v="1"/>
    <n v="2499"/>
    <n v="374.85"/>
    <s v="Debit Card"/>
    <s v="Delivered"/>
    <s v="Delivered"/>
    <s v="Affiliate"/>
    <n v="100"/>
    <n v="2030"/>
    <n v="2124.15"/>
    <n v="2030"/>
    <n v="94.150000000000091"/>
    <n v="4.4323611797660284E-2"/>
    <n v="2124.15"/>
    <n v="94.150000000000091"/>
    <s v="Mar"/>
    <s v="Mar-2025"/>
    <d v="2025-03-01T00:00:00"/>
    <s v="Electronics"/>
    <x v="19"/>
  </r>
  <r>
    <s v="P028"/>
    <n v="3"/>
    <n v="799"/>
    <n v="0"/>
    <s v="Cash on Delivery"/>
    <s v="Cancelled"/>
    <s v="Cancelled"/>
    <s v="Facebook"/>
    <n v="40"/>
    <n v="526"/>
    <n v="2397"/>
    <n v="1578"/>
    <n v="819"/>
    <n v="0.34167709637046306"/>
    <n v="0"/>
    <n v="0"/>
    <s v="May"/>
    <s v="May-2025"/>
    <d v="2025-05-01T00:00:00"/>
    <s v="Fashion"/>
    <x v="0"/>
  </r>
  <r>
    <s v="P027"/>
    <n v="1"/>
    <n v="299"/>
    <n v="14.95"/>
    <s v="Net Banking"/>
    <s v="Delivered"/>
    <s v="Delivered"/>
    <s v="Instagram"/>
    <n v="80"/>
    <n v="206"/>
    <n v="284.05"/>
    <n v="206"/>
    <n v="78.050000000000011"/>
    <n v="0.27477556768174621"/>
    <n v="284.05"/>
    <n v="78.050000000000011"/>
    <s v="Jul"/>
    <s v="Jul-2025"/>
    <d v="2025-07-01T00:00:00"/>
    <s v="Fashion"/>
    <x v="0"/>
  </r>
  <r>
    <s v="P021"/>
    <n v="4"/>
    <n v="799"/>
    <n v="319.60000000000002"/>
    <s v="Credit Card"/>
    <s v="Delivered"/>
    <s v="Delivered"/>
    <s v="Google Ads"/>
    <n v="70"/>
    <n v="613"/>
    <n v="2876.4"/>
    <n v="2452"/>
    <n v="424.40000000000009"/>
    <n v="0.14754554303991102"/>
    <n v="2876.4"/>
    <n v="424.40000000000009"/>
    <s v="Oct"/>
    <s v="Oct-2025"/>
    <d v="2025-10-01T00:00:00"/>
    <s v="Fashion"/>
    <x v="22"/>
  </r>
  <r>
    <s v="P026"/>
    <n v="1"/>
    <n v="599"/>
    <n v="0"/>
    <s v="UPI"/>
    <s v="Cancelled"/>
    <s v="Cancelled"/>
    <s v="Organic"/>
    <n v="100"/>
    <n v="363"/>
    <n v="599"/>
    <n v="363"/>
    <n v="236"/>
    <n v="0.39398998330550916"/>
    <n v="0"/>
    <n v="0"/>
    <s v="Oct"/>
    <s v="Oct-2024"/>
    <d v="2024-10-01T00:00:00"/>
    <s v="Fashion"/>
    <x v="0"/>
  </r>
  <r>
    <s v="P095"/>
    <n v="2"/>
    <n v="299"/>
    <n v="89.7"/>
    <s v="Net Banking"/>
    <s v="Delivered"/>
    <s v="Delivered"/>
    <s v="Email"/>
    <n v="100"/>
    <n v="221"/>
    <n v="508.3"/>
    <n v="442"/>
    <n v="66.300000000000011"/>
    <n v="0.13043478260869568"/>
    <n v="508.3"/>
    <n v="66.300000000000011"/>
    <s v="Oct"/>
    <s v="Oct-2025"/>
    <d v="2025-10-01T00:00:00"/>
    <s v="Sports &amp; Fitness"/>
    <x v="1"/>
  </r>
  <r>
    <s v="P018"/>
    <n v="1"/>
    <n v="499"/>
    <n v="74.849999999999994"/>
    <s v="Debit Card"/>
    <s v="Delivered"/>
    <s v="Delivered"/>
    <s v="Facebook"/>
    <n v="60"/>
    <n v="403"/>
    <n v="424.15"/>
    <n v="403"/>
    <n v="21.149999999999977"/>
    <n v="4.9864434751856604E-2"/>
    <n v="424.15"/>
    <n v="21.149999999999977"/>
    <s v="Jun"/>
    <s v="Jun-2025"/>
    <d v="2025-06-01T00:00:00"/>
    <s v="Electronics"/>
    <x v="9"/>
  </r>
  <r>
    <s v="P085"/>
    <n v="2"/>
    <n v="2999"/>
    <n v="899.7"/>
    <s v="Credit Card"/>
    <s v="Delivered"/>
    <s v="Delivered"/>
    <s v="Organic"/>
    <n v="100"/>
    <n v="2394"/>
    <n v="5098.3"/>
    <n v="4788"/>
    <n v="310.30000000000018"/>
    <n v="6.0863425063256413E-2"/>
    <n v="5098.3"/>
    <n v="310.30000000000018"/>
    <s v="Oct"/>
    <s v="Oct-2024"/>
    <d v="2024-10-01T00:00:00"/>
    <s v="Sports &amp; Fitness"/>
    <x v="15"/>
  </r>
  <r>
    <s v="P066"/>
    <n v="2"/>
    <n v="299"/>
    <n v="0"/>
    <s v="Credit Card"/>
    <s v="Cancelled"/>
    <s v="Cancelled"/>
    <s v="Google Ads"/>
    <n v="80"/>
    <n v="223"/>
    <n v="598"/>
    <n v="446"/>
    <n v="152"/>
    <n v="0.25418060200668896"/>
    <n v="0"/>
    <n v="0"/>
    <s v="May"/>
    <s v="May-2024"/>
    <d v="2024-05-01T00:00:00"/>
    <s v="Beauty &amp; Personal Care"/>
    <x v="17"/>
  </r>
  <r>
    <s v="P029"/>
    <n v="4"/>
    <n v="2499"/>
    <n v="499.8"/>
    <s v="Credit Card"/>
    <s v="Delivered"/>
    <s v="Delayed"/>
    <s v="Google Ads"/>
    <n v="60"/>
    <n v="1584"/>
    <n v="9496.2000000000007"/>
    <n v="6336"/>
    <n v="3160.2000000000007"/>
    <n v="0.33278574587729831"/>
    <n v="9496.2000000000007"/>
    <n v="3160.2000000000007"/>
    <s v="Feb"/>
    <s v="Feb-2025"/>
    <d v="2025-02-01T00:00:00"/>
    <s v="Fashion"/>
    <x v="21"/>
  </r>
  <r>
    <s v="P004"/>
    <n v="2"/>
    <n v="8999"/>
    <n v="899.9"/>
    <s v="UPI"/>
    <s v="Delivered"/>
    <s v="Delivered"/>
    <s v="Facebook"/>
    <n v="100"/>
    <n v="5059"/>
    <n v="17098.099999999999"/>
    <n v="10118"/>
    <n v="6980.0999999999985"/>
    <n v="0.40823834227194827"/>
    <n v="17098.099999999999"/>
    <n v="6980.0999999999985"/>
    <s v="Feb"/>
    <s v="Feb-2024"/>
    <d v="2024-02-01T00:00:00"/>
    <s v="Electronics"/>
    <x v="5"/>
  </r>
  <r>
    <s v="P032"/>
    <n v="2"/>
    <n v="1599"/>
    <n v="159.9"/>
    <s v="Cash on Delivery"/>
    <s v="Delivered"/>
    <s v="Delayed"/>
    <s v="Organic"/>
    <n v="60"/>
    <n v="1180"/>
    <n v="3038.1"/>
    <n v="2360"/>
    <n v="678.09999999999991"/>
    <n v="0.2231987097198907"/>
    <n v="3038.1"/>
    <n v="678.09999999999991"/>
    <s v="Oct"/>
    <s v="Oct-2025"/>
    <d v="2025-10-01T00:00:00"/>
    <s v="Fashion"/>
    <x v="21"/>
  </r>
  <r>
    <s v="P076"/>
    <n v="1"/>
    <n v="399"/>
    <n v="59.85"/>
    <s v="Credit Card"/>
    <s v="Delivered"/>
    <s v="Delivered"/>
    <s v="Instagram"/>
    <n v="50"/>
    <n v="322"/>
    <n v="339.15"/>
    <n v="322"/>
    <n v="17.149999999999977"/>
    <n v="5.056759545923626E-2"/>
    <n v="339.15"/>
    <n v="17.149999999999977"/>
    <s v="Oct"/>
    <s v="Oct-2024"/>
    <d v="2024-10-01T00:00:00"/>
    <s v="Beauty &amp; Personal Care"/>
    <x v="23"/>
  </r>
  <r>
    <s v="P041"/>
    <n v="4"/>
    <n v="399"/>
    <n v="399"/>
    <s v="Credit Card"/>
    <s v="Delivered"/>
    <s v="Delivered"/>
    <s v="Instagram"/>
    <n v="60"/>
    <n v="315"/>
    <n v="1197"/>
    <n v="1260"/>
    <n v="-63"/>
    <n v="-5.2631578947368418E-2"/>
    <n v="1197"/>
    <n v="-63"/>
    <s v="Jan"/>
    <s v="Jan-2024"/>
    <d v="2024-01-01T00:00:00"/>
    <s v="Home &amp; Kitchen"/>
    <x v="4"/>
  </r>
  <r>
    <s v="P079"/>
    <n v="2"/>
    <n v="1999"/>
    <n v="199.9"/>
    <s v="Net Banking"/>
    <s v="Delivered"/>
    <s v="Delivered"/>
    <s v="Facebook"/>
    <n v="80"/>
    <n v="1506"/>
    <n v="3798.1"/>
    <n v="3012"/>
    <n v="786.09999999999991"/>
    <n v="0.20697190700613463"/>
    <n v="3798.1"/>
    <n v="786.09999999999991"/>
    <s v="Mar"/>
    <s v="Mar-2025"/>
    <d v="2025-03-01T00:00:00"/>
    <s v="Beauty &amp; Personal Care"/>
    <x v="7"/>
  </r>
  <r>
    <s v="P019"/>
    <n v="1"/>
    <n v="499"/>
    <n v="99.8"/>
    <s v="Cash on Delivery"/>
    <s v="Delivered"/>
    <s v="Delivered"/>
    <s v="Organic"/>
    <n v="100"/>
    <n v="391"/>
    <n v="399.2"/>
    <n v="391"/>
    <n v="8.1999999999999886"/>
    <n v="2.0541082164328629E-2"/>
    <n v="399.2"/>
    <n v="8.1999999999999886"/>
    <s v="May"/>
    <s v="May-2025"/>
    <d v="2025-05-01T00:00:00"/>
    <s v="Electronics"/>
    <x v="9"/>
  </r>
  <r>
    <s v="P023"/>
    <n v="1"/>
    <n v="8999"/>
    <n v="0"/>
    <s v="UPI"/>
    <s v="Delivered"/>
    <s v="Delivered"/>
    <s v="Instagram"/>
    <n v="100"/>
    <n v="6419"/>
    <n v="8999"/>
    <n v="6419"/>
    <n v="2580"/>
    <n v="0.28669852205800644"/>
    <n v="8999"/>
    <n v="2580"/>
    <s v="May"/>
    <s v="May-2025"/>
    <d v="2025-05-01T00:00:00"/>
    <s v="Fashion"/>
    <x v="22"/>
  </r>
  <r>
    <s v="P042"/>
    <n v="4"/>
    <n v="2499"/>
    <n v="0"/>
    <s v="Credit Card"/>
    <s v="Delivered"/>
    <s v="Delivered"/>
    <s v="Email"/>
    <n v="100"/>
    <n v="1833"/>
    <n v="9996"/>
    <n v="7332"/>
    <n v="2664"/>
    <n v="0.26650660264105641"/>
    <n v="9996"/>
    <n v="2664"/>
    <s v="Mar"/>
    <s v="Mar-2024"/>
    <d v="2024-03-01T00:00:00"/>
    <s v="Home &amp; Kitchen"/>
    <x v="4"/>
  </r>
  <r>
    <s v="P002"/>
    <n v="2"/>
    <n v="999"/>
    <n v="99.9"/>
    <s v="Debit Card"/>
    <s v="Delivered"/>
    <s v="Delivered"/>
    <s v="Google Ads"/>
    <n v="40"/>
    <n v="590"/>
    <n v="1898.1"/>
    <n v="1180"/>
    <n v="718.09999999999991"/>
    <n v="0.37832569411516775"/>
    <n v="1898.1"/>
    <n v="718.09999999999991"/>
    <s v="Nov"/>
    <s v="Nov-2024"/>
    <d v="2024-11-01T00:00:00"/>
    <s v="Electronics"/>
    <x v="5"/>
  </r>
  <r>
    <s v="P063"/>
    <n v="4"/>
    <n v="2999"/>
    <n v="1799.4"/>
    <s v="Credit Card"/>
    <s v="Delivered"/>
    <s v="Delivered"/>
    <s v="Affiliate"/>
    <n v="60"/>
    <n v="1877"/>
    <n v="10196.6"/>
    <n v="7508"/>
    <n v="2688.6000000000004"/>
    <n v="0.2636761273365632"/>
    <n v="10196.6"/>
    <n v="2688.6000000000004"/>
    <s v="Jun"/>
    <s v="Jun-2024"/>
    <d v="2024-06-01T00:00:00"/>
    <s v="Beauty &amp; Personal Care"/>
    <x v="12"/>
  </r>
  <r>
    <s v="P009"/>
    <n v="1"/>
    <n v="4999"/>
    <n v="749.85"/>
    <s v="UPI"/>
    <s v="Delivered"/>
    <s v="Delivered"/>
    <s v="Google Ads"/>
    <n v="80"/>
    <n v="2853"/>
    <n v="4249.1499999999996"/>
    <n v="2853"/>
    <n v="1396.1499999999996"/>
    <n v="0.32857159667227559"/>
    <n v="4249.1499999999996"/>
    <n v="1396.1499999999996"/>
    <s v="Feb"/>
    <s v="Feb-2024"/>
    <d v="2024-02-01T00:00:00"/>
    <s v="Electronics"/>
    <x v="19"/>
  </r>
  <r>
    <s v="P091"/>
    <n v="4"/>
    <n v="3999"/>
    <n v="3999"/>
    <s v="Cash on Delivery"/>
    <s v="Delivered"/>
    <s v="Delivered"/>
    <s v="Affiliate"/>
    <n v="80"/>
    <n v="3076"/>
    <n v="11997"/>
    <n v="12304"/>
    <n v="-307"/>
    <n v="-2.5589730766024839E-2"/>
    <n v="11997"/>
    <n v="-307"/>
    <s v="Apr"/>
    <s v="Apr-2024"/>
    <d v="2024-04-01T00:00:00"/>
    <s v="Sports &amp; Fitness"/>
    <x v="3"/>
  </r>
  <r>
    <s v="P086"/>
    <n v="2"/>
    <n v="6999"/>
    <n v="1399.8"/>
    <s v="Debit Card"/>
    <s v="Delivered"/>
    <s v="Delivered"/>
    <s v="Google Ads"/>
    <n v="100"/>
    <n v="4782"/>
    <n v="12598.2"/>
    <n v="9564"/>
    <n v="3034.2000000000007"/>
    <n v="0.24084393008525032"/>
    <n v="12598.2"/>
    <n v="3034.2000000000007"/>
    <s v="Aug"/>
    <s v="Aug-2024"/>
    <d v="2024-08-01T00:00:00"/>
    <s v="Sports &amp; Fitness"/>
    <x v="15"/>
  </r>
  <r>
    <s v="P072"/>
    <n v="2"/>
    <n v="999"/>
    <n v="299.7"/>
    <s v="Cash on Delivery"/>
    <s v="Delivered"/>
    <s v="Delivered"/>
    <s v="Organic"/>
    <n v="40"/>
    <n v="636"/>
    <n v="1698.3"/>
    <n v="1272"/>
    <n v="426.29999999999995"/>
    <n v="0.25101572160395685"/>
    <n v="1698.3"/>
    <n v="426.29999999999995"/>
    <s v="Apr"/>
    <s v="Apr-2025"/>
    <d v="2025-04-01T00:00:00"/>
    <s v="Beauty &amp; Personal Care"/>
    <x v="2"/>
  </r>
  <r>
    <s v="P037"/>
    <n v="2"/>
    <n v="399"/>
    <n v="0"/>
    <s v="Cash on Delivery"/>
    <s v="Cancelled"/>
    <s v="Cancelled"/>
    <s v="Email"/>
    <n v="100"/>
    <n v="226"/>
    <n v="798"/>
    <n v="452"/>
    <n v="346"/>
    <n v="0.43358395989974935"/>
    <n v="0"/>
    <n v="0"/>
    <s v="Oct"/>
    <s v="Oct-2024"/>
    <d v="2024-10-01T00:00:00"/>
    <s v="Fashion"/>
    <x v="8"/>
  </r>
  <r>
    <s v="P036"/>
    <n v="1"/>
    <n v="2999"/>
    <n v="0"/>
    <s v="Cash on Delivery"/>
    <s v="Cancelled"/>
    <s v="Cancelled"/>
    <s v="Google Ads"/>
    <n v="50"/>
    <n v="2406"/>
    <n v="2999"/>
    <n v="2406"/>
    <n v="593"/>
    <n v="0.19773257752584195"/>
    <n v="0"/>
    <n v="0"/>
    <s v="Jan"/>
    <s v="Jan-2024"/>
    <d v="2024-01-01T00:00:00"/>
    <s v="Fashion"/>
    <x v="11"/>
  </r>
  <r>
    <s v="P075"/>
    <n v="4"/>
    <n v="1999"/>
    <n v="0"/>
    <s v="UPI"/>
    <s v="Cancelled"/>
    <s v="Cancelled"/>
    <s v="Instagram"/>
    <n v="100"/>
    <n v="1338"/>
    <n v="7996"/>
    <n v="5352"/>
    <n v="2644"/>
    <n v="0.33066533266633319"/>
    <n v="0"/>
    <n v="0"/>
    <s v="Jun"/>
    <s v="Jun-2024"/>
    <d v="2024-06-01T00:00:00"/>
    <s v="Beauty &amp; Personal Care"/>
    <x v="23"/>
  </r>
  <r>
    <s v="P034"/>
    <n v="2"/>
    <n v="4999"/>
    <n v="499.9"/>
    <s v="UPI"/>
    <s v="Delivered"/>
    <s v="Delivered"/>
    <s v="Organic"/>
    <n v="40"/>
    <n v="3985"/>
    <n v="9498.1"/>
    <n v="7970"/>
    <n v="1528.1000000000004"/>
    <n v="0.16088480854065554"/>
    <n v="9498.1"/>
    <n v="1528.1000000000004"/>
    <s v="Mar"/>
    <s v="Mar-2025"/>
    <d v="2025-03-01T00:00:00"/>
    <s v="Fashion"/>
    <x v="11"/>
  </r>
  <r>
    <s v="P047"/>
    <n v="3"/>
    <n v="1999"/>
    <n v="599.70000000000005"/>
    <s v="Credit Card"/>
    <s v="Delivered"/>
    <s v="Delivered"/>
    <s v="Google Ads"/>
    <n v="100"/>
    <n v="1547"/>
    <n v="5397.3"/>
    <n v="4641"/>
    <n v="756.30000000000018"/>
    <n v="0.14012561836473794"/>
    <n v="5397.3"/>
    <n v="756.30000000000018"/>
    <s v="Jun"/>
    <s v="Jun-2024"/>
    <d v="2024-06-01T00:00:00"/>
    <s v="Home &amp; Kitchen"/>
    <x v="13"/>
  </r>
  <r>
    <s v="P029"/>
    <n v="1"/>
    <n v="2499"/>
    <n v="249.9"/>
    <s v="UPI"/>
    <s v="Delivered"/>
    <s v="Delivered"/>
    <s v="Google Ads"/>
    <n v="70"/>
    <n v="1584"/>
    <n v="2249.1"/>
    <n v="1584"/>
    <n v="665.09999999999991"/>
    <n v="0.29571828731492594"/>
    <n v="2249.1"/>
    <n v="665.09999999999991"/>
    <s v="Mar"/>
    <s v="Mar-2025"/>
    <d v="2025-03-01T00:00:00"/>
    <s v="Fashion"/>
    <x v="21"/>
  </r>
  <r>
    <s v="P007"/>
    <n v="1"/>
    <n v="599"/>
    <n v="0"/>
    <s v="Credit Card"/>
    <s v="Delivered"/>
    <s v="Delivered"/>
    <s v="Instagram"/>
    <n v="100"/>
    <n v="470"/>
    <n v="599"/>
    <n v="470"/>
    <n v="129"/>
    <n v="0.21535893155258765"/>
    <n v="599"/>
    <n v="129"/>
    <s v="Jan"/>
    <s v="Jan-2025"/>
    <d v="2025-01-01T00:00:00"/>
    <s v="Electronics"/>
    <x v="20"/>
  </r>
  <r>
    <s v="P036"/>
    <n v="2"/>
    <n v="2999"/>
    <n v="0"/>
    <s v="UPI"/>
    <s v="Delivered"/>
    <s v="Delivered"/>
    <s v="Affiliate"/>
    <n v="40"/>
    <n v="2406"/>
    <n v="5998"/>
    <n v="4812"/>
    <n v="1186"/>
    <n v="0.19773257752584195"/>
    <n v="5998"/>
    <n v="1186"/>
    <s v="Oct"/>
    <s v="Oct-2025"/>
    <d v="2025-10-01T00:00:00"/>
    <s v="Fashion"/>
    <x v="11"/>
  </r>
  <r>
    <s v="P078"/>
    <n v="4"/>
    <n v="399"/>
    <n v="0"/>
    <s v="Credit Card"/>
    <s v="Cancelled"/>
    <s v="Cancelled"/>
    <s v="Organic"/>
    <n v="60"/>
    <n v="257"/>
    <n v="1596"/>
    <n v="1028"/>
    <n v="568"/>
    <n v="0.35588972431077692"/>
    <n v="0"/>
    <n v="0"/>
    <s v="Jul"/>
    <s v="Jul-2024"/>
    <d v="2024-07-01T00:00:00"/>
    <s v="Beauty &amp; Personal Care"/>
    <x v="7"/>
  </r>
  <r>
    <s v="P089"/>
    <n v="1"/>
    <n v="2999"/>
    <n v="299.89999999999998"/>
    <s v="Debit Card"/>
    <s v="Delivered"/>
    <s v="Delivered"/>
    <s v="Email"/>
    <n v="70"/>
    <n v="2453"/>
    <n v="2699.1"/>
    <n v="2453"/>
    <n v="246.09999999999991"/>
    <n v="9.1178540995146495E-2"/>
    <n v="2699.1"/>
    <n v="246.09999999999991"/>
    <s v="Oct"/>
    <s v="Oct-2025"/>
    <d v="2025-10-01T00:00:00"/>
    <s v="Sports &amp; Fitness"/>
    <x v="3"/>
  </r>
  <r>
    <s v="P081"/>
    <n v="1"/>
    <n v="499"/>
    <n v="49.9"/>
    <s v="Net Banking"/>
    <s v="Delivered"/>
    <s v="Delivered"/>
    <s v="Organic"/>
    <n v="40"/>
    <n v="280"/>
    <n v="449.1"/>
    <n v="280"/>
    <n v="169.10000000000002"/>
    <n v="0.37653083945669119"/>
    <n v="449.1"/>
    <n v="169.10000000000002"/>
    <s v="Nov"/>
    <s v="Nov-2024"/>
    <d v="2024-11-01T00:00:00"/>
    <s v="Sports &amp; Fitness"/>
    <x v="10"/>
  </r>
  <r>
    <s v="P018"/>
    <n v="1"/>
    <n v="499"/>
    <n v="49.9"/>
    <s v="UPI"/>
    <s v="Delivered"/>
    <s v="Delivered"/>
    <s v="Instagram"/>
    <n v="50"/>
    <n v="403"/>
    <n v="449.1"/>
    <n v="403"/>
    <n v="46.100000000000023"/>
    <n v="0.10264974393230911"/>
    <n v="449.1"/>
    <n v="46.100000000000023"/>
    <s v="May"/>
    <s v="May-2025"/>
    <d v="2025-05-01T00:00:00"/>
    <s v="Electronics"/>
    <x v="9"/>
  </r>
  <r>
    <s v="P064"/>
    <n v="3"/>
    <n v="799"/>
    <n v="359.55"/>
    <s v="Debit Card"/>
    <s v="Delivered"/>
    <s v="Delivered"/>
    <s v="Affiliate"/>
    <n v="100"/>
    <n v="445"/>
    <n v="2037.45"/>
    <n v="1335"/>
    <n v="702.45"/>
    <n v="0.34476919679010531"/>
    <n v="2037.45"/>
    <n v="702.45"/>
    <s v="Sep"/>
    <s v="Sep-2024"/>
    <d v="2024-09-01T00:00:00"/>
    <s v="Beauty &amp; Personal Care"/>
    <x v="12"/>
  </r>
  <r>
    <s v="P090"/>
    <n v="2"/>
    <n v="8999"/>
    <n v="899.9"/>
    <s v="Debit Card"/>
    <s v="Delivered"/>
    <s v="Delivered"/>
    <s v="Organic"/>
    <n v="100"/>
    <n v="5811"/>
    <n v="17098.099999999999"/>
    <n v="11622"/>
    <n v="5476.0999999999985"/>
    <n v="0.32027535223211928"/>
    <n v="17098.099999999999"/>
    <n v="5476.0999999999985"/>
    <s v="Nov"/>
    <s v="Nov-2024"/>
    <d v="2024-11-01T00:00:00"/>
    <s v="Sports &amp; Fitness"/>
    <x v="3"/>
  </r>
  <r>
    <s v="P054"/>
    <n v="1"/>
    <n v="4999"/>
    <n v="249.95"/>
    <s v="UPI"/>
    <s v="Delivered"/>
    <s v="Delivered"/>
    <s v="Organic"/>
    <n v="50"/>
    <n v="2912"/>
    <n v="4749.05"/>
    <n v="2912"/>
    <n v="1837.0500000000002"/>
    <n v="0.38682473336772621"/>
    <n v="4749.05"/>
    <n v="1837.0500000000002"/>
    <s v="Mar"/>
    <s v="Mar-2024"/>
    <d v="2024-03-01T00:00:00"/>
    <s v="Home &amp; Kitchen"/>
    <x v="16"/>
  </r>
  <r>
    <s v="P083"/>
    <n v="2"/>
    <n v="499"/>
    <n v="0"/>
    <s v="UPI"/>
    <s v="Cancelled"/>
    <s v="Cancelled"/>
    <s v="Facebook"/>
    <n v="40"/>
    <n v="323"/>
    <n v="998"/>
    <n v="646"/>
    <n v="352"/>
    <n v="0.35270541082164331"/>
    <n v="0"/>
    <n v="0"/>
    <s v="May"/>
    <s v="May-2024"/>
    <d v="2024-05-01T00:00:00"/>
    <s v="Sports &amp; Fitness"/>
    <x v="10"/>
  </r>
  <r>
    <s v="P056"/>
    <n v="3"/>
    <n v="299"/>
    <n v="44.85"/>
    <s v="Net Banking"/>
    <s v="Delivered"/>
    <s v="Delivered"/>
    <s v="Email"/>
    <n v="40"/>
    <n v="188"/>
    <n v="852.15"/>
    <n v="564"/>
    <n v="288.14999999999998"/>
    <n v="0.33814469283576831"/>
    <n v="852.15"/>
    <n v="288.14999999999998"/>
    <s v="Feb"/>
    <s v="Feb-2024"/>
    <d v="2024-02-01T00:00:00"/>
    <s v="Home &amp; Kitchen"/>
    <x v="16"/>
  </r>
  <r>
    <s v="P030"/>
    <n v="1"/>
    <n v="799"/>
    <n v="0"/>
    <s v="Net Banking"/>
    <s v="Cancelled"/>
    <s v="Cancelled"/>
    <s v="Email"/>
    <n v="50"/>
    <n v="566"/>
    <n v="799"/>
    <n v="566"/>
    <n v="233"/>
    <n v="0.29161451814768463"/>
    <n v="0"/>
    <n v="0"/>
    <s v="Apr"/>
    <s v="Apr-2024"/>
    <d v="2024-04-01T00:00:00"/>
    <s v="Fashion"/>
    <x v="21"/>
  </r>
  <r>
    <s v="P089"/>
    <n v="1"/>
    <n v="2999"/>
    <n v="149.94999999999999"/>
    <s v="Cash on Delivery"/>
    <s v="Delivered"/>
    <s v="Delivered"/>
    <s v="Instagram"/>
    <n v="40"/>
    <n v="2453"/>
    <n v="2849.05"/>
    <n v="2453"/>
    <n v="396.05000000000018"/>
    <n v="0.13901124936382309"/>
    <n v="2849.05"/>
    <n v="396.05000000000018"/>
    <s v="Oct"/>
    <s v="Oct-2025"/>
    <d v="2025-10-01T00:00:00"/>
    <s v="Sports &amp; Fitness"/>
    <x v="3"/>
  </r>
  <r>
    <s v="P015"/>
    <n v="4"/>
    <n v="1299"/>
    <n v="519.6"/>
    <s v="Debit Card"/>
    <s v="Delivered"/>
    <s v="Delivered"/>
    <s v="Google Ads"/>
    <n v="50"/>
    <n v="881"/>
    <n v="4676.3999999999996"/>
    <n v="3524"/>
    <n v="1152.3999999999996"/>
    <n v="0.24642887691386531"/>
    <n v="4676.3999999999996"/>
    <n v="1152.3999999999996"/>
    <s v="Dec"/>
    <s v="Dec-2024"/>
    <d v="2024-12-01T00:00:00"/>
    <s v="Electronics"/>
    <x v="6"/>
  </r>
  <r>
    <s v="P025"/>
    <n v="2"/>
    <n v="4999"/>
    <n v="1999.6"/>
    <s v="Net Banking"/>
    <s v="Delivered"/>
    <s v="Delivered"/>
    <s v="Google Ads"/>
    <n v="70"/>
    <n v="3572"/>
    <n v="7998.4"/>
    <n v="7144"/>
    <n v="854.39999999999964"/>
    <n v="0.10682136427285453"/>
    <n v="7998.4"/>
    <n v="854.39999999999964"/>
    <s v="Dec"/>
    <s v="Dec-2024"/>
    <d v="2024-12-01T00:00:00"/>
    <s v="Fashion"/>
    <x v="0"/>
  </r>
  <r>
    <s v="P007"/>
    <n v="2"/>
    <n v="599"/>
    <n v="0"/>
    <s v="Credit Card"/>
    <s v="Cancelled"/>
    <s v="Cancelled"/>
    <s v="Instagram"/>
    <n v="80"/>
    <n v="470"/>
    <n v="1198"/>
    <n v="940"/>
    <n v="258"/>
    <n v="0.21535893155258765"/>
    <n v="0"/>
    <n v="0"/>
    <s v="Sep"/>
    <s v="Sep-2024"/>
    <d v="2024-09-01T00:00:00"/>
    <s v="Electronics"/>
    <x v="20"/>
  </r>
  <r>
    <s v="P084"/>
    <n v="2"/>
    <n v="999"/>
    <n v="299.7"/>
    <s v="Credit Card"/>
    <s v="Delivered"/>
    <s v="Delayed"/>
    <s v="Organic"/>
    <n v="40"/>
    <n v="809"/>
    <n v="1698.3"/>
    <n v="1618"/>
    <n v="80.299999999999955"/>
    <n v="4.7282576694341376E-2"/>
    <n v="1698.3"/>
    <n v="80.299999999999955"/>
    <s v="Feb"/>
    <s v="Feb-2025"/>
    <d v="2025-02-01T00:00:00"/>
    <s v="Sports &amp; Fitness"/>
    <x v="10"/>
  </r>
  <r>
    <s v="P038"/>
    <n v="4"/>
    <n v="399"/>
    <n v="239.4"/>
    <s v="Cash on Delivery"/>
    <s v="Delivered"/>
    <s v="Delivered"/>
    <s v="Organic"/>
    <n v="100"/>
    <n v="248"/>
    <n v="1356.6"/>
    <n v="992"/>
    <n v="364.59999999999991"/>
    <n v="0.26876013563320061"/>
    <n v="1356.6"/>
    <n v="364.59999999999991"/>
    <s v="Apr"/>
    <s v="Apr-2025"/>
    <d v="2025-04-01T00:00:00"/>
    <s v="Fashion"/>
    <x v="8"/>
  </r>
  <r>
    <s v="P090"/>
    <n v="1"/>
    <n v="8999"/>
    <n v="1349.85"/>
    <s v="Cash on Delivery"/>
    <s v="Delivered"/>
    <s v="Delayed"/>
    <s v="Google Ads"/>
    <n v="70"/>
    <n v="5811"/>
    <n v="7649.15"/>
    <n v="5811"/>
    <n v="1838.1499999999996"/>
    <n v="0.24030774661236867"/>
    <n v="7649.15"/>
    <n v="1838.1499999999996"/>
    <s v="Jan"/>
    <s v="Jan-2025"/>
    <d v="2025-01-01T00:00:00"/>
    <s v="Sports &amp; Fitness"/>
    <x v="3"/>
  </r>
  <r>
    <s v="P047"/>
    <n v="1"/>
    <n v="1999"/>
    <n v="99.95"/>
    <s v="Credit Card"/>
    <s v="Delivered"/>
    <s v="Delivered"/>
    <s v="Facebook"/>
    <n v="50"/>
    <n v="1547"/>
    <n v="1899.05"/>
    <n v="1547"/>
    <n v="352.04999999999995"/>
    <n v="0.1853821647665938"/>
    <n v="1899.05"/>
    <n v="352.04999999999995"/>
    <s v="Jul"/>
    <s v="Jul-2025"/>
    <d v="2025-07-01T00:00:00"/>
    <s v="Home &amp; Kitchen"/>
    <x v="13"/>
  </r>
  <r>
    <s v="P067"/>
    <n v="3"/>
    <n v="999"/>
    <n v="149.85"/>
    <s v="Net Banking"/>
    <s v="Delivered"/>
    <s v="Delayed"/>
    <s v="Facebook"/>
    <n v="100"/>
    <n v="611"/>
    <n v="2847.15"/>
    <n v="1833"/>
    <n v="1014.1500000000001"/>
    <n v="0.35619830356672466"/>
    <n v="2847.15"/>
    <n v="1014.1500000000001"/>
    <s v="Jul"/>
    <s v="Jul-2024"/>
    <d v="2024-07-01T00:00:00"/>
    <s v="Beauty &amp; Personal Care"/>
    <x v="17"/>
  </r>
  <r>
    <s v="P046"/>
    <n v="1"/>
    <n v="1999"/>
    <n v="99.95"/>
    <s v="Debit Card"/>
    <s v="Delivered"/>
    <s v="Delivered"/>
    <s v="Google Ads"/>
    <n v="100"/>
    <n v="1398"/>
    <n v="1899.05"/>
    <n v="1398"/>
    <n v="501.04999999999995"/>
    <n v="0.26384244753955921"/>
    <n v="1899.05"/>
    <n v="501.04999999999995"/>
    <s v="May"/>
    <s v="May-2024"/>
    <d v="2024-05-01T00:00:00"/>
    <s v="Home &amp; Kitchen"/>
    <x v="13"/>
  </r>
  <r>
    <s v="P012"/>
    <n v="1"/>
    <n v="1599"/>
    <n v="0"/>
    <s v="UPI"/>
    <s v="Delivered"/>
    <s v="Delivered"/>
    <s v="Instagram"/>
    <n v="70"/>
    <n v="1169"/>
    <n v="1599"/>
    <n v="1169"/>
    <n v="430"/>
    <n v="0.26891807379612259"/>
    <n v="1599"/>
    <n v="430"/>
    <s v="Jan"/>
    <s v="Jan-2025"/>
    <d v="2025-01-01T00:00:00"/>
    <s v="Electronics"/>
    <x v="19"/>
  </r>
  <r>
    <s v="P080"/>
    <n v="1"/>
    <n v="6999"/>
    <n v="0"/>
    <s v="UPI"/>
    <s v="Delivered"/>
    <s v="Delivered"/>
    <s v="Google Ads"/>
    <n v="60"/>
    <n v="4949"/>
    <n v="6999"/>
    <n v="4949"/>
    <n v="2050"/>
    <n v="0.29289898556936705"/>
    <n v="6999"/>
    <n v="2050"/>
    <s v="Aug"/>
    <s v="Aug-2025"/>
    <d v="2025-08-01T00:00:00"/>
    <s v="Beauty &amp; Personal Care"/>
    <x v="7"/>
  </r>
  <r>
    <s v="P079"/>
    <n v="2"/>
    <n v="1999"/>
    <n v="399.8"/>
    <s v="UPI"/>
    <s v="Delivered"/>
    <s v="Delivered"/>
    <s v="Affiliate"/>
    <n v="50"/>
    <n v="1506"/>
    <n v="3598.2"/>
    <n v="3012"/>
    <n v="586.19999999999982"/>
    <n v="0.16291479072869763"/>
    <n v="3598.2"/>
    <n v="586.19999999999982"/>
    <s v="Jun"/>
    <s v="Jun-2024"/>
    <d v="2024-06-01T00:00:00"/>
    <s v="Beauty &amp; Personal Care"/>
    <x v="7"/>
  </r>
  <r>
    <s v="P076"/>
    <n v="2"/>
    <n v="399"/>
    <n v="199.5"/>
    <s v="Credit Card"/>
    <s v="Delivered"/>
    <s v="Delivered"/>
    <s v="Instagram"/>
    <n v="50"/>
    <n v="322"/>
    <n v="598.5"/>
    <n v="644"/>
    <n v="-45.5"/>
    <n v="-7.6023391812865493E-2"/>
    <n v="598.5"/>
    <n v="-45.5"/>
    <s v="Sep"/>
    <s v="Sep-2024"/>
    <d v="2024-09-01T00:00:00"/>
    <s v="Beauty &amp; Personal Care"/>
    <x v="23"/>
  </r>
  <r>
    <s v="P062"/>
    <n v="2"/>
    <n v="1599"/>
    <n v="799.5"/>
    <s v="Debit Card"/>
    <s v="Delivered"/>
    <s v="Delivered"/>
    <s v="Google Ads"/>
    <n v="60"/>
    <n v="1023"/>
    <n v="2398.5"/>
    <n v="2046"/>
    <n v="352.5"/>
    <n v="0.14696685428392744"/>
    <n v="2398.5"/>
    <n v="352.5"/>
    <s v="Apr"/>
    <s v="Apr-2025"/>
    <d v="2025-04-01T00:00:00"/>
    <s v="Beauty &amp; Personal Care"/>
    <x v="12"/>
  </r>
  <r>
    <s v="P069"/>
    <n v="3"/>
    <n v="2499"/>
    <n v="0"/>
    <s v="UPI"/>
    <s v="Delivered"/>
    <s v="Delivered"/>
    <s v="Instagram"/>
    <n v="80"/>
    <n v="1430"/>
    <n v="7497"/>
    <n v="4290"/>
    <n v="3207"/>
    <n v="0.42777110844337735"/>
    <n v="7497"/>
    <n v="3207"/>
    <s v="Dec"/>
    <s v="Dec-2024"/>
    <d v="2024-12-01T00:00:00"/>
    <s v="Beauty &amp; Personal Care"/>
    <x v="2"/>
  </r>
  <r>
    <s v="P049"/>
    <n v="3"/>
    <n v="799"/>
    <n v="0"/>
    <s v="Cash on Delivery"/>
    <s v="Cancelled"/>
    <s v="Cancelled"/>
    <s v="Organic"/>
    <n v="50"/>
    <n v="538"/>
    <n v="2397"/>
    <n v="1614"/>
    <n v="783"/>
    <n v="0.32665832290362956"/>
    <n v="0"/>
    <n v="0"/>
    <s v="Jan"/>
    <s v="Jan-2024"/>
    <d v="2024-01-01T00:00:00"/>
    <s v="Home &amp; Kitchen"/>
    <x v="14"/>
  </r>
  <r>
    <s v="P074"/>
    <n v="2"/>
    <n v="2999"/>
    <n v="299.89999999999998"/>
    <s v="Credit Card"/>
    <s v="Delivered"/>
    <s v="Delivered"/>
    <s v="Affiliate"/>
    <n v="70"/>
    <n v="1870"/>
    <n v="5698.1"/>
    <n v="3740"/>
    <n v="1958.1000000000004"/>
    <n v="0.34364086274372163"/>
    <n v="5698.1"/>
    <n v="1958.1000000000004"/>
    <s v="Jun"/>
    <s v="Jun-2025"/>
    <d v="2025-06-01T00:00:00"/>
    <s v="Beauty &amp; Personal Care"/>
    <x v="23"/>
  </r>
  <r>
    <s v="P007"/>
    <n v="1"/>
    <n v="599"/>
    <n v="59.9"/>
    <s v="Debit Card"/>
    <s v="Delivered"/>
    <s v="Delayed"/>
    <s v="Facebook"/>
    <n v="70"/>
    <n v="470"/>
    <n v="539.1"/>
    <n v="470"/>
    <n v="69.100000000000023"/>
    <n v="0.12817659061398631"/>
    <n v="539.1"/>
    <n v="69.100000000000023"/>
    <s v="Mar"/>
    <s v="Mar-2025"/>
    <d v="2025-03-01T00:00:00"/>
    <s v="Electronics"/>
    <x v="20"/>
  </r>
  <r>
    <s v="P095"/>
    <n v="1"/>
    <n v="299"/>
    <n v="74.75"/>
    <s v="UPI"/>
    <s v="Delivered"/>
    <s v="Delivered"/>
    <s v="Organic"/>
    <n v="50"/>
    <n v="221"/>
    <n v="224.25"/>
    <n v="221"/>
    <n v="3.25"/>
    <n v="1.4492753623188406E-2"/>
    <n v="224.25"/>
    <n v="3.25"/>
    <s v="Mar"/>
    <s v="Mar-2024"/>
    <d v="2024-03-01T00:00:00"/>
    <s v="Sports &amp; Fitness"/>
    <x v="1"/>
  </r>
  <r>
    <s v="P063"/>
    <n v="2"/>
    <n v="2999"/>
    <n v="0"/>
    <s v="UPI"/>
    <s v="Cancelled"/>
    <s v="Cancelled"/>
    <s v="Organic"/>
    <n v="100"/>
    <n v="1877"/>
    <n v="5998"/>
    <n v="3754"/>
    <n v="2244"/>
    <n v="0.37412470823607868"/>
    <n v="0"/>
    <n v="0"/>
    <s v="Jul"/>
    <s v="Jul-2024"/>
    <d v="2024-07-01T00:00:00"/>
    <s v="Beauty &amp; Personal Care"/>
    <x v="12"/>
  </r>
  <r>
    <s v="P034"/>
    <n v="1"/>
    <n v="4999"/>
    <n v="0"/>
    <s v="Debit Card"/>
    <s v="Delivered"/>
    <s v="Delivered"/>
    <s v="Email"/>
    <n v="50"/>
    <n v="3985"/>
    <n v="4999"/>
    <n v="3985"/>
    <n v="1014"/>
    <n v="0.20284056811362272"/>
    <n v="4999"/>
    <n v="1014"/>
    <s v="Jan"/>
    <s v="Jan-2024"/>
    <d v="2024-01-01T00:00:00"/>
    <s v="Fashion"/>
    <x v="11"/>
  </r>
  <r>
    <s v="P016"/>
    <n v="1"/>
    <n v="999"/>
    <n v="99.9"/>
    <s v="Debit Card"/>
    <s v="Delivered"/>
    <s v="Delivered"/>
    <s v="Google Ads"/>
    <n v="40"/>
    <n v="813"/>
    <n v="899.1"/>
    <n v="813"/>
    <n v="86.100000000000023"/>
    <n v="9.576242909576245E-2"/>
    <n v="899.1"/>
    <n v="86.100000000000023"/>
    <s v="Aug"/>
    <s v="Aug-2025"/>
    <d v="2025-08-01T00:00:00"/>
    <s v="Electronics"/>
    <x v="6"/>
  </r>
  <r>
    <s v="P032"/>
    <n v="2"/>
    <n v="1599"/>
    <n v="319.8"/>
    <s v="Credit Card"/>
    <s v="Delivered"/>
    <s v="Delivered"/>
    <s v="Organic"/>
    <n v="50"/>
    <n v="1180"/>
    <n v="2878.2"/>
    <n v="2360"/>
    <n v="518.19999999999982"/>
    <n v="0.18004308248210682"/>
    <n v="2878.2"/>
    <n v="518.19999999999982"/>
    <s v="Aug"/>
    <s v="Aug-2024"/>
    <d v="2024-08-01T00:00:00"/>
    <s v="Fashion"/>
    <x v="21"/>
  </r>
  <r>
    <s v="P098"/>
    <n v="3"/>
    <n v="399"/>
    <n v="179.55"/>
    <s v="Cash on Delivery"/>
    <s v="Delivered"/>
    <s v="Delivered"/>
    <s v="Organic"/>
    <n v="70"/>
    <n v="278"/>
    <n v="1017.45"/>
    <n v="834"/>
    <n v="183.45000000000005"/>
    <n v="0.18030370042753949"/>
    <n v="1017.45"/>
    <n v="183.45000000000005"/>
    <s v="Aug"/>
    <s v="Aug-2025"/>
    <d v="2025-08-01T00:00:00"/>
    <s v="Sports &amp; Fitness"/>
    <x v="18"/>
  </r>
  <r>
    <s v="P042"/>
    <n v="2"/>
    <n v="2499"/>
    <n v="499.8"/>
    <s v="Cash on Delivery"/>
    <s v="Delivered"/>
    <s v="Delivered"/>
    <s v="Google Ads"/>
    <n v="50"/>
    <n v="1833"/>
    <n v="4498.2"/>
    <n v="3666"/>
    <n v="832.19999999999982"/>
    <n v="0.18500733626784044"/>
    <n v="4498.2"/>
    <n v="832.19999999999982"/>
    <s v="Sep"/>
    <s v="Sep-2024"/>
    <d v="2024-09-01T00:00:00"/>
    <s v="Home &amp; Kitchen"/>
    <x v="4"/>
  </r>
  <r>
    <s v="P011"/>
    <n v="3"/>
    <n v="799"/>
    <n v="0"/>
    <s v="Credit Card"/>
    <s v="Delivered"/>
    <s v="Delivered"/>
    <s v="Organic"/>
    <n v="80"/>
    <n v="645"/>
    <n v="2397"/>
    <n v="1935"/>
    <n v="462"/>
    <n v="0.19274092615769711"/>
    <n v="2397"/>
    <n v="462"/>
    <s v="Nov"/>
    <s v="Nov-2024"/>
    <d v="2024-11-01T00:00:00"/>
    <s v="Electronics"/>
    <x v="19"/>
  </r>
  <r>
    <s v="P045"/>
    <n v="2"/>
    <n v="4999"/>
    <n v="499.9"/>
    <s v="Cash on Delivery"/>
    <s v="Delivered"/>
    <s v="Delayed"/>
    <s v="Instagram"/>
    <n v="80"/>
    <n v="3040"/>
    <n v="9498.1"/>
    <n v="6080"/>
    <n v="3418.1000000000004"/>
    <n v="0.359871974394879"/>
    <n v="9498.1"/>
    <n v="3418.1000000000004"/>
    <s v="Mar"/>
    <s v="Mar-2025"/>
    <d v="2025-03-01T00:00:00"/>
    <s v="Home &amp; Kitchen"/>
    <x v="13"/>
  </r>
  <r>
    <s v="P020"/>
    <n v="1"/>
    <n v="1999"/>
    <n v="199.9"/>
    <s v="UPI"/>
    <s v="Delivered"/>
    <s v="Delivered"/>
    <s v="Organic"/>
    <n v="60"/>
    <n v="1597"/>
    <n v="1799.1"/>
    <n v="1597"/>
    <n v="202.09999999999991"/>
    <n v="0.11233394475015281"/>
    <n v="1799.1"/>
    <n v="202.09999999999991"/>
    <s v="Apr"/>
    <s v="Apr-2024"/>
    <d v="2024-04-01T00:00:00"/>
    <s v="Electronics"/>
    <x v="9"/>
  </r>
  <r>
    <s v="P065"/>
    <n v="1"/>
    <n v="399"/>
    <n v="19.95"/>
    <s v="Net Banking"/>
    <s v="Delivered"/>
    <s v="Delivered"/>
    <s v="Organic"/>
    <n v="50"/>
    <n v="252"/>
    <n v="379.05"/>
    <n v="252"/>
    <n v="127.05000000000001"/>
    <n v="0.33518005540166207"/>
    <n v="379.05"/>
    <n v="127.05000000000001"/>
    <s v="Apr"/>
    <s v="Apr-2025"/>
    <d v="2025-04-01T00:00:00"/>
    <s v="Beauty &amp; Personal Care"/>
    <x v="17"/>
  </r>
  <r>
    <s v="P007"/>
    <n v="2"/>
    <n v="599"/>
    <n v="0"/>
    <s v="Debit Card"/>
    <s v="Delivered"/>
    <s v="Delivered"/>
    <s v="Email"/>
    <n v="60"/>
    <n v="470"/>
    <n v="1198"/>
    <n v="940"/>
    <n v="258"/>
    <n v="0.21535893155258765"/>
    <n v="1198"/>
    <n v="258"/>
    <s v="Feb"/>
    <s v="Feb-2025"/>
    <d v="2025-02-01T00:00:00"/>
    <s v="Electronics"/>
    <x v="20"/>
  </r>
  <r>
    <s v="P066"/>
    <n v="1"/>
    <n v="299"/>
    <n v="0"/>
    <s v="Debit Card"/>
    <s v="Delivered"/>
    <s v="Delivered"/>
    <s v="Instagram"/>
    <n v="70"/>
    <n v="223"/>
    <n v="299"/>
    <n v="223"/>
    <n v="76"/>
    <n v="0.25418060200668896"/>
    <n v="299"/>
    <n v="76"/>
    <s v="Jul"/>
    <s v="Jul-2025"/>
    <d v="2025-07-01T00:00:00"/>
    <s v="Beauty &amp; Personal Care"/>
    <x v="17"/>
  </r>
  <r>
    <s v="P085"/>
    <n v="2"/>
    <n v="2999"/>
    <n v="0"/>
    <s v="Debit Card"/>
    <s v="Cancelled"/>
    <s v="Cancelled"/>
    <s v="Organic"/>
    <n v="80"/>
    <n v="2394"/>
    <n v="5998"/>
    <n v="4788"/>
    <n v="1210"/>
    <n v="0.20173391130376792"/>
    <n v="0"/>
    <n v="0"/>
    <s v="Aug"/>
    <s v="Aug-2024"/>
    <d v="2024-08-01T00:00:00"/>
    <s v="Sports &amp; Fitness"/>
    <x v="15"/>
  </r>
  <r>
    <s v="P017"/>
    <n v="2"/>
    <n v="6999"/>
    <n v="0"/>
    <s v="Debit Card"/>
    <s v="Cancelled"/>
    <s v="Cancelled"/>
    <s v="Instagram"/>
    <n v="60"/>
    <n v="4046"/>
    <n v="13998"/>
    <n v="8092"/>
    <n v="5906"/>
    <n v="0.42191741677382483"/>
    <n v="0"/>
    <n v="0"/>
    <s v="Apr"/>
    <s v="Apr-2025"/>
    <d v="2025-04-01T00:00:00"/>
    <s v="Electronics"/>
    <x v="9"/>
  </r>
  <r>
    <s v="P051"/>
    <n v="2"/>
    <n v="2499"/>
    <n v="0"/>
    <s v="Debit Card"/>
    <s v="Delivered"/>
    <s v="Delivered"/>
    <s v="Facebook"/>
    <n v="60"/>
    <n v="1946"/>
    <n v="4998"/>
    <n v="3892"/>
    <n v="1106"/>
    <n v="0.22128851540616246"/>
    <n v="4998"/>
    <n v="1106"/>
    <s v="May"/>
    <s v="May-2024"/>
    <d v="2024-05-01T00:00:00"/>
    <s v="Home &amp; Kitchen"/>
    <x v="14"/>
  </r>
  <r>
    <s v="P051"/>
    <n v="3"/>
    <n v="2499"/>
    <n v="374.85"/>
    <s v="UPI"/>
    <s v="Delivered"/>
    <s v="Delivered"/>
    <s v="Organic"/>
    <n v="40"/>
    <n v="1946"/>
    <n v="7122.15"/>
    <n v="5838"/>
    <n v="1284.1499999999996"/>
    <n v="0.1803037004275394"/>
    <n v="7122.15"/>
    <n v="1284.1499999999996"/>
    <s v="May"/>
    <s v="May-2025"/>
    <d v="2025-05-01T00:00:00"/>
    <s v="Home &amp; Kitchen"/>
    <x v="14"/>
  </r>
  <r>
    <s v="P080"/>
    <n v="2"/>
    <n v="6999"/>
    <n v="0"/>
    <s v="Credit Card"/>
    <s v="Delivered"/>
    <s v="Delivered"/>
    <s v="Organic"/>
    <n v="80"/>
    <n v="4949"/>
    <n v="13998"/>
    <n v="9898"/>
    <n v="4100"/>
    <n v="0.29289898556936705"/>
    <n v="13998"/>
    <n v="4100"/>
    <s v="Apr"/>
    <s v="Apr-2024"/>
    <d v="2024-04-01T00:00:00"/>
    <s v="Beauty &amp; Personal Care"/>
    <x v="7"/>
  </r>
  <r>
    <s v="P011"/>
    <n v="4"/>
    <n v="799"/>
    <n v="319.60000000000002"/>
    <s v="Debit Card"/>
    <s v="Delivered"/>
    <s v="Delivered"/>
    <s v="Affiliate"/>
    <n v="60"/>
    <n v="645"/>
    <n v="2876.4"/>
    <n v="2580"/>
    <n v="296.40000000000009"/>
    <n v="0.10304547350855238"/>
    <n v="2876.4"/>
    <n v="296.40000000000009"/>
    <s v="May"/>
    <s v="May-2025"/>
    <d v="2025-05-01T00:00:00"/>
    <s v="Electronics"/>
    <x v="19"/>
  </r>
  <r>
    <s v="P017"/>
    <n v="1"/>
    <n v="6999"/>
    <n v="0"/>
    <s v="UPI"/>
    <s v="Cancelled"/>
    <s v="Cancelled"/>
    <s v="Google Ads"/>
    <n v="40"/>
    <n v="4046"/>
    <n v="6999"/>
    <n v="4046"/>
    <n v="2953"/>
    <n v="0.42191741677382483"/>
    <n v="0"/>
    <n v="0"/>
    <s v="Jul"/>
    <s v="Jul-2025"/>
    <d v="2025-07-01T00:00:00"/>
    <s v="Electronics"/>
    <x v="9"/>
  </r>
  <r>
    <s v="P072"/>
    <n v="2"/>
    <n v="999"/>
    <n v="0"/>
    <s v="Credit Card"/>
    <s v="Delivered"/>
    <s v="Delivered"/>
    <s v="Organic"/>
    <n v="100"/>
    <n v="636"/>
    <n v="1998"/>
    <n v="1272"/>
    <n v="726"/>
    <n v="0.36336336336336339"/>
    <n v="1998"/>
    <n v="726"/>
    <s v="Aug"/>
    <s v="Aug-2025"/>
    <d v="2025-08-01T00:00:00"/>
    <s v="Beauty &amp; Personal Care"/>
    <x v="2"/>
  </r>
  <r>
    <s v="P077"/>
    <n v="1"/>
    <n v="3999"/>
    <n v="199.95"/>
    <s v="UPI"/>
    <s v="Delivered"/>
    <s v="Delayed"/>
    <s v="Organic"/>
    <n v="50"/>
    <n v="2547"/>
    <n v="3799.05"/>
    <n v="2547"/>
    <n v="1252.0500000000002"/>
    <n v="0.32956923441386665"/>
    <n v="3799.05"/>
    <n v="1252.0500000000002"/>
    <s v="May"/>
    <s v="May-2024"/>
    <d v="2024-05-01T00:00:00"/>
    <s v="Beauty &amp; Personal Care"/>
    <x v="7"/>
  </r>
  <r>
    <s v="P072"/>
    <n v="4"/>
    <n v="999"/>
    <n v="999"/>
    <s v="Cash on Delivery"/>
    <s v="Delivered"/>
    <s v="Delayed"/>
    <s v="Affiliate"/>
    <n v="50"/>
    <n v="636"/>
    <n v="2997"/>
    <n v="2544"/>
    <n v="453"/>
    <n v="0.15115115115115116"/>
    <n v="2997"/>
    <n v="453"/>
    <s v="Feb"/>
    <s v="Feb-2025"/>
    <d v="2025-02-01T00:00:00"/>
    <s v="Beauty &amp; Personal Care"/>
    <x v="2"/>
  </r>
  <r>
    <s v="P078"/>
    <n v="1"/>
    <n v="399"/>
    <n v="59.85"/>
    <s v="UPI"/>
    <s v="Delivered"/>
    <s v="Delivered"/>
    <s v="Email"/>
    <n v="100"/>
    <n v="257"/>
    <n v="339.15"/>
    <n v="257"/>
    <n v="82.149999999999977"/>
    <n v="0.24222320507150225"/>
    <n v="339.15"/>
    <n v="82.149999999999977"/>
    <s v="Jun"/>
    <s v="Jun-2024"/>
    <d v="2024-06-01T00:00:00"/>
    <s v="Beauty &amp; Personal Care"/>
    <x v="7"/>
  </r>
  <r>
    <s v="P078"/>
    <n v="2"/>
    <n v="399"/>
    <n v="119.7"/>
    <s v="Credit Card"/>
    <s v="Delivered"/>
    <s v="Delivered"/>
    <s v="Affiliate"/>
    <n v="70"/>
    <n v="257"/>
    <n v="678.3"/>
    <n v="514"/>
    <n v="164.29999999999995"/>
    <n v="0.24222320507150225"/>
    <n v="678.3"/>
    <n v="164.29999999999995"/>
    <s v="Apr"/>
    <s v="Apr-2024"/>
    <d v="2024-04-01T00:00:00"/>
    <s v="Beauty &amp; Personal Care"/>
    <x v="7"/>
  </r>
  <r>
    <s v="P057"/>
    <n v="4"/>
    <n v="299"/>
    <n v="299"/>
    <s v="Cash on Delivery"/>
    <s v="Delivered"/>
    <s v="Delivered"/>
    <s v="Organic"/>
    <n v="100"/>
    <n v="188"/>
    <n v="897"/>
    <n v="752"/>
    <n v="145"/>
    <n v="0.1616499442586399"/>
    <n v="897"/>
    <n v="145"/>
    <s v="Jul"/>
    <s v="Jul-2025"/>
    <d v="2025-07-01T00:00:00"/>
    <s v="Home &amp; Kitchen"/>
    <x v="24"/>
  </r>
  <r>
    <s v="P054"/>
    <n v="2"/>
    <n v="4999"/>
    <n v="0"/>
    <s v="Cash on Delivery"/>
    <s v="Cancelled"/>
    <s v="Cancelled"/>
    <s v="Email"/>
    <n v="40"/>
    <n v="2912"/>
    <n v="9998"/>
    <n v="5824"/>
    <n v="4174"/>
    <n v="0.41748349669933987"/>
    <n v="0"/>
    <n v="0"/>
    <s v="Apr"/>
    <s v="Apr-2025"/>
    <d v="2025-04-01T00:00:00"/>
    <s v="Home &amp; Kitchen"/>
    <x v="16"/>
  </r>
  <r>
    <s v="P087"/>
    <n v="3"/>
    <n v="799"/>
    <n v="239.7"/>
    <s v="Credit Card"/>
    <s v="Delivered"/>
    <s v="Delivered"/>
    <s v="Google Ads"/>
    <n v="70"/>
    <n v="560"/>
    <n v="2157.3000000000002"/>
    <n v="1680"/>
    <n v="477.30000000000018"/>
    <n v="0.22124878320122382"/>
    <n v="2157.3000000000002"/>
    <n v="477.30000000000018"/>
    <s v="May"/>
    <s v="May-2024"/>
    <d v="2024-05-01T00:00:00"/>
    <s v="Sports &amp; Fitness"/>
    <x v="15"/>
  </r>
  <r>
    <s v="P027"/>
    <n v="1"/>
    <n v="299"/>
    <n v="44.85"/>
    <s v="UPI"/>
    <s v="Delivered"/>
    <s v="Delivered"/>
    <s v="Google Ads"/>
    <n v="60"/>
    <n v="206"/>
    <n v="254.15"/>
    <n v="206"/>
    <n v="48.150000000000006"/>
    <n v="0.18945504623253986"/>
    <n v="254.15"/>
    <n v="48.150000000000006"/>
    <s v="Feb"/>
    <s v="Feb-2025"/>
    <d v="2025-02-01T00:00:00"/>
    <s v="Fashion"/>
    <x v="0"/>
  </r>
  <r>
    <s v="P052"/>
    <n v="2"/>
    <n v="499"/>
    <n v="0"/>
    <s v="UPI"/>
    <s v="Delivered"/>
    <s v="Delivered"/>
    <s v="Instagram"/>
    <n v="100"/>
    <n v="320"/>
    <n v="998"/>
    <n v="640"/>
    <n v="358"/>
    <n v="0.3587174348697395"/>
    <n v="998"/>
    <n v="358"/>
    <s v="Jun"/>
    <s v="Jun-2025"/>
    <d v="2025-06-01T00:00:00"/>
    <s v="Home &amp; Kitchen"/>
    <x v="14"/>
  </r>
  <r>
    <s v="P001"/>
    <n v="4"/>
    <n v="799"/>
    <n v="479.4"/>
    <s v="UPI"/>
    <s v="Delivered"/>
    <s v="Delivered"/>
    <s v="Instagram"/>
    <n v="100"/>
    <n v="547"/>
    <n v="2716.6"/>
    <n v="2188"/>
    <n v="528.59999999999991"/>
    <n v="0.19458146212176983"/>
    <n v="2716.6"/>
    <n v="528.59999999999991"/>
    <s v="Mar"/>
    <s v="Mar-2024"/>
    <d v="2024-03-01T00:00:00"/>
    <s v="Electronics"/>
    <x v="5"/>
  </r>
  <r>
    <s v="P013"/>
    <n v="2"/>
    <n v="999"/>
    <n v="499.5"/>
    <s v="Cash on Delivery"/>
    <s v="Delivered"/>
    <s v="Delivered"/>
    <s v="Organic"/>
    <n v="70"/>
    <n v="603"/>
    <n v="1498.5"/>
    <n v="1206"/>
    <n v="292.5"/>
    <n v="0.19519519519519518"/>
    <n v="1498.5"/>
    <n v="292.5"/>
    <s v="Jun"/>
    <s v="Jun-2024"/>
    <d v="2024-06-01T00:00:00"/>
    <s v="Electronics"/>
    <x v="6"/>
  </r>
  <r>
    <s v="P090"/>
    <n v="1"/>
    <n v="8999"/>
    <n v="449.95"/>
    <s v="UPI"/>
    <s v="Delivered"/>
    <s v="Delivered"/>
    <s v="Facebook"/>
    <n v="80"/>
    <n v="5811"/>
    <n v="8549.0499999999993"/>
    <n v="5811"/>
    <n v="2738.0499999999993"/>
    <n v="0.32027535223211928"/>
    <n v="8549.0499999999993"/>
    <n v="2738.0499999999993"/>
    <s v="Oct"/>
    <s v="Oct-2024"/>
    <d v="2024-10-01T00:00:00"/>
    <s v="Sports &amp; Fitness"/>
    <x v="3"/>
  </r>
  <r>
    <s v="P041"/>
    <n v="1"/>
    <n v="399"/>
    <n v="0"/>
    <s v="Debit Card"/>
    <s v="Delivered"/>
    <s v="Delivered"/>
    <s v="Organic"/>
    <n v="80"/>
    <n v="315"/>
    <n v="399"/>
    <n v="315"/>
    <n v="84"/>
    <n v="0.21052631578947367"/>
    <n v="399"/>
    <n v="84"/>
    <s v="Apr"/>
    <s v="Apr-2025"/>
    <d v="2025-04-01T00:00:00"/>
    <s v="Home &amp; Kitchen"/>
    <x v="4"/>
  </r>
  <r>
    <s v="P081"/>
    <n v="1"/>
    <n v="499"/>
    <n v="0"/>
    <s v="Debit Card"/>
    <s v="Cancelled"/>
    <s v="Cancelled"/>
    <s v="Email"/>
    <n v="60"/>
    <n v="280"/>
    <n v="499"/>
    <n v="280"/>
    <n v="219"/>
    <n v="0.43887775551102204"/>
    <n v="0"/>
    <n v="0"/>
    <s v="Mar"/>
    <s v="Mar-2025"/>
    <d v="2025-03-01T00:00:00"/>
    <s v="Sports &amp; Fitness"/>
    <x v="10"/>
  </r>
  <r>
    <s v="P098"/>
    <n v="2"/>
    <n v="399"/>
    <n v="79.8"/>
    <s v="UPI"/>
    <s v="Delivered"/>
    <s v="Delivered"/>
    <s v="Affiliate"/>
    <n v="50"/>
    <n v="278"/>
    <n v="718.2"/>
    <n v="556"/>
    <n v="162.20000000000005"/>
    <n v="0.22584238373712062"/>
    <n v="718.2"/>
    <n v="162.20000000000005"/>
    <s v="May"/>
    <s v="May-2024"/>
    <d v="2024-05-01T00:00:00"/>
    <s v="Sports &amp; Fitness"/>
    <x v="18"/>
  </r>
  <r>
    <s v="P046"/>
    <n v="3"/>
    <n v="1999"/>
    <n v="0"/>
    <s v="Credit Card"/>
    <s v="Cancelled"/>
    <s v="Cancelled"/>
    <s v="Facebook"/>
    <n v="100"/>
    <n v="1398"/>
    <n v="5997"/>
    <n v="4194"/>
    <n v="1803"/>
    <n v="0.30065032516258128"/>
    <n v="0"/>
    <n v="0"/>
    <s v="Mar"/>
    <s v="Mar-2025"/>
    <d v="2025-03-01T00:00:00"/>
    <s v="Home &amp; Kitchen"/>
    <x v="13"/>
  </r>
  <r>
    <s v="P052"/>
    <n v="2"/>
    <n v="499"/>
    <n v="0"/>
    <s v="Cash on Delivery"/>
    <s v="Delivered"/>
    <s v="Delivered"/>
    <s v="Instagram"/>
    <n v="50"/>
    <n v="320"/>
    <n v="998"/>
    <n v="640"/>
    <n v="358"/>
    <n v="0.3587174348697395"/>
    <n v="998"/>
    <n v="358"/>
    <s v="May"/>
    <s v="May-2024"/>
    <d v="2024-05-01T00:00:00"/>
    <s v="Home &amp; Kitchen"/>
    <x v="14"/>
  </r>
  <r>
    <s v="P036"/>
    <n v="2"/>
    <n v="2999"/>
    <n v="0"/>
    <s v="Credit Card"/>
    <s v="Delivered"/>
    <s v="Delivered"/>
    <s v="Email"/>
    <n v="80"/>
    <n v="2406"/>
    <n v="5998"/>
    <n v="4812"/>
    <n v="1186"/>
    <n v="0.19773257752584195"/>
    <n v="5998"/>
    <n v="1186"/>
    <s v="Sep"/>
    <s v="Sep-2025"/>
    <d v="2025-09-01T00:00:00"/>
    <s v="Fashion"/>
    <x v="11"/>
  </r>
  <r>
    <s v="P068"/>
    <n v="1"/>
    <n v="2499"/>
    <n v="124.95"/>
    <s v="Credit Card"/>
    <s v="Delivered"/>
    <s v="Delivered"/>
    <s v="Organic"/>
    <n v="70"/>
    <n v="1632"/>
    <n v="2374.0500000000002"/>
    <n v="1632"/>
    <n v="742.05000000000018"/>
    <n v="0.31256713211600434"/>
    <n v="2374.0500000000002"/>
    <n v="742.05000000000018"/>
    <s v="Apr"/>
    <s v="Apr-2024"/>
    <d v="2024-04-01T00:00:00"/>
    <s v="Beauty &amp; Personal Care"/>
    <x v="17"/>
  </r>
  <r>
    <s v="P018"/>
    <n v="2"/>
    <n v="499"/>
    <n v="99.8"/>
    <s v="Debit Card"/>
    <s v="Delivered"/>
    <s v="Delivered"/>
    <s v="Facebook"/>
    <n v="50"/>
    <n v="403"/>
    <n v="898.2"/>
    <n v="806"/>
    <n v="92.200000000000045"/>
    <n v="0.10264974393230911"/>
    <n v="898.2"/>
    <n v="92.200000000000045"/>
    <s v="Feb"/>
    <s v="Feb-2024"/>
    <d v="2024-02-01T00:00:00"/>
    <s v="Electronics"/>
    <x v="9"/>
  </r>
  <r>
    <s v="P003"/>
    <n v="2"/>
    <n v="399"/>
    <n v="199.5"/>
    <s v="Cash on Delivery"/>
    <s v="Delivered"/>
    <s v="Delivered"/>
    <s v="Affiliate"/>
    <n v="70"/>
    <n v="307"/>
    <n v="598.5"/>
    <n v="614"/>
    <n v="-15.5"/>
    <n v="-2.5898078529657476E-2"/>
    <n v="598.5"/>
    <n v="-15.5"/>
    <s v="Mar"/>
    <s v="Mar-2025"/>
    <d v="2025-03-01T00:00:00"/>
    <s v="Electronics"/>
    <x v="5"/>
  </r>
  <r>
    <s v="P065"/>
    <n v="1"/>
    <n v="399"/>
    <n v="39.9"/>
    <s v="UPI"/>
    <s v="Delivered"/>
    <s v="Delivered"/>
    <s v="Facebook"/>
    <n v="50"/>
    <n v="252"/>
    <n v="359.1"/>
    <n v="252"/>
    <n v="107.10000000000002"/>
    <n v="0.29824561403508776"/>
    <n v="359.1"/>
    <n v="107.10000000000002"/>
    <s v="Jun"/>
    <s v="Jun-2025"/>
    <d v="2025-06-01T00:00:00"/>
    <s v="Beauty &amp; Personal Care"/>
    <x v="17"/>
  </r>
  <r>
    <s v="P066"/>
    <n v="1"/>
    <n v="299"/>
    <n v="14.95"/>
    <s v="Credit Card"/>
    <s v="Delivered"/>
    <s v="Delivered"/>
    <s v="Organic"/>
    <n v="100"/>
    <n v="223"/>
    <n v="284.05"/>
    <n v="223"/>
    <n v="61.050000000000011"/>
    <n v="0.21492694948072524"/>
    <n v="284.05"/>
    <n v="61.050000000000011"/>
    <s v="Jun"/>
    <s v="Jun-2025"/>
    <d v="2025-06-01T00:00:00"/>
    <s v="Beauty &amp; Personal Care"/>
    <x v="17"/>
  </r>
  <r>
    <s v="P025"/>
    <n v="2"/>
    <n v="4999"/>
    <n v="1499.7"/>
    <s v="Net Banking"/>
    <s v="Delivered"/>
    <s v="Delivered"/>
    <s v="Affiliate"/>
    <n v="50"/>
    <n v="3572"/>
    <n v="8498.2999999999993"/>
    <n v="7144"/>
    <n v="1354.2999999999993"/>
    <n v="0.15936128402151012"/>
    <n v="8498.2999999999993"/>
    <n v="1354.2999999999993"/>
    <s v="Feb"/>
    <s v="Feb-2025"/>
    <d v="2025-02-01T00:00:00"/>
    <s v="Fashion"/>
    <x v="0"/>
  </r>
  <r>
    <s v="P079"/>
    <n v="4"/>
    <n v="1999"/>
    <n v="1599.2"/>
    <s v="UPI"/>
    <s v="Delivered"/>
    <s v="Delivered"/>
    <s v="Facebook"/>
    <n v="80"/>
    <n v="1506"/>
    <n v="6396.8"/>
    <n v="6024"/>
    <n v="372.80000000000018"/>
    <n v="5.8279139569784921E-2"/>
    <n v="6396.8"/>
    <n v="372.80000000000018"/>
    <s v="May"/>
    <s v="May-2025"/>
    <d v="2025-05-01T00:00:00"/>
    <s v="Beauty &amp; Personal Care"/>
    <x v="7"/>
  </r>
  <r>
    <s v="P024"/>
    <n v="1"/>
    <n v="1299"/>
    <n v="64.95"/>
    <s v="Debit Card"/>
    <s v="Delivered"/>
    <s v="Delivered"/>
    <s v="Organic"/>
    <n v="80"/>
    <n v="969"/>
    <n v="1234.05"/>
    <n v="969"/>
    <n v="265.04999999999995"/>
    <n v="0.21478060046189373"/>
    <n v="1234.05"/>
    <n v="265.04999999999995"/>
    <s v="Aug"/>
    <s v="Aug-2024"/>
    <d v="2024-08-01T00:00:00"/>
    <s v="Fashion"/>
    <x v="22"/>
  </r>
  <r>
    <s v="P064"/>
    <n v="3"/>
    <n v="799"/>
    <n v="359.55"/>
    <s v="Credit Card"/>
    <s v="Delivered"/>
    <s v="Delivered"/>
    <s v="Facebook"/>
    <n v="50"/>
    <n v="445"/>
    <n v="2037.45"/>
    <n v="1335"/>
    <n v="702.45"/>
    <n v="0.34476919679010531"/>
    <n v="2037.45"/>
    <n v="702.45"/>
    <s v="Jul"/>
    <s v="Jul-2024"/>
    <d v="2024-07-01T00:00:00"/>
    <s v="Beauty &amp; Personal Care"/>
    <x v="12"/>
  </r>
  <r>
    <s v="P071"/>
    <n v="1"/>
    <n v="999"/>
    <n v="49.95"/>
    <s v="UPI"/>
    <s v="Delivered"/>
    <s v="Delivered"/>
    <s v="Organic"/>
    <n v="40"/>
    <n v="818"/>
    <n v="949.05"/>
    <n v="818"/>
    <n v="131.04999999999995"/>
    <n v="0.13808545387492752"/>
    <n v="949.05"/>
    <n v="131.04999999999995"/>
    <s v="Jan"/>
    <s v="Jan-2024"/>
    <d v="2024-01-01T00:00:00"/>
    <s v="Beauty &amp; Personal Care"/>
    <x v="2"/>
  </r>
  <r>
    <s v="P056"/>
    <n v="1"/>
    <n v="299"/>
    <n v="0"/>
    <s v="Credit Card"/>
    <s v="Delivered"/>
    <s v="Delivered"/>
    <s v="Affiliate"/>
    <n v="100"/>
    <n v="188"/>
    <n v="299"/>
    <n v="188"/>
    <n v="111"/>
    <n v="0.37123745819397991"/>
    <n v="299"/>
    <n v="111"/>
    <s v="Nov"/>
    <s v="Nov-2024"/>
    <d v="2024-11-01T00:00:00"/>
    <s v="Home &amp; Kitchen"/>
    <x v="16"/>
  </r>
  <r>
    <s v="P098"/>
    <n v="2"/>
    <n v="399"/>
    <n v="79.8"/>
    <s v="UPI"/>
    <s v="Delivered"/>
    <s v="Delivered"/>
    <s v="Organic"/>
    <n v="40"/>
    <n v="278"/>
    <n v="718.2"/>
    <n v="556"/>
    <n v="162.20000000000005"/>
    <n v="0.22584238373712062"/>
    <n v="718.2"/>
    <n v="162.20000000000005"/>
    <s v="Aug"/>
    <s v="Aug-2024"/>
    <d v="2024-08-01T00:00:00"/>
    <s v="Sports &amp; Fitness"/>
    <x v="18"/>
  </r>
  <r>
    <s v="P033"/>
    <n v="1"/>
    <n v="399"/>
    <n v="39.9"/>
    <s v="UPI"/>
    <s v="Delivered"/>
    <s v="Delivered"/>
    <s v="Google Ads"/>
    <n v="60"/>
    <n v="321"/>
    <n v="359.1"/>
    <n v="321"/>
    <n v="38.100000000000023"/>
    <n v="0.10609857978279037"/>
    <n v="359.1"/>
    <n v="38.100000000000023"/>
    <s v="Sep"/>
    <s v="Sep-2024"/>
    <d v="2024-09-01T00:00:00"/>
    <s v="Fashion"/>
    <x v="11"/>
  </r>
  <r>
    <s v="P043"/>
    <n v="3"/>
    <n v="599"/>
    <n v="269.55"/>
    <s v="Debit Card"/>
    <s v="Delivered"/>
    <s v="Delivered"/>
    <s v="Email"/>
    <n v="100"/>
    <n v="358"/>
    <n v="1527.45"/>
    <n v="1074"/>
    <n v="453.45000000000005"/>
    <n v="0.29686732789944026"/>
    <n v="1527.45"/>
    <n v="453.45000000000005"/>
    <s v="Apr"/>
    <s v="Apr-2024"/>
    <d v="2024-04-01T00:00:00"/>
    <s v="Home &amp; Kitchen"/>
    <x v="4"/>
  </r>
  <r>
    <s v="P090"/>
    <n v="1"/>
    <n v="8999"/>
    <n v="899.9"/>
    <s v="Credit Card"/>
    <s v="Delivered"/>
    <s v="Delivered"/>
    <s v="Email"/>
    <n v="50"/>
    <n v="5811"/>
    <n v="8099.1"/>
    <n v="5811"/>
    <n v="2288.1000000000004"/>
    <n v="0.28251287180057044"/>
    <n v="8099.1"/>
    <n v="2288.1000000000004"/>
    <s v="Sep"/>
    <s v="Sep-2025"/>
    <d v="2025-09-01T00:00:00"/>
    <s v="Sports &amp; Fitness"/>
    <x v="3"/>
  </r>
  <r>
    <s v="P040"/>
    <n v="3"/>
    <n v="799"/>
    <n v="479.4"/>
    <s v="UPI"/>
    <s v="Delivered"/>
    <s v="Delivered"/>
    <s v="Instagram"/>
    <n v="50"/>
    <n v="639"/>
    <n v="1917.6"/>
    <n v="1917"/>
    <n v="0.59999999999990905"/>
    <n v="3.1289111389231803E-4"/>
    <n v="1917.6"/>
    <n v="0.59999999999990905"/>
    <s v="Apr"/>
    <s v="Apr-2024"/>
    <d v="2024-04-01T00:00:00"/>
    <s v="Fashion"/>
    <x v="8"/>
  </r>
  <r>
    <s v="P002"/>
    <n v="2"/>
    <n v="999"/>
    <n v="0"/>
    <s v="Debit Card"/>
    <s v="Delivered"/>
    <s v="Delivered"/>
    <s v="Organic"/>
    <n v="60"/>
    <n v="590"/>
    <n v="1998"/>
    <n v="1180"/>
    <n v="818"/>
    <n v="0.4094094094094094"/>
    <n v="1998"/>
    <n v="818"/>
    <s v="Oct"/>
    <s v="Oct-2025"/>
    <d v="2025-10-01T00:00:00"/>
    <s v="Electronics"/>
    <x v="5"/>
  </r>
  <r>
    <s v="P064"/>
    <n v="4"/>
    <n v="799"/>
    <n v="159.80000000000001"/>
    <s v="UPI"/>
    <s v="Delivered"/>
    <s v="Delivered"/>
    <s v="Instagram"/>
    <n v="70"/>
    <n v="445"/>
    <n v="3036.2"/>
    <n v="1780"/>
    <n v="1256.1999999999998"/>
    <n v="0.41374086028588364"/>
    <n v="3036.2"/>
    <n v="1256.1999999999998"/>
    <s v="Jun"/>
    <s v="Jun-2025"/>
    <d v="2025-06-01T00:00:00"/>
    <s v="Beauty &amp; Personal Care"/>
    <x v="12"/>
  </r>
  <r>
    <s v="P050"/>
    <n v="1"/>
    <n v="3999"/>
    <n v="799.8"/>
    <s v="Credit Card"/>
    <s v="Delivered"/>
    <s v="Delivered"/>
    <s v="Google Ads"/>
    <n v="50"/>
    <n v="2895"/>
    <n v="3199.2"/>
    <n v="2895"/>
    <n v="304.19999999999982"/>
    <n v="9.5086271567891928E-2"/>
    <n v="3199.2"/>
    <n v="304.19999999999982"/>
    <s v="May"/>
    <s v="May-2024"/>
    <d v="2024-05-01T00:00:00"/>
    <s v="Home &amp; Kitchen"/>
    <x v="14"/>
  </r>
  <r>
    <s v="P031"/>
    <n v="4"/>
    <n v="3999"/>
    <n v="0"/>
    <s v="UPI"/>
    <s v="Cancelled"/>
    <s v="Cancelled"/>
    <s v="Google Ads"/>
    <n v="60"/>
    <n v="3007"/>
    <n v="15996"/>
    <n v="12028"/>
    <n v="3968"/>
    <n v="0.24806201550387597"/>
    <n v="0"/>
    <n v="0"/>
    <s v="May"/>
    <s v="May-2024"/>
    <d v="2024-05-01T00:00:00"/>
    <s v="Fashion"/>
    <x v="21"/>
  </r>
  <r>
    <s v="P015"/>
    <n v="2"/>
    <n v="1299"/>
    <n v="259.8"/>
    <s v="UPI"/>
    <s v="Delivered"/>
    <s v="Delivered"/>
    <s v="Google Ads"/>
    <n v="80"/>
    <n v="881"/>
    <n v="2338.1999999999998"/>
    <n v="1762"/>
    <n v="576.19999999999982"/>
    <n v="0.24642887691386531"/>
    <n v="2338.1999999999998"/>
    <n v="576.19999999999982"/>
    <s v="May"/>
    <s v="May-2025"/>
    <d v="2025-05-01T00:00:00"/>
    <s v="Electronics"/>
    <x v="6"/>
  </r>
  <r>
    <s v="P057"/>
    <n v="1"/>
    <n v="299"/>
    <n v="14.95"/>
    <s v="Cash on Delivery"/>
    <s v="Delivered"/>
    <s v="Delivered"/>
    <s v="Instagram"/>
    <n v="40"/>
    <n v="188"/>
    <n v="284.05"/>
    <n v="188"/>
    <n v="96.050000000000011"/>
    <n v="0.33814469283576837"/>
    <n v="284.05"/>
    <n v="96.050000000000011"/>
    <s v="Sep"/>
    <s v="Sep-2025"/>
    <d v="2025-09-01T00:00:00"/>
    <s v="Home &amp; Kitchen"/>
    <x v="24"/>
  </r>
  <r>
    <s v="P099"/>
    <n v="1"/>
    <n v="1299"/>
    <n v="129.9"/>
    <s v="Cash on Delivery"/>
    <s v="Delivered"/>
    <s v="Delivered"/>
    <s v="Instagram"/>
    <n v="60"/>
    <n v="1025"/>
    <n v="1169.0999999999999"/>
    <n v="1025"/>
    <n v="144.09999999999991"/>
    <n v="0.12325720639808393"/>
    <n v="1169.0999999999999"/>
    <n v="144.09999999999991"/>
    <s v="Sep"/>
    <s v="Sep-2025"/>
    <d v="2025-09-01T00:00:00"/>
    <s v="Sports &amp; Fitness"/>
    <x v="18"/>
  </r>
  <r>
    <s v="P061"/>
    <n v="1"/>
    <n v="299"/>
    <n v="59.8"/>
    <s v="Net Banking"/>
    <s v="Delivered"/>
    <s v="Delivered"/>
    <s v="Organic"/>
    <n v="100"/>
    <n v="170"/>
    <n v="239.2"/>
    <n v="170"/>
    <n v="69.199999999999989"/>
    <n v="0.28929765886287623"/>
    <n v="239.2"/>
    <n v="69.199999999999989"/>
    <s v="Aug"/>
    <s v="Aug-2025"/>
    <d v="2025-08-01T00:00:00"/>
    <s v="Beauty &amp; Personal Care"/>
    <x v="12"/>
  </r>
  <r>
    <s v="P095"/>
    <n v="2"/>
    <n v="299"/>
    <n v="59.8"/>
    <s v="Credit Card"/>
    <s v="Delivered"/>
    <s v="Delayed"/>
    <s v="Organic"/>
    <n v="40"/>
    <n v="221"/>
    <n v="538.20000000000005"/>
    <n v="442"/>
    <n v="96.200000000000045"/>
    <n v="0.17874396135265708"/>
    <n v="538.20000000000005"/>
    <n v="96.200000000000045"/>
    <s v="Dec"/>
    <s v="Dec-2024"/>
    <d v="2024-12-01T00:00:00"/>
    <s v="Sports &amp; Fitness"/>
    <x v="1"/>
  </r>
  <r>
    <s v="P087"/>
    <n v="2"/>
    <n v="799"/>
    <n v="239.7"/>
    <s v="UPI"/>
    <s v="Delivered"/>
    <s v="Delivered"/>
    <s v="Google Ads"/>
    <n v="80"/>
    <n v="560"/>
    <n v="1358.3"/>
    <n v="1120"/>
    <n v="238.29999999999995"/>
    <n v="0.17543988809541336"/>
    <n v="1358.3"/>
    <n v="238.29999999999995"/>
    <s v="Oct"/>
    <s v="Oct-2024"/>
    <d v="2024-10-01T00:00:00"/>
    <s v="Sports &amp; Fitness"/>
    <x v="15"/>
  </r>
  <r>
    <s v="P023"/>
    <n v="3"/>
    <n v="8999"/>
    <n v="0"/>
    <s v="Net Banking"/>
    <s v="Cancelled"/>
    <s v="Cancelled"/>
    <s v="Organic"/>
    <n v="40"/>
    <n v="6419"/>
    <n v="26997"/>
    <n v="19257"/>
    <n v="7740"/>
    <n v="0.28669852205800644"/>
    <n v="0"/>
    <n v="0"/>
    <s v="Jan"/>
    <s v="Jan-2024"/>
    <d v="2024-01-01T00:00:00"/>
    <s v="Fashion"/>
    <x v="22"/>
  </r>
  <r>
    <s v="P002"/>
    <n v="2"/>
    <n v="999"/>
    <n v="399.6"/>
    <s v="UPI"/>
    <s v="Delivered"/>
    <s v="Delivered"/>
    <s v="Facebook"/>
    <n v="80"/>
    <n v="590"/>
    <n v="1598.4"/>
    <n v="1180"/>
    <n v="418.40000000000009"/>
    <n v="0.2617617617617618"/>
    <n v="1598.4"/>
    <n v="418.40000000000009"/>
    <s v="Jul"/>
    <s v="Jul-2024"/>
    <d v="2024-07-01T00:00:00"/>
    <s v="Electronics"/>
    <x v="5"/>
  </r>
  <r>
    <s v="P033"/>
    <n v="3"/>
    <n v="399"/>
    <n v="0"/>
    <s v="UPI"/>
    <s v="Delivered"/>
    <s v="Delayed"/>
    <s v="Instagram"/>
    <n v="100"/>
    <n v="321"/>
    <n v="1197"/>
    <n v="963"/>
    <n v="234"/>
    <n v="0.19548872180451127"/>
    <n v="1197"/>
    <n v="234"/>
    <s v="Aug"/>
    <s v="Aug-2025"/>
    <d v="2025-08-01T00:00:00"/>
    <s v="Fashion"/>
    <x v="11"/>
  </r>
  <r>
    <s v="P054"/>
    <n v="4"/>
    <n v="4999"/>
    <n v="0"/>
    <s v="UPI"/>
    <s v="Cancelled"/>
    <s v="Cancelled"/>
    <s v="Organic"/>
    <n v="50"/>
    <n v="2912"/>
    <n v="19996"/>
    <n v="11648"/>
    <n v="8348"/>
    <n v="0.41748349669933987"/>
    <n v="0"/>
    <n v="0"/>
    <s v="Mar"/>
    <s v="Mar-2025"/>
    <d v="2025-03-01T00:00:00"/>
    <s v="Home &amp; Kitchen"/>
    <x v="16"/>
  </r>
  <r>
    <s v="P022"/>
    <n v="1"/>
    <n v="999"/>
    <n v="0"/>
    <s v="UPI"/>
    <s v="Cancelled"/>
    <s v="Cancelled"/>
    <s v="Affiliate"/>
    <n v="50"/>
    <n v="693"/>
    <n v="999"/>
    <n v="693"/>
    <n v="306"/>
    <n v="0.30630630630630629"/>
    <n v="0"/>
    <n v="0"/>
    <s v="Oct"/>
    <s v="Oct-2025"/>
    <d v="2025-10-01T00:00:00"/>
    <s v="Fashion"/>
    <x v="22"/>
  </r>
  <r>
    <s v="P052"/>
    <n v="1"/>
    <n v="499"/>
    <n v="49.9"/>
    <s v="Credit Card"/>
    <s v="Delivered"/>
    <s v="Delivered"/>
    <s v="Facebook"/>
    <n v="40"/>
    <n v="320"/>
    <n v="449.1"/>
    <n v="320"/>
    <n v="129.10000000000002"/>
    <n v="0.28746381652193281"/>
    <n v="449.1"/>
    <n v="129.10000000000002"/>
    <s v="Jun"/>
    <s v="Jun-2025"/>
    <d v="2025-06-01T00:00:00"/>
    <s v="Home &amp; Kitchen"/>
    <x v="14"/>
  </r>
  <r>
    <s v="P078"/>
    <n v="1"/>
    <n v="399"/>
    <n v="0"/>
    <s v="Credit Card"/>
    <s v="Cancelled"/>
    <s v="Cancelled"/>
    <s v="Email"/>
    <n v="50"/>
    <n v="257"/>
    <n v="399"/>
    <n v="257"/>
    <n v="142"/>
    <n v="0.35588972431077692"/>
    <n v="0"/>
    <n v="0"/>
    <s v="Jun"/>
    <s v="Jun-2024"/>
    <d v="2024-06-01T00:00:00"/>
    <s v="Beauty &amp; Personal Care"/>
    <x v="7"/>
  </r>
  <r>
    <s v="P043"/>
    <n v="3"/>
    <n v="599"/>
    <n v="89.85"/>
    <s v="Credit Card"/>
    <s v="Delivered"/>
    <s v="Delayed"/>
    <s v="Google Ads"/>
    <n v="40"/>
    <n v="358"/>
    <n v="1707.15"/>
    <n v="1074"/>
    <n v="633.15000000000009"/>
    <n v="0.37088129338370973"/>
    <n v="1707.15"/>
    <n v="633.15000000000009"/>
    <s v="Aug"/>
    <s v="Aug-2024"/>
    <d v="2024-08-01T00:00:00"/>
    <s v="Home &amp; Kitchen"/>
    <x v="4"/>
  </r>
  <r>
    <s v="P083"/>
    <n v="1"/>
    <n v="499"/>
    <n v="0"/>
    <s v="UPI"/>
    <s v="Cancelled"/>
    <s v="Cancelled"/>
    <s v="Organic"/>
    <n v="100"/>
    <n v="323"/>
    <n v="499"/>
    <n v="323"/>
    <n v="176"/>
    <n v="0.35270541082164331"/>
    <n v="0"/>
    <n v="0"/>
    <s v="Apr"/>
    <s v="Apr-2024"/>
    <d v="2024-04-01T00:00:00"/>
    <s v="Sports &amp; Fitness"/>
    <x v="10"/>
  </r>
  <r>
    <s v="P041"/>
    <n v="3"/>
    <n v="399"/>
    <n v="0"/>
    <s v="Credit Card"/>
    <s v="Cancelled"/>
    <s v="Cancelled"/>
    <s v="Google Ads"/>
    <n v="60"/>
    <n v="315"/>
    <n v="1197"/>
    <n v="945"/>
    <n v="252"/>
    <n v="0.21052631578947367"/>
    <n v="0"/>
    <n v="0"/>
    <s v="Oct"/>
    <s v="Oct-2025"/>
    <d v="2025-10-01T00:00:00"/>
    <s v="Home &amp; Kitchen"/>
    <x v="4"/>
  </r>
  <r>
    <s v="P046"/>
    <n v="2"/>
    <n v="1999"/>
    <n v="199.9"/>
    <s v="Credit Card"/>
    <s v="Delivered"/>
    <s v="Delivered"/>
    <s v="Organic"/>
    <n v="100"/>
    <n v="1398"/>
    <n v="3798.1"/>
    <n v="2796"/>
    <n v="1002.0999999999999"/>
    <n v="0.26384244753955921"/>
    <n v="3798.1"/>
    <n v="1002.0999999999999"/>
    <s v="Jan"/>
    <s v="Jan-2025"/>
    <d v="2025-01-01T00:00:00"/>
    <s v="Home &amp; Kitchen"/>
    <x v="13"/>
  </r>
  <r>
    <s v="P041"/>
    <n v="1"/>
    <n v="399"/>
    <n v="19.95"/>
    <s v="UPI"/>
    <s v="Delivered"/>
    <s v="Delivered"/>
    <s v="Organic"/>
    <n v="60"/>
    <n v="315"/>
    <n v="379.05"/>
    <n v="315"/>
    <n v="64.050000000000011"/>
    <n v="0.16897506925207759"/>
    <n v="379.05"/>
    <n v="64.050000000000011"/>
    <s v="Dec"/>
    <s v="Dec-2024"/>
    <d v="2024-12-01T00:00:00"/>
    <s v="Home &amp; Kitchen"/>
    <x v="4"/>
  </r>
  <r>
    <s v="P015"/>
    <n v="2"/>
    <n v="1299"/>
    <n v="389.7"/>
    <s v="Credit Card"/>
    <s v="Delivered"/>
    <s v="Delivered"/>
    <s v="Google Ads"/>
    <n v="70"/>
    <n v="881"/>
    <n v="2208.3000000000002"/>
    <n v="1762"/>
    <n v="446.30000000000018"/>
    <n v="0.20210116379115162"/>
    <n v="2208.3000000000002"/>
    <n v="446.30000000000018"/>
    <s v="Jan"/>
    <s v="Jan-2025"/>
    <d v="2025-01-01T00:00:00"/>
    <s v="Electronics"/>
    <x v="6"/>
  </r>
  <r>
    <s v="P077"/>
    <n v="1"/>
    <n v="3999"/>
    <n v="0"/>
    <s v="Cash on Delivery"/>
    <s v="Cancelled"/>
    <s v="Cancelled"/>
    <s v="Instagram"/>
    <n v="70"/>
    <n v="2547"/>
    <n v="3999"/>
    <n v="2547"/>
    <n v="1452"/>
    <n v="0.3630907726931733"/>
    <n v="0"/>
    <n v="0"/>
    <s v="Mar"/>
    <s v="Mar-2024"/>
    <d v="2024-03-01T00:00:00"/>
    <s v="Beauty &amp; Personal Care"/>
    <x v="7"/>
  </r>
  <r>
    <s v="P014"/>
    <n v="2"/>
    <n v="2499"/>
    <n v="0"/>
    <s v="Credit Card"/>
    <s v="Cancelled"/>
    <s v="Cancelled"/>
    <s v="Organic"/>
    <n v="80"/>
    <n v="1599"/>
    <n v="4998"/>
    <n v="3198"/>
    <n v="1800"/>
    <n v="0.36014405762304924"/>
    <n v="0"/>
    <n v="0"/>
    <s v="Sep"/>
    <s v="Sep-2024"/>
    <d v="2024-09-01T00:00:00"/>
    <s v="Electronics"/>
    <x v="6"/>
  </r>
  <r>
    <s v="P080"/>
    <n v="3"/>
    <n v="6999"/>
    <n v="2099.6999999999998"/>
    <s v="Credit Card"/>
    <s v="Delivered"/>
    <s v="Delivered"/>
    <s v="Organic"/>
    <n v="50"/>
    <n v="4949"/>
    <n v="18897.3"/>
    <n v="14847"/>
    <n v="4050.2999999999993"/>
    <n v="0.21433220618818558"/>
    <n v="18897.3"/>
    <n v="4050.2999999999993"/>
    <s v="Aug"/>
    <s v="Aug-2025"/>
    <d v="2025-08-01T00:00:00"/>
    <s v="Beauty &amp; Personal Care"/>
    <x v="7"/>
  </r>
  <r>
    <s v="P099"/>
    <n v="1"/>
    <n v="1299"/>
    <n v="194.85"/>
    <s v="Credit Card"/>
    <s v="Delivered"/>
    <s v="Delivered"/>
    <s v="Affiliate"/>
    <n v="80"/>
    <n v="1025"/>
    <n v="1104.1500000000001"/>
    <n v="1025"/>
    <n v="79.150000000000091"/>
    <n v="7.1684100892089014E-2"/>
    <n v="1104.1500000000001"/>
    <n v="79.150000000000091"/>
    <s v="May"/>
    <s v="May-2024"/>
    <d v="2024-05-01T00:00:00"/>
    <s v="Sports &amp; Fitness"/>
    <x v="18"/>
  </r>
  <r>
    <s v="P005"/>
    <n v="4"/>
    <n v="599"/>
    <n v="479.2"/>
    <s v="Cash on Delivery"/>
    <s v="Delivered"/>
    <s v="Delivered"/>
    <s v="Organic"/>
    <n v="40"/>
    <n v="426"/>
    <n v="1916.8"/>
    <n v="1704"/>
    <n v="212.79999999999995"/>
    <n v="0.11101836393989981"/>
    <n v="1916.8"/>
    <n v="212.79999999999995"/>
    <s v="Aug"/>
    <s v="Aug-2025"/>
    <d v="2025-08-01T00:00:00"/>
    <s v="Electronics"/>
    <x v="20"/>
  </r>
  <r>
    <s v="P048"/>
    <n v="3"/>
    <n v="1599"/>
    <n v="239.85"/>
    <s v="Net Banking"/>
    <s v="Delivered"/>
    <s v="Delivered"/>
    <s v="Affiliate"/>
    <n v="80"/>
    <n v="1138"/>
    <n v="4557.1499999999996"/>
    <n v="3414"/>
    <n v="1143.1499999999996"/>
    <n v="0.2508475692044369"/>
    <n v="4557.1499999999996"/>
    <n v="1143.1499999999996"/>
    <s v="Aug"/>
    <s v="Aug-2025"/>
    <d v="2025-08-01T00:00:00"/>
    <s v="Home &amp; Kitchen"/>
    <x v="13"/>
  </r>
  <r>
    <s v="P003"/>
    <n v="3"/>
    <n v="399"/>
    <n v="0"/>
    <s v="Debit Card"/>
    <s v="Delivered"/>
    <s v="Delivered"/>
    <s v="Affiliate"/>
    <n v="100"/>
    <n v="307"/>
    <n v="1197"/>
    <n v="921"/>
    <n v="276"/>
    <n v="0.23057644110275688"/>
    <n v="1197"/>
    <n v="276"/>
    <s v="Dec"/>
    <s v="Dec-2024"/>
    <d v="2024-12-01T00:00:00"/>
    <s v="Electronics"/>
    <x v="5"/>
  </r>
  <r>
    <s v="P001"/>
    <n v="1"/>
    <n v="799"/>
    <n v="79.900000000000006"/>
    <s v="UPI"/>
    <s v="Delivered"/>
    <s v="Delivered"/>
    <s v="Instagram"/>
    <n v="70"/>
    <n v="547"/>
    <n v="719.1"/>
    <n v="547"/>
    <n v="172.10000000000002"/>
    <n v="0.23932693644833822"/>
    <n v="719.1"/>
    <n v="172.10000000000002"/>
    <s v="May"/>
    <s v="May-2024"/>
    <d v="2024-05-01T00:00:00"/>
    <s v="Electronics"/>
    <x v="5"/>
  </r>
  <r>
    <s v="P083"/>
    <n v="4"/>
    <n v="499"/>
    <n v="0"/>
    <s v="UPI"/>
    <s v="Delivered"/>
    <s v="Delivered"/>
    <s v="Facebook"/>
    <n v="40"/>
    <n v="323"/>
    <n v="1996"/>
    <n v="1292"/>
    <n v="704"/>
    <n v="0.35270541082164331"/>
    <n v="1996"/>
    <n v="704"/>
    <s v="Sep"/>
    <s v="Sep-2025"/>
    <d v="2025-09-01T00:00:00"/>
    <s v="Sports &amp; Fitness"/>
    <x v="10"/>
  </r>
  <r>
    <s v="P059"/>
    <n v="1"/>
    <n v="1999"/>
    <n v="299.85000000000002"/>
    <s v="UPI"/>
    <s v="Delivered"/>
    <s v="Delivered"/>
    <s v="Instagram"/>
    <n v="40"/>
    <n v="1414"/>
    <n v="1699.15"/>
    <n v="1414"/>
    <n v="285.15000000000009"/>
    <n v="0.16781920371950684"/>
    <n v="1699.15"/>
    <n v="285.15000000000009"/>
    <s v="Jan"/>
    <s v="Jan-2025"/>
    <d v="2025-01-01T00:00:00"/>
    <s v="Home &amp; Kitchen"/>
    <x v="24"/>
  </r>
  <r>
    <s v="P052"/>
    <n v="1"/>
    <n v="499"/>
    <n v="0"/>
    <s v="Debit Card"/>
    <s v="Cancelled"/>
    <s v="Cancelled"/>
    <s v="Email"/>
    <n v="50"/>
    <n v="320"/>
    <n v="499"/>
    <n v="320"/>
    <n v="179"/>
    <n v="0.3587174348697395"/>
    <n v="0"/>
    <n v="0"/>
    <s v="Aug"/>
    <s v="Aug-2025"/>
    <d v="2025-08-01T00:00:00"/>
    <s v="Home &amp; Kitchen"/>
    <x v="14"/>
  </r>
  <r>
    <s v="P057"/>
    <n v="1"/>
    <n v="299"/>
    <n v="14.95"/>
    <s v="Credit Card"/>
    <s v="Delivered"/>
    <s v="Delayed"/>
    <s v="Google Ads"/>
    <n v="70"/>
    <n v="188"/>
    <n v="284.05"/>
    <n v="188"/>
    <n v="96.050000000000011"/>
    <n v="0.33814469283576837"/>
    <n v="284.05"/>
    <n v="96.050000000000011"/>
    <s v="Dec"/>
    <s v="Dec-2024"/>
    <d v="2024-12-01T00:00:00"/>
    <s v="Home &amp; Kitchen"/>
    <x v="24"/>
  </r>
  <r>
    <s v="P009"/>
    <n v="3"/>
    <n v="4999"/>
    <n v="2999.4"/>
    <s v="Cash on Delivery"/>
    <s v="Delivered"/>
    <s v="Delivered"/>
    <s v="Organic"/>
    <n v="80"/>
    <n v="2853"/>
    <n v="11997.6"/>
    <n v="8559"/>
    <n v="3438.6000000000004"/>
    <n v="0.28660732146429291"/>
    <n v="11997.6"/>
    <n v="3438.6000000000004"/>
    <s v="Aug"/>
    <s v="Aug-2024"/>
    <d v="2024-08-01T00:00:00"/>
    <s v="Electronics"/>
    <x v="19"/>
  </r>
  <r>
    <s v="P048"/>
    <n v="1"/>
    <n v="1599"/>
    <n v="79.95"/>
    <s v="UPI"/>
    <s v="Delivered"/>
    <s v="Delivered"/>
    <s v="Google Ads"/>
    <n v="40"/>
    <n v="1138"/>
    <n v="1519.05"/>
    <n v="1138"/>
    <n v="381.04999999999995"/>
    <n v="0.25084756920443696"/>
    <n v="1519.05"/>
    <n v="381.04999999999995"/>
    <s v="Mar"/>
    <s v="Mar-2024"/>
    <d v="2024-03-01T00:00:00"/>
    <s v="Home &amp; Kitchen"/>
    <x v="13"/>
  </r>
  <r>
    <s v="P068"/>
    <n v="2"/>
    <n v="2499"/>
    <n v="499.8"/>
    <s v="UPI"/>
    <s v="Delivered"/>
    <s v="Delivered"/>
    <s v="Email"/>
    <n v="80"/>
    <n v="1632"/>
    <n v="4498.2"/>
    <n v="3264"/>
    <n v="1234.1999999999998"/>
    <n v="0.27437641723356004"/>
    <n v="4498.2"/>
    <n v="1234.1999999999998"/>
    <s v="Sep"/>
    <s v="Sep-2025"/>
    <d v="2025-09-01T00:00:00"/>
    <s v="Beauty &amp; Personal Care"/>
    <x v="17"/>
  </r>
  <r>
    <s v="P072"/>
    <n v="1"/>
    <n v="999"/>
    <n v="99.9"/>
    <s v="Net Banking"/>
    <s v="Delivered"/>
    <s v="Delivered"/>
    <s v="Google Ads"/>
    <n v="60"/>
    <n v="636"/>
    <n v="899.1"/>
    <n v="636"/>
    <n v="263.10000000000002"/>
    <n v="0.29262595929262597"/>
    <n v="899.1"/>
    <n v="263.10000000000002"/>
    <s v="Jan"/>
    <s v="Jan-2025"/>
    <d v="2025-01-01T00:00:00"/>
    <s v="Beauty &amp; Personal Care"/>
    <x v="2"/>
  </r>
  <r>
    <s v="P005"/>
    <n v="1"/>
    <n v="599"/>
    <n v="29.95"/>
    <s v="Net Banking"/>
    <s v="Delivered"/>
    <s v="Delayed"/>
    <s v="Organic"/>
    <n v="40"/>
    <n v="426"/>
    <n v="569.04999999999995"/>
    <n v="426"/>
    <n v="143.04999999999995"/>
    <n v="0.25138388542307349"/>
    <n v="569.04999999999995"/>
    <n v="143.04999999999995"/>
    <s v="Oct"/>
    <s v="Oct-2025"/>
    <d v="2025-10-01T00:00:00"/>
    <s v="Electronics"/>
    <x v="20"/>
  </r>
  <r>
    <s v="P006"/>
    <n v="1"/>
    <n v="399"/>
    <n v="19.95"/>
    <s v="Credit Card"/>
    <s v="Delivered"/>
    <s v="Delivered"/>
    <s v="Instagram"/>
    <n v="50"/>
    <n v="221"/>
    <n v="379.05"/>
    <n v="221"/>
    <n v="158.05000000000001"/>
    <n v="0.41696346128479095"/>
    <n v="379.05"/>
    <n v="158.05000000000001"/>
    <s v="Jan"/>
    <s v="Jan-2025"/>
    <d v="2025-01-01T00:00:00"/>
    <s v="Electronics"/>
    <x v="20"/>
  </r>
  <r>
    <s v="P072"/>
    <n v="2"/>
    <n v="999"/>
    <n v="499.5"/>
    <s v="Debit Card"/>
    <s v="Delivered"/>
    <s v="Delivered"/>
    <s v="Organic"/>
    <n v="70"/>
    <n v="636"/>
    <n v="1498.5"/>
    <n v="1272"/>
    <n v="226.5"/>
    <n v="0.15115115115115116"/>
    <n v="1498.5"/>
    <n v="226.5"/>
    <s v="Sep"/>
    <s v="Sep-2025"/>
    <d v="2025-09-01T00:00:00"/>
    <s v="Beauty &amp; Personal Care"/>
    <x v="2"/>
  </r>
  <r>
    <s v="P086"/>
    <n v="4"/>
    <n v="6999"/>
    <n v="6999"/>
    <s v="Debit Card"/>
    <s v="Delivered"/>
    <s v="Delivered"/>
    <s v="Google Ads"/>
    <n v="40"/>
    <n v="4782"/>
    <n v="20997"/>
    <n v="19128"/>
    <n v="1869"/>
    <n v="8.9012716102300327E-2"/>
    <n v="20997"/>
    <n v="1869"/>
    <s v="May"/>
    <s v="May-2024"/>
    <d v="2024-05-01T00:00:00"/>
    <s v="Sports &amp; Fitness"/>
    <x v="15"/>
  </r>
  <r>
    <s v="P093"/>
    <n v="1"/>
    <n v="999"/>
    <n v="49.95"/>
    <s v="Debit Card"/>
    <s v="Delivered"/>
    <s v="Delivered"/>
    <s v="Google Ads"/>
    <n v="70"/>
    <n v="629"/>
    <n v="949.05"/>
    <n v="629"/>
    <n v="320.04999999999995"/>
    <n v="0.33723196881091616"/>
    <n v="949.05"/>
    <n v="320.04999999999995"/>
    <s v="Nov"/>
    <s v="Nov-2024"/>
    <d v="2024-11-01T00:00:00"/>
    <s v="Sports &amp; Fitness"/>
    <x v="1"/>
  </r>
  <r>
    <s v="P088"/>
    <n v="4"/>
    <n v="2999"/>
    <n v="599.79999999999995"/>
    <s v="UPI"/>
    <s v="Delivered"/>
    <s v="Delayed"/>
    <s v="Facebook"/>
    <n v="70"/>
    <n v="2377"/>
    <n v="11396.2"/>
    <n v="9508"/>
    <n v="1888.2000000000007"/>
    <n v="0.1656868078833296"/>
    <n v="11396.2"/>
    <n v="1888.2000000000007"/>
    <s v="Aug"/>
    <s v="Aug-2025"/>
    <d v="2025-08-01T00:00:00"/>
    <s v="Sports &amp; Fitness"/>
    <x v="15"/>
  </r>
  <r>
    <s v="P070"/>
    <n v="4"/>
    <n v="499"/>
    <n v="299.39999999999998"/>
    <s v="UPI"/>
    <s v="Delivered"/>
    <s v="Delivered"/>
    <s v="Google Ads"/>
    <n v="100"/>
    <n v="394"/>
    <n v="1696.6"/>
    <n v="1576"/>
    <n v="120.59999999999991"/>
    <n v="7.1083343156901985E-2"/>
    <n v="1696.6"/>
    <n v="120.59999999999991"/>
    <s v="Jan"/>
    <s v="Jan-2024"/>
    <d v="2024-01-01T00:00:00"/>
    <s v="Beauty &amp; Personal Care"/>
    <x v="2"/>
  </r>
  <r>
    <s v="P001"/>
    <n v="2"/>
    <n v="799"/>
    <n v="159.80000000000001"/>
    <s v="Net Banking"/>
    <s v="Delivered"/>
    <s v="Delivered"/>
    <s v="Affiliate"/>
    <n v="100"/>
    <n v="547"/>
    <n v="1438.2"/>
    <n v="1094"/>
    <n v="344.20000000000005"/>
    <n v="0.23932693644833822"/>
    <n v="1438.2"/>
    <n v="344.20000000000005"/>
    <s v="Jan"/>
    <s v="Jan-2025"/>
    <d v="2025-01-01T00:00:00"/>
    <s v="Electronics"/>
    <x v="5"/>
  </r>
  <r>
    <s v="P030"/>
    <n v="4"/>
    <n v="799"/>
    <n v="0"/>
    <s v="Cash on Delivery"/>
    <s v="Delivered"/>
    <s v="Delivered"/>
    <s v="Affiliate"/>
    <n v="80"/>
    <n v="566"/>
    <n v="3196"/>
    <n v="2264"/>
    <n v="932"/>
    <n v="0.29161451814768463"/>
    <n v="3196"/>
    <n v="932"/>
    <s v="Aug"/>
    <s v="Aug-2025"/>
    <d v="2025-08-01T00:00:00"/>
    <s v="Fashion"/>
    <x v="21"/>
  </r>
  <r>
    <s v="P042"/>
    <n v="4"/>
    <n v="2499"/>
    <n v="1499.4"/>
    <s v="Debit Card"/>
    <s v="Delivered"/>
    <s v="Delivered"/>
    <s v="Affiliate"/>
    <n v="50"/>
    <n v="1833"/>
    <n v="8496.6"/>
    <n v="7332"/>
    <n v="1164.6000000000004"/>
    <n v="0.13706659134241936"/>
    <n v="8496.6"/>
    <n v="1164.6000000000004"/>
    <s v="Feb"/>
    <s v="Feb-2024"/>
    <d v="2024-02-01T00:00:00"/>
    <s v="Home &amp; Kitchen"/>
    <x v="4"/>
  </r>
  <r>
    <s v="P067"/>
    <n v="2"/>
    <n v="999"/>
    <n v="199.8"/>
    <s v="Cash on Delivery"/>
    <s v="Delivered"/>
    <s v="Delivered"/>
    <s v="Google Ads"/>
    <n v="70"/>
    <n v="611"/>
    <n v="1798.2"/>
    <n v="1222"/>
    <n v="576.20000000000005"/>
    <n v="0.32043154265376489"/>
    <n v="1798.2"/>
    <n v="576.20000000000005"/>
    <s v="Jun"/>
    <s v="Jun-2024"/>
    <d v="2024-06-01T00:00:00"/>
    <s v="Beauty &amp; Personal Care"/>
    <x v="17"/>
  </r>
  <r>
    <s v="P074"/>
    <n v="4"/>
    <n v="2999"/>
    <n v="1199.5999999999999"/>
    <s v="UPI"/>
    <s v="Delivered"/>
    <s v="Delivered"/>
    <s v="Google Ads"/>
    <n v="70"/>
    <n v="1870"/>
    <n v="10796.4"/>
    <n v="7480"/>
    <n v="3316.3999999999996"/>
    <n v="0.30717646622948386"/>
    <n v="10796.4"/>
    <n v="3316.3999999999996"/>
    <s v="Aug"/>
    <s v="Aug-2024"/>
    <d v="2024-08-01T00:00:00"/>
    <s v="Beauty &amp; Personal Care"/>
    <x v="23"/>
  </r>
  <r>
    <s v="P052"/>
    <n v="4"/>
    <n v="499"/>
    <n v="0"/>
    <s v="Credit Card"/>
    <s v="Delivered"/>
    <s v="Delivered"/>
    <s v="Organic"/>
    <n v="60"/>
    <n v="320"/>
    <n v="1996"/>
    <n v="1280"/>
    <n v="716"/>
    <n v="0.3587174348697395"/>
    <n v="1996"/>
    <n v="716"/>
    <s v="Sep"/>
    <s v="Sep-2025"/>
    <d v="2025-09-01T00:00:00"/>
    <s v="Home &amp; Kitchen"/>
    <x v="14"/>
  </r>
  <r>
    <s v="P068"/>
    <n v="1"/>
    <n v="2499"/>
    <n v="124.95"/>
    <s v="UPI"/>
    <s v="Delivered"/>
    <s v="Delivered"/>
    <s v="Affiliate"/>
    <n v="40"/>
    <n v="1632"/>
    <n v="2374.0500000000002"/>
    <n v="1632"/>
    <n v="742.05000000000018"/>
    <n v="0.31256713211600434"/>
    <n v="2374.0500000000002"/>
    <n v="742.05000000000018"/>
    <s v="Dec"/>
    <s v="Dec-2024"/>
    <d v="2024-12-01T00:00:00"/>
    <s v="Beauty &amp; Personal Care"/>
    <x v="17"/>
  </r>
  <r>
    <s v="P021"/>
    <n v="1"/>
    <n v="799"/>
    <n v="119.85"/>
    <s v="UPI"/>
    <s v="Delivered"/>
    <s v="Delivered"/>
    <s v="Google Ads"/>
    <n v="60"/>
    <n v="613"/>
    <n v="679.15"/>
    <n v="613"/>
    <n v="66.149999999999977"/>
    <n v="9.740116321872927E-2"/>
    <n v="679.15"/>
    <n v="66.149999999999977"/>
    <s v="Oct"/>
    <s v="Oct-2024"/>
    <d v="2024-10-01T00:00:00"/>
    <s v="Fashion"/>
    <x v="22"/>
  </r>
  <r>
    <s v="P070"/>
    <n v="1"/>
    <n v="499"/>
    <n v="24.95"/>
    <s v="Debit Card"/>
    <s v="Delivered"/>
    <s v="Delayed"/>
    <s v="Facebook"/>
    <n v="60"/>
    <n v="394"/>
    <n v="474.05"/>
    <n v="394"/>
    <n v="80.050000000000011"/>
    <n v="0.16886404387722817"/>
    <n v="474.05"/>
    <n v="80.050000000000011"/>
    <s v="Feb"/>
    <s v="Feb-2025"/>
    <d v="2025-02-01T00:00:00"/>
    <s v="Beauty &amp; Personal Care"/>
    <x v="2"/>
  </r>
  <r>
    <s v="P019"/>
    <n v="4"/>
    <n v="499"/>
    <n v="0"/>
    <s v="UPI"/>
    <s v="Cancelled"/>
    <s v="Cancelled"/>
    <s v="Organic"/>
    <n v="50"/>
    <n v="391"/>
    <n v="1996"/>
    <n v="1564"/>
    <n v="432"/>
    <n v="0.21643286573146292"/>
    <n v="0"/>
    <n v="0"/>
    <s v="Nov"/>
    <s v="Nov-2024"/>
    <d v="2024-11-01T00:00:00"/>
    <s v="Electronics"/>
    <x v="9"/>
  </r>
  <r>
    <s v="P009"/>
    <n v="1"/>
    <n v="4999"/>
    <n v="0"/>
    <s v="Cash on Delivery"/>
    <s v="Delivered"/>
    <s v="Delivered"/>
    <s v="Organic"/>
    <n v="80"/>
    <n v="2853"/>
    <n v="4999"/>
    <n v="2853"/>
    <n v="2146"/>
    <n v="0.4292858571714343"/>
    <n v="4999"/>
    <n v="2146"/>
    <s v="Sep"/>
    <s v="Sep-2025"/>
    <d v="2025-09-01T00:00:00"/>
    <s v="Electronics"/>
    <x v="19"/>
  </r>
  <r>
    <s v="P097"/>
    <n v="1"/>
    <n v="499"/>
    <n v="24.95"/>
    <s v="Debit Card"/>
    <s v="Delivered"/>
    <s v="Delayed"/>
    <s v="Google Ads"/>
    <n v="60"/>
    <n v="324"/>
    <n v="474.05"/>
    <n v="324"/>
    <n v="150.05000000000001"/>
    <n v="0.31652779242695922"/>
    <n v="474.05"/>
    <n v="150.05000000000001"/>
    <s v="Jul"/>
    <s v="Jul-2024"/>
    <d v="2024-07-01T00:00:00"/>
    <s v="Sports &amp; Fitness"/>
    <x v="18"/>
  </r>
  <r>
    <s v="P065"/>
    <n v="2"/>
    <n v="399"/>
    <n v="39.9"/>
    <s v="Cash on Delivery"/>
    <s v="Delivered"/>
    <s v="Delayed"/>
    <s v="Facebook"/>
    <n v="70"/>
    <n v="252"/>
    <n v="758.1"/>
    <n v="504"/>
    <n v="254.10000000000002"/>
    <n v="0.33518005540166207"/>
    <n v="758.1"/>
    <n v="254.10000000000002"/>
    <s v="Feb"/>
    <s v="Feb-2024"/>
    <d v="2024-02-01T00:00:00"/>
    <s v="Beauty &amp; Personal Care"/>
    <x v="17"/>
  </r>
  <r>
    <s v="P073"/>
    <n v="1"/>
    <n v="499"/>
    <n v="99.8"/>
    <s v="Cash on Delivery"/>
    <s v="Delivered"/>
    <s v="Delayed"/>
    <s v="Instagram"/>
    <n v="70"/>
    <n v="334"/>
    <n v="399.2"/>
    <n v="334"/>
    <n v="65.199999999999989"/>
    <n v="0.1633266533066132"/>
    <n v="399.2"/>
    <n v="65.199999999999989"/>
    <s v="Jun"/>
    <s v="Jun-2025"/>
    <d v="2025-06-01T00:00:00"/>
    <s v="Beauty &amp; Personal Care"/>
    <x v="23"/>
  </r>
  <r>
    <s v="P003"/>
    <n v="3"/>
    <n v="399"/>
    <n v="59.85"/>
    <s v="Debit Card"/>
    <s v="Delivered"/>
    <s v="Delivered"/>
    <s v="Facebook"/>
    <n v="60"/>
    <n v="307"/>
    <n v="1137.1500000000001"/>
    <n v="921"/>
    <n v="216.15000000000009"/>
    <n v="0.19008046431869152"/>
    <n v="1137.1500000000001"/>
    <n v="216.15000000000009"/>
    <s v="Feb"/>
    <s v="Feb-2024"/>
    <d v="2024-02-01T00:00:00"/>
    <s v="Electronics"/>
    <x v="5"/>
  </r>
  <r>
    <s v="P079"/>
    <n v="1"/>
    <n v="1999"/>
    <n v="399.8"/>
    <s v="Debit Card"/>
    <s v="Delivered"/>
    <s v="Delivered"/>
    <s v="Instagram"/>
    <n v="60"/>
    <n v="1506"/>
    <n v="1599.2"/>
    <n v="1506"/>
    <n v="93.200000000000045"/>
    <n v="5.8279139569784921E-2"/>
    <n v="1599.2"/>
    <n v="93.200000000000045"/>
    <s v="Jun"/>
    <s v="Jun-2024"/>
    <d v="2024-06-01T00:00:00"/>
    <s v="Beauty &amp; Personal Care"/>
    <x v="7"/>
  </r>
  <r>
    <s v="P067"/>
    <n v="1"/>
    <n v="999"/>
    <n v="99.9"/>
    <s v="Debit Card"/>
    <s v="Delivered"/>
    <s v="Delivered"/>
    <s v="Facebook"/>
    <n v="40"/>
    <n v="611"/>
    <n v="899.1"/>
    <n v="611"/>
    <n v="288.10000000000002"/>
    <n v="0.32043154265376489"/>
    <n v="899.1"/>
    <n v="288.10000000000002"/>
    <s v="Jun"/>
    <s v="Jun-2024"/>
    <d v="2024-06-01T00:00:00"/>
    <s v="Beauty &amp; Personal Care"/>
    <x v="17"/>
  </r>
  <r>
    <s v="P003"/>
    <n v="1"/>
    <n v="399"/>
    <n v="0"/>
    <s v="UPI"/>
    <s v="Cancelled"/>
    <s v="Cancelled"/>
    <s v="Google Ads"/>
    <n v="80"/>
    <n v="307"/>
    <n v="399"/>
    <n v="307"/>
    <n v="92"/>
    <n v="0.23057644110275688"/>
    <n v="0"/>
    <n v="0"/>
    <s v="Aug"/>
    <s v="Aug-2024"/>
    <d v="2024-08-01T00:00:00"/>
    <s v="Electronics"/>
    <x v="5"/>
  </r>
  <r>
    <s v="P008"/>
    <n v="3"/>
    <n v="299"/>
    <n v="44.85"/>
    <s v="Net Banking"/>
    <s v="Delivered"/>
    <s v="Delivered"/>
    <s v="Organic"/>
    <n v="80"/>
    <n v="197"/>
    <n v="852.15"/>
    <n v="591"/>
    <n v="261.14999999999998"/>
    <n v="0.30646013025875724"/>
    <n v="852.15"/>
    <n v="261.14999999999998"/>
    <s v="Nov"/>
    <s v="Nov-2024"/>
    <d v="2024-11-01T00:00:00"/>
    <s v="Electronics"/>
    <x v="20"/>
  </r>
  <r>
    <s v="P095"/>
    <n v="2"/>
    <n v="299"/>
    <n v="59.8"/>
    <s v="Debit Card"/>
    <s v="Delivered"/>
    <s v="Delivered"/>
    <s v="Google Ads"/>
    <n v="40"/>
    <n v="221"/>
    <n v="538.20000000000005"/>
    <n v="442"/>
    <n v="96.200000000000045"/>
    <n v="0.17874396135265708"/>
    <n v="538.20000000000005"/>
    <n v="96.200000000000045"/>
    <s v="Oct"/>
    <s v="Oct-2025"/>
    <d v="2025-10-01T00:00:00"/>
    <s v="Sports &amp; Fitness"/>
    <x v="1"/>
  </r>
  <r>
    <s v="P025"/>
    <n v="4"/>
    <n v="4999"/>
    <n v="999.8"/>
    <s v="Cash on Delivery"/>
    <s v="Delivered"/>
    <s v="Delivered"/>
    <s v="Organic"/>
    <n v="80"/>
    <n v="3572"/>
    <n v="18996.2"/>
    <n v="14288"/>
    <n v="4708.2000000000007"/>
    <n v="0.24784956991398283"/>
    <n v="18996.2"/>
    <n v="4708.2000000000007"/>
    <s v="Mar"/>
    <s v="Mar-2024"/>
    <d v="2024-03-01T00:00:00"/>
    <s v="Fashion"/>
    <x v="0"/>
  </r>
  <r>
    <s v="P043"/>
    <n v="3"/>
    <n v="599"/>
    <n v="0"/>
    <s v="Credit Card"/>
    <s v="Cancelled"/>
    <s v="Cancelled"/>
    <s v="Instagram"/>
    <n v="70"/>
    <n v="358"/>
    <n v="1797"/>
    <n v="1074"/>
    <n v="723"/>
    <n v="0.40233722871452421"/>
    <n v="0"/>
    <n v="0"/>
    <s v="Jan"/>
    <s v="Jan-2025"/>
    <d v="2025-01-01T00:00:00"/>
    <s v="Home &amp; Kitchen"/>
    <x v="4"/>
  </r>
  <r>
    <s v="P061"/>
    <n v="2"/>
    <n v="299"/>
    <n v="29.9"/>
    <s v="UPI"/>
    <s v="Delivered"/>
    <s v="Delivered"/>
    <s v="Instagram"/>
    <n v="40"/>
    <n v="170"/>
    <n v="568.1"/>
    <n v="340"/>
    <n v="228.10000000000002"/>
    <n v="0.40151381798979058"/>
    <n v="568.1"/>
    <n v="228.10000000000002"/>
    <s v="Sep"/>
    <s v="Sep-2024"/>
    <d v="2024-09-01T00:00:00"/>
    <s v="Beauty &amp; Personal Care"/>
    <x v="12"/>
  </r>
  <r>
    <s v="P014"/>
    <n v="2"/>
    <n v="2499"/>
    <n v="0"/>
    <s v="Credit Card"/>
    <s v="Delivered"/>
    <s v="Delayed"/>
    <s v="Instagram"/>
    <n v="40"/>
    <n v="1599"/>
    <n v="4998"/>
    <n v="3198"/>
    <n v="1800"/>
    <n v="0.36014405762304924"/>
    <n v="4998"/>
    <n v="1800"/>
    <s v="Jul"/>
    <s v="Jul-2025"/>
    <d v="2025-07-01T00:00:00"/>
    <s v="Electronics"/>
    <x v="6"/>
  </r>
  <r>
    <s v="P025"/>
    <n v="1"/>
    <n v="4999"/>
    <n v="0"/>
    <s v="Credit Card"/>
    <s v="Cancelled"/>
    <s v="Cancelled"/>
    <s v="Google Ads"/>
    <n v="40"/>
    <n v="3572"/>
    <n v="4999"/>
    <n v="3572"/>
    <n v="1427"/>
    <n v="0.28545709141828368"/>
    <n v="0"/>
    <n v="0"/>
    <s v="Apr"/>
    <s v="Apr-2024"/>
    <d v="2024-04-01T00:00:00"/>
    <s v="Fashion"/>
    <x v="0"/>
  </r>
  <r>
    <s v="P094"/>
    <n v="1"/>
    <n v="399"/>
    <n v="79.8"/>
    <s v="Cash on Delivery"/>
    <s v="Delivered"/>
    <s v="Delivered"/>
    <s v="Email"/>
    <n v="50"/>
    <n v="244"/>
    <n v="319.2"/>
    <n v="244"/>
    <n v="75.199999999999989"/>
    <n v="0.23558897243107765"/>
    <n v="319.2"/>
    <n v="75.199999999999989"/>
    <s v="May"/>
    <s v="May-2024"/>
    <d v="2024-05-01T00:00:00"/>
    <s v="Sports &amp; Fitness"/>
    <x v="1"/>
  </r>
  <r>
    <s v="P043"/>
    <n v="3"/>
    <n v="599"/>
    <n v="269.55"/>
    <s v="UPI"/>
    <s v="Delivered"/>
    <s v="Delivered"/>
    <s v="Google Ads"/>
    <n v="50"/>
    <n v="358"/>
    <n v="1527.45"/>
    <n v="1074"/>
    <n v="453.45000000000005"/>
    <n v="0.29686732789944026"/>
    <n v="1527.45"/>
    <n v="453.45000000000005"/>
    <s v="Mar"/>
    <s v="Mar-2025"/>
    <d v="2025-03-01T00:00:00"/>
    <s v="Home &amp; Kitchen"/>
    <x v="4"/>
  </r>
  <r>
    <s v="P047"/>
    <n v="1"/>
    <n v="1999"/>
    <n v="0"/>
    <s v="UPI"/>
    <s v="Delivered"/>
    <s v="Delivered"/>
    <s v="Google Ads"/>
    <n v="40"/>
    <n v="1547"/>
    <n v="1999"/>
    <n v="1547"/>
    <n v="452"/>
    <n v="0.22611305652826413"/>
    <n v="1999"/>
    <n v="452"/>
    <s v="Jun"/>
    <s v="Jun-2025"/>
    <d v="2025-06-01T00:00:00"/>
    <s v="Home &amp; Kitchen"/>
    <x v="13"/>
  </r>
  <r>
    <s v="P059"/>
    <n v="1"/>
    <n v="1999"/>
    <n v="299.85000000000002"/>
    <s v="Debit Card"/>
    <s v="Delivered"/>
    <s v="Delivered"/>
    <s v="Organic"/>
    <n v="40"/>
    <n v="1414"/>
    <n v="1699.15"/>
    <n v="1414"/>
    <n v="285.15000000000009"/>
    <n v="0.16781920371950684"/>
    <n v="1699.15"/>
    <n v="285.15000000000009"/>
    <s v="Apr"/>
    <s v="Apr-2025"/>
    <d v="2025-04-01T00:00:00"/>
    <s v="Home &amp; Kitchen"/>
    <x v="24"/>
  </r>
  <r>
    <s v="P030"/>
    <n v="2"/>
    <n v="799"/>
    <n v="79.900000000000006"/>
    <s v="Cash on Delivery"/>
    <s v="Delivered"/>
    <s v="Delivered"/>
    <s v="Facebook"/>
    <n v="40"/>
    <n v="566"/>
    <n v="1518.1"/>
    <n v="1132"/>
    <n v="386.09999999999991"/>
    <n v="0.25433107173440478"/>
    <n v="1518.1"/>
    <n v="386.09999999999991"/>
    <s v="Oct"/>
    <s v="Oct-2024"/>
    <d v="2024-10-01T00:00:00"/>
    <s v="Fashion"/>
    <x v="21"/>
  </r>
  <r>
    <s v="P020"/>
    <n v="2"/>
    <n v="1999"/>
    <n v="0"/>
    <s v="UPI"/>
    <s v="Cancelled"/>
    <s v="Cancelled"/>
    <s v="Instagram"/>
    <n v="60"/>
    <n v="1597"/>
    <n v="3998"/>
    <n v="3194"/>
    <n v="804"/>
    <n v="0.20110055027513757"/>
    <n v="0"/>
    <n v="0"/>
    <s v="Nov"/>
    <s v="Nov-2024"/>
    <d v="2024-11-01T00:00:00"/>
    <s v="Electronics"/>
    <x v="9"/>
  </r>
  <r>
    <s v="P020"/>
    <n v="1"/>
    <n v="1999"/>
    <n v="299.85000000000002"/>
    <s v="UPI"/>
    <s v="Delivered"/>
    <s v="Delivered"/>
    <s v="Organic"/>
    <n v="80"/>
    <n v="1597"/>
    <n v="1699.15"/>
    <n v="1597"/>
    <n v="102.15000000000009"/>
    <n v="6.0118294441338364E-2"/>
    <n v="1699.15"/>
    <n v="102.15000000000009"/>
    <s v="Jun"/>
    <s v="Jun-2025"/>
    <d v="2025-06-01T00:00:00"/>
    <s v="Electronics"/>
    <x v="9"/>
  </r>
  <r>
    <s v="P036"/>
    <n v="2"/>
    <n v="2999"/>
    <n v="1499.5"/>
    <s v="Cash on Delivery"/>
    <s v="Delivered"/>
    <s v="Delivered"/>
    <s v="Facebook"/>
    <n v="50"/>
    <n v="2406"/>
    <n v="4498.5"/>
    <n v="4812"/>
    <n v="-313.5"/>
    <n v="-6.9689896632210743E-2"/>
    <n v="4498.5"/>
    <n v="-313.5"/>
    <s v="Oct"/>
    <s v="Oct-2024"/>
    <d v="2024-10-01T00:00:00"/>
    <s v="Fashion"/>
    <x v="11"/>
  </r>
  <r>
    <s v="P064"/>
    <n v="2"/>
    <n v="799"/>
    <n v="319.60000000000002"/>
    <s v="Net Banking"/>
    <s v="Delivered"/>
    <s v="Delivered"/>
    <s v="Organic"/>
    <n v="40"/>
    <n v="445"/>
    <n v="1278.4000000000001"/>
    <n v="890"/>
    <n v="388.40000000000009"/>
    <n v="0.3038172715894869"/>
    <n v="1278.4000000000001"/>
    <n v="388.40000000000009"/>
    <s v="Mar"/>
    <s v="Mar-2025"/>
    <d v="2025-03-01T00:00:00"/>
    <s v="Beauty &amp; Personal Care"/>
    <x v="12"/>
  </r>
  <r>
    <s v="P020"/>
    <n v="1"/>
    <n v="1999"/>
    <n v="0"/>
    <s v="UPI"/>
    <s v="Delivered"/>
    <s v="Delivered"/>
    <s v="Instagram"/>
    <n v="50"/>
    <n v="1597"/>
    <n v="1999"/>
    <n v="1597"/>
    <n v="402"/>
    <n v="0.20110055027513757"/>
    <n v="1999"/>
    <n v="402"/>
    <s v="Aug"/>
    <s v="Aug-2024"/>
    <d v="2024-08-01T00:00:00"/>
    <s v="Electronics"/>
    <x v="9"/>
  </r>
  <r>
    <s v="P021"/>
    <n v="2"/>
    <n v="799"/>
    <n v="0"/>
    <s v="Credit Card"/>
    <s v="Cancelled"/>
    <s v="Cancelled"/>
    <s v="Email"/>
    <n v="50"/>
    <n v="613"/>
    <n v="1598"/>
    <n v="1226"/>
    <n v="372"/>
    <n v="0.23279098873591991"/>
    <n v="0"/>
    <n v="0"/>
    <s v="Dec"/>
    <s v="Dec-2024"/>
    <d v="2024-12-01T00:00:00"/>
    <s v="Fashion"/>
    <x v="22"/>
  </r>
  <r>
    <s v="P079"/>
    <n v="2"/>
    <n v="1999"/>
    <n v="0"/>
    <s v="Net Banking"/>
    <s v="Cancelled"/>
    <s v="Cancelled"/>
    <s v="Instagram"/>
    <n v="50"/>
    <n v="1506"/>
    <n v="3998"/>
    <n v="3012"/>
    <n v="986"/>
    <n v="0.2466233116558279"/>
    <n v="0"/>
    <n v="0"/>
    <s v="Dec"/>
    <s v="Dec-2024"/>
    <d v="2024-12-01T00:00:00"/>
    <s v="Beauty &amp; Personal Care"/>
    <x v="7"/>
  </r>
  <r>
    <s v="P021"/>
    <n v="1"/>
    <n v="799"/>
    <n v="119.85"/>
    <s v="Credit Card"/>
    <s v="Delivered"/>
    <s v="Delivered"/>
    <s v="Google Ads"/>
    <n v="70"/>
    <n v="613"/>
    <n v="679.15"/>
    <n v="613"/>
    <n v="66.149999999999977"/>
    <n v="9.740116321872927E-2"/>
    <n v="679.15"/>
    <n v="66.149999999999977"/>
    <s v="Oct"/>
    <s v="Oct-2025"/>
    <d v="2025-10-01T00:00:00"/>
    <s v="Fashion"/>
    <x v="22"/>
  </r>
  <r>
    <s v="P032"/>
    <n v="4"/>
    <n v="1599"/>
    <n v="959.4"/>
    <s v="Credit Card"/>
    <s v="Delivered"/>
    <s v="Delayed"/>
    <s v="Facebook"/>
    <n v="50"/>
    <n v="1180"/>
    <n v="5436.6"/>
    <n v="4720"/>
    <n v="716.60000000000036"/>
    <n v="0.13181032262811321"/>
    <n v="5436.6"/>
    <n v="716.60000000000036"/>
    <s v="Feb"/>
    <s v="Feb-2025"/>
    <d v="2025-02-01T00:00:00"/>
    <s v="Fashion"/>
    <x v="21"/>
  </r>
  <r>
    <s v="P020"/>
    <n v="1"/>
    <n v="1999"/>
    <n v="399.8"/>
    <s v="Credit Card"/>
    <s v="Delivered"/>
    <s v="Delayed"/>
    <s v="Organic"/>
    <n v="50"/>
    <n v="1597"/>
    <n v="1599.2"/>
    <n v="1597"/>
    <n v="2.2000000000000455"/>
    <n v="1.3756878439219894E-3"/>
    <n v="1599.2"/>
    <n v="2.2000000000000455"/>
    <s v="Sep"/>
    <s v="Sep-2024"/>
    <d v="2024-09-01T00:00:00"/>
    <s v="Electronics"/>
    <x v="9"/>
  </r>
  <r>
    <s v="P085"/>
    <n v="1"/>
    <n v="2999"/>
    <n v="599.79999999999995"/>
    <s v="Debit Card"/>
    <s v="Delivered"/>
    <s v="Delayed"/>
    <s v="Google Ads"/>
    <n v="40"/>
    <n v="2394"/>
    <n v="2399.1999999999998"/>
    <n v="2394"/>
    <n v="5.1999999999998181"/>
    <n v="2.1673891297098275E-3"/>
    <n v="2399.1999999999998"/>
    <n v="5.1999999999998181"/>
    <s v="Oct"/>
    <s v="Oct-2025"/>
    <d v="2025-10-01T00:00:00"/>
    <s v="Sports &amp; Fitness"/>
    <x v="15"/>
  </r>
  <r>
    <s v="P039"/>
    <n v="2"/>
    <n v="999"/>
    <n v="399.6"/>
    <s v="UPI"/>
    <s v="Delivered"/>
    <s v="Delivered"/>
    <s v="Email"/>
    <n v="60"/>
    <n v="573"/>
    <n v="1598.4"/>
    <n v="1146"/>
    <n v="452.40000000000009"/>
    <n v="0.28303303303303307"/>
    <n v="1598.4"/>
    <n v="452.40000000000009"/>
    <s v="Jun"/>
    <s v="Jun-2025"/>
    <d v="2025-06-01T00:00:00"/>
    <s v="Fashion"/>
    <x v="8"/>
  </r>
  <r>
    <s v="P047"/>
    <n v="1"/>
    <n v="1999"/>
    <n v="0"/>
    <s v="UPI"/>
    <s v="Cancelled"/>
    <s v="Cancelled"/>
    <s v="Organic"/>
    <n v="70"/>
    <n v="1547"/>
    <n v="1999"/>
    <n v="1547"/>
    <n v="452"/>
    <n v="0.22611305652826413"/>
    <n v="0"/>
    <n v="0"/>
    <s v="Feb"/>
    <s v="Feb-2024"/>
    <d v="2024-02-01T00:00:00"/>
    <s v="Home &amp; Kitchen"/>
    <x v="13"/>
  </r>
  <r>
    <s v="P040"/>
    <n v="1"/>
    <n v="799"/>
    <n v="119.85"/>
    <s v="UPI"/>
    <s v="Delivered"/>
    <s v="Delivered"/>
    <s v="Facebook"/>
    <n v="40"/>
    <n v="639"/>
    <n v="679.15"/>
    <n v="639"/>
    <n v="40.149999999999977"/>
    <n v="5.9118015166016315E-2"/>
    <n v="679.15"/>
    <n v="40.149999999999977"/>
    <s v="Apr"/>
    <s v="Apr-2024"/>
    <d v="2024-04-01T00:00:00"/>
    <s v="Fashion"/>
    <x v="8"/>
  </r>
  <r>
    <s v="P096"/>
    <n v="1"/>
    <n v="299"/>
    <n v="0"/>
    <s v="Cash on Delivery"/>
    <s v="Cancelled"/>
    <s v="Cancelled"/>
    <s v="Google Ads"/>
    <n v="100"/>
    <n v="168"/>
    <n v="299"/>
    <n v="168"/>
    <n v="131"/>
    <n v="0.43812709030100333"/>
    <n v="0"/>
    <n v="0"/>
    <s v="Jun"/>
    <s v="Jun-2025"/>
    <d v="2025-06-01T00:00:00"/>
    <s v="Sports &amp; Fitness"/>
    <x v="1"/>
  </r>
  <r>
    <s v="P035"/>
    <n v="1"/>
    <n v="1299"/>
    <n v="64.95"/>
    <s v="Net Banking"/>
    <s v="Delivered"/>
    <s v="Delivered"/>
    <s v="Organic"/>
    <n v="80"/>
    <n v="863"/>
    <n v="1234.05"/>
    <n v="863"/>
    <n v="371.04999999999995"/>
    <n v="0.30067663384789917"/>
    <n v="1234.05"/>
    <n v="371.04999999999995"/>
    <s v="May"/>
    <s v="May-2024"/>
    <d v="2024-05-01T00:00:00"/>
    <s v="Fashion"/>
    <x v="11"/>
  </r>
  <r>
    <s v="P002"/>
    <n v="1"/>
    <n v="999"/>
    <n v="149.85"/>
    <s v="Net Banking"/>
    <s v="Delivered"/>
    <s v="Delivered"/>
    <s v="Organic"/>
    <n v="40"/>
    <n v="590"/>
    <n v="849.15"/>
    <n v="590"/>
    <n v="259.14999999999998"/>
    <n v="0.30518754048165814"/>
    <n v="849.15"/>
    <n v="259.14999999999998"/>
    <s v="Feb"/>
    <s v="Feb-2024"/>
    <d v="2024-02-01T00:00:00"/>
    <s v="Electronics"/>
    <x v="5"/>
  </r>
  <r>
    <s v="P017"/>
    <n v="3"/>
    <n v="6999"/>
    <n v="3149.55"/>
    <s v="Net Banking"/>
    <s v="Delivered"/>
    <s v="Delivered"/>
    <s v="Affiliate"/>
    <n v="40"/>
    <n v="4046"/>
    <n v="17847.45"/>
    <n v="12138"/>
    <n v="5709.4500000000007"/>
    <n v="0.31990284326332336"/>
    <n v="17847.45"/>
    <n v="5709.4500000000007"/>
    <s v="Oct"/>
    <s v="Oct-2024"/>
    <d v="2024-10-01T00:00:00"/>
    <s v="Electronics"/>
    <x v="9"/>
  </r>
  <r>
    <s v="P071"/>
    <n v="4"/>
    <n v="999"/>
    <n v="599.4"/>
    <s v="UPI"/>
    <s v="Delivered"/>
    <s v="Delivered"/>
    <s v="Affiliate"/>
    <n v="100"/>
    <n v="818"/>
    <n v="3396.6"/>
    <n v="3272"/>
    <n v="124.59999999999991"/>
    <n v="3.6683742566095481E-2"/>
    <n v="3396.6"/>
    <n v="124.59999999999991"/>
    <s v="Feb"/>
    <s v="Feb-2025"/>
    <d v="2025-02-01T00:00:00"/>
    <s v="Beauty &amp; Personal Care"/>
    <x v="2"/>
  </r>
  <r>
    <s v="P074"/>
    <n v="1"/>
    <n v="2999"/>
    <n v="0"/>
    <s v="Debit Card"/>
    <s v="Delivered"/>
    <s v="Delayed"/>
    <s v="Organic"/>
    <n v="40"/>
    <n v="1870"/>
    <n v="2999"/>
    <n v="1870"/>
    <n v="1129"/>
    <n v="0.37645881960653549"/>
    <n v="2999"/>
    <n v="1129"/>
    <s v="Jul"/>
    <s v="Jul-2024"/>
    <d v="2024-07-01T00:00:00"/>
    <s v="Beauty &amp; Personal Care"/>
    <x v="23"/>
  </r>
  <r>
    <s v="P082"/>
    <n v="4"/>
    <n v="3999"/>
    <n v="3199.2"/>
    <s v="Credit Card"/>
    <s v="Delivered"/>
    <s v="Delivered"/>
    <s v="Email"/>
    <n v="40"/>
    <n v="2514"/>
    <n v="12796.8"/>
    <n v="10056"/>
    <n v="2740.7999999999993"/>
    <n v="0.21417854463615899"/>
    <n v="12796.8"/>
    <n v="2740.7999999999993"/>
    <s v="Sep"/>
    <s v="Sep-2025"/>
    <d v="2025-09-01T00:00:00"/>
    <s v="Sports &amp; Fitness"/>
    <x v="10"/>
  </r>
  <r>
    <s v="P064"/>
    <n v="1"/>
    <n v="799"/>
    <n v="119.85"/>
    <s v="UPI"/>
    <s v="Delivered"/>
    <s v="Delivered"/>
    <s v="Google Ads"/>
    <n v="100"/>
    <n v="445"/>
    <n v="679.15"/>
    <n v="445"/>
    <n v="234.14999999999998"/>
    <n v="0.34476919679010526"/>
    <n v="679.15"/>
    <n v="234.14999999999998"/>
    <s v="Feb"/>
    <s v="Feb-2025"/>
    <d v="2025-02-01T00:00:00"/>
    <s v="Beauty &amp; Personal Care"/>
    <x v="12"/>
  </r>
  <r>
    <s v="P092"/>
    <n v="1"/>
    <n v="999"/>
    <n v="0"/>
    <s v="Cash on Delivery"/>
    <s v="Delivered"/>
    <s v="Delayed"/>
    <s v="Facebook"/>
    <n v="40"/>
    <n v="727"/>
    <n v="999"/>
    <n v="727"/>
    <n v="272"/>
    <n v="0.2722722722722723"/>
    <n v="999"/>
    <n v="272"/>
    <s v="Mar"/>
    <s v="Mar-2024"/>
    <d v="2024-03-01T00:00:00"/>
    <s v="Sports &amp; Fitness"/>
    <x v="3"/>
  </r>
  <r>
    <s v="P043"/>
    <n v="2"/>
    <n v="599"/>
    <n v="299.5"/>
    <s v="Debit Card"/>
    <s v="Delivered"/>
    <s v="Delivered"/>
    <s v="Facebook"/>
    <n v="70"/>
    <n v="358"/>
    <n v="898.5"/>
    <n v="716"/>
    <n v="182.5"/>
    <n v="0.20311630495269895"/>
    <n v="898.5"/>
    <n v="182.5"/>
    <s v="Apr"/>
    <s v="Apr-2024"/>
    <d v="2024-04-01T00:00:00"/>
    <s v="Home &amp; Kitchen"/>
    <x v="4"/>
  </r>
  <r>
    <s v="P045"/>
    <n v="2"/>
    <n v="4999"/>
    <n v="499.9"/>
    <s v="Credit Card"/>
    <s v="Delivered"/>
    <s v="Delivered"/>
    <s v="Google Ads"/>
    <n v="40"/>
    <n v="3040"/>
    <n v="9498.1"/>
    <n v="6080"/>
    <n v="3418.1000000000004"/>
    <n v="0.359871974394879"/>
    <n v="9498.1"/>
    <n v="3418.1000000000004"/>
    <s v="Jul"/>
    <s v="Jul-2025"/>
    <d v="2025-07-01T00:00:00"/>
    <s v="Home &amp; Kitchen"/>
    <x v="13"/>
  </r>
  <r>
    <s v="P025"/>
    <n v="1"/>
    <n v="4999"/>
    <n v="499.9"/>
    <s v="UPI"/>
    <s v="Delivered"/>
    <s v="Delivered"/>
    <s v="Affiliate"/>
    <n v="70"/>
    <n v="3572"/>
    <n v="4499.1000000000004"/>
    <n v="3572"/>
    <n v="927.10000000000036"/>
    <n v="0.20606343490920412"/>
    <n v="4499.1000000000004"/>
    <n v="927.10000000000036"/>
    <s v="Dec"/>
    <s v="Dec-2024"/>
    <d v="2024-12-01T00:00:00"/>
    <s v="Fashion"/>
    <x v="0"/>
  </r>
  <r>
    <s v="P054"/>
    <n v="1"/>
    <n v="4999"/>
    <n v="749.85"/>
    <s v="UPI"/>
    <s v="Delivered"/>
    <s v="Delayed"/>
    <s v="Instagram"/>
    <n v="40"/>
    <n v="2912"/>
    <n v="4249.1499999999996"/>
    <n v="2912"/>
    <n v="1337.1499999999996"/>
    <n v="0.31468646670510569"/>
    <n v="4249.1499999999996"/>
    <n v="1337.1499999999996"/>
    <s v="Mar"/>
    <s v="Mar-2025"/>
    <d v="2025-03-01T00:00:00"/>
    <s v="Home &amp; Kitchen"/>
    <x v="16"/>
  </r>
  <r>
    <s v="P033"/>
    <n v="4"/>
    <n v="399"/>
    <n v="159.6"/>
    <s v="Net Banking"/>
    <s v="Delivered"/>
    <s v="Delivered"/>
    <s v="Instagram"/>
    <n v="100"/>
    <n v="321"/>
    <n v="1436.4"/>
    <n v="1284"/>
    <n v="152.40000000000009"/>
    <n v="0.10609857978279037"/>
    <n v="1436.4"/>
    <n v="152.40000000000009"/>
    <s v="Sep"/>
    <s v="Sep-2024"/>
    <d v="2024-09-01T00:00:00"/>
    <s v="Fashion"/>
    <x v="11"/>
  </r>
  <r>
    <s v="P082"/>
    <n v="1"/>
    <n v="3999"/>
    <n v="0"/>
    <s v="UPI"/>
    <s v="Cancelled"/>
    <s v="Cancelled"/>
    <s v="Instagram"/>
    <n v="80"/>
    <n v="2514"/>
    <n v="3999"/>
    <n v="2514"/>
    <n v="1485"/>
    <n v="0.37134283570892723"/>
    <n v="0"/>
    <n v="0"/>
    <s v="Sep"/>
    <s v="Sep-2025"/>
    <d v="2025-09-01T00:00:00"/>
    <s v="Sports &amp; Fitness"/>
    <x v="10"/>
  </r>
  <r>
    <s v="P004"/>
    <n v="1"/>
    <n v="8999"/>
    <n v="899.9"/>
    <s v="Credit Card"/>
    <s v="Delivered"/>
    <s v="Delivered"/>
    <s v="Affiliate"/>
    <n v="100"/>
    <n v="5059"/>
    <n v="8099.1"/>
    <n v="5059"/>
    <n v="3040.1000000000004"/>
    <n v="0.37536269462038996"/>
    <n v="8099.1"/>
    <n v="3040.1000000000004"/>
    <s v="Jan"/>
    <s v="Jan-2024"/>
    <d v="2024-01-01T00:00:00"/>
    <s v="Electronics"/>
    <x v="5"/>
  </r>
  <r>
    <s v="P094"/>
    <n v="1"/>
    <n v="399"/>
    <n v="59.85"/>
    <s v="Debit Card"/>
    <s v="Delivered"/>
    <s v="Delivered"/>
    <s v="Organic"/>
    <n v="70"/>
    <n v="244"/>
    <n v="339.15"/>
    <n v="244"/>
    <n v="95.149999999999977"/>
    <n v="0.28055432699395544"/>
    <n v="339.15"/>
    <n v="95.149999999999977"/>
    <s v="Mar"/>
    <s v="Mar-2024"/>
    <d v="2024-03-01T00:00:00"/>
    <s v="Sports &amp; Fitness"/>
    <x v="1"/>
  </r>
  <r>
    <s v="P045"/>
    <n v="1"/>
    <n v="4999"/>
    <n v="749.85"/>
    <s v="Cash on Delivery"/>
    <s v="Delivered"/>
    <s v="Delayed"/>
    <s v="Instagram"/>
    <n v="60"/>
    <n v="3040"/>
    <n v="4249.1499999999996"/>
    <n v="3040"/>
    <n v="1209.1499999999996"/>
    <n v="0.28456279491192349"/>
    <n v="4249.1499999999996"/>
    <n v="1209.1499999999996"/>
    <s v="Dec"/>
    <s v="Dec-2024"/>
    <d v="2024-12-01T00:00:00"/>
    <s v="Home &amp; Kitchen"/>
    <x v="13"/>
  </r>
  <r>
    <s v="P086"/>
    <n v="1"/>
    <n v="6999"/>
    <n v="699.9"/>
    <s v="Cash on Delivery"/>
    <s v="Delivered"/>
    <s v="Delivered"/>
    <s v="Facebook"/>
    <n v="60"/>
    <n v="4782"/>
    <n v="6299.1"/>
    <n v="4782"/>
    <n v="1517.1000000000004"/>
    <n v="0.24084393008525032"/>
    <n v="6299.1"/>
    <n v="1517.1000000000004"/>
    <s v="Mar"/>
    <s v="Mar-2025"/>
    <d v="2025-03-01T00:00:00"/>
    <s v="Sports &amp; Fitness"/>
    <x v="15"/>
  </r>
  <r>
    <s v="P089"/>
    <n v="3"/>
    <n v="2999"/>
    <n v="899.7"/>
    <s v="UPI"/>
    <s v="Delivered"/>
    <s v="Delivered"/>
    <s v="Email"/>
    <n v="50"/>
    <n v="2453"/>
    <n v="8097.3"/>
    <n v="7359"/>
    <n v="738.30000000000018"/>
    <n v="9.1178540995146551E-2"/>
    <n v="8097.3"/>
    <n v="738.30000000000018"/>
    <s v="Sep"/>
    <s v="Sep-2025"/>
    <d v="2025-09-01T00:00:00"/>
    <s v="Sports &amp; Fitness"/>
    <x v="3"/>
  </r>
  <r>
    <s v="P037"/>
    <n v="2"/>
    <n v="399"/>
    <n v="79.8"/>
    <s v="Credit Card"/>
    <s v="Delivered"/>
    <s v="Delivered"/>
    <s v="Organic"/>
    <n v="100"/>
    <n v="226"/>
    <n v="718.2"/>
    <n v="452"/>
    <n v="266.20000000000005"/>
    <n v="0.37064884433305489"/>
    <n v="718.2"/>
    <n v="266.20000000000005"/>
    <s v="Aug"/>
    <s v="Aug-2024"/>
    <d v="2024-08-01T00:00:00"/>
    <s v="Fashion"/>
    <x v="8"/>
  </r>
  <r>
    <s v="P015"/>
    <n v="2"/>
    <n v="1299"/>
    <n v="259.8"/>
    <s v="UPI"/>
    <s v="Delivered"/>
    <s v="Delivered"/>
    <s v="Instagram"/>
    <n v="70"/>
    <n v="881"/>
    <n v="2338.1999999999998"/>
    <n v="1762"/>
    <n v="576.19999999999982"/>
    <n v="0.24642887691386531"/>
    <n v="2338.1999999999998"/>
    <n v="576.19999999999982"/>
    <s v="Dec"/>
    <s v="Dec-2024"/>
    <d v="2024-12-01T00:00:00"/>
    <s v="Electronics"/>
    <x v="6"/>
  </r>
  <r>
    <s v="P089"/>
    <n v="2"/>
    <n v="2999"/>
    <n v="0"/>
    <s v="UPI"/>
    <s v="Delivered"/>
    <s v="Delivered"/>
    <s v="Organic"/>
    <n v="80"/>
    <n v="2453"/>
    <n v="5998"/>
    <n v="4906"/>
    <n v="1092"/>
    <n v="0.18206068689563187"/>
    <n v="5998"/>
    <n v="1092"/>
    <s v="Dec"/>
    <s v="Dec-2024"/>
    <d v="2024-12-01T00:00:00"/>
    <s v="Sports &amp; Fitness"/>
    <x v="3"/>
  </r>
  <r>
    <s v="P093"/>
    <n v="2"/>
    <n v="999"/>
    <n v="0"/>
    <s v="Credit Card"/>
    <s v="Delivered"/>
    <s v="Delayed"/>
    <s v="Instagram"/>
    <n v="60"/>
    <n v="629"/>
    <n v="1998"/>
    <n v="1258"/>
    <n v="740"/>
    <n v="0.37037037037037035"/>
    <n v="1998"/>
    <n v="740"/>
    <s v="Mar"/>
    <s v="Mar-2025"/>
    <d v="2025-03-01T00:00:00"/>
    <s v="Sports &amp; Fitness"/>
    <x v="1"/>
  </r>
  <r>
    <s v="P077"/>
    <n v="1"/>
    <n v="3999"/>
    <n v="199.95"/>
    <s v="Credit Card"/>
    <s v="Delivered"/>
    <s v="Delivered"/>
    <s v="Facebook"/>
    <n v="60"/>
    <n v="2547"/>
    <n v="3799.05"/>
    <n v="2547"/>
    <n v="1252.0500000000002"/>
    <n v="0.32956923441386665"/>
    <n v="3799.05"/>
    <n v="1252.0500000000002"/>
    <s v="Feb"/>
    <s v="Feb-2024"/>
    <d v="2024-02-01T00:00:00"/>
    <s v="Beauty &amp; Personal Care"/>
    <x v="7"/>
  </r>
  <r>
    <s v="P020"/>
    <n v="3"/>
    <n v="1999"/>
    <n v="0"/>
    <s v="Credit Card"/>
    <s v="Cancelled"/>
    <s v="Cancelled"/>
    <s v="Organic"/>
    <n v="100"/>
    <n v="1597"/>
    <n v="5997"/>
    <n v="4791"/>
    <n v="1206"/>
    <n v="0.20110055027513757"/>
    <n v="0"/>
    <n v="0"/>
    <s v="Apr"/>
    <s v="Apr-2025"/>
    <d v="2025-04-01T00:00:00"/>
    <s v="Electronics"/>
    <x v="9"/>
  </r>
  <r>
    <s v="P010"/>
    <n v="2"/>
    <n v="2499"/>
    <n v="249.9"/>
    <s v="Cash on Delivery"/>
    <s v="Delivered"/>
    <s v="Delivered"/>
    <s v="Facebook"/>
    <n v="60"/>
    <n v="2030"/>
    <n v="4748.1000000000004"/>
    <n v="4060"/>
    <n v="688.10000000000036"/>
    <n v="0.14492112634527501"/>
    <n v="4748.1000000000004"/>
    <n v="688.10000000000036"/>
    <s v="Jul"/>
    <s v="Jul-2025"/>
    <d v="2025-07-01T00:00:00"/>
    <s v="Electronics"/>
    <x v="19"/>
  </r>
  <r>
    <s v="P050"/>
    <n v="2"/>
    <n v="3999"/>
    <n v="799.8"/>
    <s v="Net Banking"/>
    <s v="Delivered"/>
    <s v="Delivered"/>
    <s v="Instagram"/>
    <n v="100"/>
    <n v="2895"/>
    <n v="7198.2"/>
    <n v="5790"/>
    <n v="1408.1999999999998"/>
    <n v="0.19563224139368174"/>
    <n v="7198.2"/>
    <n v="1408.1999999999998"/>
    <s v="Feb"/>
    <s v="Feb-2025"/>
    <d v="2025-02-01T00:00:00"/>
    <s v="Home &amp; Kitchen"/>
    <x v="14"/>
  </r>
  <r>
    <s v="P051"/>
    <n v="1"/>
    <n v="2499"/>
    <n v="249.9"/>
    <s v="Net Banking"/>
    <s v="Delivered"/>
    <s v="Delivered"/>
    <s v="Instagram"/>
    <n v="40"/>
    <n v="1946"/>
    <n v="2249.1"/>
    <n v="1946"/>
    <n v="303.09999999999991"/>
    <n v="0.13476501711795827"/>
    <n v="2249.1"/>
    <n v="303.09999999999991"/>
    <s v="Jun"/>
    <s v="Jun-2024"/>
    <d v="2024-06-01T00:00:00"/>
    <s v="Home &amp; Kitchen"/>
    <x v="14"/>
  </r>
  <r>
    <s v="P064"/>
    <n v="2"/>
    <n v="799"/>
    <n v="319.60000000000002"/>
    <s v="UPI"/>
    <s v="Delivered"/>
    <s v="Delivered"/>
    <s v="Instagram"/>
    <n v="60"/>
    <n v="445"/>
    <n v="1278.4000000000001"/>
    <n v="890"/>
    <n v="388.40000000000009"/>
    <n v="0.3038172715894869"/>
    <n v="1278.4000000000001"/>
    <n v="388.40000000000009"/>
    <s v="May"/>
    <s v="May-2024"/>
    <d v="2024-05-01T00:00:00"/>
    <s v="Beauty &amp; Personal Care"/>
    <x v="12"/>
  </r>
  <r>
    <s v="P015"/>
    <n v="1"/>
    <n v="1299"/>
    <n v="64.95"/>
    <s v="UPI"/>
    <s v="Delivered"/>
    <s v="Delivered"/>
    <s v="Facebook"/>
    <n v="100"/>
    <n v="881"/>
    <n v="1234.05"/>
    <n v="881"/>
    <n v="353.04999999999995"/>
    <n v="0.28609051497103033"/>
    <n v="1234.05"/>
    <n v="353.04999999999995"/>
    <s v="Dec"/>
    <s v="Dec-2024"/>
    <d v="2024-12-01T00:00:00"/>
    <s v="Electronics"/>
    <x v="6"/>
  </r>
  <r>
    <s v="P036"/>
    <n v="1"/>
    <n v="2999"/>
    <n v="749.75"/>
    <s v="UPI"/>
    <s v="Delivered"/>
    <s v="Delivered"/>
    <s v="Organic"/>
    <n v="40"/>
    <n v="2406"/>
    <n v="2249.25"/>
    <n v="2406"/>
    <n v="-156.75"/>
    <n v="-6.9689896632210743E-2"/>
    <n v="2249.25"/>
    <n v="-156.75"/>
    <s v="Apr"/>
    <s v="Apr-2024"/>
    <d v="2024-04-01T00:00:00"/>
    <s v="Fashion"/>
    <x v="11"/>
  </r>
  <r>
    <s v="P040"/>
    <n v="1"/>
    <n v="799"/>
    <n v="0"/>
    <s v="Credit Card"/>
    <s v="Cancelled"/>
    <s v="Cancelled"/>
    <s v="Email"/>
    <n v="50"/>
    <n v="639"/>
    <n v="799"/>
    <n v="639"/>
    <n v="160"/>
    <n v="0.20025031289111389"/>
    <n v="0"/>
    <n v="0"/>
    <s v="Jun"/>
    <s v="Jun-2024"/>
    <d v="2024-06-01T00:00:00"/>
    <s v="Fashion"/>
    <x v="8"/>
  </r>
  <r>
    <s v="P097"/>
    <n v="1"/>
    <n v="499"/>
    <n v="0"/>
    <s v="Credit Card"/>
    <s v="Delivered"/>
    <s v="Delivered"/>
    <s v="Affiliate"/>
    <n v="40"/>
    <n v="324"/>
    <n v="499"/>
    <n v="324"/>
    <n v="175"/>
    <n v="0.35070140280561124"/>
    <n v="499"/>
    <n v="175"/>
    <s v="Jun"/>
    <s v="Jun-2024"/>
    <d v="2024-06-01T00:00:00"/>
    <s v="Sports &amp; Fitness"/>
    <x v="18"/>
  </r>
  <r>
    <s v="P076"/>
    <n v="4"/>
    <n v="399"/>
    <n v="0"/>
    <s v="Debit Card"/>
    <s v="Delivered"/>
    <s v="Delivered"/>
    <s v="Facebook"/>
    <n v="100"/>
    <n v="322"/>
    <n v="1596"/>
    <n v="1288"/>
    <n v="308"/>
    <n v="0.19298245614035087"/>
    <n v="1596"/>
    <n v="308"/>
    <s v="Nov"/>
    <s v="Nov-2024"/>
    <d v="2024-11-01T00:00:00"/>
    <s v="Beauty &amp; Personal Care"/>
    <x v="23"/>
  </r>
  <r>
    <s v="P093"/>
    <n v="2"/>
    <n v="999"/>
    <n v="99.9"/>
    <s v="UPI"/>
    <s v="Delivered"/>
    <s v="Delivered"/>
    <s v="Email"/>
    <n v="100"/>
    <n v="629"/>
    <n v="1898.1"/>
    <n v="1258"/>
    <n v="640.09999999999991"/>
    <n v="0.33723196881091616"/>
    <n v="1898.1"/>
    <n v="640.09999999999991"/>
    <s v="Nov"/>
    <s v="Nov-2024"/>
    <d v="2024-11-01T00:00:00"/>
    <s v="Sports &amp; Fitness"/>
    <x v="1"/>
  </r>
  <r>
    <s v="P022"/>
    <n v="1"/>
    <n v="999"/>
    <n v="49.95"/>
    <s v="Debit Card"/>
    <s v="Delivered"/>
    <s v="Delivered"/>
    <s v="Facebook"/>
    <n v="70"/>
    <n v="693"/>
    <n v="949.05"/>
    <n v="693"/>
    <n v="256.04999999999995"/>
    <n v="0.26979611190137504"/>
    <n v="949.05"/>
    <n v="256.04999999999995"/>
    <s v="Jul"/>
    <s v="Jul-2025"/>
    <d v="2025-07-01T00:00:00"/>
    <s v="Fashion"/>
    <x v="22"/>
  </r>
  <r>
    <s v="P012"/>
    <n v="2"/>
    <n v="1599"/>
    <n v="159.9"/>
    <s v="UPI"/>
    <s v="Delivered"/>
    <s v="Delivered"/>
    <s v="Google Ads"/>
    <n v="70"/>
    <n v="1169"/>
    <n v="3038.1"/>
    <n v="2338"/>
    <n v="700.09999999999991"/>
    <n v="0.230440077680129"/>
    <n v="3038.1"/>
    <n v="700.09999999999991"/>
    <s v="Aug"/>
    <s v="Aug-2024"/>
    <d v="2024-08-01T00:00:00"/>
    <s v="Electronics"/>
    <x v="19"/>
  </r>
  <r>
    <s v="P025"/>
    <n v="3"/>
    <n v="4999"/>
    <n v="2249.5500000000002"/>
    <s v="Debit Card"/>
    <s v="Delivered"/>
    <s v="Delivered"/>
    <s v="Email"/>
    <n v="80"/>
    <n v="3572"/>
    <n v="12747.45"/>
    <n v="10716"/>
    <n v="2031.4500000000007"/>
    <n v="0.15936128402151023"/>
    <n v="12747.45"/>
    <n v="2031.4500000000007"/>
    <s v="Jun"/>
    <s v="Jun-2024"/>
    <d v="2024-06-01T00:00:00"/>
    <s v="Fashion"/>
    <x v="0"/>
  </r>
  <r>
    <s v="P031"/>
    <n v="1"/>
    <n v="3999"/>
    <n v="0"/>
    <s v="Credit Card"/>
    <s v="Delivered"/>
    <s v="Delivered"/>
    <s v="Facebook"/>
    <n v="60"/>
    <n v="3007"/>
    <n v="3999"/>
    <n v="3007"/>
    <n v="992"/>
    <n v="0.24806201550387597"/>
    <n v="3999"/>
    <n v="992"/>
    <s v="Feb"/>
    <s v="Feb-2025"/>
    <d v="2025-02-01T00:00:00"/>
    <s v="Fashion"/>
    <x v="21"/>
  </r>
  <r>
    <s v="P045"/>
    <n v="2"/>
    <n v="4999"/>
    <n v="0"/>
    <s v="UPI"/>
    <s v="Cancelled"/>
    <s v="Cancelled"/>
    <s v="Google Ads"/>
    <n v="50"/>
    <n v="3040"/>
    <n v="9998"/>
    <n v="6080"/>
    <n v="3918"/>
    <n v="0.391878375675135"/>
    <n v="0"/>
    <n v="0"/>
    <s v="Jul"/>
    <s v="Jul-2025"/>
    <d v="2025-07-01T00:00:00"/>
    <s v="Home &amp; Kitchen"/>
    <x v="13"/>
  </r>
  <r>
    <s v="P076"/>
    <n v="1"/>
    <n v="399"/>
    <n v="79.8"/>
    <s v="UPI"/>
    <s v="Delivered"/>
    <s v="Delayed"/>
    <s v="Affiliate"/>
    <n v="70"/>
    <n v="322"/>
    <n v="319.2"/>
    <n v="322"/>
    <n v="-2.8000000000000114"/>
    <n v="-8.7719298245614395E-3"/>
    <n v="319.2"/>
    <n v="-2.8000000000000114"/>
    <s v="Sep"/>
    <s v="Sep-2024"/>
    <d v="2024-09-01T00:00:00"/>
    <s v="Beauty &amp; Personal Care"/>
    <x v="23"/>
  </r>
  <r>
    <s v="P045"/>
    <n v="1"/>
    <n v="4999"/>
    <n v="749.85"/>
    <s v="Cash on Delivery"/>
    <s v="Delivered"/>
    <s v="Delivered"/>
    <s v="Google Ads"/>
    <n v="70"/>
    <n v="3040"/>
    <n v="4249.1499999999996"/>
    <n v="3040"/>
    <n v="1209.1499999999996"/>
    <n v="0.28456279491192349"/>
    <n v="4249.1499999999996"/>
    <n v="1209.1499999999996"/>
    <s v="Dec"/>
    <s v="Dec-2024"/>
    <d v="2024-12-01T00:00:00"/>
    <s v="Home &amp; Kitchen"/>
    <x v="13"/>
  </r>
  <r>
    <s v="P023"/>
    <n v="3"/>
    <n v="8999"/>
    <n v="6749.25"/>
    <s v="Credit Card"/>
    <s v="Delivered"/>
    <s v="Delayed"/>
    <s v="Instagram"/>
    <n v="100"/>
    <n v="6419"/>
    <n v="20247.75"/>
    <n v="19257"/>
    <n v="990.75"/>
    <n v="4.8931362744008597E-2"/>
    <n v="20247.75"/>
    <n v="990.75"/>
    <s v="Apr"/>
    <s v="Apr-2025"/>
    <d v="2025-04-01T00:00:00"/>
    <s v="Fashion"/>
    <x v="22"/>
  </r>
  <r>
    <s v="P013"/>
    <n v="2"/>
    <n v="999"/>
    <n v="0"/>
    <s v="Debit Card"/>
    <s v="Delivered"/>
    <s v="Delivered"/>
    <s v="Affiliate"/>
    <n v="40"/>
    <n v="603"/>
    <n v="1998"/>
    <n v="1206"/>
    <n v="792"/>
    <n v="0.3963963963963964"/>
    <n v="1998"/>
    <n v="792"/>
    <s v="Aug"/>
    <s v="Aug-2024"/>
    <d v="2024-08-01T00:00:00"/>
    <s v="Electronics"/>
    <x v="6"/>
  </r>
  <r>
    <s v="P037"/>
    <n v="2"/>
    <n v="399"/>
    <n v="159.6"/>
    <s v="Cash on Delivery"/>
    <s v="Delivered"/>
    <s v="Delivered"/>
    <s v="Organic"/>
    <n v="50"/>
    <n v="226"/>
    <n v="638.4"/>
    <n v="452"/>
    <n v="186.39999999999998"/>
    <n v="0.29197994987468667"/>
    <n v="638.4"/>
    <n v="186.39999999999998"/>
    <s v="Apr"/>
    <s v="Apr-2025"/>
    <d v="2025-04-01T00:00:00"/>
    <s v="Fashion"/>
    <x v="8"/>
  </r>
  <r>
    <s v="P066"/>
    <n v="1"/>
    <n v="299"/>
    <n v="0"/>
    <s v="UPI"/>
    <s v="Delivered"/>
    <s v="Delivered"/>
    <s v="Google Ads"/>
    <n v="40"/>
    <n v="223"/>
    <n v="299"/>
    <n v="223"/>
    <n v="76"/>
    <n v="0.25418060200668896"/>
    <n v="299"/>
    <n v="76"/>
    <s v="Oct"/>
    <s v="Oct-2024"/>
    <d v="2024-10-01T00:00:00"/>
    <s v="Beauty &amp; Personal Care"/>
    <x v="17"/>
  </r>
  <r>
    <s v="P028"/>
    <n v="1"/>
    <n v="799"/>
    <n v="0"/>
    <s v="UPI"/>
    <s v="Cancelled"/>
    <s v="Cancelled"/>
    <s v="Organic"/>
    <n v="40"/>
    <n v="526"/>
    <n v="799"/>
    <n v="526"/>
    <n v="273"/>
    <n v="0.34167709637046306"/>
    <n v="0"/>
    <n v="0"/>
    <s v="Apr"/>
    <s v="Apr-2024"/>
    <d v="2024-04-01T00:00:00"/>
    <s v="Fashion"/>
    <x v="0"/>
  </r>
  <r>
    <s v="P037"/>
    <n v="4"/>
    <n v="399"/>
    <n v="0"/>
    <s v="UPI"/>
    <s v="Cancelled"/>
    <s v="Cancelled"/>
    <s v="Organic"/>
    <n v="60"/>
    <n v="226"/>
    <n v="1596"/>
    <n v="904"/>
    <n v="692"/>
    <n v="0.43358395989974935"/>
    <n v="0"/>
    <n v="0"/>
    <s v="Apr"/>
    <s v="Apr-2025"/>
    <d v="2025-04-01T00:00:00"/>
    <s v="Fashion"/>
    <x v="8"/>
  </r>
  <r>
    <s v="P096"/>
    <n v="3"/>
    <n v="299"/>
    <n v="0"/>
    <s v="Debit Card"/>
    <s v="Delivered"/>
    <s v="Delivered"/>
    <s v="Facebook"/>
    <n v="80"/>
    <n v="168"/>
    <n v="897"/>
    <n v="504"/>
    <n v="393"/>
    <n v="0.43812709030100333"/>
    <n v="897"/>
    <n v="393"/>
    <s v="Mar"/>
    <s v="Mar-2025"/>
    <d v="2025-03-01T00:00:00"/>
    <s v="Sports &amp; Fitness"/>
    <x v="1"/>
  </r>
  <r>
    <s v="P026"/>
    <n v="4"/>
    <n v="599"/>
    <n v="599"/>
    <s v="Net Banking"/>
    <s v="Delivered"/>
    <s v="Delivered"/>
    <s v="Organic"/>
    <n v="60"/>
    <n v="363"/>
    <n v="1797"/>
    <n v="1452"/>
    <n v="345"/>
    <n v="0.19198664440734559"/>
    <n v="1797"/>
    <n v="345"/>
    <s v="May"/>
    <s v="May-2025"/>
    <d v="2025-05-01T00:00:00"/>
    <s v="Fashion"/>
    <x v="0"/>
  </r>
  <r>
    <s v="P073"/>
    <n v="2"/>
    <n v="499"/>
    <n v="149.69999999999999"/>
    <s v="UPI"/>
    <s v="Delivered"/>
    <s v="Delivered"/>
    <s v="Google Ads"/>
    <n v="80"/>
    <n v="334"/>
    <n v="848.3"/>
    <n v="668"/>
    <n v="180.29999999999995"/>
    <n v="0.21254273252387124"/>
    <n v="848.3"/>
    <n v="180.29999999999995"/>
    <s v="Dec"/>
    <s v="Dec-2024"/>
    <d v="2024-12-01T00:00:00"/>
    <s v="Beauty &amp; Personal Care"/>
    <x v="23"/>
  </r>
  <r>
    <s v="P040"/>
    <n v="1"/>
    <n v="799"/>
    <n v="79.900000000000006"/>
    <s v="Debit Card"/>
    <s v="Delivered"/>
    <s v="Delayed"/>
    <s v="Affiliate"/>
    <n v="100"/>
    <n v="639"/>
    <n v="719.1"/>
    <n v="639"/>
    <n v="80.100000000000023"/>
    <n v="0.11138923654568213"/>
    <n v="719.1"/>
    <n v="80.100000000000023"/>
    <s v="Jun"/>
    <s v="Jun-2025"/>
    <d v="2025-06-01T00:00:00"/>
    <s v="Fashion"/>
    <x v="8"/>
  </r>
  <r>
    <s v="P016"/>
    <n v="2"/>
    <n v="999"/>
    <n v="99.9"/>
    <s v="Debit Card"/>
    <s v="Delivered"/>
    <s v="Delivered"/>
    <s v="Instagram"/>
    <n v="70"/>
    <n v="813"/>
    <n v="1898.1"/>
    <n v="1626"/>
    <n v="272.09999999999991"/>
    <n v="0.14335388019598541"/>
    <n v="1898.1"/>
    <n v="272.09999999999991"/>
    <s v="Dec"/>
    <s v="Dec-2024"/>
    <d v="2024-12-01T00:00:00"/>
    <s v="Electronics"/>
    <x v="6"/>
  </r>
  <r>
    <s v="P018"/>
    <n v="1"/>
    <n v="499"/>
    <n v="0"/>
    <s v="Credit Card"/>
    <s v="Cancelled"/>
    <s v="Cancelled"/>
    <s v="Facebook"/>
    <n v="50"/>
    <n v="403"/>
    <n v="499"/>
    <n v="403"/>
    <n v="96"/>
    <n v="0.19238476953907815"/>
    <n v="0"/>
    <n v="0"/>
    <s v="May"/>
    <s v="May-2025"/>
    <d v="2025-05-01T00:00:00"/>
    <s v="Electronics"/>
    <x v="9"/>
  </r>
  <r>
    <s v="P094"/>
    <n v="1"/>
    <n v="399"/>
    <n v="59.85"/>
    <s v="UPI"/>
    <s v="Delivered"/>
    <s v="Delivered"/>
    <s v="Facebook"/>
    <n v="60"/>
    <n v="244"/>
    <n v="339.15"/>
    <n v="244"/>
    <n v="95.149999999999977"/>
    <n v="0.28055432699395544"/>
    <n v="339.15"/>
    <n v="95.149999999999977"/>
    <s v="Nov"/>
    <s v="Nov-2024"/>
    <d v="2024-11-01T00:00:00"/>
    <s v="Sports &amp; Fitness"/>
    <x v="1"/>
  </r>
  <r>
    <s v="P078"/>
    <n v="4"/>
    <n v="399"/>
    <n v="399"/>
    <s v="Debit Card"/>
    <s v="Delivered"/>
    <s v="Delivered"/>
    <s v="Email"/>
    <n v="60"/>
    <n v="257"/>
    <n v="1197"/>
    <n v="1028"/>
    <n v="169"/>
    <n v="0.14118629908103592"/>
    <n v="1197"/>
    <n v="169"/>
    <s v="Feb"/>
    <s v="Feb-2025"/>
    <d v="2025-02-01T00:00:00"/>
    <s v="Beauty &amp; Personal Care"/>
    <x v="7"/>
  </r>
  <r>
    <s v="P057"/>
    <n v="2"/>
    <n v="299"/>
    <n v="89.7"/>
    <s v="Credit Card"/>
    <s v="Delivered"/>
    <s v="Delivered"/>
    <s v="Affiliate"/>
    <n v="60"/>
    <n v="188"/>
    <n v="508.3"/>
    <n v="376"/>
    <n v="132.30000000000001"/>
    <n v="0.26027936258115286"/>
    <n v="508.3"/>
    <n v="132.30000000000001"/>
    <s v="Sep"/>
    <s v="Sep-2024"/>
    <d v="2024-09-01T00:00:00"/>
    <s v="Home &amp; Kitchen"/>
    <x v="24"/>
  </r>
  <r>
    <s v="P070"/>
    <n v="2"/>
    <n v="499"/>
    <n v="149.69999999999999"/>
    <s v="UPI"/>
    <s v="Delivered"/>
    <s v="Delivered"/>
    <s v="Instagram"/>
    <n v="80"/>
    <n v="394"/>
    <n v="848.3"/>
    <n v="788"/>
    <n v="60.299999999999955"/>
    <n v="7.1083343156901985E-2"/>
    <n v="848.3"/>
    <n v="60.299999999999955"/>
    <s v="Oct"/>
    <s v="Oct-2025"/>
    <d v="2025-10-01T00:00:00"/>
    <s v="Beauty &amp; Personal Care"/>
    <x v="2"/>
  </r>
  <r>
    <s v="P034"/>
    <n v="2"/>
    <n v="4999"/>
    <n v="0"/>
    <s v="Credit Card"/>
    <s v="Delivered"/>
    <s v="Delivered"/>
    <s v="Google Ads"/>
    <n v="40"/>
    <n v="3985"/>
    <n v="9998"/>
    <n v="7970"/>
    <n v="2028"/>
    <n v="0.20284056811362272"/>
    <n v="9998"/>
    <n v="2028"/>
    <s v="Jan"/>
    <s v="Jan-2025"/>
    <d v="2025-01-01T00:00:00"/>
    <s v="Fashion"/>
    <x v="11"/>
  </r>
  <r>
    <s v="P056"/>
    <n v="2"/>
    <n v="299"/>
    <n v="29.9"/>
    <s v="Credit Card"/>
    <s v="Delivered"/>
    <s v="Delivered"/>
    <s v="Email"/>
    <n v="80"/>
    <n v="188"/>
    <n v="568.1"/>
    <n v="376"/>
    <n v="192.10000000000002"/>
    <n v="0.33814469283576837"/>
    <n v="568.1"/>
    <n v="192.10000000000002"/>
    <s v="Mar"/>
    <s v="Mar-2025"/>
    <d v="2025-03-01T00:00:00"/>
    <s v="Home &amp; Kitchen"/>
    <x v="16"/>
  </r>
  <r>
    <s v="P002"/>
    <n v="4"/>
    <n v="999"/>
    <n v="399.6"/>
    <s v="Net Banking"/>
    <s v="Delivered"/>
    <s v="Delayed"/>
    <s v="Organic"/>
    <n v="70"/>
    <n v="590"/>
    <n v="3596.4"/>
    <n v="2360"/>
    <n v="1236.4000000000001"/>
    <n v="0.34378823267712161"/>
    <n v="3596.4"/>
    <n v="1236.4000000000001"/>
    <s v="Apr"/>
    <s v="Apr-2025"/>
    <d v="2025-04-01T00:00:00"/>
    <s v="Electronics"/>
    <x v="5"/>
  </r>
  <r>
    <s v="P026"/>
    <n v="1"/>
    <n v="599"/>
    <n v="89.85"/>
    <s v="Debit Card"/>
    <s v="Delivered"/>
    <s v="Delivered"/>
    <s v="Organic"/>
    <n v="70"/>
    <n v="363"/>
    <n v="509.15"/>
    <n v="363"/>
    <n v="146.14999999999998"/>
    <n v="0.28704703918295194"/>
    <n v="509.15"/>
    <n v="146.14999999999998"/>
    <s v="Nov"/>
    <s v="Nov-2024"/>
    <d v="2024-11-01T00:00:00"/>
    <s v="Fashion"/>
    <x v="0"/>
  </r>
  <r>
    <s v="P052"/>
    <n v="1"/>
    <n v="499"/>
    <n v="24.95"/>
    <s v="Debit Card"/>
    <s v="Delivered"/>
    <s v="Delivered"/>
    <s v="Email"/>
    <n v="60"/>
    <n v="320"/>
    <n v="474.05"/>
    <n v="320"/>
    <n v="154.05000000000001"/>
    <n v="0.32496572091551523"/>
    <n v="474.05"/>
    <n v="154.05000000000001"/>
    <s v="Apr"/>
    <s v="Apr-2024"/>
    <d v="2024-04-01T00:00:00"/>
    <s v="Home &amp; Kitchen"/>
    <x v="14"/>
  </r>
  <r>
    <s v="P090"/>
    <n v="1"/>
    <n v="8999"/>
    <n v="1349.85"/>
    <s v="Credit Card"/>
    <s v="Delivered"/>
    <s v="Delivered"/>
    <s v="Organic"/>
    <n v="40"/>
    <n v="5811"/>
    <n v="7649.15"/>
    <n v="5811"/>
    <n v="1838.1499999999996"/>
    <n v="0.24030774661236867"/>
    <n v="7649.15"/>
    <n v="1838.1499999999996"/>
    <s v="Apr"/>
    <s v="Apr-2025"/>
    <d v="2025-04-01T00:00:00"/>
    <s v="Sports &amp; Fitness"/>
    <x v="3"/>
  </r>
  <r>
    <s v="P030"/>
    <n v="2"/>
    <n v="799"/>
    <n v="79.900000000000006"/>
    <s v="UPI"/>
    <s v="Delivered"/>
    <s v="Delivered"/>
    <s v="Organic"/>
    <n v="60"/>
    <n v="566"/>
    <n v="1518.1"/>
    <n v="1132"/>
    <n v="386.09999999999991"/>
    <n v="0.25433107173440478"/>
    <n v="1518.1"/>
    <n v="386.09999999999991"/>
    <s v="Apr"/>
    <s v="Apr-2024"/>
    <d v="2024-04-01T00:00:00"/>
    <s v="Fashion"/>
    <x v="21"/>
  </r>
  <r>
    <s v="P025"/>
    <n v="1"/>
    <n v="4999"/>
    <n v="999.8"/>
    <s v="Credit Card"/>
    <s v="Delivered"/>
    <s v="Delivered"/>
    <s v="Instagram"/>
    <n v="100"/>
    <n v="3572"/>
    <n v="3999.2"/>
    <n v="3572"/>
    <n v="427.19999999999982"/>
    <n v="0.10682136427285453"/>
    <n v="3999.2"/>
    <n v="427.19999999999982"/>
    <s v="Jun"/>
    <s v="Jun-2024"/>
    <d v="2024-06-01T00:00:00"/>
    <s v="Fashion"/>
    <x v="0"/>
  </r>
  <r>
    <s v="P034"/>
    <n v="1"/>
    <n v="4999"/>
    <n v="0"/>
    <s v="Net Banking"/>
    <s v="Delivered"/>
    <s v="Delivered"/>
    <s v="Google Ads"/>
    <n v="100"/>
    <n v="3985"/>
    <n v="4999"/>
    <n v="3985"/>
    <n v="1014"/>
    <n v="0.20284056811362272"/>
    <n v="4999"/>
    <n v="1014"/>
    <s v="Apr"/>
    <s v="Apr-2025"/>
    <d v="2025-04-01T00:00:00"/>
    <s v="Fashion"/>
    <x v="11"/>
  </r>
  <r>
    <s v="P028"/>
    <n v="1"/>
    <n v="799"/>
    <n v="39.950000000000003"/>
    <s v="Credit Card"/>
    <s v="Delivered"/>
    <s v="Delivered"/>
    <s v="Google Ads"/>
    <n v="70"/>
    <n v="526"/>
    <n v="759.05"/>
    <n v="526"/>
    <n v="233.04999999999995"/>
    <n v="0.30702852249522428"/>
    <n v="759.05"/>
    <n v="233.04999999999995"/>
    <s v="Oct"/>
    <s v="Oct-2024"/>
    <d v="2024-10-01T00:00:00"/>
    <s v="Fashion"/>
    <x v="0"/>
  </r>
  <r>
    <s v="P099"/>
    <n v="1"/>
    <n v="1299"/>
    <n v="129.9"/>
    <s v="Cash on Delivery"/>
    <s v="Delivered"/>
    <s v="Delivered"/>
    <s v="Organic"/>
    <n v="50"/>
    <n v="1025"/>
    <n v="1169.0999999999999"/>
    <n v="1025"/>
    <n v="144.09999999999991"/>
    <n v="0.12325720639808393"/>
    <n v="1169.0999999999999"/>
    <n v="144.09999999999991"/>
    <s v="Jun"/>
    <s v="Jun-2024"/>
    <d v="2024-06-01T00:00:00"/>
    <s v="Sports &amp; Fitness"/>
    <x v="18"/>
  </r>
  <r>
    <s v="P035"/>
    <n v="1"/>
    <n v="1299"/>
    <n v="0"/>
    <s v="Debit Card"/>
    <s v="Delivered"/>
    <s v="Delayed"/>
    <s v="Organic"/>
    <n v="80"/>
    <n v="863"/>
    <n v="1299"/>
    <n v="863"/>
    <n v="436"/>
    <n v="0.33564280215550424"/>
    <n v="1299"/>
    <n v="436"/>
    <s v="Sep"/>
    <s v="Sep-2024"/>
    <d v="2024-09-01T00:00:00"/>
    <s v="Fashion"/>
    <x v="11"/>
  </r>
  <r>
    <s v="P084"/>
    <n v="3"/>
    <n v="999"/>
    <n v="0"/>
    <s v="Credit Card"/>
    <s v="Cancelled"/>
    <s v="Cancelled"/>
    <s v="Organic"/>
    <n v="100"/>
    <n v="809"/>
    <n v="2997"/>
    <n v="2427"/>
    <n v="570"/>
    <n v="0.19019019019019018"/>
    <n v="0"/>
    <n v="0"/>
    <s v="Oct"/>
    <s v="Oct-2025"/>
    <d v="2025-10-01T00:00:00"/>
    <s v="Sports &amp; Fitness"/>
    <x v="10"/>
  </r>
  <r>
    <s v="P015"/>
    <n v="1"/>
    <n v="1299"/>
    <n v="129.9"/>
    <s v="Credit Card"/>
    <s v="Delivered"/>
    <s v="Delivered"/>
    <s v="Organic"/>
    <n v="100"/>
    <n v="881"/>
    <n v="1169.0999999999999"/>
    <n v="881"/>
    <n v="288.09999999999991"/>
    <n v="0.24642887691386531"/>
    <n v="1169.0999999999999"/>
    <n v="288.09999999999991"/>
    <s v="Feb"/>
    <s v="Feb-2024"/>
    <d v="2024-02-01T00:00:00"/>
    <s v="Electronics"/>
    <x v="6"/>
  </r>
  <r>
    <s v="P036"/>
    <n v="2"/>
    <n v="2999"/>
    <n v="0"/>
    <s v="Debit Card"/>
    <s v="Delivered"/>
    <s v="Delivered"/>
    <s v="Organic"/>
    <n v="80"/>
    <n v="2406"/>
    <n v="5998"/>
    <n v="4812"/>
    <n v="1186"/>
    <n v="0.19773257752584195"/>
    <n v="5998"/>
    <n v="1186"/>
    <s v="Jul"/>
    <s v="Jul-2024"/>
    <d v="2024-07-01T00:00:00"/>
    <s v="Fashion"/>
    <x v="11"/>
  </r>
  <r>
    <s v="P035"/>
    <n v="2"/>
    <n v="1299"/>
    <n v="0"/>
    <s v="UPI"/>
    <s v="Cancelled"/>
    <s v="Cancelled"/>
    <s v="Google Ads"/>
    <n v="80"/>
    <n v="863"/>
    <n v="2598"/>
    <n v="1726"/>
    <n v="872"/>
    <n v="0.33564280215550424"/>
    <n v="0"/>
    <n v="0"/>
    <s v="Oct"/>
    <s v="Oct-2025"/>
    <d v="2025-10-01T00:00:00"/>
    <s v="Fashion"/>
    <x v="11"/>
  </r>
  <r>
    <s v="P012"/>
    <n v="3"/>
    <n v="1599"/>
    <n v="479.7"/>
    <s v="Net Banking"/>
    <s v="Delivered"/>
    <s v="Delivered"/>
    <s v="Google Ads"/>
    <n v="50"/>
    <n v="1169"/>
    <n v="4317.3"/>
    <n v="3507"/>
    <n v="810.30000000000018"/>
    <n v="0.18768674866235846"/>
    <n v="4317.3"/>
    <n v="810.30000000000018"/>
    <s v="Jan"/>
    <s v="Jan-2024"/>
    <d v="2024-01-01T00:00:00"/>
    <s v="Electronics"/>
    <x v="19"/>
  </r>
  <r>
    <s v="P020"/>
    <n v="2"/>
    <n v="1999"/>
    <n v="0"/>
    <s v="UPI"/>
    <s v="Cancelled"/>
    <s v="Cancelled"/>
    <s v="Facebook"/>
    <n v="50"/>
    <n v="1597"/>
    <n v="3998"/>
    <n v="3194"/>
    <n v="804"/>
    <n v="0.20110055027513757"/>
    <n v="0"/>
    <n v="0"/>
    <s v="Aug"/>
    <s v="Aug-2025"/>
    <d v="2025-08-01T00:00:00"/>
    <s v="Electronics"/>
    <x v="9"/>
  </r>
  <r>
    <s v="P095"/>
    <n v="1"/>
    <n v="299"/>
    <n v="0"/>
    <s v="UPI"/>
    <s v="Cancelled"/>
    <s v="Cancelled"/>
    <s v="Email"/>
    <n v="70"/>
    <n v="221"/>
    <n v="299"/>
    <n v="221"/>
    <n v="78"/>
    <n v="0.2608695652173913"/>
    <n v="0"/>
    <n v="0"/>
    <s v="Feb"/>
    <s v="Feb-2025"/>
    <d v="2025-02-01T00:00:00"/>
    <s v="Sports &amp; Fitness"/>
    <x v="1"/>
  </r>
  <r>
    <s v="P062"/>
    <n v="2"/>
    <n v="1599"/>
    <n v="319.8"/>
    <s v="Cash on Delivery"/>
    <s v="Delivered"/>
    <s v="Delivered"/>
    <s v="Facebook"/>
    <n v="60"/>
    <n v="1023"/>
    <n v="2878.2"/>
    <n v="2046"/>
    <n v="832.19999999999982"/>
    <n v="0.28913904523660616"/>
    <n v="2878.2"/>
    <n v="832.19999999999982"/>
    <s v="Jul"/>
    <s v="Jul-2025"/>
    <d v="2025-07-01T00:00:00"/>
    <s v="Beauty &amp; Personal Care"/>
    <x v="12"/>
  </r>
  <r>
    <s v="P037"/>
    <n v="1"/>
    <n v="399"/>
    <n v="0"/>
    <s v="UPI"/>
    <s v="Cancelled"/>
    <s v="Cancelled"/>
    <s v="Facebook"/>
    <n v="100"/>
    <n v="226"/>
    <n v="399"/>
    <n v="226"/>
    <n v="173"/>
    <n v="0.43358395989974935"/>
    <n v="0"/>
    <n v="0"/>
    <s v="Apr"/>
    <s v="Apr-2025"/>
    <d v="2025-04-01T00:00:00"/>
    <s v="Fashion"/>
    <x v="8"/>
  </r>
  <r>
    <s v="P035"/>
    <n v="1"/>
    <n v="1299"/>
    <n v="64.95"/>
    <s v="UPI"/>
    <s v="Delivered"/>
    <s v="Delayed"/>
    <s v="Email"/>
    <n v="80"/>
    <n v="863"/>
    <n v="1234.05"/>
    <n v="863"/>
    <n v="371.04999999999995"/>
    <n v="0.30067663384789917"/>
    <n v="1234.05"/>
    <n v="371.04999999999995"/>
    <s v="Sep"/>
    <s v="Sep-2024"/>
    <d v="2024-09-01T00:00:00"/>
    <s v="Fashion"/>
    <x v="11"/>
  </r>
  <r>
    <s v="P070"/>
    <n v="1"/>
    <n v="499"/>
    <n v="0"/>
    <s v="Cash on Delivery"/>
    <s v="Cancelled"/>
    <s v="Cancelled"/>
    <s v="Organic"/>
    <n v="100"/>
    <n v="394"/>
    <n v="499"/>
    <n v="394"/>
    <n v="105"/>
    <n v="0.21042084168336672"/>
    <n v="0"/>
    <n v="0"/>
    <s v="Apr"/>
    <s v="Apr-2024"/>
    <d v="2024-04-01T00:00:00"/>
    <s v="Beauty &amp; Personal Care"/>
    <x v="2"/>
  </r>
  <r>
    <s v="P048"/>
    <n v="2"/>
    <n v="1599"/>
    <n v="0"/>
    <s v="Credit Card"/>
    <s v="Cancelled"/>
    <s v="Cancelled"/>
    <s v="Affiliate"/>
    <n v="100"/>
    <n v="1138"/>
    <n v="3198"/>
    <n v="2276"/>
    <n v="922"/>
    <n v="0.28830519074421512"/>
    <n v="0"/>
    <n v="0"/>
    <s v="Jan"/>
    <s v="Jan-2024"/>
    <d v="2024-01-01T00:00:00"/>
    <s v="Home &amp; Kitchen"/>
    <x v="13"/>
  </r>
  <r>
    <s v="P066"/>
    <n v="1"/>
    <n v="299"/>
    <n v="0"/>
    <s v="Net Banking"/>
    <s v="Cancelled"/>
    <s v="Cancelled"/>
    <s v="Instagram"/>
    <n v="50"/>
    <n v="223"/>
    <n v="299"/>
    <n v="223"/>
    <n v="76"/>
    <n v="0.25418060200668896"/>
    <n v="0"/>
    <n v="0"/>
    <s v="Jul"/>
    <s v="Jul-2024"/>
    <d v="2024-07-01T00:00:00"/>
    <s v="Beauty &amp; Personal Care"/>
    <x v="17"/>
  </r>
  <r>
    <s v="P003"/>
    <n v="2"/>
    <n v="399"/>
    <n v="119.7"/>
    <s v="Debit Card"/>
    <s v="Delivered"/>
    <s v="Delivered"/>
    <s v="Organic"/>
    <n v="80"/>
    <n v="307"/>
    <n v="678.3"/>
    <n v="614"/>
    <n v="64.299999999999955"/>
    <n v="9.4795813062066872E-2"/>
    <n v="678.3"/>
    <n v="64.299999999999955"/>
    <s v="Jul"/>
    <s v="Jul-2024"/>
    <d v="2024-07-01T00:00:00"/>
    <s v="Electronics"/>
    <x v="5"/>
  </r>
  <r>
    <s v="P045"/>
    <n v="4"/>
    <n v="4999"/>
    <n v="1999.6"/>
    <s v="Cash on Delivery"/>
    <s v="Delivered"/>
    <s v="Delayed"/>
    <s v="Organic"/>
    <n v="100"/>
    <n v="3040"/>
    <n v="17996.400000000001"/>
    <n v="12160"/>
    <n v="5836.4000000000015"/>
    <n v="0.32430930630570565"/>
    <n v="17996.400000000001"/>
    <n v="5836.4000000000015"/>
    <s v="May"/>
    <s v="May-2024"/>
    <d v="2024-05-01T00:00:00"/>
    <s v="Home &amp; Kitchen"/>
    <x v="13"/>
  </r>
  <r>
    <s v="P073"/>
    <n v="1"/>
    <n v="499"/>
    <n v="24.95"/>
    <s v="Cash on Delivery"/>
    <s v="Delivered"/>
    <s v="Delivered"/>
    <s v="Organic"/>
    <n v="60"/>
    <n v="334"/>
    <n v="474.05"/>
    <n v="334"/>
    <n v="140.05000000000001"/>
    <n v="0.29543297120556905"/>
    <n v="474.05"/>
    <n v="140.05000000000001"/>
    <s v="Nov"/>
    <s v="Nov-2024"/>
    <d v="2024-11-01T00:00:00"/>
    <s v="Beauty &amp; Personal Care"/>
    <x v="23"/>
  </r>
  <r>
    <s v="P001"/>
    <n v="2"/>
    <n v="799"/>
    <n v="239.7"/>
    <s v="Credit Card"/>
    <s v="Delivered"/>
    <s v="Delivered"/>
    <s v="Instagram"/>
    <n v="40"/>
    <n v="547"/>
    <n v="1358.3"/>
    <n v="1094"/>
    <n v="264.29999999999995"/>
    <n v="0.19458146212176983"/>
    <n v="1358.3"/>
    <n v="264.29999999999995"/>
    <s v="Mar"/>
    <s v="Mar-2025"/>
    <d v="2025-03-01T00:00:00"/>
    <s v="Electronics"/>
    <x v="5"/>
  </r>
  <r>
    <s v="P060"/>
    <n v="4"/>
    <n v="999"/>
    <n v="0"/>
    <s v="Cash on Delivery"/>
    <s v="Cancelled"/>
    <s v="Cancelled"/>
    <s v="Email"/>
    <n v="50"/>
    <n v="744"/>
    <n v="3996"/>
    <n v="2976"/>
    <n v="1020"/>
    <n v="0.25525525525525528"/>
    <n v="0"/>
    <n v="0"/>
    <s v="May"/>
    <s v="May-2024"/>
    <d v="2024-05-01T00:00:00"/>
    <s v="Home &amp; Kitchen"/>
    <x v="24"/>
  </r>
  <r>
    <s v="P046"/>
    <n v="2"/>
    <n v="1999"/>
    <n v="0"/>
    <s v="Net Banking"/>
    <s v="Delivered"/>
    <s v="Delivered"/>
    <s v="Instagram"/>
    <n v="40"/>
    <n v="1398"/>
    <n v="3998"/>
    <n v="2796"/>
    <n v="1202"/>
    <n v="0.30065032516258128"/>
    <n v="3998"/>
    <n v="1202"/>
    <s v="Feb"/>
    <s v="Feb-2024"/>
    <d v="2024-02-01T00:00:00"/>
    <s v="Home &amp; Kitchen"/>
    <x v="13"/>
  </r>
  <r>
    <s v="P074"/>
    <n v="1"/>
    <n v="2999"/>
    <n v="0"/>
    <s v="Debit Card"/>
    <s v="Cancelled"/>
    <s v="Cancelled"/>
    <s v="Organic"/>
    <n v="50"/>
    <n v="1870"/>
    <n v="2999"/>
    <n v="1870"/>
    <n v="1129"/>
    <n v="0.37645881960653549"/>
    <n v="0"/>
    <n v="0"/>
    <s v="Apr"/>
    <s v="Apr-2024"/>
    <d v="2024-04-01T00:00:00"/>
    <s v="Beauty &amp; Personal Care"/>
    <x v="23"/>
  </r>
  <r>
    <s v="P060"/>
    <n v="4"/>
    <n v="999"/>
    <n v="599.4"/>
    <s v="Credit Card"/>
    <s v="Delivered"/>
    <s v="Delivered"/>
    <s v="Instagram"/>
    <n v="70"/>
    <n v="744"/>
    <n v="3396.6"/>
    <n v="2976"/>
    <n v="420.59999999999991"/>
    <n v="0.12382971206500616"/>
    <n v="3396.6"/>
    <n v="420.59999999999991"/>
    <s v="Apr"/>
    <s v="Apr-2024"/>
    <d v="2024-04-01T00:00:00"/>
    <s v="Home &amp; Kitchen"/>
    <x v="24"/>
  </r>
  <r>
    <s v="P048"/>
    <n v="2"/>
    <n v="1599"/>
    <n v="319.8"/>
    <s v="Credit Card"/>
    <s v="Delivered"/>
    <s v="Delivered"/>
    <s v="Google Ads"/>
    <n v="100"/>
    <n v="1138"/>
    <n v="2878.2"/>
    <n v="2276"/>
    <n v="602.19999999999982"/>
    <n v="0.20922798971579454"/>
    <n v="2878.2"/>
    <n v="602.19999999999982"/>
    <s v="Oct"/>
    <s v="Oct-2025"/>
    <d v="2025-10-01T00:00:00"/>
    <s v="Home &amp; Kitchen"/>
    <x v="13"/>
  </r>
  <r>
    <s v="P052"/>
    <n v="1"/>
    <n v="499"/>
    <n v="24.95"/>
    <s v="Net Banking"/>
    <s v="Delivered"/>
    <s v="Delivered"/>
    <s v="Instagram"/>
    <n v="50"/>
    <n v="320"/>
    <n v="474.05"/>
    <n v="320"/>
    <n v="154.05000000000001"/>
    <n v="0.32496572091551523"/>
    <n v="474.05"/>
    <n v="154.05000000000001"/>
    <s v="Mar"/>
    <s v="Mar-2025"/>
    <d v="2025-03-01T00:00:00"/>
    <s v="Home &amp; Kitchen"/>
    <x v="14"/>
  </r>
  <r>
    <s v="P090"/>
    <n v="1"/>
    <n v="8999"/>
    <n v="1349.85"/>
    <s v="Cash on Delivery"/>
    <s v="Delivered"/>
    <s v="Delivered"/>
    <s v="Google Ads"/>
    <n v="100"/>
    <n v="5811"/>
    <n v="7649.15"/>
    <n v="5811"/>
    <n v="1838.1499999999996"/>
    <n v="0.24030774661236867"/>
    <n v="7649.15"/>
    <n v="1838.1499999999996"/>
    <s v="Oct"/>
    <s v="Oct-2025"/>
    <d v="2025-10-01T00:00:00"/>
    <s v="Sports &amp; Fitness"/>
    <x v="3"/>
  </r>
  <r>
    <s v="P030"/>
    <n v="2"/>
    <n v="799"/>
    <n v="0"/>
    <s v="UPI"/>
    <s v="Cancelled"/>
    <s v="Cancelled"/>
    <s v="Google Ads"/>
    <n v="80"/>
    <n v="566"/>
    <n v="1598"/>
    <n v="1132"/>
    <n v="466"/>
    <n v="0.29161451814768463"/>
    <n v="0"/>
    <n v="0"/>
    <s v="Oct"/>
    <s v="Oct-2025"/>
    <d v="2025-10-01T00:00:00"/>
    <s v="Fashion"/>
    <x v="21"/>
  </r>
  <r>
    <s v="P038"/>
    <n v="2"/>
    <n v="399"/>
    <n v="199.5"/>
    <s v="UPI"/>
    <s v="Delivered"/>
    <s v="Delivered"/>
    <s v="Google Ads"/>
    <n v="60"/>
    <n v="248"/>
    <n v="598.5"/>
    <n v="496"/>
    <n v="102.5"/>
    <n v="0.17126148705096073"/>
    <n v="598.5"/>
    <n v="102.5"/>
    <s v="Sep"/>
    <s v="Sep-2025"/>
    <d v="2025-09-01T00:00:00"/>
    <s v="Fashion"/>
    <x v="8"/>
  </r>
  <r>
    <s v="P079"/>
    <n v="2"/>
    <n v="1999"/>
    <n v="0"/>
    <s v="Cash on Delivery"/>
    <s v="Cancelled"/>
    <s v="Cancelled"/>
    <s v="Facebook"/>
    <n v="40"/>
    <n v="1506"/>
    <n v="3998"/>
    <n v="3012"/>
    <n v="986"/>
    <n v="0.2466233116558279"/>
    <n v="0"/>
    <n v="0"/>
    <s v="Mar"/>
    <s v="Mar-2024"/>
    <d v="2024-03-01T00:00:00"/>
    <s v="Beauty &amp; Personal Care"/>
    <x v="7"/>
  </r>
  <r>
    <s v="P031"/>
    <n v="3"/>
    <n v="3999"/>
    <n v="1199.7"/>
    <s v="Cash on Delivery"/>
    <s v="Delivered"/>
    <s v="Delivered"/>
    <s v="Facebook"/>
    <n v="80"/>
    <n v="3007"/>
    <n v="10797.3"/>
    <n v="9021"/>
    <n v="1776.2999999999993"/>
    <n v="0.16451335055986213"/>
    <n v="10797.3"/>
    <n v="1776.2999999999993"/>
    <s v="Aug"/>
    <s v="Aug-2024"/>
    <d v="2024-08-01T00:00:00"/>
    <s v="Fashion"/>
    <x v="21"/>
  </r>
  <r>
    <s v="P060"/>
    <n v="1"/>
    <n v="999"/>
    <n v="149.85"/>
    <s v="UPI"/>
    <s v="Delivered"/>
    <s v="Delivered"/>
    <s v="Affiliate"/>
    <n v="100"/>
    <n v="744"/>
    <n v="849.15"/>
    <n v="744"/>
    <n v="105.14999999999998"/>
    <n v="0.12382971206500616"/>
    <n v="849.15"/>
    <n v="105.14999999999998"/>
    <s v="Apr"/>
    <s v="Apr-2025"/>
    <d v="2025-04-01T00:00:00"/>
    <s v="Home &amp; Kitchen"/>
    <x v="24"/>
  </r>
  <r>
    <s v="P052"/>
    <n v="2"/>
    <n v="499"/>
    <n v="199.6"/>
    <s v="UPI"/>
    <s v="Delivered"/>
    <s v="Delivered"/>
    <s v="Instagram"/>
    <n v="40"/>
    <n v="320"/>
    <n v="798.4"/>
    <n v="640"/>
    <n v="158.39999999999998"/>
    <n v="0.19839679358717432"/>
    <n v="798.4"/>
    <n v="158.39999999999998"/>
    <s v="Feb"/>
    <s v="Feb-2024"/>
    <d v="2024-02-01T00:00:00"/>
    <s v="Home &amp; Kitchen"/>
    <x v="14"/>
  </r>
  <r>
    <s v="P083"/>
    <n v="1"/>
    <n v="499"/>
    <n v="124.75"/>
    <s v="Debit Card"/>
    <s v="Delivered"/>
    <s v="Delivered"/>
    <s v="Instagram"/>
    <n v="70"/>
    <n v="323"/>
    <n v="374.25"/>
    <n v="323"/>
    <n v="51.25"/>
    <n v="0.13694054776219106"/>
    <n v="374.25"/>
    <n v="51.25"/>
    <s v="Nov"/>
    <s v="Nov-2024"/>
    <d v="2024-11-01T00:00:00"/>
    <s v="Sports &amp; Fitness"/>
    <x v="10"/>
  </r>
  <r>
    <s v="P033"/>
    <n v="3"/>
    <n v="399"/>
    <n v="179.55"/>
    <s v="UPI"/>
    <s v="Delivered"/>
    <s v="Delayed"/>
    <s v="Email"/>
    <n v="70"/>
    <n v="321"/>
    <n v="1017.45"/>
    <n v="963"/>
    <n v="54.450000000000045"/>
    <n v="5.3516143299425077E-2"/>
    <n v="1017.45"/>
    <n v="54.450000000000045"/>
    <s v="Nov"/>
    <s v="Nov-2024"/>
    <d v="2024-11-01T00:00:00"/>
    <s v="Fashion"/>
    <x v="11"/>
  </r>
  <r>
    <s v="P059"/>
    <n v="2"/>
    <n v="1999"/>
    <n v="0"/>
    <s v="UPI"/>
    <s v="Delivered"/>
    <s v="Delivered"/>
    <s v="Affiliate"/>
    <n v="40"/>
    <n v="1414"/>
    <n v="3998"/>
    <n v="2828"/>
    <n v="1170"/>
    <n v="0.29264632316158079"/>
    <n v="3998"/>
    <n v="1170"/>
    <s v="Mar"/>
    <s v="Mar-2025"/>
    <d v="2025-03-01T00:00:00"/>
    <s v="Home &amp; Kitchen"/>
    <x v="24"/>
  </r>
  <r>
    <s v="P029"/>
    <n v="1"/>
    <n v="2499"/>
    <n v="624.75"/>
    <s v="UPI"/>
    <s v="Delivered"/>
    <s v="Delayed"/>
    <s v="Instagram"/>
    <n v="70"/>
    <n v="1584"/>
    <n v="1874.25"/>
    <n v="1584"/>
    <n v="290.25"/>
    <n v="0.15486194477791115"/>
    <n v="1874.25"/>
    <n v="290.25"/>
    <s v="Mar"/>
    <s v="Mar-2024"/>
    <d v="2024-03-01T00:00:00"/>
    <s v="Fashion"/>
    <x v="21"/>
  </r>
  <r>
    <s v="P057"/>
    <n v="3"/>
    <n v="299"/>
    <n v="134.55000000000001"/>
    <s v="Net Banking"/>
    <s v="Delivered"/>
    <s v="Delivered"/>
    <s v="Affiliate"/>
    <n v="70"/>
    <n v="188"/>
    <n v="762.45"/>
    <n v="564"/>
    <n v="198.45000000000005"/>
    <n v="0.26027936258115292"/>
    <n v="762.45"/>
    <n v="198.45000000000005"/>
    <s v="Dec"/>
    <s v="Dec-2024"/>
    <d v="2024-12-01T00:00:00"/>
    <s v="Home &amp; Kitchen"/>
    <x v="24"/>
  </r>
  <r>
    <s v="P059"/>
    <n v="3"/>
    <n v="1999"/>
    <n v="299.85000000000002"/>
    <s v="UPI"/>
    <s v="Delivered"/>
    <s v="Delivered"/>
    <s v="Organic"/>
    <n v="50"/>
    <n v="1414"/>
    <n v="5697.15"/>
    <n v="4242"/>
    <n v="1455.1499999999996"/>
    <n v="0.25541718227534815"/>
    <n v="5697.15"/>
    <n v="1455.1499999999996"/>
    <s v="May"/>
    <s v="May-2024"/>
    <d v="2024-05-01T00:00:00"/>
    <s v="Home &amp; Kitchen"/>
    <x v="24"/>
  </r>
  <r>
    <s v="P094"/>
    <n v="1"/>
    <n v="399"/>
    <n v="0"/>
    <s v="UPI"/>
    <s v="Delivered"/>
    <s v="Delivered"/>
    <s v="Affiliate"/>
    <n v="40"/>
    <n v="244"/>
    <n v="399"/>
    <n v="244"/>
    <n v="155"/>
    <n v="0.38847117794486213"/>
    <n v="399"/>
    <n v="155"/>
    <s v="Sep"/>
    <s v="Sep-2025"/>
    <d v="2025-09-01T00:00:00"/>
    <s v="Sports &amp; Fitness"/>
    <x v="1"/>
  </r>
  <r>
    <s v="P071"/>
    <n v="2"/>
    <n v="999"/>
    <n v="499.5"/>
    <s v="Debit Card"/>
    <s v="Delivered"/>
    <s v="Delivered"/>
    <s v="Google Ads"/>
    <n v="100"/>
    <n v="818"/>
    <n v="1498.5"/>
    <n v="1636"/>
    <n v="-137.5"/>
    <n v="-9.1758425091758425E-2"/>
    <n v="1498.5"/>
    <n v="-137.5"/>
    <s v="Nov"/>
    <s v="Nov-2024"/>
    <d v="2024-11-01T00:00:00"/>
    <s v="Beauty &amp; Personal Care"/>
    <x v="2"/>
  </r>
  <r>
    <s v="P038"/>
    <n v="1"/>
    <n v="399"/>
    <n v="79.8"/>
    <s v="Debit Card"/>
    <s v="Delivered"/>
    <s v="Delayed"/>
    <s v="Facebook"/>
    <n v="50"/>
    <n v="248"/>
    <n v="319.2"/>
    <n v="248"/>
    <n v="71.199999999999989"/>
    <n v="0.22305764411027565"/>
    <n v="319.2"/>
    <n v="71.199999999999989"/>
    <s v="Oct"/>
    <s v="Oct-2025"/>
    <d v="2025-10-01T00:00:00"/>
    <s v="Fashion"/>
    <x v="8"/>
  </r>
  <r>
    <s v="P094"/>
    <n v="1"/>
    <n v="399"/>
    <n v="19.95"/>
    <s v="Cash on Delivery"/>
    <s v="Delivered"/>
    <s v="Delayed"/>
    <s v="Organic"/>
    <n v="60"/>
    <n v="244"/>
    <n v="379.05"/>
    <n v="244"/>
    <n v="135.05000000000001"/>
    <n v="0.35628545046827598"/>
    <n v="379.05"/>
    <n v="135.05000000000001"/>
    <s v="Mar"/>
    <s v="Mar-2024"/>
    <d v="2024-03-01T00:00:00"/>
    <s v="Sports &amp; Fitness"/>
    <x v="1"/>
  </r>
  <r>
    <s v="P073"/>
    <n v="1"/>
    <n v="499"/>
    <n v="49.9"/>
    <s v="UPI"/>
    <s v="Delivered"/>
    <s v="Delivered"/>
    <s v="Affiliate"/>
    <n v="100"/>
    <n v="334"/>
    <n v="449.1"/>
    <n v="334"/>
    <n v="115.10000000000002"/>
    <n v="0.25629035849476733"/>
    <n v="449.1"/>
    <n v="115.10000000000002"/>
    <s v="May"/>
    <s v="May-2024"/>
    <d v="2024-05-01T00:00:00"/>
    <s v="Beauty &amp; Personal Care"/>
    <x v="23"/>
  </r>
  <r>
    <s v="P092"/>
    <n v="2"/>
    <n v="999"/>
    <n v="199.8"/>
    <s v="UPI"/>
    <s v="Delivered"/>
    <s v="Delivered"/>
    <s v="Email"/>
    <n v="70"/>
    <n v="727"/>
    <n v="1798.2"/>
    <n v="1454"/>
    <n v="344.20000000000005"/>
    <n v="0.19141363585808033"/>
    <n v="1798.2"/>
    <n v="344.20000000000005"/>
    <s v="Dec"/>
    <s v="Dec-2024"/>
    <d v="2024-12-01T00:00:00"/>
    <s v="Sports &amp; Fitness"/>
    <x v="3"/>
  </r>
  <r>
    <s v="P021"/>
    <n v="1"/>
    <n v="799"/>
    <n v="0"/>
    <s v="UPI"/>
    <s v="Cancelled"/>
    <s v="Cancelled"/>
    <s v="Instagram"/>
    <n v="50"/>
    <n v="613"/>
    <n v="799"/>
    <n v="613"/>
    <n v="186"/>
    <n v="0.23279098873591991"/>
    <n v="0"/>
    <n v="0"/>
    <s v="Jan"/>
    <s v="Jan-2025"/>
    <d v="2025-01-01T00:00:00"/>
    <s v="Fashion"/>
    <x v="22"/>
  </r>
  <r>
    <s v="P051"/>
    <n v="1"/>
    <n v="2499"/>
    <n v="0"/>
    <s v="Credit Card"/>
    <s v="Delivered"/>
    <s v="Delivered"/>
    <s v="Google Ads"/>
    <n v="50"/>
    <n v="1946"/>
    <n v="2499"/>
    <n v="1946"/>
    <n v="553"/>
    <n v="0.22128851540616246"/>
    <n v="2499"/>
    <n v="553"/>
    <s v="Jul"/>
    <s v="Jul-2024"/>
    <d v="2024-07-01T00:00:00"/>
    <s v="Home &amp; Kitchen"/>
    <x v="14"/>
  </r>
  <r>
    <s v="P026"/>
    <n v="2"/>
    <n v="599"/>
    <n v="0"/>
    <s v="Debit Card"/>
    <s v="Cancelled"/>
    <s v="Cancelled"/>
    <s v="Instagram"/>
    <n v="60"/>
    <n v="363"/>
    <n v="1198"/>
    <n v="726"/>
    <n v="472"/>
    <n v="0.39398998330550916"/>
    <n v="0"/>
    <n v="0"/>
    <s v="Aug"/>
    <s v="Aug-2024"/>
    <d v="2024-08-01T00:00:00"/>
    <s v="Fashion"/>
    <x v="0"/>
  </r>
  <r>
    <s v="P071"/>
    <n v="2"/>
    <n v="999"/>
    <n v="499.5"/>
    <s v="UPI"/>
    <s v="Delivered"/>
    <s v="Delayed"/>
    <s v="Affiliate"/>
    <n v="50"/>
    <n v="818"/>
    <n v="1498.5"/>
    <n v="1636"/>
    <n v="-137.5"/>
    <n v="-9.1758425091758425E-2"/>
    <n v="1498.5"/>
    <n v="-137.5"/>
    <s v="Aug"/>
    <s v="Aug-2024"/>
    <d v="2024-08-01T00:00:00"/>
    <s v="Beauty &amp; Personal Care"/>
    <x v="2"/>
  </r>
  <r>
    <s v="P029"/>
    <n v="1"/>
    <n v="2499"/>
    <n v="0"/>
    <s v="UPI"/>
    <s v="Cancelled"/>
    <s v="Cancelled"/>
    <s v="Google Ads"/>
    <n v="80"/>
    <n v="1584"/>
    <n v="2499"/>
    <n v="1584"/>
    <n v="915"/>
    <n v="0.36614645858343337"/>
    <n v="0"/>
    <n v="0"/>
    <s v="Jul"/>
    <s v="Jul-2024"/>
    <d v="2024-07-01T00:00:00"/>
    <s v="Fashion"/>
    <x v="21"/>
  </r>
  <r>
    <s v="P056"/>
    <n v="4"/>
    <n v="299"/>
    <n v="0"/>
    <s v="UPI"/>
    <s v="Delivered"/>
    <s v="Delivered"/>
    <s v="Email"/>
    <n v="40"/>
    <n v="188"/>
    <n v="1196"/>
    <n v="752"/>
    <n v="444"/>
    <n v="0.37123745819397991"/>
    <n v="1196"/>
    <n v="444"/>
    <s v="Apr"/>
    <s v="Apr-2025"/>
    <d v="2025-04-01T00:00:00"/>
    <s v="Home &amp; Kitchen"/>
    <x v="16"/>
  </r>
  <r>
    <s v="P046"/>
    <n v="1"/>
    <n v="1999"/>
    <n v="399.8"/>
    <s v="Credit Card"/>
    <s v="Delivered"/>
    <s v="Delivered"/>
    <s v="Instagram"/>
    <n v="60"/>
    <n v="1398"/>
    <n v="1599.2"/>
    <n v="1398"/>
    <n v="201.20000000000005"/>
    <n v="0.12581290645322663"/>
    <n v="1599.2"/>
    <n v="201.20000000000005"/>
    <s v="Apr"/>
    <s v="Apr-2025"/>
    <d v="2025-04-01T00:00:00"/>
    <s v="Home &amp; Kitchen"/>
    <x v="13"/>
  </r>
  <r>
    <s v="P053"/>
    <n v="4"/>
    <n v="599"/>
    <n v="119.8"/>
    <s v="Credit Card"/>
    <s v="Delivered"/>
    <s v="Delivered"/>
    <s v="Facebook"/>
    <n v="70"/>
    <n v="443"/>
    <n v="2276.1999999999998"/>
    <n v="1772"/>
    <n v="504.19999999999982"/>
    <n v="0.22150953343291443"/>
    <n v="2276.1999999999998"/>
    <n v="504.19999999999982"/>
    <s v="Mar"/>
    <s v="Mar-2025"/>
    <d v="2025-03-01T00:00:00"/>
    <s v="Home &amp; Kitchen"/>
    <x v="16"/>
  </r>
  <r>
    <s v="P083"/>
    <n v="1"/>
    <n v="499"/>
    <n v="24.95"/>
    <s v="Debit Card"/>
    <s v="Delivered"/>
    <s v="Delivered"/>
    <s v="Affiliate"/>
    <n v="50"/>
    <n v="323"/>
    <n v="474.05"/>
    <n v="323"/>
    <n v="151.05000000000001"/>
    <n v="0.31863727454909824"/>
    <n v="474.05"/>
    <n v="151.05000000000001"/>
    <s v="Aug"/>
    <s v="Aug-2025"/>
    <d v="2025-08-01T00:00:00"/>
    <s v="Sports &amp; Fitness"/>
    <x v="10"/>
  </r>
  <r>
    <s v="P012"/>
    <n v="2"/>
    <n v="1599"/>
    <n v="0"/>
    <s v="UPI"/>
    <s v="Cancelled"/>
    <s v="Cancelled"/>
    <s v="Affiliate"/>
    <n v="80"/>
    <n v="1169"/>
    <n v="3198"/>
    <n v="2338"/>
    <n v="860"/>
    <n v="0.26891807379612259"/>
    <n v="0"/>
    <n v="0"/>
    <s v="Sep"/>
    <s v="Sep-2024"/>
    <d v="2024-09-01T00:00:00"/>
    <s v="Electronics"/>
    <x v="19"/>
  </r>
  <r>
    <s v="P082"/>
    <n v="1"/>
    <n v="3999"/>
    <n v="399.9"/>
    <s v="Credit Card"/>
    <s v="Delivered"/>
    <s v="Delivered"/>
    <s v="Organic"/>
    <n v="60"/>
    <n v="2514"/>
    <n v="3599.1"/>
    <n v="2514"/>
    <n v="1085.0999999999999"/>
    <n v="0.30149203967658578"/>
    <n v="3599.1"/>
    <n v="1085.0999999999999"/>
    <s v="Sep"/>
    <s v="Sep-2025"/>
    <d v="2025-09-01T00:00:00"/>
    <s v="Sports &amp; Fitness"/>
    <x v="10"/>
  </r>
  <r>
    <s v="P019"/>
    <n v="2"/>
    <n v="499"/>
    <n v="99.8"/>
    <s v="Credit Card"/>
    <s v="Delivered"/>
    <s v="Delivered"/>
    <s v="Google Ads"/>
    <n v="70"/>
    <n v="391"/>
    <n v="898.2"/>
    <n v="782"/>
    <n v="116.20000000000005"/>
    <n v="0.12936985081273664"/>
    <n v="898.2"/>
    <n v="116.20000000000005"/>
    <s v="Feb"/>
    <s v="Feb-2025"/>
    <d v="2025-02-01T00:00:00"/>
    <s v="Electronics"/>
    <x v="9"/>
  </r>
  <r>
    <s v="P097"/>
    <n v="1"/>
    <n v="499"/>
    <n v="49.9"/>
    <s v="Credit Card"/>
    <s v="Delivered"/>
    <s v="Delayed"/>
    <s v="Organic"/>
    <n v="60"/>
    <n v="324"/>
    <n v="449.1"/>
    <n v="324"/>
    <n v="125.10000000000002"/>
    <n v="0.27855711422845697"/>
    <n v="449.1"/>
    <n v="125.10000000000002"/>
    <s v="Jul"/>
    <s v="Jul-2025"/>
    <d v="2025-07-01T00:00:00"/>
    <s v="Sports &amp; Fitness"/>
    <x v="18"/>
  </r>
  <r>
    <s v="P011"/>
    <n v="2"/>
    <n v="799"/>
    <n v="159.80000000000001"/>
    <s v="Debit Card"/>
    <s v="Delivered"/>
    <s v="Delivered"/>
    <s v="Google Ads"/>
    <n v="70"/>
    <n v="645"/>
    <n v="1438.2"/>
    <n v="1290"/>
    <n v="148.20000000000005"/>
    <n v="0.10304547350855238"/>
    <n v="1438.2"/>
    <n v="148.20000000000005"/>
    <s v="Nov"/>
    <s v="Nov-2024"/>
    <d v="2024-11-01T00:00:00"/>
    <s v="Electronics"/>
    <x v="19"/>
  </r>
  <r>
    <s v="P065"/>
    <n v="1"/>
    <n v="399"/>
    <n v="19.95"/>
    <s v="Credit Card"/>
    <s v="Delivered"/>
    <s v="Delivered"/>
    <s v="Facebook"/>
    <n v="50"/>
    <n v="252"/>
    <n v="379.05"/>
    <n v="252"/>
    <n v="127.05000000000001"/>
    <n v="0.33518005540166207"/>
    <n v="379.05"/>
    <n v="127.05000000000001"/>
    <s v="Mar"/>
    <s v="Mar-2024"/>
    <d v="2024-03-01T00:00:00"/>
    <s v="Beauty &amp; Personal Care"/>
    <x v="17"/>
  </r>
  <r>
    <s v="P003"/>
    <n v="2"/>
    <n v="399"/>
    <n v="39.9"/>
    <s v="Credit Card"/>
    <s v="Delivered"/>
    <s v="Delivered"/>
    <s v="Google Ads"/>
    <n v="80"/>
    <n v="307"/>
    <n v="758.1"/>
    <n v="614"/>
    <n v="144.10000000000002"/>
    <n v="0.19008046431869149"/>
    <n v="758.1"/>
    <n v="144.10000000000002"/>
    <s v="Dec"/>
    <s v="Dec-2024"/>
    <d v="2024-12-01T00:00:00"/>
    <s v="Electronics"/>
    <x v="5"/>
  </r>
  <r>
    <s v="P026"/>
    <n v="1"/>
    <n v="599"/>
    <n v="119.8"/>
    <s v="UPI"/>
    <s v="Delivered"/>
    <s v="Delivered"/>
    <s v="Google Ads"/>
    <n v="50"/>
    <n v="363"/>
    <n v="479.2"/>
    <n v="363"/>
    <n v="116.19999999999999"/>
    <n v="0.24248747913188645"/>
    <n v="479.2"/>
    <n v="116.19999999999999"/>
    <s v="Apr"/>
    <s v="Apr-2025"/>
    <d v="2025-04-01T00:00:00"/>
    <s v="Fashion"/>
    <x v="0"/>
  </r>
  <r>
    <s v="P072"/>
    <n v="1"/>
    <n v="999"/>
    <n v="0"/>
    <s v="UPI"/>
    <s v="Cancelled"/>
    <s v="Cancelled"/>
    <s v="Facebook"/>
    <n v="40"/>
    <n v="636"/>
    <n v="999"/>
    <n v="636"/>
    <n v="363"/>
    <n v="0.36336336336336339"/>
    <n v="0"/>
    <n v="0"/>
    <s v="May"/>
    <s v="May-2025"/>
    <d v="2025-05-01T00:00:00"/>
    <s v="Beauty &amp; Personal Care"/>
    <x v="2"/>
  </r>
  <r>
    <s v="P073"/>
    <n v="3"/>
    <n v="499"/>
    <n v="299.39999999999998"/>
    <s v="Credit Card"/>
    <s v="Delivered"/>
    <s v="Delivered"/>
    <s v="Google Ads"/>
    <n v="100"/>
    <n v="334"/>
    <n v="1197.5999999999999"/>
    <n v="1002"/>
    <n v="195.59999999999991"/>
    <n v="0.16332665330661317"/>
    <n v="1197.5999999999999"/>
    <n v="195.59999999999991"/>
    <s v="Feb"/>
    <s v="Feb-2025"/>
    <d v="2025-02-01T00:00:00"/>
    <s v="Beauty &amp; Personal Care"/>
    <x v="23"/>
  </r>
  <r>
    <s v="P055"/>
    <n v="4"/>
    <n v="799"/>
    <n v="0"/>
    <s v="UPI"/>
    <s v="Cancelled"/>
    <s v="Cancelled"/>
    <s v="Email"/>
    <n v="100"/>
    <n v="596"/>
    <n v="3196"/>
    <n v="2384"/>
    <n v="812"/>
    <n v="0.25406758448060074"/>
    <n v="0"/>
    <n v="0"/>
    <s v="May"/>
    <s v="May-2025"/>
    <d v="2025-05-01T00:00:00"/>
    <s v="Home &amp; Kitchen"/>
    <x v="16"/>
  </r>
  <r>
    <s v="P092"/>
    <n v="1"/>
    <n v="999"/>
    <n v="49.95"/>
    <s v="Credit Card"/>
    <s v="Delivered"/>
    <s v="Delivered"/>
    <s v="Organic"/>
    <n v="60"/>
    <n v="727"/>
    <n v="949.05"/>
    <n v="727"/>
    <n v="222.04999999999995"/>
    <n v="0.23397081291818131"/>
    <n v="949.05"/>
    <n v="222.04999999999995"/>
    <s v="Apr"/>
    <s v="Apr-2025"/>
    <d v="2025-04-01T00:00:00"/>
    <s v="Sports &amp; Fitness"/>
    <x v="3"/>
  </r>
  <r>
    <s v="P072"/>
    <n v="1"/>
    <n v="999"/>
    <n v="149.85"/>
    <s v="Net Banking"/>
    <s v="Delivered"/>
    <s v="Delivered"/>
    <s v="Instagram"/>
    <n v="70"/>
    <n v="636"/>
    <n v="849.15"/>
    <n v="636"/>
    <n v="213.14999999999998"/>
    <n v="0.25101572160395685"/>
    <n v="849.15"/>
    <n v="213.14999999999998"/>
    <s v="Jul"/>
    <s v="Jul-2024"/>
    <d v="2024-07-01T00:00:00"/>
    <s v="Beauty &amp; Personal Care"/>
    <x v="2"/>
  </r>
  <r>
    <s v="P055"/>
    <n v="1"/>
    <n v="799"/>
    <n v="119.85"/>
    <s v="Cash on Delivery"/>
    <s v="Delivered"/>
    <s v="Delivered"/>
    <s v="Email"/>
    <n v="40"/>
    <n v="596"/>
    <n v="679.15"/>
    <n v="596"/>
    <n v="83.149999999999977"/>
    <n v="0.1224324523301185"/>
    <n v="679.15"/>
    <n v="83.149999999999977"/>
    <s v="Apr"/>
    <s v="Apr-2024"/>
    <d v="2024-04-01T00:00:00"/>
    <s v="Home &amp; Kitchen"/>
    <x v="16"/>
  </r>
  <r>
    <s v="P075"/>
    <n v="1"/>
    <n v="1999"/>
    <n v="199.9"/>
    <s v="Cash on Delivery"/>
    <s v="Delivered"/>
    <s v="Delivered"/>
    <s v="Affiliate"/>
    <n v="70"/>
    <n v="1338"/>
    <n v="1799.1"/>
    <n v="1338"/>
    <n v="461.09999999999991"/>
    <n v="0.25629481407370347"/>
    <n v="1799.1"/>
    <n v="461.09999999999991"/>
    <s v="Aug"/>
    <s v="Aug-2025"/>
    <d v="2025-08-01T00:00:00"/>
    <s v="Beauty &amp; Personal Care"/>
    <x v="23"/>
  </r>
  <r>
    <s v="P079"/>
    <n v="1"/>
    <n v="1999"/>
    <n v="99.95"/>
    <s v="UPI"/>
    <s v="Delivered"/>
    <s v="Delivered"/>
    <s v="Instagram"/>
    <n v="70"/>
    <n v="1506"/>
    <n v="1899.05"/>
    <n v="1506"/>
    <n v="393.04999999999995"/>
    <n v="0.20697190700613463"/>
    <n v="1899.05"/>
    <n v="393.04999999999995"/>
    <s v="Apr"/>
    <s v="Apr-2024"/>
    <d v="2024-04-01T00:00:00"/>
    <s v="Beauty &amp; Personal Care"/>
    <x v="7"/>
  </r>
  <r>
    <s v="P014"/>
    <n v="2"/>
    <n v="2499"/>
    <n v="499.8"/>
    <s v="UPI"/>
    <s v="Delivered"/>
    <s v="Delayed"/>
    <s v="Google Ads"/>
    <n v="100"/>
    <n v="1599"/>
    <n v="4498.2"/>
    <n v="3198"/>
    <n v="1300.1999999999998"/>
    <n v="0.28904895291449911"/>
    <n v="4498.2"/>
    <n v="1300.1999999999998"/>
    <s v="Jul"/>
    <s v="Jul-2024"/>
    <d v="2024-07-01T00:00:00"/>
    <s v="Electronics"/>
    <x v="6"/>
  </r>
  <r>
    <s v="P009"/>
    <n v="2"/>
    <n v="4999"/>
    <n v="999.8"/>
    <s v="Credit Card"/>
    <s v="Delivered"/>
    <s v="Delayed"/>
    <s v="Email"/>
    <n v="80"/>
    <n v="2853"/>
    <n v="8998.2000000000007"/>
    <n v="5706"/>
    <n v="3292.2000000000007"/>
    <n v="0.36587317463492702"/>
    <n v="8998.2000000000007"/>
    <n v="3292.2000000000007"/>
    <s v="Jan"/>
    <s v="Jan-2025"/>
    <d v="2025-01-01T00:00:00"/>
    <s v="Electronics"/>
    <x v="19"/>
  </r>
  <r>
    <s v="P037"/>
    <n v="1"/>
    <n v="399"/>
    <n v="39.9"/>
    <s v="UPI"/>
    <s v="Delivered"/>
    <s v="Delayed"/>
    <s v="Google Ads"/>
    <n v="70"/>
    <n v="226"/>
    <n v="359.1"/>
    <n v="226"/>
    <n v="133.10000000000002"/>
    <n v="0.37064884433305489"/>
    <n v="359.1"/>
    <n v="133.10000000000002"/>
    <s v="Feb"/>
    <s v="Feb-2025"/>
    <d v="2025-02-01T00:00:00"/>
    <s v="Fashion"/>
    <x v="8"/>
  </r>
  <r>
    <s v="P030"/>
    <n v="1"/>
    <n v="799"/>
    <n v="39.950000000000003"/>
    <s v="Debit Card"/>
    <s v="Delivered"/>
    <s v="Delivered"/>
    <s v="Google Ads"/>
    <n v="60"/>
    <n v="566"/>
    <n v="759.05"/>
    <n v="566"/>
    <n v="193.04999999999995"/>
    <n v="0.25433107173440478"/>
    <n v="759.05"/>
    <n v="193.04999999999995"/>
    <s v="May"/>
    <s v="May-2024"/>
    <d v="2024-05-01T00:00:00"/>
    <s v="Fashion"/>
    <x v="21"/>
  </r>
  <r>
    <s v="P024"/>
    <n v="1"/>
    <n v="1299"/>
    <n v="0"/>
    <s v="Debit Card"/>
    <s v="Cancelled"/>
    <s v="Cancelled"/>
    <s v="Affiliate"/>
    <n v="40"/>
    <n v="969"/>
    <n v="1299"/>
    <n v="969"/>
    <n v="330"/>
    <n v="0.2540415704387991"/>
    <n v="0"/>
    <n v="0"/>
    <s v="May"/>
    <s v="May-2024"/>
    <d v="2024-05-01T00:00:00"/>
    <s v="Fashion"/>
    <x v="22"/>
  </r>
  <r>
    <s v="P093"/>
    <n v="1"/>
    <n v="999"/>
    <n v="0"/>
    <s v="Credit Card"/>
    <s v="Cancelled"/>
    <s v="Cancelled"/>
    <s v="Organic"/>
    <n v="60"/>
    <n v="629"/>
    <n v="999"/>
    <n v="629"/>
    <n v="370"/>
    <n v="0.37037037037037035"/>
    <n v="0"/>
    <n v="0"/>
    <s v="Feb"/>
    <s v="Feb-2024"/>
    <d v="2024-02-01T00:00:00"/>
    <s v="Sports &amp; Fitness"/>
    <x v="1"/>
  </r>
  <r>
    <s v="P022"/>
    <n v="3"/>
    <n v="999"/>
    <n v="299.7"/>
    <s v="Credit Card"/>
    <s v="Delivered"/>
    <s v="Delivered"/>
    <s v="Organic"/>
    <n v="70"/>
    <n v="693"/>
    <n v="2697.3"/>
    <n v="2079"/>
    <n v="618.30000000000018"/>
    <n v="0.22922922922922928"/>
    <n v="2697.3"/>
    <n v="618.30000000000018"/>
    <s v="Feb"/>
    <s v="Feb-2025"/>
    <d v="2025-02-01T00:00:00"/>
    <s v="Fashion"/>
    <x v="22"/>
  </r>
  <r>
    <s v="P048"/>
    <n v="2"/>
    <n v="1599"/>
    <n v="479.7"/>
    <s v="Cash on Delivery"/>
    <s v="Delivered"/>
    <s v="Delivered"/>
    <s v="Google Ads"/>
    <n v="80"/>
    <n v="1138"/>
    <n v="2718.3"/>
    <n v="2276"/>
    <n v="442.30000000000018"/>
    <n v="0.16271198911084139"/>
    <n v="2718.3"/>
    <n v="442.30000000000018"/>
    <s v="Nov"/>
    <s v="Nov-2024"/>
    <d v="2024-11-01T00:00:00"/>
    <s v="Home &amp; Kitchen"/>
    <x v="13"/>
  </r>
  <r>
    <s v="P074"/>
    <n v="2"/>
    <n v="2999"/>
    <n v="0"/>
    <s v="UPI"/>
    <s v="Delivered"/>
    <s v="Delivered"/>
    <s v="Organic"/>
    <n v="60"/>
    <n v="1870"/>
    <n v="5998"/>
    <n v="3740"/>
    <n v="2258"/>
    <n v="0.37645881960653549"/>
    <n v="5998"/>
    <n v="2258"/>
    <s v="Mar"/>
    <s v="Mar-2024"/>
    <d v="2024-03-01T00:00:00"/>
    <s v="Beauty &amp; Personal Care"/>
    <x v="23"/>
  </r>
  <r>
    <s v="P045"/>
    <n v="1"/>
    <n v="4999"/>
    <n v="499.9"/>
    <s v="Credit Card"/>
    <s v="Delivered"/>
    <s v="Delivered"/>
    <s v="Facebook"/>
    <n v="100"/>
    <n v="3040"/>
    <n v="4499.1000000000004"/>
    <n v="3040"/>
    <n v="1459.1000000000004"/>
    <n v="0.32430930630570565"/>
    <n v="4499.1000000000004"/>
    <n v="1459.1000000000004"/>
    <s v="Jan"/>
    <s v="Jan-2024"/>
    <d v="2024-01-01T00:00:00"/>
    <s v="Home &amp; Kitchen"/>
    <x v="13"/>
  </r>
  <r>
    <s v="P100"/>
    <n v="1"/>
    <n v="4999"/>
    <n v="499.9"/>
    <s v="Cash on Delivery"/>
    <s v="Delivered"/>
    <s v="Delivered"/>
    <s v="Email"/>
    <n v="100"/>
    <n v="3463"/>
    <n v="4499.1000000000004"/>
    <n v="3463"/>
    <n v="1036.1000000000004"/>
    <n v="0.23029050254495351"/>
    <n v="4499.1000000000004"/>
    <n v="1036.1000000000004"/>
    <s v="Jun"/>
    <s v="Jun-2025"/>
    <d v="2025-06-01T00:00:00"/>
    <s v="Sports &amp; Fitness"/>
    <x v="18"/>
  </r>
  <r>
    <s v="P073"/>
    <n v="1"/>
    <n v="499"/>
    <n v="0"/>
    <s v="UPI"/>
    <s v="Cancelled"/>
    <s v="Cancelled"/>
    <s v="Organic"/>
    <n v="100"/>
    <n v="334"/>
    <n v="499"/>
    <n v="334"/>
    <n v="165"/>
    <n v="0.33066132264529058"/>
    <n v="0"/>
    <n v="0"/>
    <s v="Jul"/>
    <s v="Jul-2024"/>
    <d v="2024-07-01T00:00:00"/>
    <s v="Beauty &amp; Personal Care"/>
    <x v="23"/>
  </r>
  <r>
    <s v="P042"/>
    <n v="1"/>
    <n v="2499"/>
    <n v="124.95"/>
    <s v="Net Banking"/>
    <s v="Delivered"/>
    <s v="Delivered"/>
    <s v="Instagram"/>
    <n v="70"/>
    <n v="1833"/>
    <n v="2374.0500000000002"/>
    <n v="1833"/>
    <n v="541.05000000000018"/>
    <n v="0.22790168699058577"/>
    <n v="2374.0500000000002"/>
    <n v="541.05000000000018"/>
    <s v="Jun"/>
    <s v="Jun-2024"/>
    <d v="2024-06-01T00:00:00"/>
    <s v="Home &amp; Kitchen"/>
    <x v="4"/>
  </r>
  <r>
    <s v="P030"/>
    <n v="1"/>
    <n v="799"/>
    <n v="199.75"/>
    <s v="Net Banking"/>
    <s v="Delivered"/>
    <s v="Delayed"/>
    <s v="Email"/>
    <n v="50"/>
    <n v="566"/>
    <n v="599.25"/>
    <n v="566"/>
    <n v="33.25"/>
    <n v="5.5486024196912807E-2"/>
    <n v="599.25"/>
    <n v="33.25"/>
    <s v="Jul"/>
    <s v="Jul-2025"/>
    <d v="2025-07-01T00:00:00"/>
    <s v="Fashion"/>
    <x v="21"/>
  </r>
  <r>
    <s v="P012"/>
    <n v="1"/>
    <n v="1599"/>
    <n v="0"/>
    <s v="Debit Card"/>
    <s v="Delivered"/>
    <s v="Delivered"/>
    <s v="Instagram"/>
    <n v="50"/>
    <n v="1169"/>
    <n v="1599"/>
    <n v="1169"/>
    <n v="430"/>
    <n v="0.26891807379612259"/>
    <n v="1599"/>
    <n v="430"/>
    <s v="Mar"/>
    <s v="Mar-2024"/>
    <d v="2024-03-01T00:00:00"/>
    <s v="Electronics"/>
    <x v="19"/>
  </r>
  <r>
    <s v="P066"/>
    <n v="2"/>
    <n v="299"/>
    <n v="29.9"/>
    <s v="UPI"/>
    <s v="Delivered"/>
    <s v="Delivered"/>
    <s v="Organic"/>
    <n v="60"/>
    <n v="223"/>
    <n v="568.1"/>
    <n v="446"/>
    <n v="122.10000000000002"/>
    <n v="0.21492694948072524"/>
    <n v="568.1"/>
    <n v="122.10000000000002"/>
    <s v="Feb"/>
    <s v="Feb-2024"/>
    <d v="2024-02-01T00:00:00"/>
    <s v="Beauty &amp; Personal Care"/>
    <x v="17"/>
  </r>
  <r>
    <s v="P011"/>
    <n v="2"/>
    <n v="799"/>
    <n v="159.80000000000001"/>
    <s v="UPI"/>
    <s v="Delivered"/>
    <s v="Delivered"/>
    <s v="Organic"/>
    <n v="50"/>
    <n v="645"/>
    <n v="1438.2"/>
    <n v="1290"/>
    <n v="148.20000000000005"/>
    <n v="0.10304547350855238"/>
    <n v="1438.2"/>
    <n v="148.20000000000005"/>
    <s v="Jul"/>
    <s v="Jul-2024"/>
    <d v="2024-07-01T00:00:00"/>
    <s v="Electronics"/>
    <x v="19"/>
  </r>
  <r>
    <s v="P090"/>
    <n v="3"/>
    <n v="8999"/>
    <n v="0"/>
    <s v="Debit Card"/>
    <s v="Cancelled"/>
    <s v="Cancelled"/>
    <s v="Organic"/>
    <n v="40"/>
    <n v="5811"/>
    <n v="26997"/>
    <n v="17433"/>
    <n v="9564"/>
    <n v="0.35426158462051338"/>
    <n v="0"/>
    <n v="0"/>
    <s v="Apr"/>
    <s v="Apr-2025"/>
    <d v="2025-04-01T00:00:00"/>
    <s v="Sports &amp; Fitness"/>
    <x v="3"/>
  </r>
  <r>
    <s v="P036"/>
    <n v="2"/>
    <n v="2999"/>
    <n v="899.7"/>
    <s v="Debit Card"/>
    <s v="Delivered"/>
    <s v="Delivered"/>
    <s v="Organic"/>
    <n v="60"/>
    <n v="2406"/>
    <n v="5098.3"/>
    <n v="4812"/>
    <n v="286.30000000000018"/>
    <n v="5.6155973559814089E-2"/>
    <n v="5098.3"/>
    <n v="286.30000000000018"/>
    <s v="Feb"/>
    <s v="Feb-2025"/>
    <d v="2025-02-01T00:00:00"/>
    <s v="Fashion"/>
    <x v="11"/>
  </r>
  <r>
    <s v="P016"/>
    <n v="2"/>
    <n v="999"/>
    <n v="199.8"/>
    <s v="Cash on Delivery"/>
    <s v="Delivered"/>
    <s v="Delivered"/>
    <s v="Instagram"/>
    <n v="40"/>
    <n v="813"/>
    <n v="1798.2"/>
    <n v="1626"/>
    <n v="172.20000000000005"/>
    <n v="9.576242909576245E-2"/>
    <n v="1798.2"/>
    <n v="172.20000000000005"/>
    <s v="May"/>
    <s v="May-2025"/>
    <d v="2025-05-01T00:00:00"/>
    <s v="Electronics"/>
    <x v="6"/>
  </r>
  <r>
    <s v="P060"/>
    <n v="1"/>
    <n v="999"/>
    <n v="0"/>
    <s v="UPI"/>
    <s v="Cancelled"/>
    <s v="Cancelled"/>
    <s v="Google Ads"/>
    <n v="60"/>
    <n v="744"/>
    <n v="999"/>
    <n v="744"/>
    <n v="255"/>
    <n v="0.25525525525525528"/>
    <n v="0"/>
    <n v="0"/>
    <s v="Apr"/>
    <s v="Apr-2024"/>
    <d v="2024-04-01T00:00:00"/>
    <s v="Home &amp; Kitchen"/>
    <x v="24"/>
  </r>
  <r>
    <s v="P015"/>
    <n v="4"/>
    <n v="1299"/>
    <n v="259.8"/>
    <s v="UPI"/>
    <s v="Delivered"/>
    <s v="Delivered"/>
    <s v="Google Ads"/>
    <n v="50"/>
    <n v="881"/>
    <n v="4936.2"/>
    <n v="3524"/>
    <n v="1412.1999999999998"/>
    <n v="0.28609051497103033"/>
    <n v="4936.2"/>
    <n v="1412.1999999999998"/>
    <s v="Apr"/>
    <s v="Apr-2024"/>
    <d v="2024-04-01T00:00:00"/>
    <s v="Electronics"/>
    <x v="6"/>
  </r>
  <r>
    <s v="P074"/>
    <n v="1"/>
    <n v="2999"/>
    <n v="449.85"/>
    <s v="Credit Card"/>
    <s v="Delivered"/>
    <s v="Delivered"/>
    <s v="Instagram"/>
    <n v="100"/>
    <n v="1870"/>
    <n v="2549.15"/>
    <n v="1870"/>
    <n v="679.15000000000009"/>
    <n v="0.26642214071357123"/>
    <n v="2549.15"/>
    <n v="679.15000000000009"/>
    <s v="Apr"/>
    <s v="Apr-2025"/>
    <d v="2025-04-01T00:00:00"/>
    <s v="Beauty &amp; Personal Care"/>
    <x v="23"/>
  </r>
  <r>
    <s v="P037"/>
    <n v="1"/>
    <n v="399"/>
    <n v="19.95"/>
    <s v="Debit Card"/>
    <s v="Delivered"/>
    <s v="Delivered"/>
    <s v="Google Ads"/>
    <n v="60"/>
    <n v="226"/>
    <n v="379.05"/>
    <n v="226"/>
    <n v="153.05000000000001"/>
    <n v="0.40377258936815724"/>
    <n v="379.05"/>
    <n v="153.05000000000001"/>
    <s v="Nov"/>
    <s v="Nov-2024"/>
    <d v="2024-11-01T00:00:00"/>
    <s v="Fashion"/>
    <x v="8"/>
  </r>
  <r>
    <s v="P078"/>
    <n v="3"/>
    <n v="399"/>
    <n v="119.7"/>
    <s v="Cash on Delivery"/>
    <s v="Delivered"/>
    <s v="Delivered"/>
    <s v="Email"/>
    <n v="70"/>
    <n v="257"/>
    <n v="1077.3"/>
    <n v="771"/>
    <n v="306.29999999999995"/>
    <n v="0.28432191590086325"/>
    <n v="1077.3"/>
    <n v="306.29999999999995"/>
    <s v="May"/>
    <s v="May-2024"/>
    <d v="2024-05-01T00:00:00"/>
    <s v="Beauty &amp; Personal Care"/>
    <x v="7"/>
  </r>
  <r>
    <s v="P035"/>
    <n v="4"/>
    <n v="1299"/>
    <n v="0"/>
    <s v="Credit Card"/>
    <s v="Cancelled"/>
    <s v="Cancelled"/>
    <s v="Facebook"/>
    <n v="60"/>
    <n v="863"/>
    <n v="5196"/>
    <n v="3452"/>
    <n v="1744"/>
    <n v="0.33564280215550424"/>
    <n v="0"/>
    <n v="0"/>
    <s v="May"/>
    <s v="May-2024"/>
    <d v="2024-05-01T00:00:00"/>
    <s v="Fashion"/>
    <x v="11"/>
  </r>
  <r>
    <s v="P066"/>
    <n v="1"/>
    <n v="299"/>
    <n v="14.95"/>
    <s v="UPI"/>
    <s v="Delivered"/>
    <s v="Delivered"/>
    <s v="Organic"/>
    <n v="50"/>
    <n v="223"/>
    <n v="284.05"/>
    <n v="223"/>
    <n v="61.050000000000011"/>
    <n v="0.21492694948072524"/>
    <n v="284.05"/>
    <n v="61.050000000000011"/>
    <s v="Oct"/>
    <s v="Oct-2025"/>
    <d v="2025-10-01T00:00:00"/>
    <s v="Beauty &amp; Personal Care"/>
    <x v="17"/>
  </r>
  <r>
    <s v="P055"/>
    <n v="3"/>
    <n v="799"/>
    <n v="239.7"/>
    <s v="Credit Card"/>
    <s v="Delivered"/>
    <s v="Delivered"/>
    <s v="Email"/>
    <n v="100"/>
    <n v="596"/>
    <n v="2157.3000000000002"/>
    <n v="1788"/>
    <n v="369.30000000000018"/>
    <n v="0.17118620497844536"/>
    <n v="2157.3000000000002"/>
    <n v="369.30000000000018"/>
    <s v="Feb"/>
    <s v="Feb-2024"/>
    <d v="2024-02-01T00:00:00"/>
    <s v="Home &amp; Kitchen"/>
    <x v="16"/>
  </r>
  <r>
    <s v="P082"/>
    <n v="1"/>
    <n v="3999"/>
    <n v="599.85"/>
    <s v="UPI"/>
    <s v="Delivered"/>
    <s v="Delivered"/>
    <s v="Instagram"/>
    <n v="40"/>
    <n v="2514"/>
    <n v="3399.15"/>
    <n v="2514"/>
    <n v="885.15000000000009"/>
    <n v="0.2604033361281497"/>
    <n v="3399.15"/>
    <n v="885.15000000000009"/>
    <s v="Jun"/>
    <s v="Jun-2024"/>
    <d v="2024-06-01T00:00:00"/>
    <s v="Sports &amp; Fitness"/>
    <x v="10"/>
  </r>
  <r>
    <s v="P013"/>
    <n v="1"/>
    <n v="999"/>
    <n v="99.9"/>
    <s v="Credit Card"/>
    <s v="Delivered"/>
    <s v="Delivered"/>
    <s v="Facebook"/>
    <n v="40"/>
    <n v="603"/>
    <n v="899.1"/>
    <n v="603"/>
    <n v="296.10000000000002"/>
    <n v="0.32932932932932935"/>
    <n v="899.1"/>
    <n v="296.10000000000002"/>
    <s v="Apr"/>
    <s v="Apr-2025"/>
    <d v="2025-04-01T00:00:00"/>
    <s v="Electronics"/>
    <x v="6"/>
  </r>
  <r>
    <s v="P055"/>
    <n v="3"/>
    <n v="799"/>
    <n v="599.25"/>
    <s v="UPI"/>
    <s v="Delivered"/>
    <s v="Delivered"/>
    <s v="Instagram"/>
    <n v="70"/>
    <n v="596"/>
    <n v="1797.75"/>
    <n v="1788"/>
    <n v="9.75"/>
    <n v="5.4234459741343347E-3"/>
    <n v="1797.75"/>
    <n v="9.75"/>
    <s v="Aug"/>
    <s v="Aug-2025"/>
    <d v="2025-08-01T00:00:00"/>
    <s v="Home &amp; Kitchen"/>
    <x v="16"/>
  </r>
  <r>
    <s v="P090"/>
    <n v="3"/>
    <n v="8999"/>
    <n v="1349.85"/>
    <s v="UPI"/>
    <s v="Delivered"/>
    <s v="Delayed"/>
    <s v="Google Ads"/>
    <n v="100"/>
    <n v="5811"/>
    <n v="25647.15"/>
    <n v="17433"/>
    <n v="8214.1500000000015"/>
    <n v="0.32027535223211939"/>
    <n v="25647.15"/>
    <n v="8214.1500000000015"/>
    <s v="Sep"/>
    <s v="Sep-2025"/>
    <d v="2025-09-01T00:00:00"/>
    <s v="Sports &amp; Fitness"/>
    <x v="3"/>
  </r>
  <r>
    <s v="P052"/>
    <n v="3"/>
    <n v="499"/>
    <n v="0"/>
    <s v="Credit Card"/>
    <s v="Cancelled"/>
    <s v="Cancelled"/>
    <s v="Email"/>
    <n v="40"/>
    <n v="320"/>
    <n v="1497"/>
    <n v="960"/>
    <n v="537"/>
    <n v="0.3587174348697395"/>
    <n v="0"/>
    <n v="0"/>
    <s v="Sep"/>
    <s v="Sep-2025"/>
    <d v="2025-09-01T00:00:00"/>
    <s v="Home &amp; Kitchen"/>
    <x v="14"/>
  </r>
  <r>
    <s v="P091"/>
    <n v="4"/>
    <n v="3999"/>
    <n v="0"/>
    <s v="UPI"/>
    <s v="Cancelled"/>
    <s v="Cancelled"/>
    <s v="Instagram"/>
    <n v="60"/>
    <n v="3076"/>
    <n v="15996"/>
    <n v="12304"/>
    <n v="3692"/>
    <n v="0.23080770192548136"/>
    <n v="0"/>
    <n v="0"/>
    <s v="Sep"/>
    <s v="Sep-2024"/>
    <d v="2024-09-01T00:00:00"/>
    <s v="Sports &amp; Fitness"/>
    <x v="3"/>
  </r>
  <r>
    <s v="P075"/>
    <n v="1"/>
    <n v="1999"/>
    <n v="99.95"/>
    <s v="Cash on Delivery"/>
    <s v="Delivered"/>
    <s v="Delivered"/>
    <s v="Instagram"/>
    <n v="70"/>
    <n v="1338"/>
    <n v="1899.05"/>
    <n v="1338"/>
    <n v="561.04999999999995"/>
    <n v="0.2954371922803507"/>
    <n v="1899.05"/>
    <n v="561.04999999999995"/>
    <s v="Mar"/>
    <s v="Mar-2025"/>
    <d v="2025-03-01T00:00:00"/>
    <s v="Beauty &amp; Personal Care"/>
    <x v="23"/>
  </r>
  <r>
    <s v="P097"/>
    <n v="1"/>
    <n v="499"/>
    <n v="24.95"/>
    <s v="UPI"/>
    <s v="Delivered"/>
    <s v="Delivered"/>
    <s v="Google Ads"/>
    <n v="60"/>
    <n v="324"/>
    <n v="474.05"/>
    <n v="324"/>
    <n v="150.05000000000001"/>
    <n v="0.31652779242695922"/>
    <n v="474.05"/>
    <n v="150.05000000000001"/>
    <s v="Jul"/>
    <s v="Jul-2025"/>
    <d v="2025-07-01T00:00:00"/>
    <s v="Sports &amp; Fitness"/>
    <x v="18"/>
  </r>
  <r>
    <s v="P058"/>
    <n v="2"/>
    <n v="599"/>
    <n v="119.8"/>
    <s v="UPI"/>
    <s v="Delivered"/>
    <s v="Delivered"/>
    <s v="Facebook"/>
    <n v="40"/>
    <n v="464"/>
    <n v="1078.2"/>
    <n v="928"/>
    <n v="150.20000000000005"/>
    <n v="0.13930625115933967"/>
    <n v="1078.2"/>
    <n v="150.20000000000005"/>
    <s v="May"/>
    <s v="May-2025"/>
    <d v="2025-05-01T00:00:00"/>
    <s v="Home &amp; Kitchen"/>
    <x v="24"/>
  </r>
  <r>
    <s v="P077"/>
    <n v="1"/>
    <n v="3999"/>
    <n v="399.9"/>
    <s v="UPI"/>
    <s v="Delivered"/>
    <s v="Delivered"/>
    <s v="Affiliate"/>
    <n v="80"/>
    <n v="2547"/>
    <n v="3599.1"/>
    <n v="2547"/>
    <n v="1052.0999999999999"/>
    <n v="0.29232308077019253"/>
    <n v="3599.1"/>
    <n v="1052.0999999999999"/>
    <s v="Apr"/>
    <s v="Apr-2025"/>
    <d v="2025-04-01T00:00:00"/>
    <s v="Beauty &amp; Personal Care"/>
    <x v="7"/>
  </r>
  <r>
    <s v="P024"/>
    <n v="2"/>
    <n v="1299"/>
    <n v="519.6"/>
    <s v="Credit Card"/>
    <s v="Delivered"/>
    <s v="Delivered"/>
    <s v="Affiliate"/>
    <n v="80"/>
    <n v="969"/>
    <n v="2078.4"/>
    <n v="1938"/>
    <n v="140.40000000000009"/>
    <n v="6.7551963048498892E-2"/>
    <n v="2078.4"/>
    <n v="140.40000000000009"/>
    <s v="May"/>
    <s v="May-2025"/>
    <d v="2025-05-01T00:00:00"/>
    <s v="Fashion"/>
    <x v="22"/>
  </r>
  <r>
    <s v="P003"/>
    <n v="1"/>
    <n v="399"/>
    <n v="59.85"/>
    <s v="Cash on Delivery"/>
    <s v="Delivered"/>
    <s v="Delivered"/>
    <s v="Email"/>
    <n v="80"/>
    <n v="307"/>
    <n v="339.15"/>
    <n v="307"/>
    <n v="32.149999999999977"/>
    <n v="9.4795813062066872E-2"/>
    <n v="339.15"/>
    <n v="32.149999999999977"/>
    <s v="Jan"/>
    <s v="Jan-2024"/>
    <d v="2024-01-01T00:00:00"/>
    <s v="Electronics"/>
    <x v="5"/>
  </r>
  <r>
    <s v="P080"/>
    <n v="1"/>
    <n v="6999"/>
    <n v="0"/>
    <s v="UPI"/>
    <s v="Cancelled"/>
    <s v="Cancelled"/>
    <s v="Affiliate"/>
    <n v="100"/>
    <n v="4949"/>
    <n v="6999"/>
    <n v="4949"/>
    <n v="2050"/>
    <n v="0.29289898556936705"/>
    <n v="0"/>
    <n v="0"/>
    <s v="Mar"/>
    <s v="Mar-2024"/>
    <d v="2024-03-01T00:00:00"/>
    <s v="Beauty &amp; Personal Care"/>
    <x v="7"/>
  </r>
  <r>
    <s v="P010"/>
    <n v="2"/>
    <n v="2499"/>
    <n v="749.7"/>
    <s v="UPI"/>
    <s v="Delivered"/>
    <s v="Delivered"/>
    <s v="Instagram"/>
    <n v="50"/>
    <n v="2030"/>
    <n v="4248.3"/>
    <n v="4060"/>
    <n v="188.30000000000018"/>
    <n v="4.4323611797660284E-2"/>
    <n v="4248.3"/>
    <n v="188.30000000000018"/>
    <s v="Mar"/>
    <s v="Mar-2024"/>
    <d v="2024-03-01T00:00:00"/>
    <s v="Electronics"/>
    <x v="19"/>
  </r>
  <r>
    <s v="P065"/>
    <n v="1"/>
    <n v="399"/>
    <n v="19.95"/>
    <s v="Credit Card"/>
    <s v="Delivered"/>
    <s v="Delivered"/>
    <s v="Google Ads"/>
    <n v="50"/>
    <n v="252"/>
    <n v="379.05"/>
    <n v="252"/>
    <n v="127.05000000000001"/>
    <n v="0.33518005540166207"/>
    <n v="379.05"/>
    <n v="127.05000000000001"/>
    <s v="Mar"/>
    <s v="Mar-2025"/>
    <d v="2025-03-01T00:00:00"/>
    <s v="Beauty &amp; Personal Care"/>
    <x v="17"/>
  </r>
  <r>
    <s v="P013"/>
    <n v="1"/>
    <n v="999"/>
    <n v="149.85"/>
    <s v="Cash on Delivery"/>
    <s v="Delivered"/>
    <s v="Delivered"/>
    <s v="Affiliate"/>
    <n v="100"/>
    <n v="603"/>
    <n v="849.15"/>
    <n v="603"/>
    <n v="246.14999999999998"/>
    <n v="0.28987811340752517"/>
    <n v="849.15"/>
    <n v="246.14999999999998"/>
    <s v="Jan"/>
    <s v="Jan-2024"/>
    <d v="2024-01-01T00:00:00"/>
    <s v="Electronics"/>
    <x v="6"/>
  </r>
  <r>
    <s v="P014"/>
    <n v="2"/>
    <n v="2499"/>
    <n v="499.8"/>
    <s v="Credit Card"/>
    <s v="Delivered"/>
    <s v="Delivered"/>
    <s v="Facebook"/>
    <n v="100"/>
    <n v="1599"/>
    <n v="4498.2"/>
    <n v="3198"/>
    <n v="1300.1999999999998"/>
    <n v="0.28904895291449911"/>
    <n v="4498.2"/>
    <n v="1300.1999999999998"/>
    <s v="Jan"/>
    <s v="Jan-2025"/>
    <d v="2025-01-01T00:00:00"/>
    <s v="Electronics"/>
    <x v="6"/>
  </r>
  <r>
    <s v="P046"/>
    <n v="2"/>
    <n v="1999"/>
    <n v="999.5"/>
    <s v="Credit Card"/>
    <s v="Delivered"/>
    <s v="Delivered"/>
    <s v="Facebook"/>
    <n v="40"/>
    <n v="1398"/>
    <n v="2998.5"/>
    <n v="2796"/>
    <n v="202.5"/>
    <n v="6.7533766883441718E-2"/>
    <n v="2998.5"/>
    <n v="202.5"/>
    <s v="Feb"/>
    <s v="Feb-2024"/>
    <d v="2024-02-01T00:00:00"/>
    <s v="Home &amp; Kitchen"/>
    <x v="13"/>
  </r>
  <r>
    <s v="P026"/>
    <n v="1"/>
    <n v="599"/>
    <n v="119.8"/>
    <s v="Debit Card"/>
    <s v="Delivered"/>
    <s v="Delivered"/>
    <s v="Instagram"/>
    <n v="100"/>
    <n v="363"/>
    <n v="479.2"/>
    <n v="363"/>
    <n v="116.19999999999999"/>
    <n v="0.24248747913188645"/>
    <n v="479.2"/>
    <n v="116.19999999999999"/>
    <s v="Jan"/>
    <s v="Jan-2025"/>
    <d v="2025-01-01T00:00:00"/>
    <s v="Fashion"/>
    <x v="0"/>
  </r>
  <r>
    <s v="P047"/>
    <n v="2"/>
    <n v="1999"/>
    <n v="199.9"/>
    <s v="Net Banking"/>
    <s v="Delivered"/>
    <s v="Delivered"/>
    <s v="Instagram"/>
    <n v="70"/>
    <n v="1547"/>
    <n v="3798.1"/>
    <n v="3094"/>
    <n v="704.09999999999991"/>
    <n v="0.1853821647665938"/>
    <n v="3798.1"/>
    <n v="704.09999999999991"/>
    <s v="Sep"/>
    <s v="Sep-2024"/>
    <d v="2024-09-01T00:00:00"/>
    <s v="Home &amp; Kitchen"/>
    <x v="13"/>
  </r>
  <r>
    <s v="P076"/>
    <n v="4"/>
    <n v="399"/>
    <n v="0"/>
    <s v="Debit Card"/>
    <s v="Cancelled"/>
    <s v="Cancelled"/>
    <s v="Affiliate"/>
    <n v="100"/>
    <n v="322"/>
    <n v="1596"/>
    <n v="1288"/>
    <n v="308"/>
    <n v="0.19298245614035087"/>
    <n v="0"/>
    <n v="0"/>
    <s v="Jul"/>
    <s v="Jul-2024"/>
    <d v="2024-07-01T00:00:00"/>
    <s v="Beauty &amp; Personal Care"/>
    <x v="23"/>
  </r>
  <r>
    <s v="P043"/>
    <n v="1"/>
    <n v="599"/>
    <n v="89.85"/>
    <s v="Credit Card"/>
    <s v="Delivered"/>
    <s v="Delivered"/>
    <s v="Instagram"/>
    <n v="100"/>
    <n v="358"/>
    <n v="509.15"/>
    <n v="358"/>
    <n v="151.14999999999998"/>
    <n v="0.2968673278994402"/>
    <n v="509.15"/>
    <n v="151.14999999999998"/>
    <s v="Aug"/>
    <s v="Aug-2025"/>
    <d v="2025-08-01T00:00:00"/>
    <s v="Home &amp; Kitchen"/>
    <x v="4"/>
  </r>
  <r>
    <s v="P076"/>
    <n v="1"/>
    <n v="399"/>
    <n v="39.9"/>
    <s v="UPI"/>
    <s v="Delivered"/>
    <s v="Delivered"/>
    <s v="Organic"/>
    <n v="100"/>
    <n v="322"/>
    <n v="359.1"/>
    <n v="322"/>
    <n v="37.100000000000023"/>
    <n v="0.10331384015594548"/>
    <n v="359.1"/>
    <n v="37.100000000000023"/>
    <s v="Sep"/>
    <s v="Sep-2024"/>
    <d v="2024-09-01T00:00:00"/>
    <s v="Beauty &amp; Personal Care"/>
    <x v="23"/>
  </r>
  <r>
    <s v="P003"/>
    <n v="2"/>
    <n v="399"/>
    <n v="0"/>
    <s v="UPI"/>
    <s v="Cancelled"/>
    <s v="Cancelled"/>
    <s v="Google Ads"/>
    <n v="60"/>
    <n v="307"/>
    <n v="798"/>
    <n v="614"/>
    <n v="184"/>
    <n v="0.23057644110275688"/>
    <n v="0"/>
    <n v="0"/>
    <s v="Apr"/>
    <s v="Apr-2024"/>
    <d v="2024-04-01T00:00:00"/>
    <s v="Electronics"/>
    <x v="5"/>
  </r>
  <r>
    <s v="P013"/>
    <n v="1"/>
    <n v="999"/>
    <n v="149.85"/>
    <s v="UPI"/>
    <s v="Delivered"/>
    <s v="Delivered"/>
    <s v="Affiliate"/>
    <n v="60"/>
    <n v="603"/>
    <n v="849.15"/>
    <n v="603"/>
    <n v="246.14999999999998"/>
    <n v="0.28987811340752517"/>
    <n v="849.15"/>
    <n v="246.14999999999998"/>
    <s v="Sep"/>
    <s v="Sep-2024"/>
    <d v="2024-09-01T00:00:00"/>
    <s v="Electronics"/>
    <x v="6"/>
  </r>
  <r>
    <s v="P042"/>
    <n v="4"/>
    <n v="2499"/>
    <n v="1999.2"/>
    <s v="Cash on Delivery"/>
    <s v="Delivered"/>
    <s v="Delivered"/>
    <s v="Facebook"/>
    <n v="40"/>
    <n v="1833"/>
    <n v="7996.8"/>
    <n v="7332"/>
    <n v="664.80000000000018"/>
    <n v="8.3133253301320542E-2"/>
    <n v="7996.8"/>
    <n v="664.80000000000018"/>
    <s v="Apr"/>
    <s v="Apr-2024"/>
    <d v="2024-04-01T00:00:00"/>
    <s v="Home &amp; Kitchen"/>
    <x v="4"/>
  </r>
  <r>
    <s v="P087"/>
    <n v="3"/>
    <n v="799"/>
    <n v="0"/>
    <s v="Cash on Delivery"/>
    <s v="Delivered"/>
    <s v="Delivered"/>
    <s v="Organic"/>
    <n v="60"/>
    <n v="560"/>
    <n v="2397"/>
    <n v="1680"/>
    <n v="717"/>
    <n v="0.29912390488110135"/>
    <n v="2397"/>
    <n v="717"/>
    <s v="Dec"/>
    <s v="Dec-2024"/>
    <d v="2024-12-01T00:00:00"/>
    <s v="Sports &amp; Fitness"/>
    <x v="15"/>
  </r>
  <r>
    <s v="P020"/>
    <n v="3"/>
    <n v="1999"/>
    <n v="599.70000000000005"/>
    <s v="Credit Card"/>
    <s v="Delivered"/>
    <s v="Delivered"/>
    <s v="Facebook"/>
    <n v="50"/>
    <n v="1597"/>
    <n v="5397.3"/>
    <n v="4791"/>
    <n v="606.30000000000018"/>
    <n v="0.11233394475015289"/>
    <n v="5397.3"/>
    <n v="606.30000000000018"/>
    <s v="Oct"/>
    <s v="Oct-2025"/>
    <d v="2025-10-01T00:00:00"/>
    <s v="Electronics"/>
    <x v="9"/>
  </r>
  <r>
    <s v="P017"/>
    <n v="4"/>
    <n v="6999"/>
    <n v="0"/>
    <s v="Cash on Delivery"/>
    <s v="Cancelled"/>
    <s v="Cancelled"/>
    <s v="Facebook"/>
    <n v="40"/>
    <n v="4046"/>
    <n v="27996"/>
    <n v="16184"/>
    <n v="11812"/>
    <n v="0.42191741677382483"/>
    <n v="0"/>
    <n v="0"/>
    <s v="Feb"/>
    <s v="Feb-2025"/>
    <d v="2025-02-01T00:00:00"/>
    <s v="Electronics"/>
    <x v="9"/>
  </r>
  <r>
    <s v="P060"/>
    <n v="4"/>
    <n v="999"/>
    <n v="0"/>
    <s v="Cash on Delivery"/>
    <s v="Cancelled"/>
    <s v="Cancelled"/>
    <s v="Organic"/>
    <n v="50"/>
    <n v="744"/>
    <n v="3996"/>
    <n v="2976"/>
    <n v="1020"/>
    <n v="0.25525525525525528"/>
    <n v="0"/>
    <n v="0"/>
    <s v="Jun"/>
    <s v="Jun-2025"/>
    <d v="2025-06-01T00:00:00"/>
    <s v="Home &amp; Kitchen"/>
    <x v="24"/>
  </r>
  <r>
    <s v="P012"/>
    <n v="2"/>
    <n v="1599"/>
    <n v="0"/>
    <s v="Credit Card"/>
    <s v="Delivered"/>
    <s v="Delivered"/>
    <s v="Affiliate"/>
    <n v="60"/>
    <n v="1169"/>
    <n v="3198"/>
    <n v="2338"/>
    <n v="860"/>
    <n v="0.26891807379612259"/>
    <n v="3198"/>
    <n v="860"/>
    <s v="Nov"/>
    <s v="Nov-2024"/>
    <d v="2024-11-01T00:00:00"/>
    <s v="Electronics"/>
    <x v="19"/>
  </r>
  <r>
    <s v="P013"/>
    <n v="2"/>
    <n v="999"/>
    <n v="99.9"/>
    <s v="Debit Card"/>
    <s v="Delivered"/>
    <s v="Delayed"/>
    <s v="Organic"/>
    <n v="80"/>
    <n v="603"/>
    <n v="1898.1"/>
    <n v="1206"/>
    <n v="692.09999999999991"/>
    <n v="0.3646277856804172"/>
    <n v="1898.1"/>
    <n v="692.09999999999991"/>
    <s v="Sep"/>
    <s v="Sep-2025"/>
    <d v="2025-09-01T00:00:00"/>
    <s v="Electronics"/>
    <x v="6"/>
  </r>
  <r>
    <s v="P015"/>
    <n v="2"/>
    <n v="1299"/>
    <n v="0"/>
    <s v="Cash on Delivery"/>
    <s v="Cancelled"/>
    <s v="Cancelled"/>
    <s v="Organic"/>
    <n v="80"/>
    <n v="881"/>
    <n v="2598"/>
    <n v="1762"/>
    <n v="836"/>
    <n v="0.32178598922247881"/>
    <n v="0"/>
    <n v="0"/>
    <s v="Jan"/>
    <s v="Jan-2024"/>
    <d v="2024-01-01T00:00:00"/>
    <s v="Electronics"/>
    <x v="6"/>
  </r>
  <r>
    <s v="P021"/>
    <n v="1"/>
    <n v="799"/>
    <n v="79.900000000000006"/>
    <s v="UPI"/>
    <s v="Delivered"/>
    <s v="Delivered"/>
    <s v="Organic"/>
    <n v="50"/>
    <n v="613"/>
    <n v="719.1"/>
    <n v="613"/>
    <n v="106.10000000000002"/>
    <n v="0.14754554303991102"/>
    <n v="719.1"/>
    <n v="106.10000000000002"/>
    <s v="Jan"/>
    <s v="Jan-2024"/>
    <d v="2024-01-01T00:00:00"/>
    <s v="Fashion"/>
    <x v="22"/>
  </r>
  <r>
    <s v="P019"/>
    <n v="3"/>
    <n v="499"/>
    <n v="74.849999999999994"/>
    <s v="UPI"/>
    <s v="Delivered"/>
    <s v="Delivered"/>
    <s v="Organic"/>
    <n v="50"/>
    <n v="391"/>
    <n v="1422.15"/>
    <n v="1173"/>
    <n v="249.15000000000009"/>
    <n v="0.17519249024364525"/>
    <n v="1422.15"/>
    <n v="249.15000000000009"/>
    <s v="Nov"/>
    <s v="Nov-2024"/>
    <d v="2024-11-01T00:00:00"/>
    <s v="Electronics"/>
    <x v="9"/>
  </r>
  <r>
    <s v="P037"/>
    <n v="1"/>
    <n v="399"/>
    <n v="59.85"/>
    <s v="Cash on Delivery"/>
    <s v="Delivered"/>
    <s v="Delivered"/>
    <s v="Organic"/>
    <n v="70"/>
    <n v="226"/>
    <n v="339.15"/>
    <n v="226"/>
    <n v="113.14999999999998"/>
    <n v="0.33362818811735218"/>
    <n v="339.15"/>
    <n v="113.14999999999998"/>
    <s v="Jan"/>
    <s v="Jan-2024"/>
    <d v="2024-01-01T00:00:00"/>
    <s v="Fashion"/>
    <x v="8"/>
  </r>
  <r>
    <s v="P043"/>
    <n v="2"/>
    <n v="599"/>
    <n v="299.5"/>
    <s v="UPI"/>
    <s v="Delivered"/>
    <s v="Delayed"/>
    <s v="Organic"/>
    <n v="40"/>
    <n v="358"/>
    <n v="898.5"/>
    <n v="716"/>
    <n v="182.5"/>
    <n v="0.20311630495269895"/>
    <n v="898.5"/>
    <n v="182.5"/>
    <s v="Feb"/>
    <s v="Feb-2024"/>
    <d v="2024-02-01T00:00:00"/>
    <s v="Home &amp; Kitchen"/>
    <x v="4"/>
  </r>
  <r>
    <s v="P054"/>
    <n v="3"/>
    <n v="4999"/>
    <n v="0"/>
    <s v="Net Banking"/>
    <s v="Cancelled"/>
    <s v="Cancelled"/>
    <s v="Affiliate"/>
    <n v="80"/>
    <n v="2912"/>
    <n v="14997"/>
    <n v="8736"/>
    <n v="6261"/>
    <n v="0.41748349669933987"/>
    <n v="0"/>
    <n v="0"/>
    <s v="Jan"/>
    <s v="Jan-2025"/>
    <d v="2025-01-01T00:00:00"/>
    <s v="Home &amp; Kitchen"/>
    <x v="16"/>
  </r>
  <r>
    <s v="P049"/>
    <n v="1"/>
    <n v="799"/>
    <n v="0"/>
    <s v="Credit Card"/>
    <s v="Cancelled"/>
    <s v="Cancelled"/>
    <s v="Facebook"/>
    <n v="100"/>
    <n v="538"/>
    <n v="799"/>
    <n v="538"/>
    <n v="261"/>
    <n v="0.32665832290362956"/>
    <n v="0"/>
    <n v="0"/>
    <s v="Mar"/>
    <s v="Mar-2024"/>
    <d v="2024-03-01T00:00:00"/>
    <s v="Home &amp; Kitchen"/>
    <x v="14"/>
  </r>
  <r>
    <s v="P089"/>
    <n v="2"/>
    <n v="2999"/>
    <n v="599.79999999999995"/>
    <s v="Credit Card"/>
    <s v="Delivered"/>
    <s v="Delivered"/>
    <s v="Instagram"/>
    <n v="100"/>
    <n v="2453"/>
    <n v="5398.2"/>
    <n v="4906"/>
    <n v="492.19999999999982"/>
    <n v="9.1178540995146495E-2"/>
    <n v="5398.2"/>
    <n v="492.19999999999982"/>
    <s v="Dec"/>
    <s v="Dec-2024"/>
    <d v="2024-12-01T00:00:00"/>
    <s v="Sports &amp; Fitness"/>
    <x v="3"/>
  </r>
  <r>
    <s v="P100"/>
    <n v="2"/>
    <n v="4999"/>
    <n v="499.9"/>
    <s v="Debit Card"/>
    <s v="Delivered"/>
    <s v="Delayed"/>
    <s v="Google Ads"/>
    <n v="80"/>
    <n v="3463"/>
    <n v="9498.1"/>
    <n v="6926"/>
    <n v="2572.1000000000004"/>
    <n v="0.27080152872679802"/>
    <n v="9498.1"/>
    <n v="2572.1000000000004"/>
    <s v="May"/>
    <s v="May-2025"/>
    <d v="2025-05-01T00:00:00"/>
    <s v="Sports &amp; Fitness"/>
    <x v="18"/>
  </r>
  <r>
    <s v="P052"/>
    <n v="1"/>
    <n v="499"/>
    <n v="74.849999999999994"/>
    <s v="Debit Card"/>
    <s v="Delivered"/>
    <s v="Delivered"/>
    <s v="Organic"/>
    <n v="100"/>
    <n v="320"/>
    <n v="424.15"/>
    <n v="320"/>
    <n v="104.14999999999998"/>
    <n v="0.24554992337616405"/>
    <n v="424.15"/>
    <n v="104.14999999999998"/>
    <s v="Feb"/>
    <s v="Feb-2025"/>
    <d v="2025-02-01T00:00:00"/>
    <s v="Home &amp; Kitchen"/>
    <x v="14"/>
  </r>
  <r>
    <s v="P052"/>
    <n v="1"/>
    <n v="499"/>
    <n v="0"/>
    <s v="UPI"/>
    <s v="Cancelled"/>
    <s v="Cancelled"/>
    <s v="Affiliate"/>
    <n v="70"/>
    <n v="320"/>
    <n v="499"/>
    <n v="320"/>
    <n v="179"/>
    <n v="0.3587174348697395"/>
    <n v="0"/>
    <n v="0"/>
    <s v="Oct"/>
    <s v="Oct-2024"/>
    <d v="2024-10-01T00:00:00"/>
    <s v="Home &amp; Kitchen"/>
    <x v="14"/>
  </r>
  <r>
    <s v="P059"/>
    <n v="4"/>
    <n v="1999"/>
    <n v="0"/>
    <s v="UPI"/>
    <s v="Cancelled"/>
    <s v="Cancelled"/>
    <s v="Email"/>
    <n v="70"/>
    <n v="1414"/>
    <n v="7996"/>
    <n v="5656"/>
    <n v="2340"/>
    <n v="0.29264632316158079"/>
    <n v="0"/>
    <n v="0"/>
    <s v="Sep"/>
    <s v="Sep-2024"/>
    <d v="2024-09-01T00:00:00"/>
    <s v="Home &amp; Kitchen"/>
    <x v="24"/>
  </r>
  <r>
    <s v="P094"/>
    <n v="3"/>
    <n v="399"/>
    <n v="0"/>
    <s v="Credit Card"/>
    <s v="Cancelled"/>
    <s v="Cancelled"/>
    <s v="Instagram"/>
    <n v="40"/>
    <n v="244"/>
    <n v="1197"/>
    <n v="732"/>
    <n v="465"/>
    <n v="0.38847117794486213"/>
    <n v="0"/>
    <n v="0"/>
    <s v="Jun"/>
    <s v="Jun-2024"/>
    <d v="2024-06-01T00:00:00"/>
    <s v="Sports &amp; Fitness"/>
    <x v="1"/>
  </r>
  <r>
    <s v="P097"/>
    <n v="1"/>
    <n v="499"/>
    <n v="74.849999999999994"/>
    <s v="Cash on Delivery"/>
    <s v="Delivered"/>
    <s v="Delivered"/>
    <s v="Facebook"/>
    <n v="100"/>
    <n v="324"/>
    <n v="424.15"/>
    <n v="324"/>
    <n v="100.14999999999998"/>
    <n v="0.2361192974183661"/>
    <n v="424.15"/>
    <n v="100.14999999999998"/>
    <s v="Oct"/>
    <s v="Oct-2024"/>
    <d v="2024-10-01T00:00:00"/>
    <s v="Sports &amp; Fitness"/>
    <x v="18"/>
  </r>
  <r>
    <s v="P056"/>
    <n v="2"/>
    <n v="299"/>
    <n v="0"/>
    <s v="Debit Card"/>
    <s v="Cancelled"/>
    <s v="Cancelled"/>
    <s v="Organic"/>
    <n v="60"/>
    <n v="188"/>
    <n v="598"/>
    <n v="376"/>
    <n v="222"/>
    <n v="0.37123745819397991"/>
    <n v="0"/>
    <n v="0"/>
    <s v="Nov"/>
    <s v="Nov-2024"/>
    <d v="2024-11-01T00:00:00"/>
    <s v="Home &amp; Kitchen"/>
    <x v="16"/>
  </r>
  <r>
    <s v="P074"/>
    <n v="3"/>
    <n v="2999"/>
    <n v="449.85"/>
    <s v="UPI"/>
    <s v="Delivered"/>
    <s v="Delivered"/>
    <s v="Email"/>
    <n v="100"/>
    <n v="1870"/>
    <n v="8547.15"/>
    <n v="5610"/>
    <n v="2937.1499999999996"/>
    <n v="0.34364086274372158"/>
    <n v="8547.15"/>
    <n v="2937.1499999999996"/>
    <s v="Aug"/>
    <s v="Aug-2025"/>
    <d v="2025-08-01T00:00:00"/>
    <s v="Beauty &amp; Personal Care"/>
    <x v="23"/>
  </r>
  <r>
    <s v="P095"/>
    <n v="1"/>
    <n v="299"/>
    <n v="0"/>
    <s v="Debit Card"/>
    <s v="Cancelled"/>
    <s v="Cancelled"/>
    <s v="Affiliate"/>
    <n v="100"/>
    <n v="221"/>
    <n v="299"/>
    <n v="221"/>
    <n v="78"/>
    <n v="0.2608695652173913"/>
    <n v="0"/>
    <n v="0"/>
    <s v="Aug"/>
    <s v="Aug-2025"/>
    <d v="2025-08-01T00:00:00"/>
    <s v="Sports &amp; Fitness"/>
    <x v="1"/>
  </r>
  <r>
    <s v="P023"/>
    <n v="1"/>
    <n v="8999"/>
    <n v="899.9"/>
    <s v="Net Banking"/>
    <s v="Delivered"/>
    <s v="Delivered"/>
    <s v="Email"/>
    <n v="100"/>
    <n v="6419"/>
    <n v="8099.1"/>
    <n v="6419"/>
    <n v="1680.1000000000004"/>
    <n v="0.20744280228667386"/>
    <n v="8099.1"/>
    <n v="1680.1000000000004"/>
    <s v="Sep"/>
    <s v="Sep-2024"/>
    <d v="2024-09-01T00:00:00"/>
    <s v="Fashion"/>
    <x v="22"/>
  </r>
  <r>
    <s v="P024"/>
    <n v="2"/>
    <n v="1299"/>
    <n v="129.9"/>
    <s v="Credit Card"/>
    <s v="Delivered"/>
    <s v="Delivered"/>
    <s v="Email"/>
    <n v="40"/>
    <n v="969"/>
    <n v="2468.1"/>
    <n v="1938"/>
    <n v="530.09999999999991"/>
    <n v="0.21478060046189373"/>
    <n v="2468.1"/>
    <n v="530.09999999999991"/>
    <s v="Jul"/>
    <s v="Jul-2025"/>
    <d v="2025-07-01T00:00:00"/>
    <s v="Fashion"/>
    <x v="22"/>
  </r>
  <r>
    <s v="P071"/>
    <n v="1"/>
    <n v="999"/>
    <n v="0"/>
    <s v="UPI"/>
    <s v="Cancelled"/>
    <s v="Cancelled"/>
    <s v="Organic"/>
    <n v="40"/>
    <n v="818"/>
    <n v="999"/>
    <n v="818"/>
    <n v="181"/>
    <n v="0.18118118118118118"/>
    <n v="0"/>
    <n v="0"/>
    <s v="Mar"/>
    <s v="Mar-2024"/>
    <d v="2024-03-01T00:00:00"/>
    <s v="Beauty &amp; Personal Care"/>
    <x v="2"/>
  </r>
  <r>
    <s v="P055"/>
    <n v="2"/>
    <n v="799"/>
    <n v="0"/>
    <s v="Cash on Delivery"/>
    <s v="Cancelled"/>
    <s v="Cancelled"/>
    <s v="Organic"/>
    <n v="60"/>
    <n v="596"/>
    <n v="1598"/>
    <n v="1192"/>
    <n v="406"/>
    <n v="0.25406758448060074"/>
    <n v="0"/>
    <n v="0"/>
    <s v="May"/>
    <s v="May-2025"/>
    <d v="2025-05-01T00:00:00"/>
    <s v="Home &amp; Kitchen"/>
    <x v="16"/>
  </r>
  <r>
    <s v="P089"/>
    <n v="4"/>
    <n v="2999"/>
    <n v="0"/>
    <s v="Credit Card"/>
    <s v="Delivered"/>
    <s v="Delivered"/>
    <s v="Email"/>
    <n v="60"/>
    <n v="2453"/>
    <n v="11996"/>
    <n v="9812"/>
    <n v="2184"/>
    <n v="0.18206068689563187"/>
    <n v="11996"/>
    <n v="2184"/>
    <s v="Mar"/>
    <s v="Mar-2025"/>
    <d v="2025-03-01T00:00:00"/>
    <s v="Sports &amp; Fitness"/>
    <x v="3"/>
  </r>
  <r>
    <s v="P014"/>
    <n v="1"/>
    <n v="2499"/>
    <n v="0"/>
    <s v="UPI"/>
    <s v="Delivered"/>
    <s v="Delivered"/>
    <s v="Email"/>
    <n v="60"/>
    <n v="1599"/>
    <n v="2499"/>
    <n v="1599"/>
    <n v="900"/>
    <n v="0.36014405762304924"/>
    <n v="2499"/>
    <n v="900"/>
    <s v="Aug"/>
    <s v="Aug-2024"/>
    <d v="2024-08-01T00:00:00"/>
    <s v="Electronics"/>
    <x v="6"/>
  </r>
  <r>
    <s v="P093"/>
    <n v="2"/>
    <n v="999"/>
    <n v="99.9"/>
    <s v="UPI"/>
    <s v="Delivered"/>
    <s v="Delivered"/>
    <s v="Organic"/>
    <n v="70"/>
    <n v="629"/>
    <n v="1898.1"/>
    <n v="1258"/>
    <n v="640.09999999999991"/>
    <n v="0.33723196881091616"/>
    <n v="1898.1"/>
    <n v="640.09999999999991"/>
    <s v="Dec"/>
    <s v="Dec-2024"/>
    <d v="2024-12-01T00:00:00"/>
    <s v="Sports &amp; Fitness"/>
    <x v="1"/>
  </r>
  <r>
    <s v="P037"/>
    <n v="3"/>
    <n v="399"/>
    <n v="119.7"/>
    <s v="UPI"/>
    <s v="Delivered"/>
    <s v="Delivered"/>
    <s v="Organic"/>
    <n v="70"/>
    <n v="226"/>
    <n v="1077.3"/>
    <n v="678"/>
    <n v="399.29999999999995"/>
    <n v="0.37064884433305484"/>
    <n v="1077.3"/>
    <n v="399.29999999999995"/>
    <s v="Aug"/>
    <s v="Aug-2024"/>
    <d v="2024-08-01T00:00:00"/>
    <s v="Fashion"/>
    <x v="8"/>
  </r>
  <r>
    <s v="P086"/>
    <n v="2"/>
    <n v="6999"/>
    <n v="0"/>
    <s v="UPI"/>
    <s v="Cancelled"/>
    <s v="Cancelled"/>
    <s v="Email"/>
    <n v="80"/>
    <n v="4782"/>
    <n v="13998"/>
    <n v="9564"/>
    <n v="4434"/>
    <n v="0.31675953707672527"/>
    <n v="0"/>
    <n v="0"/>
    <s v="Jun"/>
    <s v="Jun-2024"/>
    <d v="2024-06-01T00:00:00"/>
    <s v="Sports &amp; Fitness"/>
    <x v="15"/>
  </r>
  <r>
    <s v="P081"/>
    <n v="2"/>
    <n v="499"/>
    <n v="0"/>
    <s v="Credit Card"/>
    <s v="Cancelled"/>
    <s v="Cancelled"/>
    <s v="Facebook"/>
    <n v="40"/>
    <n v="280"/>
    <n v="998"/>
    <n v="560"/>
    <n v="438"/>
    <n v="0.43887775551102204"/>
    <n v="0"/>
    <n v="0"/>
    <s v="Feb"/>
    <s v="Feb-2025"/>
    <d v="2025-02-01T00:00:00"/>
    <s v="Sports &amp; Fitness"/>
    <x v="10"/>
  </r>
  <r>
    <s v="P037"/>
    <n v="2"/>
    <n v="399"/>
    <n v="0"/>
    <s v="Credit Card"/>
    <s v="Delivered"/>
    <s v="Delivered"/>
    <s v="Organic"/>
    <n v="40"/>
    <n v="226"/>
    <n v="798"/>
    <n v="452"/>
    <n v="346"/>
    <n v="0.43358395989974935"/>
    <n v="798"/>
    <n v="346"/>
    <s v="Oct"/>
    <s v="Oct-2024"/>
    <d v="2024-10-01T00:00:00"/>
    <s v="Fashion"/>
    <x v="8"/>
  </r>
  <r>
    <s v="P049"/>
    <n v="1"/>
    <n v="799"/>
    <n v="0"/>
    <s v="Credit Card"/>
    <s v="Delivered"/>
    <s v="Delivered"/>
    <s v="Facebook"/>
    <n v="60"/>
    <n v="538"/>
    <n v="799"/>
    <n v="538"/>
    <n v="261"/>
    <n v="0.32665832290362956"/>
    <n v="799"/>
    <n v="261"/>
    <s v="Apr"/>
    <s v="Apr-2025"/>
    <d v="2025-04-01T00:00:00"/>
    <s v="Home &amp; Kitchen"/>
    <x v="14"/>
  </r>
  <r>
    <s v="P018"/>
    <n v="3"/>
    <n v="499"/>
    <n v="224.55"/>
    <s v="UPI"/>
    <s v="Delivered"/>
    <s v="Delivered"/>
    <s v="Organic"/>
    <n v="70"/>
    <n v="403"/>
    <n v="1272.45"/>
    <n v="1209"/>
    <n v="63.450000000000045"/>
    <n v="4.9864434751856687E-2"/>
    <n v="1272.45"/>
    <n v="63.450000000000045"/>
    <s v="Dec"/>
    <s v="Dec-2024"/>
    <d v="2024-12-01T00:00:00"/>
    <s v="Electronics"/>
    <x v="9"/>
  </r>
  <r>
    <s v="P047"/>
    <n v="3"/>
    <n v="1999"/>
    <n v="599.70000000000005"/>
    <s v="UPI"/>
    <s v="Delivered"/>
    <s v="Delivered"/>
    <s v="Instagram"/>
    <n v="40"/>
    <n v="1547"/>
    <n v="5397.3"/>
    <n v="4641"/>
    <n v="756.30000000000018"/>
    <n v="0.14012561836473794"/>
    <n v="5397.3"/>
    <n v="756.30000000000018"/>
    <s v="Dec"/>
    <s v="Dec-2024"/>
    <d v="2024-12-01T00:00:00"/>
    <s v="Home &amp; Kitchen"/>
    <x v="13"/>
  </r>
  <r>
    <s v="P051"/>
    <n v="1"/>
    <n v="2499"/>
    <n v="124.95"/>
    <s v="UPI"/>
    <s v="Delivered"/>
    <s v="Delivered"/>
    <s v="Organic"/>
    <n v="70"/>
    <n v="1946"/>
    <n v="2374.0500000000002"/>
    <n v="1946"/>
    <n v="428.05000000000018"/>
    <n v="0.18030370042753949"/>
    <n v="2374.0500000000002"/>
    <n v="428.05000000000018"/>
    <s v="May"/>
    <s v="May-2024"/>
    <d v="2024-05-01T00:00:00"/>
    <s v="Home &amp; Kitchen"/>
    <x v="14"/>
  </r>
  <r>
    <s v="P027"/>
    <n v="1"/>
    <n v="299"/>
    <n v="0"/>
    <s v="Cash on Delivery"/>
    <s v="Cancelled"/>
    <s v="Cancelled"/>
    <s v="Organic"/>
    <n v="80"/>
    <n v="206"/>
    <n v="299"/>
    <n v="206"/>
    <n v="93"/>
    <n v="0.31103678929765888"/>
    <n v="0"/>
    <n v="0"/>
    <s v="Aug"/>
    <s v="Aug-2025"/>
    <d v="2025-08-01T00:00:00"/>
    <s v="Fashion"/>
    <x v="0"/>
  </r>
  <r>
    <s v="P029"/>
    <n v="1"/>
    <n v="2499"/>
    <n v="124.95"/>
    <s v="Credit Card"/>
    <s v="Delivered"/>
    <s v="Delivered"/>
    <s v="Affiliate"/>
    <n v="70"/>
    <n v="1584"/>
    <n v="2374.0500000000002"/>
    <n v="1584"/>
    <n v="790.05000000000018"/>
    <n v="0.33278574587729831"/>
    <n v="2374.0500000000002"/>
    <n v="790.05000000000018"/>
    <s v="Sep"/>
    <s v="Sep-2025"/>
    <d v="2025-09-01T00:00:00"/>
    <s v="Fashion"/>
    <x v="21"/>
  </r>
  <r>
    <s v="P082"/>
    <n v="2"/>
    <n v="3999"/>
    <n v="399.9"/>
    <s v="UPI"/>
    <s v="Delivered"/>
    <s v="Delivered"/>
    <s v="Organic"/>
    <n v="50"/>
    <n v="2514"/>
    <n v="7598.1"/>
    <n v="5028"/>
    <n v="2570.1000000000004"/>
    <n v="0.3382556165357129"/>
    <n v="7598.1"/>
    <n v="2570.1000000000004"/>
    <s v="Sep"/>
    <s v="Sep-2025"/>
    <d v="2025-09-01T00:00:00"/>
    <s v="Sports &amp; Fitness"/>
    <x v="10"/>
  </r>
  <r>
    <s v="P096"/>
    <n v="3"/>
    <n v="299"/>
    <n v="89.7"/>
    <s v="Cash on Delivery"/>
    <s v="Delivered"/>
    <s v="Delivered"/>
    <s v="Organic"/>
    <n v="40"/>
    <n v="168"/>
    <n v="807.3"/>
    <n v="504"/>
    <n v="303.29999999999995"/>
    <n v="0.37569676700111482"/>
    <n v="807.3"/>
    <n v="303.29999999999995"/>
    <s v="Jan"/>
    <s v="Jan-2024"/>
    <d v="2024-01-01T00:00:00"/>
    <s v="Sports &amp; Fitness"/>
    <x v="1"/>
  </r>
  <r>
    <s v="P067"/>
    <n v="2"/>
    <n v="999"/>
    <n v="299.7"/>
    <s v="Credit Card"/>
    <s v="Delivered"/>
    <s v="Delayed"/>
    <s v="Google Ads"/>
    <n v="60"/>
    <n v="611"/>
    <n v="1698.3"/>
    <n v="1222"/>
    <n v="476.29999999999995"/>
    <n v="0.28045692751575102"/>
    <n v="1698.3"/>
    <n v="476.29999999999995"/>
    <s v="Feb"/>
    <s v="Feb-2024"/>
    <d v="2024-02-01T00:00:00"/>
    <s v="Beauty &amp; Personal Care"/>
    <x v="17"/>
  </r>
  <r>
    <s v="P083"/>
    <n v="4"/>
    <n v="499"/>
    <n v="0"/>
    <s v="UPI"/>
    <s v="Cancelled"/>
    <s v="Cancelled"/>
    <s v="Google Ads"/>
    <n v="50"/>
    <n v="323"/>
    <n v="1996"/>
    <n v="1292"/>
    <n v="704"/>
    <n v="0.35270541082164331"/>
    <n v="0"/>
    <n v="0"/>
    <s v="Dec"/>
    <s v="Dec-2024"/>
    <d v="2024-12-01T00:00:00"/>
    <s v="Sports &amp; Fitness"/>
    <x v="10"/>
  </r>
  <r>
    <s v="P099"/>
    <n v="3"/>
    <n v="1299"/>
    <n v="0"/>
    <s v="UPI"/>
    <s v="Cancelled"/>
    <s v="Cancelled"/>
    <s v="Email"/>
    <n v="70"/>
    <n v="1025"/>
    <n v="3897"/>
    <n v="3075"/>
    <n v="822"/>
    <n v="0.21093148575827558"/>
    <n v="0"/>
    <n v="0"/>
    <s v="Mar"/>
    <s v="Mar-2025"/>
    <d v="2025-03-01T00:00:00"/>
    <s v="Sports &amp; Fitness"/>
    <x v="18"/>
  </r>
  <r>
    <s v="P088"/>
    <n v="1"/>
    <n v="2999"/>
    <n v="149.94999999999999"/>
    <s v="Net Banking"/>
    <s v="Delivered"/>
    <s v="Delivered"/>
    <s v="Organic"/>
    <n v="70"/>
    <n v="2377"/>
    <n v="2849.05"/>
    <n v="2377"/>
    <n v="472.05000000000018"/>
    <n v="0.1656868078833296"/>
    <n v="2849.05"/>
    <n v="472.05000000000018"/>
    <s v="Oct"/>
    <s v="Oct-2024"/>
    <d v="2024-10-01T00:00:00"/>
    <s v="Sports &amp; Fitness"/>
    <x v="15"/>
  </r>
  <r>
    <s v="P033"/>
    <n v="1"/>
    <n v="399"/>
    <n v="39.9"/>
    <s v="Cash on Delivery"/>
    <s v="Delivered"/>
    <s v="Delayed"/>
    <s v="Google Ads"/>
    <n v="80"/>
    <n v="321"/>
    <n v="359.1"/>
    <n v="321"/>
    <n v="38.100000000000023"/>
    <n v="0.10609857978279037"/>
    <n v="359.1"/>
    <n v="38.100000000000023"/>
    <s v="Feb"/>
    <s v="Feb-2025"/>
    <d v="2025-02-01T00:00:00"/>
    <s v="Fashion"/>
    <x v="11"/>
  </r>
  <r>
    <s v="P020"/>
    <n v="4"/>
    <n v="1999"/>
    <n v="399.8"/>
    <s v="Debit Card"/>
    <s v="Delivered"/>
    <s v="Delivered"/>
    <s v="Affiliate"/>
    <n v="100"/>
    <n v="1597"/>
    <n v="7596.2"/>
    <n v="6388"/>
    <n v="1208.1999999999998"/>
    <n v="0.15905321081593427"/>
    <n v="7596.2"/>
    <n v="1208.1999999999998"/>
    <s v="Sep"/>
    <s v="Sep-2024"/>
    <d v="2024-09-01T00:00:00"/>
    <s v="Electronics"/>
    <x v="9"/>
  </r>
  <r>
    <s v="P093"/>
    <n v="4"/>
    <n v="999"/>
    <n v="0"/>
    <s v="UPI"/>
    <s v="Cancelled"/>
    <s v="Cancelled"/>
    <s v="Instagram"/>
    <n v="70"/>
    <n v="629"/>
    <n v="3996"/>
    <n v="2516"/>
    <n v="1480"/>
    <n v="0.37037037037037035"/>
    <n v="0"/>
    <n v="0"/>
    <s v="Jul"/>
    <s v="Jul-2025"/>
    <d v="2025-07-01T00:00:00"/>
    <s v="Sports &amp; Fitness"/>
    <x v="1"/>
  </r>
  <r>
    <s v="P042"/>
    <n v="3"/>
    <n v="2499"/>
    <n v="1124.55"/>
    <s v="UPI"/>
    <s v="Delivered"/>
    <s v="Delayed"/>
    <s v="Facebook"/>
    <n v="50"/>
    <n v="1833"/>
    <n v="6372.45"/>
    <n v="5499"/>
    <n v="873.44999999999982"/>
    <n v="0.1370665913424193"/>
    <n v="6372.45"/>
    <n v="873.44999999999982"/>
    <s v="Feb"/>
    <s v="Feb-2025"/>
    <d v="2025-02-01T00:00:00"/>
    <s v="Home &amp; Kitchen"/>
    <x v="4"/>
  </r>
  <r>
    <s v="P058"/>
    <n v="1"/>
    <n v="599"/>
    <n v="59.9"/>
    <s v="Cash on Delivery"/>
    <s v="Delivered"/>
    <s v="Delivered"/>
    <s v="Affiliate"/>
    <n v="60"/>
    <n v="464"/>
    <n v="539.1"/>
    <n v="464"/>
    <n v="75.100000000000023"/>
    <n v="0.13930625115933967"/>
    <n v="539.1"/>
    <n v="75.100000000000023"/>
    <s v="Mar"/>
    <s v="Mar-2025"/>
    <d v="2025-03-01T00:00:00"/>
    <s v="Home &amp; Kitchen"/>
    <x v="24"/>
  </r>
  <r>
    <s v="P091"/>
    <n v="2"/>
    <n v="3999"/>
    <n v="1199.7"/>
    <s v="UPI"/>
    <s v="Delivered"/>
    <s v="Delivered"/>
    <s v="Facebook"/>
    <n v="100"/>
    <n v="3076"/>
    <n v="6798.3"/>
    <n v="6152"/>
    <n v="646.30000000000018"/>
    <n v="9.5067884618213402E-2"/>
    <n v="6798.3"/>
    <n v="646.30000000000018"/>
    <s v="Jul"/>
    <s v="Jul-2024"/>
    <d v="2024-07-01T00:00:00"/>
    <s v="Sports &amp; Fitness"/>
    <x v="3"/>
  </r>
  <r>
    <s v="P086"/>
    <n v="1"/>
    <n v="6999"/>
    <n v="1049.8499999999999"/>
    <s v="Cash on Delivery"/>
    <s v="Delivered"/>
    <s v="Delivered"/>
    <s v="Instagram"/>
    <n v="70"/>
    <n v="4782"/>
    <n v="5949.15"/>
    <n v="4782"/>
    <n v="1167.1499999999996"/>
    <n v="0.19618769067850025"/>
    <n v="5949.15"/>
    <n v="1167.1499999999996"/>
    <s v="Feb"/>
    <s v="Feb-2025"/>
    <d v="2025-02-01T00:00:00"/>
    <s v="Sports &amp; Fitness"/>
    <x v="15"/>
  </r>
  <r>
    <s v="P015"/>
    <n v="2"/>
    <n v="1299"/>
    <n v="0"/>
    <s v="Credit Card"/>
    <s v="Delivered"/>
    <s v="Delivered"/>
    <s v="Organic"/>
    <n v="80"/>
    <n v="881"/>
    <n v="2598"/>
    <n v="1762"/>
    <n v="836"/>
    <n v="0.32178598922247881"/>
    <n v="2598"/>
    <n v="836"/>
    <s v="Jul"/>
    <s v="Jul-2025"/>
    <d v="2025-07-01T00:00:00"/>
    <s v="Electronics"/>
    <x v="6"/>
  </r>
  <r>
    <s v="P005"/>
    <n v="2"/>
    <n v="599"/>
    <n v="0"/>
    <s v="Credit Card"/>
    <s v="Cancelled"/>
    <s v="Cancelled"/>
    <s v="Organic"/>
    <n v="40"/>
    <n v="426"/>
    <n v="1198"/>
    <n v="852"/>
    <n v="346"/>
    <n v="0.28881469115191988"/>
    <n v="0"/>
    <n v="0"/>
    <s v="Jan"/>
    <s v="Jan-2024"/>
    <d v="2024-01-01T00:00:00"/>
    <s v="Electronics"/>
    <x v="20"/>
  </r>
  <r>
    <s v="P084"/>
    <n v="1"/>
    <n v="999"/>
    <n v="49.95"/>
    <s v="Cash on Delivery"/>
    <s v="Delivered"/>
    <s v="Delivered"/>
    <s v="Google Ads"/>
    <n v="100"/>
    <n v="809"/>
    <n v="949.05"/>
    <n v="809"/>
    <n v="140.04999999999995"/>
    <n v="0.14756862125283174"/>
    <n v="949.05"/>
    <n v="140.04999999999995"/>
    <s v="Aug"/>
    <s v="Aug-2025"/>
    <d v="2025-08-01T00:00:00"/>
    <s v="Sports &amp; Fitness"/>
    <x v="10"/>
  </r>
  <r>
    <s v="P076"/>
    <n v="4"/>
    <n v="399"/>
    <n v="159.6"/>
    <s v="UPI"/>
    <s v="Delivered"/>
    <s v="Delayed"/>
    <s v="Instagram"/>
    <n v="60"/>
    <n v="322"/>
    <n v="1436.4"/>
    <n v="1288"/>
    <n v="148.40000000000009"/>
    <n v="0.10331384015594548"/>
    <n v="1436.4"/>
    <n v="148.40000000000009"/>
    <s v="Aug"/>
    <s v="Aug-2025"/>
    <d v="2025-08-01T00:00:00"/>
    <s v="Beauty &amp; Personal Care"/>
    <x v="23"/>
  </r>
  <r>
    <s v="P064"/>
    <n v="2"/>
    <n v="799"/>
    <n v="239.7"/>
    <s v="Credit Card"/>
    <s v="Delivered"/>
    <s v="Delivered"/>
    <s v="Organic"/>
    <n v="70"/>
    <n v="445"/>
    <n v="1358.3"/>
    <n v="890"/>
    <n v="468.29999999999995"/>
    <n v="0.34476919679010526"/>
    <n v="1358.3"/>
    <n v="468.29999999999995"/>
    <s v="Aug"/>
    <s v="Aug-2025"/>
    <d v="2025-08-01T00:00:00"/>
    <s v="Beauty &amp; Personal Care"/>
    <x v="12"/>
  </r>
  <r>
    <s v="P055"/>
    <n v="1"/>
    <n v="799"/>
    <n v="199.75"/>
    <s v="Credit Card"/>
    <s v="Delivered"/>
    <s v="Delivered"/>
    <s v="Google Ads"/>
    <n v="80"/>
    <n v="596"/>
    <n v="599.25"/>
    <n v="596"/>
    <n v="3.25"/>
    <n v="5.4234459741343347E-3"/>
    <n v="599.25"/>
    <n v="3.25"/>
    <s v="Mar"/>
    <s v="Mar-2024"/>
    <d v="2024-03-01T00:00:00"/>
    <s v="Home &amp; Kitchen"/>
    <x v="16"/>
  </r>
  <r>
    <s v="P080"/>
    <n v="3"/>
    <n v="6999"/>
    <n v="0"/>
    <s v="Net Banking"/>
    <s v="Cancelled"/>
    <s v="Cancelled"/>
    <s v="Organic"/>
    <n v="50"/>
    <n v="4949"/>
    <n v="20997"/>
    <n v="14847"/>
    <n v="6150"/>
    <n v="0.29289898556936705"/>
    <n v="0"/>
    <n v="0"/>
    <s v="Jun"/>
    <s v="Jun-2024"/>
    <d v="2024-06-01T00:00:00"/>
    <s v="Beauty &amp; Personal Care"/>
    <x v="7"/>
  </r>
  <r>
    <s v="P057"/>
    <n v="4"/>
    <n v="299"/>
    <n v="119.6"/>
    <s v="UPI"/>
    <s v="Delivered"/>
    <s v="Delivered"/>
    <s v="Organic"/>
    <n v="40"/>
    <n v="188"/>
    <n v="1076.4000000000001"/>
    <n v="752"/>
    <n v="324.40000000000009"/>
    <n v="0.30137495354886668"/>
    <n v="1076.4000000000001"/>
    <n v="324.40000000000009"/>
    <s v="Aug"/>
    <s v="Aug-2024"/>
    <d v="2024-08-01T00:00:00"/>
    <s v="Home &amp; Kitchen"/>
    <x v="24"/>
  </r>
  <r>
    <s v="P006"/>
    <n v="2"/>
    <n v="399"/>
    <n v="79.8"/>
    <s v="Credit Card"/>
    <s v="Delivered"/>
    <s v="Delivered"/>
    <s v="Google Ads"/>
    <n v="100"/>
    <n v="221"/>
    <n v="718.2"/>
    <n v="442"/>
    <n v="276.20000000000005"/>
    <n v="0.38457254246727934"/>
    <n v="718.2"/>
    <n v="276.20000000000005"/>
    <s v="May"/>
    <s v="May-2025"/>
    <d v="2025-05-01T00:00:00"/>
    <s v="Electronics"/>
    <x v="20"/>
  </r>
  <r>
    <s v="P056"/>
    <n v="1"/>
    <n v="299"/>
    <n v="0"/>
    <s v="UPI"/>
    <s v="Delivered"/>
    <s v="Delivered"/>
    <s v="Google Ads"/>
    <n v="60"/>
    <n v="188"/>
    <n v="299"/>
    <n v="188"/>
    <n v="111"/>
    <n v="0.37123745819397991"/>
    <n v="299"/>
    <n v="111"/>
    <s v="Jun"/>
    <s v="Jun-2024"/>
    <d v="2024-06-01T00:00:00"/>
    <s v="Home &amp; Kitchen"/>
    <x v="16"/>
  </r>
  <r>
    <s v="P003"/>
    <n v="1"/>
    <n v="399"/>
    <n v="0"/>
    <s v="Debit Card"/>
    <s v="Delivered"/>
    <s v="Delivered"/>
    <s v="Organic"/>
    <n v="60"/>
    <n v="307"/>
    <n v="399"/>
    <n v="307"/>
    <n v="92"/>
    <n v="0.23057644110275688"/>
    <n v="399"/>
    <n v="92"/>
    <s v="Sep"/>
    <s v="Sep-2024"/>
    <d v="2024-09-01T00:00:00"/>
    <s v="Electronics"/>
    <x v="5"/>
  </r>
  <r>
    <s v="P081"/>
    <n v="4"/>
    <n v="499"/>
    <n v="0"/>
    <s v="Credit Card"/>
    <s v="Delivered"/>
    <s v="Delivered"/>
    <s v="Organic"/>
    <n v="80"/>
    <n v="280"/>
    <n v="1996"/>
    <n v="1120"/>
    <n v="876"/>
    <n v="0.43887775551102204"/>
    <n v="1996"/>
    <n v="876"/>
    <s v="Feb"/>
    <s v="Feb-2025"/>
    <d v="2025-02-01T00:00:00"/>
    <s v="Sports &amp; Fitness"/>
    <x v="10"/>
  </r>
  <r>
    <s v="P006"/>
    <n v="1"/>
    <n v="399"/>
    <n v="59.85"/>
    <s v="Cash on Delivery"/>
    <s v="Delivered"/>
    <s v="Delivered"/>
    <s v="Organic"/>
    <n v="50"/>
    <n v="221"/>
    <n v="339.15"/>
    <n v="221"/>
    <n v="118.14999999999998"/>
    <n v="0.34837092731829572"/>
    <n v="339.15"/>
    <n v="118.14999999999998"/>
    <s v="Dec"/>
    <s v="Dec-2024"/>
    <d v="2024-12-01T00:00:00"/>
    <s v="Electronics"/>
    <x v="20"/>
  </r>
  <r>
    <s v="P093"/>
    <n v="1"/>
    <n v="999"/>
    <n v="0"/>
    <s v="UPI"/>
    <s v="Delivered"/>
    <s v="Delivered"/>
    <s v="Email"/>
    <n v="50"/>
    <n v="629"/>
    <n v="999"/>
    <n v="629"/>
    <n v="370"/>
    <n v="0.37037037037037035"/>
    <n v="999"/>
    <n v="370"/>
    <s v="Aug"/>
    <s v="Aug-2025"/>
    <d v="2025-08-01T00:00:00"/>
    <s v="Sports &amp; Fitness"/>
    <x v="1"/>
  </r>
  <r>
    <s v="P020"/>
    <n v="1"/>
    <n v="1999"/>
    <n v="0"/>
    <s v="Debit Card"/>
    <s v="Cancelled"/>
    <s v="Cancelled"/>
    <s v="Affiliate"/>
    <n v="50"/>
    <n v="1597"/>
    <n v="1999"/>
    <n v="1597"/>
    <n v="402"/>
    <n v="0.20110055027513757"/>
    <n v="0"/>
    <n v="0"/>
    <s v="Dec"/>
    <s v="Dec-2024"/>
    <d v="2024-12-01T00:00:00"/>
    <s v="Electronics"/>
    <x v="9"/>
  </r>
  <r>
    <s v="P017"/>
    <n v="2"/>
    <n v="6999"/>
    <n v="699.9"/>
    <s v="UPI"/>
    <s v="Delivered"/>
    <s v="Delivered"/>
    <s v="Instagram"/>
    <n v="60"/>
    <n v="4046"/>
    <n v="13298.1"/>
    <n v="8092"/>
    <n v="5206.1000000000004"/>
    <n v="0.39149201765665775"/>
    <n v="13298.1"/>
    <n v="5206.1000000000004"/>
    <s v="Jul"/>
    <s v="Jul-2024"/>
    <d v="2024-07-01T00:00:00"/>
    <s v="Electronics"/>
    <x v="9"/>
  </r>
  <r>
    <s v="P089"/>
    <n v="3"/>
    <n v="2999"/>
    <n v="2249.25"/>
    <s v="UPI"/>
    <s v="Delivered"/>
    <s v="Delayed"/>
    <s v="Facebook"/>
    <n v="60"/>
    <n v="2453"/>
    <n v="6747.75"/>
    <n v="7359"/>
    <n v="-611.25"/>
    <n v="-9.0585750805824164E-2"/>
    <n v="6747.75"/>
    <n v="-611.25"/>
    <s v="May"/>
    <s v="May-2025"/>
    <d v="2025-05-01T00:00:00"/>
    <s v="Sports &amp; Fitness"/>
    <x v="3"/>
  </r>
  <r>
    <s v="P097"/>
    <n v="4"/>
    <n v="499"/>
    <n v="199.6"/>
    <s v="UPI"/>
    <s v="Delivered"/>
    <s v="Delivered"/>
    <s v="Facebook"/>
    <n v="60"/>
    <n v="324"/>
    <n v="1796.4"/>
    <n v="1296"/>
    <n v="500.40000000000009"/>
    <n v="0.27855711422845697"/>
    <n v="1796.4"/>
    <n v="500.40000000000009"/>
    <s v="Aug"/>
    <s v="Aug-2024"/>
    <d v="2024-08-01T00:00:00"/>
    <s v="Sports &amp; Fitness"/>
    <x v="18"/>
  </r>
  <r>
    <s v="P025"/>
    <n v="1"/>
    <n v="4999"/>
    <n v="0"/>
    <s v="Debit Card"/>
    <s v="Delivered"/>
    <s v="Delayed"/>
    <s v="Facebook"/>
    <n v="60"/>
    <n v="3572"/>
    <n v="4999"/>
    <n v="3572"/>
    <n v="1427"/>
    <n v="0.28545709141828368"/>
    <n v="4999"/>
    <n v="1427"/>
    <s v="Aug"/>
    <s v="Aug-2024"/>
    <d v="2024-08-01T00:00:00"/>
    <s v="Fashion"/>
    <x v="0"/>
  </r>
  <r>
    <s v="P050"/>
    <n v="2"/>
    <n v="3999"/>
    <n v="0"/>
    <s v="Debit Card"/>
    <s v="Cancelled"/>
    <s v="Cancelled"/>
    <s v="Organic"/>
    <n v="50"/>
    <n v="2895"/>
    <n v="7998"/>
    <n v="5790"/>
    <n v="2208"/>
    <n v="0.2760690172543136"/>
    <n v="0"/>
    <n v="0"/>
    <s v="Apr"/>
    <s v="Apr-2025"/>
    <d v="2025-04-01T00:00:00"/>
    <s v="Home &amp; Kitchen"/>
    <x v="14"/>
  </r>
  <r>
    <s v="P070"/>
    <n v="3"/>
    <n v="499"/>
    <n v="0"/>
    <s v="Cash on Delivery"/>
    <s v="Cancelled"/>
    <s v="Cancelled"/>
    <s v="Google Ads"/>
    <n v="50"/>
    <n v="394"/>
    <n v="1497"/>
    <n v="1182"/>
    <n v="315"/>
    <n v="0.21042084168336672"/>
    <n v="0"/>
    <n v="0"/>
    <s v="Jun"/>
    <s v="Jun-2025"/>
    <d v="2025-06-01T00:00:00"/>
    <s v="Beauty &amp; Personal Care"/>
    <x v="2"/>
  </r>
  <r>
    <s v="P092"/>
    <n v="2"/>
    <n v="999"/>
    <n v="0"/>
    <s v="UPI"/>
    <s v="Delivered"/>
    <s v="Delayed"/>
    <s v="Facebook"/>
    <n v="70"/>
    <n v="727"/>
    <n v="1998"/>
    <n v="1454"/>
    <n v="544"/>
    <n v="0.2722722722722723"/>
    <n v="1998"/>
    <n v="544"/>
    <s v="Nov"/>
    <s v="Nov-2024"/>
    <d v="2024-11-01T00:00:00"/>
    <s v="Sports &amp; Fitness"/>
    <x v="3"/>
  </r>
  <r>
    <s v="P045"/>
    <n v="1"/>
    <n v="4999"/>
    <n v="999.8"/>
    <s v="Cash on Delivery"/>
    <s v="Delivered"/>
    <s v="Delivered"/>
    <s v="Organic"/>
    <n v="50"/>
    <n v="3040"/>
    <n v="3999.2"/>
    <n v="3040"/>
    <n v="959.19999999999982"/>
    <n v="0.23984796959391874"/>
    <n v="3999.2"/>
    <n v="959.19999999999982"/>
    <s v="Sep"/>
    <s v="Sep-2024"/>
    <d v="2024-09-01T00:00:00"/>
    <s v="Home &amp; Kitchen"/>
    <x v="13"/>
  </r>
  <r>
    <s v="P079"/>
    <n v="1"/>
    <n v="1999"/>
    <n v="99.95"/>
    <s v="UPI"/>
    <s v="Delivered"/>
    <s v="Delivered"/>
    <s v="Instagram"/>
    <n v="80"/>
    <n v="1506"/>
    <n v="1899.05"/>
    <n v="1506"/>
    <n v="393.04999999999995"/>
    <n v="0.20697190700613463"/>
    <n v="1899.05"/>
    <n v="393.04999999999995"/>
    <s v="Oct"/>
    <s v="Oct-2025"/>
    <d v="2025-10-01T00:00:00"/>
    <s v="Beauty &amp; Personal Care"/>
    <x v="7"/>
  </r>
  <r>
    <s v="P066"/>
    <n v="1"/>
    <n v="299"/>
    <n v="29.9"/>
    <s v="Credit Card"/>
    <s v="Delivered"/>
    <s v="Delivered"/>
    <s v="Affiliate"/>
    <n v="50"/>
    <n v="223"/>
    <n v="269.10000000000002"/>
    <n v="223"/>
    <n v="46.100000000000023"/>
    <n v="0.17131178000743225"/>
    <n v="269.10000000000002"/>
    <n v="46.100000000000023"/>
    <s v="Apr"/>
    <s v="Apr-2024"/>
    <d v="2024-04-01T00:00:00"/>
    <s v="Beauty &amp; Personal Care"/>
    <x v="17"/>
  </r>
  <r>
    <s v="P032"/>
    <n v="1"/>
    <n v="1599"/>
    <n v="239.85"/>
    <s v="Credit Card"/>
    <s v="Delivered"/>
    <s v="Delayed"/>
    <s v="Organic"/>
    <n v="100"/>
    <n v="1180"/>
    <n v="1359.15"/>
    <n v="1180"/>
    <n v="179.15000000000009"/>
    <n v="0.13181032262811321"/>
    <n v="1359.15"/>
    <n v="179.15000000000009"/>
    <s v="Mar"/>
    <s v="Mar-2024"/>
    <d v="2024-03-01T00:00:00"/>
    <s v="Fashion"/>
    <x v="21"/>
  </r>
  <r>
    <s v="P085"/>
    <n v="2"/>
    <n v="2999"/>
    <n v="299.89999999999998"/>
    <s v="Net Banking"/>
    <s v="Delivered"/>
    <s v="Delayed"/>
    <s v="Google Ads"/>
    <n v="50"/>
    <n v="2394"/>
    <n v="5698.1"/>
    <n v="4788"/>
    <n v="910.10000000000036"/>
    <n v="0.15971990663554522"/>
    <n v="5698.1"/>
    <n v="910.10000000000036"/>
    <s v="Aug"/>
    <s v="Aug-2024"/>
    <d v="2024-08-01T00:00:00"/>
    <s v="Sports &amp; Fitness"/>
    <x v="15"/>
  </r>
  <r>
    <s v="P052"/>
    <n v="4"/>
    <n v="499"/>
    <n v="0"/>
    <s v="UPI"/>
    <s v="Delivered"/>
    <s v="Delivered"/>
    <s v="Email"/>
    <n v="70"/>
    <n v="320"/>
    <n v="1996"/>
    <n v="1280"/>
    <n v="716"/>
    <n v="0.3587174348697395"/>
    <n v="1996"/>
    <n v="716"/>
    <s v="Jul"/>
    <s v="Jul-2025"/>
    <d v="2025-07-01T00:00:00"/>
    <s v="Home &amp; Kitchen"/>
    <x v="14"/>
  </r>
  <r>
    <s v="P020"/>
    <n v="4"/>
    <n v="1999"/>
    <n v="0"/>
    <s v="UPI"/>
    <s v="Cancelled"/>
    <s v="Cancelled"/>
    <s v="Organic"/>
    <n v="70"/>
    <n v="1597"/>
    <n v="7996"/>
    <n v="6388"/>
    <n v="1608"/>
    <n v="0.20110055027513757"/>
    <n v="0"/>
    <n v="0"/>
    <s v="Oct"/>
    <s v="Oct-2024"/>
    <d v="2024-10-01T00:00:00"/>
    <s v="Electronics"/>
    <x v="9"/>
  </r>
  <r>
    <s v="P086"/>
    <n v="1"/>
    <n v="6999"/>
    <n v="0"/>
    <s v="UPI"/>
    <s v="Cancelled"/>
    <s v="Cancelled"/>
    <s v="Google Ads"/>
    <n v="100"/>
    <n v="4782"/>
    <n v="6999"/>
    <n v="4782"/>
    <n v="2217"/>
    <n v="0.31675953707672527"/>
    <n v="0"/>
    <n v="0"/>
    <s v="Feb"/>
    <s v="Feb-2025"/>
    <d v="2025-02-01T00:00:00"/>
    <s v="Sports &amp; Fitness"/>
    <x v="15"/>
  </r>
  <r>
    <s v="P053"/>
    <n v="1"/>
    <n v="599"/>
    <n v="0"/>
    <s v="Credit Card"/>
    <s v="Cancelled"/>
    <s v="Cancelled"/>
    <s v="Google Ads"/>
    <n v="80"/>
    <n v="443"/>
    <n v="599"/>
    <n v="443"/>
    <n v="156"/>
    <n v="0.2604340567612688"/>
    <n v="0"/>
    <n v="0"/>
    <s v="Apr"/>
    <s v="Apr-2024"/>
    <d v="2024-04-01T00:00:00"/>
    <s v="Home &amp; Kitchen"/>
    <x v="16"/>
  </r>
  <r>
    <s v="P094"/>
    <n v="1"/>
    <n v="399"/>
    <n v="39.9"/>
    <s v="Net Banking"/>
    <s v="Delivered"/>
    <s v="Delivered"/>
    <s v="Instagram"/>
    <n v="50"/>
    <n v="244"/>
    <n v="359.1"/>
    <n v="244"/>
    <n v="115.10000000000002"/>
    <n v="0.32052353104984688"/>
    <n v="359.1"/>
    <n v="115.10000000000002"/>
    <s v="May"/>
    <s v="May-2025"/>
    <d v="2025-05-01T00:00:00"/>
    <s v="Sports &amp; Fitness"/>
    <x v="1"/>
  </r>
  <r>
    <s v="P086"/>
    <n v="1"/>
    <n v="6999"/>
    <n v="1399.8"/>
    <s v="Cash on Delivery"/>
    <s v="Delivered"/>
    <s v="Delivered"/>
    <s v="Organic"/>
    <n v="80"/>
    <n v="4782"/>
    <n v="5599.2"/>
    <n v="4782"/>
    <n v="817.19999999999982"/>
    <n v="0.14594942134590652"/>
    <n v="5599.2"/>
    <n v="817.19999999999982"/>
    <s v="Apr"/>
    <s v="Apr-2024"/>
    <d v="2024-04-01T00:00:00"/>
    <s v="Sports &amp; Fitness"/>
    <x v="15"/>
  </r>
  <r>
    <s v="P030"/>
    <n v="1"/>
    <n v="799"/>
    <n v="79.900000000000006"/>
    <s v="UPI"/>
    <s v="Delivered"/>
    <s v="Delivered"/>
    <s v="Google Ads"/>
    <n v="40"/>
    <n v="566"/>
    <n v="719.1"/>
    <n v="566"/>
    <n v="153.10000000000002"/>
    <n v="0.21290502016409404"/>
    <n v="719.1"/>
    <n v="153.10000000000002"/>
    <s v="May"/>
    <s v="May-2024"/>
    <d v="2024-05-01T00:00:00"/>
    <s v="Fashion"/>
    <x v="21"/>
  </r>
  <r>
    <s v="P060"/>
    <n v="3"/>
    <n v="999"/>
    <n v="299.7"/>
    <s v="Debit Card"/>
    <s v="Delivered"/>
    <s v="Delivered"/>
    <s v="Instagram"/>
    <n v="70"/>
    <n v="744"/>
    <n v="2697.3"/>
    <n v="2232"/>
    <n v="465.30000000000018"/>
    <n v="0.17250583917250589"/>
    <n v="2697.3"/>
    <n v="465.30000000000018"/>
    <s v="Jun"/>
    <s v="Jun-2024"/>
    <d v="2024-06-01T00:00:00"/>
    <s v="Home &amp; Kitchen"/>
    <x v="24"/>
  </r>
  <r>
    <s v="P048"/>
    <n v="1"/>
    <n v="1599"/>
    <n v="79.95"/>
    <s v="Debit Card"/>
    <s v="Delivered"/>
    <s v="Delivered"/>
    <s v="Email"/>
    <n v="40"/>
    <n v="1138"/>
    <n v="1519.05"/>
    <n v="1138"/>
    <n v="381.04999999999995"/>
    <n v="0.25084756920443696"/>
    <n v="1519.05"/>
    <n v="381.04999999999995"/>
    <s v="Mar"/>
    <s v="Mar-2024"/>
    <d v="2024-03-01T00:00:00"/>
    <s v="Home &amp; Kitchen"/>
    <x v="13"/>
  </r>
  <r>
    <s v="P047"/>
    <n v="2"/>
    <n v="1999"/>
    <n v="0"/>
    <s v="Credit Card"/>
    <s v="Cancelled"/>
    <s v="Cancelled"/>
    <s v="Instagram"/>
    <n v="60"/>
    <n v="1547"/>
    <n v="3998"/>
    <n v="3094"/>
    <n v="904"/>
    <n v="0.22611305652826413"/>
    <n v="0"/>
    <n v="0"/>
    <s v="Feb"/>
    <s v="Feb-2025"/>
    <d v="2025-02-01T00:00:00"/>
    <s v="Home &amp; Kitchen"/>
    <x v="13"/>
  </r>
  <r>
    <s v="P016"/>
    <n v="2"/>
    <n v="999"/>
    <n v="199.8"/>
    <s v="UPI"/>
    <s v="Delivered"/>
    <s v="Delivered"/>
    <s v="Google Ads"/>
    <n v="70"/>
    <n v="813"/>
    <n v="1798.2"/>
    <n v="1626"/>
    <n v="172.20000000000005"/>
    <n v="9.576242909576245E-2"/>
    <n v="1798.2"/>
    <n v="172.20000000000005"/>
    <s v="Mar"/>
    <s v="Mar-2025"/>
    <d v="2025-03-01T00:00:00"/>
    <s v="Electronics"/>
    <x v="6"/>
  </r>
  <r>
    <s v="P071"/>
    <n v="1"/>
    <n v="999"/>
    <n v="0"/>
    <s v="UPI"/>
    <s v="Cancelled"/>
    <s v="Cancelled"/>
    <s v="Google Ads"/>
    <n v="60"/>
    <n v="818"/>
    <n v="999"/>
    <n v="818"/>
    <n v="181"/>
    <n v="0.18118118118118118"/>
    <n v="0"/>
    <n v="0"/>
    <s v="Apr"/>
    <s v="Apr-2024"/>
    <d v="2024-04-01T00:00:00"/>
    <s v="Beauty &amp; Personal Care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s v="RET0001"/>
    <s v="ORD00353"/>
    <s v="P088"/>
    <n v="45563"/>
    <x v="0"/>
    <n v="2651.53"/>
    <s v="Approved"/>
  </r>
  <r>
    <s v="RET0002"/>
    <s v="ORD01201"/>
    <s v="P029"/>
    <n v="45739"/>
    <x v="0"/>
    <n v="9524.14"/>
    <s v="Processed"/>
  </r>
  <r>
    <s v="RET0003"/>
    <s v="ORD01149"/>
    <s v="P095"/>
    <n v="45776"/>
    <x v="1"/>
    <n v="295.22000000000003"/>
    <s v="Approved"/>
  </r>
  <r>
    <s v="RET0004"/>
    <s v="ORD00460"/>
    <s v="P014"/>
    <n v="45670"/>
    <x v="2"/>
    <n v="4375.4399999999996"/>
    <s v="Approved"/>
  </r>
  <r>
    <s v="RET0005"/>
    <s v="ORD01911"/>
    <s v="P063"/>
    <n v="45491"/>
    <x v="1"/>
    <n v="5242.75"/>
    <s v="Approved"/>
  </r>
  <r>
    <s v="RET0006"/>
    <s v="ORD00064"/>
    <s v="P087"/>
    <n v="45767"/>
    <x v="3"/>
    <n v="711.82"/>
    <s v="Approved"/>
  </r>
  <r>
    <s v="RET0007"/>
    <s v="ORD00587"/>
    <s v="P057"/>
    <n v="45729"/>
    <x v="4"/>
    <n v="837.07"/>
    <s v="Approved"/>
  </r>
  <r>
    <s v="RET0008"/>
    <s v="ORD00806"/>
    <s v="P070"/>
    <n v="45509"/>
    <x v="2"/>
    <n v="1483.3"/>
    <s v="Approved"/>
  </r>
  <r>
    <s v="RET0009"/>
    <s v="ORD01760"/>
    <s v="P052"/>
    <n v="45581"/>
    <x v="0"/>
    <n v="1462.77"/>
    <s v="Approved"/>
  </r>
  <r>
    <s v="RET0010"/>
    <s v="ORD01203"/>
    <s v="P028"/>
    <n v="45364"/>
    <x v="3"/>
    <n v="2985.53"/>
    <s v="Approved"/>
  </r>
  <r>
    <s v="RET0011"/>
    <s v="ORD00906"/>
    <s v="P053"/>
    <n v="45513"/>
    <x v="2"/>
    <n v="479.43"/>
    <s v="Approved"/>
  </r>
  <r>
    <s v="RET0012"/>
    <s v="ORD00292"/>
    <s v="P075"/>
    <n v="45822"/>
    <x v="2"/>
    <n v="3333.31"/>
    <s v="Approved"/>
  </r>
  <r>
    <s v="RET0013"/>
    <s v="ORD02083"/>
    <s v="P007"/>
    <n v="45727"/>
    <x v="2"/>
    <n v="1145.47"/>
    <s v="Approved"/>
  </r>
  <r>
    <s v="RET0014"/>
    <s v="ORD00606"/>
    <s v="P077"/>
    <n v="45458"/>
    <x v="4"/>
    <n v="7813.62"/>
    <s v="Approved"/>
  </r>
  <r>
    <s v="RET0015"/>
    <s v="ORD01192"/>
    <s v="P010"/>
    <n v="45390"/>
    <x v="3"/>
    <n v="4751.46"/>
    <s v="Approved"/>
  </r>
  <r>
    <s v="RET0016"/>
    <s v="ORD02152"/>
    <s v="P080"/>
    <n v="45903"/>
    <x v="1"/>
    <n v="19047.830000000002"/>
    <s v="Approved"/>
  </r>
  <r>
    <s v="RET0017"/>
    <s v="ORD02174"/>
    <s v="P030"/>
    <n v="45909"/>
    <x v="3"/>
    <n v="3178.07"/>
    <s v="Approved"/>
  </r>
  <r>
    <s v="RET0018"/>
    <s v="ORD01990"/>
    <s v="P030"/>
    <n v="45865"/>
    <x v="5"/>
    <n v="2218.23"/>
    <s v="Approved"/>
  </r>
  <r>
    <s v="RET0019"/>
    <s v="ORD01789"/>
    <s v="P025"/>
    <n v="45375"/>
    <x v="2"/>
    <n v="8732.51"/>
    <s v="Approved"/>
  </r>
  <r>
    <s v="RET0020"/>
    <s v="ORD00218"/>
    <s v="P083"/>
    <n v="45604"/>
    <x v="0"/>
    <n v="832.04"/>
    <s v="Approved"/>
  </r>
  <r>
    <s v="RET0021"/>
    <s v="ORD00369"/>
    <s v="P004"/>
    <n v="45390"/>
    <x v="3"/>
    <n v="33661.67"/>
    <s v="Approved"/>
  </r>
  <r>
    <s v="RET0022"/>
    <s v="ORD01561"/>
    <s v="P073"/>
    <n v="45305"/>
    <x v="2"/>
    <n v="460.78"/>
    <s v="Approved"/>
  </r>
  <r>
    <s v="RET0023"/>
    <s v="ORD00567"/>
    <s v="P077"/>
    <n v="45525"/>
    <x v="1"/>
    <n v="11351.54"/>
    <s v="Approved"/>
  </r>
  <r>
    <s v="RET0024"/>
    <s v="ORD01937"/>
    <s v="P014"/>
    <n v="45867"/>
    <x v="0"/>
    <n v="2372.7399999999998"/>
    <s v="Approved"/>
  </r>
  <r>
    <s v="RET0025"/>
    <s v="ORD01323"/>
    <s v="P048"/>
    <n v="45760"/>
    <x v="0"/>
    <n v="1293.27"/>
    <s v="Approved"/>
  </r>
  <r>
    <s v="RET0026"/>
    <s v="ORD00250"/>
    <s v="P093"/>
    <n v="45528"/>
    <x v="4"/>
    <n v="891.1"/>
    <s v="Approved"/>
  </r>
  <r>
    <s v="RET0027"/>
    <s v="ORD02462"/>
    <s v="P015"/>
    <n v="45863"/>
    <x v="0"/>
    <n v="2426.23"/>
    <s v="Approved"/>
  </r>
  <r>
    <s v="RET0028"/>
    <s v="ORD01454"/>
    <s v="P076"/>
    <n v="45413"/>
    <x v="5"/>
    <n v="383.65"/>
    <s v="Approved"/>
  </r>
  <r>
    <s v="RET0029"/>
    <s v="ORD01314"/>
    <s v="P074"/>
    <n v="45740"/>
    <x v="4"/>
    <n v="2896.62"/>
    <s v="Approved"/>
  </r>
  <r>
    <s v="RET0030"/>
    <s v="ORD01901"/>
    <s v="P005"/>
    <n v="45699"/>
    <x v="5"/>
    <n v="1000.42"/>
    <s v="Approved"/>
  </r>
  <r>
    <s v="RET0031"/>
    <s v="ORD01757"/>
    <s v="P005"/>
    <n v="45359"/>
    <x v="2"/>
    <n v="1065.25"/>
    <s v="Approved"/>
  </r>
  <r>
    <s v="RET0032"/>
    <s v="ORD01963"/>
    <s v="P096"/>
    <n v="45909"/>
    <x v="5"/>
    <n v="245.38"/>
    <s v="Approved"/>
  </r>
  <r>
    <s v="RET0033"/>
    <s v="ORD00366"/>
    <s v="P031"/>
    <n v="45614"/>
    <x v="4"/>
    <n v="3411.05"/>
    <s v="Approved"/>
  </r>
  <r>
    <s v="RET0034"/>
    <s v="ORD01492"/>
    <s v="P070"/>
    <n v="45534"/>
    <x v="0"/>
    <n v="477.66"/>
    <s v="Approved"/>
  </r>
  <r>
    <s v="RET0035"/>
    <s v="ORD01322"/>
    <s v="P050"/>
    <n v="45923"/>
    <x v="3"/>
    <n v="11354.74"/>
    <s v="Approved"/>
  </r>
  <r>
    <s v="RET0036"/>
    <s v="ORD01624"/>
    <s v="P054"/>
    <n v="45782"/>
    <x v="1"/>
    <n v="4467.18"/>
    <s v="Approved"/>
  </r>
  <r>
    <s v="RET0037"/>
    <s v="ORD00692"/>
    <s v="P062"/>
    <n v="45956"/>
    <x v="0"/>
    <n v="1487.62"/>
    <s v="Approved"/>
  </r>
  <r>
    <s v="RET0038"/>
    <s v="ORD00173"/>
    <s v="P098"/>
    <n v="45361"/>
    <x v="2"/>
    <n v="648.53"/>
    <s v="Approved"/>
  </r>
  <r>
    <s v="RET0039"/>
    <s v="ORD02279"/>
    <s v="P026"/>
    <n v="45622"/>
    <x v="0"/>
    <n v="541.21"/>
    <s v="Approved"/>
  </r>
  <r>
    <s v="RET0040"/>
    <s v="ORD00084"/>
    <s v="P093"/>
    <n v="45750"/>
    <x v="0"/>
    <n v="880.25"/>
    <s v="Approved"/>
  </r>
  <r>
    <s v="RET0041"/>
    <s v="ORD00285"/>
    <s v="P019"/>
    <n v="45833"/>
    <x v="2"/>
    <n v="413.86"/>
    <s v="Approved"/>
  </r>
  <r>
    <s v="RET0042"/>
    <s v="ORD00481"/>
    <s v="P090"/>
    <n v="45462"/>
    <x v="5"/>
    <n v="15015.22"/>
    <s v="Approved"/>
  </r>
  <r>
    <s v="RET0043"/>
    <s v="ORD01479"/>
    <s v="P065"/>
    <n v="45330"/>
    <x v="4"/>
    <n v="719.35"/>
    <s v="Processed"/>
  </r>
  <r>
    <s v="RET0044"/>
    <s v="ORD01037"/>
    <s v="P016"/>
    <n v="45348"/>
    <x v="3"/>
    <n v="928.58"/>
    <s v="Approved"/>
  </r>
  <r>
    <s v="RET0045"/>
    <s v="ORD00227"/>
    <s v="P068"/>
    <n v="45345"/>
    <x v="3"/>
    <n v="4256.8"/>
    <s v="Approved"/>
  </r>
  <r>
    <s v="RET0046"/>
    <s v="ORD00395"/>
    <s v="P036"/>
    <n v="45471"/>
    <x v="5"/>
    <n v="10339.1"/>
    <s v="Processed"/>
  </r>
  <r>
    <s v="RET0047"/>
    <s v="ORD00499"/>
    <s v="P032"/>
    <n v="45576"/>
    <x v="0"/>
    <n v="1319.45"/>
    <s v="Approved"/>
  </r>
  <r>
    <s v="RET0048"/>
    <s v="ORD00346"/>
    <s v="P031"/>
    <n v="45881"/>
    <x v="5"/>
    <n v="15844.19"/>
    <s v="Approved"/>
  </r>
  <r>
    <s v="RET0049"/>
    <s v="ORD01857"/>
    <s v="P070"/>
    <n v="45491"/>
    <x v="3"/>
    <n v="403.41"/>
    <s v="Approved"/>
  </r>
  <r>
    <s v="RET0050"/>
    <s v="ORD01422"/>
    <s v="P057"/>
    <n v="45895"/>
    <x v="5"/>
    <n v="550.75"/>
    <s v="Approved"/>
  </r>
  <r>
    <s v="RET0051"/>
    <s v="ORD01352"/>
    <s v="P035"/>
    <n v="45816"/>
    <x v="0"/>
    <n v="2170.9899999999998"/>
    <s v="Approved"/>
  </r>
  <r>
    <s v="RET0052"/>
    <s v="ORD01364"/>
    <s v="P042"/>
    <n v="45603"/>
    <x v="4"/>
    <n v="4673.4399999999996"/>
    <s v="Processed"/>
  </r>
  <r>
    <s v="RET0053"/>
    <s v="ORD00102"/>
    <s v="P088"/>
    <n v="45466"/>
    <x v="3"/>
    <n v="2414.81"/>
    <s v="Approved"/>
  </r>
  <r>
    <s v="RET0054"/>
    <s v="ORD02089"/>
    <s v="P080"/>
    <n v="45403"/>
    <x v="5"/>
    <n v="11597.72"/>
    <s v="Approved"/>
  </r>
  <r>
    <s v="RET0055"/>
    <s v="ORD02147"/>
    <s v="P046"/>
    <n v="45691"/>
    <x v="4"/>
    <n v="3668.92"/>
    <s v="Approved"/>
  </r>
  <r>
    <s v="RET0056"/>
    <s v="ORD01062"/>
    <s v="P063"/>
    <n v="45929"/>
    <x v="4"/>
    <n v="2791.46"/>
    <s v="Approved"/>
  </r>
  <r>
    <s v="RET0057"/>
    <s v="ORD01084"/>
    <s v="P042"/>
    <n v="45370"/>
    <x v="4"/>
    <n v="2378.38"/>
    <s v="Approved"/>
  </r>
  <r>
    <s v="RET0058"/>
    <s v="ORD00459"/>
    <s v="P054"/>
    <n v="45660"/>
    <x v="3"/>
    <n v="19103.37"/>
    <s v="Approved"/>
  </r>
  <r>
    <s v="RET0059"/>
    <s v="ORD02005"/>
    <s v="P043"/>
    <n v="45559"/>
    <x v="3"/>
    <n v="1941.46"/>
    <s v="Approved"/>
  </r>
  <r>
    <s v="RET0060"/>
    <s v="ORD02201"/>
    <s v="P059"/>
    <n v="45787"/>
    <x v="5"/>
    <n v="1943.78"/>
    <s v="Approved"/>
  </r>
  <r>
    <s v="RET0061"/>
    <s v="ORD01143"/>
    <s v="P040"/>
    <n v="45514"/>
    <x v="2"/>
    <n v="716.67"/>
    <s v="Approved"/>
  </r>
  <r>
    <s v="RET0062"/>
    <s v="ORD00380"/>
    <s v="P100"/>
    <n v="45556"/>
    <x v="3"/>
    <n v="4668.66"/>
    <s v="Approved"/>
  </r>
  <r>
    <s v="RET0063"/>
    <s v="ORD00695"/>
    <s v="P064"/>
    <n v="45539"/>
    <x v="3"/>
    <n v="715.5"/>
    <s v="Approved"/>
  </r>
  <r>
    <s v="RET0064"/>
    <s v="ORD01813"/>
    <s v="P015"/>
    <n v="45616"/>
    <x v="5"/>
    <n v="1247.02"/>
    <s v="Approved"/>
  </r>
  <r>
    <s v="RET0065"/>
    <s v="ORD01520"/>
    <s v="P085"/>
    <n v="45649"/>
    <x v="3"/>
    <n v="2837.02"/>
    <s v="Approved"/>
  </r>
  <r>
    <s v="RET0066"/>
    <s v="ORD00318"/>
    <s v="P022"/>
    <n v="45333"/>
    <x v="2"/>
    <n v="830.5"/>
    <s v="Approved"/>
  </r>
  <r>
    <s v="RET0067"/>
    <s v="ORD00237"/>
    <s v="P010"/>
    <n v="45675"/>
    <x v="5"/>
    <n v="4903.09"/>
    <s v="Processed"/>
  </r>
  <r>
    <s v="RET0068"/>
    <s v="ORD01447"/>
    <s v="P051"/>
    <n v="45305"/>
    <x v="2"/>
    <n v="2384.56"/>
    <s v="Approved"/>
  </r>
  <r>
    <s v="RET0069"/>
    <s v="ORD01917"/>
    <s v="P016"/>
    <n v="45732"/>
    <x v="4"/>
    <n v="3644.97"/>
    <s v="Approved"/>
  </r>
  <r>
    <s v="RET0070"/>
    <s v="ORD01934"/>
    <s v="P055"/>
    <n v="45961"/>
    <x v="4"/>
    <n v="1449.16"/>
    <s v="Approved"/>
  </r>
  <r>
    <s v="RET0071"/>
    <s v="ORD01706"/>
    <s v="P042"/>
    <n v="45938"/>
    <x v="2"/>
    <n v="6888.48"/>
    <s v="Approved"/>
  </r>
  <r>
    <s v="RET0072"/>
    <s v="ORD01519"/>
    <s v="P077"/>
    <n v="45508"/>
    <x v="4"/>
    <n v="11380.25"/>
    <s v="Approved"/>
  </r>
  <r>
    <s v="RET0073"/>
    <s v="ORD01607"/>
    <s v="P069"/>
    <n v="45600"/>
    <x v="2"/>
    <n v="2009.52"/>
    <s v="Approved"/>
  </r>
  <r>
    <s v="RET0074"/>
    <s v="ORD00737"/>
    <s v="P098"/>
    <n v="45480"/>
    <x v="3"/>
    <n v="333.71"/>
    <s v="Approved"/>
  </r>
  <r>
    <s v="RET0075"/>
    <s v="ORD01884"/>
    <s v="P076"/>
    <n v="45770"/>
    <x v="2"/>
    <n v="1180.8699999999999"/>
    <s v="Approved"/>
  </r>
  <r>
    <s v="RET0076"/>
    <s v="ORD00603"/>
    <s v="P063"/>
    <n v="45810"/>
    <x v="5"/>
    <n v="8021.02"/>
    <s v="Approved"/>
  </r>
  <r>
    <s v="RET0077"/>
    <s v="ORD02200"/>
    <s v="P047"/>
    <n v="45838"/>
    <x v="2"/>
    <n v="1859.95"/>
    <s v="Approved"/>
  </r>
  <r>
    <s v="RET0078"/>
    <s v="ORD01388"/>
    <s v="P085"/>
    <n v="45412"/>
    <x v="1"/>
    <n v="2818.45"/>
    <s v="Approved"/>
  </r>
  <r>
    <s v="RET0079"/>
    <s v="ORD00779"/>
    <s v="P080"/>
    <n v="45482"/>
    <x v="2"/>
    <n v="27372.97"/>
    <s v="Approved"/>
  </r>
  <r>
    <s v="RET0080"/>
    <s v="ORD01973"/>
    <s v="P013"/>
    <n v="45776"/>
    <x v="3"/>
    <n v="820.85"/>
    <s v="Approved"/>
  </r>
  <r>
    <s v="RET0081"/>
    <s v="ORD02180"/>
    <s v="P021"/>
    <n v="45592"/>
    <x v="1"/>
    <n v="781.43"/>
    <s v="Approved"/>
  </r>
  <r>
    <s v="RET0082"/>
    <s v="ORD01348"/>
    <s v="P079"/>
    <n v="45399"/>
    <x v="2"/>
    <n v="3801.34"/>
    <s v="Approved"/>
  </r>
  <r>
    <s v="RET0083"/>
    <s v="ORD01095"/>
    <s v="P064"/>
    <n v="45841"/>
    <x v="3"/>
    <n v="1297.94"/>
    <s v="Processed"/>
  </r>
  <r>
    <s v="RET0084"/>
    <s v="ORD02207"/>
    <s v="P020"/>
    <n v="45529"/>
    <x v="4"/>
    <n v="1978.2"/>
    <s v="Approved"/>
  </r>
  <r>
    <s v="RET0085"/>
    <s v="ORD01180"/>
    <s v="P097"/>
    <n v="45391"/>
    <x v="3"/>
    <n v="837.28"/>
    <s v="Approved"/>
  </r>
  <r>
    <s v="RET0086"/>
    <s v="ORD00993"/>
    <s v="P088"/>
    <n v="45749"/>
    <x v="2"/>
    <n v="5850.2"/>
    <s v="Approved"/>
  </r>
  <r>
    <s v="RET0087"/>
    <s v="ORD01462"/>
    <s v="P060"/>
    <n v="45504"/>
    <x v="3"/>
    <n v="905.82"/>
    <s v="Approved"/>
  </r>
  <r>
    <s v="RET0088"/>
    <s v="ORD01652"/>
    <s v="P064"/>
    <n v="45436"/>
    <x v="1"/>
    <n v="648.55999999999995"/>
    <s v="Approved"/>
  </r>
  <r>
    <s v="RET0089"/>
    <s v="ORD02400"/>
    <s v="P046"/>
    <n v="45352"/>
    <x v="2"/>
    <n v="3423.64"/>
    <s v="Approved"/>
  </r>
  <r>
    <s v="RET0090"/>
    <s v="ORD01310"/>
    <s v="P070"/>
    <n v="45334"/>
    <x v="3"/>
    <n v="995.13"/>
    <s v="Approved"/>
  </r>
  <r>
    <s v="RET0091"/>
    <s v="ORD01865"/>
    <s v="P097"/>
    <n v="45595"/>
    <x v="0"/>
    <n v="924.42"/>
    <s v="Approved"/>
  </r>
  <r>
    <s v="RET0092"/>
    <s v="ORD01618"/>
    <s v="P030"/>
    <n v="45344"/>
    <x v="0"/>
    <n v="669.73"/>
    <s v="Approved"/>
  </r>
  <r>
    <s v="RET0093"/>
    <s v="ORD02135"/>
    <s v="P095"/>
    <n v="45639"/>
    <x v="4"/>
    <n v="561.82000000000005"/>
    <s v="Approved"/>
  </r>
  <r>
    <s v="RET0094"/>
    <s v="ORD01074"/>
    <s v="P079"/>
    <n v="45716"/>
    <x v="2"/>
    <n v="6761.51"/>
    <s v="Approved"/>
  </r>
  <r>
    <s v="RET0095"/>
    <s v="ORD01568"/>
    <s v="P051"/>
    <n v="45777"/>
    <x v="0"/>
    <n v="2253.75"/>
    <s v="Approved"/>
  </r>
  <r>
    <s v="RET0096"/>
    <s v="ORD01535"/>
    <s v="P038"/>
    <n v="45896"/>
    <x v="1"/>
    <n v="376.45"/>
    <s v="Approved"/>
  </r>
  <r>
    <s v="RET0097"/>
    <s v="ORD00018"/>
    <s v="P042"/>
    <n v="45415"/>
    <x v="5"/>
    <n v="2331.94"/>
    <s v="Approved"/>
  </r>
  <r>
    <s v="RET0098"/>
    <s v="ORD01648"/>
    <s v="P076"/>
    <n v="45489"/>
    <x v="4"/>
    <n v="687.85"/>
    <s v="Approved"/>
  </r>
  <r>
    <s v="RET0099"/>
    <s v="ORD00818"/>
    <s v="P018"/>
    <n v="45911"/>
    <x v="5"/>
    <n v="437.93"/>
    <s v="Approved"/>
  </r>
  <r>
    <s v="RET0100"/>
    <s v="ORD00249"/>
    <s v="P035"/>
    <n v="45493"/>
    <x v="0"/>
    <n v="1179.97"/>
    <s v="Processed"/>
  </r>
  <r>
    <s v="RET0101"/>
    <s v="ORD02235"/>
    <s v="P086"/>
    <n v="45749"/>
    <x v="5"/>
    <n v="6454.38"/>
    <s v="Approved"/>
  </r>
  <r>
    <s v="RET0102"/>
    <s v="ORD01700"/>
    <s v="P029"/>
    <n v="45641"/>
    <x v="3"/>
    <n v="4776.62"/>
    <s v="Approved"/>
  </r>
  <r>
    <s v="RET0103"/>
    <s v="ORD00754"/>
    <s v="P028"/>
    <n v="45870"/>
    <x v="1"/>
    <n v="2987.48"/>
    <s v="Approved"/>
  </r>
  <r>
    <s v="RET0104"/>
    <s v="ORD01501"/>
    <s v="P079"/>
    <n v="45378"/>
    <x v="5"/>
    <n v="5033.66"/>
    <s v="Processed"/>
  </r>
  <r>
    <s v="RET0105"/>
    <s v="ORD00632"/>
    <s v="P014"/>
    <n v="45674"/>
    <x v="5"/>
    <n v="7317.82"/>
    <s v="Approved"/>
  </r>
  <r>
    <s v="RET0106"/>
    <s v="ORD01075"/>
    <s v="P098"/>
    <n v="45537"/>
    <x v="3"/>
    <n v="1595.59"/>
    <s v="Approved"/>
  </r>
  <r>
    <s v="RET0107"/>
    <s v="ORD02352"/>
    <s v="P055"/>
    <n v="45394"/>
    <x v="0"/>
    <n v="742.11"/>
    <s v="Approved"/>
  </r>
  <r>
    <s v="RET0108"/>
    <s v="ORD00219"/>
    <s v="P037"/>
    <n v="45802"/>
    <x v="5"/>
    <n v="719.7"/>
    <s v="Approved"/>
  </r>
  <r>
    <s v="RET0109"/>
    <s v="ORD01818"/>
    <s v="P028"/>
    <n v="45443"/>
    <x v="5"/>
    <n v="747"/>
    <s v="Approved"/>
  </r>
  <r>
    <s v="RET0110"/>
    <s v="ORD00930"/>
    <s v="P039"/>
    <n v="45775"/>
    <x v="4"/>
    <n v="2987.41"/>
    <s v="Approved"/>
  </r>
  <r>
    <s v="RET0111"/>
    <s v="ORD02280"/>
    <s v="P052"/>
    <n v="45408"/>
    <x v="1"/>
    <n v="419.63"/>
    <s v="Approved"/>
  </r>
  <r>
    <s v="RET0112"/>
    <s v="ORD01274"/>
    <s v="P037"/>
    <n v="45496"/>
    <x v="4"/>
    <n v="711.14"/>
    <s v="Approved"/>
  </r>
  <r>
    <s v="RET0113"/>
    <s v="ORD01978"/>
    <s v="P043"/>
    <n v="45942"/>
    <x v="3"/>
    <n v="1932.16"/>
    <s v="Approved"/>
  </r>
  <r>
    <s v="RET0114"/>
    <s v="ORD01912"/>
    <s v="P083"/>
    <n v="45812"/>
    <x v="0"/>
    <n v="871.09"/>
    <s v="Approved"/>
  </r>
  <r>
    <s v="RET0115"/>
    <s v="ORD00203"/>
    <s v="P046"/>
    <n v="45624"/>
    <x v="4"/>
    <n v="5380.51"/>
    <s v="Approved"/>
  </r>
  <r>
    <s v="RET0116"/>
    <s v="ORD01414"/>
    <s v="P042"/>
    <n v="45382"/>
    <x v="4"/>
    <n v="6013.77"/>
    <s v="Approved"/>
  </r>
  <r>
    <s v="RET0117"/>
    <s v="ORD01228"/>
    <s v="P030"/>
    <n v="45925"/>
    <x v="0"/>
    <n v="793.21"/>
    <s v="Approved"/>
  </r>
  <r>
    <s v="RET0118"/>
    <s v="ORD00637"/>
    <s v="P024"/>
    <n v="45624"/>
    <x v="5"/>
    <n v="1167.21"/>
    <s v="Approved"/>
  </r>
  <r>
    <s v="RET0119"/>
    <s v="ORD00744"/>
    <s v="P067"/>
    <n v="45967"/>
    <x v="4"/>
    <n v="3234.26"/>
    <s v="Approved"/>
  </r>
  <r>
    <s v="RET0120"/>
    <s v="ORD01936"/>
    <s v="P028"/>
    <n v="45526"/>
    <x v="4"/>
    <n v="668"/>
    <s v="Approved"/>
  </r>
  <r>
    <s v="RET0121"/>
    <s v="ORD00832"/>
    <s v="P030"/>
    <n v="45894"/>
    <x v="3"/>
    <n v="733.7"/>
    <s v="Approved"/>
  </r>
  <r>
    <s v="RET0122"/>
    <s v="ORD00306"/>
    <s v="P063"/>
    <n v="45789"/>
    <x v="2"/>
    <n v="5084.16"/>
    <s v="Approved"/>
  </r>
  <r>
    <s v="RET0123"/>
    <s v="ORD01358"/>
    <s v="P010"/>
    <n v="45577"/>
    <x v="0"/>
    <n v="2278.5700000000002"/>
    <s v="Processed"/>
  </r>
  <r>
    <s v="RET0124"/>
    <s v="ORD00330"/>
    <s v="P011"/>
    <n v="45319"/>
    <x v="2"/>
    <n v="2360.6799999999998"/>
    <s v="Approved"/>
  </r>
  <r>
    <s v="RET0125"/>
    <s v="ORD00088"/>
    <s v="P075"/>
    <n v="45787"/>
    <x v="5"/>
    <n v="1842.53"/>
    <s v="Approved"/>
  </r>
  <r>
    <s v="RET0126"/>
    <s v="ORD01177"/>
    <s v="P016"/>
    <n v="45691"/>
    <x v="3"/>
    <n v="873.33"/>
    <s v="Approved"/>
  </r>
  <r>
    <s v="RET0127"/>
    <s v="ORD00427"/>
    <s v="P003"/>
    <n v="45622"/>
    <x v="1"/>
    <n v="330.22"/>
    <s v="Approved"/>
  </r>
  <r>
    <s v="RET0128"/>
    <s v="ORD01894"/>
    <s v="P004"/>
    <n v="45304"/>
    <x v="0"/>
    <n v="8006.1"/>
    <s v="Approved"/>
  </r>
  <r>
    <s v="RET0129"/>
    <s v="ORD02046"/>
    <s v="P018"/>
    <n v="45787"/>
    <x v="0"/>
    <n v="409.44"/>
    <s v="Approved"/>
  </r>
  <r>
    <s v="RET0130"/>
    <s v="ORD01407"/>
    <s v="P047"/>
    <n v="45616"/>
    <x v="5"/>
    <n v="7834.38"/>
    <s v="Approved"/>
  </r>
  <r>
    <s v="RET0131"/>
    <s v="ORD00222"/>
    <s v="P059"/>
    <n v="45347"/>
    <x v="3"/>
    <n v="1760.61"/>
    <s v="Approved"/>
  </r>
  <r>
    <s v="RET0132"/>
    <s v="ORD00714"/>
    <s v="P053"/>
    <n v="45941"/>
    <x v="2"/>
    <n v="2257"/>
    <s v="Approved"/>
  </r>
  <r>
    <s v="RET0133"/>
    <s v="ORD00767"/>
    <s v="P030"/>
    <n v="45681"/>
    <x v="2"/>
    <n v="793.39"/>
    <s v="Approved"/>
  </r>
  <r>
    <s v="RET0134"/>
    <s v="ORD01061"/>
    <s v="P049"/>
    <n v="45490"/>
    <x v="0"/>
    <n v="785.06"/>
    <s v="Approved"/>
  </r>
  <r>
    <s v="RET0135"/>
    <s v="ORD02259"/>
    <s v="P045"/>
    <n v="45649"/>
    <x v="0"/>
    <n v="4578.72"/>
    <s v="Approved"/>
  </r>
  <r>
    <s v="RET0136"/>
    <s v="ORD02070"/>
    <s v="P074"/>
    <n v="45841"/>
    <x v="5"/>
    <n v="5593.41"/>
    <s v="Approved"/>
  </r>
  <r>
    <s v="RET0137"/>
    <s v="ORD02016"/>
    <s v="P095"/>
    <n v="45957"/>
    <x v="3"/>
    <n v="566.05999999999995"/>
    <s v="Approved"/>
  </r>
  <r>
    <s v="RET0138"/>
    <s v="ORD01871"/>
    <s v="P001"/>
    <n v="45502"/>
    <x v="4"/>
    <n v="797.07"/>
    <s v="Approved"/>
  </r>
  <r>
    <s v="RET0139"/>
    <s v="ORD00094"/>
    <s v="P012"/>
    <n v="45783"/>
    <x v="4"/>
    <n v="1469.17"/>
    <s v="Approved"/>
  </r>
  <r>
    <s v="RET0140"/>
    <s v="ORD01756"/>
    <s v="P012"/>
    <n v="45434"/>
    <x v="0"/>
    <n v="1597.1"/>
    <s v="Approved"/>
  </r>
  <r>
    <s v="RET0141"/>
    <s v="ORD01772"/>
    <s v="P057"/>
    <n v="45914"/>
    <x v="3"/>
    <n v="277.44"/>
    <s v="Approved"/>
  </r>
  <r>
    <s v="RET0142"/>
    <s v="ORD01021"/>
    <s v="P067"/>
    <n v="45798"/>
    <x v="5"/>
    <n v="835.57"/>
    <s v="Approved"/>
  </r>
  <r>
    <s v="RET0143"/>
    <s v="ORD02344"/>
    <s v="P065"/>
    <n v="45379"/>
    <x v="0"/>
    <n v="352.26"/>
    <s v="Approved"/>
  </r>
  <r>
    <s v="RET0144"/>
    <s v="ORD00021"/>
    <s v="P019"/>
    <n v="45642"/>
    <x v="3"/>
    <n v="1684.78"/>
    <s v="Approved"/>
  </r>
  <r>
    <s v="RET0145"/>
    <s v="ORD01371"/>
    <s v="P025"/>
    <n v="45808"/>
    <x v="2"/>
    <n v="4745.6499999999996"/>
    <s v="Approved"/>
  </r>
  <r>
    <s v="RET0146"/>
    <s v="ORD01330"/>
    <s v="P099"/>
    <n v="45677"/>
    <x v="0"/>
    <n v="1100.29"/>
    <s v="Approved"/>
  </r>
  <r>
    <s v="RET0147"/>
    <s v="ORD00317"/>
    <s v="P008"/>
    <n v="45750"/>
    <x v="4"/>
    <n v="589.34"/>
    <s v="Approved"/>
  </r>
  <r>
    <s v="RET0148"/>
    <s v="ORD02067"/>
    <s v="P062"/>
    <n v="45780"/>
    <x v="2"/>
    <n v="3135.17"/>
    <s v="Approved"/>
  </r>
  <r>
    <s v="RET0149"/>
    <s v="ORD01080"/>
    <s v="P011"/>
    <n v="45824"/>
    <x v="2"/>
    <n v="1290.9000000000001"/>
    <s v="Approved"/>
  </r>
  <r>
    <s v="RET0150"/>
    <s v="ORD02303"/>
    <s v="P073"/>
    <n v="45623"/>
    <x v="2"/>
    <n v="490.49"/>
    <s v="Approved"/>
  </r>
  <r>
    <s v="RET0151"/>
    <s v="ORD01158"/>
    <s v="P011"/>
    <n v="45819"/>
    <x v="0"/>
    <n v="1351.27"/>
    <s v="Approved"/>
  </r>
  <r>
    <s v="RET0152"/>
    <s v="ORD02335"/>
    <s v="P056"/>
    <n v="45768"/>
    <x v="0"/>
    <n v="1095.98"/>
    <s v="Approved"/>
  </r>
  <r>
    <s v="RET0153"/>
    <s v="ORD00352"/>
    <s v="P034"/>
    <n v="45584"/>
    <x v="2"/>
    <n v="4581.84"/>
    <s v="Approved"/>
  </r>
  <r>
    <s v="RET0154"/>
    <s v="ORD00283"/>
    <s v="P014"/>
    <n v="45743"/>
    <x v="5"/>
    <n v="9919.08"/>
    <s v="Approved"/>
  </r>
  <r>
    <s v="RET0155"/>
    <s v="ORD00109"/>
    <s v="P031"/>
    <n v="45616"/>
    <x v="5"/>
    <n v="3314.79"/>
    <s v="Approved"/>
  </r>
  <r>
    <s v="RET0156"/>
    <s v="ORD00960"/>
    <s v="P070"/>
    <n v="45926"/>
    <x v="3"/>
    <n v="1371.73"/>
    <s v="Approved"/>
  </r>
  <r>
    <s v="RET0157"/>
    <s v="ORD01375"/>
    <s v="P049"/>
    <n v="45887"/>
    <x v="2"/>
    <n v="1580.48"/>
    <s v="Approved"/>
  </r>
  <r>
    <s v="RET0158"/>
    <s v="ORD02292"/>
    <s v="P012"/>
    <n v="45323"/>
    <x v="5"/>
    <n v="4707.2299999999996"/>
    <s v="Approved"/>
  </r>
  <r>
    <s v="RET0159"/>
    <s v="ORD02342"/>
    <s v="P097"/>
    <n v="45877"/>
    <x v="2"/>
    <n v="488.94"/>
    <s v="Approved"/>
  </r>
  <r>
    <s v="RET0160"/>
    <s v="ORD01413"/>
    <s v="P080"/>
    <n v="45620"/>
    <x v="1"/>
    <n v="16818.240000000002"/>
    <s v="Approved"/>
  </r>
  <r>
    <s v="RET0161"/>
    <s v="ORD01558"/>
    <s v="P040"/>
    <n v="45320"/>
    <x v="4"/>
    <n v="2891.9"/>
    <s v="Approved"/>
  </r>
  <r>
    <s v="RET0162"/>
    <s v="ORD01393"/>
    <s v="P004"/>
    <n v="45586"/>
    <x v="1"/>
    <n v="8175.68"/>
    <s v="Approved"/>
  </r>
  <r>
    <s v="RET0163"/>
    <s v="ORD02162"/>
    <s v="P009"/>
    <n v="45521"/>
    <x v="3"/>
    <n v="12175.66"/>
    <s v="Approved"/>
  </r>
  <r>
    <s v="RET0164"/>
    <s v="ORD00880"/>
    <s v="P082"/>
    <n v="45785"/>
    <x v="3"/>
    <n v="6650.08"/>
    <s v="Approved"/>
  </r>
  <r>
    <s v="RET0165"/>
    <s v="ORD00715"/>
    <s v="P045"/>
    <n v="45605"/>
    <x v="3"/>
    <n v="4614.32"/>
    <s v="Approved"/>
  </r>
  <r>
    <s v="RET0166"/>
    <s v="ORD01245"/>
    <s v="P005"/>
    <n v="45758"/>
    <x v="2"/>
    <n v="503.1"/>
    <s v="Approved"/>
  </r>
  <r>
    <s v="RET0167"/>
    <s v="ORD01733"/>
    <s v="P045"/>
    <n v="45545"/>
    <x v="4"/>
    <n v="4815.6000000000004"/>
    <s v="Approved"/>
  </r>
  <r>
    <s v="RET0168"/>
    <s v="ORD02232"/>
    <s v="P004"/>
    <n v="45310"/>
    <x v="2"/>
    <n v="7592.1"/>
    <s v="Approved"/>
  </r>
  <r>
    <s v="RET0169"/>
    <s v="ORD01239"/>
    <s v="P020"/>
    <n v="45863"/>
    <x v="1"/>
    <n v="1749.75"/>
    <s v="Approved"/>
  </r>
  <r>
    <s v="RET0170"/>
    <s v="ORD00232"/>
    <s v="P061"/>
    <n v="45835"/>
    <x v="5"/>
    <n v="788.44"/>
    <s v="Approved"/>
  </r>
  <r>
    <s v="RET0171"/>
    <s v="ORD01508"/>
    <s v="P027"/>
    <n v="45927"/>
    <x v="4"/>
    <n v="277.94"/>
    <s v="Approved"/>
  </r>
  <r>
    <s v="RET0172"/>
    <s v="ORD00296"/>
    <s v="P002"/>
    <n v="45769"/>
    <x v="0"/>
    <n v="3622.12"/>
    <s v="Approved"/>
  </r>
  <r>
    <s v="RET0173"/>
    <s v="ORD02472"/>
    <s v="P003"/>
    <n v="45553"/>
    <x v="4"/>
    <n v="324.58999999999997"/>
    <s v="Approved"/>
  </r>
  <r>
    <s v="RET0174"/>
    <s v="ORD02456"/>
    <s v="P020"/>
    <n v="45569"/>
    <x v="4"/>
    <n v="6646.08"/>
    <s v="Approved"/>
  </r>
  <r>
    <s v="RET0175"/>
    <s v="ORD00004"/>
    <s v="P089"/>
    <n v="45398"/>
    <x v="3"/>
    <n v="2567.65"/>
    <s v="Approved"/>
  </r>
  <r>
    <s v="RET0176"/>
    <s v="ORD02444"/>
    <s v="P018"/>
    <n v="45657"/>
    <x v="5"/>
    <n v="1473.24"/>
    <s v="Approved"/>
  </r>
  <r>
    <s v="RET0177"/>
    <s v="ORD00699"/>
    <s v="P061"/>
    <n v="45804"/>
    <x v="2"/>
    <n v="514.41999999999996"/>
    <s v="Approved"/>
  </r>
  <r>
    <s v="RET0178"/>
    <s v="ORD00213"/>
    <s v="P046"/>
    <n v="45497"/>
    <x v="3"/>
    <n v="5839.51"/>
    <s v="Approved"/>
  </r>
  <r>
    <s v="RET0179"/>
    <s v="ORD01771"/>
    <s v="P062"/>
    <n v="45401"/>
    <x v="2"/>
    <n v="5477.85"/>
    <s v="Approved"/>
  </r>
  <r>
    <s v="RET0180"/>
    <s v="ORD01146"/>
    <s v="P017"/>
    <n v="45854"/>
    <x v="2"/>
    <n v="6165.71"/>
    <s v="Approved"/>
  </r>
  <r>
    <s v="RET0181"/>
    <s v="ORD02226"/>
    <s v="P043"/>
    <n v="45406"/>
    <x v="2"/>
    <n v="1057.1199999999999"/>
    <s v="Approved"/>
  </r>
  <r>
    <s v="RET0182"/>
    <s v="ORD00970"/>
    <s v="P062"/>
    <n v="45895"/>
    <x v="3"/>
    <n v="2630.45"/>
    <s v="Processed"/>
  </r>
  <r>
    <s v="RET0183"/>
    <s v="ORD01794"/>
    <s v="P008"/>
    <n v="45622"/>
    <x v="2"/>
    <n v="561.51"/>
    <s v="Processed"/>
  </r>
  <r>
    <s v="RET0184"/>
    <s v="ORD01199"/>
    <s v="P042"/>
    <n v="45831"/>
    <x v="4"/>
    <n v="2011.2"/>
    <s v="Approved"/>
  </r>
  <r>
    <s v="RET0185"/>
    <s v="ORD02354"/>
    <s v="P079"/>
    <n v="45409"/>
    <x v="0"/>
    <n v="1982.65"/>
    <s v="Approved"/>
  </r>
  <r>
    <s v="RET0186"/>
    <s v="ORD01972"/>
    <s v="P010"/>
    <n v="45620"/>
    <x v="2"/>
    <n v="4136.1400000000003"/>
    <s v="Approved"/>
  </r>
  <r>
    <s v="RET0187"/>
    <s v="ORD01537"/>
    <s v="P077"/>
    <n v="45739"/>
    <x v="3"/>
    <n v="10792.72"/>
    <s v="Approved"/>
  </r>
  <r>
    <s v="RET0188"/>
    <s v="ORD00172"/>
    <s v="P036"/>
    <n v="45353"/>
    <x v="2"/>
    <n v="5799.07"/>
    <s v="Approved"/>
  </r>
  <r>
    <s v="RET0189"/>
    <s v="ORD01940"/>
    <s v="P082"/>
    <n v="45311"/>
    <x v="1"/>
    <n v="11759.13"/>
    <s v="Processed"/>
  </r>
  <r>
    <s v="RET0190"/>
    <s v="ORD01162"/>
    <s v="P007"/>
    <n v="45922"/>
    <x v="5"/>
    <n v="504.96"/>
    <s v="Approved"/>
  </r>
  <r>
    <s v="RET0191"/>
    <s v="ORD01214"/>
    <s v="P009"/>
    <n v="45669"/>
    <x v="0"/>
    <n v="4039.14"/>
    <s v="Approved"/>
  </r>
  <r>
    <s v="RET0192"/>
    <s v="ORD00494"/>
    <s v="P032"/>
    <n v="45566"/>
    <x v="2"/>
    <n v="1284.04"/>
    <s v="Approved"/>
  </r>
  <r>
    <s v="RET0193"/>
    <s v="ORD02021"/>
    <s v="P004"/>
    <n v="45343"/>
    <x v="2"/>
    <n v="16723.150000000001"/>
    <s v="Processed"/>
  </r>
  <r>
    <s v="RET0194"/>
    <s v="ORD00901"/>
    <s v="P018"/>
    <n v="45557"/>
    <x v="5"/>
    <n v="424.16"/>
    <s v="Processed"/>
  </r>
  <r>
    <s v="RET0195"/>
    <s v="ORD01534"/>
    <s v="P026"/>
    <n v="45906"/>
    <x v="3"/>
    <n v="503.17"/>
    <s v="Approved"/>
  </r>
  <r>
    <s v="RET0196"/>
    <s v="ORD00934"/>
    <s v="P018"/>
    <n v="45546"/>
    <x v="0"/>
    <n v="427.21"/>
    <s v="Processed"/>
  </r>
  <r>
    <s v="RET0197"/>
    <s v="ORD00586"/>
    <s v="P021"/>
    <n v="45864"/>
    <x v="2"/>
    <n v="795.16"/>
    <s v="Approved"/>
  </r>
  <r>
    <s v="RET0198"/>
    <s v="ORD00133"/>
    <s v="P100"/>
    <n v="45840"/>
    <x v="2"/>
    <n v="13516.99"/>
    <s v="Approved"/>
  </r>
  <r>
    <s v="RET0199"/>
    <s v="ORD01749"/>
    <s v="P057"/>
    <n v="45564"/>
    <x v="5"/>
    <n v="241.95"/>
    <s v="Approved"/>
  </r>
  <r>
    <s v="RET0200"/>
    <s v="ORD01091"/>
    <s v="P006"/>
    <n v="45470"/>
    <x v="0"/>
    <n v="368.63"/>
    <s v="Approved"/>
  </r>
  <r>
    <s v="RET0201"/>
    <s v="ORD00975"/>
    <s v="P005"/>
    <n v="45912"/>
    <x v="4"/>
    <n v="575.95000000000005"/>
    <s v="Approved"/>
  </r>
  <r>
    <s v="RET0202"/>
    <s v="ORD01919"/>
    <s v="P092"/>
    <n v="45720"/>
    <x v="3"/>
    <n v="886.21"/>
    <s v="Approved"/>
  </r>
  <r>
    <s v="RET0203"/>
    <s v="ORD01451"/>
    <s v="P096"/>
    <n v="45633"/>
    <x v="3"/>
    <n v="1012.64"/>
    <s v="Approved"/>
  </r>
  <r>
    <s v="RET0204"/>
    <s v="ORD01786"/>
    <s v="P023"/>
    <n v="45511"/>
    <x v="1"/>
    <n v="7573.12"/>
    <s v="Approved"/>
  </r>
  <r>
    <s v="RET0205"/>
    <s v="ORD00641"/>
    <s v="P068"/>
    <n v="45442"/>
    <x v="3"/>
    <n v="2291.6999999999998"/>
    <s v="Approved"/>
  </r>
  <r>
    <s v="RET0206"/>
    <s v="ORD00320"/>
    <s v="P054"/>
    <n v="45439"/>
    <x v="4"/>
    <n v="14793.34"/>
    <s v="Approved"/>
  </r>
  <r>
    <s v="RET0207"/>
    <s v="ORD02027"/>
    <s v="P023"/>
    <n v="45794"/>
    <x v="5"/>
    <n v="7739.81"/>
    <s v="Approved"/>
  </r>
  <r>
    <s v="RET0208"/>
    <s v="ORD02338"/>
    <s v="P083"/>
    <n v="45897"/>
    <x v="5"/>
    <n v="497.01"/>
    <s v="Approved"/>
  </r>
  <r>
    <s v="RET0209"/>
    <s v="ORD00925"/>
    <s v="P034"/>
    <n v="45899"/>
    <x v="0"/>
    <n v="9639.0400000000009"/>
    <s v="Approved"/>
  </r>
  <r>
    <s v="RET0210"/>
    <s v="ORD01892"/>
    <s v="P073"/>
    <n v="45614"/>
    <x v="5"/>
    <n v="952.26"/>
    <s v="Approved"/>
  </r>
  <r>
    <s v="RET0211"/>
    <s v="ORD01787"/>
    <s v="P005"/>
    <n v="45734"/>
    <x v="0"/>
    <n v="2205.4299999999998"/>
    <s v="Approved"/>
  </r>
  <r>
    <s v="RET0212"/>
    <s v="ORD00672"/>
    <s v="P077"/>
    <n v="45428"/>
    <x v="1"/>
    <n v="6576.12"/>
    <s v="Approved"/>
  </r>
  <r>
    <s v="RET0213"/>
    <s v="ORD01198"/>
    <s v="P061"/>
    <n v="45664"/>
    <x v="3"/>
    <n v="807.65"/>
    <s v="Approved"/>
  </r>
  <r>
    <s v="RET0214"/>
    <s v="ORD01874"/>
    <s v="P045"/>
    <n v="45966"/>
    <x v="5"/>
    <n v="4072.1"/>
    <s v="Approved"/>
  </r>
  <r>
    <s v="RET0215"/>
    <s v="ORD00749"/>
    <s v="P046"/>
    <n v="45722"/>
    <x v="3"/>
    <n v="5240.34"/>
    <s v="Approved"/>
  </r>
  <r>
    <s v="RET0216"/>
    <s v="ORD01619"/>
    <s v="P059"/>
    <n v="45774"/>
    <x v="5"/>
    <n v="3506.82"/>
    <s v="Approved"/>
  </r>
  <r>
    <s v="RET0217"/>
    <s v="ORD01649"/>
    <s v="P062"/>
    <n v="45870"/>
    <x v="1"/>
    <n v="3188.13"/>
    <s v="Approved"/>
  </r>
  <r>
    <s v="RET0218"/>
    <s v="ORD01603"/>
    <s v="P073"/>
    <n v="45870"/>
    <x v="5"/>
    <n v="453.18"/>
    <s v="Approved"/>
  </r>
  <r>
    <s v="RET0219"/>
    <s v="ORD00028"/>
    <s v="P050"/>
    <n v="45775"/>
    <x v="0"/>
    <n v="3705.24"/>
    <s v="Approved"/>
  </r>
  <r>
    <s v="RET0220"/>
    <s v="ORD00446"/>
    <s v="P025"/>
    <n v="45553"/>
    <x v="0"/>
    <n v="14521.3"/>
    <s v="Approved"/>
  </r>
  <r>
    <s v="RET0221"/>
    <s v="ORD01713"/>
    <s v="P086"/>
    <n v="45713"/>
    <x v="3"/>
    <n v="6391.22"/>
    <s v="Approved"/>
  </r>
  <r>
    <s v="RET0222"/>
    <s v="ORD00576"/>
    <s v="P035"/>
    <n v="45387"/>
    <x v="4"/>
    <n v="3298.92"/>
    <s v="Approved"/>
  </r>
  <r>
    <s v="RET0223"/>
    <s v="ORD00338"/>
    <s v="P026"/>
    <n v="45643"/>
    <x v="3"/>
    <n v="2283.11"/>
    <s v="Approved"/>
  </r>
  <r>
    <s v="RET0224"/>
    <s v="ORD01107"/>
    <s v="P081"/>
    <n v="45592"/>
    <x v="0"/>
    <n v="404.58"/>
    <s v="Approved"/>
  </r>
  <r>
    <s v="RET0225"/>
    <s v="ORD00594"/>
    <s v="P043"/>
    <n v="45941"/>
    <x v="2"/>
    <n v="1623.09"/>
    <s v="Approved"/>
  </r>
  <r>
    <s v="RET0226"/>
    <s v="ORD00787"/>
    <s v="P076"/>
    <n v="45810"/>
    <x v="0"/>
    <n v="382.81"/>
    <s v="Approved"/>
  </r>
  <r>
    <s v="RET0227"/>
    <s v="ORD01863"/>
    <s v="P091"/>
    <n v="45373"/>
    <x v="4"/>
    <n v="6784.22"/>
    <s v="Approved"/>
  </r>
  <r>
    <s v="RET0228"/>
    <s v="ORD02496"/>
    <s v="P060"/>
    <n v="45473"/>
    <x v="4"/>
    <n v="2736.34"/>
    <s v="Processed"/>
  </r>
  <r>
    <s v="RET0229"/>
    <s v="ORD00413"/>
    <s v="P007"/>
    <n v="45592"/>
    <x v="0"/>
    <n v="1049.77"/>
    <s v="Approved"/>
  </r>
  <r>
    <s v="RET0230"/>
    <s v="ORD00775"/>
    <s v="P065"/>
    <n v="45906"/>
    <x v="5"/>
    <n v="1583.14"/>
    <s v="Approved"/>
  </r>
  <r>
    <s v="RET0231"/>
    <s v="ORD00612"/>
    <s v="P041"/>
    <n v="45340"/>
    <x v="2"/>
    <n v="740.3"/>
    <s v="Approved"/>
  </r>
  <r>
    <s v="RET0232"/>
    <s v="ORD00307"/>
    <s v="P064"/>
    <n v="45749"/>
    <x v="0"/>
    <n v="1317.58"/>
    <s v="Approved"/>
  </r>
  <r>
    <s v="RET0233"/>
    <s v="ORD01574"/>
    <s v="P015"/>
    <n v="45488"/>
    <x v="3"/>
    <n v="1053.3"/>
    <s v="Approved"/>
  </r>
  <r>
    <s v="RET0234"/>
    <s v="ORD00454"/>
    <s v="P097"/>
    <n v="45876"/>
    <x v="5"/>
    <n v="810.54"/>
    <s v="Approved"/>
  </r>
  <r>
    <s v="RET0235"/>
    <s v="ORD01459"/>
    <s v="P003"/>
    <n v="45733"/>
    <x v="1"/>
    <n v="373.83"/>
    <s v="Processed"/>
  </r>
  <r>
    <s v="RET0236"/>
    <s v="ORD00462"/>
    <s v="P003"/>
    <n v="45921"/>
    <x v="4"/>
    <n v="354.99"/>
    <s v="Approved"/>
  </r>
  <r>
    <s v="RET0237"/>
    <s v="ORD02289"/>
    <s v="P015"/>
    <n v="45359"/>
    <x v="1"/>
    <n v="1220.49"/>
    <s v="Processed"/>
  </r>
  <r>
    <s v="RET0238"/>
    <s v="ORD00302"/>
    <s v="P041"/>
    <n v="45906"/>
    <x v="0"/>
    <n v="384.09"/>
    <s v="Approved"/>
  </r>
  <r>
    <s v="RET0239"/>
    <s v="ORD02353"/>
    <s v="P075"/>
    <n v="45894"/>
    <x v="0"/>
    <n v="1857.27"/>
    <s v="Approved"/>
  </r>
  <r>
    <s v="RET0240"/>
    <s v="ORD00101"/>
    <s v="P056"/>
    <n v="45627"/>
    <x v="4"/>
    <n v="278.20999999999998"/>
    <s v="Approved"/>
  </r>
  <r>
    <s v="RET0241"/>
    <s v="ORD00713"/>
    <s v="P016"/>
    <n v="45394"/>
    <x v="2"/>
    <n v="953.41"/>
    <s v="Approved"/>
  </r>
  <r>
    <s v="RET0242"/>
    <s v="ORD00502"/>
    <s v="P055"/>
    <n v="45610"/>
    <x v="3"/>
    <n v="696.28"/>
    <s v="Approved"/>
  </r>
  <r>
    <s v="RET0243"/>
    <s v="ORD02045"/>
    <s v="P081"/>
    <n v="45618"/>
    <x v="0"/>
    <n v="418.48"/>
    <s v="Approv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2F731-7F86-487E-8100-751F05C43E9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5:C61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numFmtId="14" showAll="0"/>
    <pivotField axis="axisRow" showAll="0">
      <items count="6">
        <item x="2"/>
        <item x="4"/>
        <item x="0"/>
        <item x="3"/>
        <item x="1"/>
        <item t="default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5" baseField="0" baseItem="0"/>
    <dataField name="Sum of Net_Profit" fld="16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59AA3-797E-4D6D-81C1-1C00F1E332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">
  <location ref="A16:C39" firstHeaderRow="0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numFmtId="14" showAll="0">
      <items count="23">
        <item x="14"/>
        <item x="12"/>
        <item x="4"/>
        <item x="3"/>
        <item x="5"/>
        <item x="1"/>
        <item x="20"/>
        <item x="9"/>
        <item x="13"/>
        <item x="16"/>
        <item x="6"/>
        <item x="15"/>
        <item x="19"/>
        <item x="0"/>
        <item x="17"/>
        <item x="7"/>
        <item x="11"/>
        <item x="18"/>
        <item x="2"/>
        <item x="8"/>
        <item x="10"/>
        <item x="21"/>
        <item t="default"/>
      </items>
    </pivotField>
  </pivotFields>
  <rowFields count="1">
    <field x="2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NET SALES" fld="17" baseField="0" baseItem="0"/>
    <dataField name="NET PROFIT" fld="18" baseField="0" baseItem="0"/>
  </dataFields>
  <formats count="3">
    <format dxfId="4">
      <pivotArea dataOnly="0" labelOnly="1" fieldPosition="0">
        <references count="1">
          <reference field="21" count="0"/>
        </references>
      </pivotArea>
    </format>
    <format dxfId="3">
      <pivotArea field="2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4926E-52AE-4E70-AA19-3F19B3C890AC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7:C114" firstHeaderRow="0" firstDataRow="1" firstDataCol="1"/>
  <pivotFields count="7">
    <pivotField dataField="1" showAll="0"/>
    <pivotField showAll="0"/>
    <pivotField showAll="0"/>
    <pivotField showAll="0"/>
    <pivotField axis="axisRow" showAll="0">
      <items count="7">
        <item x="1"/>
        <item x="2"/>
        <item x="0"/>
        <item x="5"/>
        <item x="3"/>
        <item x="4"/>
        <item t="default"/>
      </items>
    </pivotField>
    <pivotField dataField="1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fund_Amount" fld="5" baseField="0" baseItem="0"/>
    <dataField name="Count of Return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CFBAE-4E59-41BF-8A92-C69121DAEF63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90:C101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numFmtId="14" showAll="0"/>
    <pivotField showAll="0"/>
    <pivotField axis="axisRow" showAll="0" measureFilter="1">
      <items count="26">
        <item x="13"/>
        <item x="8"/>
        <item x="16"/>
        <item x="14"/>
        <item x="18"/>
        <item x="3"/>
        <item x="12"/>
        <item x="1"/>
        <item x="19"/>
        <item x="11"/>
        <item x="0"/>
        <item x="20"/>
        <item x="4"/>
        <item x="7"/>
        <item x="9"/>
        <item x="15"/>
        <item x="17"/>
        <item x="23"/>
        <item x="5"/>
        <item x="6"/>
        <item x="21"/>
        <item x="24"/>
        <item x="2"/>
        <item x="22"/>
        <item x="10"/>
        <item t="default"/>
      </items>
    </pivotField>
  </pivotFields>
  <rowFields count="1">
    <field x="20"/>
  </rowFields>
  <rowItems count="11">
    <i>
      <x/>
    </i>
    <i>
      <x v="5"/>
    </i>
    <i>
      <x v="8"/>
    </i>
    <i>
      <x v="9"/>
    </i>
    <i>
      <x v="13"/>
    </i>
    <i>
      <x v="14"/>
    </i>
    <i>
      <x v="15"/>
    </i>
    <i>
      <x v="18"/>
    </i>
    <i>
      <x v="20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4" baseField="0" baseItem="0"/>
    <dataField name="Sum of Net_Profit" fld="15" baseField="0" baseItem="0"/>
  </dataFields>
  <formats count="12">
    <format dxfId="16">
      <pivotArea field="20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collapsedLevelsAreSubtotals="1" fieldPosition="0">
        <references count="1">
          <reference field="20" count="3">
            <x v="0"/>
            <x v="5"/>
            <x v="8"/>
          </reference>
        </references>
      </pivotArea>
    </format>
    <format dxfId="13">
      <pivotArea dataOnly="0" labelOnly="1" fieldPosition="0">
        <references count="1">
          <reference field="20" count="3">
            <x v="0"/>
            <x v="5"/>
            <x v="8"/>
          </reference>
        </references>
      </pivotArea>
    </format>
    <format dxfId="12">
      <pivotArea collapsedLevelsAreSubtotals="1" fieldPosition="0">
        <references count="1">
          <reference field="20" count="3">
            <x v="9"/>
            <x v="13"/>
            <x v="14"/>
          </reference>
        </references>
      </pivotArea>
    </format>
    <format dxfId="11">
      <pivotArea dataOnly="0" labelOnly="1" fieldPosition="0">
        <references count="1">
          <reference field="20" count="3">
            <x v="9"/>
            <x v="13"/>
            <x v="14"/>
          </reference>
        </references>
      </pivotArea>
    </format>
    <format dxfId="10">
      <pivotArea collapsedLevelsAreSubtotals="1" fieldPosition="0">
        <references count="1">
          <reference field="20" count="3">
            <x v="15"/>
            <x v="18"/>
            <x v="20"/>
          </reference>
        </references>
      </pivotArea>
    </format>
    <format dxfId="9">
      <pivotArea dataOnly="0" labelOnly="1" fieldPosition="0">
        <references count="1">
          <reference field="20" count="3">
            <x v="15"/>
            <x v="18"/>
            <x v="20"/>
          </reference>
        </references>
      </pivotArea>
    </format>
    <format dxfId="8">
      <pivotArea collapsedLevelsAreSubtotals="1" fieldPosition="0">
        <references count="1">
          <reference field="20" count="1">
            <x v="23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fieldPosition="0">
        <references count="1">
          <reference field="20" count="1">
            <x v="23"/>
          </reference>
        </references>
      </pivotArea>
    </format>
    <format dxfId="5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9B85F-9603-483E-9172-79C294D58AA7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75:C82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" baseField="0" baseItem="0"/>
    <dataField name="Sum of Net_Profi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!$C$1:$W$2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3915-1D36-46D7-B194-A0F01DFE5F98}">
  <dimension ref="A1"/>
  <sheetViews>
    <sheetView workbookViewId="0">
      <selection activeCell="E8" sqref="E8"/>
    </sheetView>
  </sheetViews>
  <sheetFormatPr defaultRowHeight="15"/>
  <cols>
    <col min="1" max="1" width="11.28515625" bestFit="1" customWidth="1"/>
    <col min="2" max="2" width="10" bestFit="1" customWidth="1"/>
    <col min="3" max="3" width="11.14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2483-4BB5-4E73-BBE1-6AA68400B81E}">
  <dimension ref="A1:Z155"/>
  <sheetViews>
    <sheetView showGridLines="0" tabSelected="1" topLeftCell="A133" zoomScale="80" zoomScaleNormal="80" workbookViewId="0">
      <selection activeCell="U141" sqref="U141"/>
    </sheetView>
  </sheetViews>
  <sheetFormatPr defaultRowHeight="21"/>
  <cols>
    <col min="1" max="1" width="16.7109375" bestFit="1" customWidth="1"/>
    <col min="2" max="2" width="22.5703125" bestFit="1" customWidth="1"/>
    <col min="3" max="3" width="18.140625" bestFit="1" customWidth="1"/>
    <col min="4" max="4" width="19.7109375" bestFit="1" customWidth="1"/>
    <col min="6" max="6" width="9.7109375" bestFit="1" customWidth="1"/>
    <col min="8" max="8" width="9.28515625" bestFit="1" customWidth="1"/>
    <col min="10" max="10" width="9.7109375" bestFit="1" customWidth="1"/>
    <col min="15" max="15" width="9.140625" style="13"/>
  </cols>
  <sheetData>
    <row r="1" spans="1:11">
      <c r="B1" s="32" t="s">
        <v>13644</v>
      </c>
      <c r="C1" s="33"/>
      <c r="D1" s="33"/>
      <c r="E1" s="33"/>
      <c r="F1" s="33"/>
      <c r="G1" s="33"/>
      <c r="H1" s="33"/>
      <c r="I1" s="33"/>
      <c r="J1" s="33"/>
    </row>
    <row r="2" spans="1:11">
      <c r="B2" s="33"/>
      <c r="C2" s="33"/>
      <c r="D2" s="33"/>
      <c r="E2" s="33"/>
      <c r="F2" s="33"/>
      <c r="G2" s="33"/>
      <c r="H2" s="33"/>
      <c r="I2" s="33"/>
      <c r="J2" s="33"/>
    </row>
    <row r="4" spans="1:11">
      <c r="B4" s="6" t="s">
        <v>13645</v>
      </c>
      <c r="C4" s="6"/>
      <c r="D4" s="6" t="s">
        <v>13646</v>
      </c>
      <c r="E4" s="6"/>
      <c r="F4" s="6" t="s">
        <v>13649</v>
      </c>
      <c r="G4" s="6"/>
      <c r="H4" s="6" t="s">
        <v>13647</v>
      </c>
      <c r="I4" s="6"/>
      <c r="J4" s="6" t="s">
        <v>13648</v>
      </c>
      <c r="K4" s="6"/>
    </row>
    <row r="5" spans="1:11" ht="18.75" customHeight="1">
      <c r="B5" s="7">
        <f>SUM(Orders!R:R)</f>
        <v>6861477.4999999683</v>
      </c>
      <c r="C5" s="8"/>
      <c r="D5" s="7">
        <f>SUM(Orders!S:S)</f>
        <v>1633969.5000000075</v>
      </c>
      <c r="E5" s="8"/>
      <c r="F5" s="9">
        <f>IFERROR(D5/B5,0)</f>
        <v>0.23813668411796365</v>
      </c>
      <c r="G5" s="8"/>
      <c r="H5" s="8">
        <f>COUNTIF(Orders!I:I,"Delivered")</f>
        <v>2028</v>
      </c>
      <c r="I5" s="8"/>
      <c r="J5" s="9">
        <f>IFERROR((COUNTA(Returns!A:A)-1)/H5,0)</f>
        <v>0.11982248520710059</v>
      </c>
    </row>
    <row r="15" spans="1:11">
      <c r="B15" s="22" t="s">
        <v>13659</v>
      </c>
    </row>
    <row r="16" spans="1:11">
      <c r="A16" s="4" t="s">
        <v>13656</v>
      </c>
      <c r="B16" t="s">
        <v>13657</v>
      </c>
      <c r="C16" t="s">
        <v>13658</v>
      </c>
    </row>
    <row r="17" spans="1:3">
      <c r="A17" s="11">
        <v>45292</v>
      </c>
      <c r="B17">
        <v>251752.69999999995</v>
      </c>
      <c r="C17">
        <v>56162.700000000004</v>
      </c>
    </row>
    <row r="18" spans="1:3">
      <c r="A18" s="11">
        <v>45323</v>
      </c>
      <c r="B18">
        <v>274152</v>
      </c>
      <c r="C18">
        <v>67120</v>
      </c>
    </row>
    <row r="19" spans="1:3">
      <c r="A19" s="11">
        <v>45352</v>
      </c>
      <c r="B19">
        <v>404205.09999999986</v>
      </c>
      <c r="C19">
        <v>106602.10000000003</v>
      </c>
    </row>
    <row r="20" spans="1:3">
      <c r="A20" s="11">
        <v>45383</v>
      </c>
      <c r="B20">
        <v>311656.94999999984</v>
      </c>
      <c r="C20">
        <v>55784.950000000004</v>
      </c>
    </row>
    <row r="21" spans="1:3">
      <c r="A21" s="11">
        <v>45413</v>
      </c>
      <c r="B21">
        <v>393232.9</v>
      </c>
      <c r="C21">
        <v>102480.90000000001</v>
      </c>
    </row>
    <row r="22" spans="1:3">
      <c r="A22" s="11">
        <v>45444</v>
      </c>
      <c r="B22">
        <v>286552.49999999994</v>
      </c>
      <c r="C22">
        <v>67320.5</v>
      </c>
    </row>
    <row r="23" spans="1:3">
      <c r="A23" s="11">
        <v>45474</v>
      </c>
      <c r="B23">
        <v>367106.90000000014</v>
      </c>
      <c r="C23">
        <v>95017.899999999965</v>
      </c>
    </row>
    <row r="24" spans="1:3">
      <c r="A24" s="11">
        <v>45505</v>
      </c>
      <c r="B24">
        <v>305441.85000000003</v>
      </c>
      <c r="C24">
        <v>78222.849999999991</v>
      </c>
    </row>
    <row r="25" spans="1:3">
      <c r="A25" s="11">
        <v>45536</v>
      </c>
      <c r="B25">
        <v>228308.15000000008</v>
      </c>
      <c r="C25">
        <v>53126.14999999998</v>
      </c>
    </row>
    <row r="26" spans="1:3">
      <c r="A26" s="11">
        <v>45566</v>
      </c>
      <c r="B26">
        <v>208410.5</v>
      </c>
      <c r="C26">
        <v>54370.499999999993</v>
      </c>
    </row>
    <row r="27" spans="1:3">
      <c r="A27" s="11">
        <v>45597</v>
      </c>
      <c r="B27">
        <v>303135.5</v>
      </c>
      <c r="C27">
        <v>73024.499999999985</v>
      </c>
    </row>
    <row r="28" spans="1:3">
      <c r="A28" s="11">
        <v>45627</v>
      </c>
      <c r="B28">
        <v>324314.64999999997</v>
      </c>
      <c r="C28">
        <v>82964.649999999994</v>
      </c>
    </row>
    <row r="29" spans="1:3">
      <c r="A29" s="11">
        <v>45658</v>
      </c>
      <c r="B29">
        <v>354811.99999999988</v>
      </c>
      <c r="C29">
        <v>91590.000000000015</v>
      </c>
    </row>
    <row r="30" spans="1:3">
      <c r="A30" s="11">
        <v>45689</v>
      </c>
      <c r="B30">
        <v>309688.19999999995</v>
      </c>
      <c r="C30">
        <v>66983.199999999997</v>
      </c>
    </row>
    <row r="31" spans="1:3">
      <c r="A31" s="11">
        <v>45717</v>
      </c>
      <c r="B31">
        <v>380898.44999999978</v>
      </c>
      <c r="C31">
        <v>93825.450000000041</v>
      </c>
    </row>
    <row r="32" spans="1:3">
      <c r="A32" s="11">
        <v>45748</v>
      </c>
      <c r="B32">
        <v>302055.3000000001</v>
      </c>
      <c r="C32">
        <v>62256.3</v>
      </c>
    </row>
    <row r="33" spans="1:3">
      <c r="A33" s="11">
        <v>45778</v>
      </c>
      <c r="B33">
        <v>303663.15000000008</v>
      </c>
      <c r="C33">
        <v>60052.149999999987</v>
      </c>
    </row>
    <row r="34" spans="1:3">
      <c r="A34" s="11">
        <v>45809</v>
      </c>
      <c r="B34">
        <v>425330.69999999984</v>
      </c>
      <c r="C34">
        <v>101595.70000000006</v>
      </c>
    </row>
    <row r="35" spans="1:3">
      <c r="A35" s="11">
        <v>45839</v>
      </c>
      <c r="B35">
        <v>248568.39999999994</v>
      </c>
      <c r="C35">
        <v>59960.400000000016</v>
      </c>
    </row>
    <row r="36" spans="1:3">
      <c r="A36" s="11">
        <v>45870</v>
      </c>
      <c r="B36">
        <v>362738.2</v>
      </c>
      <c r="C36">
        <v>84783.2</v>
      </c>
    </row>
    <row r="37" spans="1:3">
      <c r="A37" s="11">
        <v>45901</v>
      </c>
      <c r="B37">
        <v>292072.79999999993</v>
      </c>
      <c r="C37">
        <v>73984.800000000003</v>
      </c>
    </row>
    <row r="38" spans="1:3">
      <c r="A38" s="11">
        <v>45931</v>
      </c>
      <c r="B38">
        <v>223380.59999999989</v>
      </c>
      <c r="C38">
        <v>46740.600000000013</v>
      </c>
    </row>
    <row r="39" spans="1:3">
      <c r="A39" s="5" t="s">
        <v>13643</v>
      </c>
      <c r="B39">
        <v>6861477.5</v>
      </c>
      <c r="C39">
        <v>1633969.5</v>
      </c>
    </row>
    <row r="51" spans="1:26" ht="15" customHeight="1">
      <c r="O51" s="34" t="s">
        <v>13660</v>
      </c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21" customHeight="1"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" customHeight="1">
      <c r="O53"/>
    </row>
    <row r="54" spans="1:26" ht="30" customHeight="1">
      <c r="B54" s="23" t="s">
        <v>13655</v>
      </c>
      <c r="C54" s="12"/>
      <c r="O54" s="36" t="s">
        <v>13663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30" customHeight="1">
      <c r="A55" s="4" t="s">
        <v>13642</v>
      </c>
      <c r="B55" t="s">
        <v>13639</v>
      </c>
      <c r="C55" t="s">
        <v>13640</v>
      </c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30" customHeight="1">
      <c r="A56" s="10" t="s">
        <v>1750</v>
      </c>
      <c r="B56">
        <v>1137503.8000000014</v>
      </c>
      <c r="C56">
        <v>312499.79999999958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30" customHeight="1">
      <c r="A57" s="10" t="s">
        <v>1662</v>
      </c>
      <c r="B57">
        <v>1525296.0000000005</v>
      </c>
      <c r="C57">
        <v>417286.99999999971</v>
      </c>
      <c r="O57" s="36" t="s">
        <v>13664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30" customHeight="1">
      <c r="A58" s="10" t="s">
        <v>1698</v>
      </c>
      <c r="B58">
        <v>1384821.5500000003</v>
      </c>
      <c r="C58">
        <v>263205.5500000001</v>
      </c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30" customHeight="1">
      <c r="A59" s="10" t="s">
        <v>1724</v>
      </c>
      <c r="B59">
        <v>1316080.7500000005</v>
      </c>
      <c r="C59">
        <v>321981.74999999988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30" customHeight="1">
      <c r="A60" s="10" t="s">
        <v>1776</v>
      </c>
      <c r="B60">
        <v>1497775.4000000008</v>
      </c>
      <c r="C60">
        <v>318995.39999999997</v>
      </c>
      <c r="O60" s="36" t="s">
        <v>13665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30" customHeight="1">
      <c r="A61" s="10" t="s">
        <v>13643</v>
      </c>
      <c r="B61">
        <v>6861477.5000000037</v>
      </c>
      <c r="C61">
        <v>1633969.4999999991</v>
      </c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30" customHeight="1"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30" customHeight="1">
      <c r="O63" s="36" t="s">
        <v>13666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30" customHeight="1"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30" customHeight="1"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30" customHeight="1">
      <c r="O66" s="36" t="s">
        <v>13667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30" customHeight="1"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30" customHeight="1"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30" customHeight="1">
      <c r="O69" s="36" t="s">
        <v>13668</v>
      </c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30" customHeight="1"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30" customHeight="1"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30" customHeight="1">
      <c r="O72" s="36" t="s">
        <v>13669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30" customHeight="1"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8.75" customHeight="1">
      <c r="B74" s="22" t="s">
        <v>13652</v>
      </c>
      <c r="O74"/>
    </row>
    <row r="75" spans="1:26" ht="27" customHeight="1">
      <c r="A75" s="4" t="s">
        <v>13642</v>
      </c>
      <c r="B75" t="s">
        <v>13639</v>
      </c>
      <c r="C75" t="s">
        <v>13640</v>
      </c>
      <c r="O75"/>
    </row>
    <row r="76" spans="1:26" ht="24.95" customHeight="1">
      <c r="A76" s="10" t="s">
        <v>1803</v>
      </c>
      <c r="B76">
        <v>778871.85</v>
      </c>
      <c r="C76">
        <v>182874.85000000009</v>
      </c>
      <c r="O76"/>
      <c r="Q76" s="15" t="s">
        <v>13661</v>
      </c>
      <c r="T76" s="14"/>
    </row>
    <row r="77" spans="1:26" ht="30" customHeight="1">
      <c r="A77" s="10" t="s">
        <v>1819</v>
      </c>
      <c r="B77">
        <v>713332.3</v>
      </c>
      <c r="C77">
        <v>173858.3000000001</v>
      </c>
      <c r="O77" s="37" t="s">
        <v>13662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" customHeight="1">
      <c r="A78" s="10" t="s">
        <v>1817</v>
      </c>
      <c r="B78">
        <v>871844.75</v>
      </c>
      <c r="C78">
        <v>205565.75000000006</v>
      </c>
      <c r="O78"/>
    </row>
    <row r="79" spans="1:26" ht="24.95" customHeight="1">
      <c r="A79" s="10" t="s">
        <v>1810</v>
      </c>
      <c r="B79">
        <v>1364648.2</v>
      </c>
      <c r="C79">
        <v>325969.19999999978</v>
      </c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4.95" customHeight="1">
      <c r="A80" s="10" t="s">
        <v>1807</v>
      </c>
      <c r="B80">
        <v>1083179.5</v>
      </c>
      <c r="C80">
        <v>238202.49999999997</v>
      </c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" customHeight="1">
      <c r="A81" s="10" t="s">
        <v>1813</v>
      </c>
      <c r="B81">
        <v>2049600.9</v>
      </c>
      <c r="C81">
        <v>507498.89999999956</v>
      </c>
      <c r="O81"/>
    </row>
    <row r="82" spans="1:26" ht="15" customHeight="1">
      <c r="A82" s="10" t="s">
        <v>13643</v>
      </c>
      <c r="B82">
        <v>6861477.5</v>
      </c>
      <c r="C82">
        <v>1633969.5000000075</v>
      </c>
      <c r="O82" s="29" t="s">
        <v>13670</v>
      </c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21" customHeight="1"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5" spans="1:26" s="18" customFormat="1" ht="30" customHeight="1">
      <c r="O85" s="31" t="s">
        <v>13671</v>
      </c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s="18" customFormat="1" ht="30" customHeight="1"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s="18" customFormat="1" ht="30" customHeight="1"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s="18" customFormat="1" ht="30" customHeight="1">
      <c r="O88" s="31" t="s">
        <v>13672</v>
      </c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s="18" customFormat="1" ht="30" customHeight="1">
      <c r="B89" s="22" t="s">
        <v>13653</v>
      </c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s="18" customFormat="1" ht="30" customHeight="1">
      <c r="A90" s="20" t="s">
        <v>13642</v>
      </c>
      <c r="B90" s="18" t="s">
        <v>13639</v>
      </c>
      <c r="C90" s="18" t="s">
        <v>13640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s="18" customFormat="1" ht="30" customHeight="1">
      <c r="A91" s="21" t="s">
        <v>1729</v>
      </c>
      <c r="B91" s="18">
        <v>361114.74999999988</v>
      </c>
      <c r="C91" s="18">
        <v>90722.750000000058</v>
      </c>
      <c r="O91" s="28" t="s">
        <v>13673</v>
      </c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s="18" customFormat="1" ht="30" customHeight="1">
      <c r="A92" s="21" t="s">
        <v>1786</v>
      </c>
      <c r="B92" s="18">
        <v>562056.74999999988</v>
      </c>
      <c r="C92" s="18">
        <v>121143.75</v>
      </c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s="18" customFormat="1" ht="30" customHeight="1">
      <c r="A93" s="21" t="s">
        <v>1679</v>
      </c>
      <c r="B93" s="18">
        <v>360329.60000000003</v>
      </c>
      <c r="C93" s="18">
        <v>73986.60000000002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s="18" customFormat="1" ht="30" customHeight="1">
      <c r="A94" s="21" t="s">
        <v>1713</v>
      </c>
      <c r="B94" s="18">
        <v>385846.79999999993</v>
      </c>
      <c r="C94" s="18">
        <v>57884.800000000017</v>
      </c>
      <c r="O94" s="28" t="s">
        <v>13674</v>
      </c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s="18" customFormat="1" ht="30" customHeight="1">
      <c r="A95" s="21" t="s">
        <v>1770</v>
      </c>
      <c r="B95" s="18">
        <v>445953.39999999985</v>
      </c>
      <c r="C95" s="18">
        <v>110398.40000000004</v>
      </c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s="18" customFormat="1" ht="30" customHeight="1">
      <c r="A96" s="21" t="s">
        <v>1691</v>
      </c>
      <c r="B96" s="18">
        <v>528126.84999999974</v>
      </c>
      <c r="C96" s="18">
        <v>153306.85000000015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s="18" customFormat="1" ht="30" customHeight="1">
      <c r="A97" s="21" t="s">
        <v>1781</v>
      </c>
      <c r="B97" s="18">
        <v>416659.75</v>
      </c>
      <c r="C97" s="18">
        <v>65852.75</v>
      </c>
      <c r="O97" s="28" t="s">
        <v>13675</v>
      </c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s="18" customFormat="1" ht="30" customHeight="1">
      <c r="A98" s="21" t="s">
        <v>1661</v>
      </c>
      <c r="B98" s="18">
        <v>317824.19999999995</v>
      </c>
      <c r="C98" s="18">
        <v>115833.20000000003</v>
      </c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s="18" customFormat="1" ht="30" customHeight="1">
      <c r="A99" s="21" t="s">
        <v>1708</v>
      </c>
      <c r="B99" s="18">
        <v>330195.04999999987</v>
      </c>
      <c r="C99" s="18">
        <v>62434.05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s="18" customFormat="1" ht="30" customHeight="1">
      <c r="A100" s="21" t="s">
        <v>1697</v>
      </c>
      <c r="B100" s="18">
        <v>358389.95000000007</v>
      </c>
      <c r="C100" s="18">
        <v>70558.95</v>
      </c>
      <c r="O100" s="28" t="s">
        <v>13676</v>
      </c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s="18" customFormat="1" ht="30" customHeight="1">
      <c r="A101" s="21" t="s">
        <v>13643</v>
      </c>
      <c r="B101" s="18">
        <v>4066497.0999999996</v>
      </c>
      <c r="C101" s="18">
        <v>922122.10000000044</v>
      </c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s="18" customFormat="1" ht="30" customHeight="1">
      <c r="O102" s="8"/>
    </row>
    <row r="106" spans="1:26">
      <c r="B106" s="22" t="s">
        <v>13654</v>
      </c>
    </row>
    <row r="107" spans="1:26">
      <c r="A107" s="4" t="s">
        <v>13642</v>
      </c>
      <c r="B107" t="s">
        <v>13650</v>
      </c>
      <c r="C107" t="s">
        <v>13651</v>
      </c>
    </row>
    <row r="108" spans="1:26">
      <c r="A108" s="10" t="s">
        <v>9323</v>
      </c>
      <c r="B108">
        <v>106201.23000000001</v>
      </c>
      <c r="C108">
        <v>21</v>
      </c>
    </row>
    <row r="109" spans="1:26">
      <c r="A109" s="10" t="s">
        <v>9325</v>
      </c>
      <c r="B109">
        <v>179469.94999999998</v>
      </c>
      <c r="C109">
        <v>49</v>
      </c>
    </row>
    <row r="110" spans="1:26">
      <c r="A110" s="10" t="s">
        <v>9318</v>
      </c>
      <c r="B110">
        <v>102754.31000000001</v>
      </c>
      <c r="C110">
        <v>46</v>
      </c>
    </row>
    <row r="111" spans="1:26">
      <c r="A111" s="10" t="s">
        <v>9342</v>
      </c>
      <c r="B111">
        <v>154613.81000000008</v>
      </c>
      <c r="C111">
        <v>41</v>
      </c>
    </row>
    <row r="112" spans="1:26">
      <c r="A112" s="10" t="s">
        <v>9328</v>
      </c>
      <c r="B112">
        <v>181111.66000000006</v>
      </c>
      <c r="C112">
        <v>48</v>
      </c>
    </row>
    <row r="113" spans="1:3">
      <c r="A113" s="10" t="s">
        <v>9330</v>
      </c>
      <c r="B113">
        <v>117423.20999999999</v>
      </c>
      <c r="C113">
        <v>38</v>
      </c>
    </row>
    <row r="114" spans="1:3">
      <c r="A114" s="10" t="s">
        <v>13643</v>
      </c>
      <c r="B114">
        <v>841574.16999999934</v>
      </c>
      <c r="C114">
        <v>243</v>
      </c>
    </row>
    <row r="133" spans="1:3">
      <c r="A133" s="24" t="s">
        <v>13677</v>
      </c>
      <c r="B133" s="26" t="s">
        <v>13678</v>
      </c>
      <c r="C133" s="26" t="s">
        <v>13679</v>
      </c>
    </row>
    <row r="134" spans="1:3">
      <c r="A134" s="27" t="s">
        <v>63</v>
      </c>
      <c r="B134" s="25">
        <v>4025595.85</v>
      </c>
      <c r="C134" s="25">
        <v>968551.85</v>
      </c>
    </row>
    <row r="135" spans="1:3">
      <c r="A135" s="27" t="s">
        <v>58</v>
      </c>
      <c r="B135" s="25">
        <v>2835881.65</v>
      </c>
      <c r="C135" s="25">
        <v>665417.65</v>
      </c>
    </row>
    <row r="147" spans="1:19">
      <c r="A147" s="24" t="s">
        <v>13680</v>
      </c>
      <c r="B147" s="26" t="s">
        <v>13681</v>
      </c>
    </row>
    <row r="148" spans="1:19">
      <c r="A148" s="27" t="s">
        <v>1802</v>
      </c>
      <c r="B148" s="25">
        <v>1306</v>
      </c>
    </row>
    <row r="149" spans="1:19">
      <c r="A149" s="27" t="s">
        <v>1809</v>
      </c>
      <c r="B149" s="25">
        <v>722</v>
      </c>
    </row>
    <row r="150" spans="1:19" ht="30">
      <c r="A150" s="27" t="s">
        <v>1815</v>
      </c>
      <c r="B150" s="25">
        <v>472</v>
      </c>
      <c r="R150" s="24" t="s">
        <v>13682</v>
      </c>
      <c r="S150" s="26" t="s">
        <v>13683</v>
      </c>
    </row>
    <row r="151" spans="1:19" ht="30">
      <c r="R151" s="27" t="s">
        <v>9575</v>
      </c>
      <c r="S151" s="25">
        <v>155</v>
      </c>
    </row>
    <row r="152" spans="1:19" ht="30">
      <c r="R152" s="27" t="s">
        <v>9573</v>
      </c>
      <c r="S152" s="25">
        <v>118</v>
      </c>
    </row>
    <row r="153" spans="1:19" ht="30">
      <c r="R153" s="27" t="s">
        <v>9569</v>
      </c>
      <c r="S153" s="25">
        <v>194</v>
      </c>
    </row>
    <row r="154" spans="1:19" ht="30">
      <c r="R154" s="27" t="s">
        <v>9591</v>
      </c>
      <c r="S154" s="25">
        <v>112</v>
      </c>
    </row>
    <row r="155" spans="1:19">
      <c r="R155" s="27" t="s">
        <v>9571</v>
      </c>
      <c r="S155" s="25">
        <v>143</v>
      </c>
    </row>
  </sheetData>
  <mergeCells count="17">
    <mergeCell ref="O63:Z64"/>
    <mergeCell ref="O66:Z67"/>
    <mergeCell ref="O69:Z70"/>
    <mergeCell ref="O72:Z73"/>
    <mergeCell ref="O77:Z77"/>
    <mergeCell ref="B1:J2"/>
    <mergeCell ref="O51:Z52"/>
    <mergeCell ref="O54:Z55"/>
    <mergeCell ref="O57:Z58"/>
    <mergeCell ref="O60:Z61"/>
    <mergeCell ref="O97:Z98"/>
    <mergeCell ref="O100:Z101"/>
    <mergeCell ref="O82:Z83"/>
    <mergeCell ref="O85:Z86"/>
    <mergeCell ref="O88:Z89"/>
    <mergeCell ref="O91:Z92"/>
    <mergeCell ref="O94:Z95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8216-407C-4AEA-AA0F-24E1A5FB4038}">
  <dimension ref="A1:X2501"/>
  <sheetViews>
    <sheetView topLeftCell="D1" workbookViewId="0">
      <selection activeCell="D1" sqref="D1:X1"/>
    </sheetView>
  </sheetViews>
  <sheetFormatPr defaultRowHeight="15"/>
  <cols>
    <col min="1" max="2" width="11.5703125" bestFit="1" customWidth="1"/>
    <col min="3" max="3" width="12.42578125" bestFit="1" customWidth="1"/>
    <col min="4" max="4" width="10.7109375" bestFit="1" customWidth="1"/>
    <col min="5" max="5" width="8.7109375" bestFit="1" customWidth="1"/>
    <col min="6" max="6" width="10.140625" bestFit="1" customWidth="1"/>
    <col min="7" max="7" width="9" bestFit="1" customWidth="1"/>
    <col min="8" max="8" width="17" bestFit="1" customWidth="1"/>
    <col min="9" max="9" width="12.5703125" bestFit="1" customWidth="1"/>
    <col min="10" max="10" width="15" bestFit="1" customWidth="1"/>
    <col min="11" max="11" width="18.5703125" bestFit="1" customWidth="1"/>
    <col min="12" max="12" width="13.7109375" bestFit="1" customWidth="1"/>
    <col min="13" max="13" width="12.7109375" bestFit="1" customWidth="1"/>
    <col min="14" max="14" width="9.7109375" customWidth="1"/>
    <col min="15" max="15" width="18.42578125" bestFit="1" customWidth="1"/>
    <col min="16" max="16" width="11.85546875" bestFit="1" customWidth="1"/>
    <col min="17" max="17" width="13.28515625" bestFit="1" customWidth="1"/>
    <col min="22" max="22" width="12.28515625" customWidth="1"/>
    <col min="23" max="23" width="22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13631</v>
      </c>
      <c r="O1" t="s">
        <v>13632</v>
      </c>
      <c r="P1" t="s">
        <v>13633</v>
      </c>
      <c r="Q1" t="s">
        <v>13634</v>
      </c>
      <c r="R1" t="s">
        <v>13635</v>
      </c>
      <c r="S1" t="s">
        <v>13636</v>
      </c>
      <c r="T1" t="s">
        <v>13637</v>
      </c>
      <c r="U1" t="s">
        <v>13638</v>
      </c>
      <c r="V1" t="s">
        <v>13641</v>
      </c>
      <c r="W1" t="s">
        <v>21</v>
      </c>
      <c r="X1" t="s">
        <v>20</v>
      </c>
    </row>
    <row r="2" spans="1:24">
      <c r="A2" s="1" t="s">
        <v>1800</v>
      </c>
      <c r="B2" s="2">
        <v>45711</v>
      </c>
      <c r="C2" s="1" t="s">
        <v>1006</v>
      </c>
      <c r="D2" s="1" t="s">
        <v>1705</v>
      </c>
      <c r="E2" s="1">
        <v>3</v>
      </c>
      <c r="F2" s="1">
        <v>299</v>
      </c>
      <c r="G2" s="1">
        <v>0</v>
      </c>
      <c r="H2" s="1" t="s">
        <v>1801</v>
      </c>
      <c r="I2" s="1" t="s">
        <v>1802</v>
      </c>
      <c r="J2" s="1" t="s">
        <v>1802</v>
      </c>
      <c r="K2" s="1" t="s">
        <v>1803</v>
      </c>
      <c r="L2" s="1">
        <v>70</v>
      </c>
      <c r="M2" s="1">
        <v>206</v>
      </c>
      <c r="N2">
        <f>E2*F2-G2</f>
        <v>897</v>
      </c>
      <c r="O2">
        <f>E2*M2</f>
        <v>618</v>
      </c>
      <c r="P2">
        <f>N2-O2</f>
        <v>279</v>
      </c>
      <c r="Q2">
        <f>IFERROR(P2/N2,0)</f>
        <v>0.31103678929765888</v>
      </c>
      <c r="R2">
        <f>IF(I2="Cancelled",0,N2)</f>
        <v>897</v>
      </c>
      <c r="S2">
        <f>IF(I2="Cancelled",0,P2)</f>
        <v>279</v>
      </c>
      <c r="T2" t="str">
        <f>TEXT(B2,"mmm")</f>
        <v>Feb</v>
      </c>
      <c r="U2" t="str">
        <f>TEXT(B2,"mmm-yyyy")</f>
        <v>Feb-2025</v>
      </c>
      <c r="V2" s="3">
        <f>DATE(YEAR(B2),MONTH(B2),1)</f>
        <v>45689</v>
      </c>
      <c r="W2" t="str">
        <f>VLOOKUP(D2,Products!A:G,3,FALSE)</f>
        <v>Fashion</v>
      </c>
      <c r="X2" t="str">
        <f>VLOOKUP(D2,Products!A:G,2,FALSE)</f>
        <v>Jeans</v>
      </c>
    </row>
    <row r="3" spans="1:24">
      <c r="A3" s="1" t="s">
        <v>1804</v>
      </c>
      <c r="B3" s="2">
        <v>45465</v>
      </c>
      <c r="C3" s="1" t="s">
        <v>454</v>
      </c>
      <c r="D3" s="1" t="s">
        <v>1790</v>
      </c>
      <c r="E3" s="1">
        <v>4</v>
      </c>
      <c r="F3" s="1">
        <v>999</v>
      </c>
      <c r="G3" s="1">
        <v>599.4</v>
      </c>
      <c r="H3" s="1" t="s">
        <v>1805</v>
      </c>
      <c r="I3" s="1" t="s">
        <v>1802</v>
      </c>
      <c r="J3" s="1" t="s">
        <v>1802</v>
      </c>
      <c r="K3" s="1" t="s">
        <v>1803</v>
      </c>
      <c r="L3" s="1">
        <v>70</v>
      </c>
      <c r="M3" s="1">
        <v>629</v>
      </c>
      <c r="N3">
        <f t="shared" ref="N3:N66" si="0">E3*F3-G3</f>
        <v>3396.6</v>
      </c>
      <c r="O3">
        <f t="shared" ref="O3:O66" si="1">E3*M3</f>
        <v>2516</v>
      </c>
      <c r="P3">
        <f t="shared" ref="P3:P66" si="2">N3-O3</f>
        <v>880.59999999999991</v>
      </c>
      <c r="Q3">
        <f t="shared" ref="Q3:Q66" si="3">IFERROR(P3/N3,0)</f>
        <v>0.25925925925925924</v>
      </c>
      <c r="R3">
        <f t="shared" ref="R3:R66" si="4">IF(I3="Cancelled",0,N3)</f>
        <v>3396.6</v>
      </c>
      <c r="S3">
        <f t="shared" ref="S3:S66" si="5">IF(I3="Cancelled",0,P3)</f>
        <v>880.59999999999991</v>
      </c>
      <c r="T3" t="str">
        <f t="shared" ref="T3:T66" si="6">TEXT(B3,"mmm")</f>
        <v>Jun</v>
      </c>
      <c r="U3" t="str">
        <f t="shared" ref="U3:U66" si="7">TEXT(B3,"mmm-yyyy")</f>
        <v>Jun-2024</v>
      </c>
      <c r="V3" s="3">
        <f t="shared" ref="V3:V66" si="8">DATE(YEAR(B3),MONTH(B3),1)</f>
        <v>45444</v>
      </c>
      <c r="W3" t="str">
        <f>VLOOKUP(D3,Products!A:G,3,FALSE)</f>
        <v>Sports &amp; Fitness</v>
      </c>
      <c r="X3" t="str">
        <f>VLOOKUP(D3,Products!A:G,2,FALSE)</f>
        <v>Fitness Band</v>
      </c>
    </row>
    <row r="4" spans="1:24">
      <c r="A4" s="1" t="s">
        <v>1806</v>
      </c>
      <c r="B4" s="2">
        <v>45863</v>
      </c>
      <c r="C4" s="1" t="s">
        <v>1584</v>
      </c>
      <c r="D4" s="1" t="s">
        <v>1762</v>
      </c>
      <c r="E4" s="1">
        <v>1</v>
      </c>
      <c r="F4" s="1">
        <v>999</v>
      </c>
      <c r="G4" s="1">
        <v>49.95</v>
      </c>
      <c r="H4" s="1" t="s">
        <v>1805</v>
      </c>
      <c r="I4" s="1" t="s">
        <v>1802</v>
      </c>
      <c r="J4" s="1" t="s">
        <v>1802</v>
      </c>
      <c r="K4" s="1" t="s">
        <v>1807</v>
      </c>
      <c r="L4" s="1">
        <v>40</v>
      </c>
      <c r="M4" s="1">
        <v>818</v>
      </c>
      <c r="N4">
        <f t="shared" si="0"/>
        <v>949.05</v>
      </c>
      <c r="O4">
        <f t="shared" si="1"/>
        <v>818</v>
      </c>
      <c r="P4">
        <f t="shared" si="2"/>
        <v>131.04999999999995</v>
      </c>
      <c r="Q4">
        <f t="shared" si="3"/>
        <v>0.13808545387492752</v>
      </c>
      <c r="R4">
        <f t="shared" si="4"/>
        <v>949.05</v>
      </c>
      <c r="S4">
        <f t="shared" si="5"/>
        <v>131.04999999999995</v>
      </c>
      <c r="T4" t="str">
        <f t="shared" si="6"/>
        <v>Jul</v>
      </c>
      <c r="U4" t="str">
        <f t="shared" si="7"/>
        <v>Jul-2025</v>
      </c>
      <c r="V4" s="3">
        <f t="shared" si="8"/>
        <v>45839</v>
      </c>
      <c r="W4" t="str">
        <f>VLOOKUP(D4,Products!A:G,3,FALSE)</f>
        <v>Beauty &amp; Personal Care</v>
      </c>
      <c r="X4" t="str">
        <f>VLOOKUP(D4,Products!A:G,2,FALSE)</f>
        <v>Trimmer</v>
      </c>
    </row>
    <row r="5" spans="1:24">
      <c r="A5" s="1" t="s">
        <v>1808</v>
      </c>
      <c r="B5" s="2">
        <v>45388</v>
      </c>
      <c r="C5" s="1" t="s">
        <v>661</v>
      </c>
      <c r="D5" s="1" t="s">
        <v>1785</v>
      </c>
      <c r="E5" s="1">
        <v>1</v>
      </c>
      <c r="F5" s="1">
        <v>2999</v>
      </c>
      <c r="G5" s="1">
        <v>149.94999999999999</v>
      </c>
      <c r="H5" s="1" t="s">
        <v>1805</v>
      </c>
      <c r="I5" s="1" t="s">
        <v>1802</v>
      </c>
      <c r="J5" s="1" t="s">
        <v>1809</v>
      </c>
      <c r="K5" s="1" t="s">
        <v>1810</v>
      </c>
      <c r="L5" s="1">
        <v>100</v>
      </c>
      <c r="M5" s="1">
        <v>2453</v>
      </c>
      <c r="N5">
        <f t="shared" si="0"/>
        <v>2849.05</v>
      </c>
      <c r="O5">
        <f t="shared" si="1"/>
        <v>2453</v>
      </c>
      <c r="P5">
        <f t="shared" si="2"/>
        <v>396.05000000000018</v>
      </c>
      <c r="Q5">
        <f t="shared" si="3"/>
        <v>0.13901124936382309</v>
      </c>
      <c r="R5">
        <f t="shared" si="4"/>
        <v>2849.05</v>
      </c>
      <c r="S5">
        <f t="shared" si="5"/>
        <v>396.05000000000018</v>
      </c>
      <c r="T5" t="str">
        <f t="shared" si="6"/>
        <v>Apr</v>
      </c>
      <c r="U5" t="str">
        <f t="shared" si="7"/>
        <v>Apr-2024</v>
      </c>
      <c r="V5" s="3">
        <f t="shared" si="8"/>
        <v>45383</v>
      </c>
      <c r="W5" t="str">
        <f>VLOOKUP(D5,Products!A:G,3,FALSE)</f>
        <v>Sports &amp; Fitness</v>
      </c>
      <c r="X5" t="str">
        <f>VLOOKUP(D5,Products!A:G,2,FALSE)</f>
        <v>Dumbbells</v>
      </c>
    </row>
    <row r="6" spans="1:24">
      <c r="A6" s="1" t="s">
        <v>1811</v>
      </c>
      <c r="B6" s="2">
        <v>45376</v>
      </c>
      <c r="C6" s="1" t="s">
        <v>313</v>
      </c>
      <c r="D6" s="1" t="s">
        <v>1789</v>
      </c>
      <c r="E6" s="1">
        <v>2</v>
      </c>
      <c r="F6" s="1">
        <v>999</v>
      </c>
      <c r="G6" s="1">
        <v>299.7</v>
      </c>
      <c r="H6" s="1" t="s">
        <v>1812</v>
      </c>
      <c r="I6" s="1" t="s">
        <v>1802</v>
      </c>
      <c r="J6" s="1" t="s">
        <v>1802</v>
      </c>
      <c r="K6" s="1" t="s">
        <v>1813</v>
      </c>
      <c r="L6" s="1">
        <v>100</v>
      </c>
      <c r="M6" s="1">
        <v>727</v>
      </c>
      <c r="N6">
        <f t="shared" si="0"/>
        <v>1698.3</v>
      </c>
      <c r="O6">
        <f t="shared" si="1"/>
        <v>1454</v>
      </c>
      <c r="P6">
        <f t="shared" si="2"/>
        <v>244.29999999999995</v>
      </c>
      <c r="Q6">
        <f t="shared" si="3"/>
        <v>0.14384973208502619</v>
      </c>
      <c r="R6">
        <f t="shared" si="4"/>
        <v>1698.3</v>
      </c>
      <c r="S6">
        <f t="shared" si="5"/>
        <v>244.29999999999995</v>
      </c>
      <c r="T6" t="str">
        <f t="shared" si="6"/>
        <v>Mar</v>
      </c>
      <c r="U6" t="str">
        <f t="shared" si="7"/>
        <v>Mar-2024</v>
      </c>
      <c r="V6" s="3">
        <f t="shared" si="8"/>
        <v>45352</v>
      </c>
      <c r="W6" t="str">
        <f>VLOOKUP(D6,Products!A:G,3,FALSE)</f>
        <v>Sports &amp; Fitness</v>
      </c>
      <c r="X6" t="str">
        <f>VLOOKUP(D6,Products!A:G,2,FALSE)</f>
        <v>Dumbbells</v>
      </c>
    </row>
    <row r="7" spans="1:24">
      <c r="A7" s="1" t="s">
        <v>1814</v>
      </c>
      <c r="B7" s="2">
        <v>45412</v>
      </c>
      <c r="C7" s="1" t="s">
        <v>604</v>
      </c>
      <c r="D7" s="1" t="s">
        <v>1722</v>
      </c>
      <c r="E7" s="1">
        <v>1</v>
      </c>
      <c r="F7" s="1">
        <v>399</v>
      </c>
      <c r="G7" s="1">
        <v>0</v>
      </c>
      <c r="H7" s="1" t="s">
        <v>1801</v>
      </c>
      <c r="I7" s="1" t="s">
        <v>1815</v>
      </c>
      <c r="J7" s="1" t="s">
        <v>1815</v>
      </c>
      <c r="K7" s="1" t="s">
        <v>1810</v>
      </c>
      <c r="L7" s="1">
        <v>40</v>
      </c>
      <c r="M7" s="1">
        <v>315</v>
      </c>
      <c r="N7">
        <f t="shared" si="0"/>
        <v>399</v>
      </c>
      <c r="O7">
        <f t="shared" si="1"/>
        <v>315</v>
      </c>
      <c r="P7">
        <f t="shared" si="2"/>
        <v>84</v>
      </c>
      <c r="Q7">
        <f t="shared" si="3"/>
        <v>0.21052631578947367</v>
      </c>
      <c r="R7">
        <f t="shared" si="4"/>
        <v>0</v>
      </c>
      <c r="S7">
        <f t="shared" si="5"/>
        <v>0</v>
      </c>
      <c r="T7" t="str">
        <f t="shared" si="6"/>
        <v>Apr</v>
      </c>
      <c r="U7" t="str">
        <f t="shared" si="7"/>
        <v>Apr-2024</v>
      </c>
      <c r="V7" s="3">
        <f t="shared" si="8"/>
        <v>45383</v>
      </c>
      <c r="W7" t="str">
        <f>VLOOKUP(D7,Products!A:G,3,FALSE)</f>
        <v>Home &amp; Kitchen</v>
      </c>
      <c r="X7" t="str">
        <f>VLOOKUP(D7,Products!A:G,2,FALSE)</f>
        <v>Mixer Grinder</v>
      </c>
    </row>
    <row r="8" spans="1:24">
      <c r="A8" s="1" t="s">
        <v>1816</v>
      </c>
      <c r="B8" s="2">
        <v>45443</v>
      </c>
      <c r="C8" s="1" t="s">
        <v>1474</v>
      </c>
      <c r="D8" s="1" t="s">
        <v>1668</v>
      </c>
      <c r="E8" s="1">
        <v>1</v>
      </c>
      <c r="F8" s="1">
        <v>8999</v>
      </c>
      <c r="G8" s="1">
        <v>1799.8</v>
      </c>
      <c r="H8" s="1" t="s">
        <v>1805</v>
      </c>
      <c r="I8" s="1" t="s">
        <v>1802</v>
      </c>
      <c r="J8" s="1" t="s">
        <v>1802</v>
      </c>
      <c r="K8" s="1" t="s">
        <v>1817</v>
      </c>
      <c r="L8" s="1">
        <v>70</v>
      </c>
      <c r="M8" s="1">
        <v>5059</v>
      </c>
      <c r="N8">
        <f t="shared" si="0"/>
        <v>7199.2</v>
      </c>
      <c r="O8">
        <f t="shared" si="1"/>
        <v>5059</v>
      </c>
      <c r="P8">
        <f t="shared" si="2"/>
        <v>2140.1999999999998</v>
      </c>
      <c r="Q8">
        <f t="shared" si="3"/>
        <v>0.29728303144793866</v>
      </c>
      <c r="R8">
        <f t="shared" si="4"/>
        <v>7199.2</v>
      </c>
      <c r="S8">
        <f t="shared" si="5"/>
        <v>2140.1999999999998</v>
      </c>
      <c r="T8" t="str">
        <f t="shared" si="6"/>
        <v>May</v>
      </c>
      <c r="U8" t="str">
        <f t="shared" si="7"/>
        <v>May-2024</v>
      </c>
      <c r="V8" s="3">
        <f t="shared" si="8"/>
        <v>45413</v>
      </c>
      <c r="W8" t="str">
        <f>VLOOKUP(D8,Products!A:G,3,FALSE)</f>
        <v>Electronics</v>
      </c>
      <c r="X8" t="str">
        <f>VLOOKUP(D8,Products!A:G,2,FALSE)</f>
        <v>Smartphone</v>
      </c>
    </row>
    <row r="9" spans="1:24">
      <c r="A9" s="1" t="s">
        <v>1818</v>
      </c>
      <c r="B9" s="2">
        <v>45603</v>
      </c>
      <c r="C9" s="1" t="s">
        <v>1189</v>
      </c>
      <c r="D9" s="1" t="s">
        <v>1685</v>
      </c>
      <c r="E9" s="1">
        <v>1</v>
      </c>
      <c r="F9" s="1">
        <v>2499</v>
      </c>
      <c r="G9" s="1">
        <v>0</v>
      </c>
      <c r="H9" s="1" t="s">
        <v>1801</v>
      </c>
      <c r="I9" s="1" t="s">
        <v>1815</v>
      </c>
      <c r="J9" s="1" t="s">
        <v>1815</v>
      </c>
      <c r="K9" s="1" t="s">
        <v>1819</v>
      </c>
      <c r="L9" s="1">
        <v>100</v>
      </c>
      <c r="M9" s="1">
        <v>1599</v>
      </c>
      <c r="N9">
        <f t="shared" si="0"/>
        <v>2499</v>
      </c>
      <c r="O9">
        <f t="shared" si="1"/>
        <v>1599</v>
      </c>
      <c r="P9">
        <f t="shared" si="2"/>
        <v>900</v>
      </c>
      <c r="Q9">
        <f t="shared" si="3"/>
        <v>0.36014405762304924</v>
      </c>
      <c r="R9">
        <f t="shared" si="4"/>
        <v>0</v>
      </c>
      <c r="S9">
        <f t="shared" si="5"/>
        <v>0</v>
      </c>
      <c r="T9" t="str">
        <f t="shared" si="6"/>
        <v>Nov</v>
      </c>
      <c r="U9" t="str">
        <f t="shared" si="7"/>
        <v>Nov-2024</v>
      </c>
      <c r="V9" s="3">
        <f t="shared" si="8"/>
        <v>45597</v>
      </c>
      <c r="W9" t="str">
        <f>VLOOKUP(D9,Products!A:G,3,FALSE)</f>
        <v>Electronics</v>
      </c>
      <c r="X9" t="str">
        <f>VLOOKUP(D9,Products!A:G,2,FALSE)</f>
        <v>Smartwatch</v>
      </c>
    </row>
    <row r="10" spans="1:24">
      <c r="A10" s="1" t="s">
        <v>1820</v>
      </c>
      <c r="B10" s="2">
        <v>45765</v>
      </c>
      <c r="C10" s="1" t="s">
        <v>1138</v>
      </c>
      <c r="D10" s="1" t="s">
        <v>1769</v>
      </c>
      <c r="E10" s="1">
        <v>1</v>
      </c>
      <c r="F10" s="1">
        <v>3999</v>
      </c>
      <c r="G10" s="1">
        <v>999.75</v>
      </c>
      <c r="H10" s="1" t="s">
        <v>1821</v>
      </c>
      <c r="I10" s="1" t="s">
        <v>1802</v>
      </c>
      <c r="J10" s="1" t="s">
        <v>1802</v>
      </c>
      <c r="K10" s="1" t="s">
        <v>1807</v>
      </c>
      <c r="L10" s="1">
        <v>40</v>
      </c>
      <c r="M10" s="1">
        <v>2547</v>
      </c>
      <c r="N10">
        <f t="shared" si="0"/>
        <v>2999.25</v>
      </c>
      <c r="O10">
        <f t="shared" si="1"/>
        <v>2547</v>
      </c>
      <c r="P10">
        <f t="shared" si="2"/>
        <v>452.25</v>
      </c>
      <c r="Q10">
        <f t="shared" si="3"/>
        <v>0.15078769692423105</v>
      </c>
      <c r="R10">
        <f t="shared" si="4"/>
        <v>2999.25</v>
      </c>
      <c r="S10">
        <f t="shared" si="5"/>
        <v>452.25</v>
      </c>
      <c r="T10" t="str">
        <f t="shared" si="6"/>
        <v>Apr</v>
      </c>
      <c r="U10" t="str">
        <f t="shared" si="7"/>
        <v>Apr-2025</v>
      </c>
      <c r="V10" s="3">
        <f t="shared" si="8"/>
        <v>45748</v>
      </c>
      <c r="W10" t="str">
        <f>VLOOKUP(D10,Products!A:G,3,FALSE)</f>
        <v>Beauty &amp; Personal Care</v>
      </c>
      <c r="X10" t="str">
        <f>VLOOKUP(D10,Products!A:G,2,FALSE)</f>
        <v>Perfume</v>
      </c>
    </row>
    <row r="11" spans="1:24">
      <c r="A11" s="1" t="s">
        <v>1822</v>
      </c>
      <c r="B11" s="2">
        <v>45871</v>
      </c>
      <c r="C11" s="1" t="s">
        <v>880</v>
      </c>
      <c r="D11" s="1" t="s">
        <v>1717</v>
      </c>
      <c r="E11" s="1">
        <v>4</v>
      </c>
      <c r="F11" s="1">
        <v>399</v>
      </c>
      <c r="G11" s="1">
        <v>0</v>
      </c>
      <c r="H11" s="1" t="s">
        <v>1823</v>
      </c>
      <c r="I11" s="1" t="s">
        <v>1802</v>
      </c>
      <c r="J11" s="1" t="s">
        <v>1809</v>
      </c>
      <c r="K11" s="1" t="s">
        <v>1810</v>
      </c>
      <c r="L11" s="1">
        <v>80</v>
      </c>
      <c r="M11" s="1">
        <v>226</v>
      </c>
      <c r="N11">
        <f t="shared" si="0"/>
        <v>1596</v>
      </c>
      <c r="O11">
        <f t="shared" si="1"/>
        <v>904</v>
      </c>
      <c r="P11">
        <f t="shared" si="2"/>
        <v>692</v>
      </c>
      <c r="Q11">
        <f t="shared" si="3"/>
        <v>0.43358395989974935</v>
      </c>
      <c r="R11">
        <f t="shared" si="4"/>
        <v>1596</v>
      </c>
      <c r="S11">
        <f t="shared" si="5"/>
        <v>692</v>
      </c>
      <c r="T11" t="str">
        <f t="shared" si="6"/>
        <v>Aug</v>
      </c>
      <c r="U11" t="str">
        <f t="shared" si="7"/>
        <v>Aug-2025</v>
      </c>
      <c r="V11" s="3">
        <f t="shared" si="8"/>
        <v>45870</v>
      </c>
      <c r="W11" t="str">
        <f>VLOOKUP(D11,Products!A:G,3,FALSE)</f>
        <v>Fashion</v>
      </c>
      <c r="X11" t="str">
        <f>VLOOKUP(D11,Products!A:G,2,FALSE)</f>
        <v>Backpack</v>
      </c>
    </row>
    <row r="12" spans="1:24">
      <c r="A12" s="1" t="s">
        <v>1824</v>
      </c>
      <c r="B12" s="2">
        <v>45519</v>
      </c>
      <c r="C12" s="1" t="s">
        <v>1167</v>
      </c>
      <c r="D12" s="1" t="s">
        <v>1690</v>
      </c>
      <c r="E12" s="1">
        <v>4</v>
      </c>
      <c r="F12" s="1">
        <v>6999</v>
      </c>
      <c r="G12" s="1">
        <v>4199.3999999999996</v>
      </c>
      <c r="H12" s="1" t="s">
        <v>1812</v>
      </c>
      <c r="I12" s="1" t="s">
        <v>1802</v>
      </c>
      <c r="J12" s="1" t="s">
        <v>1802</v>
      </c>
      <c r="K12" s="1" t="s">
        <v>1813</v>
      </c>
      <c r="L12" s="1">
        <v>70</v>
      </c>
      <c r="M12" s="1">
        <v>4046</v>
      </c>
      <c r="N12">
        <f t="shared" si="0"/>
        <v>23796.6</v>
      </c>
      <c r="O12">
        <f t="shared" si="1"/>
        <v>16184</v>
      </c>
      <c r="P12">
        <f t="shared" si="2"/>
        <v>7612.5999999999985</v>
      </c>
      <c r="Q12">
        <f t="shared" si="3"/>
        <v>0.3199028432633233</v>
      </c>
      <c r="R12">
        <f t="shared" si="4"/>
        <v>23796.6</v>
      </c>
      <c r="S12">
        <f t="shared" si="5"/>
        <v>7612.5999999999985</v>
      </c>
      <c r="T12" t="str">
        <f t="shared" si="6"/>
        <v>Aug</v>
      </c>
      <c r="U12" t="str">
        <f t="shared" si="7"/>
        <v>Aug-2024</v>
      </c>
      <c r="V12" s="3">
        <f t="shared" si="8"/>
        <v>45505</v>
      </c>
      <c r="W12" t="str">
        <f>VLOOKUP(D12,Products!A:G,3,FALSE)</f>
        <v>Electronics</v>
      </c>
      <c r="X12" t="str">
        <f>VLOOKUP(D12,Products!A:G,2,FALSE)</f>
        <v>Power Bank</v>
      </c>
    </row>
    <row r="13" spans="1:24">
      <c r="A13" s="1" t="s">
        <v>1825</v>
      </c>
      <c r="B13" s="2">
        <v>45401</v>
      </c>
      <c r="C13" s="1" t="s">
        <v>810</v>
      </c>
      <c r="D13" s="1" t="s">
        <v>1779</v>
      </c>
      <c r="E13" s="1">
        <v>1</v>
      </c>
      <c r="F13" s="1">
        <v>999</v>
      </c>
      <c r="G13" s="1">
        <v>49.95</v>
      </c>
      <c r="H13" s="1" t="s">
        <v>1805</v>
      </c>
      <c r="I13" s="1" t="s">
        <v>1802</v>
      </c>
      <c r="J13" s="1" t="s">
        <v>1802</v>
      </c>
      <c r="K13" s="1" t="s">
        <v>1803</v>
      </c>
      <c r="L13" s="1">
        <v>100</v>
      </c>
      <c r="M13" s="1">
        <v>809</v>
      </c>
      <c r="N13">
        <f t="shared" si="0"/>
        <v>949.05</v>
      </c>
      <c r="O13">
        <f t="shared" si="1"/>
        <v>809</v>
      </c>
      <c r="P13">
        <f t="shared" si="2"/>
        <v>140.04999999999995</v>
      </c>
      <c r="Q13">
        <f t="shared" si="3"/>
        <v>0.14756862125283174</v>
      </c>
      <c r="R13">
        <f t="shared" si="4"/>
        <v>949.05</v>
      </c>
      <c r="S13">
        <f t="shared" si="5"/>
        <v>140.04999999999995</v>
      </c>
      <c r="T13" t="str">
        <f t="shared" si="6"/>
        <v>Apr</v>
      </c>
      <c r="U13" t="str">
        <f t="shared" si="7"/>
        <v>Apr-2024</v>
      </c>
      <c r="V13" s="3">
        <f t="shared" si="8"/>
        <v>45383</v>
      </c>
      <c r="W13" t="str">
        <f>VLOOKUP(D13,Products!A:G,3,FALSE)</f>
        <v>Sports &amp; Fitness</v>
      </c>
      <c r="X13" t="str">
        <f>VLOOKUP(D13,Products!A:G,2,FALSE)</f>
        <v>Yoga Mat</v>
      </c>
    </row>
    <row r="14" spans="1:24">
      <c r="A14" s="1" t="s">
        <v>1826</v>
      </c>
      <c r="B14" s="2">
        <v>45904</v>
      </c>
      <c r="C14" s="1" t="s">
        <v>229</v>
      </c>
      <c r="D14" s="1" t="s">
        <v>1668</v>
      </c>
      <c r="E14" s="1">
        <v>2</v>
      </c>
      <c r="F14" s="1">
        <v>8999</v>
      </c>
      <c r="G14" s="1">
        <v>899.9</v>
      </c>
      <c r="H14" s="1" t="s">
        <v>1801</v>
      </c>
      <c r="I14" s="1" t="s">
        <v>1802</v>
      </c>
      <c r="J14" s="1" t="s">
        <v>1802</v>
      </c>
      <c r="K14" s="1" t="s">
        <v>1813</v>
      </c>
      <c r="L14" s="1">
        <v>50</v>
      </c>
      <c r="M14" s="1">
        <v>5059</v>
      </c>
      <c r="N14">
        <f t="shared" si="0"/>
        <v>17098.099999999999</v>
      </c>
      <c r="O14">
        <f t="shared" si="1"/>
        <v>10118</v>
      </c>
      <c r="P14">
        <f t="shared" si="2"/>
        <v>6980.0999999999985</v>
      </c>
      <c r="Q14">
        <f t="shared" si="3"/>
        <v>0.40823834227194827</v>
      </c>
      <c r="R14">
        <f t="shared" si="4"/>
        <v>17098.099999999999</v>
      </c>
      <c r="S14">
        <f t="shared" si="5"/>
        <v>6980.0999999999985</v>
      </c>
      <c r="T14" t="str">
        <f t="shared" si="6"/>
        <v>Sep</v>
      </c>
      <c r="U14" t="str">
        <f t="shared" si="7"/>
        <v>Sep-2025</v>
      </c>
      <c r="V14" s="3">
        <f t="shared" si="8"/>
        <v>45901</v>
      </c>
      <c r="W14" t="str">
        <f>VLOOKUP(D14,Products!A:G,3,FALSE)</f>
        <v>Electronics</v>
      </c>
      <c r="X14" t="str">
        <f>VLOOKUP(D14,Products!A:G,2,FALSE)</f>
        <v>Smartphone</v>
      </c>
    </row>
    <row r="15" spans="1:24">
      <c r="A15" s="1" t="s">
        <v>1827</v>
      </c>
      <c r="B15" s="2">
        <v>45793</v>
      </c>
      <c r="C15" s="1" t="s">
        <v>198</v>
      </c>
      <c r="D15" s="1" t="s">
        <v>1716</v>
      </c>
      <c r="E15" s="1">
        <v>2</v>
      </c>
      <c r="F15" s="1">
        <v>2999</v>
      </c>
      <c r="G15" s="1">
        <v>899.7</v>
      </c>
      <c r="H15" s="1" t="s">
        <v>1805</v>
      </c>
      <c r="I15" s="1" t="s">
        <v>1802</v>
      </c>
      <c r="J15" s="1" t="s">
        <v>1802</v>
      </c>
      <c r="K15" s="1" t="s">
        <v>1819</v>
      </c>
      <c r="L15" s="1">
        <v>80</v>
      </c>
      <c r="M15" s="1">
        <v>2406</v>
      </c>
      <c r="N15">
        <f t="shared" si="0"/>
        <v>5098.3</v>
      </c>
      <c r="O15">
        <f t="shared" si="1"/>
        <v>4812</v>
      </c>
      <c r="P15">
        <f t="shared" si="2"/>
        <v>286.30000000000018</v>
      </c>
      <c r="Q15">
        <f t="shared" si="3"/>
        <v>5.6155973559814089E-2</v>
      </c>
      <c r="R15">
        <f t="shared" si="4"/>
        <v>5098.3</v>
      </c>
      <c r="S15">
        <f t="shared" si="5"/>
        <v>286.30000000000018</v>
      </c>
      <c r="T15" t="str">
        <f t="shared" si="6"/>
        <v>May</v>
      </c>
      <c r="U15" t="str">
        <f t="shared" si="7"/>
        <v>May-2025</v>
      </c>
      <c r="V15" s="3">
        <f t="shared" si="8"/>
        <v>45778</v>
      </c>
      <c r="W15" t="str">
        <f>VLOOKUP(D15,Products!A:G,3,FALSE)</f>
        <v>Fashion</v>
      </c>
      <c r="X15" t="str">
        <f>VLOOKUP(D15,Products!A:G,2,FALSE)</f>
        <v>Jacket</v>
      </c>
    </row>
    <row r="16" spans="1:24">
      <c r="A16" s="1" t="s">
        <v>1828</v>
      </c>
      <c r="B16" s="2">
        <v>45349</v>
      </c>
      <c r="C16" s="1" t="s">
        <v>338</v>
      </c>
      <c r="D16" s="1" t="s">
        <v>1751</v>
      </c>
      <c r="E16" s="1">
        <v>1</v>
      </c>
      <c r="F16" s="1">
        <v>1599</v>
      </c>
      <c r="G16" s="1">
        <v>159.9</v>
      </c>
      <c r="H16" s="1" t="s">
        <v>1801</v>
      </c>
      <c r="I16" s="1" t="s">
        <v>1802</v>
      </c>
      <c r="J16" s="1" t="s">
        <v>1809</v>
      </c>
      <c r="K16" s="1" t="s">
        <v>1807</v>
      </c>
      <c r="L16" s="1">
        <v>70</v>
      </c>
      <c r="M16" s="1">
        <v>1023</v>
      </c>
      <c r="N16">
        <f t="shared" si="0"/>
        <v>1439.1</v>
      </c>
      <c r="O16">
        <f t="shared" si="1"/>
        <v>1023</v>
      </c>
      <c r="P16">
        <f t="shared" si="2"/>
        <v>416.09999999999991</v>
      </c>
      <c r="Q16">
        <f t="shared" si="3"/>
        <v>0.28913904523660616</v>
      </c>
      <c r="R16">
        <f t="shared" si="4"/>
        <v>1439.1</v>
      </c>
      <c r="S16">
        <f t="shared" si="5"/>
        <v>416.09999999999991</v>
      </c>
      <c r="T16" t="str">
        <f t="shared" si="6"/>
        <v>Feb</v>
      </c>
      <c r="U16" t="str">
        <f t="shared" si="7"/>
        <v>Feb-2024</v>
      </c>
      <c r="V16" s="3">
        <f t="shared" si="8"/>
        <v>45323</v>
      </c>
      <c r="W16" t="str">
        <f>VLOOKUP(D16,Products!A:G,3,FALSE)</f>
        <v>Beauty &amp; Personal Care</v>
      </c>
      <c r="X16" t="str">
        <f>VLOOKUP(D16,Products!A:G,2,FALSE)</f>
        <v>Face Wash</v>
      </c>
    </row>
    <row r="17" spans="1:24">
      <c r="A17" s="1" t="s">
        <v>1829</v>
      </c>
      <c r="B17" s="2">
        <v>45549</v>
      </c>
      <c r="C17" s="1" t="s">
        <v>1256</v>
      </c>
      <c r="D17" s="1" t="s">
        <v>1789</v>
      </c>
      <c r="E17" s="1">
        <v>2</v>
      </c>
      <c r="F17" s="1">
        <v>999</v>
      </c>
      <c r="G17" s="1">
        <v>199.8</v>
      </c>
      <c r="H17" s="1" t="s">
        <v>1805</v>
      </c>
      <c r="I17" s="1" t="s">
        <v>1802</v>
      </c>
      <c r="J17" s="1" t="s">
        <v>1802</v>
      </c>
      <c r="K17" s="1" t="s">
        <v>1813</v>
      </c>
      <c r="L17" s="1">
        <v>60</v>
      </c>
      <c r="M17" s="1">
        <v>727</v>
      </c>
      <c r="N17">
        <f t="shared" si="0"/>
        <v>1798.2</v>
      </c>
      <c r="O17">
        <f t="shared" si="1"/>
        <v>1454</v>
      </c>
      <c r="P17">
        <f t="shared" si="2"/>
        <v>344.20000000000005</v>
      </c>
      <c r="Q17">
        <f t="shared" si="3"/>
        <v>0.19141363585808033</v>
      </c>
      <c r="R17">
        <f t="shared" si="4"/>
        <v>1798.2</v>
      </c>
      <c r="S17">
        <f t="shared" si="5"/>
        <v>344.20000000000005</v>
      </c>
      <c r="T17" t="str">
        <f t="shared" si="6"/>
        <v>Sep</v>
      </c>
      <c r="U17" t="str">
        <f t="shared" si="7"/>
        <v>Sep-2024</v>
      </c>
      <c r="V17" s="3">
        <f t="shared" si="8"/>
        <v>45536</v>
      </c>
      <c r="W17" t="str">
        <f>VLOOKUP(D17,Products!A:G,3,FALSE)</f>
        <v>Sports &amp; Fitness</v>
      </c>
      <c r="X17" t="str">
        <f>VLOOKUP(D17,Products!A:G,2,FALSE)</f>
        <v>Dumbbells</v>
      </c>
    </row>
    <row r="18" spans="1:24">
      <c r="A18" s="1" t="s">
        <v>1830</v>
      </c>
      <c r="B18" s="2">
        <v>45306</v>
      </c>
      <c r="C18" s="1" t="s">
        <v>706</v>
      </c>
      <c r="D18" s="1" t="s">
        <v>1751</v>
      </c>
      <c r="E18" s="1">
        <v>4</v>
      </c>
      <c r="F18" s="1">
        <v>1599</v>
      </c>
      <c r="G18" s="1">
        <v>0</v>
      </c>
      <c r="H18" s="1" t="s">
        <v>1805</v>
      </c>
      <c r="I18" s="1" t="s">
        <v>1815</v>
      </c>
      <c r="J18" s="1" t="s">
        <v>1815</v>
      </c>
      <c r="K18" s="1" t="s">
        <v>1807</v>
      </c>
      <c r="L18" s="1">
        <v>70</v>
      </c>
      <c r="M18" s="1">
        <v>1023</v>
      </c>
      <c r="N18">
        <f t="shared" si="0"/>
        <v>6396</v>
      </c>
      <c r="O18">
        <f t="shared" si="1"/>
        <v>4092</v>
      </c>
      <c r="P18">
        <f t="shared" si="2"/>
        <v>2304</v>
      </c>
      <c r="Q18">
        <f t="shared" si="3"/>
        <v>0.36022514071294559</v>
      </c>
      <c r="R18">
        <f t="shared" si="4"/>
        <v>0</v>
      </c>
      <c r="S18">
        <f t="shared" si="5"/>
        <v>0</v>
      </c>
      <c r="T18" t="str">
        <f t="shared" si="6"/>
        <v>Jan</v>
      </c>
      <c r="U18" t="str">
        <f t="shared" si="7"/>
        <v>Jan-2024</v>
      </c>
      <c r="V18" s="3">
        <f t="shared" si="8"/>
        <v>45292</v>
      </c>
      <c r="W18" t="str">
        <f>VLOOKUP(D18,Products!A:G,3,FALSE)</f>
        <v>Beauty &amp; Personal Care</v>
      </c>
      <c r="X18" t="str">
        <f>VLOOKUP(D18,Products!A:G,2,FALSE)</f>
        <v>Face Wash</v>
      </c>
    </row>
    <row r="19" spans="1:24">
      <c r="A19" s="1" t="s">
        <v>1831</v>
      </c>
      <c r="B19" s="2">
        <v>45412</v>
      </c>
      <c r="C19" s="1" t="s">
        <v>465</v>
      </c>
      <c r="D19" s="1" t="s">
        <v>1725</v>
      </c>
      <c r="E19" s="1">
        <v>1</v>
      </c>
      <c r="F19" s="1">
        <v>2499</v>
      </c>
      <c r="G19" s="1">
        <v>0</v>
      </c>
      <c r="H19" s="1" t="s">
        <v>1805</v>
      </c>
      <c r="I19" s="1" t="s">
        <v>1802</v>
      </c>
      <c r="J19" s="1" t="s">
        <v>1802</v>
      </c>
      <c r="K19" s="1" t="s">
        <v>1803</v>
      </c>
      <c r="L19" s="1">
        <v>60</v>
      </c>
      <c r="M19" s="1">
        <v>1833</v>
      </c>
      <c r="N19">
        <f t="shared" si="0"/>
        <v>2499</v>
      </c>
      <c r="O19">
        <f t="shared" si="1"/>
        <v>1833</v>
      </c>
      <c r="P19">
        <f t="shared" si="2"/>
        <v>666</v>
      </c>
      <c r="Q19">
        <f t="shared" si="3"/>
        <v>0.26650660264105641</v>
      </c>
      <c r="R19">
        <f t="shared" si="4"/>
        <v>2499</v>
      </c>
      <c r="S19">
        <f t="shared" si="5"/>
        <v>666</v>
      </c>
      <c r="T19" t="str">
        <f t="shared" si="6"/>
        <v>Apr</v>
      </c>
      <c r="U19" t="str">
        <f t="shared" si="7"/>
        <v>Apr-2024</v>
      </c>
      <c r="V19" s="3">
        <f t="shared" si="8"/>
        <v>45383</v>
      </c>
      <c r="W19" t="str">
        <f>VLOOKUP(D19,Products!A:G,3,FALSE)</f>
        <v>Home &amp; Kitchen</v>
      </c>
      <c r="X19" t="str">
        <f>VLOOKUP(D19,Products!A:G,2,FALSE)</f>
        <v>Mixer Grinder</v>
      </c>
    </row>
    <row r="20" spans="1:24">
      <c r="A20" s="1" t="s">
        <v>1832</v>
      </c>
      <c r="B20" s="2">
        <v>45651</v>
      </c>
      <c r="C20" s="1" t="s">
        <v>560</v>
      </c>
      <c r="D20" s="1" t="s">
        <v>1732</v>
      </c>
      <c r="E20" s="1">
        <v>3</v>
      </c>
      <c r="F20" s="1">
        <v>1599</v>
      </c>
      <c r="G20" s="1">
        <v>239.85</v>
      </c>
      <c r="H20" s="1" t="s">
        <v>1821</v>
      </c>
      <c r="I20" s="1" t="s">
        <v>1802</v>
      </c>
      <c r="J20" s="1" t="s">
        <v>1802</v>
      </c>
      <c r="K20" s="1" t="s">
        <v>1813</v>
      </c>
      <c r="L20" s="1">
        <v>60</v>
      </c>
      <c r="M20" s="1">
        <v>1138</v>
      </c>
      <c r="N20">
        <f t="shared" si="0"/>
        <v>4557.1499999999996</v>
      </c>
      <c r="O20">
        <f t="shared" si="1"/>
        <v>3414</v>
      </c>
      <c r="P20">
        <f t="shared" si="2"/>
        <v>1143.1499999999996</v>
      </c>
      <c r="Q20">
        <f t="shared" si="3"/>
        <v>0.2508475692044369</v>
      </c>
      <c r="R20">
        <f t="shared" si="4"/>
        <v>4557.1499999999996</v>
      </c>
      <c r="S20">
        <f t="shared" si="5"/>
        <v>1143.1499999999996</v>
      </c>
      <c r="T20" t="str">
        <f t="shared" si="6"/>
        <v>Dec</v>
      </c>
      <c r="U20" t="str">
        <f t="shared" si="7"/>
        <v>Dec-2024</v>
      </c>
      <c r="V20" s="3">
        <f t="shared" si="8"/>
        <v>45627</v>
      </c>
      <c r="W20" t="str">
        <f>VLOOKUP(D20,Products!A:G,3,FALSE)</f>
        <v>Home &amp; Kitchen</v>
      </c>
      <c r="X20" t="str">
        <f>VLOOKUP(D20,Products!A:G,2,FALSE)</f>
        <v>Air Fryer</v>
      </c>
    </row>
    <row r="21" spans="1:24">
      <c r="A21" s="1" t="s">
        <v>1833</v>
      </c>
      <c r="B21" s="2">
        <v>45641</v>
      </c>
      <c r="C21" s="1" t="s">
        <v>1419</v>
      </c>
      <c r="D21" s="1" t="s">
        <v>1735</v>
      </c>
      <c r="E21" s="1">
        <v>1</v>
      </c>
      <c r="F21" s="1">
        <v>3999</v>
      </c>
      <c r="G21" s="1">
        <v>0</v>
      </c>
      <c r="H21" s="1" t="s">
        <v>1805</v>
      </c>
      <c r="I21" s="1" t="s">
        <v>1802</v>
      </c>
      <c r="J21" s="1" t="s">
        <v>1802</v>
      </c>
      <c r="K21" s="1" t="s">
        <v>1810</v>
      </c>
      <c r="L21" s="1">
        <v>70</v>
      </c>
      <c r="M21" s="1">
        <v>2895</v>
      </c>
      <c r="N21">
        <f t="shared" si="0"/>
        <v>3999</v>
      </c>
      <c r="O21">
        <f t="shared" si="1"/>
        <v>2895</v>
      </c>
      <c r="P21">
        <f t="shared" si="2"/>
        <v>1104</v>
      </c>
      <c r="Q21">
        <f t="shared" si="3"/>
        <v>0.2760690172543136</v>
      </c>
      <c r="R21">
        <f t="shared" si="4"/>
        <v>3999</v>
      </c>
      <c r="S21">
        <f t="shared" si="5"/>
        <v>1104</v>
      </c>
      <c r="T21" t="str">
        <f t="shared" si="6"/>
        <v>Dec</v>
      </c>
      <c r="U21" t="str">
        <f t="shared" si="7"/>
        <v>Dec-2024</v>
      </c>
      <c r="V21" s="3">
        <f t="shared" si="8"/>
        <v>45627</v>
      </c>
      <c r="W21" t="str">
        <f>VLOOKUP(D21,Products!A:G,3,FALSE)</f>
        <v>Home &amp; Kitchen</v>
      </c>
      <c r="X21" t="str">
        <f>VLOOKUP(D21,Products!A:G,2,FALSE)</f>
        <v>Cookware Set</v>
      </c>
    </row>
    <row r="22" spans="1:24">
      <c r="A22" s="1" t="s">
        <v>1834</v>
      </c>
      <c r="B22" s="2">
        <v>45631</v>
      </c>
      <c r="C22" s="1" t="s">
        <v>778</v>
      </c>
      <c r="D22" s="1" t="s">
        <v>1693</v>
      </c>
      <c r="E22" s="1">
        <v>4</v>
      </c>
      <c r="F22" s="1">
        <v>499</v>
      </c>
      <c r="G22" s="1">
        <v>99.8</v>
      </c>
      <c r="H22" s="1" t="s">
        <v>1805</v>
      </c>
      <c r="I22" s="1" t="s">
        <v>1802</v>
      </c>
      <c r="J22" s="1" t="s">
        <v>1802</v>
      </c>
      <c r="K22" s="1" t="s">
        <v>1810</v>
      </c>
      <c r="L22" s="1">
        <v>40</v>
      </c>
      <c r="M22" s="1">
        <v>391</v>
      </c>
      <c r="N22">
        <f t="shared" si="0"/>
        <v>1896.2</v>
      </c>
      <c r="O22">
        <f t="shared" si="1"/>
        <v>1564</v>
      </c>
      <c r="P22">
        <f t="shared" si="2"/>
        <v>332.20000000000005</v>
      </c>
      <c r="Q22">
        <f t="shared" si="3"/>
        <v>0.17519249024364519</v>
      </c>
      <c r="R22">
        <f t="shared" si="4"/>
        <v>1896.2</v>
      </c>
      <c r="S22">
        <f t="shared" si="5"/>
        <v>332.20000000000005</v>
      </c>
      <c r="T22" t="str">
        <f t="shared" si="6"/>
        <v>Dec</v>
      </c>
      <c r="U22" t="str">
        <f t="shared" si="7"/>
        <v>Dec-2024</v>
      </c>
      <c r="V22" s="3">
        <f t="shared" si="8"/>
        <v>45627</v>
      </c>
      <c r="W22" t="str">
        <f>VLOOKUP(D22,Products!A:G,3,FALSE)</f>
        <v>Electronics</v>
      </c>
      <c r="X22" t="str">
        <f>VLOOKUP(D22,Products!A:G,2,FALSE)</f>
        <v>Power Bank</v>
      </c>
    </row>
    <row r="23" spans="1:24">
      <c r="A23" s="1" t="s">
        <v>1835</v>
      </c>
      <c r="B23" s="2">
        <v>45388</v>
      </c>
      <c r="C23" s="1" t="s">
        <v>736</v>
      </c>
      <c r="D23" s="1" t="s">
        <v>1784</v>
      </c>
      <c r="E23" s="1">
        <v>3</v>
      </c>
      <c r="F23" s="1">
        <v>2999</v>
      </c>
      <c r="G23" s="1">
        <v>1349.55</v>
      </c>
      <c r="H23" s="1" t="s">
        <v>1801</v>
      </c>
      <c r="I23" s="1" t="s">
        <v>1802</v>
      </c>
      <c r="J23" s="1" t="s">
        <v>1802</v>
      </c>
      <c r="K23" s="1" t="s">
        <v>1817</v>
      </c>
      <c r="L23" s="1">
        <v>80</v>
      </c>
      <c r="M23" s="1">
        <v>2377</v>
      </c>
      <c r="N23">
        <f t="shared" si="0"/>
        <v>7647.45</v>
      </c>
      <c r="O23">
        <f t="shared" si="1"/>
        <v>7131</v>
      </c>
      <c r="P23">
        <f t="shared" si="2"/>
        <v>516.44999999999982</v>
      </c>
      <c r="Q23">
        <f t="shared" si="3"/>
        <v>6.7532314693132978E-2</v>
      </c>
      <c r="R23">
        <f t="shared" si="4"/>
        <v>7647.45</v>
      </c>
      <c r="S23">
        <f t="shared" si="5"/>
        <v>516.44999999999982</v>
      </c>
      <c r="T23" t="str">
        <f t="shared" si="6"/>
        <v>Apr</v>
      </c>
      <c r="U23" t="str">
        <f t="shared" si="7"/>
        <v>Apr-2024</v>
      </c>
      <c r="V23" s="3">
        <f t="shared" si="8"/>
        <v>45383</v>
      </c>
      <c r="W23" t="str">
        <f>VLOOKUP(D23,Products!A:G,3,FALSE)</f>
        <v>Sports &amp; Fitness</v>
      </c>
      <c r="X23" t="str">
        <f>VLOOKUP(D23,Products!A:G,2,FALSE)</f>
        <v>Running Shoes</v>
      </c>
    </row>
    <row r="24" spans="1:24">
      <c r="A24" s="1" t="s">
        <v>1836</v>
      </c>
      <c r="B24" s="2">
        <v>45622</v>
      </c>
      <c r="C24" s="1" t="s">
        <v>1326</v>
      </c>
      <c r="D24" s="1" t="s">
        <v>1738</v>
      </c>
      <c r="E24" s="1">
        <v>1</v>
      </c>
      <c r="F24" s="1">
        <v>599</v>
      </c>
      <c r="G24" s="1">
        <v>0</v>
      </c>
      <c r="H24" s="1" t="s">
        <v>1805</v>
      </c>
      <c r="I24" s="1" t="s">
        <v>1802</v>
      </c>
      <c r="J24" s="1" t="s">
        <v>1802</v>
      </c>
      <c r="K24" s="1" t="s">
        <v>1803</v>
      </c>
      <c r="L24" s="1">
        <v>80</v>
      </c>
      <c r="M24" s="1">
        <v>443</v>
      </c>
      <c r="N24">
        <f t="shared" si="0"/>
        <v>599</v>
      </c>
      <c r="O24">
        <f t="shared" si="1"/>
        <v>443</v>
      </c>
      <c r="P24">
        <f t="shared" si="2"/>
        <v>156</v>
      </c>
      <c r="Q24">
        <f t="shared" si="3"/>
        <v>0.2604340567612688</v>
      </c>
      <c r="R24">
        <f t="shared" si="4"/>
        <v>599</v>
      </c>
      <c r="S24">
        <f t="shared" si="5"/>
        <v>156</v>
      </c>
      <c r="T24" t="str">
        <f t="shared" si="6"/>
        <v>Nov</v>
      </c>
      <c r="U24" t="str">
        <f t="shared" si="7"/>
        <v>Nov-2024</v>
      </c>
      <c r="V24" s="3">
        <f t="shared" si="8"/>
        <v>45597</v>
      </c>
      <c r="W24" t="str">
        <f>VLOOKUP(D24,Products!A:G,3,FALSE)</f>
        <v>Home &amp; Kitchen</v>
      </c>
      <c r="X24" t="str">
        <f>VLOOKUP(D24,Products!A:G,2,FALSE)</f>
        <v>Bedsheet</v>
      </c>
    </row>
    <row r="25" spans="1:24">
      <c r="A25" s="1" t="s">
        <v>1837</v>
      </c>
      <c r="B25" s="2">
        <v>45712</v>
      </c>
      <c r="C25" s="1" t="s">
        <v>139</v>
      </c>
      <c r="D25" s="1" t="s">
        <v>1754</v>
      </c>
      <c r="E25" s="1">
        <v>1</v>
      </c>
      <c r="F25" s="1">
        <v>399</v>
      </c>
      <c r="G25" s="1">
        <v>19.95</v>
      </c>
      <c r="H25" s="1" t="s">
        <v>1801</v>
      </c>
      <c r="I25" s="1" t="s">
        <v>1802</v>
      </c>
      <c r="J25" s="1" t="s">
        <v>1809</v>
      </c>
      <c r="K25" s="1" t="s">
        <v>1810</v>
      </c>
      <c r="L25" s="1">
        <v>60</v>
      </c>
      <c r="M25" s="1">
        <v>252</v>
      </c>
      <c r="N25">
        <f t="shared" si="0"/>
        <v>379.05</v>
      </c>
      <c r="O25">
        <f t="shared" si="1"/>
        <v>252</v>
      </c>
      <c r="P25">
        <f t="shared" si="2"/>
        <v>127.05000000000001</v>
      </c>
      <c r="Q25">
        <f t="shared" si="3"/>
        <v>0.33518005540166207</v>
      </c>
      <c r="R25">
        <f t="shared" si="4"/>
        <v>379.05</v>
      </c>
      <c r="S25">
        <f t="shared" si="5"/>
        <v>127.05000000000001</v>
      </c>
      <c r="T25" t="str">
        <f t="shared" si="6"/>
        <v>Feb</v>
      </c>
      <c r="U25" t="str">
        <f t="shared" si="7"/>
        <v>Feb-2025</v>
      </c>
      <c r="V25" s="3">
        <f t="shared" si="8"/>
        <v>45689</v>
      </c>
      <c r="W25" t="str">
        <f>VLOOKUP(D25,Products!A:G,3,FALSE)</f>
        <v>Beauty &amp; Personal Care</v>
      </c>
      <c r="X25" t="str">
        <f>VLOOKUP(D25,Products!A:G,2,FALSE)</f>
        <v>Shampoo</v>
      </c>
    </row>
    <row r="26" spans="1:24">
      <c r="A26" s="1" t="s">
        <v>1838</v>
      </c>
      <c r="B26" s="2">
        <v>45781</v>
      </c>
      <c r="C26" s="1" t="s">
        <v>1112</v>
      </c>
      <c r="D26" s="1" t="s">
        <v>1795</v>
      </c>
      <c r="E26" s="1">
        <v>1</v>
      </c>
      <c r="F26" s="1">
        <v>499</v>
      </c>
      <c r="G26" s="1">
        <v>49.9</v>
      </c>
      <c r="H26" s="1" t="s">
        <v>1801</v>
      </c>
      <c r="I26" s="1" t="s">
        <v>1802</v>
      </c>
      <c r="J26" s="1" t="s">
        <v>1802</v>
      </c>
      <c r="K26" s="1" t="s">
        <v>1819</v>
      </c>
      <c r="L26" s="1">
        <v>80</v>
      </c>
      <c r="M26" s="1">
        <v>324</v>
      </c>
      <c r="N26">
        <f t="shared" si="0"/>
        <v>449.1</v>
      </c>
      <c r="O26">
        <f t="shared" si="1"/>
        <v>324</v>
      </c>
      <c r="P26">
        <f t="shared" si="2"/>
        <v>125.10000000000002</v>
      </c>
      <c r="Q26">
        <f t="shared" si="3"/>
        <v>0.27855711422845697</v>
      </c>
      <c r="R26">
        <f t="shared" si="4"/>
        <v>449.1</v>
      </c>
      <c r="S26">
        <f t="shared" si="5"/>
        <v>125.10000000000002</v>
      </c>
      <c r="T26" t="str">
        <f t="shared" si="6"/>
        <v>May</v>
      </c>
      <c r="U26" t="str">
        <f t="shared" si="7"/>
        <v>May-2025</v>
      </c>
      <c r="V26" s="3">
        <f t="shared" si="8"/>
        <v>45778</v>
      </c>
      <c r="W26" t="str">
        <f>VLOOKUP(D26,Products!A:G,3,FALSE)</f>
        <v>Sports &amp; Fitness</v>
      </c>
      <c r="X26" t="str">
        <f>VLOOKUP(D26,Products!A:G,2,FALSE)</f>
        <v>Cricket Bat</v>
      </c>
    </row>
    <row r="27" spans="1:24">
      <c r="A27" s="1" t="s">
        <v>1839</v>
      </c>
      <c r="B27" s="2">
        <v>45579</v>
      </c>
      <c r="C27" s="1" t="s">
        <v>532</v>
      </c>
      <c r="D27" s="1" t="s">
        <v>1792</v>
      </c>
      <c r="E27" s="1">
        <v>1</v>
      </c>
      <c r="F27" s="1">
        <v>399</v>
      </c>
      <c r="G27" s="1">
        <v>39.9</v>
      </c>
      <c r="H27" s="1" t="s">
        <v>1805</v>
      </c>
      <c r="I27" s="1" t="s">
        <v>1802</v>
      </c>
      <c r="J27" s="1" t="s">
        <v>1802</v>
      </c>
      <c r="K27" s="1" t="s">
        <v>1813</v>
      </c>
      <c r="L27" s="1">
        <v>60</v>
      </c>
      <c r="M27" s="1">
        <v>244</v>
      </c>
      <c r="N27">
        <f t="shared" si="0"/>
        <v>359.1</v>
      </c>
      <c r="O27">
        <f t="shared" si="1"/>
        <v>244</v>
      </c>
      <c r="P27">
        <f t="shared" si="2"/>
        <v>115.10000000000002</v>
      </c>
      <c r="Q27">
        <f t="shared" si="3"/>
        <v>0.32052353104984688</v>
      </c>
      <c r="R27">
        <f t="shared" si="4"/>
        <v>359.1</v>
      </c>
      <c r="S27">
        <f t="shared" si="5"/>
        <v>115.10000000000002</v>
      </c>
      <c r="T27" t="str">
        <f t="shared" si="6"/>
        <v>Oct</v>
      </c>
      <c r="U27" t="str">
        <f t="shared" si="7"/>
        <v>Oct-2024</v>
      </c>
      <c r="V27" s="3">
        <f t="shared" si="8"/>
        <v>45566</v>
      </c>
      <c r="W27" t="str">
        <f>VLOOKUP(D27,Products!A:G,3,FALSE)</f>
        <v>Sports &amp; Fitness</v>
      </c>
      <c r="X27" t="str">
        <f>VLOOKUP(D27,Products!A:G,2,FALSE)</f>
        <v>Fitness Band</v>
      </c>
    </row>
    <row r="28" spans="1:24">
      <c r="A28" s="1" t="s">
        <v>1840</v>
      </c>
      <c r="B28" s="2">
        <v>45364</v>
      </c>
      <c r="C28" s="1" t="s">
        <v>820</v>
      </c>
      <c r="D28" s="1" t="s">
        <v>1751</v>
      </c>
      <c r="E28" s="1">
        <v>1</v>
      </c>
      <c r="F28" s="1">
        <v>1599</v>
      </c>
      <c r="G28" s="1">
        <v>79.95</v>
      </c>
      <c r="H28" s="1" t="s">
        <v>1801</v>
      </c>
      <c r="I28" s="1" t="s">
        <v>1802</v>
      </c>
      <c r="J28" s="1" t="s">
        <v>1809</v>
      </c>
      <c r="K28" s="1" t="s">
        <v>1807</v>
      </c>
      <c r="L28" s="1">
        <v>40</v>
      </c>
      <c r="M28" s="1">
        <v>1023</v>
      </c>
      <c r="N28">
        <f t="shared" si="0"/>
        <v>1519.05</v>
      </c>
      <c r="O28">
        <f t="shared" si="1"/>
        <v>1023</v>
      </c>
      <c r="P28">
        <f t="shared" si="2"/>
        <v>496.04999999999995</v>
      </c>
      <c r="Q28">
        <f t="shared" si="3"/>
        <v>0.32655277969783747</v>
      </c>
      <c r="R28">
        <f t="shared" si="4"/>
        <v>1519.05</v>
      </c>
      <c r="S28">
        <f t="shared" si="5"/>
        <v>496.04999999999995</v>
      </c>
      <c r="T28" t="str">
        <f t="shared" si="6"/>
        <v>Mar</v>
      </c>
      <c r="U28" t="str">
        <f t="shared" si="7"/>
        <v>Mar-2024</v>
      </c>
      <c r="V28" s="3">
        <f t="shared" si="8"/>
        <v>45352</v>
      </c>
      <c r="W28" t="str">
        <f>VLOOKUP(D28,Products!A:G,3,FALSE)</f>
        <v>Beauty &amp; Personal Care</v>
      </c>
      <c r="X28" t="str">
        <f>VLOOKUP(D28,Products!A:G,2,FALSE)</f>
        <v>Face Wash</v>
      </c>
    </row>
    <row r="29" spans="1:24">
      <c r="A29" s="1" t="s">
        <v>1841</v>
      </c>
      <c r="B29" s="2">
        <v>45769</v>
      </c>
      <c r="C29" s="1" t="s">
        <v>83</v>
      </c>
      <c r="D29" s="1" t="s">
        <v>1735</v>
      </c>
      <c r="E29" s="1">
        <v>1</v>
      </c>
      <c r="F29" s="1">
        <v>3999</v>
      </c>
      <c r="G29" s="1">
        <v>799.8</v>
      </c>
      <c r="H29" s="1" t="s">
        <v>1823</v>
      </c>
      <c r="I29" s="1" t="s">
        <v>1802</v>
      </c>
      <c r="J29" s="1" t="s">
        <v>1802</v>
      </c>
      <c r="K29" s="1" t="s">
        <v>1803</v>
      </c>
      <c r="L29" s="1">
        <v>60</v>
      </c>
      <c r="M29" s="1">
        <v>2895</v>
      </c>
      <c r="N29">
        <f t="shared" si="0"/>
        <v>3199.2</v>
      </c>
      <c r="O29">
        <f t="shared" si="1"/>
        <v>2895</v>
      </c>
      <c r="P29">
        <f t="shared" si="2"/>
        <v>304.19999999999982</v>
      </c>
      <c r="Q29">
        <f t="shared" si="3"/>
        <v>9.5086271567891928E-2</v>
      </c>
      <c r="R29">
        <f t="shared" si="4"/>
        <v>3199.2</v>
      </c>
      <c r="S29">
        <f t="shared" si="5"/>
        <v>304.19999999999982</v>
      </c>
      <c r="T29" t="str">
        <f t="shared" si="6"/>
        <v>Apr</v>
      </c>
      <c r="U29" t="str">
        <f t="shared" si="7"/>
        <v>Apr-2025</v>
      </c>
      <c r="V29" s="3">
        <f t="shared" si="8"/>
        <v>45748</v>
      </c>
      <c r="W29" t="str">
        <f>VLOOKUP(D29,Products!A:G,3,FALSE)</f>
        <v>Home &amp; Kitchen</v>
      </c>
      <c r="X29" t="str">
        <f>VLOOKUP(D29,Products!A:G,2,FALSE)</f>
        <v>Cookware Set</v>
      </c>
    </row>
    <row r="30" spans="1:24">
      <c r="A30" s="1" t="s">
        <v>1842</v>
      </c>
      <c r="B30" s="2">
        <v>45876</v>
      </c>
      <c r="C30" s="1" t="s">
        <v>1609</v>
      </c>
      <c r="D30" s="1" t="s">
        <v>1680</v>
      </c>
      <c r="E30" s="1">
        <v>4</v>
      </c>
      <c r="F30" s="1">
        <v>2499</v>
      </c>
      <c r="G30" s="1">
        <v>499.8</v>
      </c>
      <c r="H30" s="1" t="s">
        <v>1805</v>
      </c>
      <c r="I30" s="1" t="s">
        <v>1802</v>
      </c>
      <c r="J30" s="1" t="s">
        <v>1802</v>
      </c>
      <c r="K30" s="1" t="s">
        <v>1807</v>
      </c>
      <c r="L30" s="1">
        <v>60</v>
      </c>
      <c r="M30" s="1">
        <v>2030</v>
      </c>
      <c r="N30">
        <f t="shared" si="0"/>
        <v>9496.2000000000007</v>
      </c>
      <c r="O30">
        <f t="shared" si="1"/>
        <v>8120</v>
      </c>
      <c r="P30">
        <f t="shared" si="2"/>
        <v>1376.2000000000007</v>
      </c>
      <c r="Q30">
        <f t="shared" si="3"/>
        <v>0.14492112634527501</v>
      </c>
      <c r="R30">
        <f t="shared" si="4"/>
        <v>9496.2000000000007</v>
      </c>
      <c r="S30">
        <f t="shared" si="5"/>
        <v>1376.2000000000007</v>
      </c>
      <c r="T30" t="str">
        <f t="shared" si="6"/>
        <v>Aug</v>
      </c>
      <c r="U30" t="str">
        <f t="shared" si="7"/>
        <v>Aug-2025</v>
      </c>
      <c r="V30" s="3">
        <f t="shared" si="8"/>
        <v>45870</v>
      </c>
      <c r="W30" t="str">
        <f>VLOOKUP(D30,Products!A:G,3,FALSE)</f>
        <v>Electronics</v>
      </c>
      <c r="X30" t="str">
        <f>VLOOKUP(D30,Products!A:G,2,FALSE)</f>
        <v>Headphones</v>
      </c>
    </row>
    <row r="31" spans="1:24">
      <c r="A31" s="1" t="s">
        <v>1843</v>
      </c>
      <c r="B31" s="2">
        <v>45622</v>
      </c>
      <c r="C31" s="1" t="s">
        <v>1102</v>
      </c>
      <c r="D31" s="1" t="s">
        <v>1676</v>
      </c>
      <c r="E31" s="1">
        <v>3</v>
      </c>
      <c r="F31" s="1">
        <v>299</v>
      </c>
      <c r="G31" s="1">
        <v>0</v>
      </c>
      <c r="H31" s="1" t="s">
        <v>1812</v>
      </c>
      <c r="I31" s="1" t="s">
        <v>1802</v>
      </c>
      <c r="J31" s="1" t="s">
        <v>1802</v>
      </c>
      <c r="K31" s="1" t="s">
        <v>1803</v>
      </c>
      <c r="L31" s="1">
        <v>60</v>
      </c>
      <c r="M31" s="1">
        <v>197</v>
      </c>
      <c r="N31">
        <f t="shared" si="0"/>
        <v>897</v>
      </c>
      <c r="O31">
        <f t="shared" si="1"/>
        <v>591</v>
      </c>
      <c r="P31">
        <f t="shared" si="2"/>
        <v>306</v>
      </c>
      <c r="Q31">
        <f t="shared" si="3"/>
        <v>0.34113712374581939</v>
      </c>
      <c r="R31">
        <f t="shared" si="4"/>
        <v>897</v>
      </c>
      <c r="S31">
        <f t="shared" si="5"/>
        <v>306</v>
      </c>
      <c r="T31" t="str">
        <f t="shared" si="6"/>
        <v>Nov</v>
      </c>
      <c r="U31" t="str">
        <f t="shared" si="7"/>
        <v>Nov-2024</v>
      </c>
      <c r="V31" s="3">
        <f t="shared" si="8"/>
        <v>45597</v>
      </c>
      <c r="W31" t="str">
        <f>VLOOKUP(D31,Products!A:G,3,FALSE)</f>
        <v>Electronics</v>
      </c>
      <c r="X31" t="str">
        <f>VLOOKUP(D31,Products!A:G,2,FALSE)</f>
        <v>Laptop</v>
      </c>
    </row>
    <row r="32" spans="1:24">
      <c r="A32" s="1" t="s">
        <v>1844</v>
      </c>
      <c r="B32" s="2">
        <v>45378</v>
      </c>
      <c r="C32" s="1" t="s">
        <v>1403</v>
      </c>
      <c r="D32" s="1" t="s">
        <v>1707</v>
      </c>
      <c r="E32" s="1">
        <v>2</v>
      </c>
      <c r="F32" s="1">
        <v>2499</v>
      </c>
      <c r="G32" s="1">
        <v>0</v>
      </c>
      <c r="H32" s="1" t="s">
        <v>1821</v>
      </c>
      <c r="I32" s="1" t="s">
        <v>1815</v>
      </c>
      <c r="J32" s="1" t="s">
        <v>1815</v>
      </c>
      <c r="K32" s="1" t="s">
        <v>1807</v>
      </c>
      <c r="L32" s="1">
        <v>100</v>
      </c>
      <c r="M32" s="1">
        <v>1584</v>
      </c>
      <c r="N32">
        <f t="shared" si="0"/>
        <v>4998</v>
      </c>
      <c r="O32">
        <f t="shared" si="1"/>
        <v>3168</v>
      </c>
      <c r="P32">
        <f t="shared" si="2"/>
        <v>1830</v>
      </c>
      <c r="Q32">
        <f t="shared" si="3"/>
        <v>0.36614645858343337</v>
      </c>
      <c r="R32">
        <f t="shared" si="4"/>
        <v>0</v>
      </c>
      <c r="S32">
        <f t="shared" si="5"/>
        <v>0</v>
      </c>
      <c r="T32" t="str">
        <f t="shared" si="6"/>
        <v>Mar</v>
      </c>
      <c r="U32" t="str">
        <f t="shared" si="7"/>
        <v>Mar-2024</v>
      </c>
      <c r="V32" s="3">
        <f t="shared" si="8"/>
        <v>45352</v>
      </c>
      <c r="W32" t="str">
        <f>VLOOKUP(D32,Products!A:G,3,FALSE)</f>
        <v>Fashion</v>
      </c>
      <c r="X32" t="str">
        <f>VLOOKUP(D32,Products!A:G,2,FALSE)</f>
        <v>Sneakers</v>
      </c>
    </row>
    <row r="33" spans="1:24">
      <c r="A33" s="1" t="s">
        <v>1845</v>
      </c>
      <c r="B33" s="2">
        <v>45436</v>
      </c>
      <c r="C33" s="1" t="s">
        <v>830</v>
      </c>
      <c r="D33" s="1" t="s">
        <v>1692</v>
      </c>
      <c r="E33" s="1">
        <v>2</v>
      </c>
      <c r="F33" s="1">
        <v>499</v>
      </c>
      <c r="G33" s="1">
        <v>99.8</v>
      </c>
      <c r="H33" s="1" t="s">
        <v>1805</v>
      </c>
      <c r="I33" s="1" t="s">
        <v>1802</v>
      </c>
      <c r="J33" s="1" t="s">
        <v>1802</v>
      </c>
      <c r="K33" s="1" t="s">
        <v>1813</v>
      </c>
      <c r="L33" s="1">
        <v>50</v>
      </c>
      <c r="M33" s="1">
        <v>403</v>
      </c>
      <c r="N33">
        <f t="shared" si="0"/>
        <v>898.2</v>
      </c>
      <c r="O33">
        <f t="shared" si="1"/>
        <v>806</v>
      </c>
      <c r="P33">
        <f t="shared" si="2"/>
        <v>92.200000000000045</v>
      </c>
      <c r="Q33">
        <f t="shared" si="3"/>
        <v>0.10264974393230911</v>
      </c>
      <c r="R33">
        <f t="shared" si="4"/>
        <v>898.2</v>
      </c>
      <c r="S33">
        <f t="shared" si="5"/>
        <v>92.200000000000045</v>
      </c>
      <c r="T33" t="str">
        <f t="shared" si="6"/>
        <v>May</v>
      </c>
      <c r="U33" t="str">
        <f t="shared" si="7"/>
        <v>May-2024</v>
      </c>
      <c r="V33" s="3">
        <f t="shared" si="8"/>
        <v>45413</v>
      </c>
      <c r="W33" t="str">
        <f>VLOOKUP(D33,Products!A:G,3,FALSE)</f>
        <v>Electronics</v>
      </c>
      <c r="X33" t="str">
        <f>VLOOKUP(D33,Products!A:G,2,FALSE)</f>
        <v>Power Bank</v>
      </c>
    </row>
    <row r="34" spans="1:24">
      <c r="A34" s="1" t="s">
        <v>1846</v>
      </c>
      <c r="B34" s="2">
        <v>45920</v>
      </c>
      <c r="C34" s="1" t="s">
        <v>762</v>
      </c>
      <c r="D34" s="1" t="s">
        <v>1726</v>
      </c>
      <c r="E34" s="1">
        <v>1</v>
      </c>
      <c r="F34" s="1">
        <v>599</v>
      </c>
      <c r="G34" s="1">
        <v>59.9</v>
      </c>
      <c r="H34" s="1" t="s">
        <v>1821</v>
      </c>
      <c r="I34" s="1" t="s">
        <v>1802</v>
      </c>
      <c r="J34" s="1" t="s">
        <v>1802</v>
      </c>
      <c r="K34" s="1" t="s">
        <v>1813</v>
      </c>
      <c r="L34" s="1">
        <v>50</v>
      </c>
      <c r="M34" s="1">
        <v>358</v>
      </c>
      <c r="N34">
        <f t="shared" si="0"/>
        <v>539.1</v>
      </c>
      <c r="O34">
        <f t="shared" si="1"/>
        <v>358</v>
      </c>
      <c r="P34">
        <f t="shared" si="2"/>
        <v>181.10000000000002</v>
      </c>
      <c r="Q34">
        <f t="shared" si="3"/>
        <v>0.33593025412724914</v>
      </c>
      <c r="R34">
        <f t="shared" si="4"/>
        <v>539.1</v>
      </c>
      <c r="S34">
        <f t="shared" si="5"/>
        <v>181.10000000000002</v>
      </c>
      <c r="T34" t="str">
        <f t="shared" si="6"/>
        <v>Sep</v>
      </c>
      <c r="U34" t="str">
        <f t="shared" si="7"/>
        <v>Sep-2025</v>
      </c>
      <c r="V34" s="3">
        <f t="shared" si="8"/>
        <v>45901</v>
      </c>
      <c r="W34" t="str">
        <f>VLOOKUP(D34,Products!A:G,3,FALSE)</f>
        <v>Home &amp; Kitchen</v>
      </c>
      <c r="X34" t="str">
        <f>VLOOKUP(D34,Products!A:G,2,FALSE)</f>
        <v>Mixer Grinder</v>
      </c>
    </row>
    <row r="35" spans="1:24">
      <c r="A35" s="1" t="s">
        <v>1847</v>
      </c>
      <c r="B35" s="2">
        <v>45620</v>
      </c>
      <c r="C35" s="1" t="s">
        <v>490</v>
      </c>
      <c r="D35" s="1" t="s">
        <v>1793</v>
      </c>
      <c r="E35" s="1">
        <v>1</v>
      </c>
      <c r="F35" s="1">
        <v>299</v>
      </c>
      <c r="G35" s="1">
        <v>0</v>
      </c>
      <c r="H35" s="1" t="s">
        <v>1823</v>
      </c>
      <c r="I35" s="1" t="s">
        <v>1815</v>
      </c>
      <c r="J35" s="1" t="s">
        <v>1815</v>
      </c>
      <c r="K35" s="1" t="s">
        <v>1813</v>
      </c>
      <c r="L35" s="1">
        <v>70</v>
      </c>
      <c r="M35" s="1">
        <v>221</v>
      </c>
      <c r="N35">
        <f t="shared" si="0"/>
        <v>299</v>
      </c>
      <c r="O35">
        <f t="shared" si="1"/>
        <v>221</v>
      </c>
      <c r="P35">
        <f t="shared" si="2"/>
        <v>78</v>
      </c>
      <c r="Q35">
        <f t="shared" si="3"/>
        <v>0.2608695652173913</v>
      </c>
      <c r="R35">
        <f t="shared" si="4"/>
        <v>0</v>
      </c>
      <c r="S35">
        <f t="shared" si="5"/>
        <v>0</v>
      </c>
      <c r="T35" t="str">
        <f t="shared" si="6"/>
        <v>Nov</v>
      </c>
      <c r="U35" t="str">
        <f t="shared" si="7"/>
        <v>Nov-2024</v>
      </c>
      <c r="V35" s="3">
        <f t="shared" si="8"/>
        <v>45597</v>
      </c>
      <c r="W35" t="str">
        <f>VLOOKUP(D35,Products!A:G,3,FALSE)</f>
        <v>Sports &amp; Fitness</v>
      </c>
      <c r="X35" t="str">
        <f>VLOOKUP(D35,Products!A:G,2,FALSE)</f>
        <v>Fitness Band</v>
      </c>
    </row>
    <row r="36" spans="1:24">
      <c r="A36" s="1" t="s">
        <v>1848</v>
      </c>
      <c r="B36" s="2">
        <v>45727</v>
      </c>
      <c r="C36" s="1" t="s">
        <v>722</v>
      </c>
      <c r="D36" s="1" t="s">
        <v>1799</v>
      </c>
      <c r="E36" s="1">
        <v>1</v>
      </c>
      <c r="F36" s="1">
        <v>4999</v>
      </c>
      <c r="G36" s="1">
        <v>0</v>
      </c>
      <c r="H36" s="1" t="s">
        <v>1801</v>
      </c>
      <c r="I36" s="1" t="s">
        <v>1815</v>
      </c>
      <c r="J36" s="1" t="s">
        <v>1815</v>
      </c>
      <c r="K36" s="1" t="s">
        <v>1817</v>
      </c>
      <c r="L36" s="1">
        <v>80</v>
      </c>
      <c r="M36" s="1">
        <v>3463</v>
      </c>
      <c r="N36">
        <f t="shared" si="0"/>
        <v>4999</v>
      </c>
      <c r="O36">
        <f t="shared" si="1"/>
        <v>3463</v>
      </c>
      <c r="P36">
        <f t="shared" si="2"/>
        <v>1536</v>
      </c>
      <c r="Q36">
        <f t="shared" si="3"/>
        <v>0.30726145229045809</v>
      </c>
      <c r="R36">
        <f t="shared" si="4"/>
        <v>0</v>
      </c>
      <c r="S36">
        <f t="shared" si="5"/>
        <v>0</v>
      </c>
      <c r="T36" t="str">
        <f t="shared" si="6"/>
        <v>Mar</v>
      </c>
      <c r="U36" t="str">
        <f t="shared" si="7"/>
        <v>Mar-2025</v>
      </c>
      <c r="V36" s="3">
        <f t="shared" si="8"/>
        <v>45717</v>
      </c>
      <c r="W36" t="str">
        <f>VLOOKUP(D36,Products!A:G,3,FALSE)</f>
        <v>Sports &amp; Fitness</v>
      </c>
      <c r="X36" t="str">
        <f>VLOOKUP(D36,Products!A:G,2,FALSE)</f>
        <v>Cricket Bat</v>
      </c>
    </row>
    <row r="37" spans="1:24">
      <c r="A37" s="1" t="s">
        <v>1849</v>
      </c>
      <c r="B37" s="2">
        <v>45854</v>
      </c>
      <c r="C37" s="1" t="s">
        <v>323</v>
      </c>
      <c r="D37" s="1" t="s">
        <v>1742</v>
      </c>
      <c r="E37" s="1">
        <v>2</v>
      </c>
      <c r="F37" s="1">
        <v>299</v>
      </c>
      <c r="G37" s="1">
        <v>59.8</v>
      </c>
      <c r="H37" s="1" t="s">
        <v>1801</v>
      </c>
      <c r="I37" s="1" t="s">
        <v>1802</v>
      </c>
      <c r="J37" s="1" t="s">
        <v>1802</v>
      </c>
      <c r="K37" s="1" t="s">
        <v>1813</v>
      </c>
      <c r="L37" s="1">
        <v>100</v>
      </c>
      <c r="M37" s="1">
        <v>188</v>
      </c>
      <c r="N37">
        <f t="shared" si="0"/>
        <v>538.20000000000005</v>
      </c>
      <c r="O37">
        <f t="shared" si="1"/>
        <v>376</v>
      </c>
      <c r="P37">
        <f t="shared" si="2"/>
        <v>162.20000000000005</v>
      </c>
      <c r="Q37">
        <f t="shared" si="3"/>
        <v>0.30137495354886668</v>
      </c>
      <c r="R37">
        <f t="shared" si="4"/>
        <v>538.20000000000005</v>
      </c>
      <c r="S37">
        <f t="shared" si="5"/>
        <v>162.20000000000005</v>
      </c>
      <c r="T37" t="str">
        <f t="shared" si="6"/>
        <v>Jul</v>
      </c>
      <c r="U37" t="str">
        <f t="shared" si="7"/>
        <v>Jul-2025</v>
      </c>
      <c r="V37" s="3">
        <f t="shared" si="8"/>
        <v>45839</v>
      </c>
      <c r="W37" t="str">
        <f>VLOOKUP(D37,Products!A:G,3,FALSE)</f>
        <v>Home &amp; Kitchen</v>
      </c>
      <c r="X37" t="str">
        <f>VLOOKUP(D37,Products!A:G,2,FALSE)</f>
        <v>Bedsheet</v>
      </c>
    </row>
    <row r="38" spans="1:24">
      <c r="A38" s="1" t="s">
        <v>1850</v>
      </c>
      <c r="B38" s="2">
        <v>45310</v>
      </c>
      <c r="C38" s="1" t="s">
        <v>603</v>
      </c>
      <c r="D38" s="1" t="s">
        <v>1748</v>
      </c>
      <c r="E38" s="1">
        <v>2</v>
      </c>
      <c r="F38" s="1">
        <v>299</v>
      </c>
      <c r="G38" s="1">
        <v>0</v>
      </c>
      <c r="H38" s="1" t="s">
        <v>1805</v>
      </c>
      <c r="I38" s="1" t="s">
        <v>1815</v>
      </c>
      <c r="J38" s="1" t="s">
        <v>1815</v>
      </c>
      <c r="K38" s="1" t="s">
        <v>1803</v>
      </c>
      <c r="L38" s="1">
        <v>60</v>
      </c>
      <c r="M38" s="1">
        <v>170</v>
      </c>
      <c r="N38">
        <f t="shared" si="0"/>
        <v>598</v>
      </c>
      <c r="O38">
        <f t="shared" si="1"/>
        <v>340</v>
      </c>
      <c r="P38">
        <f t="shared" si="2"/>
        <v>258</v>
      </c>
      <c r="Q38">
        <f t="shared" si="3"/>
        <v>0.43143812709030099</v>
      </c>
      <c r="R38">
        <f t="shared" si="4"/>
        <v>0</v>
      </c>
      <c r="S38">
        <f t="shared" si="5"/>
        <v>0</v>
      </c>
      <c r="T38" t="str">
        <f t="shared" si="6"/>
        <v>Jan</v>
      </c>
      <c r="U38" t="str">
        <f t="shared" si="7"/>
        <v>Jan-2024</v>
      </c>
      <c r="V38" s="3">
        <f t="shared" si="8"/>
        <v>45292</v>
      </c>
      <c r="W38" t="str">
        <f>VLOOKUP(D38,Products!A:G,3,FALSE)</f>
        <v>Beauty &amp; Personal Care</v>
      </c>
      <c r="X38" t="str">
        <f>VLOOKUP(D38,Products!A:G,2,FALSE)</f>
        <v>Face Wash</v>
      </c>
    </row>
    <row r="39" spans="1:24">
      <c r="A39" s="1" t="s">
        <v>1851</v>
      </c>
      <c r="B39" s="2">
        <v>45896</v>
      </c>
      <c r="C39" s="1" t="s">
        <v>1340</v>
      </c>
      <c r="D39" s="1" t="s">
        <v>1795</v>
      </c>
      <c r="E39" s="1">
        <v>2</v>
      </c>
      <c r="F39" s="1">
        <v>499</v>
      </c>
      <c r="G39" s="1">
        <v>99.8</v>
      </c>
      <c r="H39" s="1" t="s">
        <v>1823</v>
      </c>
      <c r="I39" s="1" t="s">
        <v>1802</v>
      </c>
      <c r="J39" s="1" t="s">
        <v>1802</v>
      </c>
      <c r="K39" s="1" t="s">
        <v>1813</v>
      </c>
      <c r="L39" s="1">
        <v>50</v>
      </c>
      <c r="M39" s="1">
        <v>324</v>
      </c>
      <c r="N39">
        <f t="shared" si="0"/>
        <v>898.2</v>
      </c>
      <c r="O39">
        <f t="shared" si="1"/>
        <v>648</v>
      </c>
      <c r="P39">
        <f t="shared" si="2"/>
        <v>250.20000000000005</v>
      </c>
      <c r="Q39">
        <f t="shared" si="3"/>
        <v>0.27855711422845697</v>
      </c>
      <c r="R39">
        <f t="shared" si="4"/>
        <v>898.2</v>
      </c>
      <c r="S39">
        <f t="shared" si="5"/>
        <v>250.20000000000005</v>
      </c>
      <c r="T39" t="str">
        <f t="shared" si="6"/>
        <v>Aug</v>
      </c>
      <c r="U39" t="str">
        <f t="shared" si="7"/>
        <v>Aug-2025</v>
      </c>
      <c r="V39" s="3">
        <f t="shared" si="8"/>
        <v>45870</v>
      </c>
      <c r="W39" t="str">
        <f>VLOOKUP(D39,Products!A:G,3,FALSE)</f>
        <v>Sports &amp; Fitness</v>
      </c>
      <c r="X39" t="str">
        <f>VLOOKUP(D39,Products!A:G,2,FALSE)</f>
        <v>Cricket Bat</v>
      </c>
    </row>
    <row r="40" spans="1:24">
      <c r="A40" s="1" t="s">
        <v>1852</v>
      </c>
      <c r="B40" s="2">
        <v>45577</v>
      </c>
      <c r="C40" s="1" t="s">
        <v>690</v>
      </c>
      <c r="D40" s="1" t="s">
        <v>1711</v>
      </c>
      <c r="E40" s="1">
        <v>2</v>
      </c>
      <c r="F40" s="1">
        <v>1599</v>
      </c>
      <c r="G40" s="1">
        <v>319.8</v>
      </c>
      <c r="H40" s="1" t="s">
        <v>1805</v>
      </c>
      <c r="I40" s="1" t="s">
        <v>1802</v>
      </c>
      <c r="J40" s="1" t="s">
        <v>1802</v>
      </c>
      <c r="K40" s="1" t="s">
        <v>1813</v>
      </c>
      <c r="L40" s="1">
        <v>80</v>
      </c>
      <c r="M40" s="1">
        <v>1180</v>
      </c>
      <c r="N40">
        <f t="shared" si="0"/>
        <v>2878.2</v>
      </c>
      <c r="O40">
        <f t="shared" si="1"/>
        <v>2360</v>
      </c>
      <c r="P40">
        <f t="shared" si="2"/>
        <v>518.19999999999982</v>
      </c>
      <c r="Q40">
        <f t="shared" si="3"/>
        <v>0.18004308248210682</v>
      </c>
      <c r="R40">
        <f t="shared" si="4"/>
        <v>2878.2</v>
      </c>
      <c r="S40">
        <f t="shared" si="5"/>
        <v>518.19999999999982</v>
      </c>
      <c r="T40" t="str">
        <f t="shared" si="6"/>
        <v>Oct</v>
      </c>
      <c r="U40" t="str">
        <f t="shared" si="7"/>
        <v>Oct-2024</v>
      </c>
      <c r="V40" s="3">
        <f t="shared" si="8"/>
        <v>45566</v>
      </c>
      <c r="W40" t="str">
        <f>VLOOKUP(D40,Products!A:G,3,FALSE)</f>
        <v>Fashion</v>
      </c>
      <c r="X40" t="str">
        <f>VLOOKUP(D40,Products!A:G,2,FALSE)</f>
        <v>Sneakers</v>
      </c>
    </row>
    <row r="41" spans="1:24">
      <c r="A41" s="1" t="s">
        <v>1853</v>
      </c>
      <c r="B41" s="2">
        <v>45805</v>
      </c>
      <c r="C41" s="1" t="s">
        <v>934</v>
      </c>
      <c r="D41" s="1" t="s">
        <v>1740</v>
      </c>
      <c r="E41" s="1">
        <v>2</v>
      </c>
      <c r="F41" s="1">
        <v>4999</v>
      </c>
      <c r="G41" s="1">
        <v>0</v>
      </c>
      <c r="H41" s="1" t="s">
        <v>1823</v>
      </c>
      <c r="I41" s="1" t="s">
        <v>1802</v>
      </c>
      <c r="J41" s="1" t="s">
        <v>1809</v>
      </c>
      <c r="K41" s="1" t="s">
        <v>1810</v>
      </c>
      <c r="L41" s="1">
        <v>100</v>
      </c>
      <c r="M41" s="1">
        <v>2912</v>
      </c>
      <c r="N41">
        <f t="shared" si="0"/>
        <v>9998</v>
      </c>
      <c r="O41">
        <f t="shared" si="1"/>
        <v>5824</v>
      </c>
      <c r="P41">
        <f t="shared" si="2"/>
        <v>4174</v>
      </c>
      <c r="Q41">
        <f t="shared" si="3"/>
        <v>0.41748349669933987</v>
      </c>
      <c r="R41">
        <f t="shared" si="4"/>
        <v>9998</v>
      </c>
      <c r="S41">
        <f t="shared" si="5"/>
        <v>4174</v>
      </c>
      <c r="T41" t="str">
        <f t="shared" si="6"/>
        <v>May</v>
      </c>
      <c r="U41" t="str">
        <f t="shared" si="7"/>
        <v>May-2025</v>
      </c>
      <c r="V41" s="3">
        <f t="shared" si="8"/>
        <v>45778</v>
      </c>
      <c r="W41" t="str">
        <f>VLOOKUP(D41,Products!A:G,3,FALSE)</f>
        <v>Home &amp; Kitchen</v>
      </c>
      <c r="X41" t="str">
        <f>VLOOKUP(D41,Products!A:G,2,FALSE)</f>
        <v>Bedsheet</v>
      </c>
    </row>
    <row r="42" spans="1:24">
      <c r="A42" s="1" t="s">
        <v>1854</v>
      </c>
      <c r="B42" s="2">
        <v>45867</v>
      </c>
      <c r="C42" s="1" t="s">
        <v>1235</v>
      </c>
      <c r="D42" s="1" t="s">
        <v>1682</v>
      </c>
      <c r="E42" s="1">
        <v>1</v>
      </c>
      <c r="F42" s="1">
        <v>1599</v>
      </c>
      <c r="G42" s="1">
        <v>79.95</v>
      </c>
      <c r="H42" s="1" t="s">
        <v>1801</v>
      </c>
      <c r="I42" s="1" t="s">
        <v>1802</v>
      </c>
      <c r="J42" s="1" t="s">
        <v>1809</v>
      </c>
      <c r="K42" s="1" t="s">
        <v>1810</v>
      </c>
      <c r="L42" s="1">
        <v>40</v>
      </c>
      <c r="M42" s="1">
        <v>1169</v>
      </c>
      <c r="N42">
        <f t="shared" si="0"/>
        <v>1519.05</v>
      </c>
      <c r="O42">
        <f t="shared" si="1"/>
        <v>1169</v>
      </c>
      <c r="P42">
        <f t="shared" si="2"/>
        <v>350.04999999999995</v>
      </c>
      <c r="Q42">
        <f t="shared" si="3"/>
        <v>0.230440077680129</v>
      </c>
      <c r="R42">
        <f t="shared" si="4"/>
        <v>1519.05</v>
      </c>
      <c r="S42">
        <f t="shared" si="5"/>
        <v>350.04999999999995</v>
      </c>
      <c r="T42" t="str">
        <f t="shared" si="6"/>
        <v>Jul</v>
      </c>
      <c r="U42" t="str">
        <f t="shared" si="7"/>
        <v>Jul-2025</v>
      </c>
      <c r="V42" s="3">
        <f t="shared" si="8"/>
        <v>45839</v>
      </c>
      <c r="W42" t="str">
        <f>VLOOKUP(D42,Products!A:G,3,FALSE)</f>
        <v>Electronics</v>
      </c>
      <c r="X42" t="str">
        <f>VLOOKUP(D42,Products!A:G,2,FALSE)</f>
        <v>Headphones</v>
      </c>
    </row>
    <row r="43" spans="1:24">
      <c r="A43" s="1" t="s">
        <v>1855</v>
      </c>
      <c r="B43" s="2">
        <v>45432</v>
      </c>
      <c r="C43" s="1" t="s">
        <v>1651</v>
      </c>
      <c r="D43" s="1" t="s">
        <v>1674</v>
      </c>
      <c r="E43" s="1">
        <v>2</v>
      </c>
      <c r="F43" s="1">
        <v>599</v>
      </c>
      <c r="G43" s="1">
        <v>0</v>
      </c>
      <c r="H43" s="1" t="s">
        <v>1821</v>
      </c>
      <c r="I43" s="1" t="s">
        <v>1815</v>
      </c>
      <c r="J43" s="1" t="s">
        <v>1815</v>
      </c>
      <c r="K43" s="1" t="s">
        <v>1803</v>
      </c>
      <c r="L43" s="1">
        <v>50</v>
      </c>
      <c r="M43" s="1">
        <v>470</v>
      </c>
      <c r="N43">
        <f t="shared" si="0"/>
        <v>1198</v>
      </c>
      <c r="O43">
        <f t="shared" si="1"/>
        <v>940</v>
      </c>
      <c r="P43">
        <f t="shared" si="2"/>
        <v>258</v>
      </c>
      <c r="Q43">
        <f t="shared" si="3"/>
        <v>0.21535893155258765</v>
      </c>
      <c r="R43">
        <f t="shared" si="4"/>
        <v>0</v>
      </c>
      <c r="S43">
        <f t="shared" si="5"/>
        <v>0</v>
      </c>
      <c r="T43" t="str">
        <f t="shared" si="6"/>
        <v>May</v>
      </c>
      <c r="U43" t="str">
        <f t="shared" si="7"/>
        <v>May-2024</v>
      </c>
      <c r="V43" s="3">
        <f t="shared" si="8"/>
        <v>45413</v>
      </c>
      <c r="W43" t="str">
        <f>VLOOKUP(D43,Products!A:G,3,FALSE)</f>
        <v>Electronics</v>
      </c>
      <c r="X43" t="str">
        <f>VLOOKUP(D43,Products!A:G,2,FALSE)</f>
        <v>Laptop</v>
      </c>
    </row>
    <row r="44" spans="1:24">
      <c r="A44" s="1" t="s">
        <v>1856</v>
      </c>
      <c r="B44" s="2">
        <v>45751</v>
      </c>
      <c r="C44" s="1" t="s">
        <v>1214</v>
      </c>
      <c r="D44" s="1" t="s">
        <v>1763</v>
      </c>
      <c r="E44" s="1">
        <v>1</v>
      </c>
      <c r="F44" s="1">
        <v>999</v>
      </c>
      <c r="G44" s="1">
        <v>49.95</v>
      </c>
      <c r="H44" s="1" t="s">
        <v>1801</v>
      </c>
      <c r="I44" s="1" t="s">
        <v>1802</v>
      </c>
      <c r="J44" s="1" t="s">
        <v>1802</v>
      </c>
      <c r="K44" s="1" t="s">
        <v>1807</v>
      </c>
      <c r="L44" s="1">
        <v>50</v>
      </c>
      <c r="M44" s="1">
        <v>636</v>
      </c>
      <c r="N44">
        <f t="shared" si="0"/>
        <v>949.05</v>
      </c>
      <c r="O44">
        <f t="shared" si="1"/>
        <v>636</v>
      </c>
      <c r="P44">
        <f t="shared" si="2"/>
        <v>313.04999999999995</v>
      </c>
      <c r="Q44">
        <f t="shared" si="3"/>
        <v>0.32985617196143507</v>
      </c>
      <c r="R44">
        <f t="shared" si="4"/>
        <v>949.05</v>
      </c>
      <c r="S44">
        <f t="shared" si="5"/>
        <v>313.04999999999995</v>
      </c>
      <c r="T44" t="str">
        <f t="shared" si="6"/>
        <v>Apr</v>
      </c>
      <c r="U44" t="str">
        <f t="shared" si="7"/>
        <v>Apr-2025</v>
      </c>
      <c r="V44" s="3">
        <f t="shared" si="8"/>
        <v>45748</v>
      </c>
      <c r="W44" t="str">
        <f>VLOOKUP(D44,Products!A:G,3,FALSE)</f>
        <v>Beauty &amp; Personal Care</v>
      </c>
      <c r="X44" t="str">
        <f>VLOOKUP(D44,Products!A:G,2,FALSE)</f>
        <v>Trimmer</v>
      </c>
    </row>
    <row r="45" spans="1:24">
      <c r="A45" s="1" t="s">
        <v>1857</v>
      </c>
      <c r="B45" s="2">
        <v>45870</v>
      </c>
      <c r="C45" s="1" t="s">
        <v>384</v>
      </c>
      <c r="D45" s="1" t="s">
        <v>1683</v>
      </c>
      <c r="E45" s="1">
        <v>4</v>
      </c>
      <c r="F45" s="1">
        <v>999</v>
      </c>
      <c r="G45" s="1">
        <v>0</v>
      </c>
      <c r="H45" s="1" t="s">
        <v>1812</v>
      </c>
      <c r="I45" s="1" t="s">
        <v>1802</v>
      </c>
      <c r="J45" s="1" t="s">
        <v>1802</v>
      </c>
      <c r="K45" s="1" t="s">
        <v>1810</v>
      </c>
      <c r="L45" s="1">
        <v>70</v>
      </c>
      <c r="M45" s="1">
        <v>603</v>
      </c>
      <c r="N45">
        <f t="shared" si="0"/>
        <v>3996</v>
      </c>
      <c r="O45">
        <f t="shared" si="1"/>
        <v>2412</v>
      </c>
      <c r="P45">
        <f t="shared" si="2"/>
        <v>1584</v>
      </c>
      <c r="Q45">
        <f t="shared" si="3"/>
        <v>0.3963963963963964</v>
      </c>
      <c r="R45">
        <f t="shared" si="4"/>
        <v>3996</v>
      </c>
      <c r="S45">
        <f t="shared" si="5"/>
        <v>1584</v>
      </c>
      <c r="T45" t="str">
        <f t="shared" si="6"/>
        <v>Aug</v>
      </c>
      <c r="U45" t="str">
        <f t="shared" si="7"/>
        <v>Aug-2025</v>
      </c>
      <c r="V45" s="3">
        <f t="shared" si="8"/>
        <v>45870</v>
      </c>
      <c r="W45" t="str">
        <f>VLOOKUP(D45,Products!A:G,3,FALSE)</f>
        <v>Electronics</v>
      </c>
      <c r="X45" t="str">
        <f>VLOOKUP(D45,Products!A:G,2,FALSE)</f>
        <v>Smartwatch</v>
      </c>
    </row>
    <row r="46" spans="1:24">
      <c r="A46" s="1" t="s">
        <v>1858</v>
      </c>
      <c r="B46" s="2">
        <v>45604</v>
      </c>
      <c r="C46" s="1" t="s">
        <v>1388</v>
      </c>
      <c r="D46" s="1" t="s">
        <v>1716</v>
      </c>
      <c r="E46" s="1">
        <v>1</v>
      </c>
      <c r="F46" s="1">
        <v>2999</v>
      </c>
      <c r="G46" s="1">
        <v>749.75</v>
      </c>
      <c r="H46" s="1" t="s">
        <v>1805</v>
      </c>
      <c r="I46" s="1" t="s">
        <v>1802</v>
      </c>
      <c r="J46" s="1" t="s">
        <v>1802</v>
      </c>
      <c r="K46" s="1" t="s">
        <v>1807</v>
      </c>
      <c r="L46" s="1">
        <v>50</v>
      </c>
      <c r="M46" s="1">
        <v>2406</v>
      </c>
      <c r="N46">
        <f t="shared" si="0"/>
        <v>2249.25</v>
      </c>
      <c r="O46">
        <f t="shared" si="1"/>
        <v>2406</v>
      </c>
      <c r="P46">
        <f t="shared" si="2"/>
        <v>-156.75</v>
      </c>
      <c r="Q46">
        <f t="shared" si="3"/>
        <v>-6.9689896632210743E-2</v>
      </c>
      <c r="R46">
        <f t="shared" si="4"/>
        <v>2249.25</v>
      </c>
      <c r="S46">
        <f t="shared" si="5"/>
        <v>-156.75</v>
      </c>
      <c r="T46" t="str">
        <f t="shared" si="6"/>
        <v>Nov</v>
      </c>
      <c r="U46" t="str">
        <f t="shared" si="7"/>
        <v>Nov-2024</v>
      </c>
      <c r="V46" s="3">
        <f t="shared" si="8"/>
        <v>45597</v>
      </c>
      <c r="W46" t="str">
        <f>VLOOKUP(D46,Products!A:G,3,FALSE)</f>
        <v>Fashion</v>
      </c>
      <c r="X46" t="str">
        <f>VLOOKUP(D46,Products!A:G,2,FALSE)</f>
        <v>Jacket</v>
      </c>
    </row>
    <row r="47" spans="1:24">
      <c r="A47" s="1" t="s">
        <v>1859</v>
      </c>
      <c r="B47" s="2">
        <v>45597</v>
      </c>
      <c r="C47" s="1" t="s">
        <v>937</v>
      </c>
      <c r="D47" s="1" t="s">
        <v>1710</v>
      </c>
      <c r="E47" s="1">
        <v>1</v>
      </c>
      <c r="F47" s="1">
        <v>3999</v>
      </c>
      <c r="G47" s="1">
        <v>0</v>
      </c>
      <c r="H47" s="1" t="s">
        <v>1812</v>
      </c>
      <c r="I47" s="1" t="s">
        <v>1815</v>
      </c>
      <c r="J47" s="1" t="s">
        <v>1815</v>
      </c>
      <c r="K47" s="1" t="s">
        <v>1807</v>
      </c>
      <c r="L47" s="1">
        <v>50</v>
      </c>
      <c r="M47" s="1">
        <v>3007</v>
      </c>
      <c r="N47">
        <f t="shared" si="0"/>
        <v>3999</v>
      </c>
      <c r="O47">
        <f t="shared" si="1"/>
        <v>3007</v>
      </c>
      <c r="P47">
        <f t="shared" si="2"/>
        <v>992</v>
      </c>
      <c r="Q47">
        <f t="shared" si="3"/>
        <v>0.24806201550387597</v>
      </c>
      <c r="R47">
        <f t="shared" si="4"/>
        <v>0</v>
      </c>
      <c r="S47">
        <f t="shared" si="5"/>
        <v>0</v>
      </c>
      <c r="T47" t="str">
        <f t="shared" si="6"/>
        <v>Nov</v>
      </c>
      <c r="U47" t="str">
        <f t="shared" si="7"/>
        <v>Nov-2024</v>
      </c>
      <c r="V47" s="3">
        <f t="shared" si="8"/>
        <v>45597</v>
      </c>
      <c r="W47" t="str">
        <f>VLOOKUP(D47,Products!A:G,3,FALSE)</f>
        <v>Fashion</v>
      </c>
      <c r="X47" t="str">
        <f>VLOOKUP(D47,Products!A:G,2,FALSE)</f>
        <v>Sneakers</v>
      </c>
    </row>
    <row r="48" spans="1:24">
      <c r="A48" s="1" t="s">
        <v>1860</v>
      </c>
      <c r="B48" s="2">
        <v>45812</v>
      </c>
      <c r="C48" s="1" t="s">
        <v>1207</v>
      </c>
      <c r="D48" s="1" t="s">
        <v>1702</v>
      </c>
      <c r="E48" s="1">
        <v>3</v>
      </c>
      <c r="F48" s="1">
        <v>4999</v>
      </c>
      <c r="G48" s="1">
        <v>1499.7</v>
      </c>
      <c r="H48" s="1" t="s">
        <v>1821</v>
      </c>
      <c r="I48" s="1" t="s">
        <v>1802</v>
      </c>
      <c r="J48" s="1" t="s">
        <v>1809</v>
      </c>
      <c r="K48" s="1" t="s">
        <v>1813</v>
      </c>
      <c r="L48" s="1">
        <v>70</v>
      </c>
      <c r="M48" s="1">
        <v>3572</v>
      </c>
      <c r="N48">
        <f t="shared" si="0"/>
        <v>13497.3</v>
      </c>
      <c r="O48">
        <f t="shared" si="1"/>
        <v>10716</v>
      </c>
      <c r="P48">
        <f t="shared" si="2"/>
        <v>2781.2999999999993</v>
      </c>
      <c r="Q48">
        <f t="shared" si="3"/>
        <v>0.20606343490920401</v>
      </c>
      <c r="R48">
        <f t="shared" si="4"/>
        <v>13497.3</v>
      </c>
      <c r="S48">
        <f t="shared" si="5"/>
        <v>2781.2999999999993</v>
      </c>
      <c r="T48" t="str">
        <f t="shared" si="6"/>
        <v>Jun</v>
      </c>
      <c r="U48" t="str">
        <f t="shared" si="7"/>
        <v>Jun-2025</v>
      </c>
      <c r="V48" s="3">
        <f t="shared" si="8"/>
        <v>45809</v>
      </c>
      <c r="W48" t="str">
        <f>VLOOKUP(D48,Products!A:G,3,FALSE)</f>
        <v>Fashion</v>
      </c>
      <c r="X48" t="str">
        <f>VLOOKUP(D48,Products!A:G,2,FALSE)</f>
        <v>Jeans</v>
      </c>
    </row>
    <row r="49" spans="1:24">
      <c r="A49" s="1" t="s">
        <v>1861</v>
      </c>
      <c r="B49" s="2">
        <v>45838</v>
      </c>
      <c r="C49" s="1" t="s">
        <v>1647</v>
      </c>
      <c r="D49" s="1" t="s">
        <v>1696</v>
      </c>
      <c r="E49" s="1">
        <v>3</v>
      </c>
      <c r="F49" s="1">
        <v>799</v>
      </c>
      <c r="G49" s="1">
        <v>359.55</v>
      </c>
      <c r="H49" s="1" t="s">
        <v>1821</v>
      </c>
      <c r="I49" s="1" t="s">
        <v>1802</v>
      </c>
      <c r="J49" s="1" t="s">
        <v>1802</v>
      </c>
      <c r="K49" s="1" t="s">
        <v>1810</v>
      </c>
      <c r="L49" s="1">
        <v>80</v>
      </c>
      <c r="M49" s="1">
        <v>613</v>
      </c>
      <c r="N49">
        <f t="shared" si="0"/>
        <v>2037.45</v>
      </c>
      <c r="O49">
        <f t="shared" si="1"/>
        <v>1839</v>
      </c>
      <c r="P49">
        <f t="shared" si="2"/>
        <v>198.45000000000005</v>
      </c>
      <c r="Q49">
        <f t="shared" si="3"/>
        <v>9.7401163218729311E-2</v>
      </c>
      <c r="R49">
        <f t="shared" si="4"/>
        <v>2037.45</v>
      </c>
      <c r="S49">
        <f t="shared" si="5"/>
        <v>198.45000000000005</v>
      </c>
      <c r="T49" t="str">
        <f t="shared" si="6"/>
        <v>Jun</v>
      </c>
      <c r="U49" t="str">
        <f t="shared" si="7"/>
        <v>Jun-2025</v>
      </c>
      <c r="V49" s="3">
        <f t="shared" si="8"/>
        <v>45809</v>
      </c>
      <c r="W49" t="str">
        <f>VLOOKUP(D49,Products!A:G,3,FALSE)</f>
        <v>Fashion</v>
      </c>
      <c r="X49" t="str">
        <f>VLOOKUP(D49,Products!A:G,2,FALSE)</f>
        <v>T-Shirt</v>
      </c>
    </row>
    <row r="50" spans="1:24">
      <c r="A50" s="1" t="s">
        <v>1862</v>
      </c>
      <c r="B50" s="2">
        <v>45814</v>
      </c>
      <c r="C50" s="1" t="s">
        <v>613</v>
      </c>
      <c r="D50" s="1" t="s">
        <v>1725</v>
      </c>
      <c r="E50" s="1">
        <v>1</v>
      </c>
      <c r="F50" s="1">
        <v>2499</v>
      </c>
      <c r="G50" s="1">
        <v>0</v>
      </c>
      <c r="H50" s="1" t="s">
        <v>1805</v>
      </c>
      <c r="I50" s="1" t="s">
        <v>1815</v>
      </c>
      <c r="J50" s="1" t="s">
        <v>1815</v>
      </c>
      <c r="K50" s="1" t="s">
        <v>1819</v>
      </c>
      <c r="L50" s="1">
        <v>100</v>
      </c>
      <c r="M50" s="1">
        <v>1833</v>
      </c>
      <c r="N50">
        <f t="shared" si="0"/>
        <v>2499</v>
      </c>
      <c r="O50">
        <f t="shared" si="1"/>
        <v>1833</v>
      </c>
      <c r="P50">
        <f t="shared" si="2"/>
        <v>666</v>
      </c>
      <c r="Q50">
        <f t="shared" si="3"/>
        <v>0.26650660264105641</v>
      </c>
      <c r="R50">
        <f t="shared" si="4"/>
        <v>0</v>
      </c>
      <c r="S50">
        <f t="shared" si="5"/>
        <v>0</v>
      </c>
      <c r="T50" t="str">
        <f t="shared" si="6"/>
        <v>Jun</v>
      </c>
      <c r="U50" t="str">
        <f t="shared" si="7"/>
        <v>Jun-2025</v>
      </c>
      <c r="V50" s="3">
        <f t="shared" si="8"/>
        <v>45809</v>
      </c>
      <c r="W50" t="str">
        <f>VLOOKUP(D50,Products!A:G,3,FALSE)</f>
        <v>Home &amp; Kitchen</v>
      </c>
      <c r="X50" t="str">
        <f>VLOOKUP(D50,Products!A:G,2,FALSE)</f>
        <v>Mixer Grinder</v>
      </c>
    </row>
    <row r="51" spans="1:24">
      <c r="A51" s="1" t="s">
        <v>1863</v>
      </c>
      <c r="B51" s="2">
        <v>45920</v>
      </c>
      <c r="C51" s="1" t="s">
        <v>1654</v>
      </c>
      <c r="D51" s="1" t="s">
        <v>1704</v>
      </c>
      <c r="E51" s="1">
        <v>1</v>
      </c>
      <c r="F51" s="1">
        <v>599</v>
      </c>
      <c r="G51" s="1">
        <v>59.9</v>
      </c>
      <c r="H51" s="1" t="s">
        <v>1821</v>
      </c>
      <c r="I51" s="1" t="s">
        <v>1802</v>
      </c>
      <c r="J51" s="1" t="s">
        <v>1802</v>
      </c>
      <c r="K51" s="1" t="s">
        <v>1807</v>
      </c>
      <c r="L51" s="1">
        <v>50</v>
      </c>
      <c r="M51" s="1">
        <v>363</v>
      </c>
      <c r="N51">
        <f t="shared" si="0"/>
        <v>539.1</v>
      </c>
      <c r="O51">
        <f t="shared" si="1"/>
        <v>363</v>
      </c>
      <c r="P51">
        <f t="shared" si="2"/>
        <v>176.10000000000002</v>
      </c>
      <c r="Q51">
        <f t="shared" si="3"/>
        <v>0.32665553700612132</v>
      </c>
      <c r="R51">
        <f t="shared" si="4"/>
        <v>539.1</v>
      </c>
      <c r="S51">
        <f t="shared" si="5"/>
        <v>176.10000000000002</v>
      </c>
      <c r="T51" t="str">
        <f t="shared" si="6"/>
        <v>Sep</v>
      </c>
      <c r="U51" t="str">
        <f t="shared" si="7"/>
        <v>Sep-2025</v>
      </c>
      <c r="V51" s="3">
        <f t="shared" si="8"/>
        <v>45901</v>
      </c>
      <c r="W51" t="str">
        <f>VLOOKUP(D51,Products!A:G,3,FALSE)</f>
        <v>Fashion</v>
      </c>
      <c r="X51" t="str">
        <f>VLOOKUP(D51,Products!A:G,2,FALSE)</f>
        <v>Jeans</v>
      </c>
    </row>
    <row r="52" spans="1:24">
      <c r="A52" s="1" t="s">
        <v>1864</v>
      </c>
      <c r="B52" s="2">
        <v>45923</v>
      </c>
      <c r="C52" s="1" t="s">
        <v>1455</v>
      </c>
      <c r="D52" s="1" t="s">
        <v>1730</v>
      </c>
      <c r="E52" s="1">
        <v>1</v>
      </c>
      <c r="F52" s="1">
        <v>1999</v>
      </c>
      <c r="G52" s="1">
        <v>0</v>
      </c>
      <c r="H52" s="1" t="s">
        <v>1805</v>
      </c>
      <c r="I52" s="1" t="s">
        <v>1802</v>
      </c>
      <c r="J52" s="1" t="s">
        <v>1802</v>
      </c>
      <c r="K52" s="1" t="s">
        <v>1819</v>
      </c>
      <c r="L52" s="1">
        <v>80</v>
      </c>
      <c r="M52" s="1">
        <v>1398</v>
      </c>
      <c r="N52">
        <f t="shared" si="0"/>
        <v>1999</v>
      </c>
      <c r="O52">
        <f t="shared" si="1"/>
        <v>1398</v>
      </c>
      <c r="P52">
        <f t="shared" si="2"/>
        <v>601</v>
      </c>
      <c r="Q52">
        <f t="shared" si="3"/>
        <v>0.30065032516258128</v>
      </c>
      <c r="R52">
        <f t="shared" si="4"/>
        <v>1999</v>
      </c>
      <c r="S52">
        <f t="shared" si="5"/>
        <v>601</v>
      </c>
      <c r="T52" t="str">
        <f t="shared" si="6"/>
        <v>Sep</v>
      </c>
      <c r="U52" t="str">
        <f t="shared" si="7"/>
        <v>Sep-2025</v>
      </c>
      <c r="V52" s="3">
        <f t="shared" si="8"/>
        <v>45901</v>
      </c>
      <c r="W52" t="str">
        <f>VLOOKUP(D52,Products!A:G,3,FALSE)</f>
        <v>Home &amp; Kitchen</v>
      </c>
      <c r="X52" t="str">
        <f>VLOOKUP(D52,Products!A:G,2,FALSE)</f>
        <v>Air Fryer</v>
      </c>
    </row>
    <row r="53" spans="1:24">
      <c r="A53" s="1" t="s">
        <v>1865</v>
      </c>
      <c r="B53" s="2">
        <v>45857</v>
      </c>
      <c r="C53" s="1" t="s">
        <v>241</v>
      </c>
      <c r="D53" s="1" t="s">
        <v>1705</v>
      </c>
      <c r="E53" s="1">
        <v>1</v>
      </c>
      <c r="F53" s="1">
        <v>299</v>
      </c>
      <c r="G53" s="1">
        <v>59.8</v>
      </c>
      <c r="H53" s="1" t="s">
        <v>1801</v>
      </c>
      <c r="I53" s="1" t="s">
        <v>1802</v>
      </c>
      <c r="J53" s="1" t="s">
        <v>1802</v>
      </c>
      <c r="K53" s="1" t="s">
        <v>1813</v>
      </c>
      <c r="L53" s="1">
        <v>100</v>
      </c>
      <c r="M53" s="1">
        <v>206</v>
      </c>
      <c r="N53">
        <f t="shared" si="0"/>
        <v>239.2</v>
      </c>
      <c r="O53">
        <f t="shared" si="1"/>
        <v>206</v>
      </c>
      <c r="P53">
        <f t="shared" si="2"/>
        <v>33.199999999999989</v>
      </c>
      <c r="Q53">
        <f t="shared" si="3"/>
        <v>0.13879598662207354</v>
      </c>
      <c r="R53">
        <f t="shared" si="4"/>
        <v>239.2</v>
      </c>
      <c r="S53">
        <f t="shared" si="5"/>
        <v>33.199999999999989</v>
      </c>
      <c r="T53" t="str">
        <f t="shared" si="6"/>
        <v>Jul</v>
      </c>
      <c r="U53" t="str">
        <f t="shared" si="7"/>
        <v>Jul-2025</v>
      </c>
      <c r="V53" s="3">
        <f t="shared" si="8"/>
        <v>45839</v>
      </c>
      <c r="W53" t="str">
        <f>VLOOKUP(D53,Products!A:G,3,FALSE)</f>
        <v>Fashion</v>
      </c>
      <c r="X53" t="str">
        <f>VLOOKUP(D53,Products!A:G,2,FALSE)</f>
        <v>Jeans</v>
      </c>
    </row>
    <row r="54" spans="1:24">
      <c r="A54" s="1" t="s">
        <v>1866</v>
      </c>
      <c r="B54" s="2">
        <v>45825</v>
      </c>
      <c r="C54" s="1" t="s">
        <v>189</v>
      </c>
      <c r="D54" s="1" t="s">
        <v>1741</v>
      </c>
      <c r="E54" s="1">
        <v>2</v>
      </c>
      <c r="F54" s="1">
        <v>799</v>
      </c>
      <c r="G54" s="1">
        <v>0</v>
      </c>
      <c r="H54" s="1" t="s">
        <v>1801</v>
      </c>
      <c r="I54" s="1" t="s">
        <v>1815</v>
      </c>
      <c r="J54" s="1" t="s">
        <v>1815</v>
      </c>
      <c r="K54" s="1" t="s">
        <v>1813</v>
      </c>
      <c r="L54" s="1">
        <v>80</v>
      </c>
      <c r="M54" s="1">
        <v>596</v>
      </c>
      <c r="N54">
        <f t="shared" si="0"/>
        <v>1598</v>
      </c>
      <c r="O54">
        <f t="shared" si="1"/>
        <v>1192</v>
      </c>
      <c r="P54">
        <f t="shared" si="2"/>
        <v>406</v>
      </c>
      <c r="Q54">
        <f t="shared" si="3"/>
        <v>0.25406758448060074</v>
      </c>
      <c r="R54">
        <f t="shared" si="4"/>
        <v>0</v>
      </c>
      <c r="S54">
        <f t="shared" si="5"/>
        <v>0</v>
      </c>
      <c r="T54" t="str">
        <f t="shared" si="6"/>
        <v>Jun</v>
      </c>
      <c r="U54" t="str">
        <f t="shared" si="7"/>
        <v>Jun-2025</v>
      </c>
      <c r="V54" s="3">
        <f t="shared" si="8"/>
        <v>45809</v>
      </c>
      <c r="W54" t="str">
        <f>VLOOKUP(D54,Products!A:G,3,FALSE)</f>
        <v>Home &amp; Kitchen</v>
      </c>
      <c r="X54" t="str">
        <f>VLOOKUP(D54,Products!A:G,2,FALSE)</f>
        <v>Bedsheet</v>
      </c>
    </row>
    <row r="55" spans="1:24">
      <c r="A55" s="1" t="s">
        <v>1867</v>
      </c>
      <c r="B55" s="2">
        <v>45783</v>
      </c>
      <c r="C55" s="1" t="s">
        <v>1008</v>
      </c>
      <c r="D55" s="1" t="s">
        <v>1673</v>
      </c>
      <c r="E55" s="1">
        <v>1</v>
      </c>
      <c r="F55" s="1">
        <v>399</v>
      </c>
      <c r="G55" s="1">
        <v>99.75</v>
      </c>
      <c r="H55" s="1" t="s">
        <v>1821</v>
      </c>
      <c r="I55" s="1" t="s">
        <v>1802</v>
      </c>
      <c r="J55" s="1" t="s">
        <v>1802</v>
      </c>
      <c r="K55" s="1" t="s">
        <v>1817</v>
      </c>
      <c r="L55" s="1">
        <v>40</v>
      </c>
      <c r="M55" s="1">
        <v>221</v>
      </c>
      <c r="N55">
        <f t="shared" si="0"/>
        <v>299.25</v>
      </c>
      <c r="O55">
        <f t="shared" si="1"/>
        <v>221</v>
      </c>
      <c r="P55">
        <f t="shared" si="2"/>
        <v>78.25</v>
      </c>
      <c r="Q55">
        <f t="shared" si="3"/>
        <v>0.26148705096073516</v>
      </c>
      <c r="R55">
        <f t="shared" si="4"/>
        <v>299.25</v>
      </c>
      <c r="S55">
        <f t="shared" si="5"/>
        <v>78.25</v>
      </c>
      <c r="T55" t="str">
        <f t="shared" si="6"/>
        <v>May</v>
      </c>
      <c r="U55" t="str">
        <f t="shared" si="7"/>
        <v>May-2025</v>
      </c>
      <c r="V55" s="3">
        <f t="shared" si="8"/>
        <v>45778</v>
      </c>
      <c r="W55" t="str">
        <f>VLOOKUP(D55,Products!A:G,3,FALSE)</f>
        <v>Electronics</v>
      </c>
      <c r="X55" t="str">
        <f>VLOOKUP(D55,Products!A:G,2,FALSE)</f>
        <v>Laptop</v>
      </c>
    </row>
    <row r="56" spans="1:24">
      <c r="A56" s="1" t="s">
        <v>1868</v>
      </c>
      <c r="B56" s="2">
        <v>45753</v>
      </c>
      <c r="C56" s="1" t="s">
        <v>1165</v>
      </c>
      <c r="D56" s="1" t="s">
        <v>1700</v>
      </c>
      <c r="E56" s="1">
        <v>4</v>
      </c>
      <c r="F56" s="1">
        <v>8999</v>
      </c>
      <c r="G56" s="1">
        <v>3599.6</v>
      </c>
      <c r="H56" s="1" t="s">
        <v>1812</v>
      </c>
      <c r="I56" s="1" t="s">
        <v>1802</v>
      </c>
      <c r="J56" s="1" t="s">
        <v>1809</v>
      </c>
      <c r="K56" s="1" t="s">
        <v>1813</v>
      </c>
      <c r="L56" s="1">
        <v>80</v>
      </c>
      <c r="M56" s="1">
        <v>6419</v>
      </c>
      <c r="N56">
        <f t="shared" si="0"/>
        <v>32396.400000000001</v>
      </c>
      <c r="O56">
        <f t="shared" si="1"/>
        <v>25676</v>
      </c>
      <c r="P56">
        <f t="shared" si="2"/>
        <v>6720.4000000000015</v>
      </c>
      <c r="Q56">
        <f t="shared" si="3"/>
        <v>0.20744280228667386</v>
      </c>
      <c r="R56">
        <f t="shared" si="4"/>
        <v>32396.400000000001</v>
      </c>
      <c r="S56">
        <f t="shared" si="5"/>
        <v>6720.4000000000015</v>
      </c>
      <c r="T56" t="str">
        <f t="shared" si="6"/>
        <v>Apr</v>
      </c>
      <c r="U56" t="str">
        <f t="shared" si="7"/>
        <v>Apr-2025</v>
      </c>
      <c r="V56" s="3">
        <f t="shared" si="8"/>
        <v>45748</v>
      </c>
      <c r="W56" t="str">
        <f>VLOOKUP(D56,Products!A:G,3,FALSE)</f>
        <v>Fashion</v>
      </c>
      <c r="X56" t="str">
        <f>VLOOKUP(D56,Products!A:G,2,FALSE)</f>
        <v>T-Shirt</v>
      </c>
    </row>
    <row r="57" spans="1:24">
      <c r="A57" s="1" t="s">
        <v>1869</v>
      </c>
      <c r="B57" s="2">
        <v>45607</v>
      </c>
      <c r="C57" s="1" t="s">
        <v>498</v>
      </c>
      <c r="D57" s="1" t="s">
        <v>1699</v>
      </c>
      <c r="E57" s="1">
        <v>1</v>
      </c>
      <c r="F57" s="1">
        <v>999</v>
      </c>
      <c r="G57" s="1">
        <v>149.85</v>
      </c>
      <c r="H57" s="1" t="s">
        <v>1801</v>
      </c>
      <c r="I57" s="1" t="s">
        <v>1802</v>
      </c>
      <c r="J57" s="1" t="s">
        <v>1809</v>
      </c>
      <c r="K57" s="1" t="s">
        <v>1810</v>
      </c>
      <c r="L57" s="1">
        <v>80</v>
      </c>
      <c r="M57" s="1">
        <v>693</v>
      </c>
      <c r="N57">
        <f t="shared" si="0"/>
        <v>849.15</v>
      </c>
      <c r="O57">
        <f t="shared" si="1"/>
        <v>693</v>
      </c>
      <c r="P57">
        <f t="shared" si="2"/>
        <v>156.14999999999998</v>
      </c>
      <c r="Q57">
        <f t="shared" si="3"/>
        <v>0.18388977212506621</v>
      </c>
      <c r="R57">
        <f t="shared" si="4"/>
        <v>849.15</v>
      </c>
      <c r="S57">
        <f t="shared" si="5"/>
        <v>156.14999999999998</v>
      </c>
      <c r="T57" t="str">
        <f t="shared" si="6"/>
        <v>Nov</v>
      </c>
      <c r="U57" t="str">
        <f t="shared" si="7"/>
        <v>Nov-2024</v>
      </c>
      <c r="V57" s="3">
        <f t="shared" si="8"/>
        <v>45597</v>
      </c>
      <c r="W57" t="str">
        <f>VLOOKUP(D57,Products!A:G,3,FALSE)</f>
        <v>Fashion</v>
      </c>
      <c r="X57" t="str">
        <f>VLOOKUP(D57,Products!A:G,2,FALSE)</f>
        <v>T-Shirt</v>
      </c>
    </row>
    <row r="58" spans="1:24">
      <c r="A58" s="1" t="s">
        <v>1870</v>
      </c>
      <c r="B58" s="2">
        <v>45665</v>
      </c>
      <c r="C58" s="1" t="s">
        <v>535</v>
      </c>
      <c r="D58" s="1" t="s">
        <v>1779</v>
      </c>
      <c r="E58" s="1">
        <v>1</v>
      </c>
      <c r="F58" s="1">
        <v>999</v>
      </c>
      <c r="G58" s="1">
        <v>49.95</v>
      </c>
      <c r="H58" s="1" t="s">
        <v>1805</v>
      </c>
      <c r="I58" s="1" t="s">
        <v>1802</v>
      </c>
      <c r="J58" s="1" t="s">
        <v>1802</v>
      </c>
      <c r="K58" s="1" t="s">
        <v>1803</v>
      </c>
      <c r="L58" s="1">
        <v>80</v>
      </c>
      <c r="M58" s="1">
        <v>809</v>
      </c>
      <c r="N58">
        <f t="shared" si="0"/>
        <v>949.05</v>
      </c>
      <c r="O58">
        <f t="shared" si="1"/>
        <v>809</v>
      </c>
      <c r="P58">
        <f t="shared" si="2"/>
        <v>140.04999999999995</v>
      </c>
      <c r="Q58">
        <f t="shared" si="3"/>
        <v>0.14756862125283174</v>
      </c>
      <c r="R58">
        <f t="shared" si="4"/>
        <v>949.05</v>
      </c>
      <c r="S58">
        <f t="shared" si="5"/>
        <v>140.04999999999995</v>
      </c>
      <c r="T58" t="str">
        <f t="shared" si="6"/>
        <v>Jan</v>
      </c>
      <c r="U58" t="str">
        <f t="shared" si="7"/>
        <v>Jan-2025</v>
      </c>
      <c r="V58" s="3">
        <f t="shared" si="8"/>
        <v>45658</v>
      </c>
      <c r="W58" t="str">
        <f>VLOOKUP(D58,Products!A:G,3,FALSE)</f>
        <v>Sports &amp; Fitness</v>
      </c>
      <c r="X58" t="str">
        <f>VLOOKUP(D58,Products!A:G,2,FALSE)</f>
        <v>Yoga Mat</v>
      </c>
    </row>
    <row r="59" spans="1:24">
      <c r="A59" s="1" t="s">
        <v>1871</v>
      </c>
      <c r="B59" s="2">
        <v>45501</v>
      </c>
      <c r="C59" s="1" t="s">
        <v>576</v>
      </c>
      <c r="D59" s="1" t="s">
        <v>1792</v>
      </c>
      <c r="E59" s="1">
        <v>1</v>
      </c>
      <c r="F59" s="1">
        <v>399</v>
      </c>
      <c r="G59" s="1">
        <v>59.85</v>
      </c>
      <c r="H59" s="1" t="s">
        <v>1821</v>
      </c>
      <c r="I59" s="1" t="s">
        <v>1802</v>
      </c>
      <c r="J59" s="1" t="s">
        <v>1802</v>
      </c>
      <c r="K59" s="1" t="s">
        <v>1813</v>
      </c>
      <c r="L59" s="1">
        <v>60</v>
      </c>
      <c r="M59" s="1">
        <v>244</v>
      </c>
      <c r="N59">
        <f t="shared" si="0"/>
        <v>339.15</v>
      </c>
      <c r="O59">
        <f t="shared" si="1"/>
        <v>244</v>
      </c>
      <c r="P59">
        <f t="shared" si="2"/>
        <v>95.149999999999977</v>
      </c>
      <c r="Q59">
        <f t="shared" si="3"/>
        <v>0.28055432699395544</v>
      </c>
      <c r="R59">
        <f t="shared" si="4"/>
        <v>339.15</v>
      </c>
      <c r="S59">
        <f t="shared" si="5"/>
        <v>95.149999999999977</v>
      </c>
      <c r="T59" t="str">
        <f t="shared" si="6"/>
        <v>Jul</v>
      </c>
      <c r="U59" t="str">
        <f t="shared" si="7"/>
        <v>Jul-2024</v>
      </c>
      <c r="V59" s="3">
        <f t="shared" si="8"/>
        <v>45474</v>
      </c>
      <c r="W59" t="str">
        <f>VLOOKUP(D59,Products!A:G,3,FALSE)</f>
        <v>Sports &amp; Fitness</v>
      </c>
      <c r="X59" t="str">
        <f>VLOOKUP(D59,Products!A:G,2,FALSE)</f>
        <v>Fitness Band</v>
      </c>
    </row>
    <row r="60" spans="1:24">
      <c r="A60" s="1" t="s">
        <v>1872</v>
      </c>
      <c r="B60" s="2">
        <v>45927</v>
      </c>
      <c r="C60" s="1" t="s">
        <v>754</v>
      </c>
      <c r="D60" s="1" t="s">
        <v>1660</v>
      </c>
      <c r="E60" s="1">
        <v>1</v>
      </c>
      <c r="F60" s="1">
        <v>799</v>
      </c>
      <c r="G60" s="1">
        <v>39.950000000000003</v>
      </c>
      <c r="H60" s="1" t="s">
        <v>1812</v>
      </c>
      <c r="I60" s="1" t="s">
        <v>1802</v>
      </c>
      <c r="J60" s="1" t="s">
        <v>1802</v>
      </c>
      <c r="K60" s="1" t="s">
        <v>1813</v>
      </c>
      <c r="L60" s="1">
        <v>70</v>
      </c>
      <c r="M60" s="1">
        <v>547</v>
      </c>
      <c r="N60">
        <f t="shared" si="0"/>
        <v>759.05</v>
      </c>
      <c r="O60">
        <f t="shared" si="1"/>
        <v>547</v>
      </c>
      <c r="P60">
        <f t="shared" si="2"/>
        <v>212.04999999999995</v>
      </c>
      <c r="Q60">
        <f t="shared" si="3"/>
        <v>0.27936236084579402</v>
      </c>
      <c r="R60">
        <f t="shared" si="4"/>
        <v>759.05</v>
      </c>
      <c r="S60">
        <f t="shared" si="5"/>
        <v>212.04999999999995</v>
      </c>
      <c r="T60" t="str">
        <f t="shared" si="6"/>
        <v>Sep</v>
      </c>
      <c r="U60" t="str">
        <f t="shared" si="7"/>
        <v>Sep-2025</v>
      </c>
      <c r="V60" s="3">
        <f t="shared" si="8"/>
        <v>45901</v>
      </c>
      <c r="W60" t="str">
        <f>VLOOKUP(D60,Products!A:G,3,FALSE)</f>
        <v>Electronics</v>
      </c>
      <c r="X60" t="str">
        <f>VLOOKUP(D60,Products!A:G,2,FALSE)</f>
        <v>Smartphone</v>
      </c>
    </row>
    <row r="61" spans="1:24">
      <c r="A61" s="1" t="s">
        <v>1873</v>
      </c>
      <c r="B61" s="2">
        <v>45527</v>
      </c>
      <c r="C61" s="1" t="s">
        <v>570</v>
      </c>
      <c r="D61" s="1" t="s">
        <v>1668</v>
      </c>
      <c r="E61" s="1">
        <v>1</v>
      </c>
      <c r="F61" s="1">
        <v>8999</v>
      </c>
      <c r="G61" s="1">
        <v>0</v>
      </c>
      <c r="H61" s="1" t="s">
        <v>1812</v>
      </c>
      <c r="I61" s="1" t="s">
        <v>1815</v>
      </c>
      <c r="J61" s="1" t="s">
        <v>1815</v>
      </c>
      <c r="K61" s="1" t="s">
        <v>1803</v>
      </c>
      <c r="L61" s="1">
        <v>80</v>
      </c>
      <c r="M61" s="1">
        <v>5059</v>
      </c>
      <c r="N61">
        <f t="shared" si="0"/>
        <v>8999</v>
      </c>
      <c r="O61">
        <f t="shared" si="1"/>
        <v>5059</v>
      </c>
      <c r="P61">
        <f t="shared" si="2"/>
        <v>3940</v>
      </c>
      <c r="Q61">
        <f t="shared" si="3"/>
        <v>0.43782642515835091</v>
      </c>
      <c r="R61">
        <f t="shared" si="4"/>
        <v>0</v>
      </c>
      <c r="S61">
        <f t="shared" si="5"/>
        <v>0</v>
      </c>
      <c r="T61" t="str">
        <f t="shared" si="6"/>
        <v>Aug</v>
      </c>
      <c r="U61" t="str">
        <f t="shared" si="7"/>
        <v>Aug-2024</v>
      </c>
      <c r="V61" s="3">
        <f t="shared" si="8"/>
        <v>45505</v>
      </c>
      <c r="W61" t="str">
        <f>VLOOKUP(D61,Products!A:G,3,FALSE)</f>
        <v>Electronics</v>
      </c>
      <c r="X61" t="str">
        <f>VLOOKUP(D61,Products!A:G,2,FALSE)</f>
        <v>Smartphone</v>
      </c>
    </row>
    <row r="62" spans="1:24">
      <c r="A62" s="1" t="s">
        <v>1874</v>
      </c>
      <c r="B62" s="2">
        <v>45691</v>
      </c>
      <c r="C62" s="1" t="s">
        <v>305</v>
      </c>
      <c r="D62" s="1" t="s">
        <v>1768</v>
      </c>
      <c r="E62" s="1">
        <v>2</v>
      </c>
      <c r="F62" s="1">
        <v>399</v>
      </c>
      <c r="G62" s="1">
        <v>79.8</v>
      </c>
      <c r="H62" s="1" t="s">
        <v>1805</v>
      </c>
      <c r="I62" s="1" t="s">
        <v>1802</v>
      </c>
      <c r="J62" s="1" t="s">
        <v>1809</v>
      </c>
      <c r="K62" s="1" t="s">
        <v>1813</v>
      </c>
      <c r="L62" s="1">
        <v>80</v>
      </c>
      <c r="M62" s="1">
        <v>322</v>
      </c>
      <c r="N62">
        <f t="shared" si="0"/>
        <v>718.2</v>
      </c>
      <c r="O62">
        <f t="shared" si="1"/>
        <v>644</v>
      </c>
      <c r="P62">
        <f t="shared" si="2"/>
        <v>74.200000000000045</v>
      </c>
      <c r="Q62">
        <f t="shared" si="3"/>
        <v>0.10331384015594548</v>
      </c>
      <c r="R62">
        <f t="shared" si="4"/>
        <v>718.2</v>
      </c>
      <c r="S62">
        <f t="shared" si="5"/>
        <v>74.200000000000045</v>
      </c>
      <c r="T62" t="str">
        <f t="shared" si="6"/>
        <v>Feb</v>
      </c>
      <c r="U62" t="str">
        <f t="shared" si="7"/>
        <v>Feb-2025</v>
      </c>
      <c r="V62" s="3">
        <f t="shared" si="8"/>
        <v>45689</v>
      </c>
      <c r="W62" t="str">
        <f>VLOOKUP(D62,Products!A:G,3,FALSE)</f>
        <v>Beauty &amp; Personal Care</v>
      </c>
      <c r="X62" t="str">
        <f>VLOOKUP(D62,Products!A:G,2,FALSE)</f>
        <v>Skin Care Kit</v>
      </c>
    </row>
    <row r="63" spans="1:24">
      <c r="A63" s="1" t="s">
        <v>1875</v>
      </c>
      <c r="B63" s="2">
        <v>45396</v>
      </c>
      <c r="C63" s="1" t="s">
        <v>1489</v>
      </c>
      <c r="D63" s="1" t="s">
        <v>1763</v>
      </c>
      <c r="E63" s="1">
        <v>1</v>
      </c>
      <c r="F63" s="1">
        <v>999</v>
      </c>
      <c r="G63" s="1">
        <v>0</v>
      </c>
      <c r="H63" s="1" t="s">
        <v>1805</v>
      </c>
      <c r="I63" s="1" t="s">
        <v>1815</v>
      </c>
      <c r="J63" s="1" t="s">
        <v>1815</v>
      </c>
      <c r="K63" s="1" t="s">
        <v>1819</v>
      </c>
      <c r="L63" s="1">
        <v>100</v>
      </c>
      <c r="M63" s="1">
        <v>636</v>
      </c>
      <c r="N63">
        <f t="shared" si="0"/>
        <v>999</v>
      </c>
      <c r="O63">
        <f t="shared" si="1"/>
        <v>636</v>
      </c>
      <c r="P63">
        <f t="shared" si="2"/>
        <v>363</v>
      </c>
      <c r="Q63">
        <f t="shared" si="3"/>
        <v>0.36336336336336339</v>
      </c>
      <c r="R63">
        <f t="shared" si="4"/>
        <v>0</v>
      </c>
      <c r="S63">
        <f t="shared" si="5"/>
        <v>0</v>
      </c>
      <c r="T63" t="str">
        <f t="shared" si="6"/>
        <v>Apr</v>
      </c>
      <c r="U63" t="str">
        <f t="shared" si="7"/>
        <v>Apr-2024</v>
      </c>
      <c r="V63" s="3">
        <f t="shared" si="8"/>
        <v>45383</v>
      </c>
      <c r="W63" t="str">
        <f>VLOOKUP(D63,Products!A:G,3,FALSE)</f>
        <v>Beauty &amp; Personal Care</v>
      </c>
      <c r="X63" t="str">
        <f>VLOOKUP(D63,Products!A:G,2,FALSE)</f>
        <v>Trimmer</v>
      </c>
    </row>
    <row r="64" spans="1:24">
      <c r="A64" s="1" t="s">
        <v>1876</v>
      </c>
      <c r="B64" s="2">
        <v>45541</v>
      </c>
      <c r="C64" s="1" t="s">
        <v>1358</v>
      </c>
      <c r="D64" s="1" t="s">
        <v>1780</v>
      </c>
      <c r="E64" s="1">
        <v>1</v>
      </c>
      <c r="F64" s="1">
        <v>2999</v>
      </c>
      <c r="G64" s="1">
        <v>449.85</v>
      </c>
      <c r="H64" s="1" t="s">
        <v>1801</v>
      </c>
      <c r="I64" s="1" t="s">
        <v>1802</v>
      </c>
      <c r="J64" s="1" t="s">
        <v>1809</v>
      </c>
      <c r="K64" s="1" t="s">
        <v>1807</v>
      </c>
      <c r="L64" s="1">
        <v>80</v>
      </c>
      <c r="M64" s="1">
        <v>2394</v>
      </c>
      <c r="N64">
        <f t="shared" si="0"/>
        <v>2549.15</v>
      </c>
      <c r="O64">
        <f t="shared" si="1"/>
        <v>2394</v>
      </c>
      <c r="P64">
        <f t="shared" si="2"/>
        <v>155.15000000000009</v>
      </c>
      <c r="Q64">
        <f t="shared" si="3"/>
        <v>6.0863425063256413E-2</v>
      </c>
      <c r="R64">
        <f t="shared" si="4"/>
        <v>2549.15</v>
      </c>
      <c r="S64">
        <f t="shared" si="5"/>
        <v>155.15000000000009</v>
      </c>
      <c r="T64" t="str">
        <f t="shared" si="6"/>
        <v>Sep</v>
      </c>
      <c r="U64" t="str">
        <f t="shared" si="7"/>
        <v>Sep-2024</v>
      </c>
      <c r="V64" s="3">
        <f t="shared" si="8"/>
        <v>45536</v>
      </c>
      <c r="W64" t="str">
        <f>VLOOKUP(D64,Products!A:G,3,FALSE)</f>
        <v>Sports &amp; Fitness</v>
      </c>
      <c r="X64" t="str">
        <f>VLOOKUP(D64,Products!A:G,2,FALSE)</f>
        <v>Running Shoes</v>
      </c>
    </row>
    <row r="65" spans="1:24">
      <c r="A65" s="1" t="s">
        <v>1877</v>
      </c>
      <c r="B65" s="2">
        <v>45757</v>
      </c>
      <c r="C65" s="1" t="s">
        <v>294</v>
      </c>
      <c r="D65" s="1" t="s">
        <v>1783</v>
      </c>
      <c r="E65" s="1">
        <v>1</v>
      </c>
      <c r="F65" s="1">
        <v>799</v>
      </c>
      <c r="G65" s="1">
        <v>39.950000000000003</v>
      </c>
      <c r="H65" s="1" t="s">
        <v>1805</v>
      </c>
      <c r="I65" s="1" t="s">
        <v>1802</v>
      </c>
      <c r="J65" s="1" t="s">
        <v>1802</v>
      </c>
      <c r="K65" s="1" t="s">
        <v>1813</v>
      </c>
      <c r="L65" s="1">
        <v>50</v>
      </c>
      <c r="M65" s="1">
        <v>560</v>
      </c>
      <c r="N65">
        <f t="shared" si="0"/>
        <v>759.05</v>
      </c>
      <c r="O65">
        <f t="shared" si="1"/>
        <v>560</v>
      </c>
      <c r="P65">
        <f t="shared" si="2"/>
        <v>199.04999999999995</v>
      </c>
      <c r="Q65">
        <f t="shared" si="3"/>
        <v>0.2622356893485277</v>
      </c>
      <c r="R65">
        <f t="shared" si="4"/>
        <v>759.05</v>
      </c>
      <c r="S65">
        <f t="shared" si="5"/>
        <v>199.04999999999995</v>
      </c>
      <c r="T65" t="str">
        <f t="shared" si="6"/>
        <v>Apr</v>
      </c>
      <c r="U65" t="str">
        <f t="shared" si="7"/>
        <v>Apr-2025</v>
      </c>
      <c r="V65" s="3">
        <f t="shared" si="8"/>
        <v>45748</v>
      </c>
      <c r="W65" t="str">
        <f>VLOOKUP(D65,Products!A:G,3,FALSE)</f>
        <v>Sports &amp; Fitness</v>
      </c>
      <c r="X65" t="str">
        <f>VLOOKUP(D65,Products!A:G,2,FALSE)</f>
        <v>Running Shoes</v>
      </c>
    </row>
    <row r="66" spans="1:24">
      <c r="A66" s="1" t="s">
        <v>1878</v>
      </c>
      <c r="B66" s="2">
        <v>45844</v>
      </c>
      <c r="C66" s="1" t="s">
        <v>700</v>
      </c>
      <c r="D66" s="1" t="s">
        <v>1782</v>
      </c>
      <c r="E66" s="1">
        <v>3</v>
      </c>
      <c r="F66" s="1">
        <v>6999</v>
      </c>
      <c r="G66" s="1">
        <v>2099.6999999999998</v>
      </c>
      <c r="H66" s="1" t="s">
        <v>1805</v>
      </c>
      <c r="I66" s="1" t="s">
        <v>1802</v>
      </c>
      <c r="J66" s="1" t="s">
        <v>1802</v>
      </c>
      <c r="K66" s="1" t="s">
        <v>1813</v>
      </c>
      <c r="L66" s="1">
        <v>60</v>
      </c>
      <c r="M66" s="1">
        <v>4782</v>
      </c>
      <c r="N66">
        <f t="shared" si="0"/>
        <v>18897.3</v>
      </c>
      <c r="O66">
        <f t="shared" si="1"/>
        <v>14346</v>
      </c>
      <c r="P66">
        <f t="shared" si="2"/>
        <v>4551.2999999999993</v>
      </c>
      <c r="Q66">
        <f t="shared" si="3"/>
        <v>0.24084393008525024</v>
      </c>
      <c r="R66">
        <f t="shared" si="4"/>
        <v>18897.3</v>
      </c>
      <c r="S66">
        <f t="shared" si="5"/>
        <v>4551.2999999999993</v>
      </c>
      <c r="T66" t="str">
        <f t="shared" si="6"/>
        <v>Jul</v>
      </c>
      <c r="U66" t="str">
        <f t="shared" si="7"/>
        <v>Jul-2025</v>
      </c>
      <c r="V66" s="3">
        <f t="shared" si="8"/>
        <v>45839</v>
      </c>
      <c r="W66" t="str">
        <f>VLOOKUP(D66,Products!A:G,3,FALSE)</f>
        <v>Sports &amp; Fitness</v>
      </c>
      <c r="X66" t="str">
        <f>VLOOKUP(D66,Products!A:G,2,FALSE)</f>
        <v>Running Shoes</v>
      </c>
    </row>
    <row r="67" spans="1:24">
      <c r="A67" s="1" t="s">
        <v>1879</v>
      </c>
      <c r="B67" s="2">
        <v>45878</v>
      </c>
      <c r="C67" s="1" t="s">
        <v>1281</v>
      </c>
      <c r="D67" s="1" t="s">
        <v>1666</v>
      </c>
      <c r="E67" s="1">
        <v>4</v>
      </c>
      <c r="F67" s="1">
        <v>399</v>
      </c>
      <c r="G67" s="1">
        <v>159.6</v>
      </c>
      <c r="H67" s="1" t="s">
        <v>1801</v>
      </c>
      <c r="I67" s="1" t="s">
        <v>1802</v>
      </c>
      <c r="J67" s="1" t="s">
        <v>1802</v>
      </c>
      <c r="K67" s="1" t="s">
        <v>1813</v>
      </c>
      <c r="L67" s="1">
        <v>50</v>
      </c>
      <c r="M67" s="1">
        <v>307</v>
      </c>
      <c r="N67">
        <f t="shared" ref="N67:N130" si="9">E67*F67-G67</f>
        <v>1436.4</v>
      </c>
      <c r="O67">
        <f t="shared" ref="O67:O130" si="10">E67*M67</f>
        <v>1228</v>
      </c>
      <c r="P67">
        <f t="shared" ref="P67:P130" si="11">N67-O67</f>
        <v>208.40000000000009</v>
      </c>
      <c r="Q67">
        <f t="shared" ref="Q67:Q130" si="12">IFERROR(P67/N67,0)</f>
        <v>0.14508493455861882</v>
      </c>
      <c r="R67">
        <f t="shared" ref="R67:R130" si="13">IF(I67="Cancelled",0,N67)</f>
        <v>1436.4</v>
      </c>
      <c r="S67">
        <f t="shared" ref="S67:S130" si="14">IF(I67="Cancelled",0,P67)</f>
        <v>208.40000000000009</v>
      </c>
      <c r="T67" t="str">
        <f t="shared" ref="T67:T130" si="15">TEXT(B67,"mmm")</f>
        <v>Aug</v>
      </c>
      <c r="U67" t="str">
        <f t="shared" ref="U67:U130" si="16">TEXT(B67,"mmm-yyyy")</f>
        <v>Aug-2025</v>
      </c>
      <c r="V67" s="3">
        <f t="shared" ref="V67:V130" si="17">DATE(YEAR(B67),MONTH(B67),1)</f>
        <v>45870</v>
      </c>
      <c r="W67" t="str">
        <f>VLOOKUP(D67,Products!A:G,3,FALSE)</f>
        <v>Electronics</v>
      </c>
      <c r="X67" t="str">
        <f>VLOOKUP(D67,Products!A:G,2,FALSE)</f>
        <v>Smartphone</v>
      </c>
    </row>
    <row r="68" spans="1:24">
      <c r="A68" s="1" t="s">
        <v>1880</v>
      </c>
      <c r="B68" s="2">
        <v>45644</v>
      </c>
      <c r="C68" s="1" t="s">
        <v>224</v>
      </c>
      <c r="D68" s="1" t="s">
        <v>1774</v>
      </c>
      <c r="E68" s="1">
        <v>2</v>
      </c>
      <c r="F68" s="1">
        <v>499</v>
      </c>
      <c r="G68" s="1">
        <v>0</v>
      </c>
      <c r="H68" s="1" t="s">
        <v>1823</v>
      </c>
      <c r="I68" s="1" t="s">
        <v>1815</v>
      </c>
      <c r="J68" s="1" t="s">
        <v>1815</v>
      </c>
      <c r="K68" s="1" t="s">
        <v>1817</v>
      </c>
      <c r="L68" s="1">
        <v>50</v>
      </c>
      <c r="M68" s="1">
        <v>280</v>
      </c>
      <c r="N68">
        <f t="shared" si="9"/>
        <v>998</v>
      </c>
      <c r="O68">
        <f t="shared" si="10"/>
        <v>560</v>
      </c>
      <c r="P68">
        <f t="shared" si="11"/>
        <v>438</v>
      </c>
      <c r="Q68">
        <f t="shared" si="12"/>
        <v>0.43887775551102204</v>
      </c>
      <c r="R68">
        <f t="shared" si="13"/>
        <v>0</v>
      </c>
      <c r="S68">
        <f t="shared" si="14"/>
        <v>0</v>
      </c>
      <c r="T68" t="str">
        <f t="shared" si="15"/>
        <v>Dec</v>
      </c>
      <c r="U68" t="str">
        <f t="shared" si="16"/>
        <v>Dec-2024</v>
      </c>
      <c r="V68" s="3">
        <f t="shared" si="17"/>
        <v>45627</v>
      </c>
      <c r="W68" t="str">
        <f>VLOOKUP(D68,Products!A:G,3,FALSE)</f>
        <v>Sports &amp; Fitness</v>
      </c>
      <c r="X68" t="str">
        <f>VLOOKUP(D68,Products!A:G,2,FALSE)</f>
        <v>Yoga Mat</v>
      </c>
    </row>
    <row r="69" spans="1:24">
      <c r="A69" s="1" t="s">
        <v>1881</v>
      </c>
      <c r="B69" s="2">
        <v>45866</v>
      </c>
      <c r="C69" s="1" t="s">
        <v>204</v>
      </c>
      <c r="D69" s="1" t="s">
        <v>1711</v>
      </c>
      <c r="E69" s="1">
        <v>2</v>
      </c>
      <c r="F69" s="1">
        <v>1599</v>
      </c>
      <c r="G69" s="1">
        <v>639.6</v>
      </c>
      <c r="H69" s="1" t="s">
        <v>1823</v>
      </c>
      <c r="I69" s="1" t="s">
        <v>1802</v>
      </c>
      <c r="J69" s="1" t="s">
        <v>1802</v>
      </c>
      <c r="K69" s="1" t="s">
        <v>1807</v>
      </c>
      <c r="L69" s="1">
        <v>50</v>
      </c>
      <c r="M69" s="1">
        <v>1180</v>
      </c>
      <c r="N69">
        <f t="shared" si="9"/>
        <v>2558.4</v>
      </c>
      <c r="O69">
        <f t="shared" si="10"/>
        <v>2360</v>
      </c>
      <c r="P69">
        <f t="shared" si="11"/>
        <v>198.40000000000009</v>
      </c>
      <c r="Q69">
        <f t="shared" si="12"/>
        <v>7.7548467792370263E-2</v>
      </c>
      <c r="R69">
        <f t="shared" si="13"/>
        <v>2558.4</v>
      </c>
      <c r="S69">
        <f t="shared" si="14"/>
        <v>198.40000000000009</v>
      </c>
      <c r="T69" t="str">
        <f t="shared" si="15"/>
        <v>Jul</v>
      </c>
      <c r="U69" t="str">
        <f t="shared" si="16"/>
        <v>Jul-2025</v>
      </c>
      <c r="V69" s="3">
        <f t="shared" si="17"/>
        <v>45839</v>
      </c>
      <c r="W69" t="str">
        <f>VLOOKUP(D69,Products!A:G,3,FALSE)</f>
        <v>Fashion</v>
      </c>
      <c r="X69" t="str">
        <f>VLOOKUP(D69,Products!A:G,2,FALSE)</f>
        <v>Sneakers</v>
      </c>
    </row>
    <row r="70" spans="1:24">
      <c r="A70" s="1" t="s">
        <v>1882</v>
      </c>
      <c r="B70" s="2">
        <v>45393</v>
      </c>
      <c r="C70" s="1" t="s">
        <v>1175</v>
      </c>
      <c r="D70" s="1" t="s">
        <v>1693</v>
      </c>
      <c r="E70" s="1">
        <v>1</v>
      </c>
      <c r="F70" s="1">
        <v>499</v>
      </c>
      <c r="G70" s="1">
        <v>0</v>
      </c>
      <c r="H70" s="1" t="s">
        <v>1821</v>
      </c>
      <c r="I70" s="1" t="s">
        <v>1802</v>
      </c>
      <c r="J70" s="1" t="s">
        <v>1802</v>
      </c>
      <c r="K70" s="1" t="s">
        <v>1813</v>
      </c>
      <c r="L70" s="1">
        <v>50</v>
      </c>
      <c r="M70" s="1">
        <v>391</v>
      </c>
      <c r="N70">
        <f t="shared" si="9"/>
        <v>499</v>
      </c>
      <c r="O70">
        <f t="shared" si="10"/>
        <v>391</v>
      </c>
      <c r="P70">
        <f t="shared" si="11"/>
        <v>108</v>
      </c>
      <c r="Q70">
        <f t="shared" si="12"/>
        <v>0.21643286573146292</v>
      </c>
      <c r="R70">
        <f t="shared" si="13"/>
        <v>499</v>
      </c>
      <c r="S70">
        <f t="shared" si="14"/>
        <v>108</v>
      </c>
      <c r="T70" t="str">
        <f t="shared" si="15"/>
        <v>Apr</v>
      </c>
      <c r="U70" t="str">
        <f t="shared" si="16"/>
        <v>Apr-2024</v>
      </c>
      <c r="V70" s="3">
        <f t="shared" si="17"/>
        <v>45383</v>
      </c>
      <c r="W70" t="str">
        <f>VLOOKUP(D70,Products!A:G,3,FALSE)</f>
        <v>Electronics</v>
      </c>
      <c r="X70" t="str">
        <f>VLOOKUP(D70,Products!A:G,2,FALSE)</f>
        <v>Power Bank</v>
      </c>
    </row>
    <row r="71" spans="1:24">
      <c r="A71" s="1" t="s">
        <v>1883</v>
      </c>
      <c r="B71" s="2">
        <v>45317</v>
      </c>
      <c r="C71" s="1" t="s">
        <v>1645</v>
      </c>
      <c r="D71" s="1" t="s">
        <v>1715</v>
      </c>
      <c r="E71" s="1">
        <v>1</v>
      </c>
      <c r="F71" s="1">
        <v>1299</v>
      </c>
      <c r="G71" s="1">
        <v>0</v>
      </c>
      <c r="H71" s="1" t="s">
        <v>1805</v>
      </c>
      <c r="I71" s="1" t="s">
        <v>1815</v>
      </c>
      <c r="J71" s="1" t="s">
        <v>1815</v>
      </c>
      <c r="K71" s="1" t="s">
        <v>1810</v>
      </c>
      <c r="L71" s="1">
        <v>60</v>
      </c>
      <c r="M71" s="1">
        <v>863</v>
      </c>
      <c r="N71">
        <f t="shared" si="9"/>
        <v>1299</v>
      </c>
      <c r="O71">
        <f t="shared" si="10"/>
        <v>863</v>
      </c>
      <c r="P71">
        <f t="shared" si="11"/>
        <v>436</v>
      </c>
      <c r="Q71">
        <f t="shared" si="12"/>
        <v>0.33564280215550424</v>
      </c>
      <c r="R71">
        <f t="shared" si="13"/>
        <v>0</v>
      </c>
      <c r="S71">
        <f t="shared" si="14"/>
        <v>0</v>
      </c>
      <c r="T71" t="str">
        <f t="shared" si="15"/>
        <v>Jan</v>
      </c>
      <c r="U71" t="str">
        <f t="shared" si="16"/>
        <v>Jan-2024</v>
      </c>
      <c r="V71" s="3">
        <f t="shared" si="17"/>
        <v>45292</v>
      </c>
      <c r="W71" t="str">
        <f>VLOOKUP(D71,Products!A:G,3,FALSE)</f>
        <v>Fashion</v>
      </c>
      <c r="X71" t="str">
        <f>VLOOKUP(D71,Products!A:G,2,FALSE)</f>
        <v>Jacket</v>
      </c>
    </row>
    <row r="72" spans="1:24">
      <c r="A72" s="1" t="s">
        <v>1884</v>
      </c>
      <c r="B72" s="2">
        <v>45313</v>
      </c>
      <c r="C72" s="1" t="s">
        <v>157</v>
      </c>
      <c r="D72" s="1" t="s">
        <v>1785</v>
      </c>
      <c r="E72" s="1">
        <v>2</v>
      </c>
      <c r="F72" s="1">
        <v>2999</v>
      </c>
      <c r="G72" s="1">
        <v>299.89999999999998</v>
      </c>
      <c r="H72" s="1" t="s">
        <v>1801</v>
      </c>
      <c r="I72" s="1" t="s">
        <v>1802</v>
      </c>
      <c r="J72" s="1" t="s">
        <v>1802</v>
      </c>
      <c r="K72" s="1" t="s">
        <v>1813</v>
      </c>
      <c r="L72" s="1">
        <v>50</v>
      </c>
      <c r="M72" s="1">
        <v>2453</v>
      </c>
      <c r="N72">
        <f t="shared" si="9"/>
        <v>5698.1</v>
      </c>
      <c r="O72">
        <f t="shared" si="10"/>
        <v>4906</v>
      </c>
      <c r="P72">
        <f t="shared" si="11"/>
        <v>792.10000000000036</v>
      </c>
      <c r="Q72">
        <f t="shared" si="12"/>
        <v>0.13901124936382309</v>
      </c>
      <c r="R72">
        <f t="shared" si="13"/>
        <v>5698.1</v>
      </c>
      <c r="S72">
        <f t="shared" si="14"/>
        <v>792.10000000000036</v>
      </c>
      <c r="T72" t="str">
        <f t="shared" si="15"/>
        <v>Jan</v>
      </c>
      <c r="U72" t="str">
        <f t="shared" si="16"/>
        <v>Jan-2024</v>
      </c>
      <c r="V72" s="3">
        <f t="shared" si="17"/>
        <v>45292</v>
      </c>
      <c r="W72" t="str">
        <f>VLOOKUP(D72,Products!A:G,3,FALSE)</f>
        <v>Sports &amp; Fitness</v>
      </c>
      <c r="X72" t="str">
        <f>VLOOKUP(D72,Products!A:G,2,FALSE)</f>
        <v>Dumbbells</v>
      </c>
    </row>
    <row r="73" spans="1:24">
      <c r="A73" s="1" t="s">
        <v>1885</v>
      </c>
      <c r="B73" s="2">
        <v>45364</v>
      </c>
      <c r="C73" s="1" t="s">
        <v>1585</v>
      </c>
      <c r="D73" s="1" t="s">
        <v>1771</v>
      </c>
      <c r="E73" s="1">
        <v>1</v>
      </c>
      <c r="F73" s="1">
        <v>399</v>
      </c>
      <c r="G73" s="1">
        <v>19.95</v>
      </c>
      <c r="H73" s="1" t="s">
        <v>1821</v>
      </c>
      <c r="I73" s="1" t="s">
        <v>1802</v>
      </c>
      <c r="J73" s="1" t="s">
        <v>1809</v>
      </c>
      <c r="K73" s="1" t="s">
        <v>1807</v>
      </c>
      <c r="L73" s="1">
        <v>50</v>
      </c>
      <c r="M73" s="1">
        <v>257</v>
      </c>
      <c r="N73">
        <f t="shared" si="9"/>
        <v>379.05</v>
      </c>
      <c r="O73">
        <f t="shared" si="10"/>
        <v>257</v>
      </c>
      <c r="P73">
        <f t="shared" si="11"/>
        <v>122.05000000000001</v>
      </c>
      <c r="Q73">
        <f t="shared" si="12"/>
        <v>0.32198918348502836</v>
      </c>
      <c r="R73">
        <f t="shared" si="13"/>
        <v>379.05</v>
      </c>
      <c r="S73">
        <f t="shared" si="14"/>
        <v>122.05000000000001</v>
      </c>
      <c r="T73" t="str">
        <f t="shared" si="15"/>
        <v>Mar</v>
      </c>
      <c r="U73" t="str">
        <f t="shared" si="16"/>
        <v>Mar-2024</v>
      </c>
      <c r="V73" s="3">
        <f t="shared" si="17"/>
        <v>45352</v>
      </c>
      <c r="W73" t="str">
        <f>VLOOKUP(D73,Products!A:G,3,FALSE)</f>
        <v>Beauty &amp; Personal Care</v>
      </c>
      <c r="X73" t="str">
        <f>VLOOKUP(D73,Products!A:G,2,FALSE)</f>
        <v>Perfume</v>
      </c>
    </row>
    <row r="74" spans="1:24">
      <c r="A74" s="1" t="s">
        <v>1886</v>
      </c>
      <c r="B74" s="2">
        <v>45846</v>
      </c>
      <c r="C74" s="1" t="s">
        <v>549</v>
      </c>
      <c r="D74" s="1" t="s">
        <v>1752</v>
      </c>
      <c r="E74" s="1">
        <v>1</v>
      </c>
      <c r="F74" s="1">
        <v>2999</v>
      </c>
      <c r="G74" s="1">
        <v>299.89999999999998</v>
      </c>
      <c r="H74" s="1" t="s">
        <v>1823</v>
      </c>
      <c r="I74" s="1" t="s">
        <v>1802</v>
      </c>
      <c r="J74" s="1" t="s">
        <v>1802</v>
      </c>
      <c r="K74" s="1" t="s">
        <v>1807</v>
      </c>
      <c r="L74" s="1">
        <v>80</v>
      </c>
      <c r="M74" s="1">
        <v>1877</v>
      </c>
      <c r="N74">
        <f t="shared" si="9"/>
        <v>2699.1</v>
      </c>
      <c r="O74">
        <f t="shared" si="10"/>
        <v>1877</v>
      </c>
      <c r="P74">
        <f t="shared" si="11"/>
        <v>822.09999999999991</v>
      </c>
      <c r="Q74">
        <f t="shared" si="12"/>
        <v>0.30458300915119851</v>
      </c>
      <c r="R74">
        <f t="shared" si="13"/>
        <v>2699.1</v>
      </c>
      <c r="S74">
        <f t="shared" si="14"/>
        <v>822.09999999999991</v>
      </c>
      <c r="T74" t="str">
        <f t="shared" si="15"/>
        <v>Jul</v>
      </c>
      <c r="U74" t="str">
        <f t="shared" si="16"/>
        <v>Jul-2025</v>
      </c>
      <c r="V74" s="3">
        <f t="shared" si="17"/>
        <v>45839</v>
      </c>
      <c r="W74" t="str">
        <f>VLOOKUP(D74,Products!A:G,3,FALSE)</f>
        <v>Beauty &amp; Personal Care</v>
      </c>
      <c r="X74" t="str">
        <f>VLOOKUP(D74,Products!A:G,2,FALSE)</f>
        <v>Face Wash</v>
      </c>
    </row>
    <row r="75" spans="1:24">
      <c r="A75" s="1" t="s">
        <v>1887</v>
      </c>
      <c r="B75" s="2">
        <v>45756</v>
      </c>
      <c r="C75" s="1" t="s">
        <v>1346</v>
      </c>
      <c r="D75" s="1" t="s">
        <v>1754</v>
      </c>
      <c r="E75" s="1">
        <v>1</v>
      </c>
      <c r="F75" s="1">
        <v>399</v>
      </c>
      <c r="G75" s="1">
        <v>79.8</v>
      </c>
      <c r="H75" s="1" t="s">
        <v>1812</v>
      </c>
      <c r="I75" s="1" t="s">
        <v>1802</v>
      </c>
      <c r="J75" s="1" t="s">
        <v>1802</v>
      </c>
      <c r="K75" s="1" t="s">
        <v>1813</v>
      </c>
      <c r="L75" s="1">
        <v>40</v>
      </c>
      <c r="M75" s="1">
        <v>252</v>
      </c>
      <c r="N75">
        <f t="shared" si="9"/>
        <v>319.2</v>
      </c>
      <c r="O75">
        <f t="shared" si="10"/>
        <v>252</v>
      </c>
      <c r="P75">
        <f t="shared" si="11"/>
        <v>67.199999999999989</v>
      </c>
      <c r="Q75">
        <f t="shared" si="12"/>
        <v>0.21052631578947364</v>
      </c>
      <c r="R75">
        <f t="shared" si="13"/>
        <v>319.2</v>
      </c>
      <c r="S75">
        <f t="shared" si="14"/>
        <v>67.199999999999989</v>
      </c>
      <c r="T75" t="str">
        <f t="shared" si="15"/>
        <v>Apr</v>
      </c>
      <c r="U75" t="str">
        <f t="shared" si="16"/>
        <v>Apr-2025</v>
      </c>
      <c r="V75" s="3">
        <f t="shared" si="17"/>
        <v>45748</v>
      </c>
      <c r="W75" t="str">
        <f>VLOOKUP(D75,Products!A:G,3,FALSE)</f>
        <v>Beauty &amp; Personal Care</v>
      </c>
      <c r="X75" t="str">
        <f>VLOOKUP(D75,Products!A:G,2,FALSE)</f>
        <v>Shampoo</v>
      </c>
    </row>
    <row r="76" spans="1:24">
      <c r="A76" s="1" t="s">
        <v>1888</v>
      </c>
      <c r="B76" s="2">
        <v>45936</v>
      </c>
      <c r="C76" s="1" t="s">
        <v>1444</v>
      </c>
      <c r="D76" s="1" t="s">
        <v>1790</v>
      </c>
      <c r="E76" s="1">
        <v>2</v>
      </c>
      <c r="F76" s="1">
        <v>999</v>
      </c>
      <c r="G76" s="1">
        <v>0</v>
      </c>
      <c r="H76" s="1" t="s">
        <v>1823</v>
      </c>
      <c r="I76" s="1" t="s">
        <v>1815</v>
      </c>
      <c r="J76" s="1" t="s">
        <v>1815</v>
      </c>
      <c r="K76" s="1" t="s">
        <v>1817</v>
      </c>
      <c r="L76" s="1">
        <v>80</v>
      </c>
      <c r="M76" s="1">
        <v>629</v>
      </c>
      <c r="N76">
        <f t="shared" si="9"/>
        <v>1998</v>
      </c>
      <c r="O76">
        <f t="shared" si="10"/>
        <v>1258</v>
      </c>
      <c r="P76">
        <f t="shared" si="11"/>
        <v>740</v>
      </c>
      <c r="Q76">
        <f t="shared" si="12"/>
        <v>0.37037037037037035</v>
      </c>
      <c r="R76">
        <f t="shared" si="13"/>
        <v>0</v>
      </c>
      <c r="S76">
        <f t="shared" si="14"/>
        <v>0</v>
      </c>
      <c r="T76" t="str">
        <f t="shared" si="15"/>
        <v>Oct</v>
      </c>
      <c r="U76" t="str">
        <f t="shared" si="16"/>
        <v>Oct-2025</v>
      </c>
      <c r="V76" s="3">
        <f t="shared" si="17"/>
        <v>45931</v>
      </c>
      <c r="W76" t="str">
        <f>VLOOKUP(D76,Products!A:G,3,FALSE)</f>
        <v>Sports &amp; Fitness</v>
      </c>
      <c r="X76" t="str">
        <f>VLOOKUP(D76,Products!A:G,2,FALSE)</f>
        <v>Fitness Band</v>
      </c>
    </row>
    <row r="77" spans="1:24">
      <c r="A77" s="1" t="s">
        <v>1889</v>
      </c>
      <c r="B77" s="2">
        <v>45413</v>
      </c>
      <c r="C77" s="1" t="s">
        <v>1618</v>
      </c>
      <c r="D77" s="1" t="s">
        <v>1726</v>
      </c>
      <c r="E77" s="1">
        <v>4</v>
      </c>
      <c r="F77" s="1">
        <v>599</v>
      </c>
      <c r="G77" s="1">
        <v>359.4</v>
      </c>
      <c r="H77" s="1" t="s">
        <v>1805</v>
      </c>
      <c r="I77" s="1" t="s">
        <v>1802</v>
      </c>
      <c r="J77" s="1" t="s">
        <v>1802</v>
      </c>
      <c r="K77" s="1" t="s">
        <v>1807</v>
      </c>
      <c r="L77" s="1">
        <v>70</v>
      </c>
      <c r="M77" s="1">
        <v>358</v>
      </c>
      <c r="N77">
        <f t="shared" si="9"/>
        <v>2036.6</v>
      </c>
      <c r="O77">
        <f t="shared" si="10"/>
        <v>1432</v>
      </c>
      <c r="P77">
        <f t="shared" si="11"/>
        <v>604.59999999999991</v>
      </c>
      <c r="Q77">
        <f t="shared" si="12"/>
        <v>0.2968673278994402</v>
      </c>
      <c r="R77">
        <f t="shared" si="13"/>
        <v>2036.6</v>
      </c>
      <c r="S77">
        <f t="shared" si="14"/>
        <v>604.59999999999991</v>
      </c>
      <c r="T77" t="str">
        <f t="shared" si="15"/>
        <v>May</v>
      </c>
      <c r="U77" t="str">
        <f t="shared" si="16"/>
        <v>May-2024</v>
      </c>
      <c r="V77" s="3">
        <f t="shared" si="17"/>
        <v>45413</v>
      </c>
      <c r="W77" t="str">
        <f>VLOOKUP(D77,Products!A:G,3,FALSE)</f>
        <v>Home &amp; Kitchen</v>
      </c>
      <c r="X77" t="str">
        <f>VLOOKUP(D77,Products!A:G,2,FALSE)</f>
        <v>Mixer Grinder</v>
      </c>
    </row>
    <row r="78" spans="1:24">
      <c r="A78" s="1" t="s">
        <v>1890</v>
      </c>
      <c r="B78" s="2">
        <v>45323</v>
      </c>
      <c r="C78" s="1" t="s">
        <v>579</v>
      </c>
      <c r="D78" s="1" t="s">
        <v>1754</v>
      </c>
      <c r="E78" s="1">
        <v>3</v>
      </c>
      <c r="F78" s="1">
        <v>399</v>
      </c>
      <c r="G78" s="1">
        <v>0</v>
      </c>
      <c r="H78" s="1" t="s">
        <v>1823</v>
      </c>
      <c r="I78" s="1" t="s">
        <v>1802</v>
      </c>
      <c r="J78" s="1" t="s">
        <v>1802</v>
      </c>
      <c r="K78" s="1" t="s">
        <v>1807</v>
      </c>
      <c r="L78" s="1">
        <v>100</v>
      </c>
      <c r="M78" s="1">
        <v>252</v>
      </c>
      <c r="N78">
        <f t="shared" si="9"/>
        <v>1197</v>
      </c>
      <c r="O78">
        <f t="shared" si="10"/>
        <v>756</v>
      </c>
      <c r="P78">
        <f t="shared" si="11"/>
        <v>441</v>
      </c>
      <c r="Q78">
        <f t="shared" si="12"/>
        <v>0.36842105263157893</v>
      </c>
      <c r="R78">
        <f t="shared" si="13"/>
        <v>1197</v>
      </c>
      <c r="S78">
        <f t="shared" si="14"/>
        <v>441</v>
      </c>
      <c r="T78" t="str">
        <f t="shared" si="15"/>
        <v>Feb</v>
      </c>
      <c r="U78" t="str">
        <f t="shared" si="16"/>
        <v>Feb-2024</v>
      </c>
      <c r="V78" s="3">
        <f t="shared" si="17"/>
        <v>45323</v>
      </c>
      <c r="W78" t="str">
        <f>VLOOKUP(D78,Products!A:G,3,FALSE)</f>
        <v>Beauty &amp; Personal Care</v>
      </c>
      <c r="X78" t="str">
        <f>VLOOKUP(D78,Products!A:G,2,FALSE)</f>
        <v>Shampoo</v>
      </c>
    </row>
    <row r="79" spans="1:24">
      <c r="A79" s="1" t="s">
        <v>1891</v>
      </c>
      <c r="B79" s="2">
        <v>45539</v>
      </c>
      <c r="C79" s="1" t="s">
        <v>1624</v>
      </c>
      <c r="D79" s="1" t="s">
        <v>1794</v>
      </c>
      <c r="E79" s="1">
        <v>4</v>
      </c>
      <c r="F79" s="1">
        <v>299</v>
      </c>
      <c r="G79" s="1">
        <v>0</v>
      </c>
      <c r="H79" s="1" t="s">
        <v>1805</v>
      </c>
      <c r="I79" s="1" t="s">
        <v>1815</v>
      </c>
      <c r="J79" s="1" t="s">
        <v>1815</v>
      </c>
      <c r="K79" s="1" t="s">
        <v>1810</v>
      </c>
      <c r="L79" s="1">
        <v>50</v>
      </c>
      <c r="M79" s="1">
        <v>168</v>
      </c>
      <c r="N79">
        <f t="shared" si="9"/>
        <v>1196</v>
      </c>
      <c r="O79">
        <f t="shared" si="10"/>
        <v>672</v>
      </c>
      <c r="P79">
        <f t="shared" si="11"/>
        <v>524</v>
      </c>
      <c r="Q79">
        <f t="shared" si="12"/>
        <v>0.43812709030100333</v>
      </c>
      <c r="R79">
        <f t="shared" si="13"/>
        <v>0</v>
      </c>
      <c r="S79">
        <f t="shared" si="14"/>
        <v>0</v>
      </c>
      <c r="T79" t="str">
        <f t="shared" si="15"/>
        <v>Sep</v>
      </c>
      <c r="U79" t="str">
        <f t="shared" si="16"/>
        <v>Sep-2024</v>
      </c>
      <c r="V79" s="3">
        <f t="shared" si="17"/>
        <v>45536</v>
      </c>
      <c r="W79" t="str">
        <f>VLOOKUP(D79,Products!A:G,3,FALSE)</f>
        <v>Sports &amp; Fitness</v>
      </c>
      <c r="X79" t="str">
        <f>VLOOKUP(D79,Products!A:G,2,FALSE)</f>
        <v>Fitness Band</v>
      </c>
    </row>
    <row r="80" spans="1:24">
      <c r="A80" s="1" t="s">
        <v>1892</v>
      </c>
      <c r="B80" s="2">
        <v>45314</v>
      </c>
      <c r="C80" s="1" t="s">
        <v>326</v>
      </c>
      <c r="D80" s="1" t="s">
        <v>1726</v>
      </c>
      <c r="E80" s="1">
        <v>3</v>
      </c>
      <c r="F80" s="1">
        <v>599</v>
      </c>
      <c r="G80" s="1">
        <v>449.25</v>
      </c>
      <c r="H80" s="1" t="s">
        <v>1801</v>
      </c>
      <c r="I80" s="1" t="s">
        <v>1802</v>
      </c>
      <c r="J80" s="1" t="s">
        <v>1802</v>
      </c>
      <c r="K80" s="1" t="s">
        <v>1803</v>
      </c>
      <c r="L80" s="1">
        <v>60</v>
      </c>
      <c r="M80" s="1">
        <v>358</v>
      </c>
      <c r="N80">
        <f t="shared" si="9"/>
        <v>1347.75</v>
      </c>
      <c r="O80">
        <f t="shared" si="10"/>
        <v>1074</v>
      </c>
      <c r="P80">
        <f t="shared" si="11"/>
        <v>273.75</v>
      </c>
      <c r="Q80">
        <f t="shared" si="12"/>
        <v>0.20311630495269895</v>
      </c>
      <c r="R80">
        <f t="shared" si="13"/>
        <v>1347.75</v>
      </c>
      <c r="S80">
        <f t="shared" si="14"/>
        <v>273.75</v>
      </c>
      <c r="T80" t="str">
        <f t="shared" si="15"/>
        <v>Jan</v>
      </c>
      <c r="U80" t="str">
        <f t="shared" si="16"/>
        <v>Jan-2024</v>
      </c>
      <c r="V80" s="3">
        <f t="shared" si="17"/>
        <v>45292</v>
      </c>
      <c r="W80" t="str">
        <f>VLOOKUP(D80,Products!A:G,3,FALSE)</f>
        <v>Home &amp; Kitchen</v>
      </c>
      <c r="X80" t="str">
        <f>VLOOKUP(D80,Products!A:G,2,FALSE)</f>
        <v>Mixer Grinder</v>
      </c>
    </row>
    <row r="81" spans="1:24">
      <c r="A81" s="1" t="s">
        <v>1893</v>
      </c>
      <c r="B81" s="2">
        <v>45945</v>
      </c>
      <c r="C81" s="1" t="s">
        <v>1472</v>
      </c>
      <c r="D81" s="1" t="s">
        <v>1794</v>
      </c>
      <c r="E81" s="1">
        <v>4</v>
      </c>
      <c r="F81" s="1">
        <v>299</v>
      </c>
      <c r="G81" s="1">
        <v>239.2</v>
      </c>
      <c r="H81" s="1" t="s">
        <v>1823</v>
      </c>
      <c r="I81" s="1" t="s">
        <v>1802</v>
      </c>
      <c r="J81" s="1" t="s">
        <v>1802</v>
      </c>
      <c r="K81" s="1" t="s">
        <v>1810</v>
      </c>
      <c r="L81" s="1">
        <v>50</v>
      </c>
      <c r="M81" s="1">
        <v>168</v>
      </c>
      <c r="N81">
        <f t="shared" si="9"/>
        <v>956.8</v>
      </c>
      <c r="O81">
        <f t="shared" si="10"/>
        <v>672</v>
      </c>
      <c r="P81">
        <f t="shared" si="11"/>
        <v>284.79999999999995</v>
      </c>
      <c r="Q81">
        <f t="shared" si="12"/>
        <v>0.29765886287625415</v>
      </c>
      <c r="R81">
        <f t="shared" si="13"/>
        <v>956.8</v>
      </c>
      <c r="S81">
        <f t="shared" si="14"/>
        <v>284.79999999999995</v>
      </c>
      <c r="T81" t="str">
        <f t="shared" si="15"/>
        <v>Oct</v>
      </c>
      <c r="U81" t="str">
        <f t="shared" si="16"/>
        <v>Oct-2025</v>
      </c>
      <c r="V81" s="3">
        <f t="shared" si="17"/>
        <v>45931</v>
      </c>
      <c r="W81" t="str">
        <f>VLOOKUP(D81,Products!A:G,3,FALSE)</f>
        <v>Sports &amp; Fitness</v>
      </c>
      <c r="X81" t="str">
        <f>VLOOKUP(D81,Products!A:G,2,FALSE)</f>
        <v>Fitness Band</v>
      </c>
    </row>
    <row r="82" spans="1:24">
      <c r="A82" s="1" t="s">
        <v>1894</v>
      </c>
      <c r="B82" s="2">
        <v>45514</v>
      </c>
      <c r="C82" s="1" t="s">
        <v>285</v>
      </c>
      <c r="D82" s="1" t="s">
        <v>1702</v>
      </c>
      <c r="E82" s="1">
        <v>2</v>
      </c>
      <c r="F82" s="1">
        <v>4999</v>
      </c>
      <c r="G82" s="1">
        <v>0</v>
      </c>
      <c r="H82" s="1" t="s">
        <v>1823</v>
      </c>
      <c r="I82" s="1" t="s">
        <v>1802</v>
      </c>
      <c r="J82" s="1" t="s">
        <v>1802</v>
      </c>
      <c r="K82" s="1" t="s">
        <v>1810</v>
      </c>
      <c r="L82" s="1">
        <v>80</v>
      </c>
      <c r="M82" s="1">
        <v>3572</v>
      </c>
      <c r="N82">
        <f t="shared" si="9"/>
        <v>9998</v>
      </c>
      <c r="O82">
        <f t="shared" si="10"/>
        <v>7144</v>
      </c>
      <c r="P82">
        <f t="shared" si="11"/>
        <v>2854</v>
      </c>
      <c r="Q82">
        <f t="shared" si="12"/>
        <v>0.28545709141828368</v>
      </c>
      <c r="R82">
        <f t="shared" si="13"/>
        <v>9998</v>
      </c>
      <c r="S82">
        <f t="shared" si="14"/>
        <v>2854</v>
      </c>
      <c r="T82" t="str">
        <f t="shared" si="15"/>
        <v>Aug</v>
      </c>
      <c r="U82" t="str">
        <f t="shared" si="16"/>
        <v>Aug-2024</v>
      </c>
      <c r="V82" s="3">
        <f t="shared" si="17"/>
        <v>45505</v>
      </c>
      <c r="W82" t="str">
        <f>VLOOKUP(D82,Products!A:G,3,FALSE)</f>
        <v>Fashion</v>
      </c>
      <c r="X82" t="str">
        <f>VLOOKUP(D82,Products!A:G,2,FALSE)</f>
        <v>Jeans</v>
      </c>
    </row>
    <row r="83" spans="1:24">
      <c r="A83" s="1" t="s">
        <v>1895</v>
      </c>
      <c r="B83" s="2">
        <v>45296</v>
      </c>
      <c r="C83" s="1" t="s">
        <v>1236</v>
      </c>
      <c r="D83" s="1" t="s">
        <v>1680</v>
      </c>
      <c r="E83" s="1">
        <v>1</v>
      </c>
      <c r="F83" s="1">
        <v>2499</v>
      </c>
      <c r="G83" s="1">
        <v>499.8</v>
      </c>
      <c r="H83" s="1" t="s">
        <v>1823</v>
      </c>
      <c r="I83" s="1" t="s">
        <v>1802</v>
      </c>
      <c r="J83" s="1" t="s">
        <v>1802</v>
      </c>
      <c r="K83" s="1" t="s">
        <v>1813</v>
      </c>
      <c r="L83" s="1">
        <v>70</v>
      </c>
      <c r="M83" s="1">
        <v>2030</v>
      </c>
      <c r="N83">
        <f t="shared" si="9"/>
        <v>1999.2</v>
      </c>
      <c r="O83">
        <f t="shared" si="10"/>
        <v>2030</v>
      </c>
      <c r="P83">
        <f t="shared" si="11"/>
        <v>-30.799999999999955</v>
      </c>
      <c r="Q83">
        <f t="shared" si="12"/>
        <v>-1.5406162464985971E-2</v>
      </c>
      <c r="R83">
        <f t="shared" si="13"/>
        <v>1999.2</v>
      </c>
      <c r="S83">
        <f t="shared" si="14"/>
        <v>-30.799999999999955</v>
      </c>
      <c r="T83" t="str">
        <f t="shared" si="15"/>
        <v>Jan</v>
      </c>
      <c r="U83" t="str">
        <f t="shared" si="16"/>
        <v>Jan-2024</v>
      </c>
      <c r="V83" s="3">
        <f t="shared" si="17"/>
        <v>45292</v>
      </c>
      <c r="W83" t="str">
        <f>VLOOKUP(D83,Products!A:G,3,FALSE)</f>
        <v>Electronics</v>
      </c>
      <c r="X83" t="str">
        <f>VLOOKUP(D83,Products!A:G,2,FALSE)</f>
        <v>Headphones</v>
      </c>
    </row>
    <row r="84" spans="1:24">
      <c r="A84" s="1" t="s">
        <v>1896</v>
      </c>
      <c r="B84" s="2">
        <v>45774</v>
      </c>
      <c r="C84" s="1" t="s">
        <v>1548</v>
      </c>
      <c r="D84" s="1" t="s">
        <v>1743</v>
      </c>
      <c r="E84" s="1">
        <v>3</v>
      </c>
      <c r="F84" s="1">
        <v>299</v>
      </c>
      <c r="G84" s="1">
        <v>179.4</v>
      </c>
      <c r="H84" s="1" t="s">
        <v>1801</v>
      </c>
      <c r="I84" s="1" t="s">
        <v>1802</v>
      </c>
      <c r="J84" s="1" t="s">
        <v>1802</v>
      </c>
      <c r="K84" s="1" t="s">
        <v>1807</v>
      </c>
      <c r="L84" s="1">
        <v>80</v>
      </c>
      <c r="M84" s="1">
        <v>188</v>
      </c>
      <c r="N84">
        <f t="shared" si="9"/>
        <v>717.6</v>
      </c>
      <c r="O84">
        <f t="shared" si="10"/>
        <v>564</v>
      </c>
      <c r="P84">
        <f t="shared" si="11"/>
        <v>153.60000000000002</v>
      </c>
      <c r="Q84">
        <f t="shared" si="12"/>
        <v>0.21404682274247494</v>
      </c>
      <c r="R84">
        <f t="shared" si="13"/>
        <v>717.6</v>
      </c>
      <c r="S84">
        <f t="shared" si="14"/>
        <v>153.60000000000002</v>
      </c>
      <c r="T84" t="str">
        <f t="shared" si="15"/>
        <v>Apr</v>
      </c>
      <c r="U84" t="str">
        <f t="shared" si="16"/>
        <v>Apr-2025</v>
      </c>
      <c r="V84" s="3">
        <f t="shared" si="17"/>
        <v>45748</v>
      </c>
      <c r="W84" t="str">
        <f>VLOOKUP(D84,Products!A:G,3,FALSE)</f>
        <v>Home &amp; Kitchen</v>
      </c>
      <c r="X84" t="str">
        <f>VLOOKUP(D84,Products!A:G,2,FALSE)</f>
        <v>Storage Box</v>
      </c>
    </row>
    <row r="85" spans="1:24">
      <c r="A85" s="1" t="s">
        <v>1897</v>
      </c>
      <c r="B85" s="2">
        <v>45737</v>
      </c>
      <c r="C85" s="1" t="s">
        <v>1460</v>
      </c>
      <c r="D85" s="1" t="s">
        <v>1790</v>
      </c>
      <c r="E85" s="1">
        <v>1</v>
      </c>
      <c r="F85" s="1">
        <v>999</v>
      </c>
      <c r="G85" s="1">
        <v>0</v>
      </c>
      <c r="H85" s="1" t="s">
        <v>1805</v>
      </c>
      <c r="I85" s="1" t="s">
        <v>1802</v>
      </c>
      <c r="J85" s="1" t="s">
        <v>1802</v>
      </c>
      <c r="K85" s="1" t="s">
        <v>1807</v>
      </c>
      <c r="L85" s="1">
        <v>100</v>
      </c>
      <c r="M85" s="1">
        <v>629</v>
      </c>
      <c r="N85">
        <f t="shared" si="9"/>
        <v>999</v>
      </c>
      <c r="O85">
        <f t="shared" si="10"/>
        <v>629</v>
      </c>
      <c r="P85">
        <f t="shared" si="11"/>
        <v>370</v>
      </c>
      <c r="Q85">
        <f t="shared" si="12"/>
        <v>0.37037037037037035</v>
      </c>
      <c r="R85">
        <f t="shared" si="13"/>
        <v>999</v>
      </c>
      <c r="S85">
        <f t="shared" si="14"/>
        <v>370</v>
      </c>
      <c r="T85" t="str">
        <f t="shared" si="15"/>
        <v>Mar</v>
      </c>
      <c r="U85" t="str">
        <f t="shared" si="16"/>
        <v>Mar-2025</v>
      </c>
      <c r="V85" s="3">
        <f t="shared" si="17"/>
        <v>45717</v>
      </c>
      <c r="W85" t="str">
        <f>VLOOKUP(D85,Products!A:G,3,FALSE)</f>
        <v>Sports &amp; Fitness</v>
      </c>
      <c r="X85" t="str">
        <f>VLOOKUP(D85,Products!A:G,2,FALSE)</f>
        <v>Fitness Band</v>
      </c>
    </row>
    <row r="86" spans="1:24">
      <c r="A86" s="1" t="s">
        <v>1898</v>
      </c>
      <c r="B86" s="2">
        <v>45332</v>
      </c>
      <c r="C86" s="1" t="s">
        <v>277</v>
      </c>
      <c r="D86" s="1" t="s">
        <v>1735</v>
      </c>
      <c r="E86" s="1">
        <v>1</v>
      </c>
      <c r="F86" s="1">
        <v>3999</v>
      </c>
      <c r="G86" s="1">
        <v>199.95</v>
      </c>
      <c r="H86" s="1" t="s">
        <v>1812</v>
      </c>
      <c r="I86" s="1" t="s">
        <v>1802</v>
      </c>
      <c r="J86" s="1" t="s">
        <v>1802</v>
      </c>
      <c r="K86" s="1" t="s">
        <v>1813</v>
      </c>
      <c r="L86" s="1">
        <v>40</v>
      </c>
      <c r="M86" s="1">
        <v>2895</v>
      </c>
      <c r="N86">
        <f t="shared" si="9"/>
        <v>3799.05</v>
      </c>
      <c r="O86">
        <f t="shared" si="10"/>
        <v>2895</v>
      </c>
      <c r="P86">
        <f t="shared" si="11"/>
        <v>904.05000000000018</v>
      </c>
      <c r="Q86">
        <f t="shared" si="12"/>
        <v>0.23796738658348801</v>
      </c>
      <c r="R86">
        <f t="shared" si="13"/>
        <v>3799.05</v>
      </c>
      <c r="S86">
        <f t="shared" si="14"/>
        <v>904.05000000000018</v>
      </c>
      <c r="T86" t="str">
        <f t="shared" si="15"/>
        <v>Feb</v>
      </c>
      <c r="U86" t="str">
        <f t="shared" si="16"/>
        <v>Feb-2024</v>
      </c>
      <c r="V86" s="3">
        <f t="shared" si="17"/>
        <v>45323</v>
      </c>
      <c r="W86" t="str">
        <f>VLOOKUP(D86,Products!A:G,3,FALSE)</f>
        <v>Home &amp; Kitchen</v>
      </c>
      <c r="X86" t="str">
        <f>VLOOKUP(D86,Products!A:G,2,FALSE)</f>
        <v>Cookware Set</v>
      </c>
    </row>
    <row r="87" spans="1:24">
      <c r="A87" s="1" t="s">
        <v>1899</v>
      </c>
      <c r="B87" s="2">
        <v>45456</v>
      </c>
      <c r="C87" s="1" t="s">
        <v>574</v>
      </c>
      <c r="D87" s="1" t="s">
        <v>1712</v>
      </c>
      <c r="E87" s="1">
        <v>1</v>
      </c>
      <c r="F87" s="1">
        <v>399</v>
      </c>
      <c r="G87" s="1">
        <v>0</v>
      </c>
      <c r="H87" s="1" t="s">
        <v>1823</v>
      </c>
      <c r="I87" s="1" t="s">
        <v>1815</v>
      </c>
      <c r="J87" s="1" t="s">
        <v>1815</v>
      </c>
      <c r="K87" s="1" t="s">
        <v>1819</v>
      </c>
      <c r="L87" s="1">
        <v>100</v>
      </c>
      <c r="M87" s="1">
        <v>321</v>
      </c>
      <c r="N87">
        <f t="shared" si="9"/>
        <v>399</v>
      </c>
      <c r="O87">
        <f t="shared" si="10"/>
        <v>321</v>
      </c>
      <c r="P87">
        <f t="shared" si="11"/>
        <v>78</v>
      </c>
      <c r="Q87">
        <f t="shared" si="12"/>
        <v>0.19548872180451127</v>
      </c>
      <c r="R87">
        <f t="shared" si="13"/>
        <v>0</v>
      </c>
      <c r="S87">
        <f t="shared" si="14"/>
        <v>0</v>
      </c>
      <c r="T87" t="str">
        <f t="shared" si="15"/>
        <v>Jun</v>
      </c>
      <c r="U87" t="str">
        <f t="shared" si="16"/>
        <v>Jun-2024</v>
      </c>
      <c r="V87" s="3">
        <f t="shared" si="17"/>
        <v>45444</v>
      </c>
      <c r="W87" t="str">
        <f>VLOOKUP(D87,Products!A:G,3,FALSE)</f>
        <v>Fashion</v>
      </c>
      <c r="X87" t="str">
        <f>VLOOKUP(D87,Products!A:G,2,FALSE)</f>
        <v>Jacket</v>
      </c>
    </row>
    <row r="88" spans="1:24">
      <c r="A88" s="1" t="s">
        <v>1900</v>
      </c>
      <c r="B88" s="2">
        <v>45486</v>
      </c>
      <c r="C88" s="1" t="s">
        <v>1646</v>
      </c>
      <c r="D88" s="1" t="s">
        <v>1754</v>
      </c>
      <c r="E88" s="1">
        <v>3</v>
      </c>
      <c r="F88" s="1">
        <v>399</v>
      </c>
      <c r="G88" s="1">
        <v>0</v>
      </c>
      <c r="H88" s="1" t="s">
        <v>1823</v>
      </c>
      <c r="I88" s="1" t="s">
        <v>1802</v>
      </c>
      <c r="J88" s="1" t="s">
        <v>1802</v>
      </c>
      <c r="K88" s="1" t="s">
        <v>1813</v>
      </c>
      <c r="L88" s="1">
        <v>80</v>
      </c>
      <c r="M88" s="1">
        <v>252</v>
      </c>
      <c r="N88">
        <f t="shared" si="9"/>
        <v>1197</v>
      </c>
      <c r="O88">
        <f t="shared" si="10"/>
        <v>756</v>
      </c>
      <c r="P88">
        <f t="shared" si="11"/>
        <v>441</v>
      </c>
      <c r="Q88">
        <f t="shared" si="12"/>
        <v>0.36842105263157893</v>
      </c>
      <c r="R88">
        <f t="shared" si="13"/>
        <v>1197</v>
      </c>
      <c r="S88">
        <f t="shared" si="14"/>
        <v>441</v>
      </c>
      <c r="T88" t="str">
        <f t="shared" si="15"/>
        <v>Jul</v>
      </c>
      <c r="U88" t="str">
        <f t="shared" si="16"/>
        <v>Jul-2024</v>
      </c>
      <c r="V88" s="3">
        <f t="shared" si="17"/>
        <v>45474</v>
      </c>
      <c r="W88" t="str">
        <f>VLOOKUP(D88,Products!A:G,3,FALSE)</f>
        <v>Beauty &amp; Personal Care</v>
      </c>
      <c r="X88" t="str">
        <f>VLOOKUP(D88,Products!A:G,2,FALSE)</f>
        <v>Shampoo</v>
      </c>
    </row>
    <row r="89" spans="1:24">
      <c r="A89" s="1" t="s">
        <v>1901</v>
      </c>
      <c r="B89" s="2">
        <v>45776</v>
      </c>
      <c r="C89" s="1" t="s">
        <v>1535</v>
      </c>
      <c r="D89" s="1" t="s">
        <v>1767</v>
      </c>
      <c r="E89" s="1">
        <v>1</v>
      </c>
      <c r="F89" s="1">
        <v>1999</v>
      </c>
      <c r="G89" s="1">
        <v>199.9</v>
      </c>
      <c r="H89" s="1" t="s">
        <v>1821</v>
      </c>
      <c r="I89" s="1" t="s">
        <v>1802</v>
      </c>
      <c r="J89" s="1" t="s">
        <v>1802</v>
      </c>
      <c r="K89" s="1" t="s">
        <v>1807</v>
      </c>
      <c r="L89" s="1">
        <v>100</v>
      </c>
      <c r="M89" s="1">
        <v>1338</v>
      </c>
      <c r="N89">
        <f t="shared" si="9"/>
        <v>1799.1</v>
      </c>
      <c r="O89">
        <f t="shared" si="10"/>
        <v>1338</v>
      </c>
      <c r="P89">
        <f t="shared" si="11"/>
        <v>461.09999999999991</v>
      </c>
      <c r="Q89">
        <f t="shared" si="12"/>
        <v>0.25629481407370347</v>
      </c>
      <c r="R89">
        <f t="shared" si="13"/>
        <v>1799.1</v>
      </c>
      <c r="S89">
        <f t="shared" si="14"/>
        <v>461.09999999999991</v>
      </c>
      <c r="T89" t="str">
        <f t="shared" si="15"/>
        <v>Apr</v>
      </c>
      <c r="U89" t="str">
        <f t="shared" si="16"/>
        <v>Apr-2025</v>
      </c>
      <c r="V89" s="3">
        <f t="shared" si="17"/>
        <v>45748</v>
      </c>
      <c r="W89" t="str">
        <f>VLOOKUP(D89,Products!A:G,3,FALSE)</f>
        <v>Beauty &amp; Personal Care</v>
      </c>
      <c r="X89" t="str">
        <f>VLOOKUP(D89,Products!A:G,2,FALSE)</f>
        <v>Skin Care Kit</v>
      </c>
    </row>
    <row r="90" spans="1:24">
      <c r="A90" s="1" t="s">
        <v>1902</v>
      </c>
      <c r="B90" s="2">
        <v>45700</v>
      </c>
      <c r="C90" s="1" t="s">
        <v>1005</v>
      </c>
      <c r="D90" s="1" t="s">
        <v>1794</v>
      </c>
      <c r="E90" s="1">
        <v>2</v>
      </c>
      <c r="F90" s="1">
        <v>299</v>
      </c>
      <c r="G90" s="1">
        <v>59.8</v>
      </c>
      <c r="H90" s="1" t="s">
        <v>1801</v>
      </c>
      <c r="I90" s="1" t="s">
        <v>1802</v>
      </c>
      <c r="J90" s="1" t="s">
        <v>1802</v>
      </c>
      <c r="K90" s="1" t="s">
        <v>1817</v>
      </c>
      <c r="L90" s="1">
        <v>50</v>
      </c>
      <c r="M90" s="1">
        <v>168</v>
      </c>
      <c r="N90">
        <f t="shared" si="9"/>
        <v>538.20000000000005</v>
      </c>
      <c r="O90">
        <f t="shared" si="10"/>
        <v>336</v>
      </c>
      <c r="P90">
        <f t="shared" si="11"/>
        <v>202.20000000000005</v>
      </c>
      <c r="Q90">
        <f t="shared" si="12"/>
        <v>0.37569676700111487</v>
      </c>
      <c r="R90">
        <f t="shared" si="13"/>
        <v>538.20000000000005</v>
      </c>
      <c r="S90">
        <f t="shared" si="14"/>
        <v>202.20000000000005</v>
      </c>
      <c r="T90" t="str">
        <f t="shared" si="15"/>
        <v>Feb</v>
      </c>
      <c r="U90" t="str">
        <f t="shared" si="16"/>
        <v>Feb-2025</v>
      </c>
      <c r="V90" s="3">
        <f t="shared" si="17"/>
        <v>45689</v>
      </c>
      <c r="W90" t="str">
        <f>VLOOKUP(D90,Products!A:G,3,FALSE)</f>
        <v>Sports &amp; Fitness</v>
      </c>
      <c r="X90" t="str">
        <f>VLOOKUP(D90,Products!A:G,2,FALSE)</f>
        <v>Fitness Band</v>
      </c>
    </row>
    <row r="91" spans="1:24">
      <c r="A91" s="1" t="s">
        <v>1903</v>
      </c>
      <c r="B91" s="2">
        <v>45502</v>
      </c>
      <c r="C91" s="1" t="s">
        <v>782</v>
      </c>
      <c r="D91" s="1" t="s">
        <v>1715</v>
      </c>
      <c r="E91" s="1">
        <v>1</v>
      </c>
      <c r="F91" s="1">
        <v>1299</v>
      </c>
      <c r="G91" s="1">
        <v>0</v>
      </c>
      <c r="H91" s="1" t="s">
        <v>1821</v>
      </c>
      <c r="I91" s="1" t="s">
        <v>1802</v>
      </c>
      <c r="J91" s="1" t="s">
        <v>1802</v>
      </c>
      <c r="K91" s="1" t="s">
        <v>1803</v>
      </c>
      <c r="L91" s="1">
        <v>70</v>
      </c>
      <c r="M91" s="1">
        <v>863</v>
      </c>
      <c r="N91">
        <f t="shared" si="9"/>
        <v>1299</v>
      </c>
      <c r="O91">
        <f t="shared" si="10"/>
        <v>863</v>
      </c>
      <c r="P91">
        <f t="shared" si="11"/>
        <v>436</v>
      </c>
      <c r="Q91">
        <f t="shared" si="12"/>
        <v>0.33564280215550424</v>
      </c>
      <c r="R91">
        <f t="shared" si="13"/>
        <v>1299</v>
      </c>
      <c r="S91">
        <f t="shared" si="14"/>
        <v>436</v>
      </c>
      <c r="T91" t="str">
        <f t="shared" si="15"/>
        <v>Jul</v>
      </c>
      <c r="U91" t="str">
        <f t="shared" si="16"/>
        <v>Jul-2024</v>
      </c>
      <c r="V91" s="3">
        <f t="shared" si="17"/>
        <v>45474</v>
      </c>
      <c r="W91" t="str">
        <f>VLOOKUP(D91,Products!A:G,3,FALSE)</f>
        <v>Fashion</v>
      </c>
      <c r="X91" t="str">
        <f>VLOOKUP(D91,Products!A:G,2,FALSE)</f>
        <v>Jacket</v>
      </c>
    </row>
    <row r="92" spans="1:24">
      <c r="A92" s="1" t="s">
        <v>1904</v>
      </c>
      <c r="B92" s="2">
        <v>45701</v>
      </c>
      <c r="C92" s="1" t="s">
        <v>1041</v>
      </c>
      <c r="D92" s="1" t="s">
        <v>1783</v>
      </c>
      <c r="E92" s="1">
        <v>1</v>
      </c>
      <c r="F92" s="1">
        <v>799</v>
      </c>
      <c r="G92" s="1">
        <v>39.950000000000003</v>
      </c>
      <c r="H92" s="1" t="s">
        <v>1823</v>
      </c>
      <c r="I92" s="1" t="s">
        <v>1802</v>
      </c>
      <c r="J92" s="1" t="s">
        <v>1802</v>
      </c>
      <c r="K92" s="1" t="s">
        <v>1813</v>
      </c>
      <c r="L92" s="1">
        <v>60</v>
      </c>
      <c r="M92" s="1">
        <v>560</v>
      </c>
      <c r="N92">
        <f t="shared" si="9"/>
        <v>759.05</v>
      </c>
      <c r="O92">
        <f t="shared" si="10"/>
        <v>560</v>
      </c>
      <c r="P92">
        <f t="shared" si="11"/>
        <v>199.04999999999995</v>
      </c>
      <c r="Q92">
        <f t="shared" si="12"/>
        <v>0.2622356893485277</v>
      </c>
      <c r="R92">
        <f t="shared" si="13"/>
        <v>759.05</v>
      </c>
      <c r="S92">
        <f t="shared" si="14"/>
        <v>199.04999999999995</v>
      </c>
      <c r="T92" t="str">
        <f t="shared" si="15"/>
        <v>Feb</v>
      </c>
      <c r="U92" t="str">
        <f t="shared" si="16"/>
        <v>Feb-2025</v>
      </c>
      <c r="V92" s="3">
        <f t="shared" si="17"/>
        <v>45689</v>
      </c>
      <c r="W92" t="str">
        <f>VLOOKUP(D92,Products!A:G,3,FALSE)</f>
        <v>Sports &amp; Fitness</v>
      </c>
      <c r="X92" t="str">
        <f>VLOOKUP(D92,Products!A:G,2,FALSE)</f>
        <v>Running Shoes</v>
      </c>
    </row>
    <row r="93" spans="1:24">
      <c r="A93" s="1" t="s">
        <v>1905</v>
      </c>
      <c r="B93" s="2">
        <v>45526</v>
      </c>
      <c r="C93" s="1" t="s">
        <v>553</v>
      </c>
      <c r="D93" s="1" t="s">
        <v>1747</v>
      </c>
      <c r="E93" s="1">
        <v>4</v>
      </c>
      <c r="F93" s="1">
        <v>999</v>
      </c>
      <c r="G93" s="1">
        <v>0</v>
      </c>
      <c r="H93" s="1" t="s">
        <v>1805</v>
      </c>
      <c r="I93" s="1" t="s">
        <v>1802</v>
      </c>
      <c r="J93" s="1" t="s">
        <v>1802</v>
      </c>
      <c r="K93" s="1" t="s">
        <v>1807</v>
      </c>
      <c r="L93" s="1">
        <v>40</v>
      </c>
      <c r="M93" s="1">
        <v>744</v>
      </c>
      <c r="N93">
        <f t="shared" si="9"/>
        <v>3996</v>
      </c>
      <c r="O93">
        <f t="shared" si="10"/>
        <v>2976</v>
      </c>
      <c r="P93">
        <f t="shared" si="11"/>
        <v>1020</v>
      </c>
      <c r="Q93">
        <f t="shared" si="12"/>
        <v>0.25525525525525528</v>
      </c>
      <c r="R93">
        <f t="shared" si="13"/>
        <v>3996</v>
      </c>
      <c r="S93">
        <f t="shared" si="14"/>
        <v>1020</v>
      </c>
      <c r="T93" t="str">
        <f t="shared" si="15"/>
        <v>Aug</v>
      </c>
      <c r="U93" t="str">
        <f t="shared" si="16"/>
        <v>Aug-2024</v>
      </c>
      <c r="V93" s="3">
        <f t="shared" si="17"/>
        <v>45505</v>
      </c>
      <c r="W93" t="str">
        <f>VLOOKUP(D93,Products!A:G,3,FALSE)</f>
        <v>Home &amp; Kitchen</v>
      </c>
      <c r="X93" t="str">
        <f>VLOOKUP(D93,Products!A:G,2,FALSE)</f>
        <v>Storage Box</v>
      </c>
    </row>
    <row r="94" spans="1:24">
      <c r="A94" s="1" t="s">
        <v>1906</v>
      </c>
      <c r="B94" s="2">
        <v>45718</v>
      </c>
      <c r="C94" s="1" t="s">
        <v>64</v>
      </c>
      <c r="D94" s="1" t="s">
        <v>1686</v>
      </c>
      <c r="E94" s="1">
        <v>4</v>
      </c>
      <c r="F94" s="1">
        <v>1299</v>
      </c>
      <c r="G94" s="1">
        <v>0</v>
      </c>
      <c r="H94" s="1" t="s">
        <v>1805</v>
      </c>
      <c r="I94" s="1" t="s">
        <v>1815</v>
      </c>
      <c r="J94" s="1" t="s">
        <v>1815</v>
      </c>
      <c r="K94" s="1" t="s">
        <v>1813</v>
      </c>
      <c r="L94" s="1">
        <v>70</v>
      </c>
      <c r="M94" s="1">
        <v>881</v>
      </c>
      <c r="N94">
        <f t="shared" si="9"/>
        <v>5196</v>
      </c>
      <c r="O94">
        <f t="shared" si="10"/>
        <v>3524</v>
      </c>
      <c r="P94">
        <f t="shared" si="11"/>
        <v>1672</v>
      </c>
      <c r="Q94">
        <f t="shared" si="12"/>
        <v>0.32178598922247881</v>
      </c>
      <c r="R94">
        <f t="shared" si="13"/>
        <v>0</v>
      </c>
      <c r="S94">
        <f t="shared" si="14"/>
        <v>0</v>
      </c>
      <c r="T94" t="str">
        <f t="shared" si="15"/>
        <v>Mar</v>
      </c>
      <c r="U94" t="str">
        <f t="shared" si="16"/>
        <v>Mar-2025</v>
      </c>
      <c r="V94" s="3">
        <f t="shared" si="17"/>
        <v>45717</v>
      </c>
      <c r="W94" t="str">
        <f>VLOOKUP(D94,Products!A:G,3,FALSE)</f>
        <v>Electronics</v>
      </c>
      <c r="X94" t="str">
        <f>VLOOKUP(D94,Products!A:G,2,FALSE)</f>
        <v>Smartwatch</v>
      </c>
    </row>
    <row r="95" spans="1:24">
      <c r="A95" s="1" t="s">
        <v>1907</v>
      </c>
      <c r="B95" s="2">
        <v>45776</v>
      </c>
      <c r="C95" s="1" t="s">
        <v>575</v>
      </c>
      <c r="D95" s="1" t="s">
        <v>1682</v>
      </c>
      <c r="E95" s="1">
        <v>1</v>
      </c>
      <c r="F95" s="1">
        <v>1599</v>
      </c>
      <c r="G95" s="1">
        <v>0</v>
      </c>
      <c r="H95" s="1" t="s">
        <v>1805</v>
      </c>
      <c r="I95" s="1" t="s">
        <v>1802</v>
      </c>
      <c r="J95" s="1" t="s">
        <v>1802</v>
      </c>
      <c r="K95" s="1" t="s">
        <v>1810</v>
      </c>
      <c r="L95" s="1">
        <v>70</v>
      </c>
      <c r="M95" s="1">
        <v>1169</v>
      </c>
      <c r="N95">
        <f t="shared" si="9"/>
        <v>1599</v>
      </c>
      <c r="O95">
        <f t="shared" si="10"/>
        <v>1169</v>
      </c>
      <c r="P95">
        <f t="shared" si="11"/>
        <v>430</v>
      </c>
      <c r="Q95">
        <f t="shared" si="12"/>
        <v>0.26891807379612259</v>
      </c>
      <c r="R95">
        <f t="shared" si="13"/>
        <v>1599</v>
      </c>
      <c r="S95">
        <f t="shared" si="14"/>
        <v>430</v>
      </c>
      <c r="T95" t="str">
        <f t="shared" si="15"/>
        <v>Apr</v>
      </c>
      <c r="U95" t="str">
        <f t="shared" si="16"/>
        <v>Apr-2025</v>
      </c>
      <c r="V95" s="3">
        <f t="shared" si="17"/>
        <v>45748</v>
      </c>
      <c r="W95" t="str">
        <f>VLOOKUP(D95,Products!A:G,3,FALSE)</f>
        <v>Electronics</v>
      </c>
      <c r="X95" t="str">
        <f>VLOOKUP(D95,Products!A:G,2,FALSE)</f>
        <v>Headphones</v>
      </c>
    </row>
    <row r="96" spans="1:24">
      <c r="A96" s="1" t="s">
        <v>1908</v>
      </c>
      <c r="B96" s="2">
        <v>45450</v>
      </c>
      <c r="C96" s="1" t="s">
        <v>688</v>
      </c>
      <c r="D96" s="1" t="s">
        <v>1727</v>
      </c>
      <c r="E96" s="1">
        <v>2</v>
      </c>
      <c r="F96" s="1">
        <v>4999</v>
      </c>
      <c r="G96" s="1">
        <v>0</v>
      </c>
      <c r="H96" s="1" t="s">
        <v>1801</v>
      </c>
      <c r="I96" s="1" t="s">
        <v>1815</v>
      </c>
      <c r="J96" s="1" t="s">
        <v>1815</v>
      </c>
      <c r="K96" s="1" t="s">
        <v>1817</v>
      </c>
      <c r="L96" s="1">
        <v>50</v>
      </c>
      <c r="M96" s="1">
        <v>3765</v>
      </c>
      <c r="N96">
        <f t="shared" si="9"/>
        <v>9998</v>
      </c>
      <c r="O96">
        <f t="shared" si="10"/>
        <v>7530</v>
      </c>
      <c r="P96">
        <f t="shared" si="11"/>
        <v>2468</v>
      </c>
      <c r="Q96">
        <f t="shared" si="12"/>
        <v>0.24684936987397479</v>
      </c>
      <c r="R96">
        <f t="shared" si="13"/>
        <v>0</v>
      </c>
      <c r="S96">
        <f t="shared" si="14"/>
        <v>0</v>
      </c>
      <c r="T96" t="str">
        <f t="shared" si="15"/>
        <v>Jun</v>
      </c>
      <c r="U96" t="str">
        <f t="shared" si="16"/>
        <v>Jun-2024</v>
      </c>
      <c r="V96" s="3">
        <f t="shared" si="17"/>
        <v>45444</v>
      </c>
      <c r="W96" t="str">
        <f>VLOOKUP(D96,Products!A:G,3,FALSE)</f>
        <v>Home &amp; Kitchen</v>
      </c>
      <c r="X96" t="str">
        <f>VLOOKUP(D96,Products!A:G,2,FALSE)</f>
        <v>Mixer Grinder</v>
      </c>
    </row>
    <row r="97" spans="1:24">
      <c r="A97" s="1" t="s">
        <v>1909</v>
      </c>
      <c r="B97" s="2">
        <v>45626</v>
      </c>
      <c r="C97" s="1" t="s">
        <v>616</v>
      </c>
      <c r="D97" s="1" t="s">
        <v>1692</v>
      </c>
      <c r="E97" s="1">
        <v>2</v>
      </c>
      <c r="F97" s="1">
        <v>499</v>
      </c>
      <c r="G97" s="1">
        <v>199.6</v>
      </c>
      <c r="H97" s="1" t="s">
        <v>1805</v>
      </c>
      <c r="I97" s="1" t="s">
        <v>1802</v>
      </c>
      <c r="J97" s="1" t="s">
        <v>1802</v>
      </c>
      <c r="K97" s="1" t="s">
        <v>1810</v>
      </c>
      <c r="L97" s="1">
        <v>50</v>
      </c>
      <c r="M97" s="1">
        <v>403</v>
      </c>
      <c r="N97">
        <f t="shared" si="9"/>
        <v>798.4</v>
      </c>
      <c r="O97">
        <f t="shared" si="10"/>
        <v>806</v>
      </c>
      <c r="P97">
        <f t="shared" si="11"/>
        <v>-7.6000000000000227</v>
      </c>
      <c r="Q97">
        <f t="shared" si="12"/>
        <v>-9.5190380761523332E-3</v>
      </c>
      <c r="R97">
        <f t="shared" si="13"/>
        <v>798.4</v>
      </c>
      <c r="S97">
        <f t="shared" si="14"/>
        <v>-7.6000000000000227</v>
      </c>
      <c r="T97" t="str">
        <f t="shared" si="15"/>
        <v>Nov</v>
      </c>
      <c r="U97" t="str">
        <f t="shared" si="16"/>
        <v>Nov-2024</v>
      </c>
      <c r="V97" s="3">
        <f t="shared" si="17"/>
        <v>45597</v>
      </c>
      <c r="W97" t="str">
        <f>VLOOKUP(D97,Products!A:G,3,FALSE)</f>
        <v>Electronics</v>
      </c>
      <c r="X97" t="str">
        <f>VLOOKUP(D97,Products!A:G,2,FALSE)</f>
        <v>Power Bank</v>
      </c>
    </row>
    <row r="98" spans="1:24">
      <c r="A98" s="1" t="s">
        <v>1910</v>
      </c>
      <c r="B98" s="2">
        <v>45925</v>
      </c>
      <c r="C98" s="1" t="s">
        <v>606</v>
      </c>
      <c r="D98" s="1" t="s">
        <v>1784</v>
      </c>
      <c r="E98" s="1">
        <v>2</v>
      </c>
      <c r="F98" s="1">
        <v>2999</v>
      </c>
      <c r="G98" s="1">
        <v>299.89999999999998</v>
      </c>
      <c r="H98" s="1" t="s">
        <v>1805</v>
      </c>
      <c r="I98" s="1" t="s">
        <v>1802</v>
      </c>
      <c r="J98" s="1" t="s">
        <v>1809</v>
      </c>
      <c r="K98" s="1" t="s">
        <v>1817</v>
      </c>
      <c r="L98" s="1">
        <v>80</v>
      </c>
      <c r="M98" s="1">
        <v>2377</v>
      </c>
      <c r="N98">
        <f t="shared" si="9"/>
        <v>5698.1</v>
      </c>
      <c r="O98">
        <f t="shared" si="10"/>
        <v>4754</v>
      </c>
      <c r="P98">
        <f t="shared" si="11"/>
        <v>944.10000000000036</v>
      </c>
      <c r="Q98">
        <f t="shared" si="12"/>
        <v>0.1656868078833296</v>
      </c>
      <c r="R98">
        <f t="shared" si="13"/>
        <v>5698.1</v>
      </c>
      <c r="S98">
        <f t="shared" si="14"/>
        <v>944.10000000000036</v>
      </c>
      <c r="T98" t="str">
        <f t="shared" si="15"/>
        <v>Sep</v>
      </c>
      <c r="U98" t="str">
        <f t="shared" si="16"/>
        <v>Sep-2025</v>
      </c>
      <c r="V98" s="3">
        <f t="shared" si="17"/>
        <v>45901</v>
      </c>
      <c r="W98" t="str">
        <f>VLOOKUP(D98,Products!A:G,3,FALSE)</f>
        <v>Sports &amp; Fitness</v>
      </c>
      <c r="X98" t="str">
        <f>VLOOKUP(D98,Products!A:G,2,FALSE)</f>
        <v>Running Shoes</v>
      </c>
    </row>
    <row r="99" spans="1:24">
      <c r="A99" s="1" t="s">
        <v>1911</v>
      </c>
      <c r="B99" s="2">
        <v>45903</v>
      </c>
      <c r="C99" s="1" t="s">
        <v>515</v>
      </c>
      <c r="D99" s="1" t="s">
        <v>1730</v>
      </c>
      <c r="E99" s="1">
        <v>2</v>
      </c>
      <c r="F99" s="1">
        <v>1999</v>
      </c>
      <c r="G99" s="1">
        <v>999.5</v>
      </c>
      <c r="H99" s="1" t="s">
        <v>1821</v>
      </c>
      <c r="I99" s="1" t="s">
        <v>1802</v>
      </c>
      <c r="J99" s="1" t="s">
        <v>1802</v>
      </c>
      <c r="K99" s="1" t="s">
        <v>1813</v>
      </c>
      <c r="L99" s="1">
        <v>40</v>
      </c>
      <c r="M99" s="1">
        <v>1398</v>
      </c>
      <c r="N99">
        <f t="shared" si="9"/>
        <v>2998.5</v>
      </c>
      <c r="O99">
        <f t="shared" si="10"/>
        <v>2796</v>
      </c>
      <c r="P99">
        <f t="shared" si="11"/>
        <v>202.5</v>
      </c>
      <c r="Q99">
        <f t="shared" si="12"/>
        <v>6.7533766883441718E-2</v>
      </c>
      <c r="R99">
        <f t="shared" si="13"/>
        <v>2998.5</v>
      </c>
      <c r="S99">
        <f t="shared" si="14"/>
        <v>202.5</v>
      </c>
      <c r="T99" t="str">
        <f t="shared" si="15"/>
        <v>Sep</v>
      </c>
      <c r="U99" t="str">
        <f t="shared" si="16"/>
        <v>Sep-2025</v>
      </c>
      <c r="V99" s="3">
        <f t="shared" si="17"/>
        <v>45901</v>
      </c>
      <c r="W99" t="str">
        <f>VLOOKUP(D99,Products!A:G,3,FALSE)</f>
        <v>Home &amp; Kitchen</v>
      </c>
      <c r="X99" t="str">
        <f>VLOOKUP(D99,Products!A:G,2,FALSE)</f>
        <v>Air Fryer</v>
      </c>
    </row>
    <row r="100" spans="1:24">
      <c r="A100" s="1" t="s">
        <v>1912</v>
      </c>
      <c r="B100" s="2">
        <v>45439</v>
      </c>
      <c r="C100" s="1" t="s">
        <v>1532</v>
      </c>
      <c r="D100" s="1" t="s">
        <v>1725</v>
      </c>
      <c r="E100" s="1">
        <v>1</v>
      </c>
      <c r="F100" s="1">
        <v>2499</v>
      </c>
      <c r="G100" s="1">
        <v>0</v>
      </c>
      <c r="H100" s="1" t="s">
        <v>1805</v>
      </c>
      <c r="I100" s="1" t="s">
        <v>1802</v>
      </c>
      <c r="J100" s="1" t="s">
        <v>1809</v>
      </c>
      <c r="K100" s="1" t="s">
        <v>1813</v>
      </c>
      <c r="L100" s="1">
        <v>40</v>
      </c>
      <c r="M100" s="1">
        <v>1833</v>
      </c>
      <c r="N100">
        <f t="shared" si="9"/>
        <v>2499</v>
      </c>
      <c r="O100">
        <f t="shared" si="10"/>
        <v>1833</v>
      </c>
      <c r="P100">
        <f t="shared" si="11"/>
        <v>666</v>
      </c>
      <c r="Q100">
        <f t="shared" si="12"/>
        <v>0.26650660264105641</v>
      </c>
      <c r="R100">
        <f t="shared" si="13"/>
        <v>2499</v>
      </c>
      <c r="S100">
        <f t="shared" si="14"/>
        <v>666</v>
      </c>
      <c r="T100" t="str">
        <f t="shared" si="15"/>
        <v>May</v>
      </c>
      <c r="U100" t="str">
        <f t="shared" si="16"/>
        <v>May-2024</v>
      </c>
      <c r="V100" s="3">
        <f t="shared" si="17"/>
        <v>45413</v>
      </c>
      <c r="W100" t="str">
        <f>VLOOKUP(D100,Products!A:G,3,FALSE)</f>
        <v>Home &amp; Kitchen</v>
      </c>
      <c r="X100" t="str">
        <f>VLOOKUP(D100,Products!A:G,2,FALSE)</f>
        <v>Mixer Grinder</v>
      </c>
    </row>
    <row r="101" spans="1:24">
      <c r="A101" s="1" t="s">
        <v>1913</v>
      </c>
      <c r="B101" s="2">
        <v>45367</v>
      </c>
      <c r="C101" s="1" t="s">
        <v>1053</v>
      </c>
      <c r="D101" s="1" t="s">
        <v>1693</v>
      </c>
      <c r="E101" s="1">
        <v>2</v>
      </c>
      <c r="F101" s="1">
        <v>499</v>
      </c>
      <c r="G101" s="1">
        <v>0</v>
      </c>
      <c r="H101" s="1" t="s">
        <v>1805</v>
      </c>
      <c r="I101" s="1" t="s">
        <v>1802</v>
      </c>
      <c r="J101" s="1" t="s">
        <v>1809</v>
      </c>
      <c r="K101" s="1" t="s">
        <v>1807</v>
      </c>
      <c r="L101" s="1">
        <v>70</v>
      </c>
      <c r="M101" s="1">
        <v>391</v>
      </c>
      <c r="N101">
        <f t="shared" si="9"/>
        <v>998</v>
      </c>
      <c r="O101">
        <f t="shared" si="10"/>
        <v>782</v>
      </c>
      <c r="P101">
        <f t="shared" si="11"/>
        <v>216</v>
      </c>
      <c r="Q101">
        <f t="shared" si="12"/>
        <v>0.21643286573146292</v>
      </c>
      <c r="R101">
        <f t="shared" si="13"/>
        <v>998</v>
      </c>
      <c r="S101">
        <f t="shared" si="14"/>
        <v>216</v>
      </c>
      <c r="T101" t="str">
        <f t="shared" si="15"/>
        <v>Mar</v>
      </c>
      <c r="U101" t="str">
        <f t="shared" si="16"/>
        <v>Mar-2024</v>
      </c>
      <c r="V101" s="3">
        <f t="shared" si="17"/>
        <v>45352</v>
      </c>
      <c r="W101" t="str">
        <f>VLOOKUP(D101,Products!A:G,3,FALSE)</f>
        <v>Electronics</v>
      </c>
      <c r="X101" t="str">
        <f>VLOOKUP(D101,Products!A:G,2,FALSE)</f>
        <v>Power Bank</v>
      </c>
    </row>
    <row r="102" spans="1:24">
      <c r="A102" s="1" t="s">
        <v>1914</v>
      </c>
      <c r="B102" s="2">
        <v>45624</v>
      </c>
      <c r="C102" s="1" t="s">
        <v>1244</v>
      </c>
      <c r="D102" s="1" t="s">
        <v>1742</v>
      </c>
      <c r="E102" s="1">
        <v>1</v>
      </c>
      <c r="F102" s="1">
        <v>299</v>
      </c>
      <c r="G102" s="1">
        <v>29.9</v>
      </c>
      <c r="H102" s="1" t="s">
        <v>1801</v>
      </c>
      <c r="I102" s="1" t="s">
        <v>1802</v>
      </c>
      <c r="J102" s="1" t="s">
        <v>1802</v>
      </c>
      <c r="K102" s="1" t="s">
        <v>1813</v>
      </c>
      <c r="L102" s="1">
        <v>50</v>
      </c>
      <c r="M102" s="1">
        <v>188</v>
      </c>
      <c r="N102">
        <f t="shared" si="9"/>
        <v>269.10000000000002</v>
      </c>
      <c r="O102">
        <f t="shared" si="10"/>
        <v>188</v>
      </c>
      <c r="P102">
        <f t="shared" si="11"/>
        <v>81.100000000000023</v>
      </c>
      <c r="Q102">
        <f t="shared" si="12"/>
        <v>0.30137495354886668</v>
      </c>
      <c r="R102">
        <f t="shared" si="13"/>
        <v>269.10000000000002</v>
      </c>
      <c r="S102">
        <f t="shared" si="14"/>
        <v>81.100000000000023</v>
      </c>
      <c r="T102" t="str">
        <f t="shared" si="15"/>
        <v>Nov</v>
      </c>
      <c r="U102" t="str">
        <f t="shared" si="16"/>
        <v>Nov-2024</v>
      </c>
      <c r="V102" s="3">
        <f t="shared" si="17"/>
        <v>45597</v>
      </c>
      <c r="W102" t="str">
        <f>VLOOKUP(D102,Products!A:G,3,FALSE)</f>
        <v>Home &amp; Kitchen</v>
      </c>
      <c r="X102" t="str">
        <f>VLOOKUP(D102,Products!A:G,2,FALSE)</f>
        <v>Bedsheet</v>
      </c>
    </row>
    <row r="103" spans="1:24">
      <c r="A103" s="1" t="s">
        <v>1915</v>
      </c>
      <c r="B103" s="2">
        <v>45459</v>
      </c>
      <c r="C103" s="1" t="s">
        <v>942</v>
      </c>
      <c r="D103" s="1" t="s">
        <v>1784</v>
      </c>
      <c r="E103" s="1">
        <v>1</v>
      </c>
      <c r="F103" s="1">
        <v>2999</v>
      </c>
      <c r="G103" s="1">
        <v>449.85</v>
      </c>
      <c r="H103" s="1" t="s">
        <v>1812</v>
      </c>
      <c r="I103" s="1" t="s">
        <v>1802</v>
      </c>
      <c r="J103" s="1" t="s">
        <v>1809</v>
      </c>
      <c r="K103" s="1" t="s">
        <v>1810</v>
      </c>
      <c r="L103" s="1">
        <v>100</v>
      </c>
      <c r="M103" s="1">
        <v>2377</v>
      </c>
      <c r="N103">
        <f t="shared" si="9"/>
        <v>2549.15</v>
      </c>
      <c r="O103">
        <f t="shared" si="10"/>
        <v>2377</v>
      </c>
      <c r="P103">
        <f t="shared" si="11"/>
        <v>172.15000000000009</v>
      </c>
      <c r="Q103">
        <f t="shared" si="12"/>
        <v>6.7532314693133033E-2</v>
      </c>
      <c r="R103">
        <f t="shared" si="13"/>
        <v>2549.15</v>
      </c>
      <c r="S103">
        <f t="shared" si="14"/>
        <v>172.15000000000009</v>
      </c>
      <c r="T103" t="str">
        <f t="shared" si="15"/>
        <v>Jun</v>
      </c>
      <c r="U103" t="str">
        <f t="shared" si="16"/>
        <v>Jun-2024</v>
      </c>
      <c r="V103" s="3">
        <f t="shared" si="17"/>
        <v>45444</v>
      </c>
      <c r="W103" t="str">
        <f>VLOOKUP(D103,Products!A:G,3,FALSE)</f>
        <v>Sports &amp; Fitness</v>
      </c>
      <c r="X103" t="str">
        <f>VLOOKUP(D103,Products!A:G,2,FALSE)</f>
        <v>Running Shoes</v>
      </c>
    </row>
    <row r="104" spans="1:24">
      <c r="A104" s="1" t="s">
        <v>1916</v>
      </c>
      <c r="B104" s="2">
        <v>45681</v>
      </c>
      <c r="C104" s="1" t="s">
        <v>1561</v>
      </c>
      <c r="D104" s="1" t="s">
        <v>1799</v>
      </c>
      <c r="E104" s="1">
        <v>2</v>
      </c>
      <c r="F104" s="1">
        <v>4999</v>
      </c>
      <c r="G104" s="1">
        <v>499.9</v>
      </c>
      <c r="H104" s="1" t="s">
        <v>1805</v>
      </c>
      <c r="I104" s="1" t="s">
        <v>1802</v>
      </c>
      <c r="J104" s="1" t="s">
        <v>1802</v>
      </c>
      <c r="K104" s="1" t="s">
        <v>1807</v>
      </c>
      <c r="L104" s="1">
        <v>60</v>
      </c>
      <c r="M104" s="1">
        <v>3463</v>
      </c>
      <c r="N104">
        <f t="shared" si="9"/>
        <v>9498.1</v>
      </c>
      <c r="O104">
        <f t="shared" si="10"/>
        <v>6926</v>
      </c>
      <c r="P104">
        <f t="shared" si="11"/>
        <v>2572.1000000000004</v>
      </c>
      <c r="Q104">
        <f t="shared" si="12"/>
        <v>0.27080152872679802</v>
      </c>
      <c r="R104">
        <f t="shared" si="13"/>
        <v>9498.1</v>
      </c>
      <c r="S104">
        <f t="shared" si="14"/>
        <v>2572.1000000000004</v>
      </c>
      <c r="T104" t="str">
        <f t="shared" si="15"/>
        <v>Jan</v>
      </c>
      <c r="U104" t="str">
        <f t="shared" si="16"/>
        <v>Jan-2025</v>
      </c>
      <c r="V104" s="3">
        <f t="shared" si="17"/>
        <v>45658</v>
      </c>
      <c r="W104" t="str">
        <f>VLOOKUP(D104,Products!A:G,3,FALSE)</f>
        <v>Sports &amp; Fitness</v>
      </c>
      <c r="X104" t="str">
        <f>VLOOKUP(D104,Products!A:G,2,FALSE)</f>
        <v>Cricket Bat</v>
      </c>
    </row>
    <row r="105" spans="1:24">
      <c r="A105" s="1" t="s">
        <v>1917</v>
      </c>
      <c r="B105" s="2">
        <v>45469</v>
      </c>
      <c r="C105" s="1" t="s">
        <v>1381</v>
      </c>
      <c r="D105" s="1" t="s">
        <v>1773</v>
      </c>
      <c r="E105" s="1">
        <v>1</v>
      </c>
      <c r="F105" s="1">
        <v>6999</v>
      </c>
      <c r="G105" s="1">
        <v>0</v>
      </c>
      <c r="H105" s="1" t="s">
        <v>1801</v>
      </c>
      <c r="I105" s="1" t="s">
        <v>1802</v>
      </c>
      <c r="J105" s="1" t="s">
        <v>1809</v>
      </c>
      <c r="K105" s="1" t="s">
        <v>1807</v>
      </c>
      <c r="L105" s="1">
        <v>70</v>
      </c>
      <c r="M105" s="1">
        <v>4949</v>
      </c>
      <c r="N105">
        <f t="shared" si="9"/>
        <v>6999</v>
      </c>
      <c r="O105">
        <f t="shared" si="10"/>
        <v>4949</v>
      </c>
      <c r="P105">
        <f t="shared" si="11"/>
        <v>2050</v>
      </c>
      <c r="Q105">
        <f t="shared" si="12"/>
        <v>0.29289898556936705</v>
      </c>
      <c r="R105">
        <f t="shared" si="13"/>
        <v>6999</v>
      </c>
      <c r="S105">
        <f t="shared" si="14"/>
        <v>2050</v>
      </c>
      <c r="T105" t="str">
        <f t="shared" si="15"/>
        <v>Jun</v>
      </c>
      <c r="U105" t="str">
        <f t="shared" si="16"/>
        <v>Jun-2024</v>
      </c>
      <c r="V105" s="3">
        <f t="shared" si="17"/>
        <v>45444</v>
      </c>
      <c r="W105" t="str">
        <f>VLOOKUP(D105,Products!A:G,3,FALSE)</f>
        <v>Beauty &amp; Personal Care</v>
      </c>
      <c r="X105" t="str">
        <f>VLOOKUP(D105,Products!A:G,2,FALSE)</f>
        <v>Perfume</v>
      </c>
    </row>
    <row r="106" spans="1:24">
      <c r="A106" s="1" t="s">
        <v>1918</v>
      </c>
      <c r="B106" s="2">
        <v>45638</v>
      </c>
      <c r="C106" s="1" t="s">
        <v>821</v>
      </c>
      <c r="D106" s="1" t="s">
        <v>1756</v>
      </c>
      <c r="E106" s="1">
        <v>2</v>
      </c>
      <c r="F106" s="1">
        <v>299</v>
      </c>
      <c r="G106" s="1">
        <v>59.8</v>
      </c>
      <c r="H106" s="1" t="s">
        <v>1812</v>
      </c>
      <c r="I106" s="1" t="s">
        <v>1802</v>
      </c>
      <c r="J106" s="1" t="s">
        <v>1802</v>
      </c>
      <c r="K106" s="1" t="s">
        <v>1817</v>
      </c>
      <c r="L106" s="1">
        <v>80</v>
      </c>
      <c r="M106" s="1">
        <v>223</v>
      </c>
      <c r="N106">
        <f t="shared" si="9"/>
        <v>538.20000000000005</v>
      </c>
      <c r="O106">
        <f t="shared" si="10"/>
        <v>446</v>
      </c>
      <c r="P106">
        <f t="shared" si="11"/>
        <v>92.200000000000045</v>
      </c>
      <c r="Q106">
        <f t="shared" si="12"/>
        <v>0.17131178000743225</v>
      </c>
      <c r="R106">
        <f t="shared" si="13"/>
        <v>538.20000000000005</v>
      </c>
      <c r="S106">
        <f t="shared" si="14"/>
        <v>92.200000000000045</v>
      </c>
      <c r="T106" t="str">
        <f t="shared" si="15"/>
        <v>Dec</v>
      </c>
      <c r="U106" t="str">
        <f t="shared" si="16"/>
        <v>Dec-2024</v>
      </c>
      <c r="V106" s="3">
        <f t="shared" si="17"/>
        <v>45627</v>
      </c>
      <c r="W106" t="str">
        <f>VLOOKUP(D106,Products!A:G,3,FALSE)</f>
        <v>Beauty &amp; Personal Care</v>
      </c>
      <c r="X106" t="str">
        <f>VLOOKUP(D106,Products!A:G,2,FALSE)</f>
        <v>Shampoo</v>
      </c>
    </row>
    <row r="107" spans="1:24">
      <c r="A107" s="1" t="s">
        <v>1919</v>
      </c>
      <c r="B107" s="2">
        <v>45930</v>
      </c>
      <c r="C107" s="1" t="s">
        <v>1538</v>
      </c>
      <c r="D107" s="1" t="s">
        <v>1767</v>
      </c>
      <c r="E107" s="1">
        <v>3</v>
      </c>
      <c r="F107" s="1">
        <v>1999</v>
      </c>
      <c r="G107" s="1">
        <v>0</v>
      </c>
      <c r="H107" s="1" t="s">
        <v>1821</v>
      </c>
      <c r="I107" s="1" t="s">
        <v>1815</v>
      </c>
      <c r="J107" s="1" t="s">
        <v>1815</v>
      </c>
      <c r="K107" s="1" t="s">
        <v>1803</v>
      </c>
      <c r="L107" s="1">
        <v>100</v>
      </c>
      <c r="M107" s="1">
        <v>1338</v>
      </c>
      <c r="N107">
        <f t="shared" si="9"/>
        <v>5997</v>
      </c>
      <c r="O107">
        <f t="shared" si="10"/>
        <v>4014</v>
      </c>
      <c r="P107">
        <f t="shared" si="11"/>
        <v>1983</v>
      </c>
      <c r="Q107">
        <f t="shared" si="12"/>
        <v>0.33066533266633319</v>
      </c>
      <c r="R107">
        <f t="shared" si="13"/>
        <v>0</v>
      </c>
      <c r="S107">
        <f t="shared" si="14"/>
        <v>0</v>
      </c>
      <c r="T107" t="str">
        <f t="shared" si="15"/>
        <v>Sep</v>
      </c>
      <c r="U107" t="str">
        <f t="shared" si="16"/>
        <v>Sep-2025</v>
      </c>
      <c r="V107" s="3">
        <f t="shared" si="17"/>
        <v>45901</v>
      </c>
      <c r="W107" t="str">
        <f>VLOOKUP(D107,Products!A:G,3,FALSE)</f>
        <v>Beauty &amp; Personal Care</v>
      </c>
      <c r="X107" t="str">
        <f>VLOOKUP(D107,Products!A:G,2,FALSE)</f>
        <v>Skin Care Kit</v>
      </c>
    </row>
    <row r="108" spans="1:24">
      <c r="A108" s="1" t="s">
        <v>1920</v>
      </c>
      <c r="B108" s="2">
        <v>45833</v>
      </c>
      <c r="C108" s="1" t="s">
        <v>730</v>
      </c>
      <c r="D108" s="1" t="s">
        <v>1735</v>
      </c>
      <c r="E108" s="1">
        <v>1</v>
      </c>
      <c r="F108" s="1">
        <v>3999</v>
      </c>
      <c r="G108" s="1">
        <v>0</v>
      </c>
      <c r="H108" s="1" t="s">
        <v>1805</v>
      </c>
      <c r="I108" s="1" t="s">
        <v>1815</v>
      </c>
      <c r="J108" s="1" t="s">
        <v>1815</v>
      </c>
      <c r="K108" s="1" t="s">
        <v>1803</v>
      </c>
      <c r="L108" s="1">
        <v>70</v>
      </c>
      <c r="M108" s="1">
        <v>2895</v>
      </c>
      <c r="N108">
        <f t="shared" si="9"/>
        <v>3999</v>
      </c>
      <c r="O108">
        <f t="shared" si="10"/>
        <v>2895</v>
      </c>
      <c r="P108">
        <f t="shared" si="11"/>
        <v>1104</v>
      </c>
      <c r="Q108">
        <f t="shared" si="12"/>
        <v>0.2760690172543136</v>
      </c>
      <c r="R108">
        <f t="shared" si="13"/>
        <v>0</v>
      </c>
      <c r="S108">
        <f t="shared" si="14"/>
        <v>0</v>
      </c>
      <c r="T108" t="str">
        <f t="shared" si="15"/>
        <v>Jun</v>
      </c>
      <c r="U108" t="str">
        <f t="shared" si="16"/>
        <v>Jun-2025</v>
      </c>
      <c r="V108" s="3">
        <f t="shared" si="17"/>
        <v>45809</v>
      </c>
      <c r="W108" t="str">
        <f>VLOOKUP(D108,Products!A:G,3,FALSE)</f>
        <v>Home &amp; Kitchen</v>
      </c>
      <c r="X108" t="str">
        <f>VLOOKUP(D108,Products!A:G,2,FALSE)</f>
        <v>Cookware Set</v>
      </c>
    </row>
    <row r="109" spans="1:24">
      <c r="A109" s="1" t="s">
        <v>1921</v>
      </c>
      <c r="B109" s="2">
        <v>45766</v>
      </c>
      <c r="C109" s="1" t="s">
        <v>1300</v>
      </c>
      <c r="D109" s="1" t="s">
        <v>1792</v>
      </c>
      <c r="E109" s="1">
        <v>1</v>
      </c>
      <c r="F109" s="1">
        <v>399</v>
      </c>
      <c r="G109" s="1">
        <v>39.9</v>
      </c>
      <c r="H109" s="1" t="s">
        <v>1823</v>
      </c>
      <c r="I109" s="1" t="s">
        <v>1802</v>
      </c>
      <c r="J109" s="1" t="s">
        <v>1802</v>
      </c>
      <c r="K109" s="1" t="s">
        <v>1813</v>
      </c>
      <c r="L109" s="1">
        <v>50</v>
      </c>
      <c r="M109" s="1">
        <v>244</v>
      </c>
      <c r="N109">
        <f t="shared" si="9"/>
        <v>359.1</v>
      </c>
      <c r="O109">
        <f t="shared" si="10"/>
        <v>244</v>
      </c>
      <c r="P109">
        <f t="shared" si="11"/>
        <v>115.10000000000002</v>
      </c>
      <c r="Q109">
        <f t="shared" si="12"/>
        <v>0.32052353104984688</v>
      </c>
      <c r="R109">
        <f t="shared" si="13"/>
        <v>359.1</v>
      </c>
      <c r="S109">
        <f t="shared" si="14"/>
        <v>115.10000000000002</v>
      </c>
      <c r="T109" t="str">
        <f t="shared" si="15"/>
        <v>Apr</v>
      </c>
      <c r="U109" t="str">
        <f t="shared" si="16"/>
        <v>Apr-2025</v>
      </c>
      <c r="V109" s="3">
        <f t="shared" si="17"/>
        <v>45748</v>
      </c>
      <c r="W109" t="str">
        <f>VLOOKUP(D109,Products!A:G,3,FALSE)</f>
        <v>Sports &amp; Fitness</v>
      </c>
      <c r="X109" t="str">
        <f>VLOOKUP(D109,Products!A:G,2,FALSE)</f>
        <v>Fitness Band</v>
      </c>
    </row>
    <row r="110" spans="1:24">
      <c r="A110" s="1" t="s">
        <v>1922</v>
      </c>
      <c r="B110" s="2">
        <v>45604</v>
      </c>
      <c r="C110" s="1" t="s">
        <v>1128</v>
      </c>
      <c r="D110" s="1" t="s">
        <v>1710</v>
      </c>
      <c r="E110" s="1">
        <v>1</v>
      </c>
      <c r="F110" s="1">
        <v>3999</v>
      </c>
      <c r="G110" s="1">
        <v>399.9</v>
      </c>
      <c r="H110" s="1" t="s">
        <v>1805</v>
      </c>
      <c r="I110" s="1" t="s">
        <v>1802</v>
      </c>
      <c r="J110" s="1" t="s">
        <v>1802</v>
      </c>
      <c r="K110" s="1" t="s">
        <v>1813</v>
      </c>
      <c r="L110" s="1">
        <v>40</v>
      </c>
      <c r="M110" s="1">
        <v>3007</v>
      </c>
      <c r="N110">
        <f t="shared" si="9"/>
        <v>3599.1</v>
      </c>
      <c r="O110">
        <f t="shared" si="10"/>
        <v>3007</v>
      </c>
      <c r="P110">
        <f t="shared" si="11"/>
        <v>592.09999999999991</v>
      </c>
      <c r="Q110">
        <f t="shared" si="12"/>
        <v>0.16451335055986216</v>
      </c>
      <c r="R110">
        <f t="shared" si="13"/>
        <v>3599.1</v>
      </c>
      <c r="S110">
        <f t="shared" si="14"/>
        <v>592.09999999999991</v>
      </c>
      <c r="T110" t="str">
        <f t="shared" si="15"/>
        <v>Nov</v>
      </c>
      <c r="U110" t="str">
        <f t="shared" si="16"/>
        <v>Nov-2024</v>
      </c>
      <c r="V110" s="3">
        <f t="shared" si="17"/>
        <v>45597</v>
      </c>
      <c r="W110" t="str">
        <f>VLOOKUP(D110,Products!A:G,3,FALSE)</f>
        <v>Fashion</v>
      </c>
      <c r="X110" t="str">
        <f>VLOOKUP(D110,Products!A:G,2,FALSE)</f>
        <v>Sneakers</v>
      </c>
    </row>
    <row r="111" spans="1:24">
      <c r="A111" s="1" t="s">
        <v>1923</v>
      </c>
      <c r="B111" s="2">
        <v>45804</v>
      </c>
      <c r="C111" s="1" t="s">
        <v>1087</v>
      </c>
      <c r="D111" s="1" t="s">
        <v>1758</v>
      </c>
      <c r="E111" s="1">
        <v>1</v>
      </c>
      <c r="F111" s="1">
        <v>2499</v>
      </c>
      <c r="G111" s="1">
        <v>0</v>
      </c>
      <c r="H111" s="1" t="s">
        <v>1805</v>
      </c>
      <c r="I111" s="1" t="s">
        <v>1815</v>
      </c>
      <c r="J111" s="1" t="s">
        <v>1815</v>
      </c>
      <c r="K111" s="1" t="s">
        <v>1817</v>
      </c>
      <c r="L111" s="1">
        <v>70</v>
      </c>
      <c r="M111" s="1">
        <v>1632</v>
      </c>
      <c r="N111">
        <f t="shared" si="9"/>
        <v>2499</v>
      </c>
      <c r="O111">
        <f t="shared" si="10"/>
        <v>1632</v>
      </c>
      <c r="P111">
        <f t="shared" si="11"/>
        <v>867</v>
      </c>
      <c r="Q111">
        <f t="shared" si="12"/>
        <v>0.34693877551020408</v>
      </c>
      <c r="R111">
        <f t="shared" si="13"/>
        <v>0</v>
      </c>
      <c r="S111">
        <f t="shared" si="14"/>
        <v>0</v>
      </c>
      <c r="T111" t="str">
        <f t="shared" si="15"/>
        <v>May</v>
      </c>
      <c r="U111" t="str">
        <f t="shared" si="16"/>
        <v>May-2025</v>
      </c>
      <c r="V111" s="3">
        <f t="shared" si="17"/>
        <v>45778</v>
      </c>
      <c r="W111" t="str">
        <f>VLOOKUP(D111,Products!A:G,3,FALSE)</f>
        <v>Beauty &amp; Personal Care</v>
      </c>
      <c r="X111" t="str">
        <f>VLOOKUP(D111,Products!A:G,2,FALSE)</f>
        <v>Shampoo</v>
      </c>
    </row>
    <row r="112" spans="1:24">
      <c r="A112" s="1" t="s">
        <v>1924</v>
      </c>
      <c r="B112" s="2">
        <v>45697</v>
      </c>
      <c r="C112" s="1" t="s">
        <v>1117</v>
      </c>
      <c r="D112" s="1" t="s">
        <v>1735</v>
      </c>
      <c r="E112" s="1">
        <v>3</v>
      </c>
      <c r="F112" s="1">
        <v>3999</v>
      </c>
      <c r="G112" s="1">
        <v>599.85</v>
      </c>
      <c r="H112" s="1" t="s">
        <v>1821</v>
      </c>
      <c r="I112" s="1" t="s">
        <v>1802</v>
      </c>
      <c r="J112" s="1" t="s">
        <v>1802</v>
      </c>
      <c r="K112" s="1" t="s">
        <v>1807</v>
      </c>
      <c r="L112" s="1">
        <v>80</v>
      </c>
      <c r="M112" s="1">
        <v>2895</v>
      </c>
      <c r="N112">
        <f t="shared" si="9"/>
        <v>11397.15</v>
      </c>
      <c r="O112">
        <f t="shared" si="10"/>
        <v>8685</v>
      </c>
      <c r="P112">
        <f t="shared" si="11"/>
        <v>2712.1499999999996</v>
      </c>
      <c r="Q112">
        <f t="shared" si="12"/>
        <v>0.23796738658348796</v>
      </c>
      <c r="R112">
        <f t="shared" si="13"/>
        <v>11397.15</v>
      </c>
      <c r="S112">
        <f t="shared" si="14"/>
        <v>2712.1499999999996</v>
      </c>
      <c r="T112" t="str">
        <f t="shared" si="15"/>
        <v>Feb</v>
      </c>
      <c r="U112" t="str">
        <f t="shared" si="16"/>
        <v>Feb-2025</v>
      </c>
      <c r="V112" s="3">
        <f t="shared" si="17"/>
        <v>45689</v>
      </c>
      <c r="W112" t="str">
        <f>VLOOKUP(D112,Products!A:G,3,FALSE)</f>
        <v>Home &amp; Kitchen</v>
      </c>
      <c r="X112" t="str">
        <f>VLOOKUP(D112,Products!A:G,2,FALSE)</f>
        <v>Cookware Set</v>
      </c>
    </row>
    <row r="113" spans="1:24">
      <c r="A113" s="1" t="s">
        <v>1925</v>
      </c>
      <c r="B113" s="2">
        <v>45619</v>
      </c>
      <c r="C113" s="1" t="s">
        <v>367</v>
      </c>
      <c r="D113" s="1" t="s">
        <v>1700</v>
      </c>
      <c r="E113" s="1">
        <v>1</v>
      </c>
      <c r="F113" s="1">
        <v>8999</v>
      </c>
      <c r="G113" s="1">
        <v>0</v>
      </c>
      <c r="H113" s="1" t="s">
        <v>1801</v>
      </c>
      <c r="I113" s="1" t="s">
        <v>1815</v>
      </c>
      <c r="J113" s="1" t="s">
        <v>1815</v>
      </c>
      <c r="K113" s="1" t="s">
        <v>1813</v>
      </c>
      <c r="L113" s="1">
        <v>40</v>
      </c>
      <c r="M113" s="1">
        <v>6419</v>
      </c>
      <c r="N113">
        <f t="shared" si="9"/>
        <v>8999</v>
      </c>
      <c r="O113">
        <f t="shared" si="10"/>
        <v>6419</v>
      </c>
      <c r="P113">
        <f t="shared" si="11"/>
        <v>2580</v>
      </c>
      <c r="Q113">
        <f t="shared" si="12"/>
        <v>0.28669852205800644</v>
      </c>
      <c r="R113">
        <f t="shared" si="13"/>
        <v>0</v>
      </c>
      <c r="S113">
        <f t="shared" si="14"/>
        <v>0</v>
      </c>
      <c r="T113" t="str">
        <f t="shared" si="15"/>
        <v>Nov</v>
      </c>
      <c r="U113" t="str">
        <f t="shared" si="16"/>
        <v>Nov-2024</v>
      </c>
      <c r="V113" s="3">
        <f t="shared" si="17"/>
        <v>45597</v>
      </c>
      <c r="W113" t="str">
        <f>VLOOKUP(D113,Products!A:G,3,FALSE)</f>
        <v>Fashion</v>
      </c>
      <c r="X113" t="str">
        <f>VLOOKUP(D113,Products!A:G,2,FALSE)</f>
        <v>T-Shirt</v>
      </c>
    </row>
    <row r="114" spans="1:24">
      <c r="A114" s="1" t="s">
        <v>1926</v>
      </c>
      <c r="B114" s="2">
        <v>45800</v>
      </c>
      <c r="C114" s="1" t="s">
        <v>517</v>
      </c>
      <c r="D114" s="1" t="s">
        <v>1757</v>
      </c>
      <c r="E114" s="1">
        <v>2</v>
      </c>
      <c r="F114" s="1">
        <v>999</v>
      </c>
      <c r="G114" s="1">
        <v>0</v>
      </c>
      <c r="H114" s="1" t="s">
        <v>1805</v>
      </c>
      <c r="I114" s="1" t="s">
        <v>1802</v>
      </c>
      <c r="J114" s="1" t="s">
        <v>1802</v>
      </c>
      <c r="K114" s="1" t="s">
        <v>1813</v>
      </c>
      <c r="L114" s="1">
        <v>100</v>
      </c>
      <c r="M114" s="1">
        <v>611</v>
      </c>
      <c r="N114">
        <f t="shared" si="9"/>
        <v>1998</v>
      </c>
      <c r="O114">
        <f t="shared" si="10"/>
        <v>1222</v>
      </c>
      <c r="P114">
        <f t="shared" si="11"/>
        <v>776</v>
      </c>
      <c r="Q114">
        <f t="shared" si="12"/>
        <v>0.38838838838838841</v>
      </c>
      <c r="R114">
        <f t="shared" si="13"/>
        <v>1998</v>
      </c>
      <c r="S114">
        <f t="shared" si="14"/>
        <v>776</v>
      </c>
      <c r="T114" t="str">
        <f t="shared" si="15"/>
        <v>May</v>
      </c>
      <c r="U114" t="str">
        <f t="shared" si="16"/>
        <v>May-2025</v>
      </c>
      <c r="V114" s="3">
        <f t="shared" si="17"/>
        <v>45778</v>
      </c>
      <c r="W114" t="str">
        <f>VLOOKUP(D114,Products!A:G,3,FALSE)</f>
        <v>Beauty &amp; Personal Care</v>
      </c>
      <c r="X114" t="str">
        <f>VLOOKUP(D114,Products!A:G,2,FALSE)</f>
        <v>Shampoo</v>
      </c>
    </row>
    <row r="115" spans="1:24">
      <c r="A115" s="1" t="s">
        <v>1927</v>
      </c>
      <c r="B115" s="2">
        <v>45703</v>
      </c>
      <c r="C115" s="1" t="s">
        <v>1001</v>
      </c>
      <c r="D115" s="1" t="s">
        <v>1740</v>
      </c>
      <c r="E115" s="1">
        <v>2</v>
      </c>
      <c r="F115" s="1">
        <v>4999</v>
      </c>
      <c r="G115" s="1">
        <v>0</v>
      </c>
      <c r="H115" s="1" t="s">
        <v>1823</v>
      </c>
      <c r="I115" s="1" t="s">
        <v>1802</v>
      </c>
      <c r="J115" s="1" t="s">
        <v>1802</v>
      </c>
      <c r="K115" s="1" t="s">
        <v>1810</v>
      </c>
      <c r="L115" s="1">
        <v>100</v>
      </c>
      <c r="M115" s="1">
        <v>2912</v>
      </c>
      <c r="N115">
        <f t="shared" si="9"/>
        <v>9998</v>
      </c>
      <c r="O115">
        <f t="shared" si="10"/>
        <v>5824</v>
      </c>
      <c r="P115">
        <f t="shared" si="11"/>
        <v>4174</v>
      </c>
      <c r="Q115">
        <f t="shared" si="12"/>
        <v>0.41748349669933987</v>
      </c>
      <c r="R115">
        <f t="shared" si="13"/>
        <v>9998</v>
      </c>
      <c r="S115">
        <f t="shared" si="14"/>
        <v>4174</v>
      </c>
      <c r="T115" t="str">
        <f t="shared" si="15"/>
        <v>Feb</v>
      </c>
      <c r="U115" t="str">
        <f t="shared" si="16"/>
        <v>Feb-2025</v>
      </c>
      <c r="V115" s="3">
        <f t="shared" si="17"/>
        <v>45689</v>
      </c>
      <c r="W115" t="str">
        <f>VLOOKUP(D115,Products!A:G,3,FALSE)</f>
        <v>Home &amp; Kitchen</v>
      </c>
      <c r="X115" t="str">
        <f>VLOOKUP(D115,Products!A:G,2,FALSE)</f>
        <v>Bedsheet</v>
      </c>
    </row>
    <row r="116" spans="1:24">
      <c r="A116" s="1" t="s">
        <v>1928</v>
      </c>
      <c r="B116" s="2">
        <v>45712</v>
      </c>
      <c r="C116" s="1" t="s">
        <v>159</v>
      </c>
      <c r="D116" s="1" t="s">
        <v>1696</v>
      </c>
      <c r="E116" s="1">
        <v>1</v>
      </c>
      <c r="F116" s="1">
        <v>799</v>
      </c>
      <c r="G116" s="1">
        <v>199.75</v>
      </c>
      <c r="H116" s="1" t="s">
        <v>1812</v>
      </c>
      <c r="I116" s="1" t="s">
        <v>1802</v>
      </c>
      <c r="J116" s="1" t="s">
        <v>1802</v>
      </c>
      <c r="K116" s="1" t="s">
        <v>1813</v>
      </c>
      <c r="L116" s="1">
        <v>40</v>
      </c>
      <c r="M116" s="1">
        <v>613</v>
      </c>
      <c r="N116">
        <f t="shared" si="9"/>
        <v>599.25</v>
      </c>
      <c r="O116">
        <f t="shared" si="10"/>
        <v>613</v>
      </c>
      <c r="P116">
        <f t="shared" si="11"/>
        <v>-13.75</v>
      </c>
      <c r="Q116">
        <f t="shared" si="12"/>
        <v>-2.2945348352106799E-2</v>
      </c>
      <c r="R116">
        <f t="shared" si="13"/>
        <v>599.25</v>
      </c>
      <c r="S116">
        <f t="shared" si="14"/>
        <v>-13.75</v>
      </c>
      <c r="T116" t="str">
        <f t="shared" si="15"/>
        <v>Feb</v>
      </c>
      <c r="U116" t="str">
        <f t="shared" si="16"/>
        <v>Feb-2025</v>
      </c>
      <c r="V116" s="3">
        <f t="shared" si="17"/>
        <v>45689</v>
      </c>
      <c r="W116" t="str">
        <f>VLOOKUP(D116,Products!A:G,3,FALSE)</f>
        <v>Fashion</v>
      </c>
      <c r="X116" t="str">
        <f>VLOOKUP(D116,Products!A:G,2,FALSE)</f>
        <v>T-Shirt</v>
      </c>
    </row>
    <row r="117" spans="1:24">
      <c r="A117" s="1" t="s">
        <v>1929</v>
      </c>
      <c r="B117" s="2">
        <v>45916</v>
      </c>
      <c r="C117" s="1" t="s">
        <v>1381</v>
      </c>
      <c r="D117" s="1" t="s">
        <v>1706</v>
      </c>
      <c r="E117" s="1">
        <v>2</v>
      </c>
      <c r="F117" s="1">
        <v>799</v>
      </c>
      <c r="G117" s="1">
        <v>239.7</v>
      </c>
      <c r="H117" s="1" t="s">
        <v>1821</v>
      </c>
      <c r="I117" s="1" t="s">
        <v>1802</v>
      </c>
      <c r="J117" s="1" t="s">
        <v>1802</v>
      </c>
      <c r="K117" s="1" t="s">
        <v>1810</v>
      </c>
      <c r="L117" s="1">
        <v>70</v>
      </c>
      <c r="M117" s="1">
        <v>526</v>
      </c>
      <c r="N117">
        <f t="shared" si="9"/>
        <v>1358.3</v>
      </c>
      <c r="O117">
        <f t="shared" si="10"/>
        <v>1052</v>
      </c>
      <c r="P117">
        <f t="shared" si="11"/>
        <v>306.29999999999995</v>
      </c>
      <c r="Q117">
        <f t="shared" si="12"/>
        <v>0.22550246631819182</v>
      </c>
      <c r="R117">
        <f t="shared" si="13"/>
        <v>1358.3</v>
      </c>
      <c r="S117">
        <f t="shared" si="14"/>
        <v>306.29999999999995</v>
      </c>
      <c r="T117" t="str">
        <f t="shared" si="15"/>
        <v>Sep</v>
      </c>
      <c r="U117" t="str">
        <f t="shared" si="16"/>
        <v>Sep-2025</v>
      </c>
      <c r="V117" s="3">
        <f t="shared" si="17"/>
        <v>45901</v>
      </c>
      <c r="W117" t="str">
        <f>VLOOKUP(D117,Products!A:G,3,FALSE)</f>
        <v>Fashion</v>
      </c>
      <c r="X117" t="str">
        <f>VLOOKUP(D117,Products!A:G,2,FALSE)</f>
        <v>Jeans</v>
      </c>
    </row>
    <row r="118" spans="1:24">
      <c r="A118" s="1" t="s">
        <v>1930</v>
      </c>
      <c r="B118" s="2">
        <v>45490</v>
      </c>
      <c r="C118" s="1" t="s">
        <v>408</v>
      </c>
      <c r="D118" s="1" t="s">
        <v>1688</v>
      </c>
      <c r="E118" s="1">
        <v>1</v>
      </c>
      <c r="F118" s="1">
        <v>999</v>
      </c>
      <c r="G118" s="1">
        <v>0</v>
      </c>
      <c r="H118" s="1" t="s">
        <v>1821</v>
      </c>
      <c r="I118" s="1" t="s">
        <v>1815</v>
      </c>
      <c r="J118" s="1" t="s">
        <v>1815</v>
      </c>
      <c r="K118" s="1" t="s">
        <v>1807</v>
      </c>
      <c r="L118" s="1">
        <v>50</v>
      </c>
      <c r="M118" s="1">
        <v>813</v>
      </c>
      <c r="N118">
        <f t="shared" si="9"/>
        <v>999</v>
      </c>
      <c r="O118">
        <f t="shared" si="10"/>
        <v>813</v>
      </c>
      <c r="P118">
        <f t="shared" si="11"/>
        <v>186</v>
      </c>
      <c r="Q118">
        <f t="shared" si="12"/>
        <v>0.18618618618618618</v>
      </c>
      <c r="R118">
        <f t="shared" si="13"/>
        <v>0</v>
      </c>
      <c r="S118">
        <f t="shared" si="14"/>
        <v>0</v>
      </c>
      <c r="T118" t="str">
        <f t="shared" si="15"/>
        <v>Jul</v>
      </c>
      <c r="U118" t="str">
        <f t="shared" si="16"/>
        <v>Jul-2024</v>
      </c>
      <c r="V118" s="3">
        <f t="shared" si="17"/>
        <v>45474</v>
      </c>
      <c r="W118" t="str">
        <f>VLOOKUP(D118,Products!A:G,3,FALSE)</f>
        <v>Electronics</v>
      </c>
      <c r="X118" t="str">
        <f>VLOOKUP(D118,Products!A:G,2,FALSE)</f>
        <v>Smartwatch</v>
      </c>
    </row>
    <row r="119" spans="1:24">
      <c r="A119" s="1" t="s">
        <v>1931</v>
      </c>
      <c r="B119" s="2">
        <v>45381</v>
      </c>
      <c r="C119" s="1" t="s">
        <v>83</v>
      </c>
      <c r="D119" s="1" t="s">
        <v>1740</v>
      </c>
      <c r="E119" s="1">
        <v>1</v>
      </c>
      <c r="F119" s="1">
        <v>4999</v>
      </c>
      <c r="G119" s="1">
        <v>749.85</v>
      </c>
      <c r="H119" s="1" t="s">
        <v>1805</v>
      </c>
      <c r="I119" s="1" t="s">
        <v>1802</v>
      </c>
      <c r="J119" s="1" t="s">
        <v>1802</v>
      </c>
      <c r="K119" s="1" t="s">
        <v>1813</v>
      </c>
      <c r="L119" s="1">
        <v>60</v>
      </c>
      <c r="M119" s="1">
        <v>2912</v>
      </c>
      <c r="N119">
        <f t="shared" si="9"/>
        <v>4249.1499999999996</v>
      </c>
      <c r="O119">
        <f t="shared" si="10"/>
        <v>2912</v>
      </c>
      <c r="P119">
        <f t="shared" si="11"/>
        <v>1337.1499999999996</v>
      </c>
      <c r="Q119">
        <f t="shared" si="12"/>
        <v>0.31468646670510569</v>
      </c>
      <c r="R119">
        <f t="shared" si="13"/>
        <v>4249.1499999999996</v>
      </c>
      <c r="S119">
        <f t="shared" si="14"/>
        <v>1337.1499999999996</v>
      </c>
      <c r="T119" t="str">
        <f t="shared" si="15"/>
        <v>Mar</v>
      </c>
      <c r="U119" t="str">
        <f t="shared" si="16"/>
        <v>Mar-2024</v>
      </c>
      <c r="V119" s="3">
        <f t="shared" si="17"/>
        <v>45352</v>
      </c>
      <c r="W119" t="str">
        <f>VLOOKUP(D119,Products!A:G,3,FALSE)</f>
        <v>Home &amp; Kitchen</v>
      </c>
      <c r="X119" t="str">
        <f>VLOOKUP(D119,Products!A:G,2,FALSE)</f>
        <v>Bedsheet</v>
      </c>
    </row>
    <row r="120" spans="1:24">
      <c r="A120" s="1" t="s">
        <v>1932</v>
      </c>
      <c r="B120" s="2">
        <v>45506</v>
      </c>
      <c r="C120" s="1" t="s">
        <v>1594</v>
      </c>
      <c r="D120" s="1" t="s">
        <v>1732</v>
      </c>
      <c r="E120" s="1">
        <v>4</v>
      </c>
      <c r="F120" s="1">
        <v>1599</v>
      </c>
      <c r="G120" s="1">
        <v>639.6</v>
      </c>
      <c r="H120" s="1" t="s">
        <v>1801</v>
      </c>
      <c r="I120" s="1" t="s">
        <v>1802</v>
      </c>
      <c r="J120" s="1" t="s">
        <v>1809</v>
      </c>
      <c r="K120" s="1" t="s">
        <v>1813</v>
      </c>
      <c r="L120" s="1">
        <v>50</v>
      </c>
      <c r="M120" s="1">
        <v>1138</v>
      </c>
      <c r="N120">
        <f t="shared" si="9"/>
        <v>5756.4</v>
      </c>
      <c r="O120">
        <f t="shared" si="10"/>
        <v>4552</v>
      </c>
      <c r="P120">
        <f t="shared" si="11"/>
        <v>1204.3999999999996</v>
      </c>
      <c r="Q120">
        <f t="shared" si="12"/>
        <v>0.20922798971579454</v>
      </c>
      <c r="R120">
        <f t="shared" si="13"/>
        <v>5756.4</v>
      </c>
      <c r="S120">
        <f t="shared" si="14"/>
        <v>1204.3999999999996</v>
      </c>
      <c r="T120" t="str">
        <f t="shared" si="15"/>
        <v>Aug</v>
      </c>
      <c r="U120" t="str">
        <f t="shared" si="16"/>
        <v>Aug-2024</v>
      </c>
      <c r="V120" s="3">
        <f t="shared" si="17"/>
        <v>45505</v>
      </c>
      <c r="W120" t="str">
        <f>VLOOKUP(D120,Products!A:G,3,FALSE)</f>
        <v>Home &amp; Kitchen</v>
      </c>
      <c r="X120" t="str">
        <f>VLOOKUP(D120,Products!A:G,2,FALSE)</f>
        <v>Air Fryer</v>
      </c>
    </row>
    <row r="121" spans="1:24">
      <c r="A121" s="1" t="s">
        <v>1933</v>
      </c>
      <c r="B121" s="2">
        <v>45430</v>
      </c>
      <c r="C121" s="1" t="s">
        <v>1381</v>
      </c>
      <c r="D121" s="1" t="s">
        <v>1695</v>
      </c>
      <c r="E121" s="1">
        <v>1</v>
      </c>
      <c r="F121" s="1">
        <v>1999</v>
      </c>
      <c r="G121" s="1">
        <v>99.95</v>
      </c>
      <c r="H121" s="1" t="s">
        <v>1821</v>
      </c>
      <c r="I121" s="1" t="s">
        <v>1802</v>
      </c>
      <c r="J121" s="1" t="s">
        <v>1802</v>
      </c>
      <c r="K121" s="1" t="s">
        <v>1813</v>
      </c>
      <c r="L121" s="1">
        <v>100</v>
      </c>
      <c r="M121" s="1">
        <v>1597</v>
      </c>
      <c r="N121">
        <f t="shared" si="9"/>
        <v>1899.05</v>
      </c>
      <c r="O121">
        <f t="shared" si="10"/>
        <v>1597</v>
      </c>
      <c r="P121">
        <f t="shared" si="11"/>
        <v>302.04999999999995</v>
      </c>
      <c r="Q121">
        <f t="shared" si="12"/>
        <v>0.15905321081593427</v>
      </c>
      <c r="R121">
        <f t="shared" si="13"/>
        <v>1899.05</v>
      </c>
      <c r="S121">
        <f t="shared" si="14"/>
        <v>302.04999999999995</v>
      </c>
      <c r="T121" t="str">
        <f t="shared" si="15"/>
        <v>May</v>
      </c>
      <c r="U121" t="str">
        <f t="shared" si="16"/>
        <v>May-2024</v>
      </c>
      <c r="V121" s="3">
        <f t="shared" si="17"/>
        <v>45413</v>
      </c>
      <c r="W121" t="str">
        <f>VLOOKUP(D121,Products!A:G,3,FALSE)</f>
        <v>Electronics</v>
      </c>
      <c r="X121" t="str">
        <f>VLOOKUP(D121,Products!A:G,2,FALSE)</f>
        <v>Power Bank</v>
      </c>
    </row>
    <row r="122" spans="1:24">
      <c r="A122" s="1" t="s">
        <v>1934</v>
      </c>
      <c r="B122" s="2">
        <v>45884</v>
      </c>
      <c r="C122" s="1" t="s">
        <v>524</v>
      </c>
      <c r="D122" s="1" t="s">
        <v>1737</v>
      </c>
      <c r="E122" s="1">
        <v>1</v>
      </c>
      <c r="F122" s="1">
        <v>499</v>
      </c>
      <c r="G122" s="1">
        <v>49.9</v>
      </c>
      <c r="H122" s="1" t="s">
        <v>1801</v>
      </c>
      <c r="I122" s="1" t="s">
        <v>1802</v>
      </c>
      <c r="J122" s="1" t="s">
        <v>1809</v>
      </c>
      <c r="K122" s="1" t="s">
        <v>1813</v>
      </c>
      <c r="L122" s="1">
        <v>50</v>
      </c>
      <c r="M122" s="1">
        <v>320</v>
      </c>
      <c r="N122">
        <f t="shared" si="9"/>
        <v>449.1</v>
      </c>
      <c r="O122">
        <f t="shared" si="10"/>
        <v>320</v>
      </c>
      <c r="P122">
        <f t="shared" si="11"/>
        <v>129.10000000000002</v>
      </c>
      <c r="Q122">
        <f t="shared" si="12"/>
        <v>0.28746381652193281</v>
      </c>
      <c r="R122">
        <f t="shared" si="13"/>
        <v>449.1</v>
      </c>
      <c r="S122">
        <f t="shared" si="14"/>
        <v>129.10000000000002</v>
      </c>
      <c r="T122" t="str">
        <f t="shared" si="15"/>
        <v>Aug</v>
      </c>
      <c r="U122" t="str">
        <f t="shared" si="16"/>
        <v>Aug-2025</v>
      </c>
      <c r="V122" s="3">
        <f t="shared" si="17"/>
        <v>45870</v>
      </c>
      <c r="W122" t="str">
        <f>VLOOKUP(D122,Products!A:G,3,FALSE)</f>
        <v>Home &amp; Kitchen</v>
      </c>
      <c r="X122" t="str">
        <f>VLOOKUP(D122,Products!A:G,2,FALSE)</f>
        <v>Cookware Set</v>
      </c>
    </row>
    <row r="123" spans="1:24">
      <c r="A123" s="1" t="s">
        <v>1935</v>
      </c>
      <c r="B123" s="2">
        <v>45857</v>
      </c>
      <c r="C123" s="1" t="s">
        <v>1213</v>
      </c>
      <c r="D123" s="1" t="s">
        <v>1773</v>
      </c>
      <c r="E123" s="1">
        <v>1</v>
      </c>
      <c r="F123" s="1">
        <v>6999</v>
      </c>
      <c r="G123" s="1">
        <v>1399.8</v>
      </c>
      <c r="H123" s="1" t="s">
        <v>1805</v>
      </c>
      <c r="I123" s="1" t="s">
        <v>1802</v>
      </c>
      <c r="J123" s="1" t="s">
        <v>1802</v>
      </c>
      <c r="K123" s="1" t="s">
        <v>1819</v>
      </c>
      <c r="L123" s="1">
        <v>100</v>
      </c>
      <c r="M123" s="1">
        <v>4949</v>
      </c>
      <c r="N123">
        <f t="shared" si="9"/>
        <v>5599.2</v>
      </c>
      <c r="O123">
        <f t="shared" si="10"/>
        <v>4949</v>
      </c>
      <c r="P123">
        <f t="shared" si="11"/>
        <v>650.19999999999982</v>
      </c>
      <c r="Q123">
        <f t="shared" si="12"/>
        <v>0.11612373196170879</v>
      </c>
      <c r="R123">
        <f t="shared" si="13"/>
        <v>5599.2</v>
      </c>
      <c r="S123">
        <f t="shared" si="14"/>
        <v>650.19999999999982</v>
      </c>
      <c r="T123" t="str">
        <f t="shared" si="15"/>
        <v>Jul</v>
      </c>
      <c r="U123" t="str">
        <f t="shared" si="16"/>
        <v>Jul-2025</v>
      </c>
      <c r="V123" s="3">
        <f t="shared" si="17"/>
        <v>45839</v>
      </c>
      <c r="W123" t="str">
        <f>VLOOKUP(D123,Products!A:G,3,FALSE)</f>
        <v>Beauty &amp; Personal Care</v>
      </c>
      <c r="X123" t="str">
        <f>VLOOKUP(D123,Products!A:G,2,FALSE)</f>
        <v>Perfume</v>
      </c>
    </row>
    <row r="124" spans="1:24">
      <c r="A124" s="1" t="s">
        <v>1936</v>
      </c>
      <c r="B124" s="2">
        <v>45904</v>
      </c>
      <c r="C124" s="1" t="s">
        <v>1227</v>
      </c>
      <c r="D124" s="1" t="s">
        <v>1778</v>
      </c>
      <c r="E124" s="1">
        <v>2</v>
      </c>
      <c r="F124" s="1">
        <v>499</v>
      </c>
      <c r="G124" s="1">
        <v>199.6</v>
      </c>
      <c r="H124" s="1" t="s">
        <v>1805</v>
      </c>
      <c r="I124" s="1" t="s">
        <v>1802</v>
      </c>
      <c r="J124" s="1" t="s">
        <v>1809</v>
      </c>
      <c r="K124" s="1" t="s">
        <v>1803</v>
      </c>
      <c r="L124" s="1">
        <v>100</v>
      </c>
      <c r="M124" s="1">
        <v>323</v>
      </c>
      <c r="N124">
        <f t="shared" si="9"/>
        <v>798.4</v>
      </c>
      <c r="O124">
        <f t="shared" si="10"/>
        <v>646</v>
      </c>
      <c r="P124">
        <f t="shared" si="11"/>
        <v>152.39999999999998</v>
      </c>
      <c r="Q124">
        <f t="shared" si="12"/>
        <v>0.19088176352705408</v>
      </c>
      <c r="R124">
        <f t="shared" si="13"/>
        <v>798.4</v>
      </c>
      <c r="S124">
        <f t="shared" si="14"/>
        <v>152.39999999999998</v>
      </c>
      <c r="T124" t="str">
        <f t="shared" si="15"/>
        <v>Sep</v>
      </c>
      <c r="U124" t="str">
        <f t="shared" si="16"/>
        <v>Sep-2025</v>
      </c>
      <c r="V124" s="3">
        <f t="shared" si="17"/>
        <v>45901</v>
      </c>
      <c r="W124" t="str">
        <f>VLOOKUP(D124,Products!A:G,3,FALSE)</f>
        <v>Sports &amp; Fitness</v>
      </c>
      <c r="X124" t="str">
        <f>VLOOKUP(D124,Products!A:G,2,FALSE)</f>
        <v>Yoga Mat</v>
      </c>
    </row>
    <row r="125" spans="1:24">
      <c r="A125" s="1" t="s">
        <v>1937</v>
      </c>
      <c r="B125" s="2">
        <v>45518</v>
      </c>
      <c r="C125" s="1" t="s">
        <v>514</v>
      </c>
      <c r="D125" s="1" t="s">
        <v>1745</v>
      </c>
      <c r="E125" s="1">
        <v>3</v>
      </c>
      <c r="F125" s="1">
        <v>599</v>
      </c>
      <c r="G125" s="1">
        <v>89.85</v>
      </c>
      <c r="H125" s="1" t="s">
        <v>1801</v>
      </c>
      <c r="I125" s="1" t="s">
        <v>1802</v>
      </c>
      <c r="J125" s="1" t="s">
        <v>1802</v>
      </c>
      <c r="K125" s="1" t="s">
        <v>1810</v>
      </c>
      <c r="L125" s="1">
        <v>100</v>
      </c>
      <c r="M125" s="1">
        <v>464</v>
      </c>
      <c r="N125">
        <f t="shared" si="9"/>
        <v>1707.15</v>
      </c>
      <c r="O125">
        <f t="shared" si="10"/>
        <v>1392</v>
      </c>
      <c r="P125">
        <f t="shared" si="11"/>
        <v>315.15000000000009</v>
      </c>
      <c r="Q125">
        <f t="shared" si="12"/>
        <v>0.18460592215095339</v>
      </c>
      <c r="R125">
        <f t="shared" si="13"/>
        <v>1707.15</v>
      </c>
      <c r="S125">
        <f t="shared" si="14"/>
        <v>315.15000000000009</v>
      </c>
      <c r="T125" t="str">
        <f t="shared" si="15"/>
        <v>Aug</v>
      </c>
      <c r="U125" t="str">
        <f t="shared" si="16"/>
        <v>Aug-2024</v>
      </c>
      <c r="V125" s="3">
        <f t="shared" si="17"/>
        <v>45505</v>
      </c>
      <c r="W125" t="str">
        <f>VLOOKUP(D125,Products!A:G,3,FALSE)</f>
        <v>Home &amp; Kitchen</v>
      </c>
      <c r="X125" t="str">
        <f>VLOOKUP(D125,Products!A:G,2,FALSE)</f>
        <v>Storage Box</v>
      </c>
    </row>
    <row r="126" spans="1:24">
      <c r="A126" s="1" t="s">
        <v>1938</v>
      </c>
      <c r="B126" s="2">
        <v>45552</v>
      </c>
      <c r="C126" s="1" t="s">
        <v>716</v>
      </c>
      <c r="D126" s="1" t="s">
        <v>1681</v>
      </c>
      <c r="E126" s="1">
        <v>4</v>
      </c>
      <c r="F126" s="1">
        <v>799</v>
      </c>
      <c r="G126" s="1">
        <v>159.80000000000001</v>
      </c>
      <c r="H126" s="1" t="s">
        <v>1801</v>
      </c>
      <c r="I126" s="1" t="s">
        <v>1802</v>
      </c>
      <c r="J126" s="1" t="s">
        <v>1802</v>
      </c>
      <c r="K126" s="1" t="s">
        <v>1810</v>
      </c>
      <c r="L126" s="1">
        <v>60</v>
      </c>
      <c r="M126" s="1">
        <v>645</v>
      </c>
      <c r="N126">
        <f t="shared" si="9"/>
        <v>3036.2</v>
      </c>
      <c r="O126">
        <f t="shared" si="10"/>
        <v>2580</v>
      </c>
      <c r="P126">
        <f t="shared" si="11"/>
        <v>456.19999999999982</v>
      </c>
      <c r="Q126">
        <f t="shared" si="12"/>
        <v>0.1502536064817864</v>
      </c>
      <c r="R126">
        <f t="shared" si="13"/>
        <v>3036.2</v>
      </c>
      <c r="S126">
        <f t="shared" si="14"/>
        <v>456.19999999999982</v>
      </c>
      <c r="T126" t="str">
        <f t="shared" si="15"/>
        <v>Sep</v>
      </c>
      <c r="U126" t="str">
        <f t="shared" si="16"/>
        <v>Sep-2024</v>
      </c>
      <c r="V126" s="3">
        <f t="shared" si="17"/>
        <v>45536</v>
      </c>
      <c r="W126" t="str">
        <f>VLOOKUP(D126,Products!A:G,3,FALSE)</f>
        <v>Electronics</v>
      </c>
      <c r="X126" t="str">
        <f>VLOOKUP(D126,Products!A:G,2,FALSE)</f>
        <v>Headphones</v>
      </c>
    </row>
    <row r="127" spans="1:24">
      <c r="A127" s="1" t="s">
        <v>1939</v>
      </c>
      <c r="B127" s="2">
        <v>45381</v>
      </c>
      <c r="C127" s="1" t="s">
        <v>1001</v>
      </c>
      <c r="D127" s="1" t="s">
        <v>1682</v>
      </c>
      <c r="E127" s="1">
        <v>2</v>
      </c>
      <c r="F127" s="1">
        <v>1599</v>
      </c>
      <c r="G127" s="1">
        <v>479.7</v>
      </c>
      <c r="H127" s="1" t="s">
        <v>1823</v>
      </c>
      <c r="I127" s="1" t="s">
        <v>1802</v>
      </c>
      <c r="J127" s="1" t="s">
        <v>1802</v>
      </c>
      <c r="K127" s="1" t="s">
        <v>1807</v>
      </c>
      <c r="L127" s="1">
        <v>60</v>
      </c>
      <c r="M127" s="1">
        <v>1169</v>
      </c>
      <c r="N127">
        <f t="shared" si="9"/>
        <v>2718.3</v>
      </c>
      <c r="O127">
        <f t="shared" si="10"/>
        <v>2338</v>
      </c>
      <c r="P127">
        <f t="shared" si="11"/>
        <v>380.30000000000018</v>
      </c>
      <c r="Q127">
        <f t="shared" si="12"/>
        <v>0.1399036162307325</v>
      </c>
      <c r="R127">
        <f t="shared" si="13"/>
        <v>2718.3</v>
      </c>
      <c r="S127">
        <f t="shared" si="14"/>
        <v>380.30000000000018</v>
      </c>
      <c r="T127" t="str">
        <f t="shared" si="15"/>
        <v>Mar</v>
      </c>
      <c r="U127" t="str">
        <f t="shared" si="16"/>
        <v>Mar-2024</v>
      </c>
      <c r="V127" s="3">
        <f t="shared" si="17"/>
        <v>45352</v>
      </c>
      <c r="W127" t="str">
        <f>VLOOKUP(D127,Products!A:G,3,FALSE)</f>
        <v>Electronics</v>
      </c>
      <c r="X127" t="str">
        <f>VLOOKUP(D127,Products!A:G,2,FALSE)</f>
        <v>Headphones</v>
      </c>
    </row>
    <row r="128" spans="1:24">
      <c r="A128" s="1" t="s">
        <v>1940</v>
      </c>
      <c r="B128" s="2">
        <v>45419</v>
      </c>
      <c r="C128" s="1" t="s">
        <v>1409</v>
      </c>
      <c r="D128" s="1" t="s">
        <v>1735</v>
      </c>
      <c r="E128" s="1">
        <v>2</v>
      </c>
      <c r="F128" s="1">
        <v>3999</v>
      </c>
      <c r="G128" s="1">
        <v>399.9</v>
      </c>
      <c r="H128" s="1" t="s">
        <v>1805</v>
      </c>
      <c r="I128" s="1" t="s">
        <v>1802</v>
      </c>
      <c r="J128" s="1" t="s">
        <v>1802</v>
      </c>
      <c r="K128" s="1" t="s">
        <v>1807</v>
      </c>
      <c r="L128" s="1">
        <v>80</v>
      </c>
      <c r="M128" s="1">
        <v>2895</v>
      </c>
      <c r="N128">
        <f t="shared" si="9"/>
        <v>7598.1</v>
      </c>
      <c r="O128">
        <f t="shared" si="10"/>
        <v>5790</v>
      </c>
      <c r="P128">
        <f t="shared" si="11"/>
        <v>1808.1000000000004</v>
      </c>
      <c r="Q128">
        <f t="shared" si="12"/>
        <v>0.23796738658348801</v>
      </c>
      <c r="R128">
        <f t="shared" si="13"/>
        <v>7598.1</v>
      </c>
      <c r="S128">
        <f t="shared" si="14"/>
        <v>1808.1000000000004</v>
      </c>
      <c r="T128" t="str">
        <f t="shared" si="15"/>
        <v>May</v>
      </c>
      <c r="U128" t="str">
        <f t="shared" si="16"/>
        <v>May-2024</v>
      </c>
      <c r="V128" s="3">
        <f t="shared" si="17"/>
        <v>45413</v>
      </c>
      <c r="W128" t="str">
        <f>VLOOKUP(D128,Products!A:G,3,FALSE)</f>
        <v>Home &amp; Kitchen</v>
      </c>
      <c r="X128" t="str">
        <f>VLOOKUP(D128,Products!A:G,2,FALSE)</f>
        <v>Cookware Set</v>
      </c>
    </row>
    <row r="129" spans="1:24">
      <c r="A129" s="1" t="s">
        <v>1941</v>
      </c>
      <c r="B129" s="2">
        <v>45942</v>
      </c>
      <c r="C129" s="1" t="s">
        <v>1552</v>
      </c>
      <c r="D129" s="1" t="s">
        <v>1792</v>
      </c>
      <c r="E129" s="1">
        <v>3</v>
      </c>
      <c r="F129" s="1">
        <v>399</v>
      </c>
      <c r="G129" s="1">
        <v>179.55</v>
      </c>
      <c r="H129" s="1" t="s">
        <v>1821</v>
      </c>
      <c r="I129" s="1" t="s">
        <v>1802</v>
      </c>
      <c r="J129" s="1" t="s">
        <v>1802</v>
      </c>
      <c r="K129" s="1" t="s">
        <v>1810</v>
      </c>
      <c r="L129" s="1">
        <v>70</v>
      </c>
      <c r="M129" s="1">
        <v>244</v>
      </c>
      <c r="N129">
        <f t="shared" si="9"/>
        <v>1017.45</v>
      </c>
      <c r="O129">
        <f t="shared" si="10"/>
        <v>732</v>
      </c>
      <c r="P129">
        <f t="shared" si="11"/>
        <v>285.45000000000005</v>
      </c>
      <c r="Q129">
        <f t="shared" si="12"/>
        <v>0.28055432699395549</v>
      </c>
      <c r="R129">
        <f t="shared" si="13"/>
        <v>1017.45</v>
      </c>
      <c r="S129">
        <f t="shared" si="14"/>
        <v>285.45000000000005</v>
      </c>
      <c r="T129" t="str">
        <f t="shared" si="15"/>
        <v>Oct</v>
      </c>
      <c r="U129" t="str">
        <f t="shared" si="16"/>
        <v>Oct-2025</v>
      </c>
      <c r="V129" s="3">
        <f t="shared" si="17"/>
        <v>45931</v>
      </c>
      <c r="W129" t="str">
        <f>VLOOKUP(D129,Products!A:G,3,FALSE)</f>
        <v>Sports &amp; Fitness</v>
      </c>
      <c r="X129" t="str">
        <f>VLOOKUP(D129,Products!A:G,2,FALSE)</f>
        <v>Fitness Band</v>
      </c>
    </row>
    <row r="130" spans="1:24">
      <c r="A130" s="1" t="s">
        <v>1942</v>
      </c>
      <c r="B130" s="2">
        <v>45391</v>
      </c>
      <c r="C130" s="1" t="s">
        <v>458</v>
      </c>
      <c r="D130" s="1" t="s">
        <v>1789</v>
      </c>
      <c r="E130" s="1">
        <v>1</v>
      </c>
      <c r="F130" s="1">
        <v>999</v>
      </c>
      <c r="G130" s="1">
        <v>49.95</v>
      </c>
      <c r="H130" s="1" t="s">
        <v>1823</v>
      </c>
      <c r="I130" s="1" t="s">
        <v>1802</v>
      </c>
      <c r="J130" s="1" t="s">
        <v>1802</v>
      </c>
      <c r="K130" s="1" t="s">
        <v>1810</v>
      </c>
      <c r="L130" s="1">
        <v>40</v>
      </c>
      <c r="M130" s="1">
        <v>727</v>
      </c>
      <c r="N130">
        <f t="shared" si="9"/>
        <v>949.05</v>
      </c>
      <c r="O130">
        <f t="shared" si="10"/>
        <v>727</v>
      </c>
      <c r="P130">
        <f t="shared" si="11"/>
        <v>222.04999999999995</v>
      </c>
      <c r="Q130">
        <f t="shared" si="12"/>
        <v>0.23397081291818131</v>
      </c>
      <c r="R130">
        <f t="shared" si="13"/>
        <v>949.05</v>
      </c>
      <c r="S130">
        <f t="shared" si="14"/>
        <v>222.04999999999995</v>
      </c>
      <c r="T130" t="str">
        <f t="shared" si="15"/>
        <v>Apr</v>
      </c>
      <c r="U130" t="str">
        <f t="shared" si="16"/>
        <v>Apr-2024</v>
      </c>
      <c r="V130" s="3">
        <f t="shared" si="17"/>
        <v>45383</v>
      </c>
      <c r="W130" t="str">
        <f>VLOOKUP(D130,Products!A:G,3,FALSE)</f>
        <v>Sports &amp; Fitness</v>
      </c>
      <c r="X130" t="str">
        <f>VLOOKUP(D130,Products!A:G,2,FALSE)</f>
        <v>Dumbbells</v>
      </c>
    </row>
    <row r="131" spans="1:24">
      <c r="A131" s="1" t="s">
        <v>1943</v>
      </c>
      <c r="B131" s="2">
        <v>45922</v>
      </c>
      <c r="C131" s="1" t="s">
        <v>712</v>
      </c>
      <c r="D131" s="1" t="s">
        <v>1664</v>
      </c>
      <c r="E131" s="1">
        <v>2</v>
      </c>
      <c r="F131" s="1">
        <v>999</v>
      </c>
      <c r="G131" s="1">
        <v>0</v>
      </c>
      <c r="H131" s="1" t="s">
        <v>1801</v>
      </c>
      <c r="I131" s="1" t="s">
        <v>1815</v>
      </c>
      <c r="J131" s="1" t="s">
        <v>1815</v>
      </c>
      <c r="K131" s="1" t="s">
        <v>1813</v>
      </c>
      <c r="L131" s="1">
        <v>100</v>
      </c>
      <c r="M131" s="1">
        <v>590</v>
      </c>
      <c r="N131">
        <f t="shared" ref="N131:N194" si="18">E131*F131-G131</f>
        <v>1998</v>
      </c>
      <c r="O131">
        <f t="shared" ref="O131:O194" si="19">E131*M131</f>
        <v>1180</v>
      </c>
      <c r="P131">
        <f t="shared" ref="P131:P194" si="20">N131-O131</f>
        <v>818</v>
      </c>
      <c r="Q131">
        <f t="shared" ref="Q131:Q194" si="21">IFERROR(P131/N131,0)</f>
        <v>0.4094094094094094</v>
      </c>
      <c r="R131">
        <f t="shared" ref="R131:R194" si="22">IF(I131="Cancelled",0,N131)</f>
        <v>0</v>
      </c>
      <c r="S131">
        <f t="shared" ref="S131:S194" si="23">IF(I131="Cancelled",0,P131)</f>
        <v>0</v>
      </c>
      <c r="T131" t="str">
        <f t="shared" ref="T131:T194" si="24">TEXT(B131,"mmm")</f>
        <v>Sep</v>
      </c>
      <c r="U131" t="str">
        <f t="shared" ref="U131:U194" si="25">TEXT(B131,"mmm-yyyy")</f>
        <v>Sep-2025</v>
      </c>
      <c r="V131" s="3">
        <f t="shared" ref="V131:V194" si="26">DATE(YEAR(B131),MONTH(B131),1)</f>
        <v>45901</v>
      </c>
      <c r="W131" t="str">
        <f>VLOOKUP(D131,Products!A:G,3,FALSE)</f>
        <v>Electronics</v>
      </c>
      <c r="X131" t="str">
        <f>VLOOKUP(D131,Products!A:G,2,FALSE)</f>
        <v>Smartphone</v>
      </c>
    </row>
    <row r="132" spans="1:24">
      <c r="A132" s="1" t="s">
        <v>1944</v>
      </c>
      <c r="B132" s="2">
        <v>45420</v>
      </c>
      <c r="C132" s="1" t="s">
        <v>404</v>
      </c>
      <c r="D132" s="1" t="s">
        <v>1751</v>
      </c>
      <c r="E132" s="1">
        <v>2</v>
      </c>
      <c r="F132" s="1">
        <v>1599</v>
      </c>
      <c r="G132" s="1">
        <v>639.6</v>
      </c>
      <c r="H132" s="1" t="s">
        <v>1821</v>
      </c>
      <c r="I132" s="1" t="s">
        <v>1802</v>
      </c>
      <c r="J132" s="1" t="s">
        <v>1802</v>
      </c>
      <c r="K132" s="1" t="s">
        <v>1813</v>
      </c>
      <c r="L132" s="1">
        <v>40</v>
      </c>
      <c r="M132" s="1">
        <v>1023</v>
      </c>
      <c r="N132">
        <f t="shared" si="18"/>
        <v>2558.4</v>
      </c>
      <c r="O132">
        <f t="shared" si="19"/>
        <v>2046</v>
      </c>
      <c r="P132">
        <f t="shared" si="20"/>
        <v>512.40000000000009</v>
      </c>
      <c r="Q132">
        <f t="shared" si="21"/>
        <v>0.20028142589118203</v>
      </c>
      <c r="R132">
        <f t="shared" si="22"/>
        <v>2558.4</v>
      </c>
      <c r="S132">
        <f t="shared" si="23"/>
        <v>512.40000000000009</v>
      </c>
      <c r="T132" t="str">
        <f t="shared" si="24"/>
        <v>May</v>
      </c>
      <c r="U132" t="str">
        <f t="shared" si="25"/>
        <v>May-2024</v>
      </c>
      <c r="V132" s="3">
        <f t="shared" si="26"/>
        <v>45413</v>
      </c>
      <c r="W132" t="str">
        <f>VLOOKUP(D132,Products!A:G,3,FALSE)</f>
        <v>Beauty &amp; Personal Care</v>
      </c>
      <c r="X132" t="str">
        <f>VLOOKUP(D132,Products!A:G,2,FALSE)</f>
        <v>Face Wash</v>
      </c>
    </row>
    <row r="133" spans="1:24">
      <c r="A133" s="1" t="s">
        <v>1945</v>
      </c>
      <c r="B133" s="2">
        <v>45954</v>
      </c>
      <c r="C133" s="1" t="s">
        <v>498</v>
      </c>
      <c r="D133" s="1" t="s">
        <v>1778</v>
      </c>
      <c r="E133" s="1">
        <v>4</v>
      </c>
      <c r="F133" s="1">
        <v>499</v>
      </c>
      <c r="G133" s="1">
        <v>0</v>
      </c>
      <c r="H133" s="1" t="s">
        <v>1823</v>
      </c>
      <c r="I133" s="1" t="s">
        <v>1815</v>
      </c>
      <c r="J133" s="1" t="s">
        <v>1815</v>
      </c>
      <c r="K133" s="1" t="s">
        <v>1819</v>
      </c>
      <c r="L133" s="1">
        <v>80</v>
      </c>
      <c r="M133" s="1">
        <v>323</v>
      </c>
      <c r="N133">
        <f t="shared" si="18"/>
        <v>1996</v>
      </c>
      <c r="O133">
        <f t="shared" si="19"/>
        <v>1292</v>
      </c>
      <c r="P133">
        <f t="shared" si="20"/>
        <v>704</v>
      </c>
      <c r="Q133">
        <f t="shared" si="21"/>
        <v>0.35270541082164331</v>
      </c>
      <c r="R133">
        <f t="shared" si="22"/>
        <v>0</v>
      </c>
      <c r="S133">
        <f t="shared" si="23"/>
        <v>0</v>
      </c>
      <c r="T133" t="str">
        <f t="shared" si="24"/>
        <v>Oct</v>
      </c>
      <c r="U133" t="str">
        <f t="shared" si="25"/>
        <v>Oct-2025</v>
      </c>
      <c r="V133" s="3">
        <f t="shared" si="26"/>
        <v>45931</v>
      </c>
      <c r="W133" t="str">
        <f>VLOOKUP(D133,Products!A:G,3,FALSE)</f>
        <v>Sports &amp; Fitness</v>
      </c>
      <c r="X133" t="str">
        <f>VLOOKUP(D133,Products!A:G,2,FALSE)</f>
        <v>Yoga Mat</v>
      </c>
    </row>
    <row r="134" spans="1:24">
      <c r="A134" s="1" t="s">
        <v>1946</v>
      </c>
      <c r="B134" s="2">
        <v>45830</v>
      </c>
      <c r="C134" s="1" t="s">
        <v>986</v>
      </c>
      <c r="D134" s="1" t="s">
        <v>1799</v>
      </c>
      <c r="E134" s="1">
        <v>3</v>
      </c>
      <c r="F134" s="1">
        <v>4999</v>
      </c>
      <c r="G134" s="1">
        <v>1499.7</v>
      </c>
      <c r="H134" s="1" t="s">
        <v>1801</v>
      </c>
      <c r="I134" s="1" t="s">
        <v>1802</v>
      </c>
      <c r="J134" s="1" t="s">
        <v>1802</v>
      </c>
      <c r="K134" s="1" t="s">
        <v>1817</v>
      </c>
      <c r="L134" s="1">
        <v>70</v>
      </c>
      <c r="M134" s="1">
        <v>3463</v>
      </c>
      <c r="N134">
        <f t="shared" si="18"/>
        <v>13497.3</v>
      </c>
      <c r="O134">
        <f t="shared" si="19"/>
        <v>10389</v>
      </c>
      <c r="P134">
        <f t="shared" si="20"/>
        <v>3108.2999999999993</v>
      </c>
      <c r="Q134">
        <f t="shared" si="21"/>
        <v>0.2302905025449534</v>
      </c>
      <c r="R134">
        <f t="shared" si="22"/>
        <v>13497.3</v>
      </c>
      <c r="S134">
        <f t="shared" si="23"/>
        <v>3108.2999999999993</v>
      </c>
      <c r="T134" t="str">
        <f t="shared" si="24"/>
        <v>Jun</v>
      </c>
      <c r="U134" t="str">
        <f t="shared" si="25"/>
        <v>Jun-2025</v>
      </c>
      <c r="V134" s="3">
        <f t="shared" si="26"/>
        <v>45809</v>
      </c>
      <c r="W134" t="str">
        <f>VLOOKUP(D134,Products!A:G,3,FALSE)</f>
        <v>Sports &amp; Fitness</v>
      </c>
      <c r="X134" t="str">
        <f>VLOOKUP(D134,Products!A:G,2,FALSE)</f>
        <v>Cricket Bat</v>
      </c>
    </row>
    <row r="135" spans="1:24">
      <c r="A135" s="1" t="s">
        <v>1947</v>
      </c>
      <c r="B135" s="2">
        <v>45462</v>
      </c>
      <c r="C135" s="1" t="s">
        <v>1040</v>
      </c>
      <c r="D135" s="1" t="s">
        <v>1742</v>
      </c>
      <c r="E135" s="1">
        <v>1</v>
      </c>
      <c r="F135" s="1">
        <v>299</v>
      </c>
      <c r="G135" s="1">
        <v>0</v>
      </c>
      <c r="H135" s="1" t="s">
        <v>1805</v>
      </c>
      <c r="I135" s="1" t="s">
        <v>1815</v>
      </c>
      <c r="J135" s="1" t="s">
        <v>1815</v>
      </c>
      <c r="K135" s="1" t="s">
        <v>1803</v>
      </c>
      <c r="L135" s="1">
        <v>40</v>
      </c>
      <c r="M135" s="1">
        <v>188</v>
      </c>
      <c r="N135">
        <f t="shared" si="18"/>
        <v>299</v>
      </c>
      <c r="O135">
        <f t="shared" si="19"/>
        <v>188</v>
      </c>
      <c r="P135">
        <f t="shared" si="20"/>
        <v>111</v>
      </c>
      <c r="Q135">
        <f t="shared" si="21"/>
        <v>0.37123745819397991</v>
      </c>
      <c r="R135">
        <f t="shared" si="22"/>
        <v>0</v>
      </c>
      <c r="S135">
        <f t="shared" si="23"/>
        <v>0</v>
      </c>
      <c r="T135" t="str">
        <f t="shared" si="24"/>
        <v>Jun</v>
      </c>
      <c r="U135" t="str">
        <f t="shared" si="25"/>
        <v>Jun-2024</v>
      </c>
      <c r="V135" s="3">
        <f t="shared" si="26"/>
        <v>45444</v>
      </c>
      <c r="W135" t="str">
        <f>VLOOKUP(D135,Products!A:G,3,FALSE)</f>
        <v>Home &amp; Kitchen</v>
      </c>
      <c r="X135" t="str">
        <f>VLOOKUP(D135,Products!A:G,2,FALSE)</f>
        <v>Bedsheet</v>
      </c>
    </row>
    <row r="136" spans="1:24">
      <c r="A136" s="1" t="s">
        <v>1948</v>
      </c>
      <c r="B136" s="2">
        <v>45874</v>
      </c>
      <c r="C136" s="1" t="s">
        <v>1614</v>
      </c>
      <c r="D136" s="1" t="s">
        <v>1789</v>
      </c>
      <c r="E136" s="1">
        <v>4</v>
      </c>
      <c r="F136" s="1">
        <v>999</v>
      </c>
      <c r="G136" s="1">
        <v>0</v>
      </c>
      <c r="H136" s="1" t="s">
        <v>1812</v>
      </c>
      <c r="I136" s="1" t="s">
        <v>1815</v>
      </c>
      <c r="J136" s="1" t="s">
        <v>1815</v>
      </c>
      <c r="K136" s="1" t="s">
        <v>1813</v>
      </c>
      <c r="L136" s="1">
        <v>60</v>
      </c>
      <c r="M136" s="1">
        <v>727</v>
      </c>
      <c r="N136">
        <f t="shared" si="18"/>
        <v>3996</v>
      </c>
      <c r="O136">
        <f t="shared" si="19"/>
        <v>2908</v>
      </c>
      <c r="P136">
        <f t="shared" si="20"/>
        <v>1088</v>
      </c>
      <c r="Q136">
        <f t="shared" si="21"/>
        <v>0.2722722722722723</v>
      </c>
      <c r="R136">
        <f t="shared" si="22"/>
        <v>0</v>
      </c>
      <c r="S136">
        <f t="shared" si="23"/>
        <v>0</v>
      </c>
      <c r="T136" t="str">
        <f t="shared" si="24"/>
        <v>Aug</v>
      </c>
      <c r="U136" t="str">
        <f t="shared" si="25"/>
        <v>Aug-2025</v>
      </c>
      <c r="V136" s="3">
        <f t="shared" si="26"/>
        <v>45870</v>
      </c>
      <c r="W136" t="str">
        <f>VLOOKUP(D136,Products!A:G,3,FALSE)</f>
        <v>Sports &amp; Fitness</v>
      </c>
      <c r="X136" t="str">
        <f>VLOOKUP(D136,Products!A:G,2,FALSE)</f>
        <v>Dumbbells</v>
      </c>
    </row>
    <row r="137" spans="1:24">
      <c r="A137" s="1" t="s">
        <v>1949</v>
      </c>
      <c r="B137" s="2">
        <v>45835</v>
      </c>
      <c r="C137" s="1" t="s">
        <v>848</v>
      </c>
      <c r="D137" s="1" t="s">
        <v>1680</v>
      </c>
      <c r="E137" s="1">
        <v>4</v>
      </c>
      <c r="F137" s="1">
        <v>2499</v>
      </c>
      <c r="G137" s="1">
        <v>999.6</v>
      </c>
      <c r="H137" s="1" t="s">
        <v>1801</v>
      </c>
      <c r="I137" s="1" t="s">
        <v>1802</v>
      </c>
      <c r="J137" s="1" t="s">
        <v>1802</v>
      </c>
      <c r="K137" s="1" t="s">
        <v>1817</v>
      </c>
      <c r="L137" s="1">
        <v>60</v>
      </c>
      <c r="M137" s="1">
        <v>2030</v>
      </c>
      <c r="N137">
        <f t="shared" si="18"/>
        <v>8996.4</v>
      </c>
      <c r="O137">
        <f t="shared" si="19"/>
        <v>8120</v>
      </c>
      <c r="P137">
        <f t="shared" si="20"/>
        <v>876.39999999999964</v>
      </c>
      <c r="Q137">
        <f t="shared" si="21"/>
        <v>9.7416744475567973E-2</v>
      </c>
      <c r="R137">
        <f t="shared" si="22"/>
        <v>8996.4</v>
      </c>
      <c r="S137">
        <f t="shared" si="23"/>
        <v>876.39999999999964</v>
      </c>
      <c r="T137" t="str">
        <f t="shared" si="24"/>
        <v>Jun</v>
      </c>
      <c r="U137" t="str">
        <f t="shared" si="25"/>
        <v>Jun-2025</v>
      </c>
      <c r="V137" s="3">
        <f t="shared" si="26"/>
        <v>45809</v>
      </c>
      <c r="W137" t="str">
        <f>VLOOKUP(D137,Products!A:G,3,FALSE)</f>
        <v>Electronics</v>
      </c>
      <c r="X137" t="str">
        <f>VLOOKUP(D137,Products!A:G,2,FALSE)</f>
        <v>Headphones</v>
      </c>
    </row>
    <row r="138" spans="1:24">
      <c r="A138" s="1" t="s">
        <v>1950</v>
      </c>
      <c r="B138" s="2">
        <v>45835</v>
      </c>
      <c r="C138" s="1" t="s">
        <v>935</v>
      </c>
      <c r="D138" s="1" t="s">
        <v>1717</v>
      </c>
      <c r="E138" s="1">
        <v>1</v>
      </c>
      <c r="F138" s="1">
        <v>399</v>
      </c>
      <c r="G138" s="1">
        <v>99.75</v>
      </c>
      <c r="H138" s="1" t="s">
        <v>1801</v>
      </c>
      <c r="I138" s="1" t="s">
        <v>1802</v>
      </c>
      <c r="J138" s="1" t="s">
        <v>1802</v>
      </c>
      <c r="K138" s="1" t="s">
        <v>1817</v>
      </c>
      <c r="L138" s="1">
        <v>50</v>
      </c>
      <c r="M138" s="1">
        <v>226</v>
      </c>
      <c r="N138">
        <f t="shared" si="18"/>
        <v>299.25</v>
      </c>
      <c r="O138">
        <f t="shared" si="19"/>
        <v>226</v>
      </c>
      <c r="P138">
        <f t="shared" si="20"/>
        <v>73.25</v>
      </c>
      <c r="Q138">
        <f t="shared" si="21"/>
        <v>0.24477861319966582</v>
      </c>
      <c r="R138">
        <f t="shared" si="22"/>
        <v>299.25</v>
      </c>
      <c r="S138">
        <f t="shared" si="23"/>
        <v>73.25</v>
      </c>
      <c r="T138" t="str">
        <f t="shared" si="24"/>
        <v>Jun</v>
      </c>
      <c r="U138" t="str">
        <f t="shared" si="25"/>
        <v>Jun-2025</v>
      </c>
      <c r="V138" s="3">
        <f t="shared" si="26"/>
        <v>45809</v>
      </c>
      <c r="W138" t="str">
        <f>VLOOKUP(D138,Products!A:G,3,FALSE)</f>
        <v>Fashion</v>
      </c>
      <c r="X138" t="str">
        <f>VLOOKUP(D138,Products!A:G,2,FALSE)</f>
        <v>Backpack</v>
      </c>
    </row>
    <row r="139" spans="1:24">
      <c r="A139" s="1" t="s">
        <v>1951</v>
      </c>
      <c r="B139" s="2">
        <v>45663</v>
      </c>
      <c r="C139" s="1" t="s">
        <v>833</v>
      </c>
      <c r="D139" s="1" t="s">
        <v>1799</v>
      </c>
      <c r="E139" s="1">
        <v>1</v>
      </c>
      <c r="F139" s="1">
        <v>4999</v>
      </c>
      <c r="G139" s="1">
        <v>499.9</v>
      </c>
      <c r="H139" s="1" t="s">
        <v>1805</v>
      </c>
      <c r="I139" s="1" t="s">
        <v>1802</v>
      </c>
      <c r="J139" s="1" t="s">
        <v>1802</v>
      </c>
      <c r="K139" s="1" t="s">
        <v>1813</v>
      </c>
      <c r="L139" s="1">
        <v>80</v>
      </c>
      <c r="M139" s="1">
        <v>3463</v>
      </c>
      <c r="N139">
        <f t="shared" si="18"/>
        <v>4499.1000000000004</v>
      </c>
      <c r="O139">
        <f t="shared" si="19"/>
        <v>3463</v>
      </c>
      <c r="P139">
        <f t="shared" si="20"/>
        <v>1036.1000000000004</v>
      </c>
      <c r="Q139">
        <f t="shared" si="21"/>
        <v>0.23029050254495351</v>
      </c>
      <c r="R139">
        <f t="shared" si="22"/>
        <v>4499.1000000000004</v>
      </c>
      <c r="S139">
        <f t="shared" si="23"/>
        <v>1036.1000000000004</v>
      </c>
      <c r="T139" t="str">
        <f t="shared" si="24"/>
        <v>Jan</v>
      </c>
      <c r="U139" t="str">
        <f t="shared" si="25"/>
        <v>Jan-2025</v>
      </c>
      <c r="V139" s="3">
        <f t="shared" si="26"/>
        <v>45658</v>
      </c>
      <c r="W139" t="str">
        <f>VLOOKUP(D139,Products!A:G,3,FALSE)</f>
        <v>Sports &amp; Fitness</v>
      </c>
      <c r="X139" t="str">
        <f>VLOOKUP(D139,Products!A:G,2,FALSE)</f>
        <v>Cricket Bat</v>
      </c>
    </row>
    <row r="140" spans="1:24">
      <c r="A140" s="1" t="s">
        <v>1952</v>
      </c>
      <c r="B140" s="2">
        <v>45799</v>
      </c>
      <c r="C140" s="1" t="s">
        <v>1511</v>
      </c>
      <c r="D140" s="1" t="s">
        <v>1690</v>
      </c>
      <c r="E140" s="1">
        <v>4</v>
      </c>
      <c r="F140" s="1">
        <v>6999</v>
      </c>
      <c r="G140" s="1">
        <v>0</v>
      </c>
      <c r="H140" s="1" t="s">
        <v>1823</v>
      </c>
      <c r="I140" s="1" t="s">
        <v>1815</v>
      </c>
      <c r="J140" s="1" t="s">
        <v>1815</v>
      </c>
      <c r="K140" s="1" t="s">
        <v>1810</v>
      </c>
      <c r="L140" s="1">
        <v>100</v>
      </c>
      <c r="M140" s="1">
        <v>4046</v>
      </c>
      <c r="N140">
        <f t="shared" si="18"/>
        <v>27996</v>
      </c>
      <c r="O140">
        <f t="shared" si="19"/>
        <v>16184</v>
      </c>
      <c r="P140">
        <f t="shared" si="20"/>
        <v>11812</v>
      </c>
      <c r="Q140">
        <f t="shared" si="21"/>
        <v>0.42191741677382483</v>
      </c>
      <c r="R140">
        <f t="shared" si="22"/>
        <v>0</v>
      </c>
      <c r="S140">
        <f t="shared" si="23"/>
        <v>0</v>
      </c>
      <c r="T140" t="str">
        <f t="shared" si="24"/>
        <v>May</v>
      </c>
      <c r="U140" t="str">
        <f t="shared" si="25"/>
        <v>May-2025</v>
      </c>
      <c r="V140" s="3">
        <f t="shared" si="26"/>
        <v>45778</v>
      </c>
      <c r="W140" t="str">
        <f>VLOOKUP(D140,Products!A:G,3,FALSE)</f>
        <v>Electronics</v>
      </c>
      <c r="X140" t="str">
        <f>VLOOKUP(D140,Products!A:G,2,FALSE)</f>
        <v>Power Bank</v>
      </c>
    </row>
    <row r="141" spans="1:24">
      <c r="A141" s="1" t="s">
        <v>1953</v>
      </c>
      <c r="B141" s="2">
        <v>45492</v>
      </c>
      <c r="C141" s="1" t="s">
        <v>1610</v>
      </c>
      <c r="D141" s="1" t="s">
        <v>1681</v>
      </c>
      <c r="E141" s="1">
        <v>2</v>
      </c>
      <c r="F141" s="1">
        <v>799</v>
      </c>
      <c r="G141" s="1">
        <v>159.80000000000001</v>
      </c>
      <c r="H141" s="1" t="s">
        <v>1801</v>
      </c>
      <c r="I141" s="1" t="s">
        <v>1802</v>
      </c>
      <c r="J141" s="1" t="s">
        <v>1802</v>
      </c>
      <c r="K141" s="1" t="s">
        <v>1803</v>
      </c>
      <c r="L141" s="1">
        <v>40</v>
      </c>
      <c r="M141" s="1">
        <v>645</v>
      </c>
      <c r="N141">
        <f t="shared" si="18"/>
        <v>1438.2</v>
      </c>
      <c r="O141">
        <f t="shared" si="19"/>
        <v>1290</v>
      </c>
      <c r="P141">
        <f t="shared" si="20"/>
        <v>148.20000000000005</v>
      </c>
      <c r="Q141">
        <f t="shared" si="21"/>
        <v>0.10304547350855238</v>
      </c>
      <c r="R141">
        <f t="shared" si="22"/>
        <v>1438.2</v>
      </c>
      <c r="S141">
        <f t="shared" si="23"/>
        <v>148.20000000000005</v>
      </c>
      <c r="T141" t="str">
        <f t="shared" si="24"/>
        <v>Jul</v>
      </c>
      <c r="U141" t="str">
        <f t="shared" si="25"/>
        <v>Jul-2024</v>
      </c>
      <c r="V141" s="3">
        <f t="shared" si="26"/>
        <v>45474</v>
      </c>
      <c r="W141" t="str">
        <f>VLOOKUP(D141,Products!A:G,3,FALSE)</f>
        <v>Electronics</v>
      </c>
      <c r="X141" t="str">
        <f>VLOOKUP(D141,Products!A:G,2,FALSE)</f>
        <v>Headphones</v>
      </c>
    </row>
    <row r="142" spans="1:24">
      <c r="A142" s="1" t="s">
        <v>1954</v>
      </c>
      <c r="B142" s="2">
        <v>45302</v>
      </c>
      <c r="C142" s="1" t="s">
        <v>1643</v>
      </c>
      <c r="D142" s="1" t="s">
        <v>1725</v>
      </c>
      <c r="E142" s="1">
        <v>3</v>
      </c>
      <c r="F142" s="1">
        <v>2499</v>
      </c>
      <c r="G142" s="1">
        <v>374.85</v>
      </c>
      <c r="H142" s="1" t="s">
        <v>1821</v>
      </c>
      <c r="I142" s="1" t="s">
        <v>1802</v>
      </c>
      <c r="J142" s="1" t="s">
        <v>1802</v>
      </c>
      <c r="K142" s="1" t="s">
        <v>1807</v>
      </c>
      <c r="L142" s="1">
        <v>100</v>
      </c>
      <c r="M142" s="1">
        <v>1833</v>
      </c>
      <c r="N142">
        <f t="shared" si="18"/>
        <v>7122.15</v>
      </c>
      <c r="O142">
        <f t="shared" si="19"/>
        <v>5499</v>
      </c>
      <c r="P142">
        <f t="shared" si="20"/>
        <v>1623.1499999999996</v>
      </c>
      <c r="Q142">
        <f t="shared" si="21"/>
        <v>0.22790168699058566</v>
      </c>
      <c r="R142">
        <f t="shared" si="22"/>
        <v>7122.15</v>
      </c>
      <c r="S142">
        <f t="shared" si="23"/>
        <v>1623.1499999999996</v>
      </c>
      <c r="T142" t="str">
        <f t="shared" si="24"/>
        <v>Jan</v>
      </c>
      <c r="U142" t="str">
        <f t="shared" si="25"/>
        <v>Jan-2024</v>
      </c>
      <c r="V142" s="3">
        <f t="shared" si="26"/>
        <v>45292</v>
      </c>
      <c r="W142" t="str">
        <f>VLOOKUP(D142,Products!A:G,3,FALSE)</f>
        <v>Home &amp; Kitchen</v>
      </c>
      <c r="X142" t="str">
        <f>VLOOKUP(D142,Products!A:G,2,FALSE)</f>
        <v>Mixer Grinder</v>
      </c>
    </row>
    <row r="143" spans="1:24">
      <c r="A143" s="1" t="s">
        <v>1955</v>
      </c>
      <c r="B143" s="2">
        <v>45665</v>
      </c>
      <c r="C143" s="1" t="s">
        <v>463</v>
      </c>
      <c r="D143" s="1" t="s">
        <v>1730</v>
      </c>
      <c r="E143" s="1">
        <v>1</v>
      </c>
      <c r="F143" s="1">
        <v>1999</v>
      </c>
      <c r="G143" s="1">
        <v>0</v>
      </c>
      <c r="H143" s="1" t="s">
        <v>1805</v>
      </c>
      <c r="I143" s="1" t="s">
        <v>1802</v>
      </c>
      <c r="J143" s="1" t="s">
        <v>1802</v>
      </c>
      <c r="K143" s="1" t="s">
        <v>1817</v>
      </c>
      <c r="L143" s="1">
        <v>40</v>
      </c>
      <c r="M143" s="1">
        <v>1398</v>
      </c>
      <c r="N143">
        <f t="shared" si="18"/>
        <v>1999</v>
      </c>
      <c r="O143">
        <f t="shared" si="19"/>
        <v>1398</v>
      </c>
      <c r="P143">
        <f t="shared" si="20"/>
        <v>601</v>
      </c>
      <c r="Q143">
        <f t="shared" si="21"/>
        <v>0.30065032516258128</v>
      </c>
      <c r="R143">
        <f t="shared" si="22"/>
        <v>1999</v>
      </c>
      <c r="S143">
        <f t="shared" si="23"/>
        <v>601</v>
      </c>
      <c r="T143" t="str">
        <f t="shared" si="24"/>
        <v>Jan</v>
      </c>
      <c r="U143" t="str">
        <f t="shared" si="25"/>
        <v>Jan-2025</v>
      </c>
      <c r="V143" s="3">
        <f t="shared" si="26"/>
        <v>45658</v>
      </c>
      <c r="W143" t="str">
        <f>VLOOKUP(D143,Products!A:G,3,FALSE)</f>
        <v>Home &amp; Kitchen</v>
      </c>
      <c r="X143" t="str">
        <f>VLOOKUP(D143,Products!A:G,2,FALSE)</f>
        <v>Air Fryer</v>
      </c>
    </row>
    <row r="144" spans="1:24">
      <c r="A144" s="1" t="s">
        <v>1956</v>
      </c>
      <c r="B144" s="2">
        <v>45501</v>
      </c>
      <c r="C144" s="1" t="s">
        <v>1174</v>
      </c>
      <c r="D144" s="1" t="s">
        <v>1771</v>
      </c>
      <c r="E144" s="1">
        <v>2</v>
      </c>
      <c r="F144" s="1">
        <v>399</v>
      </c>
      <c r="G144" s="1">
        <v>0</v>
      </c>
      <c r="H144" s="1" t="s">
        <v>1801</v>
      </c>
      <c r="I144" s="1" t="s">
        <v>1802</v>
      </c>
      <c r="J144" s="1" t="s">
        <v>1802</v>
      </c>
      <c r="K144" s="1" t="s">
        <v>1807</v>
      </c>
      <c r="L144" s="1">
        <v>70</v>
      </c>
      <c r="M144" s="1">
        <v>257</v>
      </c>
      <c r="N144">
        <f t="shared" si="18"/>
        <v>798</v>
      </c>
      <c r="O144">
        <f t="shared" si="19"/>
        <v>514</v>
      </c>
      <c r="P144">
        <f t="shared" si="20"/>
        <v>284</v>
      </c>
      <c r="Q144">
        <f t="shared" si="21"/>
        <v>0.35588972431077692</v>
      </c>
      <c r="R144">
        <f t="shared" si="22"/>
        <v>798</v>
      </c>
      <c r="S144">
        <f t="shared" si="23"/>
        <v>284</v>
      </c>
      <c r="T144" t="str">
        <f t="shared" si="24"/>
        <v>Jul</v>
      </c>
      <c r="U144" t="str">
        <f t="shared" si="25"/>
        <v>Jul-2024</v>
      </c>
      <c r="V144" s="3">
        <f t="shared" si="26"/>
        <v>45474</v>
      </c>
      <c r="W144" t="str">
        <f>VLOOKUP(D144,Products!A:G,3,FALSE)</f>
        <v>Beauty &amp; Personal Care</v>
      </c>
      <c r="X144" t="str">
        <f>VLOOKUP(D144,Products!A:G,2,FALSE)</f>
        <v>Perfume</v>
      </c>
    </row>
    <row r="145" spans="1:24">
      <c r="A145" s="1" t="s">
        <v>1957</v>
      </c>
      <c r="B145" s="2">
        <v>45934</v>
      </c>
      <c r="C145" s="1" t="s">
        <v>1368</v>
      </c>
      <c r="D145" s="1" t="s">
        <v>1711</v>
      </c>
      <c r="E145" s="1">
        <v>1</v>
      </c>
      <c r="F145" s="1">
        <v>1599</v>
      </c>
      <c r="G145" s="1">
        <v>159.9</v>
      </c>
      <c r="H145" s="1" t="s">
        <v>1801</v>
      </c>
      <c r="I145" s="1" t="s">
        <v>1802</v>
      </c>
      <c r="J145" s="1" t="s">
        <v>1802</v>
      </c>
      <c r="K145" s="1" t="s">
        <v>1813</v>
      </c>
      <c r="L145" s="1">
        <v>70</v>
      </c>
      <c r="M145" s="1">
        <v>1180</v>
      </c>
      <c r="N145">
        <f t="shared" si="18"/>
        <v>1439.1</v>
      </c>
      <c r="O145">
        <f t="shared" si="19"/>
        <v>1180</v>
      </c>
      <c r="P145">
        <f t="shared" si="20"/>
        <v>259.09999999999991</v>
      </c>
      <c r="Q145">
        <f t="shared" si="21"/>
        <v>0.18004308248210682</v>
      </c>
      <c r="R145">
        <f t="shared" si="22"/>
        <v>1439.1</v>
      </c>
      <c r="S145">
        <f t="shared" si="23"/>
        <v>259.09999999999991</v>
      </c>
      <c r="T145" t="str">
        <f t="shared" si="24"/>
        <v>Oct</v>
      </c>
      <c r="U145" t="str">
        <f t="shared" si="25"/>
        <v>Oct-2025</v>
      </c>
      <c r="V145" s="3">
        <f t="shared" si="26"/>
        <v>45931</v>
      </c>
      <c r="W145" t="str">
        <f>VLOOKUP(D145,Products!A:G,3,FALSE)</f>
        <v>Fashion</v>
      </c>
      <c r="X145" t="str">
        <f>VLOOKUP(D145,Products!A:G,2,FALSE)</f>
        <v>Sneakers</v>
      </c>
    </row>
    <row r="146" spans="1:24">
      <c r="A146" s="1" t="s">
        <v>1958</v>
      </c>
      <c r="B146" s="2">
        <v>45831</v>
      </c>
      <c r="C146" s="1" t="s">
        <v>661</v>
      </c>
      <c r="D146" s="1" t="s">
        <v>1785</v>
      </c>
      <c r="E146" s="1">
        <v>2</v>
      </c>
      <c r="F146" s="1">
        <v>2999</v>
      </c>
      <c r="G146" s="1">
        <v>1199.5999999999999</v>
      </c>
      <c r="H146" s="1" t="s">
        <v>1812</v>
      </c>
      <c r="I146" s="1" t="s">
        <v>1802</v>
      </c>
      <c r="J146" s="1" t="s">
        <v>1802</v>
      </c>
      <c r="K146" s="1" t="s">
        <v>1807</v>
      </c>
      <c r="L146" s="1">
        <v>50</v>
      </c>
      <c r="M146" s="1">
        <v>2453</v>
      </c>
      <c r="N146">
        <f t="shared" si="18"/>
        <v>4798.3999999999996</v>
      </c>
      <c r="O146">
        <f t="shared" si="19"/>
        <v>4906</v>
      </c>
      <c r="P146">
        <f t="shared" si="20"/>
        <v>-107.60000000000036</v>
      </c>
      <c r="Q146">
        <f t="shared" si="21"/>
        <v>-2.2424141380460231E-2</v>
      </c>
      <c r="R146">
        <f t="shared" si="22"/>
        <v>4798.3999999999996</v>
      </c>
      <c r="S146">
        <f t="shared" si="23"/>
        <v>-107.60000000000036</v>
      </c>
      <c r="T146" t="str">
        <f t="shared" si="24"/>
        <v>Jun</v>
      </c>
      <c r="U146" t="str">
        <f t="shared" si="25"/>
        <v>Jun-2025</v>
      </c>
      <c r="V146" s="3">
        <f t="shared" si="26"/>
        <v>45809</v>
      </c>
      <c r="W146" t="str">
        <f>VLOOKUP(D146,Products!A:G,3,FALSE)</f>
        <v>Sports &amp; Fitness</v>
      </c>
      <c r="X146" t="str">
        <f>VLOOKUP(D146,Products!A:G,2,FALSE)</f>
        <v>Dumbbells</v>
      </c>
    </row>
    <row r="147" spans="1:24">
      <c r="A147" s="1" t="s">
        <v>1959</v>
      </c>
      <c r="B147" s="2">
        <v>45952</v>
      </c>
      <c r="C147" s="1" t="s">
        <v>1014</v>
      </c>
      <c r="D147" s="1" t="s">
        <v>1710</v>
      </c>
      <c r="E147" s="1">
        <v>1</v>
      </c>
      <c r="F147" s="1">
        <v>3999</v>
      </c>
      <c r="G147" s="1">
        <v>599.85</v>
      </c>
      <c r="H147" s="1" t="s">
        <v>1805</v>
      </c>
      <c r="I147" s="1" t="s">
        <v>1802</v>
      </c>
      <c r="J147" s="1" t="s">
        <v>1809</v>
      </c>
      <c r="K147" s="1" t="s">
        <v>1817</v>
      </c>
      <c r="L147" s="1">
        <v>100</v>
      </c>
      <c r="M147" s="1">
        <v>3007</v>
      </c>
      <c r="N147">
        <f t="shared" si="18"/>
        <v>3399.15</v>
      </c>
      <c r="O147">
        <f t="shared" si="19"/>
        <v>3007</v>
      </c>
      <c r="P147">
        <f t="shared" si="20"/>
        <v>392.15000000000009</v>
      </c>
      <c r="Q147">
        <f t="shared" si="21"/>
        <v>0.11536707706338352</v>
      </c>
      <c r="R147">
        <f t="shared" si="22"/>
        <v>3399.15</v>
      </c>
      <c r="S147">
        <f t="shared" si="23"/>
        <v>392.15000000000009</v>
      </c>
      <c r="T147" t="str">
        <f t="shared" si="24"/>
        <v>Oct</v>
      </c>
      <c r="U147" t="str">
        <f t="shared" si="25"/>
        <v>Oct-2025</v>
      </c>
      <c r="V147" s="3">
        <f t="shared" si="26"/>
        <v>45931</v>
      </c>
      <c r="W147" t="str">
        <f>VLOOKUP(D147,Products!A:G,3,FALSE)</f>
        <v>Fashion</v>
      </c>
      <c r="X147" t="str">
        <f>VLOOKUP(D147,Products!A:G,2,FALSE)</f>
        <v>Sneakers</v>
      </c>
    </row>
    <row r="148" spans="1:24">
      <c r="A148" s="1" t="s">
        <v>1960</v>
      </c>
      <c r="B148" s="2">
        <v>45396</v>
      </c>
      <c r="C148" s="1" t="s">
        <v>512</v>
      </c>
      <c r="D148" s="1" t="s">
        <v>1783</v>
      </c>
      <c r="E148" s="1">
        <v>1</v>
      </c>
      <c r="F148" s="1">
        <v>799</v>
      </c>
      <c r="G148" s="1">
        <v>0</v>
      </c>
      <c r="H148" s="1" t="s">
        <v>1823</v>
      </c>
      <c r="I148" s="1" t="s">
        <v>1815</v>
      </c>
      <c r="J148" s="1" t="s">
        <v>1815</v>
      </c>
      <c r="K148" s="1" t="s">
        <v>1813</v>
      </c>
      <c r="L148" s="1">
        <v>80</v>
      </c>
      <c r="M148" s="1">
        <v>560</v>
      </c>
      <c r="N148">
        <f t="shared" si="18"/>
        <v>799</v>
      </c>
      <c r="O148">
        <f t="shared" si="19"/>
        <v>560</v>
      </c>
      <c r="P148">
        <f t="shared" si="20"/>
        <v>239</v>
      </c>
      <c r="Q148">
        <f t="shared" si="21"/>
        <v>0.29912390488110135</v>
      </c>
      <c r="R148">
        <f t="shared" si="22"/>
        <v>0</v>
      </c>
      <c r="S148">
        <f t="shared" si="23"/>
        <v>0</v>
      </c>
      <c r="T148" t="str">
        <f t="shared" si="24"/>
        <v>Apr</v>
      </c>
      <c r="U148" t="str">
        <f t="shared" si="25"/>
        <v>Apr-2024</v>
      </c>
      <c r="V148" s="3">
        <f t="shared" si="26"/>
        <v>45383</v>
      </c>
      <c r="W148" t="str">
        <f>VLOOKUP(D148,Products!A:G,3,FALSE)</f>
        <v>Sports &amp; Fitness</v>
      </c>
      <c r="X148" t="str">
        <f>VLOOKUP(D148,Products!A:G,2,FALSE)</f>
        <v>Running Shoes</v>
      </c>
    </row>
    <row r="149" spans="1:24">
      <c r="A149" s="1" t="s">
        <v>1961</v>
      </c>
      <c r="B149" s="2">
        <v>45629</v>
      </c>
      <c r="C149" s="1" t="s">
        <v>222</v>
      </c>
      <c r="D149" s="1" t="s">
        <v>1753</v>
      </c>
      <c r="E149" s="1">
        <v>1</v>
      </c>
      <c r="F149" s="1">
        <v>799</v>
      </c>
      <c r="G149" s="1">
        <v>159.80000000000001</v>
      </c>
      <c r="H149" s="1" t="s">
        <v>1805</v>
      </c>
      <c r="I149" s="1" t="s">
        <v>1802</v>
      </c>
      <c r="J149" s="1" t="s">
        <v>1802</v>
      </c>
      <c r="K149" s="1" t="s">
        <v>1813</v>
      </c>
      <c r="L149" s="1">
        <v>60</v>
      </c>
      <c r="M149" s="1">
        <v>445</v>
      </c>
      <c r="N149">
        <f t="shared" si="18"/>
        <v>639.20000000000005</v>
      </c>
      <c r="O149">
        <f t="shared" si="19"/>
        <v>445</v>
      </c>
      <c r="P149">
        <f t="shared" si="20"/>
        <v>194.20000000000005</v>
      </c>
      <c r="Q149">
        <f t="shared" si="21"/>
        <v>0.3038172715894869</v>
      </c>
      <c r="R149">
        <f t="shared" si="22"/>
        <v>639.20000000000005</v>
      </c>
      <c r="S149">
        <f t="shared" si="23"/>
        <v>194.20000000000005</v>
      </c>
      <c r="T149" t="str">
        <f t="shared" si="24"/>
        <v>Dec</v>
      </c>
      <c r="U149" t="str">
        <f t="shared" si="25"/>
        <v>Dec-2024</v>
      </c>
      <c r="V149" s="3">
        <f t="shared" si="26"/>
        <v>45627</v>
      </c>
      <c r="W149" t="str">
        <f>VLOOKUP(D149,Products!A:G,3,FALSE)</f>
        <v>Beauty &amp; Personal Care</v>
      </c>
      <c r="X149" t="str">
        <f>VLOOKUP(D149,Products!A:G,2,FALSE)</f>
        <v>Face Wash</v>
      </c>
    </row>
    <row r="150" spans="1:24">
      <c r="A150" s="1" t="s">
        <v>1962</v>
      </c>
      <c r="B150" s="2">
        <v>45654</v>
      </c>
      <c r="C150" s="1" t="s">
        <v>247</v>
      </c>
      <c r="D150" s="1" t="s">
        <v>1795</v>
      </c>
      <c r="E150" s="1">
        <v>1</v>
      </c>
      <c r="F150" s="1">
        <v>499</v>
      </c>
      <c r="G150" s="1">
        <v>74.849999999999994</v>
      </c>
      <c r="H150" s="1" t="s">
        <v>1805</v>
      </c>
      <c r="I150" s="1" t="s">
        <v>1802</v>
      </c>
      <c r="J150" s="1" t="s">
        <v>1809</v>
      </c>
      <c r="K150" s="1" t="s">
        <v>1813</v>
      </c>
      <c r="L150" s="1">
        <v>60</v>
      </c>
      <c r="M150" s="1">
        <v>324</v>
      </c>
      <c r="N150">
        <f t="shared" si="18"/>
        <v>424.15</v>
      </c>
      <c r="O150">
        <f t="shared" si="19"/>
        <v>324</v>
      </c>
      <c r="P150">
        <f t="shared" si="20"/>
        <v>100.14999999999998</v>
      </c>
      <c r="Q150">
        <f t="shared" si="21"/>
        <v>0.2361192974183661</v>
      </c>
      <c r="R150">
        <f t="shared" si="22"/>
        <v>424.15</v>
      </c>
      <c r="S150">
        <f t="shared" si="23"/>
        <v>100.14999999999998</v>
      </c>
      <c r="T150" t="str">
        <f t="shared" si="24"/>
        <v>Dec</v>
      </c>
      <c r="U150" t="str">
        <f t="shared" si="25"/>
        <v>Dec-2024</v>
      </c>
      <c r="V150" s="3">
        <f t="shared" si="26"/>
        <v>45627</v>
      </c>
      <c r="W150" t="str">
        <f>VLOOKUP(D150,Products!A:G,3,FALSE)</f>
        <v>Sports &amp; Fitness</v>
      </c>
      <c r="X150" t="str">
        <f>VLOOKUP(D150,Products!A:G,2,FALSE)</f>
        <v>Cricket Bat</v>
      </c>
    </row>
    <row r="151" spans="1:24">
      <c r="A151" s="1" t="s">
        <v>1963</v>
      </c>
      <c r="B151" s="2">
        <v>45632</v>
      </c>
      <c r="C151" s="1" t="s">
        <v>1469</v>
      </c>
      <c r="D151" s="1" t="s">
        <v>1779</v>
      </c>
      <c r="E151" s="1">
        <v>1</v>
      </c>
      <c r="F151" s="1">
        <v>999</v>
      </c>
      <c r="G151" s="1">
        <v>0</v>
      </c>
      <c r="H151" s="1" t="s">
        <v>1812</v>
      </c>
      <c r="I151" s="1" t="s">
        <v>1802</v>
      </c>
      <c r="J151" s="1" t="s">
        <v>1802</v>
      </c>
      <c r="K151" s="1" t="s">
        <v>1813</v>
      </c>
      <c r="L151" s="1">
        <v>60</v>
      </c>
      <c r="M151" s="1">
        <v>809</v>
      </c>
      <c r="N151">
        <f t="shared" si="18"/>
        <v>999</v>
      </c>
      <c r="O151">
        <f t="shared" si="19"/>
        <v>809</v>
      </c>
      <c r="P151">
        <f t="shared" si="20"/>
        <v>190</v>
      </c>
      <c r="Q151">
        <f t="shared" si="21"/>
        <v>0.19019019019019018</v>
      </c>
      <c r="R151">
        <f t="shared" si="22"/>
        <v>999</v>
      </c>
      <c r="S151">
        <f t="shared" si="23"/>
        <v>190</v>
      </c>
      <c r="T151" t="str">
        <f t="shared" si="24"/>
        <v>Dec</v>
      </c>
      <c r="U151" t="str">
        <f t="shared" si="25"/>
        <v>Dec-2024</v>
      </c>
      <c r="V151" s="3">
        <f t="shared" si="26"/>
        <v>45627</v>
      </c>
      <c r="W151" t="str">
        <f>VLOOKUP(D151,Products!A:G,3,FALSE)</f>
        <v>Sports &amp; Fitness</v>
      </c>
      <c r="X151" t="str">
        <f>VLOOKUP(D151,Products!A:G,2,FALSE)</f>
        <v>Yoga Mat</v>
      </c>
    </row>
    <row r="152" spans="1:24">
      <c r="A152" s="1" t="s">
        <v>1964</v>
      </c>
      <c r="B152" s="2">
        <v>45927</v>
      </c>
      <c r="C152" s="1" t="s">
        <v>1324</v>
      </c>
      <c r="D152" s="1" t="s">
        <v>1682</v>
      </c>
      <c r="E152" s="1">
        <v>4</v>
      </c>
      <c r="F152" s="1">
        <v>1599</v>
      </c>
      <c r="G152" s="1">
        <v>639.6</v>
      </c>
      <c r="H152" s="1" t="s">
        <v>1812</v>
      </c>
      <c r="I152" s="1" t="s">
        <v>1802</v>
      </c>
      <c r="J152" s="1" t="s">
        <v>1802</v>
      </c>
      <c r="K152" s="1" t="s">
        <v>1817</v>
      </c>
      <c r="L152" s="1">
        <v>40</v>
      </c>
      <c r="M152" s="1">
        <v>1169</v>
      </c>
      <c r="N152">
        <f t="shared" si="18"/>
        <v>5756.4</v>
      </c>
      <c r="O152">
        <f t="shared" si="19"/>
        <v>4676</v>
      </c>
      <c r="P152">
        <f t="shared" si="20"/>
        <v>1080.3999999999996</v>
      </c>
      <c r="Q152">
        <f t="shared" si="21"/>
        <v>0.18768674866235838</v>
      </c>
      <c r="R152">
        <f t="shared" si="22"/>
        <v>5756.4</v>
      </c>
      <c r="S152">
        <f t="shared" si="23"/>
        <v>1080.3999999999996</v>
      </c>
      <c r="T152" t="str">
        <f t="shared" si="24"/>
        <v>Sep</v>
      </c>
      <c r="U152" t="str">
        <f t="shared" si="25"/>
        <v>Sep-2025</v>
      </c>
      <c r="V152" s="3">
        <f t="shared" si="26"/>
        <v>45901</v>
      </c>
      <c r="W152" t="str">
        <f>VLOOKUP(D152,Products!A:G,3,FALSE)</f>
        <v>Electronics</v>
      </c>
      <c r="X152" t="str">
        <f>VLOOKUP(D152,Products!A:G,2,FALSE)</f>
        <v>Headphones</v>
      </c>
    </row>
    <row r="153" spans="1:24">
      <c r="A153" s="1" t="s">
        <v>1965</v>
      </c>
      <c r="B153" s="2">
        <v>45421</v>
      </c>
      <c r="C153" s="1" t="s">
        <v>1175</v>
      </c>
      <c r="D153" s="1" t="s">
        <v>1751</v>
      </c>
      <c r="E153" s="1">
        <v>1</v>
      </c>
      <c r="F153" s="1">
        <v>1599</v>
      </c>
      <c r="G153" s="1">
        <v>0</v>
      </c>
      <c r="H153" s="1" t="s">
        <v>1805</v>
      </c>
      <c r="I153" s="1" t="s">
        <v>1815</v>
      </c>
      <c r="J153" s="1" t="s">
        <v>1815</v>
      </c>
      <c r="K153" s="1" t="s">
        <v>1810</v>
      </c>
      <c r="L153" s="1">
        <v>60</v>
      </c>
      <c r="M153" s="1">
        <v>1023</v>
      </c>
      <c r="N153">
        <f t="shared" si="18"/>
        <v>1599</v>
      </c>
      <c r="O153">
        <f t="shared" si="19"/>
        <v>1023</v>
      </c>
      <c r="P153">
        <f t="shared" si="20"/>
        <v>576</v>
      </c>
      <c r="Q153">
        <f t="shared" si="21"/>
        <v>0.36022514071294559</v>
      </c>
      <c r="R153">
        <f t="shared" si="22"/>
        <v>0</v>
      </c>
      <c r="S153">
        <f t="shared" si="23"/>
        <v>0</v>
      </c>
      <c r="T153" t="str">
        <f t="shared" si="24"/>
        <v>May</v>
      </c>
      <c r="U153" t="str">
        <f t="shared" si="25"/>
        <v>May-2024</v>
      </c>
      <c r="V153" s="3">
        <f t="shared" si="26"/>
        <v>45413</v>
      </c>
      <c r="W153" t="str">
        <f>VLOOKUP(D153,Products!A:G,3,FALSE)</f>
        <v>Beauty &amp; Personal Care</v>
      </c>
      <c r="X153" t="str">
        <f>VLOOKUP(D153,Products!A:G,2,FALSE)</f>
        <v>Face Wash</v>
      </c>
    </row>
    <row r="154" spans="1:24">
      <c r="A154" s="1" t="s">
        <v>1966</v>
      </c>
      <c r="B154" s="2">
        <v>45554</v>
      </c>
      <c r="C154" s="1" t="s">
        <v>361</v>
      </c>
      <c r="D154" s="1" t="s">
        <v>1692</v>
      </c>
      <c r="E154" s="1">
        <v>1</v>
      </c>
      <c r="F154" s="1">
        <v>499</v>
      </c>
      <c r="G154" s="1">
        <v>74.849999999999994</v>
      </c>
      <c r="H154" s="1" t="s">
        <v>1805</v>
      </c>
      <c r="I154" s="1" t="s">
        <v>1802</v>
      </c>
      <c r="J154" s="1" t="s">
        <v>1802</v>
      </c>
      <c r="K154" s="1" t="s">
        <v>1817</v>
      </c>
      <c r="L154" s="1">
        <v>40</v>
      </c>
      <c r="M154" s="1">
        <v>403</v>
      </c>
      <c r="N154">
        <f t="shared" si="18"/>
        <v>424.15</v>
      </c>
      <c r="O154">
        <f t="shared" si="19"/>
        <v>403</v>
      </c>
      <c r="P154">
        <f t="shared" si="20"/>
        <v>21.149999999999977</v>
      </c>
      <c r="Q154">
        <f t="shared" si="21"/>
        <v>4.9864434751856604E-2</v>
      </c>
      <c r="R154">
        <f t="shared" si="22"/>
        <v>424.15</v>
      </c>
      <c r="S154">
        <f t="shared" si="23"/>
        <v>21.149999999999977</v>
      </c>
      <c r="T154" t="str">
        <f t="shared" si="24"/>
        <v>Sep</v>
      </c>
      <c r="U154" t="str">
        <f t="shared" si="25"/>
        <v>Sep-2024</v>
      </c>
      <c r="V154" s="3">
        <f t="shared" si="26"/>
        <v>45536</v>
      </c>
      <c r="W154" t="str">
        <f>VLOOKUP(D154,Products!A:G,3,FALSE)</f>
        <v>Electronics</v>
      </c>
      <c r="X154" t="str">
        <f>VLOOKUP(D154,Products!A:G,2,FALSE)</f>
        <v>Power Bank</v>
      </c>
    </row>
    <row r="155" spans="1:24">
      <c r="A155" s="1" t="s">
        <v>1967</v>
      </c>
      <c r="B155" s="2">
        <v>45841</v>
      </c>
      <c r="C155" s="1" t="s">
        <v>554</v>
      </c>
      <c r="D155" s="1" t="s">
        <v>1745</v>
      </c>
      <c r="E155" s="1">
        <v>2</v>
      </c>
      <c r="F155" s="1">
        <v>599</v>
      </c>
      <c r="G155" s="1">
        <v>0</v>
      </c>
      <c r="H155" s="1" t="s">
        <v>1805</v>
      </c>
      <c r="I155" s="1" t="s">
        <v>1815</v>
      </c>
      <c r="J155" s="1" t="s">
        <v>1815</v>
      </c>
      <c r="K155" s="1" t="s">
        <v>1813</v>
      </c>
      <c r="L155" s="1">
        <v>50</v>
      </c>
      <c r="M155" s="1">
        <v>464</v>
      </c>
      <c r="N155">
        <f t="shared" si="18"/>
        <v>1198</v>
      </c>
      <c r="O155">
        <f t="shared" si="19"/>
        <v>928</v>
      </c>
      <c r="P155">
        <f t="shared" si="20"/>
        <v>270</v>
      </c>
      <c r="Q155">
        <f t="shared" si="21"/>
        <v>0.22537562604340566</v>
      </c>
      <c r="R155">
        <f t="shared" si="22"/>
        <v>0</v>
      </c>
      <c r="S155">
        <f t="shared" si="23"/>
        <v>0</v>
      </c>
      <c r="T155" t="str">
        <f t="shared" si="24"/>
        <v>Jul</v>
      </c>
      <c r="U155" t="str">
        <f t="shared" si="25"/>
        <v>Jul-2025</v>
      </c>
      <c r="V155" s="3">
        <f t="shared" si="26"/>
        <v>45839</v>
      </c>
      <c r="W155" t="str">
        <f>VLOOKUP(D155,Products!A:G,3,FALSE)</f>
        <v>Home &amp; Kitchen</v>
      </c>
      <c r="X155" t="str">
        <f>VLOOKUP(D155,Products!A:G,2,FALSE)</f>
        <v>Storage Box</v>
      </c>
    </row>
    <row r="156" spans="1:24">
      <c r="A156" s="1" t="s">
        <v>1968</v>
      </c>
      <c r="B156" s="2">
        <v>45470</v>
      </c>
      <c r="C156" s="1" t="s">
        <v>611</v>
      </c>
      <c r="D156" s="1" t="s">
        <v>1736</v>
      </c>
      <c r="E156" s="1">
        <v>4</v>
      </c>
      <c r="F156" s="1">
        <v>2499</v>
      </c>
      <c r="G156" s="1">
        <v>1499.4</v>
      </c>
      <c r="H156" s="1" t="s">
        <v>1801</v>
      </c>
      <c r="I156" s="1" t="s">
        <v>1802</v>
      </c>
      <c r="J156" s="1" t="s">
        <v>1802</v>
      </c>
      <c r="K156" s="1" t="s">
        <v>1810</v>
      </c>
      <c r="L156" s="1">
        <v>50</v>
      </c>
      <c r="M156" s="1">
        <v>1946</v>
      </c>
      <c r="N156">
        <f t="shared" si="18"/>
        <v>8496.6</v>
      </c>
      <c r="O156">
        <f t="shared" si="19"/>
        <v>7784</v>
      </c>
      <c r="P156">
        <f t="shared" si="20"/>
        <v>712.60000000000036</v>
      </c>
      <c r="Q156">
        <f t="shared" si="21"/>
        <v>8.3868841654308815E-2</v>
      </c>
      <c r="R156">
        <f t="shared" si="22"/>
        <v>8496.6</v>
      </c>
      <c r="S156">
        <f t="shared" si="23"/>
        <v>712.60000000000036</v>
      </c>
      <c r="T156" t="str">
        <f t="shared" si="24"/>
        <v>Jun</v>
      </c>
      <c r="U156" t="str">
        <f t="shared" si="25"/>
        <v>Jun-2024</v>
      </c>
      <c r="V156" s="3">
        <f t="shared" si="26"/>
        <v>45444</v>
      </c>
      <c r="W156" t="str">
        <f>VLOOKUP(D156,Products!A:G,3,FALSE)</f>
        <v>Home &amp; Kitchen</v>
      </c>
      <c r="X156" t="str">
        <f>VLOOKUP(D156,Products!A:G,2,FALSE)</f>
        <v>Cookware Set</v>
      </c>
    </row>
    <row r="157" spans="1:24">
      <c r="A157" s="1" t="s">
        <v>1969</v>
      </c>
      <c r="B157" s="2">
        <v>45318</v>
      </c>
      <c r="C157" s="1" t="s">
        <v>1289</v>
      </c>
      <c r="D157" s="1" t="s">
        <v>1738</v>
      </c>
      <c r="E157" s="1">
        <v>2</v>
      </c>
      <c r="F157" s="1">
        <v>599</v>
      </c>
      <c r="G157" s="1">
        <v>59.9</v>
      </c>
      <c r="H157" s="1" t="s">
        <v>1823</v>
      </c>
      <c r="I157" s="1" t="s">
        <v>1802</v>
      </c>
      <c r="J157" s="1" t="s">
        <v>1802</v>
      </c>
      <c r="K157" s="1" t="s">
        <v>1803</v>
      </c>
      <c r="L157" s="1">
        <v>60</v>
      </c>
      <c r="M157" s="1">
        <v>443</v>
      </c>
      <c r="N157">
        <f t="shared" si="18"/>
        <v>1138.0999999999999</v>
      </c>
      <c r="O157">
        <f t="shared" si="19"/>
        <v>886</v>
      </c>
      <c r="P157">
        <f t="shared" si="20"/>
        <v>252.09999999999991</v>
      </c>
      <c r="Q157">
        <f t="shared" si="21"/>
        <v>0.22150953343291443</v>
      </c>
      <c r="R157">
        <f t="shared" si="22"/>
        <v>1138.0999999999999</v>
      </c>
      <c r="S157">
        <f t="shared" si="23"/>
        <v>252.09999999999991</v>
      </c>
      <c r="T157" t="str">
        <f t="shared" si="24"/>
        <v>Jan</v>
      </c>
      <c r="U157" t="str">
        <f t="shared" si="25"/>
        <v>Jan-2024</v>
      </c>
      <c r="V157" s="3">
        <f t="shared" si="26"/>
        <v>45292</v>
      </c>
      <c r="W157" t="str">
        <f>VLOOKUP(D157,Products!A:G,3,FALSE)</f>
        <v>Home &amp; Kitchen</v>
      </c>
      <c r="X157" t="str">
        <f>VLOOKUP(D157,Products!A:G,2,FALSE)</f>
        <v>Bedsheet</v>
      </c>
    </row>
    <row r="158" spans="1:24">
      <c r="A158" s="1" t="s">
        <v>1970</v>
      </c>
      <c r="B158" s="2">
        <v>45800</v>
      </c>
      <c r="C158" s="1" t="s">
        <v>1643</v>
      </c>
      <c r="D158" s="1" t="s">
        <v>1788</v>
      </c>
      <c r="E158" s="1">
        <v>2</v>
      </c>
      <c r="F158" s="1">
        <v>3999</v>
      </c>
      <c r="G158" s="1">
        <v>0</v>
      </c>
      <c r="H158" s="1" t="s">
        <v>1805</v>
      </c>
      <c r="I158" s="1" t="s">
        <v>1815</v>
      </c>
      <c r="J158" s="1" t="s">
        <v>1815</v>
      </c>
      <c r="K158" s="1" t="s">
        <v>1807</v>
      </c>
      <c r="L158" s="1">
        <v>60</v>
      </c>
      <c r="M158" s="1">
        <v>3076</v>
      </c>
      <c r="N158">
        <f t="shared" si="18"/>
        <v>7998</v>
      </c>
      <c r="O158">
        <f t="shared" si="19"/>
        <v>6152</v>
      </c>
      <c r="P158">
        <f t="shared" si="20"/>
        <v>1846</v>
      </c>
      <c r="Q158">
        <f t="shared" si="21"/>
        <v>0.23080770192548136</v>
      </c>
      <c r="R158">
        <f t="shared" si="22"/>
        <v>0</v>
      </c>
      <c r="S158">
        <f t="shared" si="23"/>
        <v>0</v>
      </c>
      <c r="T158" t="str">
        <f t="shared" si="24"/>
        <v>May</v>
      </c>
      <c r="U158" t="str">
        <f t="shared" si="25"/>
        <v>May-2025</v>
      </c>
      <c r="V158" s="3">
        <f t="shared" si="26"/>
        <v>45778</v>
      </c>
      <c r="W158" t="str">
        <f>VLOOKUP(D158,Products!A:G,3,FALSE)</f>
        <v>Sports &amp; Fitness</v>
      </c>
      <c r="X158" t="str">
        <f>VLOOKUP(D158,Products!A:G,2,FALSE)</f>
        <v>Dumbbells</v>
      </c>
    </row>
    <row r="159" spans="1:24">
      <c r="A159" s="1" t="s">
        <v>1971</v>
      </c>
      <c r="B159" s="2">
        <v>45805</v>
      </c>
      <c r="C159" s="1" t="s">
        <v>1057</v>
      </c>
      <c r="D159" s="1" t="s">
        <v>1794</v>
      </c>
      <c r="E159" s="1">
        <v>3</v>
      </c>
      <c r="F159" s="1">
        <v>299</v>
      </c>
      <c r="G159" s="1">
        <v>0</v>
      </c>
      <c r="H159" s="1" t="s">
        <v>1805</v>
      </c>
      <c r="I159" s="1" t="s">
        <v>1815</v>
      </c>
      <c r="J159" s="1" t="s">
        <v>1815</v>
      </c>
      <c r="K159" s="1" t="s">
        <v>1813</v>
      </c>
      <c r="L159" s="1">
        <v>50</v>
      </c>
      <c r="M159" s="1">
        <v>168</v>
      </c>
      <c r="N159">
        <f t="shared" si="18"/>
        <v>897</v>
      </c>
      <c r="O159">
        <f t="shared" si="19"/>
        <v>504</v>
      </c>
      <c r="P159">
        <f t="shared" si="20"/>
        <v>393</v>
      </c>
      <c r="Q159">
        <f t="shared" si="21"/>
        <v>0.43812709030100333</v>
      </c>
      <c r="R159">
        <f t="shared" si="22"/>
        <v>0</v>
      </c>
      <c r="S159">
        <f t="shared" si="23"/>
        <v>0</v>
      </c>
      <c r="T159" t="str">
        <f t="shared" si="24"/>
        <v>May</v>
      </c>
      <c r="U159" t="str">
        <f t="shared" si="25"/>
        <v>May-2025</v>
      </c>
      <c r="V159" s="3">
        <f t="shared" si="26"/>
        <v>45778</v>
      </c>
      <c r="W159" t="str">
        <f>VLOOKUP(D159,Products!A:G,3,FALSE)</f>
        <v>Sports &amp; Fitness</v>
      </c>
      <c r="X159" t="str">
        <f>VLOOKUP(D159,Products!A:G,2,FALSE)</f>
        <v>Fitness Band</v>
      </c>
    </row>
    <row r="160" spans="1:24">
      <c r="A160" s="1" t="s">
        <v>1972</v>
      </c>
      <c r="B160" s="2">
        <v>45864</v>
      </c>
      <c r="C160" s="1" t="s">
        <v>934</v>
      </c>
      <c r="D160" s="1" t="s">
        <v>1660</v>
      </c>
      <c r="E160" s="1">
        <v>3</v>
      </c>
      <c r="F160" s="1">
        <v>799</v>
      </c>
      <c r="G160" s="1">
        <v>0</v>
      </c>
      <c r="H160" s="1" t="s">
        <v>1805</v>
      </c>
      <c r="I160" s="1" t="s">
        <v>1802</v>
      </c>
      <c r="J160" s="1" t="s">
        <v>1802</v>
      </c>
      <c r="K160" s="1" t="s">
        <v>1810</v>
      </c>
      <c r="L160" s="1">
        <v>60</v>
      </c>
      <c r="M160" s="1">
        <v>547</v>
      </c>
      <c r="N160">
        <f t="shared" si="18"/>
        <v>2397</v>
      </c>
      <c r="O160">
        <f t="shared" si="19"/>
        <v>1641</v>
      </c>
      <c r="P160">
        <f t="shared" si="20"/>
        <v>756</v>
      </c>
      <c r="Q160">
        <f t="shared" si="21"/>
        <v>0.31539424280350437</v>
      </c>
      <c r="R160">
        <f t="shared" si="22"/>
        <v>2397</v>
      </c>
      <c r="S160">
        <f t="shared" si="23"/>
        <v>756</v>
      </c>
      <c r="T160" t="str">
        <f t="shared" si="24"/>
        <v>Jul</v>
      </c>
      <c r="U160" t="str">
        <f t="shared" si="25"/>
        <v>Jul-2025</v>
      </c>
      <c r="V160" s="3">
        <f t="shared" si="26"/>
        <v>45839</v>
      </c>
      <c r="W160" t="str">
        <f>VLOOKUP(D160,Products!A:G,3,FALSE)</f>
        <v>Electronics</v>
      </c>
      <c r="X160" t="str">
        <f>VLOOKUP(D160,Products!A:G,2,FALSE)</f>
        <v>Smartphone</v>
      </c>
    </row>
    <row r="161" spans="1:24">
      <c r="A161" s="1" t="s">
        <v>1973</v>
      </c>
      <c r="B161" s="2">
        <v>45821</v>
      </c>
      <c r="C161" s="1" t="s">
        <v>1211</v>
      </c>
      <c r="D161" s="1" t="s">
        <v>1746</v>
      </c>
      <c r="E161" s="1">
        <v>1</v>
      </c>
      <c r="F161" s="1">
        <v>1999</v>
      </c>
      <c r="G161" s="1">
        <v>99.95</v>
      </c>
      <c r="H161" s="1" t="s">
        <v>1801</v>
      </c>
      <c r="I161" s="1" t="s">
        <v>1802</v>
      </c>
      <c r="J161" s="1" t="s">
        <v>1802</v>
      </c>
      <c r="K161" s="1" t="s">
        <v>1817</v>
      </c>
      <c r="L161" s="1">
        <v>40</v>
      </c>
      <c r="M161" s="1">
        <v>1414</v>
      </c>
      <c r="N161">
        <f t="shared" si="18"/>
        <v>1899.05</v>
      </c>
      <c r="O161">
        <f t="shared" si="19"/>
        <v>1414</v>
      </c>
      <c r="P161">
        <f t="shared" si="20"/>
        <v>485.04999999999995</v>
      </c>
      <c r="Q161">
        <f t="shared" si="21"/>
        <v>0.25541718227534821</v>
      </c>
      <c r="R161">
        <f t="shared" si="22"/>
        <v>1899.05</v>
      </c>
      <c r="S161">
        <f t="shared" si="23"/>
        <v>485.04999999999995</v>
      </c>
      <c r="T161" t="str">
        <f t="shared" si="24"/>
        <v>Jun</v>
      </c>
      <c r="U161" t="str">
        <f t="shared" si="25"/>
        <v>Jun-2025</v>
      </c>
      <c r="V161" s="3">
        <f t="shared" si="26"/>
        <v>45809</v>
      </c>
      <c r="W161" t="str">
        <f>VLOOKUP(D161,Products!A:G,3,FALSE)</f>
        <v>Home &amp; Kitchen</v>
      </c>
      <c r="X161" t="str">
        <f>VLOOKUP(D161,Products!A:G,2,FALSE)</f>
        <v>Storage Box</v>
      </c>
    </row>
    <row r="162" spans="1:24">
      <c r="A162" s="1" t="s">
        <v>1974</v>
      </c>
      <c r="B162" s="2">
        <v>45740</v>
      </c>
      <c r="C162" s="1" t="s">
        <v>1147</v>
      </c>
      <c r="D162" s="1" t="s">
        <v>1797</v>
      </c>
      <c r="E162" s="1">
        <v>2</v>
      </c>
      <c r="F162" s="1">
        <v>399</v>
      </c>
      <c r="G162" s="1">
        <v>0</v>
      </c>
      <c r="H162" s="1" t="s">
        <v>1805</v>
      </c>
      <c r="I162" s="1" t="s">
        <v>1815</v>
      </c>
      <c r="J162" s="1" t="s">
        <v>1815</v>
      </c>
      <c r="K162" s="1" t="s">
        <v>1813</v>
      </c>
      <c r="L162" s="1">
        <v>60</v>
      </c>
      <c r="M162" s="1">
        <v>278</v>
      </c>
      <c r="N162">
        <f t="shared" si="18"/>
        <v>798</v>
      </c>
      <c r="O162">
        <f t="shared" si="19"/>
        <v>556</v>
      </c>
      <c r="P162">
        <f t="shared" si="20"/>
        <v>242</v>
      </c>
      <c r="Q162">
        <f t="shared" si="21"/>
        <v>0.3032581453634085</v>
      </c>
      <c r="R162">
        <f t="shared" si="22"/>
        <v>0</v>
      </c>
      <c r="S162">
        <f t="shared" si="23"/>
        <v>0</v>
      </c>
      <c r="T162" t="str">
        <f t="shared" si="24"/>
        <v>Mar</v>
      </c>
      <c r="U162" t="str">
        <f t="shared" si="25"/>
        <v>Mar-2025</v>
      </c>
      <c r="V162" s="3">
        <f t="shared" si="26"/>
        <v>45717</v>
      </c>
      <c r="W162" t="str">
        <f>VLOOKUP(D162,Products!A:G,3,FALSE)</f>
        <v>Sports &amp; Fitness</v>
      </c>
      <c r="X162" t="str">
        <f>VLOOKUP(D162,Products!A:G,2,FALSE)</f>
        <v>Cricket Bat</v>
      </c>
    </row>
    <row r="163" spans="1:24">
      <c r="A163" s="1" t="s">
        <v>1975</v>
      </c>
      <c r="B163" s="2">
        <v>45860</v>
      </c>
      <c r="C163" s="1" t="s">
        <v>890</v>
      </c>
      <c r="D163" s="1" t="s">
        <v>1790</v>
      </c>
      <c r="E163" s="1">
        <v>1</v>
      </c>
      <c r="F163" s="1">
        <v>999</v>
      </c>
      <c r="G163" s="1">
        <v>49.95</v>
      </c>
      <c r="H163" s="1" t="s">
        <v>1801</v>
      </c>
      <c r="I163" s="1" t="s">
        <v>1802</v>
      </c>
      <c r="J163" s="1" t="s">
        <v>1809</v>
      </c>
      <c r="K163" s="1" t="s">
        <v>1807</v>
      </c>
      <c r="L163" s="1">
        <v>80</v>
      </c>
      <c r="M163" s="1">
        <v>629</v>
      </c>
      <c r="N163">
        <f t="shared" si="18"/>
        <v>949.05</v>
      </c>
      <c r="O163">
        <f t="shared" si="19"/>
        <v>629</v>
      </c>
      <c r="P163">
        <f t="shared" si="20"/>
        <v>320.04999999999995</v>
      </c>
      <c r="Q163">
        <f t="shared" si="21"/>
        <v>0.33723196881091616</v>
      </c>
      <c r="R163">
        <f t="shared" si="22"/>
        <v>949.05</v>
      </c>
      <c r="S163">
        <f t="shared" si="23"/>
        <v>320.04999999999995</v>
      </c>
      <c r="T163" t="str">
        <f t="shared" si="24"/>
        <v>Jul</v>
      </c>
      <c r="U163" t="str">
        <f t="shared" si="25"/>
        <v>Jul-2025</v>
      </c>
      <c r="V163" s="3">
        <f t="shared" si="26"/>
        <v>45839</v>
      </c>
      <c r="W163" t="str">
        <f>VLOOKUP(D163,Products!A:G,3,FALSE)</f>
        <v>Sports &amp; Fitness</v>
      </c>
      <c r="X163" t="str">
        <f>VLOOKUP(D163,Products!A:G,2,FALSE)</f>
        <v>Fitness Band</v>
      </c>
    </row>
    <row r="164" spans="1:24">
      <c r="A164" s="1" t="s">
        <v>1976</v>
      </c>
      <c r="B164" s="2">
        <v>45531</v>
      </c>
      <c r="C164" s="1" t="s">
        <v>1169</v>
      </c>
      <c r="D164" s="1" t="s">
        <v>1682</v>
      </c>
      <c r="E164" s="1">
        <v>2</v>
      </c>
      <c r="F164" s="1">
        <v>1599</v>
      </c>
      <c r="G164" s="1">
        <v>319.8</v>
      </c>
      <c r="H164" s="1" t="s">
        <v>1801</v>
      </c>
      <c r="I164" s="1" t="s">
        <v>1802</v>
      </c>
      <c r="J164" s="1" t="s">
        <v>1802</v>
      </c>
      <c r="K164" s="1" t="s">
        <v>1819</v>
      </c>
      <c r="L164" s="1">
        <v>60</v>
      </c>
      <c r="M164" s="1">
        <v>1169</v>
      </c>
      <c r="N164">
        <f t="shared" si="18"/>
        <v>2878.2</v>
      </c>
      <c r="O164">
        <f t="shared" si="19"/>
        <v>2338</v>
      </c>
      <c r="P164">
        <f t="shared" si="20"/>
        <v>540.19999999999982</v>
      </c>
      <c r="Q164">
        <f t="shared" si="21"/>
        <v>0.18768674866235838</v>
      </c>
      <c r="R164">
        <f t="shared" si="22"/>
        <v>2878.2</v>
      </c>
      <c r="S164">
        <f t="shared" si="23"/>
        <v>540.19999999999982</v>
      </c>
      <c r="T164" t="str">
        <f t="shared" si="24"/>
        <v>Aug</v>
      </c>
      <c r="U164" t="str">
        <f t="shared" si="25"/>
        <v>Aug-2024</v>
      </c>
      <c r="V164" s="3">
        <f t="shared" si="26"/>
        <v>45505</v>
      </c>
      <c r="W164" t="str">
        <f>VLOOKUP(D164,Products!A:G,3,FALSE)</f>
        <v>Electronics</v>
      </c>
      <c r="X164" t="str">
        <f>VLOOKUP(D164,Products!A:G,2,FALSE)</f>
        <v>Headphones</v>
      </c>
    </row>
    <row r="165" spans="1:24">
      <c r="A165" s="1" t="s">
        <v>1977</v>
      </c>
      <c r="B165" s="2">
        <v>45726</v>
      </c>
      <c r="C165" s="1" t="s">
        <v>828</v>
      </c>
      <c r="D165" s="1" t="s">
        <v>1748</v>
      </c>
      <c r="E165" s="1">
        <v>1</v>
      </c>
      <c r="F165" s="1">
        <v>299</v>
      </c>
      <c r="G165" s="1">
        <v>74.75</v>
      </c>
      <c r="H165" s="1" t="s">
        <v>1801</v>
      </c>
      <c r="I165" s="1" t="s">
        <v>1802</v>
      </c>
      <c r="J165" s="1" t="s">
        <v>1802</v>
      </c>
      <c r="K165" s="1" t="s">
        <v>1807</v>
      </c>
      <c r="L165" s="1">
        <v>50</v>
      </c>
      <c r="M165" s="1">
        <v>170</v>
      </c>
      <c r="N165">
        <f t="shared" si="18"/>
        <v>224.25</v>
      </c>
      <c r="O165">
        <f t="shared" si="19"/>
        <v>170</v>
      </c>
      <c r="P165">
        <f t="shared" si="20"/>
        <v>54.25</v>
      </c>
      <c r="Q165">
        <f t="shared" si="21"/>
        <v>0.241917502787068</v>
      </c>
      <c r="R165">
        <f t="shared" si="22"/>
        <v>224.25</v>
      </c>
      <c r="S165">
        <f t="shared" si="23"/>
        <v>54.25</v>
      </c>
      <c r="T165" t="str">
        <f t="shared" si="24"/>
        <v>Mar</v>
      </c>
      <c r="U165" t="str">
        <f t="shared" si="25"/>
        <v>Mar-2025</v>
      </c>
      <c r="V165" s="3">
        <f t="shared" si="26"/>
        <v>45717</v>
      </c>
      <c r="W165" t="str">
        <f>VLOOKUP(D165,Products!A:G,3,FALSE)</f>
        <v>Beauty &amp; Personal Care</v>
      </c>
      <c r="X165" t="str">
        <f>VLOOKUP(D165,Products!A:G,2,FALSE)</f>
        <v>Face Wash</v>
      </c>
    </row>
    <row r="166" spans="1:24">
      <c r="A166" s="1" t="s">
        <v>1978</v>
      </c>
      <c r="B166" s="2">
        <v>45693</v>
      </c>
      <c r="C166" s="1" t="s">
        <v>418</v>
      </c>
      <c r="D166" s="1" t="s">
        <v>1757</v>
      </c>
      <c r="E166" s="1">
        <v>1</v>
      </c>
      <c r="F166" s="1">
        <v>999</v>
      </c>
      <c r="G166" s="1">
        <v>99.9</v>
      </c>
      <c r="H166" s="1" t="s">
        <v>1805</v>
      </c>
      <c r="I166" s="1" t="s">
        <v>1802</v>
      </c>
      <c r="J166" s="1" t="s">
        <v>1802</v>
      </c>
      <c r="K166" s="1" t="s">
        <v>1803</v>
      </c>
      <c r="L166" s="1">
        <v>50</v>
      </c>
      <c r="M166" s="1">
        <v>611</v>
      </c>
      <c r="N166">
        <f t="shared" si="18"/>
        <v>899.1</v>
      </c>
      <c r="O166">
        <f t="shared" si="19"/>
        <v>611</v>
      </c>
      <c r="P166">
        <f t="shared" si="20"/>
        <v>288.10000000000002</v>
      </c>
      <c r="Q166">
        <f t="shared" si="21"/>
        <v>0.32043154265376489</v>
      </c>
      <c r="R166">
        <f t="shared" si="22"/>
        <v>899.1</v>
      </c>
      <c r="S166">
        <f t="shared" si="23"/>
        <v>288.10000000000002</v>
      </c>
      <c r="T166" t="str">
        <f t="shared" si="24"/>
        <v>Feb</v>
      </c>
      <c r="U166" t="str">
        <f t="shared" si="25"/>
        <v>Feb-2025</v>
      </c>
      <c r="V166" s="3">
        <f t="shared" si="26"/>
        <v>45689</v>
      </c>
      <c r="W166" t="str">
        <f>VLOOKUP(D166,Products!A:G,3,FALSE)</f>
        <v>Beauty &amp; Personal Care</v>
      </c>
      <c r="X166" t="str">
        <f>VLOOKUP(D166,Products!A:G,2,FALSE)</f>
        <v>Shampoo</v>
      </c>
    </row>
    <row r="167" spans="1:24">
      <c r="A167" s="1" t="s">
        <v>1979</v>
      </c>
      <c r="B167" s="2">
        <v>45867</v>
      </c>
      <c r="C167" s="1" t="s">
        <v>456</v>
      </c>
      <c r="D167" s="1" t="s">
        <v>1730</v>
      </c>
      <c r="E167" s="1">
        <v>1</v>
      </c>
      <c r="F167" s="1">
        <v>1999</v>
      </c>
      <c r="G167" s="1">
        <v>99.95</v>
      </c>
      <c r="H167" s="1" t="s">
        <v>1821</v>
      </c>
      <c r="I167" s="1" t="s">
        <v>1802</v>
      </c>
      <c r="J167" s="1" t="s">
        <v>1802</v>
      </c>
      <c r="K167" s="1" t="s">
        <v>1803</v>
      </c>
      <c r="L167" s="1">
        <v>60</v>
      </c>
      <c r="M167" s="1">
        <v>1398</v>
      </c>
      <c r="N167">
        <f t="shared" si="18"/>
        <v>1899.05</v>
      </c>
      <c r="O167">
        <f t="shared" si="19"/>
        <v>1398</v>
      </c>
      <c r="P167">
        <f t="shared" si="20"/>
        <v>501.04999999999995</v>
      </c>
      <c r="Q167">
        <f t="shared" si="21"/>
        <v>0.26384244753955921</v>
      </c>
      <c r="R167">
        <f t="shared" si="22"/>
        <v>1899.05</v>
      </c>
      <c r="S167">
        <f t="shared" si="23"/>
        <v>501.04999999999995</v>
      </c>
      <c r="T167" t="str">
        <f t="shared" si="24"/>
        <v>Jul</v>
      </c>
      <c r="U167" t="str">
        <f t="shared" si="25"/>
        <v>Jul-2025</v>
      </c>
      <c r="V167" s="3">
        <f t="shared" si="26"/>
        <v>45839</v>
      </c>
      <c r="W167" t="str">
        <f>VLOOKUP(D167,Products!A:G,3,FALSE)</f>
        <v>Home &amp; Kitchen</v>
      </c>
      <c r="X167" t="str">
        <f>VLOOKUP(D167,Products!A:G,2,FALSE)</f>
        <v>Air Fryer</v>
      </c>
    </row>
    <row r="168" spans="1:24">
      <c r="A168" s="1" t="s">
        <v>1980</v>
      </c>
      <c r="B168" s="2">
        <v>45700</v>
      </c>
      <c r="C168" s="1" t="s">
        <v>1417</v>
      </c>
      <c r="D168" s="1" t="s">
        <v>1748</v>
      </c>
      <c r="E168" s="1">
        <v>3</v>
      </c>
      <c r="F168" s="1">
        <v>299</v>
      </c>
      <c r="G168" s="1">
        <v>89.7</v>
      </c>
      <c r="H168" s="1" t="s">
        <v>1823</v>
      </c>
      <c r="I168" s="1" t="s">
        <v>1802</v>
      </c>
      <c r="J168" s="1" t="s">
        <v>1809</v>
      </c>
      <c r="K168" s="1" t="s">
        <v>1807</v>
      </c>
      <c r="L168" s="1">
        <v>50</v>
      </c>
      <c r="M168" s="1">
        <v>170</v>
      </c>
      <c r="N168">
        <f t="shared" si="18"/>
        <v>807.3</v>
      </c>
      <c r="O168">
        <f t="shared" si="19"/>
        <v>510</v>
      </c>
      <c r="P168">
        <f t="shared" si="20"/>
        <v>297.29999999999995</v>
      </c>
      <c r="Q168">
        <f t="shared" si="21"/>
        <v>0.36826458565588999</v>
      </c>
      <c r="R168">
        <f t="shared" si="22"/>
        <v>807.3</v>
      </c>
      <c r="S168">
        <f t="shared" si="23"/>
        <v>297.29999999999995</v>
      </c>
      <c r="T168" t="str">
        <f t="shared" si="24"/>
        <v>Feb</v>
      </c>
      <c r="U168" t="str">
        <f t="shared" si="25"/>
        <v>Feb-2025</v>
      </c>
      <c r="V168" s="3">
        <f t="shared" si="26"/>
        <v>45689</v>
      </c>
      <c r="W168" t="str">
        <f>VLOOKUP(D168,Products!A:G,3,FALSE)</f>
        <v>Beauty &amp; Personal Care</v>
      </c>
      <c r="X168" t="str">
        <f>VLOOKUP(D168,Products!A:G,2,FALSE)</f>
        <v>Face Wash</v>
      </c>
    </row>
    <row r="169" spans="1:24">
      <c r="A169" s="1" t="s">
        <v>1981</v>
      </c>
      <c r="B169" s="2">
        <v>45958</v>
      </c>
      <c r="C169" s="1" t="s">
        <v>1255</v>
      </c>
      <c r="D169" s="1" t="s">
        <v>1688</v>
      </c>
      <c r="E169" s="1">
        <v>2</v>
      </c>
      <c r="F169" s="1">
        <v>999</v>
      </c>
      <c r="G169" s="1">
        <v>0</v>
      </c>
      <c r="H169" s="1" t="s">
        <v>1805</v>
      </c>
      <c r="I169" s="1" t="s">
        <v>1815</v>
      </c>
      <c r="J169" s="1" t="s">
        <v>1815</v>
      </c>
      <c r="K169" s="1" t="s">
        <v>1813</v>
      </c>
      <c r="L169" s="1">
        <v>50</v>
      </c>
      <c r="M169" s="1">
        <v>813</v>
      </c>
      <c r="N169">
        <f t="shared" si="18"/>
        <v>1998</v>
      </c>
      <c r="O169">
        <f t="shared" si="19"/>
        <v>1626</v>
      </c>
      <c r="P169">
        <f t="shared" si="20"/>
        <v>372</v>
      </c>
      <c r="Q169">
        <f t="shared" si="21"/>
        <v>0.18618618618618618</v>
      </c>
      <c r="R169">
        <f t="shared" si="22"/>
        <v>0</v>
      </c>
      <c r="S169">
        <f t="shared" si="23"/>
        <v>0</v>
      </c>
      <c r="T169" t="str">
        <f t="shared" si="24"/>
        <v>Oct</v>
      </c>
      <c r="U169" t="str">
        <f t="shared" si="25"/>
        <v>Oct-2025</v>
      </c>
      <c r="V169" s="3">
        <f t="shared" si="26"/>
        <v>45931</v>
      </c>
      <c r="W169" t="str">
        <f>VLOOKUP(D169,Products!A:G,3,FALSE)</f>
        <v>Electronics</v>
      </c>
      <c r="X169" t="str">
        <f>VLOOKUP(D169,Products!A:G,2,FALSE)</f>
        <v>Smartwatch</v>
      </c>
    </row>
    <row r="170" spans="1:24">
      <c r="A170" s="1" t="s">
        <v>1982</v>
      </c>
      <c r="B170" s="2">
        <v>45395</v>
      </c>
      <c r="C170" s="1" t="s">
        <v>1060</v>
      </c>
      <c r="D170" s="1" t="s">
        <v>1794</v>
      </c>
      <c r="E170" s="1">
        <v>2</v>
      </c>
      <c r="F170" s="1">
        <v>299</v>
      </c>
      <c r="G170" s="1">
        <v>59.8</v>
      </c>
      <c r="H170" s="1" t="s">
        <v>1823</v>
      </c>
      <c r="I170" s="1" t="s">
        <v>1802</v>
      </c>
      <c r="J170" s="1" t="s">
        <v>1802</v>
      </c>
      <c r="K170" s="1" t="s">
        <v>1813</v>
      </c>
      <c r="L170" s="1">
        <v>60</v>
      </c>
      <c r="M170" s="1">
        <v>168</v>
      </c>
      <c r="N170">
        <f t="shared" si="18"/>
        <v>538.20000000000005</v>
      </c>
      <c r="O170">
        <f t="shared" si="19"/>
        <v>336</v>
      </c>
      <c r="P170">
        <f t="shared" si="20"/>
        <v>202.20000000000005</v>
      </c>
      <c r="Q170">
        <f t="shared" si="21"/>
        <v>0.37569676700111487</v>
      </c>
      <c r="R170">
        <f t="shared" si="22"/>
        <v>538.20000000000005</v>
      </c>
      <c r="S170">
        <f t="shared" si="23"/>
        <v>202.20000000000005</v>
      </c>
      <c r="T170" t="str">
        <f t="shared" si="24"/>
        <v>Apr</v>
      </c>
      <c r="U170" t="str">
        <f t="shared" si="25"/>
        <v>Apr-2024</v>
      </c>
      <c r="V170" s="3">
        <f t="shared" si="26"/>
        <v>45383</v>
      </c>
      <c r="W170" t="str">
        <f>VLOOKUP(D170,Products!A:G,3,FALSE)</f>
        <v>Sports &amp; Fitness</v>
      </c>
      <c r="X170" t="str">
        <f>VLOOKUP(D170,Products!A:G,2,FALSE)</f>
        <v>Fitness Band</v>
      </c>
    </row>
    <row r="171" spans="1:24">
      <c r="A171" s="1" t="s">
        <v>1983</v>
      </c>
      <c r="B171" s="2">
        <v>45305</v>
      </c>
      <c r="C171" s="1" t="s">
        <v>879</v>
      </c>
      <c r="D171" s="1" t="s">
        <v>1790</v>
      </c>
      <c r="E171" s="1">
        <v>2</v>
      </c>
      <c r="F171" s="1">
        <v>999</v>
      </c>
      <c r="G171" s="1">
        <v>199.8</v>
      </c>
      <c r="H171" s="1" t="s">
        <v>1801</v>
      </c>
      <c r="I171" s="1" t="s">
        <v>1802</v>
      </c>
      <c r="J171" s="1" t="s">
        <v>1802</v>
      </c>
      <c r="K171" s="1" t="s">
        <v>1813</v>
      </c>
      <c r="L171" s="1">
        <v>40</v>
      </c>
      <c r="M171" s="1">
        <v>629</v>
      </c>
      <c r="N171">
        <f t="shared" si="18"/>
        <v>1798.2</v>
      </c>
      <c r="O171">
        <f t="shared" si="19"/>
        <v>1258</v>
      </c>
      <c r="P171">
        <f t="shared" si="20"/>
        <v>540.20000000000005</v>
      </c>
      <c r="Q171">
        <f t="shared" si="21"/>
        <v>0.30041152263374488</v>
      </c>
      <c r="R171">
        <f t="shared" si="22"/>
        <v>1798.2</v>
      </c>
      <c r="S171">
        <f t="shared" si="23"/>
        <v>540.20000000000005</v>
      </c>
      <c r="T171" t="str">
        <f t="shared" si="24"/>
        <v>Jan</v>
      </c>
      <c r="U171" t="str">
        <f t="shared" si="25"/>
        <v>Jan-2024</v>
      </c>
      <c r="V171" s="3">
        <f t="shared" si="26"/>
        <v>45292</v>
      </c>
      <c r="W171" t="str">
        <f>VLOOKUP(D171,Products!A:G,3,FALSE)</f>
        <v>Sports &amp; Fitness</v>
      </c>
      <c r="X171" t="str">
        <f>VLOOKUP(D171,Products!A:G,2,FALSE)</f>
        <v>Fitness Band</v>
      </c>
    </row>
    <row r="172" spans="1:24">
      <c r="A172" s="1" t="s">
        <v>1984</v>
      </c>
      <c r="B172" s="2">
        <v>45864</v>
      </c>
      <c r="C172" s="1" t="s">
        <v>1124</v>
      </c>
      <c r="D172" s="1" t="s">
        <v>1798</v>
      </c>
      <c r="E172" s="1">
        <v>1</v>
      </c>
      <c r="F172" s="1">
        <v>1299</v>
      </c>
      <c r="G172" s="1">
        <v>64.95</v>
      </c>
      <c r="H172" s="1" t="s">
        <v>1821</v>
      </c>
      <c r="I172" s="1" t="s">
        <v>1802</v>
      </c>
      <c r="J172" s="1" t="s">
        <v>1802</v>
      </c>
      <c r="K172" s="1" t="s">
        <v>1807</v>
      </c>
      <c r="L172" s="1">
        <v>50</v>
      </c>
      <c r="M172" s="1">
        <v>1025</v>
      </c>
      <c r="N172">
        <f t="shared" si="18"/>
        <v>1234.05</v>
      </c>
      <c r="O172">
        <f t="shared" si="19"/>
        <v>1025</v>
      </c>
      <c r="P172">
        <f t="shared" si="20"/>
        <v>209.04999999999995</v>
      </c>
      <c r="Q172">
        <f t="shared" si="21"/>
        <v>0.16940156395607955</v>
      </c>
      <c r="R172">
        <f t="shared" si="22"/>
        <v>1234.05</v>
      </c>
      <c r="S172">
        <f t="shared" si="23"/>
        <v>209.04999999999995</v>
      </c>
      <c r="T172" t="str">
        <f t="shared" si="24"/>
        <v>Jul</v>
      </c>
      <c r="U172" t="str">
        <f t="shared" si="25"/>
        <v>Jul-2025</v>
      </c>
      <c r="V172" s="3">
        <f t="shared" si="26"/>
        <v>45839</v>
      </c>
      <c r="W172" t="str">
        <f>VLOOKUP(D172,Products!A:G,3,FALSE)</f>
        <v>Sports &amp; Fitness</v>
      </c>
      <c r="X172" t="str">
        <f>VLOOKUP(D172,Products!A:G,2,FALSE)</f>
        <v>Cricket Bat</v>
      </c>
    </row>
    <row r="173" spans="1:24">
      <c r="A173" s="1" t="s">
        <v>1985</v>
      </c>
      <c r="B173" s="2">
        <v>45351</v>
      </c>
      <c r="C173" s="1" t="s">
        <v>1225</v>
      </c>
      <c r="D173" s="1" t="s">
        <v>1716</v>
      </c>
      <c r="E173" s="1">
        <v>2</v>
      </c>
      <c r="F173" s="1">
        <v>2999</v>
      </c>
      <c r="G173" s="1">
        <v>599.79999999999995</v>
      </c>
      <c r="H173" s="1" t="s">
        <v>1821</v>
      </c>
      <c r="I173" s="1" t="s">
        <v>1802</v>
      </c>
      <c r="J173" s="1" t="s">
        <v>1802</v>
      </c>
      <c r="K173" s="1" t="s">
        <v>1810</v>
      </c>
      <c r="L173" s="1">
        <v>40</v>
      </c>
      <c r="M173" s="1">
        <v>2406</v>
      </c>
      <c r="N173">
        <f t="shared" si="18"/>
        <v>5398.2</v>
      </c>
      <c r="O173">
        <f t="shared" si="19"/>
        <v>4812</v>
      </c>
      <c r="P173">
        <f t="shared" si="20"/>
        <v>586.19999999999982</v>
      </c>
      <c r="Q173">
        <f t="shared" si="21"/>
        <v>0.10859175280649103</v>
      </c>
      <c r="R173">
        <f t="shared" si="22"/>
        <v>5398.2</v>
      </c>
      <c r="S173">
        <f t="shared" si="23"/>
        <v>586.19999999999982</v>
      </c>
      <c r="T173" t="str">
        <f t="shared" si="24"/>
        <v>Feb</v>
      </c>
      <c r="U173" t="str">
        <f t="shared" si="25"/>
        <v>Feb-2024</v>
      </c>
      <c r="V173" s="3">
        <f t="shared" si="26"/>
        <v>45323</v>
      </c>
      <c r="W173" t="str">
        <f>VLOOKUP(D173,Products!A:G,3,FALSE)</f>
        <v>Fashion</v>
      </c>
      <c r="X173" t="str">
        <f>VLOOKUP(D173,Products!A:G,2,FALSE)</f>
        <v>Jacket</v>
      </c>
    </row>
    <row r="174" spans="1:24">
      <c r="A174" s="1" t="s">
        <v>1986</v>
      </c>
      <c r="B174" s="2">
        <v>45351</v>
      </c>
      <c r="C174" s="1" t="s">
        <v>1658</v>
      </c>
      <c r="D174" s="1" t="s">
        <v>1797</v>
      </c>
      <c r="E174" s="1">
        <v>2</v>
      </c>
      <c r="F174" s="1">
        <v>399</v>
      </c>
      <c r="G174" s="1">
        <v>159.6</v>
      </c>
      <c r="H174" s="1" t="s">
        <v>1812</v>
      </c>
      <c r="I174" s="1" t="s">
        <v>1802</v>
      </c>
      <c r="J174" s="1" t="s">
        <v>1802</v>
      </c>
      <c r="K174" s="1" t="s">
        <v>1803</v>
      </c>
      <c r="L174" s="1">
        <v>40</v>
      </c>
      <c r="M174" s="1">
        <v>278</v>
      </c>
      <c r="N174">
        <f t="shared" si="18"/>
        <v>638.4</v>
      </c>
      <c r="O174">
        <f t="shared" si="19"/>
        <v>556</v>
      </c>
      <c r="P174">
        <f t="shared" si="20"/>
        <v>82.399999999999977</v>
      </c>
      <c r="Q174">
        <f t="shared" si="21"/>
        <v>0.12907268170426062</v>
      </c>
      <c r="R174">
        <f t="shared" si="22"/>
        <v>638.4</v>
      </c>
      <c r="S174">
        <f t="shared" si="23"/>
        <v>82.399999999999977</v>
      </c>
      <c r="T174" t="str">
        <f t="shared" si="24"/>
        <v>Feb</v>
      </c>
      <c r="U174" t="str">
        <f t="shared" si="25"/>
        <v>Feb-2024</v>
      </c>
      <c r="V174" s="3">
        <f t="shared" si="26"/>
        <v>45323</v>
      </c>
      <c r="W174" t="str">
        <f>VLOOKUP(D174,Products!A:G,3,FALSE)</f>
        <v>Sports &amp; Fitness</v>
      </c>
      <c r="X174" t="str">
        <f>VLOOKUP(D174,Products!A:G,2,FALSE)</f>
        <v>Cricket Bat</v>
      </c>
    </row>
    <row r="175" spans="1:24">
      <c r="A175" s="1" t="s">
        <v>1987</v>
      </c>
      <c r="B175" s="2">
        <v>45452</v>
      </c>
      <c r="C175" s="1" t="s">
        <v>79</v>
      </c>
      <c r="D175" s="1" t="s">
        <v>1747</v>
      </c>
      <c r="E175" s="1">
        <v>1</v>
      </c>
      <c r="F175" s="1">
        <v>999</v>
      </c>
      <c r="G175" s="1">
        <v>0</v>
      </c>
      <c r="H175" s="1" t="s">
        <v>1805</v>
      </c>
      <c r="I175" s="1" t="s">
        <v>1815</v>
      </c>
      <c r="J175" s="1" t="s">
        <v>1815</v>
      </c>
      <c r="K175" s="1" t="s">
        <v>1807</v>
      </c>
      <c r="L175" s="1">
        <v>100</v>
      </c>
      <c r="M175" s="1">
        <v>744</v>
      </c>
      <c r="N175">
        <f t="shared" si="18"/>
        <v>999</v>
      </c>
      <c r="O175">
        <f t="shared" si="19"/>
        <v>744</v>
      </c>
      <c r="P175">
        <f t="shared" si="20"/>
        <v>255</v>
      </c>
      <c r="Q175">
        <f t="shared" si="21"/>
        <v>0.25525525525525528</v>
      </c>
      <c r="R175">
        <f t="shared" si="22"/>
        <v>0</v>
      </c>
      <c r="S175">
        <f t="shared" si="23"/>
        <v>0</v>
      </c>
      <c r="T175" t="str">
        <f t="shared" si="24"/>
        <v>Jun</v>
      </c>
      <c r="U175" t="str">
        <f t="shared" si="25"/>
        <v>Jun-2024</v>
      </c>
      <c r="V175" s="3">
        <f t="shared" si="26"/>
        <v>45444</v>
      </c>
      <c r="W175" t="str">
        <f>VLOOKUP(D175,Products!A:G,3,FALSE)</f>
        <v>Home &amp; Kitchen</v>
      </c>
      <c r="X175" t="str">
        <f>VLOOKUP(D175,Products!A:G,2,FALSE)</f>
        <v>Storage Box</v>
      </c>
    </row>
    <row r="176" spans="1:24">
      <c r="A176" s="1" t="s">
        <v>1988</v>
      </c>
      <c r="B176" s="2">
        <v>45577</v>
      </c>
      <c r="C176" s="1" t="s">
        <v>1036</v>
      </c>
      <c r="D176" s="1" t="s">
        <v>1784</v>
      </c>
      <c r="E176" s="1">
        <v>1</v>
      </c>
      <c r="F176" s="1">
        <v>2999</v>
      </c>
      <c r="G176" s="1">
        <v>449.85</v>
      </c>
      <c r="H176" s="1" t="s">
        <v>1801</v>
      </c>
      <c r="I176" s="1" t="s">
        <v>1802</v>
      </c>
      <c r="J176" s="1" t="s">
        <v>1802</v>
      </c>
      <c r="K176" s="1" t="s">
        <v>1810</v>
      </c>
      <c r="L176" s="1">
        <v>100</v>
      </c>
      <c r="M176" s="1">
        <v>2377</v>
      </c>
      <c r="N176">
        <f t="shared" si="18"/>
        <v>2549.15</v>
      </c>
      <c r="O176">
        <f t="shared" si="19"/>
        <v>2377</v>
      </c>
      <c r="P176">
        <f t="shared" si="20"/>
        <v>172.15000000000009</v>
      </c>
      <c r="Q176">
        <f t="shared" si="21"/>
        <v>6.7532314693133033E-2</v>
      </c>
      <c r="R176">
        <f t="shared" si="22"/>
        <v>2549.15</v>
      </c>
      <c r="S176">
        <f t="shared" si="23"/>
        <v>172.15000000000009</v>
      </c>
      <c r="T176" t="str">
        <f t="shared" si="24"/>
        <v>Oct</v>
      </c>
      <c r="U176" t="str">
        <f t="shared" si="25"/>
        <v>Oct-2024</v>
      </c>
      <c r="V176" s="3">
        <f t="shared" si="26"/>
        <v>45566</v>
      </c>
      <c r="W176" t="str">
        <f>VLOOKUP(D176,Products!A:G,3,FALSE)</f>
        <v>Sports &amp; Fitness</v>
      </c>
      <c r="X176" t="str">
        <f>VLOOKUP(D176,Products!A:G,2,FALSE)</f>
        <v>Running Shoes</v>
      </c>
    </row>
    <row r="177" spans="1:24">
      <c r="A177" s="1" t="s">
        <v>1989</v>
      </c>
      <c r="B177" s="2">
        <v>45701</v>
      </c>
      <c r="C177" s="1" t="s">
        <v>1590</v>
      </c>
      <c r="D177" s="1" t="s">
        <v>1692</v>
      </c>
      <c r="E177" s="1">
        <v>1</v>
      </c>
      <c r="F177" s="1">
        <v>499</v>
      </c>
      <c r="G177" s="1">
        <v>0</v>
      </c>
      <c r="H177" s="1" t="s">
        <v>1812</v>
      </c>
      <c r="I177" s="1" t="s">
        <v>1815</v>
      </c>
      <c r="J177" s="1" t="s">
        <v>1815</v>
      </c>
      <c r="K177" s="1" t="s">
        <v>1817</v>
      </c>
      <c r="L177" s="1">
        <v>80</v>
      </c>
      <c r="M177" s="1">
        <v>403</v>
      </c>
      <c r="N177">
        <f t="shared" si="18"/>
        <v>499</v>
      </c>
      <c r="O177">
        <f t="shared" si="19"/>
        <v>403</v>
      </c>
      <c r="P177">
        <f t="shared" si="20"/>
        <v>96</v>
      </c>
      <c r="Q177">
        <f t="shared" si="21"/>
        <v>0.19238476953907815</v>
      </c>
      <c r="R177">
        <f t="shared" si="22"/>
        <v>0</v>
      </c>
      <c r="S177">
        <f t="shared" si="23"/>
        <v>0</v>
      </c>
      <c r="T177" t="str">
        <f t="shared" si="24"/>
        <v>Feb</v>
      </c>
      <c r="U177" t="str">
        <f t="shared" si="25"/>
        <v>Feb-2025</v>
      </c>
      <c r="V177" s="3">
        <f t="shared" si="26"/>
        <v>45689</v>
      </c>
      <c r="W177" t="str">
        <f>VLOOKUP(D177,Products!A:G,3,FALSE)</f>
        <v>Electronics</v>
      </c>
      <c r="X177" t="str">
        <f>VLOOKUP(D177,Products!A:G,2,FALSE)</f>
        <v>Power Bank</v>
      </c>
    </row>
    <row r="178" spans="1:24">
      <c r="A178" s="1" t="s">
        <v>1990</v>
      </c>
      <c r="B178" s="2">
        <v>45746</v>
      </c>
      <c r="C178" s="1" t="s">
        <v>680</v>
      </c>
      <c r="D178" s="1" t="s">
        <v>1690</v>
      </c>
      <c r="E178" s="1">
        <v>4</v>
      </c>
      <c r="F178" s="1">
        <v>6999</v>
      </c>
      <c r="G178" s="1">
        <v>4199.3999999999996</v>
      </c>
      <c r="H178" s="1" t="s">
        <v>1821</v>
      </c>
      <c r="I178" s="1" t="s">
        <v>1802</v>
      </c>
      <c r="J178" s="1" t="s">
        <v>1802</v>
      </c>
      <c r="K178" s="1" t="s">
        <v>1803</v>
      </c>
      <c r="L178" s="1">
        <v>70</v>
      </c>
      <c r="M178" s="1">
        <v>4046</v>
      </c>
      <c r="N178">
        <f t="shared" si="18"/>
        <v>23796.6</v>
      </c>
      <c r="O178">
        <f t="shared" si="19"/>
        <v>16184</v>
      </c>
      <c r="P178">
        <f t="shared" si="20"/>
        <v>7612.5999999999985</v>
      </c>
      <c r="Q178">
        <f t="shared" si="21"/>
        <v>0.3199028432633233</v>
      </c>
      <c r="R178">
        <f t="shared" si="22"/>
        <v>23796.6</v>
      </c>
      <c r="S178">
        <f t="shared" si="23"/>
        <v>7612.5999999999985</v>
      </c>
      <c r="T178" t="str">
        <f t="shared" si="24"/>
        <v>Mar</v>
      </c>
      <c r="U178" t="str">
        <f t="shared" si="25"/>
        <v>Mar-2025</v>
      </c>
      <c r="V178" s="3">
        <f t="shared" si="26"/>
        <v>45717</v>
      </c>
      <c r="W178" t="str">
        <f>VLOOKUP(D178,Products!A:G,3,FALSE)</f>
        <v>Electronics</v>
      </c>
      <c r="X178" t="str">
        <f>VLOOKUP(D178,Products!A:G,2,FALSE)</f>
        <v>Power Bank</v>
      </c>
    </row>
    <row r="179" spans="1:24">
      <c r="A179" s="1" t="s">
        <v>1991</v>
      </c>
      <c r="B179" s="2">
        <v>45603</v>
      </c>
      <c r="C179" s="1" t="s">
        <v>1396</v>
      </c>
      <c r="D179" s="1" t="s">
        <v>1695</v>
      </c>
      <c r="E179" s="1">
        <v>2</v>
      </c>
      <c r="F179" s="1">
        <v>1999</v>
      </c>
      <c r="G179" s="1">
        <v>599.70000000000005</v>
      </c>
      <c r="H179" s="1" t="s">
        <v>1821</v>
      </c>
      <c r="I179" s="1" t="s">
        <v>1802</v>
      </c>
      <c r="J179" s="1" t="s">
        <v>1802</v>
      </c>
      <c r="K179" s="1" t="s">
        <v>1807</v>
      </c>
      <c r="L179" s="1">
        <v>60</v>
      </c>
      <c r="M179" s="1">
        <v>1597</v>
      </c>
      <c r="N179">
        <f t="shared" si="18"/>
        <v>3398.3</v>
      </c>
      <c r="O179">
        <f t="shared" si="19"/>
        <v>3194</v>
      </c>
      <c r="P179">
        <f t="shared" si="20"/>
        <v>204.30000000000018</v>
      </c>
      <c r="Q179">
        <f t="shared" si="21"/>
        <v>6.0118294441338364E-2</v>
      </c>
      <c r="R179">
        <f t="shared" si="22"/>
        <v>3398.3</v>
      </c>
      <c r="S179">
        <f t="shared" si="23"/>
        <v>204.30000000000018</v>
      </c>
      <c r="T179" t="str">
        <f t="shared" si="24"/>
        <v>Nov</v>
      </c>
      <c r="U179" t="str">
        <f t="shared" si="25"/>
        <v>Nov-2024</v>
      </c>
      <c r="V179" s="3">
        <f t="shared" si="26"/>
        <v>45597</v>
      </c>
      <c r="W179" t="str">
        <f>VLOOKUP(D179,Products!A:G,3,FALSE)</f>
        <v>Electronics</v>
      </c>
      <c r="X179" t="str">
        <f>VLOOKUP(D179,Products!A:G,2,FALSE)</f>
        <v>Power Bank</v>
      </c>
    </row>
    <row r="180" spans="1:24">
      <c r="A180" s="1" t="s">
        <v>1992</v>
      </c>
      <c r="B180" s="2">
        <v>45677</v>
      </c>
      <c r="C180" s="1" t="s">
        <v>241</v>
      </c>
      <c r="D180" s="1" t="s">
        <v>1702</v>
      </c>
      <c r="E180" s="1">
        <v>3</v>
      </c>
      <c r="F180" s="1">
        <v>4999</v>
      </c>
      <c r="G180" s="1">
        <v>3749.25</v>
      </c>
      <c r="H180" s="1" t="s">
        <v>1812</v>
      </c>
      <c r="I180" s="1" t="s">
        <v>1802</v>
      </c>
      <c r="J180" s="1" t="s">
        <v>1802</v>
      </c>
      <c r="K180" s="1" t="s">
        <v>1807</v>
      </c>
      <c r="L180" s="1">
        <v>60</v>
      </c>
      <c r="M180" s="1">
        <v>3572</v>
      </c>
      <c r="N180">
        <f t="shared" si="18"/>
        <v>11247.75</v>
      </c>
      <c r="O180">
        <f t="shared" si="19"/>
        <v>10716</v>
      </c>
      <c r="P180">
        <f t="shared" si="20"/>
        <v>531.75</v>
      </c>
      <c r="Q180">
        <f t="shared" si="21"/>
        <v>4.7276121891044874E-2</v>
      </c>
      <c r="R180">
        <f t="shared" si="22"/>
        <v>11247.75</v>
      </c>
      <c r="S180">
        <f t="shared" si="23"/>
        <v>531.75</v>
      </c>
      <c r="T180" t="str">
        <f t="shared" si="24"/>
        <v>Jan</v>
      </c>
      <c r="U180" t="str">
        <f t="shared" si="25"/>
        <v>Jan-2025</v>
      </c>
      <c r="V180" s="3">
        <f t="shared" si="26"/>
        <v>45658</v>
      </c>
      <c r="W180" t="str">
        <f>VLOOKUP(D180,Products!A:G,3,FALSE)</f>
        <v>Fashion</v>
      </c>
      <c r="X180" t="str">
        <f>VLOOKUP(D180,Products!A:G,2,FALSE)</f>
        <v>Jeans</v>
      </c>
    </row>
    <row r="181" spans="1:24">
      <c r="A181" s="1" t="s">
        <v>1993</v>
      </c>
      <c r="B181" s="2">
        <v>45350</v>
      </c>
      <c r="C181" s="1" t="s">
        <v>969</v>
      </c>
      <c r="D181" s="1" t="s">
        <v>1678</v>
      </c>
      <c r="E181" s="1">
        <v>2</v>
      </c>
      <c r="F181" s="1">
        <v>4999</v>
      </c>
      <c r="G181" s="1">
        <v>1499.7</v>
      </c>
      <c r="H181" s="1" t="s">
        <v>1801</v>
      </c>
      <c r="I181" s="1" t="s">
        <v>1802</v>
      </c>
      <c r="J181" s="1" t="s">
        <v>1802</v>
      </c>
      <c r="K181" s="1" t="s">
        <v>1819</v>
      </c>
      <c r="L181" s="1">
        <v>80</v>
      </c>
      <c r="M181" s="1">
        <v>2853</v>
      </c>
      <c r="N181">
        <f t="shared" si="18"/>
        <v>8498.2999999999993</v>
      </c>
      <c r="O181">
        <f t="shared" si="19"/>
        <v>5706</v>
      </c>
      <c r="P181">
        <f t="shared" si="20"/>
        <v>2792.2999999999993</v>
      </c>
      <c r="Q181">
        <f t="shared" si="21"/>
        <v>0.32857159667227559</v>
      </c>
      <c r="R181">
        <f t="shared" si="22"/>
        <v>8498.2999999999993</v>
      </c>
      <c r="S181">
        <f t="shared" si="23"/>
        <v>2792.2999999999993</v>
      </c>
      <c r="T181" t="str">
        <f t="shared" si="24"/>
        <v>Feb</v>
      </c>
      <c r="U181" t="str">
        <f t="shared" si="25"/>
        <v>Feb-2024</v>
      </c>
      <c r="V181" s="3">
        <f t="shared" si="26"/>
        <v>45323</v>
      </c>
      <c r="W181" t="str">
        <f>VLOOKUP(D181,Products!A:G,3,FALSE)</f>
        <v>Electronics</v>
      </c>
      <c r="X181" t="str">
        <f>VLOOKUP(D181,Products!A:G,2,FALSE)</f>
        <v>Headphones</v>
      </c>
    </row>
    <row r="182" spans="1:24">
      <c r="A182" s="1" t="s">
        <v>1994</v>
      </c>
      <c r="B182" s="2">
        <v>45669</v>
      </c>
      <c r="C182" s="1" t="s">
        <v>355</v>
      </c>
      <c r="D182" s="1" t="s">
        <v>1769</v>
      </c>
      <c r="E182" s="1">
        <v>2</v>
      </c>
      <c r="F182" s="1">
        <v>3999</v>
      </c>
      <c r="G182" s="1">
        <v>799.8</v>
      </c>
      <c r="H182" s="1" t="s">
        <v>1801</v>
      </c>
      <c r="I182" s="1" t="s">
        <v>1802</v>
      </c>
      <c r="J182" s="1" t="s">
        <v>1802</v>
      </c>
      <c r="K182" s="1" t="s">
        <v>1813</v>
      </c>
      <c r="L182" s="1">
        <v>100</v>
      </c>
      <c r="M182" s="1">
        <v>2547</v>
      </c>
      <c r="N182">
        <f t="shared" si="18"/>
        <v>7198.2</v>
      </c>
      <c r="O182">
        <f t="shared" si="19"/>
        <v>5094</v>
      </c>
      <c r="P182">
        <f t="shared" si="20"/>
        <v>2104.1999999999998</v>
      </c>
      <c r="Q182">
        <f t="shared" si="21"/>
        <v>0.29232308077019253</v>
      </c>
      <c r="R182">
        <f t="shared" si="22"/>
        <v>7198.2</v>
      </c>
      <c r="S182">
        <f t="shared" si="23"/>
        <v>2104.1999999999998</v>
      </c>
      <c r="T182" t="str">
        <f t="shared" si="24"/>
        <v>Jan</v>
      </c>
      <c r="U182" t="str">
        <f t="shared" si="25"/>
        <v>Jan-2025</v>
      </c>
      <c r="V182" s="3">
        <f t="shared" si="26"/>
        <v>45658</v>
      </c>
      <c r="W182" t="str">
        <f>VLOOKUP(D182,Products!A:G,3,FALSE)</f>
        <v>Beauty &amp; Personal Care</v>
      </c>
      <c r="X182" t="str">
        <f>VLOOKUP(D182,Products!A:G,2,FALSE)</f>
        <v>Perfume</v>
      </c>
    </row>
    <row r="183" spans="1:24">
      <c r="A183" s="1" t="s">
        <v>1995</v>
      </c>
      <c r="B183" s="2">
        <v>45789</v>
      </c>
      <c r="C183" s="1" t="s">
        <v>549</v>
      </c>
      <c r="D183" s="1" t="s">
        <v>1774</v>
      </c>
      <c r="E183" s="1">
        <v>1</v>
      </c>
      <c r="F183" s="1">
        <v>499</v>
      </c>
      <c r="G183" s="1">
        <v>74.849999999999994</v>
      </c>
      <c r="H183" s="1" t="s">
        <v>1805</v>
      </c>
      <c r="I183" s="1" t="s">
        <v>1802</v>
      </c>
      <c r="J183" s="1" t="s">
        <v>1802</v>
      </c>
      <c r="K183" s="1" t="s">
        <v>1813</v>
      </c>
      <c r="L183" s="1">
        <v>100</v>
      </c>
      <c r="M183" s="1">
        <v>280</v>
      </c>
      <c r="N183">
        <f t="shared" si="18"/>
        <v>424.15</v>
      </c>
      <c r="O183">
        <f t="shared" si="19"/>
        <v>280</v>
      </c>
      <c r="P183">
        <f t="shared" si="20"/>
        <v>144.14999999999998</v>
      </c>
      <c r="Q183">
        <f t="shared" si="21"/>
        <v>0.33985618295414355</v>
      </c>
      <c r="R183">
        <f t="shared" si="22"/>
        <v>424.15</v>
      </c>
      <c r="S183">
        <f t="shared" si="23"/>
        <v>144.14999999999998</v>
      </c>
      <c r="T183" t="str">
        <f t="shared" si="24"/>
        <v>May</v>
      </c>
      <c r="U183" t="str">
        <f t="shared" si="25"/>
        <v>May-2025</v>
      </c>
      <c r="V183" s="3">
        <f t="shared" si="26"/>
        <v>45778</v>
      </c>
      <c r="W183" t="str">
        <f>VLOOKUP(D183,Products!A:G,3,FALSE)</f>
        <v>Sports &amp; Fitness</v>
      </c>
      <c r="X183" t="str">
        <f>VLOOKUP(D183,Products!A:G,2,FALSE)</f>
        <v>Yoga Mat</v>
      </c>
    </row>
    <row r="184" spans="1:24">
      <c r="A184" s="1" t="s">
        <v>1996</v>
      </c>
      <c r="B184" s="2">
        <v>45733</v>
      </c>
      <c r="C184" s="1" t="s">
        <v>1490</v>
      </c>
      <c r="D184" s="1" t="s">
        <v>1792</v>
      </c>
      <c r="E184" s="1">
        <v>3</v>
      </c>
      <c r="F184" s="1">
        <v>399</v>
      </c>
      <c r="G184" s="1">
        <v>0</v>
      </c>
      <c r="H184" s="1" t="s">
        <v>1812</v>
      </c>
      <c r="I184" s="1" t="s">
        <v>1815</v>
      </c>
      <c r="J184" s="1" t="s">
        <v>1815</v>
      </c>
      <c r="K184" s="1" t="s">
        <v>1813</v>
      </c>
      <c r="L184" s="1">
        <v>50</v>
      </c>
      <c r="M184" s="1">
        <v>244</v>
      </c>
      <c r="N184">
        <f t="shared" si="18"/>
        <v>1197</v>
      </c>
      <c r="O184">
        <f t="shared" si="19"/>
        <v>732</v>
      </c>
      <c r="P184">
        <f t="shared" si="20"/>
        <v>465</v>
      </c>
      <c r="Q184">
        <f t="shared" si="21"/>
        <v>0.38847117794486213</v>
      </c>
      <c r="R184">
        <f t="shared" si="22"/>
        <v>0</v>
      </c>
      <c r="S184">
        <f t="shared" si="23"/>
        <v>0</v>
      </c>
      <c r="T184" t="str">
        <f t="shared" si="24"/>
        <v>Mar</v>
      </c>
      <c r="U184" t="str">
        <f t="shared" si="25"/>
        <v>Mar-2025</v>
      </c>
      <c r="V184" s="3">
        <f t="shared" si="26"/>
        <v>45717</v>
      </c>
      <c r="W184" t="str">
        <f>VLOOKUP(D184,Products!A:G,3,FALSE)</f>
        <v>Sports &amp; Fitness</v>
      </c>
      <c r="X184" t="str">
        <f>VLOOKUP(D184,Products!A:G,2,FALSE)</f>
        <v>Fitness Band</v>
      </c>
    </row>
    <row r="185" spans="1:24">
      <c r="A185" s="1" t="s">
        <v>1997</v>
      </c>
      <c r="B185" s="2">
        <v>45713</v>
      </c>
      <c r="C185" s="1" t="s">
        <v>1325</v>
      </c>
      <c r="D185" s="1" t="s">
        <v>1693</v>
      </c>
      <c r="E185" s="1">
        <v>2</v>
      </c>
      <c r="F185" s="1">
        <v>499</v>
      </c>
      <c r="G185" s="1">
        <v>149.69999999999999</v>
      </c>
      <c r="H185" s="1" t="s">
        <v>1812</v>
      </c>
      <c r="I185" s="1" t="s">
        <v>1802</v>
      </c>
      <c r="J185" s="1" t="s">
        <v>1802</v>
      </c>
      <c r="K185" s="1" t="s">
        <v>1810</v>
      </c>
      <c r="L185" s="1">
        <v>100</v>
      </c>
      <c r="M185" s="1">
        <v>391</v>
      </c>
      <c r="N185">
        <f t="shared" si="18"/>
        <v>848.3</v>
      </c>
      <c r="O185">
        <f t="shared" si="19"/>
        <v>782</v>
      </c>
      <c r="P185">
        <f t="shared" si="20"/>
        <v>66.299999999999955</v>
      </c>
      <c r="Q185">
        <f t="shared" si="21"/>
        <v>7.8156312625250454E-2</v>
      </c>
      <c r="R185">
        <f t="shared" si="22"/>
        <v>848.3</v>
      </c>
      <c r="S185">
        <f t="shared" si="23"/>
        <v>66.299999999999955</v>
      </c>
      <c r="T185" t="str">
        <f t="shared" si="24"/>
        <v>Feb</v>
      </c>
      <c r="U185" t="str">
        <f t="shared" si="25"/>
        <v>Feb-2025</v>
      </c>
      <c r="V185" s="3">
        <f t="shared" si="26"/>
        <v>45689</v>
      </c>
      <c r="W185" t="str">
        <f>VLOOKUP(D185,Products!A:G,3,FALSE)</f>
        <v>Electronics</v>
      </c>
      <c r="X185" t="str">
        <f>VLOOKUP(D185,Products!A:G,2,FALSE)</f>
        <v>Power Bank</v>
      </c>
    </row>
    <row r="186" spans="1:24">
      <c r="A186" s="1" t="s">
        <v>1998</v>
      </c>
      <c r="B186" s="2">
        <v>45826</v>
      </c>
      <c r="C186" s="1" t="s">
        <v>1464</v>
      </c>
      <c r="D186" s="1" t="s">
        <v>1751</v>
      </c>
      <c r="E186" s="1">
        <v>3</v>
      </c>
      <c r="F186" s="1">
        <v>1599</v>
      </c>
      <c r="G186" s="1">
        <v>719.55</v>
      </c>
      <c r="H186" s="1" t="s">
        <v>1821</v>
      </c>
      <c r="I186" s="1" t="s">
        <v>1802</v>
      </c>
      <c r="J186" s="1" t="s">
        <v>1809</v>
      </c>
      <c r="K186" s="1" t="s">
        <v>1807</v>
      </c>
      <c r="L186" s="1">
        <v>80</v>
      </c>
      <c r="M186" s="1">
        <v>1023</v>
      </c>
      <c r="N186">
        <f t="shared" si="18"/>
        <v>4077.45</v>
      </c>
      <c r="O186">
        <f t="shared" si="19"/>
        <v>3069</v>
      </c>
      <c r="P186">
        <f t="shared" si="20"/>
        <v>1008.4499999999998</v>
      </c>
      <c r="Q186">
        <f t="shared" si="21"/>
        <v>0.24732369495640655</v>
      </c>
      <c r="R186">
        <f t="shared" si="22"/>
        <v>4077.45</v>
      </c>
      <c r="S186">
        <f t="shared" si="23"/>
        <v>1008.4499999999998</v>
      </c>
      <c r="T186" t="str">
        <f t="shared" si="24"/>
        <v>Jun</v>
      </c>
      <c r="U186" t="str">
        <f t="shared" si="25"/>
        <v>Jun-2025</v>
      </c>
      <c r="V186" s="3">
        <f t="shared" si="26"/>
        <v>45809</v>
      </c>
      <c r="W186" t="str">
        <f>VLOOKUP(D186,Products!A:G,3,FALSE)</f>
        <v>Beauty &amp; Personal Care</v>
      </c>
      <c r="X186" t="str">
        <f>VLOOKUP(D186,Products!A:G,2,FALSE)</f>
        <v>Face Wash</v>
      </c>
    </row>
    <row r="187" spans="1:24">
      <c r="A187" s="1" t="s">
        <v>1999</v>
      </c>
      <c r="B187" s="2">
        <v>45729</v>
      </c>
      <c r="C187" s="1" t="s">
        <v>515</v>
      </c>
      <c r="D187" s="1" t="s">
        <v>1738</v>
      </c>
      <c r="E187" s="1">
        <v>3</v>
      </c>
      <c r="F187" s="1">
        <v>599</v>
      </c>
      <c r="G187" s="1">
        <v>269.55</v>
      </c>
      <c r="H187" s="1" t="s">
        <v>1812</v>
      </c>
      <c r="I187" s="1" t="s">
        <v>1802</v>
      </c>
      <c r="J187" s="1" t="s">
        <v>1809</v>
      </c>
      <c r="K187" s="1" t="s">
        <v>1803</v>
      </c>
      <c r="L187" s="1">
        <v>60</v>
      </c>
      <c r="M187" s="1">
        <v>443</v>
      </c>
      <c r="N187">
        <f t="shared" si="18"/>
        <v>1527.45</v>
      </c>
      <c r="O187">
        <f t="shared" si="19"/>
        <v>1329</v>
      </c>
      <c r="P187">
        <f t="shared" si="20"/>
        <v>198.45000000000005</v>
      </c>
      <c r="Q187">
        <f t="shared" si="21"/>
        <v>0.12992241971913976</v>
      </c>
      <c r="R187">
        <f t="shared" si="22"/>
        <v>1527.45</v>
      </c>
      <c r="S187">
        <f t="shared" si="23"/>
        <v>198.45000000000005</v>
      </c>
      <c r="T187" t="str">
        <f t="shared" si="24"/>
        <v>Mar</v>
      </c>
      <c r="U187" t="str">
        <f t="shared" si="25"/>
        <v>Mar-2025</v>
      </c>
      <c r="V187" s="3">
        <f t="shared" si="26"/>
        <v>45717</v>
      </c>
      <c r="W187" t="str">
        <f>VLOOKUP(D187,Products!A:G,3,FALSE)</f>
        <v>Home &amp; Kitchen</v>
      </c>
      <c r="X187" t="str">
        <f>VLOOKUP(D187,Products!A:G,2,FALSE)</f>
        <v>Bedsheet</v>
      </c>
    </row>
    <row r="188" spans="1:24">
      <c r="A188" s="1" t="s">
        <v>2000</v>
      </c>
      <c r="B188" s="2">
        <v>45601</v>
      </c>
      <c r="C188" s="1" t="s">
        <v>895</v>
      </c>
      <c r="D188" s="1" t="s">
        <v>1797</v>
      </c>
      <c r="E188" s="1">
        <v>1</v>
      </c>
      <c r="F188" s="1">
        <v>399</v>
      </c>
      <c r="G188" s="1">
        <v>39.9</v>
      </c>
      <c r="H188" s="1" t="s">
        <v>1805</v>
      </c>
      <c r="I188" s="1" t="s">
        <v>1802</v>
      </c>
      <c r="J188" s="1" t="s">
        <v>1802</v>
      </c>
      <c r="K188" s="1" t="s">
        <v>1810</v>
      </c>
      <c r="L188" s="1">
        <v>100</v>
      </c>
      <c r="M188" s="1">
        <v>278</v>
      </c>
      <c r="N188">
        <f t="shared" si="18"/>
        <v>359.1</v>
      </c>
      <c r="O188">
        <f t="shared" si="19"/>
        <v>278</v>
      </c>
      <c r="P188">
        <f t="shared" si="20"/>
        <v>81.100000000000023</v>
      </c>
      <c r="Q188">
        <f t="shared" si="21"/>
        <v>0.22584238373712062</v>
      </c>
      <c r="R188">
        <f t="shared" si="22"/>
        <v>359.1</v>
      </c>
      <c r="S188">
        <f t="shared" si="23"/>
        <v>81.100000000000023</v>
      </c>
      <c r="T188" t="str">
        <f t="shared" si="24"/>
        <v>Nov</v>
      </c>
      <c r="U188" t="str">
        <f t="shared" si="25"/>
        <v>Nov-2024</v>
      </c>
      <c r="V188" s="3">
        <f t="shared" si="26"/>
        <v>45597</v>
      </c>
      <c r="W188" t="str">
        <f>VLOOKUP(D188,Products!A:G,3,FALSE)</f>
        <v>Sports &amp; Fitness</v>
      </c>
      <c r="X188" t="str">
        <f>VLOOKUP(D188,Products!A:G,2,FALSE)</f>
        <v>Cricket Bat</v>
      </c>
    </row>
    <row r="189" spans="1:24">
      <c r="A189" s="1" t="s">
        <v>2001</v>
      </c>
      <c r="B189" s="2">
        <v>45303</v>
      </c>
      <c r="C189" s="1" t="s">
        <v>1160</v>
      </c>
      <c r="D189" s="1" t="s">
        <v>1747</v>
      </c>
      <c r="E189" s="1">
        <v>4</v>
      </c>
      <c r="F189" s="1">
        <v>999</v>
      </c>
      <c r="G189" s="1">
        <v>0</v>
      </c>
      <c r="H189" s="1" t="s">
        <v>1823</v>
      </c>
      <c r="I189" s="1" t="s">
        <v>1815</v>
      </c>
      <c r="J189" s="1" t="s">
        <v>1815</v>
      </c>
      <c r="K189" s="1" t="s">
        <v>1813</v>
      </c>
      <c r="L189" s="1">
        <v>80</v>
      </c>
      <c r="M189" s="1">
        <v>744</v>
      </c>
      <c r="N189">
        <f t="shared" si="18"/>
        <v>3996</v>
      </c>
      <c r="O189">
        <f t="shared" si="19"/>
        <v>2976</v>
      </c>
      <c r="P189">
        <f t="shared" si="20"/>
        <v>1020</v>
      </c>
      <c r="Q189">
        <f t="shared" si="21"/>
        <v>0.25525525525525528</v>
      </c>
      <c r="R189">
        <f t="shared" si="22"/>
        <v>0</v>
      </c>
      <c r="S189">
        <f t="shared" si="23"/>
        <v>0</v>
      </c>
      <c r="T189" t="str">
        <f t="shared" si="24"/>
        <v>Jan</v>
      </c>
      <c r="U189" t="str">
        <f t="shared" si="25"/>
        <v>Jan-2024</v>
      </c>
      <c r="V189" s="3">
        <f t="shared" si="26"/>
        <v>45292</v>
      </c>
      <c r="W189" t="str">
        <f>VLOOKUP(D189,Products!A:G,3,FALSE)</f>
        <v>Home &amp; Kitchen</v>
      </c>
      <c r="X189" t="str">
        <f>VLOOKUP(D189,Products!A:G,2,FALSE)</f>
        <v>Storage Box</v>
      </c>
    </row>
    <row r="190" spans="1:24">
      <c r="A190" s="1" t="s">
        <v>2002</v>
      </c>
      <c r="B190" s="2">
        <v>45802</v>
      </c>
      <c r="C190" s="1" t="s">
        <v>1630</v>
      </c>
      <c r="D190" s="1" t="s">
        <v>1737</v>
      </c>
      <c r="E190" s="1">
        <v>1</v>
      </c>
      <c r="F190" s="1">
        <v>499</v>
      </c>
      <c r="G190" s="1">
        <v>99.8</v>
      </c>
      <c r="H190" s="1" t="s">
        <v>1823</v>
      </c>
      <c r="I190" s="1" t="s">
        <v>1802</v>
      </c>
      <c r="J190" s="1" t="s">
        <v>1802</v>
      </c>
      <c r="K190" s="1" t="s">
        <v>1817</v>
      </c>
      <c r="L190" s="1">
        <v>60</v>
      </c>
      <c r="M190" s="1">
        <v>320</v>
      </c>
      <c r="N190">
        <f t="shared" si="18"/>
        <v>399.2</v>
      </c>
      <c r="O190">
        <f t="shared" si="19"/>
        <v>320</v>
      </c>
      <c r="P190">
        <f t="shared" si="20"/>
        <v>79.199999999999989</v>
      </c>
      <c r="Q190">
        <f t="shared" si="21"/>
        <v>0.19839679358717432</v>
      </c>
      <c r="R190">
        <f t="shared" si="22"/>
        <v>399.2</v>
      </c>
      <c r="S190">
        <f t="shared" si="23"/>
        <v>79.199999999999989</v>
      </c>
      <c r="T190" t="str">
        <f t="shared" si="24"/>
        <v>May</v>
      </c>
      <c r="U190" t="str">
        <f t="shared" si="25"/>
        <v>May-2025</v>
      </c>
      <c r="V190" s="3">
        <f t="shared" si="26"/>
        <v>45778</v>
      </c>
      <c r="W190" t="str">
        <f>VLOOKUP(D190,Products!A:G,3,FALSE)</f>
        <v>Home &amp; Kitchen</v>
      </c>
      <c r="X190" t="str">
        <f>VLOOKUP(D190,Products!A:G,2,FALSE)</f>
        <v>Cookware Set</v>
      </c>
    </row>
    <row r="191" spans="1:24">
      <c r="A191" s="1" t="s">
        <v>2003</v>
      </c>
      <c r="B191" s="2">
        <v>45580</v>
      </c>
      <c r="C191" s="1" t="s">
        <v>774</v>
      </c>
      <c r="D191" s="1" t="s">
        <v>1774</v>
      </c>
      <c r="E191" s="1">
        <v>1</v>
      </c>
      <c r="F191" s="1">
        <v>499</v>
      </c>
      <c r="G191" s="1">
        <v>0</v>
      </c>
      <c r="H191" s="1" t="s">
        <v>1805</v>
      </c>
      <c r="I191" s="1" t="s">
        <v>1802</v>
      </c>
      <c r="J191" s="1" t="s">
        <v>1802</v>
      </c>
      <c r="K191" s="1" t="s">
        <v>1810</v>
      </c>
      <c r="L191" s="1">
        <v>50</v>
      </c>
      <c r="M191" s="1">
        <v>280</v>
      </c>
      <c r="N191">
        <f t="shared" si="18"/>
        <v>499</v>
      </c>
      <c r="O191">
        <f t="shared" si="19"/>
        <v>280</v>
      </c>
      <c r="P191">
        <f t="shared" si="20"/>
        <v>219</v>
      </c>
      <c r="Q191">
        <f t="shared" si="21"/>
        <v>0.43887775551102204</v>
      </c>
      <c r="R191">
        <f t="shared" si="22"/>
        <v>499</v>
      </c>
      <c r="S191">
        <f t="shared" si="23"/>
        <v>219</v>
      </c>
      <c r="T191" t="str">
        <f t="shared" si="24"/>
        <v>Oct</v>
      </c>
      <c r="U191" t="str">
        <f t="shared" si="25"/>
        <v>Oct-2024</v>
      </c>
      <c r="V191" s="3">
        <f t="shared" si="26"/>
        <v>45566</v>
      </c>
      <c r="W191" t="str">
        <f>VLOOKUP(D191,Products!A:G,3,FALSE)</f>
        <v>Sports &amp; Fitness</v>
      </c>
      <c r="X191" t="str">
        <f>VLOOKUP(D191,Products!A:G,2,FALSE)</f>
        <v>Yoga Mat</v>
      </c>
    </row>
    <row r="192" spans="1:24">
      <c r="A192" s="1" t="s">
        <v>2004</v>
      </c>
      <c r="B192" s="2">
        <v>45780</v>
      </c>
      <c r="C192" s="1" t="s">
        <v>1080</v>
      </c>
      <c r="D192" s="1" t="s">
        <v>1798</v>
      </c>
      <c r="E192" s="1">
        <v>1</v>
      </c>
      <c r="F192" s="1">
        <v>1299</v>
      </c>
      <c r="G192" s="1">
        <v>0</v>
      </c>
      <c r="H192" s="1" t="s">
        <v>1805</v>
      </c>
      <c r="I192" s="1" t="s">
        <v>1815</v>
      </c>
      <c r="J192" s="1" t="s">
        <v>1815</v>
      </c>
      <c r="K192" s="1" t="s">
        <v>1810</v>
      </c>
      <c r="L192" s="1">
        <v>100</v>
      </c>
      <c r="M192" s="1">
        <v>1025</v>
      </c>
      <c r="N192">
        <f t="shared" si="18"/>
        <v>1299</v>
      </c>
      <c r="O192">
        <f t="shared" si="19"/>
        <v>1025</v>
      </c>
      <c r="P192">
        <f t="shared" si="20"/>
        <v>274</v>
      </c>
      <c r="Q192">
        <f t="shared" si="21"/>
        <v>0.21093148575827558</v>
      </c>
      <c r="R192">
        <f t="shared" si="22"/>
        <v>0</v>
      </c>
      <c r="S192">
        <f t="shared" si="23"/>
        <v>0</v>
      </c>
      <c r="T192" t="str">
        <f t="shared" si="24"/>
        <v>May</v>
      </c>
      <c r="U192" t="str">
        <f t="shared" si="25"/>
        <v>May-2025</v>
      </c>
      <c r="V192" s="3">
        <f t="shared" si="26"/>
        <v>45778</v>
      </c>
      <c r="W192" t="str">
        <f>VLOOKUP(D192,Products!A:G,3,FALSE)</f>
        <v>Sports &amp; Fitness</v>
      </c>
      <c r="X192" t="str">
        <f>VLOOKUP(D192,Products!A:G,2,FALSE)</f>
        <v>Cricket Bat</v>
      </c>
    </row>
    <row r="193" spans="1:24">
      <c r="A193" s="1" t="s">
        <v>2005</v>
      </c>
      <c r="B193" s="2">
        <v>45774</v>
      </c>
      <c r="C193" s="1" t="s">
        <v>932</v>
      </c>
      <c r="D193" s="1" t="s">
        <v>1682</v>
      </c>
      <c r="E193" s="1">
        <v>1</v>
      </c>
      <c r="F193" s="1">
        <v>1599</v>
      </c>
      <c r="G193" s="1">
        <v>0</v>
      </c>
      <c r="H193" s="1" t="s">
        <v>1801</v>
      </c>
      <c r="I193" s="1" t="s">
        <v>1802</v>
      </c>
      <c r="J193" s="1" t="s">
        <v>1802</v>
      </c>
      <c r="K193" s="1" t="s">
        <v>1819</v>
      </c>
      <c r="L193" s="1">
        <v>70</v>
      </c>
      <c r="M193" s="1">
        <v>1169</v>
      </c>
      <c r="N193">
        <f t="shared" si="18"/>
        <v>1599</v>
      </c>
      <c r="O193">
        <f t="shared" si="19"/>
        <v>1169</v>
      </c>
      <c r="P193">
        <f t="shared" si="20"/>
        <v>430</v>
      </c>
      <c r="Q193">
        <f t="shared" si="21"/>
        <v>0.26891807379612259</v>
      </c>
      <c r="R193">
        <f t="shared" si="22"/>
        <v>1599</v>
      </c>
      <c r="S193">
        <f t="shared" si="23"/>
        <v>430</v>
      </c>
      <c r="T193" t="str">
        <f t="shared" si="24"/>
        <v>Apr</v>
      </c>
      <c r="U193" t="str">
        <f t="shared" si="25"/>
        <v>Apr-2025</v>
      </c>
      <c r="V193" s="3">
        <f t="shared" si="26"/>
        <v>45748</v>
      </c>
      <c r="W193" t="str">
        <f>VLOOKUP(D193,Products!A:G,3,FALSE)</f>
        <v>Electronics</v>
      </c>
      <c r="X193" t="str">
        <f>VLOOKUP(D193,Products!A:G,2,FALSE)</f>
        <v>Headphones</v>
      </c>
    </row>
    <row r="194" spans="1:24">
      <c r="A194" s="1" t="s">
        <v>2006</v>
      </c>
      <c r="B194" s="2">
        <v>45384</v>
      </c>
      <c r="C194" s="1" t="s">
        <v>779</v>
      </c>
      <c r="D194" s="1" t="s">
        <v>1772</v>
      </c>
      <c r="E194" s="1">
        <v>2</v>
      </c>
      <c r="F194" s="1">
        <v>1999</v>
      </c>
      <c r="G194" s="1">
        <v>199.9</v>
      </c>
      <c r="H194" s="1" t="s">
        <v>1823</v>
      </c>
      <c r="I194" s="1" t="s">
        <v>1802</v>
      </c>
      <c r="J194" s="1" t="s">
        <v>1802</v>
      </c>
      <c r="K194" s="1" t="s">
        <v>1813</v>
      </c>
      <c r="L194" s="1">
        <v>80</v>
      </c>
      <c r="M194" s="1">
        <v>1506</v>
      </c>
      <c r="N194">
        <f t="shared" si="18"/>
        <v>3798.1</v>
      </c>
      <c r="O194">
        <f t="shared" si="19"/>
        <v>3012</v>
      </c>
      <c r="P194">
        <f t="shared" si="20"/>
        <v>786.09999999999991</v>
      </c>
      <c r="Q194">
        <f t="shared" si="21"/>
        <v>0.20697190700613463</v>
      </c>
      <c r="R194">
        <f t="shared" si="22"/>
        <v>3798.1</v>
      </c>
      <c r="S194">
        <f t="shared" si="23"/>
        <v>786.09999999999991</v>
      </c>
      <c r="T194" t="str">
        <f t="shared" si="24"/>
        <v>Apr</v>
      </c>
      <c r="U194" t="str">
        <f t="shared" si="25"/>
        <v>Apr-2024</v>
      </c>
      <c r="V194" s="3">
        <f t="shared" si="26"/>
        <v>45383</v>
      </c>
      <c r="W194" t="str">
        <f>VLOOKUP(D194,Products!A:G,3,FALSE)</f>
        <v>Beauty &amp; Personal Care</v>
      </c>
      <c r="X194" t="str">
        <f>VLOOKUP(D194,Products!A:G,2,FALSE)</f>
        <v>Perfume</v>
      </c>
    </row>
    <row r="195" spans="1:24">
      <c r="A195" s="1" t="s">
        <v>2007</v>
      </c>
      <c r="B195" s="2">
        <v>45760</v>
      </c>
      <c r="C195" s="1" t="s">
        <v>929</v>
      </c>
      <c r="D195" s="1" t="s">
        <v>1701</v>
      </c>
      <c r="E195" s="1">
        <v>1</v>
      </c>
      <c r="F195" s="1">
        <v>1299</v>
      </c>
      <c r="G195" s="1">
        <v>194.85</v>
      </c>
      <c r="H195" s="1" t="s">
        <v>1823</v>
      </c>
      <c r="I195" s="1" t="s">
        <v>1802</v>
      </c>
      <c r="J195" s="1" t="s">
        <v>1802</v>
      </c>
      <c r="K195" s="1" t="s">
        <v>1813</v>
      </c>
      <c r="L195" s="1">
        <v>100</v>
      </c>
      <c r="M195" s="1">
        <v>969</v>
      </c>
      <c r="N195">
        <f t="shared" ref="N195:N258" si="27">E195*F195-G195</f>
        <v>1104.1500000000001</v>
      </c>
      <c r="O195">
        <f t="shared" ref="O195:O258" si="28">E195*M195</f>
        <v>969</v>
      </c>
      <c r="P195">
        <f t="shared" ref="P195:P258" si="29">N195-O195</f>
        <v>135.15000000000009</v>
      </c>
      <c r="Q195">
        <f t="shared" ref="Q195:Q258" si="30">IFERROR(P195/N195,0)</f>
        <v>0.12240184757505781</v>
      </c>
      <c r="R195">
        <f t="shared" ref="R195:R258" si="31">IF(I195="Cancelled",0,N195)</f>
        <v>1104.1500000000001</v>
      </c>
      <c r="S195">
        <f t="shared" ref="S195:S258" si="32">IF(I195="Cancelled",0,P195)</f>
        <v>135.15000000000009</v>
      </c>
      <c r="T195" t="str">
        <f t="shared" ref="T195:T258" si="33">TEXT(B195,"mmm")</f>
        <v>Apr</v>
      </c>
      <c r="U195" t="str">
        <f t="shared" ref="U195:U258" si="34">TEXT(B195,"mmm-yyyy")</f>
        <v>Apr-2025</v>
      </c>
      <c r="V195" s="3">
        <f t="shared" ref="V195:V258" si="35">DATE(YEAR(B195),MONTH(B195),1)</f>
        <v>45748</v>
      </c>
      <c r="W195" t="str">
        <f>VLOOKUP(D195,Products!A:G,3,FALSE)</f>
        <v>Fashion</v>
      </c>
      <c r="X195" t="str">
        <f>VLOOKUP(D195,Products!A:G,2,FALSE)</f>
        <v>T-Shirt</v>
      </c>
    </row>
    <row r="196" spans="1:24">
      <c r="A196" s="1" t="s">
        <v>2008</v>
      </c>
      <c r="B196" s="2">
        <v>45843</v>
      </c>
      <c r="C196" s="1" t="s">
        <v>789</v>
      </c>
      <c r="D196" s="1" t="s">
        <v>1725</v>
      </c>
      <c r="E196" s="1">
        <v>1</v>
      </c>
      <c r="F196" s="1">
        <v>2499</v>
      </c>
      <c r="G196" s="1">
        <v>0</v>
      </c>
      <c r="H196" s="1" t="s">
        <v>1805</v>
      </c>
      <c r="I196" s="1" t="s">
        <v>1815</v>
      </c>
      <c r="J196" s="1" t="s">
        <v>1815</v>
      </c>
      <c r="K196" s="1" t="s">
        <v>1819</v>
      </c>
      <c r="L196" s="1">
        <v>70</v>
      </c>
      <c r="M196" s="1">
        <v>1833</v>
      </c>
      <c r="N196">
        <f t="shared" si="27"/>
        <v>2499</v>
      </c>
      <c r="O196">
        <f t="shared" si="28"/>
        <v>1833</v>
      </c>
      <c r="P196">
        <f t="shared" si="29"/>
        <v>666</v>
      </c>
      <c r="Q196">
        <f t="shared" si="30"/>
        <v>0.26650660264105641</v>
      </c>
      <c r="R196">
        <f t="shared" si="31"/>
        <v>0</v>
      </c>
      <c r="S196">
        <f t="shared" si="32"/>
        <v>0</v>
      </c>
      <c r="T196" t="str">
        <f t="shared" si="33"/>
        <v>Jul</v>
      </c>
      <c r="U196" t="str">
        <f t="shared" si="34"/>
        <v>Jul-2025</v>
      </c>
      <c r="V196" s="3">
        <f t="shared" si="35"/>
        <v>45839</v>
      </c>
      <c r="W196" t="str">
        <f>VLOOKUP(D196,Products!A:G,3,FALSE)</f>
        <v>Home &amp; Kitchen</v>
      </c>
      <c r="X196" t="str">
        <f>VLOOKUP(D196,Products!A:G,2,FALSE)</f>
        <v>Mixer Grinder</v>
      </c>
    </row>
    <row r="197" spans="1:24">
      <c r="A197" s="1" t="s">
        <v>2009</v>
      </c>
      <c r="B197" s="2">
        <v>45852</v>
      </c>
      <c r="C197" s="1" t="s">
        <v>208</v>
      </c>
      <c r="D197" s="1" t="s">
        <v>1785</v>
      </c>
      <c r="E197" s="1">
        <v>4</v>
      </c>
      <c r="F197" s="1">
        <v>2999</v>
      </c>
      <c r="G197" s="1">
        <v>0</v>
      </c>
      <c r="H197" s="1" t="s">
        <v>1805</v>
      </c>
      <c r="I197" s="1" t="s">
        <v>1815</v>
      </c>
      <c r="J197" s="1" t="s">
        <v>1815</v>
      </c>
      <c r="K197" s="1" t="s">
        <v>1810</v>
      </c>
      <c r="L197" s="1">
        <v>40</v>
      </c>
      <c r="M197" s="1">
        <v>2453</v>
      </c>
      <c r="N197">
        <f t="shared" si="27"/>
        <v>11996</v>
      </c>
      <c r="O197">
        <f t="shared" si="28"/>
        <v>9812</v>
      </c>
      <c r="P197">
        <f t="shared" si="29"/>
        <v>2184</v>
      </c>
      <c r="Q197">
        <f t="shared" si="30"/>
        <v>0.18206068689563187</v>
      </c>
      <c r="R197">
        <f t="shared" si="31"/>
        <v>0</v>
      </c>
      <c r="S197">
        <f t="shared" si="32"/>
        <v>0</v>
      </c>
      <c r="T197" t="str">
        <f t="shared" si="33"/>
        <v>Jul</v>
      </c>
      <c r="U197" t="str">
        <f t="shared" si="34"/>
        <v>Jul-2025</v>
      </c>
      <c r="V197" s="3">
        <f t="shared" si="35"/>
        <v>45839</v>
      </c>
      <c r="W197" t="str">
        <f>VLOOKUP(D197,Products!A:G,3,FALSE)</f>
        <v>Sports &amp; Fitness</v>
      </c>
      <c r="X197" t="str">
        <f>VLOOKUP(D197,Products!A:G,2,FALSE)</f>
        <v>Dumbbells</v>
      </c>
    </row>
    <row r="198" spans="1:24">
      <c r="A198" s="1" t="s">
        <v>2010</v>
      </c>
      <c r="B198" s="2">
        <v>45762</v>
      </c>
      <c r="C198" s="1" t="s">
        <v>1112</v>
      </c>
      <c r="D198" s="1" t="s">
        <v>1716</v>
      </c>
      <c r="E198" s="1">
        <v>2</v>
      </c>
      <c r="F198" s="1">
        <v>2999</v>
      </c>
      <c r="G198" s="1">
        <v>899.7</v>
      </c>
      <c r="H198" s="1" t="s">
        <v>1812</v>
      </c>
      <c r="I198" s="1" t="s">
        <v>1802</v>
      </c>
      <c r="J198" s="1" t="s">
        <v>1802</v>
      </c>
      <c r="K198" s="1" t="s">
        <v>1813</v>
      </c>
      <c r="L198" s="1">
        <v>100</v>
      </c>
      <c r="M198" s="1">
        <v>2406</v>
      </c>
      <c r="N198">
        <f t="shared" si="27"/>
        <v>5098.3</v>
      </c>
      <c r="O198">
        <f t="shared" si="28"/>
        <v>4812</v>
      </c>
      <c r="P198">
        <f t="shared" si="29"/>
        <v>286.30000000000018</v>
      </c>
      <c r="Q198">
        <f t="shared" si="30"/>
        <v>5.6155973559814089E-2</v>
      </c>
      <c r="R198">
        <f t="shared" si="31"/>
        <v>5098.3</v>
      </c>
      <c r="S198">
        <f t="shared" si="32"/>
        <v>286.30000000000018</v>
      </c>
      <c r="T198" t="str">
        <f t="shared" si="33"/>
        <v>Apr</v>
      </c>
      <c r="U198" t="str">
        <f t="shared" si="34"/>
        <v>Apr-2025</v>
      </c>
      <c r="V198" s="3">
        <f t="shared" si="35"/>
        <v>45748</v>
      </c>
      <c r="W198" t="str">
        <f>VLOOKUP(D198,Products!A:G,3,FALSE)</f>
        <v>Fashion</v>
      </c>
      <c r="X198" t="str">
        <f>VLOOKUP(D198,Products!A:G,2,FALSE)</f>
        <v>Jacket</v>
      </c>
    </row>
    <row r="199" spans="1:24">
      <c r="A199" s="1" t="s">
        <v>2011</v>
      </c>
      <c r="B199" s="2">
        <v>45827</v>
      </c>
      <c r="C199" s="1" t="s">
        <v>1311</v>
      </c>
      <c r="D199" s="1" t="s">
        <v>1798</v>
      </c>
      <c r="E199" s="1">
        <v>1</v>
      </c>
      <c r="F199" s="1">
        <v>1299</v>
      </c>
      <c r="G199" s="1">
        <v>0</v>
      </c>
      <c r="H199" s="1" t="s">
        <v>1801</v>
      </c>
      <c r="I199" s="1" t="s">
        <v>1815</v>
      </c>
      <c r="J199" s="1" t="s">
        <v>1815</v>
      </c>
      <c r="K199" s="1" t="s">
        <v>1813</v>
      </c>
      <c r="L199" s="1">
        <v>80</v>
      </c>
      <c r="M199" s="1">
        <v>1025</v>
      </c>
      <c r="N199">
        <f t="shared" si="27"/>
        <v>1299</v>
      </c>
      <c r="O199">
        <f t="shared" si="28"/>
        <v>1025</v>
      </c>
      <c r="P199">
        <f t="shared" si="29"/>
        <v>274</v>
      </c>
      <c r="Q199">
        <f t="shared" si="30"/>
        <v>0.21093148575827558</v>
      </c>
      <c r="R199">
        <f t="shared" si="31"/>
        <v>0</v>
      </c>
      <c r="S199">
        <f t="shared" si="32"/>
        <v>0</v>
      </c>
      <c r="T199" t="str">
        <f t="shared" si="33"/>
        <v>Jun</v>
      </c>
      <c r="U199" t="str">
        <f t="shared" si="34"/>
        <v>Jun-2025</v>
      </c>
      <c r="V199" s="3">
        <f t="shared" si="35"/>
        <v>45809</v>
      </c>
      <c r="W199" t="str">
        <f>VLOOKUP(D199,Products!A:G,3,FALSE)</f>
        <v>Sports &amp; Fitness</v>
      </c>
      <c r="X199" t="str">
        <f>VLOOKUP(D199,Products!A:G,2,FALSE)</f>
        <v>Cricket Bat</v>
      </c>
    </row>
    <row r="200" spans="1:24">
      <c r="A200" s="1" t="s">
        <v>2012</v>
      </c>
      <c r="B200" s="2">
        <v>45596</v>
      </c>
      <c r="C200" s="1" t="s">
        <v>803</v>
      </c>
      <c r="D200" s="1" t="s">
        <v>1783</v>
      </c>
      <c r="E200" s="1">
        <v>2</v>
      </c>
      <c r="F200" s="1">
        <v>799</v>
      </c>
      <c r="G200" s="1">
        <v>0</v>
      </c>
      <c r="H200" s="1" t="s">
        <v>1821</v>
      </c>
      <c r="I200" s="1" t="s">
        <v>1802</v>
      </c>
      <c r="J200" s="1" t="s">
        <v>1802</v>
      </c>
      <c r="K200" s="1" t="s">
        <v>1810</v>
      </c>
      <c r="L200" s="1">
        <v>100</v>
      </c>
      <c r="M200" s="1">
        <v>560</v>
      </c>
      <c r="N200">
        <f t="shared" si="27"/>
        <v>1598</v>
      </c>
      <c r="O200">
        <f t="shared" si="28"/>
        <v>1120</v>
      </c>
      <c r="P200">
        <f t="shared" si="29"/>
        <v>478</v>
      </c>
      <c r="Q200">
        <f t="shared" si="30"/>
        <v>0.29912390488110135</v>
      </c>
      <c r="R200">
        <f t="shared" si="31"/>
        <v>1598</v>
      </c>
      <c r="S200">
        <f t="shared" si="32"/>
        <v>478</v>
      </c>
      <c r="T200" t="str">
        <f t="shared" si="33"/>
        <v>Oct</v>
      </c>
      <c r="U200" t="str">
        <f t="shared" si="34"/>
        <v>Oct-2024</v>
      </c>
      <c r="V200" s="3">
        <f t="shared" si="35"/>
        <v>45566</v>
      </c>
      <c r="W200" t="str">
        <f>VLOOKUP(D200,Products!A:G,3,FALSE)</f>
        <v>Sports &amp; Fitness</v>
      </c>
      <c r="X200" t="str">
        <f>VLOOKUP(D200,Products!A:G,2,FALSE)</f>
        <v>Running Shoes</v>
      </c>
    </row>
    <row r="201" spans="1:24">
      <c r="A201" s="1" t="s">
        <v>2013</v>
      </c>
      <c r="B201" s="2">
        <v>45387</v>
      </c>
      <c r="C201" s="1" t="s">
        <v>508</v>
      </c>
      <c r="D201" s="1" t="s">
        <v>1682</v>
      </c>
      <c r="E201" s="1">
        <v>2</v>
      </c>
      <c r="F201" s="1">
        <v>1599</v>
      </c>
      <c r="G201" s="1">
        <v>639.6</v>
      </c>
      <c r="H201" s="1" t="s">
        <v>1801</v>
      </c>
      <c r="I201" s="1" t="s">
        <v>1802</v>
      </c>
      <c r="J201" s="1" t="s">
        <v>1802</v>
      </c>
      <c r="K201" s="1" t="s">
        <v>1813</v>
      </c>
      <c r="L201" s="1">
        <v>40</v>
      </c>
      <c r="M201" s="1">
        <v>1169</v>
      </c>
      <c r="N201">
        <f t="shared" si="27"/>
        <v>2558.4</v>
      </c>
      <c r="O201">
        <f t="shared" si="28"/>
        <v>2338</v>
      </c>
      <c r="P201">
        <f t="shared" si="29"/>
        <v>220.40000000000009</v>
      </c>
      <c r="Q201">
        <f t="shared" si="30"/>
        <v>8.6147592245153254E-2</v>
      </c>
      <c r="R201">
        <f t="shared" si="31"/>
        <v>2558.4</v>
      </c>
      <c r="S201">
        <f t="shared" si="32"/>
        <v>220.40000000000009</v>
      </c>
      <c r="T201" t="str">
        <f t="shared" si="33"/>
        <v>Apr</v>
      </c>
      <c r="U201" t="str">
        <f t="shared" si="34"/>
        <v>Apr-2024</v>
      </c>
      <c r="V201" s="3">
        <f t="shared" si="35"/>
        <v>45383</v>
      </c>
      <c r="W201" t="str">
        <f>VLOOKUP(D201,Products!A:G,3,FALSE)</f>
        <v>Electronics</v>
      </c>
      <c r="X201" t="str">
        <f>VLOOKUP(D201,Products!A:G,2,FALSE)</f>
        <v>Headphones</v>
      </c>
    </row>
    <row r="202" spans="1:24">
      <c r="A202" s="1" t="s">
        <v>2014</v>
      </c>
      <c r="B202" s="2">
        <v>45732</v>
      </c>
      <c r="C202" s="1" t="s">
        <v>1401</v>
      </c>
      <c r="D202" s="1" t="s">
        <v>1668</v>
      </c>
      <c r="E202" s="1">
        <v>2</v>
      </c>
      <c r="F202" s="1">
        <v>8999</v>
      </c>
      <c r="G202" s="1">
        <v>3599.6</v>
      </c>
      <c r="H202" s="1" t="s">
        <v>1823</v>
      </c>
      <c r="I202" s="1" t="s">
        <v>1802</v>
      </c>
      <c r="J202" s="1" t="s">
        <v>1802</v>
      </c>
      <c r="K202" s="1" t="s">
        <v>1810</v>
      </c>
      <c r="L202" s="1">
        <v>60</v>
      </c>
      <c r="M202" s="1">
        <v>5059</v>
      </c>
      <c r="N202">
        <f t="shared" si="27"/>
        <v>14398.4</v>
      </c>
      <c r="O202">
        <f t="shared" si="28"/>
        <v>10118</v>
      </c>
      <c r="P202">
        <f t="shared" si="29"/>
        <v>4280.3999999999996</v>
      </c>
      <c r="Q202">
        <f t="shared" si="30"/>
        <v>0.29728303144793866</v>
      </c>
      <c r="R202">
        <f t="shared" si="31"/>
        <v>14398.4</v>
      </c>
      <c r="S202">
        <f t="shared" si="32"/>
        <v>4280.3999999999996</v>
      </c>
      <c r="T202" t="str">
        <f t="shared" si="33"/>
        <v>Mar</v>
      </c>
      <c r="U202" t="str">
        <f t="shared" si="34"/>
        <v>Mar-2025</v>
      </c>
      <c r="V202" s="3">
        <f t="shared" si="35"/>
        <v>45717</v>
      </c>
      <c r="W202" t="str">
        <f>VLOOKUP(D202,Products!A:G,3,FALSE)</f>
        <v>Electronics</v>
      </c>
      <c r="X202" t="str">
        <f>VLOOKUP(D202,Products!A:G,2,FALSE)</f>
        <v>Smartphone</v>
      </c>
    </row>
    <row r="203" spans="1:24">
      <c r="A203" s="1" t="s">
        <v>2015</v>
      </c>
      <c r="B203" s="2">
        <v>45553</v>
      </c>
      <c r="C203" s="1" t="s">
        <v>1451</v>
      </c>
      <c r="D203" s="1" t="s">
        <v>1746</v>
      </c>
      <c r="E203" s="1">
        <v>1</v>
      </c>
      <c r="F203" s="1">
        <v>1999</v>
      </c>
      <c r="G203" s="1">
        <v>0</v>
      </c>
      <c r="H203" s="1" t="s">
        <v>1805</v>
      </c>
      <c r="I203" s="1" t="s">
        <v>1802</v>
      </c>
      <c r="J203" s="1" t="s">
        <v>1802</v>
      </c>
      <c r="K203" s="1" t="s">
        <v>1803</v>
      </c>
      <c r="L203" s="1">
        <v>40</v>
      </c>
      <c r="M203" s="1">
        <v>1414</v>
      </c>
      <c r="N203">
        <f t="shared" si="27"/>
        <v>1999</v>
      </c>
      <c r="O203">
        <f t="shared" si="28"/>
        <v>1414</v>
      </c>
      <c r="P203">
        <f t="shared" si="29"/>
        <v>585</v>
      </c>
      <c r="Q203">
        <f t="shared" si="30"/>
        <v>0.29264632316158079</v>
      </c>
      <c r="R203">
        <f t="shared" si="31"/>
        <v>1999</v>
      </c>
      <c r="S203">
        <f t="shared" si="32"/>
        <v>585</v>
      </c>
      <c r="T203" t="str">
        <f t="shared" si="33"/>
        <v>Sep</v>
      </c>
      <c r="U203" t="str">
        <f t="shared" si="34"/>
        <v>Sep-2024</v>
      </c>
      <c r="V203" s="3">
        <f t="shared" si="35"/>
        <v>45536</v>
      </c>
      <c r="W203" t="str">
        <f>VLOOKUP(D203,Products!A:G,3,FALSE)</f>
        <v>Home &amp; Kitchen</v>
      </c>
      <c r="X203" t="str">
        <f>VLOOKUP(D203,Products!A:G,2,FALSE)</f>
        <v>Storage Box</v>
      </c>
    </row>
    <row r="204" spans="1:24">
      <c r="A204" s="1" t="s">
        <v>2016</v>
      </c>
      <c r="B204" s="2">
        <v>45621</v>
      </c>
      <c r="C204" s="1" t="s">
        <v>830</v>
      </c>
      <c r="D204" s="1" t="s">
        <v>1730</v>
      </c>
      <c r="E204" s="1">
        <v>3</v>
      </c>
      <c r="F204" s="1">
        <v>1999</v>
      </c>
      <c r="G204" s="1">
        <v>299.85000000000002</v>
      </c>
      <c r="H204" s="1" t="s">
        <v>1805</v>
      </c>
      <c r="I204" s="1" t="s">
        <v>1802</v>
      </c>
      <c r="J204" s="1" t="s">
        <v>1802</v>
      </c>
      <c r="K204" s="1" t="s">
        <v>1817</v>
      </c>
      <c r="L204" s="1">
        <v>70</v>
      </c>
      <c r="M204" s="1">
        <v>1398</v>
      </c>
      <c r="N204">
        <f t="shared" si="27"/>
        <v>5697.15</v>
      </c>
      <c r="O204">
        <f t="shared" si="28"/>
        <v>4194</v>
      </c>
      <c r="P204">
        <f t="shared" si="29"/>
        <v>1503.1499999999996</v>
      </c>
      <c r="Q204">
        <f t="shared" si="30"/>
        <v>0.26384244753955921</v>
      </c>
      <c r="R204">
        <f t="shared" si="31"/>
        <v>5697.15</v>
      </c>
      <c r="S204">
        <f t="shared" si="32"/>
        <v>1503.1499999999996</v>
      </c>
      <c r="T204" t="str">
        <f t="shared" si="33"/>
        <v>Nov</v>
      </c>
      <c r="U204" t="str">
        <f t="shared" si="34"/>
        <v>Nov-2024</v>
      </c>
      <c r="V204" s="3">
        <f t="shared" si="35"/>
        <v>45597</v>
      </c>
      <c r="W204" t="str">
        <f>VLOOKUP(D204,Products!A:G,3,FALSE)</f>
        <v>Home &amp; Kitchen</v>
      </c>
      <c r="X204" t="str">
        <f>VLOOKUP(D204,Products!A:G,2,FALSE)</f>
        <v>Air Fryer</v>
      </c>
    </row>
    <row r="205" spans="1:24">
      <c r="A205" s="1" t="s">
        <v>2017</v>
      </c>
      <c r="B205" s="2">
        <v>45517</v>
      </c>
      <c r="C205" s="1" t="s">
        <v>1301</v>
      </c>
      <c r="D205" s="1" t="s">
        <v>1730</v>
      </c>
      <c r="E205" s="1">
        <v>2</v>
      </c>
      <c r="F205" s="1">
        <v>1999</v>
      </c>
      <c r="G205" s="1">
        <v>399.8</v>
      </c>
      <c r="H205" s="1" t="s">
        <v>1805</v>
      </c>
      <c r="I205" s="1" t="s">
        <v>1802</v>
      </c>
      <c r="J205" s="1" t="s">
        <v>1802</v>
      </c>
      <c r="K205" s="1" t="s">
        <v>1813</v>
      </c>
      <c r="L205" s="1">
        <v>80</v>
      </c>
      <c r="M205" s="1">
        <v>1398</v>
      </c>
      <c r="N205">
        <f t="shared" si="27"/>
        <v>3598.2</v>
      </c>
      <c r="O205">
        <f t="shared" si="28"/>
        <v>2796</v>
      </c>
      <c r="P205">
        <f t="shared" si="29"/>
        <v>802.19999999999982</v>
      </c>
      <c r="Q205">
        <f t="shared" si="30"/>
        <v>0.2229448057362014</v>
      </c>
      <c r="R205">
        <f t="shared" si="31"/>
        <v>3598.2</v>
      </c>
      <c r="S205">
        <f t="shared" si="32"/>
        <v>802.19999999999982</v>
      </c>
      <c r="T205" t="str">
        <f t="shared" si="33"/>
        <v>Aug</v>
      </c>
      <c r="U205" t="str">
        <f t="shared" si="34"/>
        <v>Aug-2024</v>
      </c>
      <c r="V205" s="3">
        <f t="shared" si="35"/>
        <v>45505</v>
      </c>
      <c r="W205" t="str">
        <f>VLOOKUP(D205,Products!A:G,3,FALSE)</f>
        <v>Home &amp; Kitchen</v>
      </c>
      <c r="X205" t="str">
        <f>VLOOKUP(D205,Products!A:G,2,FALSE)</f>
        <v>Air Fryer</v>
      </c>
    </row>
    <row r="206" spans="1:24">
      <c r="A206" s="1" t="s">
        <v>2018</v>
      </c>
      <c r="B206" s="2">
        <v>45772</v>
      </c>
      <c r="C206" s="1" t="s">
        <v>539</v>
      </c>
      <c r="D206" s="1" t="s">
        <v>1707</v>
      </c>
      <c r="E206" s="1">
        <v>1</v>
      </c>
      <c r="F206" s="1">
        <v>2499</v>
      </c>
      <c r="G206" s="1">
        <v>0</v>
      </c>
      <c r="H206" s="1" t="s">
        <v>1805</v>
      </c>
      <c r="I206" s="1" t="s">
        <v>1815</v>
      </c>
      <c r="J206" s="1" t="s">
        <v>1815</v>
      </c>
      <c r="K206" s="1" t="s">
        <v>1807</v>
      </c>
      <c r="L206" s="1">
        <v>100</v>
      </c>
      <c r="M206" s="1">
        <v>1584</v>
      </c>
      <c r="N206">
        <f t="shared" si="27"/>
        <v>2499</v>
      </c>
      <c r="O206">
        <f t="shared" si="28"/>
        <v>1584</v>
      </c>
      <c r="P206">
        <f t="shared" si="29"/>
        <v>915</v>
      </c>
      <c r="Q206">
        <f t="shared" si="30"/>
        <v>0.36614645858343337</v>
      </c>
      <c r="R206">
        <f t="shared" si="31"/>
        <v>0</v>
      </c>
      <c r="S206">
        <f t="shared" si="32"/>
        <v>0</v>
      </c>
      <c r="T206" t="str">
        <f t="shared" si="33"/>
        <v>Apr</v>
      </c>
      <c r="U206" t="str">
        <f t="shared" si="34"/>
        <v>Apr-2025</v>
      </c>
      <c r="V206" s="3">
        <f t="shared" si="35"/>
        <v>45748</v>
      </c>
      <c r="W206" t="str">
        <f>VLOOKUP(D206,Products!A:G,3,FALSE)</f>
        <v>Fashion</v>
      </c>
      <c r="X206" t="str">
        <f>VLOOKUP(D206,Products!A:G,2,FALSE)</f>
        <v>Sneakers</v>
      </c>
    </row>
    <row r="207" spans="1:24">
      <c r="A207" s="1" t="s">
        <v>2019</v>
      </c>
      <c r="B207" s="2">
        <v>45749</v>
      </c>
      <c r="C207" s="1" t="s">
        <v>886</v>
      </c>
      <c r="D207" s="1" t="s">
        <v>1768</v>
      </c>
      <c r="E207" s="1">
        <v>2</v>
      </c>
      <c r="F207" s="1">
        <v>399</v>
      </c>
      <c r="G207" s="1">
        <v>79.8</v>
      </c>
      <c r="H207" s="1" t="s">
        <v>1805</v>
      </c>
      <c r="I207" s="1" t="s">
        <v>1802</v>
      </c>
      <c r="J207" s="1" t="s">
        <v>1802</v>
      </c>
      <c r="K207" s="1" t="s">
        <v>1813</v>
      </c>
      <c r="L207" s="1">
        <v>70</v>
      </c>
      <c r="M207" s="1">
        <v>322</v>
      </c>
      <c r="N207">
        <f t="shared" si="27"/>
        <v>718.2</v>
      </c>
      <c r="O207">
        <f t="shared" si="28"/>
        <v>644</v>
      </c>
      <c r="P207">
        <f t="shared" si="29"/>
        <v>74.200000000000045</v>
      </c>
      <c r="Q207">
        <f t="shared" si="30"/>
        <v>0.10331384015594548</v>
      </c>
      <c r="R207">
        <f t="shared" si="31"/>
        <v>718.2</v>
      </c>
      <c r="S207">
        <f t="shared" si="32"/>
        <v>74.200000000000045</v>
      </c>
      <c r="T207" t="str">
        <f t="shared" si="33"/>
        <v>Apr</v>
      </c>
      <c r="U207" t="str">
        <f t="shared" si="34"/>
        <v>Apr-2025</v>
      </c>
      <c r="V207" s="3">
        <f t="shared" si="35"/>
        <v>45748</v>
      </c>
      <c r="W207" t="str">
        <f>VLOOKUP(D207,Products!A:G,3,FALSE)</f>
        <v>Beauty &amp; Personal Care</v>
      </c>
      <c r="X207" t="str">
        <f>VLOOKUP(D207,Products!A:G,2,FALSE)</f>
        <v>Skin Care Kit</v>
      </c>
    </row>
    <row r="208" spans="1:24">
      <c r="A208" s="1" t="s">
        <v>2020</v>
      </c>
      <c r="B208" s="2">
        <v>45627</v>
      </c>
      <c r="C208" s="1" t="s">
        <v>112</v>
      </c>
      <c r="D208" s="1" t="s">
        <v>1678</v>
      </c>
      <c r="E208" s="1">
        <v>4</v>
      </c>
      <c r="F208" s="1">
        <v>4999</v>
      </c>
      <c r="G208" s="1">
        <v>2999.4</v>
      </c>
      <c r="H208" s="1" t="s">
        <v>1805</v>
      </c>
      <c r="I208" s="1" t="s">
        <v>1802</v>
      </c>
      <c r="J208" s="1" t="s">
        <v>1802</v>
      </c>
      <c r="K208" s="1" t="s">
        <v>1810</v>
      </c>
      <c r="L208" s="1">
        <v>60</v>
      </c>
      <c r="M208" s="1">
        <v>2853</v>
      </c>
      <c r="N208">
        <f t="shared" si="27"/>
        <v>16996.599999999999</v>
      </c>
      <c r="O208">
        <f t="shared" si="28"/>
        <v>11412</v>
      </c>
      <c r="P208">
        <f t="shared" si="29"/>
        <v>5584.5999999999985</v>
      </c>
      <c r="Q208">
        <f t="shared" si="30"/>
        <v>0.32857159667227559</v>
      </c>
      <c r="R208">
        <f t="shared" si="31"/>
        <v>16996.599999999999</v>
      </c>
      <c r="S208">
        <f t="shared" si="32"/>
        <v>5584.5999999999985</v>
      </c>
      <c r="T208" t="str">
        <f t="shared" si="33"/>
        <v>Dec</v>
      </c>
      <c r="U208" t="str">
        <f t="shared" si="34"/>
        <v>Dec-2024</v>
      </c>
      <c r="V208" s="3">
        <f t="shared" si="35"/>
        <v>45627</v>
      </c>
      <c r="W208" t="str">
        <f>VLOOKUP(D208,Products!A:G,3,FALSE)</f>
        <v>Electronics</v>
      </c>
      <c r="X208" t="str">
        <f>VLOOKUP(D208,Products!A:G,2,FALSE)</f>
        <v>Headphones</v>
      </c>
    </row>
    <row r="209" spans="1:24">
      <c r="A209" s="1" t="s">
        <v>2021</v>
      </c>
      <c r="B209" s="2">
        <v>45831</v>
      </c>
      <c r="C209" s="1" t="s">
        <v>872</v>
      </c>
      <c r="D209" s="1" t="s">
        <v>1674</v>
      </c>
      <c r="E209" s="1">
        <v>3</v>
      </c>
      <c r="F209" s="1">
        <v>599</v>
      </c>
      <c r="G209" s="1">
        <v>0</v>
      </c>
      <c r="H209" s="1" t="s">
        <v>1805</v>
      </c>
      <c r="I209" s="1" t="s">
        <v>1815</v>
      </c>
      <c r="J209" s="1" t="s">
        <v>1815</v>
      </c>
      <c r="K209" s="1" t="s">
        <v>1803</v>
      </c>
      <c r="L209" s="1">
        <v>70</v>
      </c>
      <c r="M209" s="1">
        <v>470</v>
      </c>
      <c r="N209">
        <f t="shared" si="27"/>
        <v>1797</v>
      </c>
      <c r="O209">
        <f t="shared" si="28"/>
        <v>1410</v>
      </c>
      <c r="P209">
        <f t="shared" si="29"/>
        <v>387</v>
      </c>
      <c r="Q209">
        <f t="shared" si="30"/>
        <v>0.21535893155258765</v>
      </c>
      <c r="R209">
        <f t="shared" si="31"/>
        <v>0</v>
      </c>
      <c r="S209">
        <f t="shared" si="32"/>
        <v>0</v>
      </c>
      <c r="T209" t="str">
        <f t="shared" si="33"/>
        <v>Jun</v>
      </c>
      <c r="U209" t="str">
        <f t="shared" si="34"/>
        <v>Jun-2025</v>
      </c>
      <c r="V209" s="3">
        <f t="shared" si="35"/>
        <v>45809</v>
      </c>
      <c r="W209" t="str">
        <f>VLOOKUP(D209,Products!A:G,3,FALSE)</f>
        <v>Electronics</v>
      </c>
      <c r="X209" t="str">
        <f>VLOOKUP(D209,Products!A:G,2,FALSE)</f>
        <v>Laptop</v>
      </c>
    </row>
    <row r="210" spans="1:24">
      <c r="A210" s="1" t="s">
        <v>2022</v>
      </c>
      <c r="B210" s="2">
        <v>45607</v>
      </c>
      <c r="C210" s="1" t="s">
        <v>606</v>
      </c>
      <c r="D210" s="1" t="s">
        <v>1758</v>
      </c>
      <c r="E210" s="1">
        <v>1</v>
      </c>
      <c r="F210" s="1">
        <v>2499</v>
      </c>
      <c r="G210" s="1">
        <v>0</v>
      </c>
      <c r="H210" s="1" t="s">
        <v>1805</v>
      </c>
      <c r="I210" s="1" t="s">
        <v>1802</v>
      </c>
      <c r="J210" s="1" t="s">
        <v>1802</v>
      </c>
      <c r="K210" s="1" t="s">
        <v>1813</v>
      </c>
      <c r="L210" s="1">
        <v>40</v>
      </c>
      <c r="M210" s="1">
        <v>1632</v>
      </c>
      <c r="N210">
        <f t="shared" si="27"/>
        <v>2499</v>
      </c>
      <c r="O210">
        <f t="shared" si="28"/>
        <v>1632</v>
      </c>
      <c r="P210">
        <f t="shared" si="29"/>
        <v>867</v>
      </c>
      <c r="Q210">
        <f t="shared" si="30"/>
        <v>0.34693877551020408</v>
      </c>
      <c r="R210">
        <f t="shared" si="31"/>
        <v>2499</v>
      </c>
      <c r="S210">
        <f t="shared" si="32"/>
        <v>867</v>
      </c>
      <c r="T210" t="str">
        <f t="shared" si="33"/>
        <v>Nov</v>
      </c>
      <c r="U210" t="str">
        <f t="shared" si="34"/>
        <v>Nov-2024</v>
      </c>
      <c r="V210" s="3">
        <f t="shared" si="35"/>
        <v>45597</v>
      </c>
      <c r="W210" t="str">
        <f>VLOOKUP(D210,Products!A:G,3,FALSE)</f>
        <v>Beauty &amp; Personal Care</v>
      </c>
      <c r="X210" t="str">
        <f>VLOOKUP(D210,Products!A:G,2,FALSE)</f>
        <v>Shampoo</v>
      </c>
    </row>
    <row r="211" spans="1:24">
      <c r="A211" s="1" t="s">
        <v>2023</v>
      </c>
      <c r="B211" s="2">
        <v>45612</v>
      </c>
      <c r="C211" s="1" t="s">
        <v>424</v>
      </c>
      <c r="D211" s="1" t="s">
        <v>1778</v>
      </c>
      <c r="E211" s="1">
        <v>1</v>
      </c>
      <c r="F211" s="1">
        <v>499</v>
      </c>
      <c r="G211" s="1">
        <v>0</v>
      </c>
      <c r="H211" s="1" t="s">
        <v>1823</v>
      </c>
      <c r="I211" s="1" t="s">
        <v>1815</v>
      </c>
      <c r="J211" s="1" t="s">
        <v>1815</v>
      </c>
      <c r="K211" s="1" t="s">
        <v>1819</v>
      </c>
      <c r="L211" s="1">
        <v>100</v>
      </c>
      <c r="M211" s="1">
        <v>323</v>
      </c>
      <c r="N211">
        <f t="shared" si="27"/>
        <v>499</v>
      </c>
      <c r="O211">
        <f t="shared" si="28"/>
        <v>323</v>
      </c>
      <c r="P211">
        <f t="shared" si="29"/>
        <v>176</v>
      </c>
      <c r="Q211">
        <f t="shared" si="30"/>
        <v>0.35270541082164331</v>
      </c>
      <c r="R211">
        <f t="shared" si="31"/>
        <v>0</v>
      </c>
      <c r="S211">
        <f t="shared" si="32"/>
        <v>0</v>
      </c>
      <c r="T211" t="str">
        <f t="shared" si="33"/>
        <v>Nov</v>
      </c>
      <c r="U211" t="str">
        <f t="shared" si="34"/>
        <v>Nov-2024</v>
      </c>
      <c r="V211" s="3">
        <f t="shared" si="35"/>
        <v>45597</v>
      </c>
      <c r="W211" t="str">
        <f>VLOOKUP(D211,Products!A:G,3,FALSE)</f>
        <v>Sports &amp; Fitness</v>
      </c>
      <c r="X211" t="str">
        <f>VLOOKUP(D211,Products!A:G,2,FALSE)</f>
        <v>Yoga Mat</v>
      </c>
    </row>
    <row r="212" spans="1:24">
      <c r="A212" s="1" t="s">
        <v>2024</v>
      </c>
      <c r="B212" s="2">
        <v>45656</v>
      </c>
      <c r="C212" s="1" t="s">
        <v>83</v>
      </c>
      <c r="D212" s="1" t="s">
        <v>1720</v>
      </c>
      <c r="E212" s="1">
        <v>2</v>
      </c>
      <c r="F212" s="1">
        <v>999</v>
      </c>
      <c r="G212" s="1">
        <v>0</v>
      </c>
      <c r="H212" s="1" t="s">
        <v>1823</v>
      </c>
      <c r="I212" s="1" t="s">
        <v>1802</v>
      </c>
      <c r="J212" s="1" t="s">
        <v>1802</v>
      </c>
      <c r="K212" s="1" t="s">
        <v>1819</v>
      </c>
      <c r="L212" s="1">
        <v>40</v>
      </c>
      <c r="M212" s="1">
        <v>573</v>
      </c>
      <c r="N212">
        <f t="shared" si="27"/>
        <v>1998</v>
      </c>
      <c r="O212">
        <f t="shared" si="28"/>
        <v>1146</v>
      </c>
      <c r="P212">
        <f t="shared" si="29"/>
        <v>852</v>
      </c>
      <c r="Q212">
        <f t="shared" si="30"/>
        <v>0.42642642642642642</v>
      </c>
      <c r="R212">
        <f t="shared" si="31"/>
        <v>1998</v>
      </c>
      <c r="S212">
        <f t="shared" si="32"/>
        <v>852</v>
      </c>
      <c r="T212" t="str">
        <f t="shared" si="33"/>
        <v>Dec</v>
      </c>
      <c r="U212" t="str">
        <f t="shared" si="34"/>
        <v>Dec-2024</v>
      </c>
      <c r="V212" s="3">
        <f t="shared" si="35"/>
        <v>45627</v>
      </c>
      <c r="W212" t="str">
        <f>VLOOKUP(D212,Products!A:G,3,FALSE)</f>
        <v>Fashion</v>
      </c>
      <c r="X212" t="str">
        <f>VLOOKUP(D212,Products!A:G,2,FALSE)</f>
        <v>Backpack</v>
      </c>
    </row>
    <row r="213" spans="1:24">
      <c r="A213" s="1" t="s">
        <v>2025</v>
      </c>
      <c r="B213" s="2">
        <v>45940</v>
      </c>
      <c r="C213" s="1" t="s">
        <v>1443</v>
      </c>
      <c r="D213" s="1" t="s">
        <v>1764</v>
      </c>
      <c r="E213" s="1">
        <v>4</v>
      </c>
      <c r="F213" s="1">
        <v>499</v>
      </c>
      <c r="G213" s="1">
        <v>0</v>
      </c>
      <c r="H213" s="1" t="s">
        <v>1805</v>
      </c>
      <c r="I213" s="1" t="s">
        <v>1802</v>
      </c>
      <c r="J213" s="1" t="s">
        <v>1802</v>
      </c>
      <c r="K213" s="1" t="s">
        <v>1819</v>
      </c>
      <c r="L213" s="1">
        <v>60</v>
      </c>
      <c r="M213" s="1">
        <v>334</v>
      </c>
      <c r="N213">
        <f t="shared" si="27"/>
        <v>1996</v>
      </c>
      <c r="O213">
        <f t="shared" si="28"/>
        <v>1336</v>
      </c>
      <c r="P213">
        <f t="shared" si="29"/>
        <v>660</v>
      </c>
      <c r="Q213">
        <f t="shared" si="30"/>
        <v>0.33066132264529058</v>
      </c>
      <c r="R213">
        <f t="shared" si="31"/>
        <v>1996</v>
      </c>
      <c r="S213">
        <f t="shared" si="32"/>
        <v>660</v>
      </c>
      <c r="T213" t="str">
        <f t="shared" si="33"/>
        <v>Oct</v>
      </c>
      <c r="U213" t="str">
        <f t="shared" si="34"/>
        <v>Oct-2025</v>
      </c>
      <c r="V213" s="3">
        <f t="shared" si="35"/>
        <v>45931</v>
      </c>
      <c r="W213" t="str">
        <f>VLOOKUP(D213,Products!A:G,3,FALSE)</f>
        <v>Beauty &amp; Personal Care</v>
      </c>
      <c r="X213" t="str">
        <f>VLOOKUP(D213,Products!A:G,2,FALSE)</f>
        <v>Skin Care Kit</v>
      </c>
    </row>
    <row r="214" spans="1:24">
      <c r="A214" s="1" t="s">
        <v>2026</v>
      </c>
      <c r="B214" s="2">
        <v>45484</v>
      </c>
      <c r="C214" s="1" t="s">
        <v>1505</v>
      </c>
      <c r="D214" s="1" t="s">
        <v>1730</v>
      </c>
      <c r="E214" s="1">
        <v>3</v>
      </c>
      <c r="F214" s="1">
        <v>1999</v>
      </c>
      <c r="G214" s="1">
        <v>0</v>
      </c>
      <c r="H214" s="1" t="s">
        <v>1801</v>
      </c>
      <c r="I214" s="1" t="s">
        <v>1802</v>
      </c>
      <c r="J214" s="1" t="s">
        <v>1802</v>
      </c>
      <c r="K214" s="1" t="s">
        <v>1817</v>
      </c>
      <c r="L214" s="1">
        <v>100</v>
      </c>
      <c r="M214" s="1">
        <v>1398</v>
      </c>
      <c r="N214">
        <f t="shared" si="27"/>
        <v>5997</v>
      </c>
      <c r="O214">
        <f t="shared" si="28"/>
        <v>4194</v>
      </c>
      <c r="P214">
        <f t="shared" si="29"/>
        <v>1803</v>
      </c>
      <c r="Q214">
        <f t="shared" si="30"/>
        <v>0.30065032516258128</v>
      </c>
      <c r="R214">
        <f t="shared" si="31"/>
        <v>5997</v>
      </c>
      <c r="S214">
        <f t="shared" si="32"/>
        <v>1803</v>
      </c>
      <c r="T214" t="str">
        <f t="shared" si="33"/>
        <v>Jul</v>
      </c>
      <c r="U214" t="str">
        <f t="shared" si="34"/>
        <v>Jul-2024</v>
      </c>
      <c r="V214" s="3">
        <f t="shared" si="35"/>
        <v>45474</v>
      </c>
      <c r="W214" t="str">
        <f>VLOOKUP(D214,Products!A:G,3,FALSE)</f>
        <v>Home &amp; Kitchen</v>
      </c>
      <c r="X214" t="str">
        <f>VLOOKUP(D214,Products!A:G,2,FALSE)</f>
        <v>Air Fryer</v>
      </c>
    </row>
    <row r="215" spans="1:24">
      <c r="A215" s="1" t="s">
        <v>2027</v>
      </c>
      <c r="B215" s="2">
        <v>45910</v>
      </c>
      <c r="C215" s="1" t="s">
        <v>1481</v>
      </c>
      <c r="D215" s="1" t="s">
        <v>1690</v>
      </c>
      <c r="E215" s="1">
        <v>1</v>
      </c>
      <c r="F215" s="1">
        <v>6999</v>
      </c>
      <c r="G215" s="1">
        <v>1749.75</v>
      </c>
      <c r="H215" s="1" t="s">
        <v>1801</v>
      </c>
      <c r="I215" s="1" t="s">
        <v>1802</v>
      </c>
      <c r="J215" s="1" t="s">
        <v>1802</v>
      </c>
      <c r="K215" s="1" t="s">
        <v>1807</v>
      </c>
      <c r="L215" s="1">
        <v>40</v>
      </c>
      <c r="M215" s="1">
        <v>4046</v>
      </c>
      <c r="N215">
        <f t="shared" si="27"/>
        <v>5249.25</v>
      </c>
      <c r="O215">
        <f t="shared" si="28"/>
        <v>4046</v>
      </c>
      <c r="P215">
        <f t="shared" si="29"/>
        <v>1203.25</v>
      </c>
      <c r="Q215">
        <f t="shared" si="30"/>
        <v>0.22922322236509979</v>
      </c>
      <c r="R215">
        <f t="shared" si="31"/>
        <v>5249.25</v>
      </c>
      <c r="S215">
        <f t="shared" si="32"/>
        <v>1203.25</v>
      </c>
      <c r="T215" t="str">
        <f t="shared" si="33"/>
        <v>Sep</v>
      </c>
      <c r="U215" t="str">
        <f t="shared" si="34"/>
        <v>Sep-2025</v>
      </c>
      <c r="V215" s="3">
        <f t="shared" si="35"/>
        <v>45901</v>
      </c>
      <c r="W215" t="str">
        <f>VLOOKUP(D215,Products!A:G,3,FALSE)</f>
        <v>Electronics</v>
      </c>
      <c r="X215" t="str">
        <f>VLOOKUP(D215,Products!A:G,2,FALSE)</f>
        <v>Power Bank</v>
      </c>
    </row>
    <row r="216" spans="1:24">
      <c r="A216" s="1" t="s">
        <v>2028</v>
      </c>
      <c r="B216" s="2">
        <v>45604</v>
      </c>
      <c r="C216" s="1" t="s">
        <v>1146</v>
      </c>
      <c r="D216" s="1" t="s">
        <v>1688</v>
      </c>
      <c r="E216" s="1">
        <v>1</v>
      </c>
      <c r="F216" s="1">
        <v>999</v>
      </c>
      <c r="G216" s="1">
        <v>149.85</v>
      </c>
      <c r="H216" s="1" t="s">
        <v>1823</v>
      </c>
      <c r="I216" s="1" t="s">
        <v>1802</v>
      </c>
      <c r="J216" s="1" t="s">
        <v>1802</v>
      </c>
      <c r="K216" s="1" t="s">
        <v>1813</v>
      </c>
      <c r="L216" s="1">
        <v>80</v>
      </c>
      <c r="M216" s="1">
        <v>813</v>
      </c>
      <c r="N216">
        <f t="shared" si="27"/>
        <v>849.15</v>
      </c>
      <c r="O216">
        <f t="shared" si="28"/>
        <v>813</v>
      </c>
      <c r="P216">
        <f t="shared" si="29"/>
        <v>36.149999999999977</v>
      </c>
      <c r="Q216">
        <f t="shared" si="30"/>
        <v>4.2571983748454313E-2</v>
      </c>
      <c r="R216">
        <f t="shared" si="31"/>
        <v>849.15</v>
      </c>
      <c r="S216">
        <f t="shared" si="32"/>
        <v>36.149999999999977</v>
      </c>
      <c r="T216" t="str">
        <f t="shared" si="33"/>
        <v>Nov</v>
      </c>
      <c r="U216" t="str">
        <f t="shared" si="34"/>
        <v>Nov-2024</v>
      </c>
      <c r="V216" s="3">
        <f t="shared" si="35"/>
        <v>45597</v>
      </c>
      <c r="W216" t="str">
        <f>VLOOKUP(D216,Products!A:G,3,FALSE)</f>
        <v>Electronics</v>
      </c>
      <c r="X216" t="str">
        <f>VLOOKUP(D216,Products!A:G,2,FALSE)</f>
        <v>Smartwatch</v>
      </c>
    </row>
    <row r="217" spans="1:24">
      <c r="A217" s="1" t="s">
        <v>2029</v>
      </c>
      <c r="B217" s="2">
        <v>45959</v>
      </c>
      <c r="C217" s="1" t="s">
        <v>553</v>
      </c>
      <c r="D217" s="1" t="s">
        <v>1756</v>
      </c>
      <c r="E217" s="1">
        <v>1</v>
      </c>
      <c r="F217" s="1">
        <v>299</v>
      </c>
      <c r="G217" s="1">
        <v>0</v>
      </c>
      <c r="H217" s="1" t="s">
        <v>1801</v>
      </c>
      <c r="I217" s="1" t="s">
        <v>1802</v>
      </c>
      <c r="J217" s="1" t="s">
        <v>1802</v>
      </c>
      <c r="K217" s="1" t="s">
        <v>1813</v>
      </c>
      <c r="L217" s="1">
        <v>60</v>
      </c>
      <c r="M217" s="1">
        <v>223</v>
      </c>
      <c r="N217">
        <f t="shared" si="27"/>
        <v>299</v>
      </c>
      <c r="O217">
        <f t="shared" si="28"/>
        <v>223</v>
      </c>
      <c r="P217">
        <f t="shared" si="29"/>
        <v>76</v>
      </c>
      <c r="Q217">
        <f t="shared" si="30"/>
        <v>0.25418060200668896</v>
      </c>
      <c r="R217">
        <f t="shared" si="31"/>
        <v>299</v>
      </c>
      <c r="S217">
        <f t="shared" si="32"/>
        <v>76</v>
      </c>
      <c r="T217" t="str">
        <f t="shared" si="33"/>
        <v>Oct</v>
      </c>
      <c r="U217" t="str">
        <f t="shared" si="34"/>
        <v>Oct-2025</v>
      </c>
      <c r="V217" s="3">
        <f t="shared" si="35"/>
        <v>45931</v>
      </c>
      <c r="W217" t="str">
        <f>VLOOKUP(D217,Products!A:G,3,FALSE)</f>
        <v>Beauty &amp; Personal Care</v>
      </c>
      <c r="X217" t="str">
        <f>VLOOKUP(D217,Products!A:G,2,FALSE)</f>
        <v>Shampoo</v>
      </c>
    </row>
    <row r="218" spans="1:24">
      <c r="A218" s="1" t="s">
        <v>2030</v>
      </c>
      <c r="B218" s="2">
        <v>45381</v>
      </c>
      <c r="C218" s="1" t="s">
        <v>822</v>
      </c>
      <c r="D218" s="1" t="s">
        <v>1686</v>
      </c>
      <c r="E218" s="1">
        <v>2</v>
      </c>
      <c r="F218" s="1">
        <v>1299</v>
      </c>
      <c r="G218" s="1">
        <v>389.7</v>
      </c>
      <c r="H218" s="1" t="s">
        <v>1805</v>
      </c>
      <c r="I218" s="1" t="s">
        <v>1802</v>
      </c>
      <c r="J218" s="1" t="s">
        <v>1802</v>
      </c>
      <c r="K218" s="1" t="s">
        <v>1810</v>
      </c>
      <c r="L218" s="1">
        <v>100</v>
      </c>
      <c r="M218" s="1">
        <v>881</v>
      </c>
      <c r="N218">
        <f t="shared" si="27"/>
        <v>2208.3000000000002</v>
      </c>
      <c r="O218">
        <f t="shared" si="28"/>
        <v>1762</v>
      </c>
      <c r="P218">
        <f t="shared" si="29"/>
        <v>446.30000000000018</v>
      </c>
      <c r="Q218">
        <f t="shared" si="30"/>
        <v>0.20210116379115162</v>
      </c>
      <c r="R218">
        <f t="shared" si="31"/>
        <v>2208.3000000000002</v>
      </c>
      <c r="S218">
        <f t="shared" si="32"/>
        <v>446.30000000000018</v>
      </c>
      <c r="T218" t="str">
        <f t="shared" si="33"/>
        <v>Mar</v>
      </c>
      <c r="U218" t="str">
        <f t="shared" si="34"/>
        <v>Mar-2024</v>
      </c>
      <c r="V218" s="3">
        <f t="shared" si="35"/>
        <v>45352</v>
      </c>
      <c r="W218" t="str">
        <f>VLOOKUP(D218,Products!A:G,3,FALSE)</f>
        <v>Electronics</v>
      </c>
      <c r="X218" t="str">
        <f>VLOOKUP(D218,Products!A:G,2,FALSE)</f>
        <v>Smartwatch</v>
      </c>
    </row>
    <row r="219" spans="1:24">
      <c r="A219" s="1" t="s">
        <v>2031</v>
      </c>
      <c r="B219" s="2">
        <v>45593</v>
      </c>
      <c r="C219" s="1" t="s">
        <v>1275</v>
      </c>
      <c r="D219" s="1" t="s">
        <v>1778</v>
      </c>
      <c r="E219" s="1">
        <v>2</v>
      </c>
      <c r="F219" s="1">
        <v>499</v>
      </c>
      <c r="G219" s="1">
        <v>49.9</v>
      </c>
      <c r="H219" s="1" t="s">
        <v>1821</v>
      </c>
      <c r="I219" s="1" t="s">
        <v>1802</v>
      </c>
      <c r="J219" s="1" t="s">
        <v>1802</v>
      </c>
      <c r="K219" s="1" t="s">
        <v>1810</v>
      </c>
      <c r="L219" s="1">
        <v>60</v>
      </c>
      <c r="M219" s="1">
        <v>323</v>
      </c>
      <c r="N219">
        <f t="shared" si="27"/>
        <v>948.1</v>
      </c>
      <c r="O219">
        <f t="shared" si="28"/>
        <v>646</v>
      </c>
      <c r="P219">
        <f t="shared" si="29"/>
        <v>302.10000000000002</v>
      </c>
      <c r="Q219">
        <f t="shared" si="30"/>
        <v>0.31863727454909824</v>
      </c>
      <c r="R219">
        <f t="shared" si="31"/>
        <v>948.1</v>
      </c>
      <c r="S219">
        <f t="shared" si="32"/>
        <v>302.10000000000002</v>
      </c>
      <c r="T219" t="str">
        <f t="shared" si="33"/>
        <v>Oct</v>
      </c>
      <c r="U219" t="str">
        <f t="shared" si="34"/>
        <v>Oct-2024</v>
      </c>
      <c r="V219" s="3">
        <f t="shared" si="35"/>
        <v>45566</v>
      </c>
      <c r="W219" t="str">
        <f>VLOOKUP(D219,Products!A:G,3,FALSE)</f>
        <v>Sports &amp; Fitness</v>
      </c>
      <c r="X219" t="str">
        <f>VLOOKUP(D219,Products!A:G,2,FALSE)</f>
        <v>Yoga Mat</v>
      </c>
    </row>
    <row r="220" spans="1:24">
      <c r="A220" s="1" t="s">
        <v>2032</v>
      </c>
      <c r="B220" s="2">
        <v>45797</v>
      </c>
      <c r="C220" s="1" t="s">
        <v>187</v>
      </c>
      <c r="D220" s="1" t="s">
        <v>1717</v>
      </c>
      <c r="E220" s="1">
        <v>2</v>
      </c>
      <c r="F220" s="1">
        <v>399</v>
      </c>
      <c r="G220" s="1">
        <v>39.9</v>
      </c>
      <c r="H220" s="1" t="s">
        <v>1805</v>
      </c>
      <c r="I220" s="1" t="s">
        <v>1802</v>
      </c>
      <c r="J220" s="1" t="s">
        <v>1802</v>
      </c>
      <c r="K220" s="1" t="s">
        <v>1807</v>
      </c>
      <c r="L220" s="1">
        <v>80</v>
      </c>
      <c r="M220" s="1">
        <v>226</v>
      </c>
      <c r="N220">
        <f t="shared" si="27"/>
        <v>758.1</v>
      </c>
      <c r="O220">
        <f t="shared" si="28"/>
        <v>452</v>
      </c>
      <c r="P220">
        <f t="shared" si="29"/>
        <v>306.10000000000002</v>
      </c>
      <c r="Q220">
        <f t="shared" si="30"/>
        <v>0.40377258936815724</v>
      </c>
      <c r="R220">
        <f t="shared" si="31"/>
        <v>758.1</v>
      </c>
      <c r="S220">
        <f t="shared" si="32"/>
        <v>306.10000000000002</v>
      </c>
      <c r="T220" t="str">
        <f t="shared" si="33"/>
        <v>May</v>
      </c>
      <c r="U220" t="str">
        <f t="shared" si="34"/>
        <v>May-2025</v>
      </c>
      <c r="V220" s="3">
        <f t="shared" si="35"/>
        <v>45778</v>
      </c>
      <c r="W220" t="str">
        <f>VLOOKUP(D220,Products!A:G,3,FALSE)</f>
        <v>Fashion</v>
      </c>
      <c r="X220" t="str">
        <f>VLOOKUP(D220,Products!A:G,2,FALSE)</f>
        <v>Backpack</v>
      </c>
    </row>
    <row r="221" spans="1:24">
      <c r="A221" s="1" t="s">
        <v>2033</v>
      </c>
      <c r="B221" s="2">
        <v>45828</v>
      </c>
      <c r="C221" s="1" t="s">
        <v>1432</v>
      </c>
      <c r="D221" s="1" t="s">
        <v>1676</v>
      </c>
      <c r="E221" s="1">
        <v>1</v>
      </c>
      <c r="F221" s="1">
        <v>299</v>
      </c>
      <c r="G221" s="1">
        <v>14.95</v>
      </c>
      <c r="H221" s="1" t="s">
        <v>1823</v>
      </c>
      <c r="I221" s="1" t="s">
        <v>1802</v>
      </c>
      <c r="J221" s="1" t="s">
        <v>1809</v>
      </c>
      <c r="K221" s="1" t="s">
        <v>1803</v>
      </c>
      <c r="L221" s="1">
        <v>40</v>
      </c>
      <c r="M221" s="1">
        <v>197</v>
      </c>
      <c r="N221">
        <f t="shared" si="27"/>
        <v>284.05</v>
      </c>
      <c r="O221">
        <f t="shared" si="28"/>
        <v>197</v>
      </c>
      <c r="P221">
        <f t="shared" si="29"/>
        <v>87.050000000000011</v>
      </c>
      <c r="Q221">
        <f t="shared" si="30"/>
        <v>0.30646013025875729</v>
      </c>
      <c r="R221">
        <f t="shared" si="31"/>
        <v>284.05</v>
      </c>
      <c r="S221">
        <f t="shared" si="32"/>
        <v>87.050000000000011</v>
      </c>
      <c r="T221" t="str">
        <f t="shared" si="33"/>
        <v>Jun</v>
      </c>
      <c r="U221" t="str">
        <f t="shared" si="34"/>
        <v>Jun-2025</v>
      </c>
      <c r="V221" s="3">
        <f t="shared" si="35"/>
        <v>45809</v>
      </c>
      <c r="W221" t="str">
        <f>VLOOKUP(D221,Products!A:G,3,FALSE)</f>
        <v>Electronics</v>
      </c>
      <c r="X221" t="str">
        <f>VLOOKUP(D221,Products!A:G,2,FALSE)</f>
        <v>Laptop</v>
      </c>
    </row>
    <row r="222" spans="1:24">
      <c r="A222" s="1" t="s">
        <v>2034</v>
      </c>
      <c r="B222" s="2">
        <v>45851</v>
      </c>
      <c r="C222" s="1" t="s">
        <v>355</v>
      </c>
      <c r="D222" s="1" t="s">
        <v>1763</v>
      </c>
      <c r="E222" s="1">
        <v>2</v>
      </c>
      <c r="F222" s="1">
        <v>999</v>
      </c>
      <c r="G222" s="1">
        <v>199.8</v>
      </c>
      <c r="H222" s="1" t="s">
        <v>1801</v>
      </c>
      <c r="I222" s="1" t="s">
        <v>1802</v>
      </c>
      <c r="J222" s="1" t="s">
        <v>1809</v>
      </c>
      <c r="K222" s="1" t="s">
        <v>1813</v>
      </c>
      <c r="L222" s="1">
        <v>50</v>
      </c>
      <c r="M222" s="1">
        <v>636</v>
      </c>
      <c r="N222">
        <f t="shared" si="27"/>
        <v>1798.2</v>
      </c>
      <c r="O222">
        <f t="shared" si="28"/>
        <v>1272</v>
      </c>
      <c r="P222">
        <f t="shared" si="29"/>
        <v>526.20000000000005</v>
      </c>
      <c r="Q222">
        <f t="shared" si="30"/>
        <v>0.29262595929262597</v>
      </c>
      <c r="R222">
        <f t="shared" si="31"/>
        <v>1798.2</v>
      </c>
      <c r="S222">
        <f t="shared" si="32"/>
        <v>526.20000000000005</v>
      </c>
      <c r="T222" t="str">
        <f t="shared" si="33"/>
        <v>Jul</v>
      </c>
      <c r="U222" t="str">
        <f t="shared" si="34"/>
        <v>Jul-2025</v>
      </c>
      <c r="V222" s="3">
        <f t="shared" si="35"/>
        <v>45839</v>
      </c>
      <c r="W222" t="str">
        <f>VLOOKUP(D222,Products!A:G,3,FALSE)</f>
        <v>Beauty &amp; Personal Care</v>
      </c>
      <c r="X222" t="str">
        <f>VLOOKUP(D222,Products!A:G,2,FALSE)</f>
        <v>Trimmer</v>
      </c>
    </row>
    <row r="223" spans="1:24">
      <c r="A223" s="1" t="s">
        <v>2035</v>
      </c>
      <c r="B223" s="2">
        <v>45334</v>
      </c>
      <c r="C223" s="1" t="s">
        <v>970</v>
      </c>
      <c r="D223" s="1" t="s">
        <v>1746</v>
      </c>
      <c r="E223" s="1">
        <v>1</v>
      </c>
      <c r="F223" s="1">
        <v>1999</v>
      </c>
      <c r="G223" s="1">
        <v>199.9</v>
      </c>
      <c r="H223" s="1" t="s">
        <v>1821</v>
      </c>
      <c r="I223" s="1" t="s">
        <v>1802</v>
      </c>
      <c r="J223" s="1" t="s">
        <v>1802</v>
      </c>
      <c r="K223" s="1" t="s">
        <v>1807</v>
      </c>
      <c r="L223" s="1">
        <v>80</v>
      </c>
      <c r="M223" s="1">
        <v>1414</v>
      </c>
      <c r="N223">
        <f t="shared" si="27"/>
        <v>1799.1</v>
      </c>
      <c r="O223">
        <f t="shared" si="28"/>
        <v>1414</v>
      </c>
      <c r="P223">
        <f t="shared" si="29"/>
        <v>385.09999999999991</v>
      </c>
      <c r="Q223">
        <f t="shared" si="30"/>
        <v>0.21405147017953416</v>
      </c>
      <c r="R223">
        <f t="shared" si="31"/>
        <v>1799.1</v>
      </c>
      <c r="S223">
        <f t="shared" si="32"/>
        <v>385.09999999999991</v>
      </c>
      <c r="T223" t="str">
        <f t="shared" si="33"/>
        <v>Feb</v>
      </c>
      <c r="U223" t="str">
        <f t="shared" si="34"/>
        <v>Feb-2024</v>
      </c>
      <c r="V223" s="3">
        <f t="shared" si="35"/>
        <v>45323</v>
      </c>
      <c r="W223" t="str">
        <f>VLOOKUP(D223,Products!A:G,3,FALSE)</f>
        <v>Home &amp; Kitchen</v>
      </c>
      <c r="X223" t="str">
        <f>VLOOKUP(D223,Products!A:G,2,FALSE)</f>
        <v>Storage Box</v>
      </c>
    </row>
    <row r="224" spans="1:24">
      <c r="A224" s="1" t="s">
        <v>2036</v>
      </c>
      <c r="B224" s="2">
        <v>45893</v>
      </c>
      <c r="C224" s="1" t="s">
        <v>1633</v>
      </c>
      <c r="D224" s="1" t="s">
        <v>1794</v>
      </c>
      <c r="E224" s="1">
        <v>4</v>
      </c>
      <c r="F224" s="1">
        <v>299</v>
      </c>
      <c r="G224" s="1">
        <v>0</v>
      </c>
      <c r="H224" s="1" t="s">
        <v>1812</v>
      </c>
      <c r="I224" s="1" t="s">
        <v>1802</v>
      </c>
      <c r="J224" s="1" t="s">
        <v>1802</v>
      </c>
      <c r="K224" s="1" t="s">
        <v>1813</v>
      </c>
      <c r="L224" s="1">
        <v>60</v>
      </c>
      <c r="M224" s="1">
        <v>168</v>
      </c>
      <c r="N224">
        <f t="shared" si="27"/>
        <v>1196</v>
      </c>
      <c r="O224">
        <f t="shared" si="28"/>
        <v>672</v>
      </c>
      <c r="P224">
        <f t="shared" si="29"/>
        <v>524</v>
      </c>
      <c r="Q224">
        <f t="shared" si="30"/>
        <v>0.43812709030100333</v>
      </c>
      <c r="R224">
        <f t="shared" si="31"/>
        <v>1196</v>
      </c>
      <c r="S224">
        <f t="shared" si="32"/>
        <v>524</v>
      </c>
      <c r="T224" t="str">
        <f t="shared" si="33"/>
        <v>Aug</v>
      </c>
      <c r="U224" t="str">
        <f t="shared" si="34"/>
        <v>Aug-2025</v>
      </c>
      <c r="V224" s="3">
        <f t="shared" si="35"/>
        <v>45870</v>
      </c>
      <c r="W224" t="str">
        <f>VLOOKUP(D224,Products!A:G,3,FALSE)</f>
        <v>Sports &amp; Fitness</v>
      </c>
      <c r="X224" t="str">
        <f>VLOOKUP(D224,Products!A:G,2,FALSE)</f>
        <v>Fitness Band</v>
      </c>
    </row>
    <row r="225" spans="1:24">
      <c r="A225" s="1" t="s">
        <v>2037</v>
      </c>
      <c r="B225" s="2">
        <v>45400</v>
      </c>
      <c r="C225" s="1" t="s">
        <v>798</v>
      </c>
      <c r="D225" s="1" t="s">
        <v>1709</v>
      </c>
      <c r="E225" s="1">
        <v>1</v>
      </c>
      <c r="F225" s="1">
        <v>799</v>
      </c>
      <c r="G225" s="1">
        <v>79.900000000000006</v>
      </c>
      <c r="H225" s="1" t="s">
        <v>1812</v>
      </c>
      <c r="I225" s="1" t="s">
        <v>1802</v>
      </c>
      <c r="J225" s="1" t="s">
        <v>1802</v>
      </c>
      <c r="K225" s="1" t="s">
        <v>1819</v>
      </c>
      <c r="L225" s="1">
        <v>60</v>
      </c>
      <c r="M225" s="1">
        <v>566</v>
      </c>
      <c r="N225">
        <f t="shared" si="27"/>
        <v>719.1</v>
      </c>
      <c r="O225">
        <f t="shared" si="28"/>
        <v>566</v>
      </c>
      <c r="P225">
        <f t="shared" si="29"/>
        <v>153.10000000000002</v>
      </c>
      <c r="Q225">
        <f t="shared" si="30"/>
        <v>0.21290502016409404</v>
      </c>
      <c r="R225">
        <f t="shared" si="31"/>
        <v>719.1</v>
      </c>
      <c r="S225">
        <f t="shared" si="32"/>
        <v>153.10000000000002</v>
      </c>
      <c r="T225" t="str">
        <f t="shared" si="33"/>
        <v>Apr</v>
      </c>
      <c r="U225" t="str">
        <f t="shared" si="34"/>
        <v>Apr-2024</v>
      </c>
      <c r="V225" s="3">
        <f t="shared" si="35"/>
        <v>45383</v>
      </c>
      <c r="W225" t="str">
        <f>VLOOKUP(D225,Products!A:G,3,FALSE)</f>
        <v>Fashion</v>
      </c>
      <c r="X225" t="str">
        <f>VLOOKUP(D225,Products!A:G,2,FALSE)</f>
        <v>Sneakers</v>
      </c>
    </row>
    <row r="226" spans="1:24">
      <c r="A226" s="1" t="s">
        <v>2038</v>
      </c>
      <c r="B226" s="2">
        <v>45954</v>
      </c>
      <c r="C226" s="1" t="s">
        <v>504</v>
      </c>
      <c r="D226" s="1" t="s">
        <v>1706</v>
      </c>
      <c r="E226" s="1">
        <v>3</v>
      </c>
      <c r="F226" s="1">
        <v>799</v>
      </c>
      <c r="G226" s="1">
        <v>359.55</v>
      </c>
      <c r="H226" s="1" t="s">
        <v>1821</v>
      </c>
      <c r="I226" s="1" t="s">
        <v>1802</v>
      </c>
      <c r="J226" s="1" t="s">
        <v>1802</v>
      </c>
      <c r="K226" s="1" t="s">
        <v>1819</v>
      </c>
      <c r="L226" s="1">
        <v>40</v>
      </c>
      <c r="M226" s="1">
        <v>526</v>
      </c>
      <c r="N226">
        <f t="shared" si="27"/>
        <v>2037.45</v>
      </c>
      <c r="O226">
        <f t="shared" si="28"/>
        <v>1578</v>
      </c>
      <c r="P226">
        <f t="shared" si="29"/>
        <v>459.45000000000005</v>
      </c>
      <c r="Q226">
        <f t="shared" si="30"/>
        <v>0.22550246631819187</v>
      </c>
      <c r="R226">
        <f t="shared" si="31"/>
        <v>2037.45</v>
      </c>
      <c r="S226">
        <f t="shared" si="32"/>
        <v>459.45000000000005</v>
      </c>
      <c r="T226" t="str">
        <f t="shared" si="33"/>
        <v>Oct</v>
      </c>
      <c r="U226" t="str">
        <f t="shared" si="34"/>
        <v>Oct-2025</v>
      </c>
      <c r="V226" s="3">
        <f t="shared" si="35"/>
        <v>45931</v>
      </c>
      <c r="W226" t="str">
        <f>VLOOKUP(D226,Products!A:G,3,FALSE)</f>
        <v>Fashion</v>
      </c>
      <c r="X226" t="str">
        <f>VLOOKUP(D226,Products!A:G,2,FALSE)</f>
        <v>Jeans</v>
      </c>
    </row>
    <row r="227" spans="1:24">
      <c r="A227" s="1" t="s">
        <v>2039</v>
      </c>
      <c r="B227" s="2">
        <v>45590</v>
      </c>
      <c r="C227" s="1" t="s">
        <v>1583</v>
      </c>
      <c r="D227" s="1" t="s">
        <v>1752</v>
      </c>
      <c r="E227" s="1">
        <v>4</v>
      </c>
      <c r="F227" s="1">
        <v>2999</v>
      </c>
      <c r="G227" s="1">
        <v>599.79999999999995</v>
      </c>
      <c r="H227" s="1" t="s">
        <v>1805</v>
      </c>
      <c r="I227" s="1" t="s">
        <v>1802</v>
      </c>
      <c r="J227" s="1" t="s">
        <v>1802</v>
      </c>
      <c r="K227" s="1" t="s">
        <v>1813</v>
      </c>
      <c r="L227" s="1">
        <v>70</v>
      </c>
      <c r="M227" s="1">
        <v>1877</v>
      </c>
      <c r="N227">
        <f t="shared" si="27"/>
        <v>11396.2</v>
      </c>
      <c r="O227">
        <f t="shared" si="28"/>
        <v>7508</v>
      </c>
      <c r="P227">
        <f t="shared" si="29"/>
        <v>3888.2000000000007</v>
      </c>
      <c r="Q227">
        <f t="shared" si="30"/>
        <v>0.34118390340639865</v>
      </c>
      <c r="R227">
        <f t="shared" si="31"/>
        <v>11396.2</v>
      </c>
      <c r="S227">
        <f t="shared" si="32"/>
        <v>3888.2000000000007</v>
      </c>
      <c r="T227" t="str">
        <f t="shared" si="33"/>
        <v>Oct</v>
      </c>
      <c r="U227" t="str">
        <f t="shared" si="34"/>
        <v>Oct-2024</v>
      </c>
      <c r="V227" s="3">
        <f t="shared" si="35"/>
        <v>45566</v>
      </c>
      <c r="W227" t="str">
        <f>VLOOKUP(D227,Products!A:G,3,FALSE)</f>
        <v>Beauty &amp; Personal Care</v>
      </c>
      <c r="X227" t="str">
        <f>VLOOKUP(D227,Products!A:G,2,FALSE)</f>
        <v>Face Wash</v>
      </c>
    </row>
    <row r="228" spans="1:24">
      <c r="A228" s="1" t="s">
        <v>2040</v>
      </c>
      <c r="B228" s="2">
        <v>45343</v>
      </c>
      <c r="C228" s="1" t="s">
        <v>367</v>
      </c>
      <c r="D228" s="1" t="s">
        <v>1758</v>
      </c>
      <c r="E228" s="1">
        <v>2</v>
      </c>
      <c r="F228" s="1">
        <v>2499</v>
      </c>
      <c r="G228" s="1">
        <v>999.6</v>
      </c>
      <c r="H228" s="1" t="s">
        <v>1805</v>
      </c>
      <c r="I228" s="1" t="s">
        <v>1802</v>
      </c>
      <c r="J228" s="1" t="s">
        <v>1802</v>
      </c>
      <c r="K228" s="1" t="s">
        <v>1810</v>
      </c>
      <c r="L228" s="1">
        <v>60</v>
      </c>
      <c r="M228" s="1">
        <v>1632</v>
      </c>
      <c r="N228">
        <f t="shared" si="27"/>
        <v>3998.4</v>
      </c>
      <c r="O228">
        <f t="shared" si="28"/>
        <v>3264</v>
      </c>
      <c r="P228">
        <f t="shared" si="29"/>
        <v>734.40000000000009</v>
      </c>
      <c r="Q228">
        <f t="shared" si="30"/>
        <v>0.18367346938775511</v>
      </c>
      <c r="R228">
        <f t="shared" si="31"/>
        <v>3998.4</v>
      </c>
      <c r="S228">
        <f t="shared" si="32"/>
        <v>734.40000000000009</v>
      </c>
      <c r="T228" t="str">
        <f t="shared" si="33"/>
        <v>Feb</v>
      </c>
      <c r="U228" t="str">
        <f t="shared" si="34"/>
        <v>Feb-2024</v>
      </c>
      <c r="V228" s="3">
        <f t="shared" si="35"/>
        <v>45323</v>
      </c>
      <c r="W228" t="str">
        <f>VLOOKUP(D228,Products!A:G,3,FALSE)</f>
        <v>Beauty &amp; Personal Care</v>
      </c>
      <c r="X228" t="str">
        <f>VLOOKUP(D228,Products!A:G,2,FALSE)</f>
        <v>Shampoo</v>
      </c>
    </row>
    <row r="229" spans="1:24">
      <c r="A229" s="1" t="s">
        <v>2041</v>
      </c>
      <c r="B229" s="2">
        <v>45772</v>
      </c>
      <c r="C229" s="1" t="s">
        <v>1550</v>
      </c>
      <c r="D229" s="1" t="s">
        <v>1712</v>
      </c>
      <c r="E229" s="1">
        <v>2</v>
      </c>
      <c r="F229" s="1">
        <v>399</v>
      </c>
      <c r="G229" s="1">
        <v>79.8</v>
      </c>
      <c r="H229" s="1" t="s">
        <v>1812</v>
      </c>
      <c r="I229" s="1" t="s">
        <v>1802</v>
      </c>
      <c r="J229" s="1" t="s">
        <v>1809</v>
      </c>
      <c r="K229" s="1" t="s">
        <v>1803</v>
      </c>
      <c r="L229" s="1">
        <v>50</v>
      </c>
      <c r="M229" s="1">
        <v>321</v>
      </c>
      <c r="N229">
        <f t="shared" si="27"/>
        <v>718.2</v>
      </c>
      <c r="O229">
        <f t="shared" si="28"/>
        <v>642</v>
      </c>
      <c r="P229">
        <f t="shared" si="29"/>
        <v>76.200000000000045</v>
      </c>
      <c r="Q229">
        <f t="shared" si="30"/>
        <v>0.10609857978279037</v>
      </c>
      <c r="R229">
        <f t="shared" si="31"/>
        <v>718.2</v>
      </c>
      <c r="S229">
        <f t="shared" si="32"/>
        <v>76.200000000000045</v>
      </c>
      <c r="T229" t="str">
        <f t="shared" si="33"/>
        <v>Apr</v>
      </c>
      <c r="U229" t="str">
        <f t="shared" si="34"/>
        <v>Apr-2025</v>
      </c>
      <c r="V229" s="3">
        <f t="shared" si="35"/>
        <v>45748</v>
      </c>
      <c r="W229" t="str">
        <f>VLOOKUP(D229,Products!A:G,3,FALSE)</f>
        <v>Fashion</v>
      </c>
      <c r="X229" t="str">
        <f>VLOOKUP(D229,Products!A:G,2,FALSE)</f>
        <v>Jacket</v>
      </c>
    </row>
    <row r="230" spans="1:24">
      <c r="A230" s="1" t="s">
        <v>2042</v>
      </c>
      <c r="B230" s="2">
        <v>45646</v>
      </c>
      <c r="C230" s="1" t="s">
        <v>1418</v>
      </c>
      <c r="D230" s="1" t="s">
        <v>1746</v>
      </c>
      <c r="E230" s="1">
        <v>1</v>
      </c>
      <c r="F230" s="1">
        <v>1999</v>
      </c>
      <c r="G230" s="1">
        <v>199.9</v>
      </c>
      <c r="H230" s="1" t="s">
        <v>1821</v>
      </c>
      <c r="I230" s="1" t="s">
        <v>1802</v>
      </c>
      <c r="J230" s="1" t="s">
        <v>1802</v>
      </c>
      <c r="K230" s="1" t="s">
        <v>1817</v>
      </c>
      <c r="L230" s="1">
        <v>40</v>
      </c>
      <c r="M230" s="1">
        <v>1414</v>
      </c>
      <c r="N230">
        <f t="shared" si="27"/>
        <v>1799.1</v>
      </c>
      <c r="O230">
        <f t="shared" si="28"/>
        <v>1414</v>
      </c>
      <c r="P230">
        <f t="shared" si="29"/>
        <v>385.09999999999991</v>
      </c>
      <c r="Q230">
        <f t="shared" si="30"/>
        <v>0.21405147017953416</v>
      </c>
      <c r="R230">
        <f t="shared" si="31"/>
        <v>1799.1</v>
      </c>
      <c r="S230">
        <f t="shared" si="32"/>
        <v>385.09999999999991</v>
      </c>
      <c r="T230" t="str">
        <f t="shared" si="33"/>
        <v>Dec</v>
      </c>
      <c r="U230" t="str">
        <f t="shared" si="34"/>
        <v>Dec-2024</v>
      </c>
      <c r="V230" s="3">
        <f t="shared" si="35"/>
        <v>45627</v>
      </c>
      <c r="W230" t="str">
        <f>VLOOKUP(D230,Products!A:G,3,FALSE)</f>
        <v>Home &amp; Kitchen</v>
      </c>
      <c r="X230" t="str">
        <f>VLOOKUP(D230,Products!A:G,2,FALSE)</f>
        <v>Storage Box</v>
      </c>
    </row>
    <row r="231" spans="1:24">
      <c r="A231" s="1" t="s">
        <v>2043</v>
      </c>
      <c r="B231" s="2">
        <v>45947</v>
      </c>
      <c r="C231" s="1" t="s">
        <v>1308</v>
      </c>
      <c r="D231" s="1" t="s">
        <v>1681</v>
      </c>
      <c r="E231" s="1">
        <v>1</v>
      </c>
      <c r="F231" s="1">
        <v>799</v>
      </c>
      <c r="G231" s="1">
        <v>119.85</v>
      </c>
      <c r="H231" s="1" t="s">
        <v>1805</v>
      </c>
      <c r="I231" s="1" t="s">
        <v>1802</v>
      </c>
      <c r="J231" s="1" t="s">
        <v>1802</v>
      </c>
      <c r="K231" s="1" t="s">
        <v>1813</v>
      </c>
      <c r="L231" s="1">
        <v>40</v>
      </c>
      <c r="M231" s="1">
        <v>645</v>
      </c>
      <c r="N231">
        <f t="shared" si="27"/>
        <v>679.15</v>
      </c>
      <c r="O231">
        <f t="shared" si="28"/>
        <v>645</v>
      </c>
      <c r="P231">
        <f t="shared" si="29"/>
        <v>34.149999999999977</v>
      </c>
      <c r="Q231">
        <f t="shared" si="30"/>
        <v>5.0283442538467171E-2</v>
      </c>
      <c r="R231">
        <f t="shared" si="31"/>
        <v>679.15</v>
      </c>
      <c r="S231">
        <f t="shared" si="32"/>
        <v>34.149999999999977</v>
      </c>
      <c r="T231" t="str">
        <f t="shared" si="33"/>
        <v>Oct</v>
      </c>
      <c r="U231" t="str">
        <f t="shared" si="34"/>
        <v>Oct-2025</v>
      </c>
      <c r="V231" s="3">
        <f t="shared" si="35"/>
        <v>45931</v>
      </c>
      <c r="W231" t="str">
        <f>VLOOKUP(D231,Products!A:G,3,FALSE)</f>
        <v>Electronics</v>
      </c>
      <c r="X231" t="str">
        <f>VLOOKUP(D231,Products!A:G,2,FALSE)</f>
        <v>Headphones</v>
      </c>
    </row>
    <row r="232" spans="1:24">
      <c r="A232" s="1" t="s">
        <v>2044</v>
      </c>
      <c r="B232" s="2">
        <v>45804</v>
      </c>
      <c r="C232" s="1" t="s">
        <v>1128</v>
      </c>
      <c r="D232" s="1" t="s">
        <v>1743</v>
      </c>
      <c r="E232" s="1">
        <v>2</v>
      </c>
      <c r="F232" s="1">
        <v>299</v>
      </c>
      <c r="G232" s="1">
        <v>0</v>
      </c>
      <c r="H232" s="1" t="s">
        <v>1801</v>
      </c>
      <c r="I232" s="1" t="s">
        <v>1815</v>
      </c>
      <c r="J232" s="1" t="s">
        <v>1815</v>
      </c>
      <c r="K232" s="1" t="s">
        <v>1807</v>
      </c>
      <c r="L232" s="1">
        <v>40</v>
      </c>
      <c r="M232" s="1">
        <v>188</v>
      </c>
      <c r="N232">
        <f t="shared" si="27"/>
        <v>598</v>
      </c>
      <c r="O232">
        <f t="shared" si="28"/>
        <v>376</v>
      </c>
      <c r="P232">
        <f t="shared" si="29"/>
        <v>222</v>
      </c>
      <c r="Q232">
        <f t="shared" si="30"/>
        <v>0.37123745819397991</v>
      </c>
      <c r="R232">
        <f t="shared" si="31"/>
        <v>0</v>
      </c>
      <c r="S232">
        <f t="shared" si="32"/>
        <v>0</v>
      </c>
      <c r="T232" t="str">
        <f t="shared" si="33"/>
        <v>May</v>
      </c>
      <c r="U232" t="str">
        <f t="shared" si="34"/>
        <v>May-2025</v>
      </c>
      <c r="V232" s="3">
        <f t="shared" si="35"/>
        <v>45778</v>
      </c>
      <c r="W232" t="str">
        <f>VLOOKUP(D232,Products!A:G,3,FALSE)</f>
        <v>Home &amp; Kitchen</v>
      </c>
      <c r="X232" t="str">
        <f>VLOOKUP(D232,Products!A:G,2,FALSE)</f>
        <v>Storage Box</v>
      </c>
    </row>
    <row r="233" spans="1:24">
      <c r="A233" s="1" t="s">
        <v>2045</v>
      </c>
      <c r="B233" s="2">
        <v>45823</v>
      </c>
      <c r="C233" s="1" t="s">
        <v>1104</v>
      </c>
      <c r="D233" s="1" t="s">
        <v>1748</v>
      </c>
      <c r="E233" s="1">
        <v>3</v>
      </c>
      <c r="F233" s="1">
        <v>299</v>
      </c>
      <c r="G233" s="1">
        <v>179.4</v>
      </c>
      <c r="H233" s="1" t="s">
        <v>1805</v>
      </c>
      <c r="I233" s="1" t="s">
        <v>1802</v>
      </c>
      <c r="J233" s="1" t="s">
        <v>1802</v>
      </c>
      <c r="K233" s="1" t="s">
        <v>1813</v>
      </c>
      <c r="L233" s="1">
        <v>100</v>
      </c>
      <c r="M233" s="1">
        <v>170</v>
      </c>
      <c r="N233">
        <f t="shared" si="27"/>
        <v>717.6</v>
      </c>
      <c r="O233">
        <f t="shared" si="28"/>
        <v>510</v>
      </c>
      <c r="P233">
        <f t="shared" si="29"/>
        <v>207.60000000000002</v>
      </c>
      <c r="Q233">
        <f t="shared" si="30"/>
        <v>0.28929765886287628</v>
      </c>
      <c r="R233">
        <f t="shared" si="31"/>
        <v>717.6</v>
      </c>
      <c r="S233">
        <f t="shared" si="32"/>
        <v>207.60000000000002</v>
      </c>
      <c r="T233" t="str">
        <f t="shared" si="33"/>
        <v>Jun</v>
      </c>
      <c r="U233" t="str">
        <f t="shared" si="34"/>
        <v>Jun-2025</v>
      </c>
      <c r="V233" s="3">
        <f t="shared" si="35"/>
        <v>45809</v>
      </c>
      <c r="W233" t="str">
        <f>VLOOKUP(D233,Products!A:G,3,FALSE)</f>
        <v>Beauty &amp; Personal Care</v>
      </c>
      <c r="X233" t="str">
        <f>VLOOKUP(D233,Products!A:G,2,FALSE)</f>
        <v>Face Wash</v>
      </c>
    </row>
    <row r="234" spans="1:24">
      <c r="A234" s="1" t="s">
        <v>2046</v>
      </c>
      <c r="B234" s="2">
        <v>45936</v>
      </c>
      <c r="C234" s="1" t="s">
        <v>1217</v>
      </c>
      <c r="D234" s="1" t="s">
        <v>1792</v>
      </c>
      <c r="E234" s="1">
        <v>1</v>
      </c>
      <c r="F234" s="1">
        <v>399</v>
      </c>
      <c r="G234" s="1">
        <v>0</v>
      </c>
      <c r="H234" s="1" t="s">
        <v>1801</v>
      </c>
      <c r="I234" s="1" t="s">
        <v>1815</v>
      </c>
      <c r="J234" s="1" t="s">
        <v>1815</v>
      </c>
      <c r="K234" s="1" t="s">
        <v>1810</v>
      </c>
      <c r="L234" s="1">
        <v>40</v>
      </c>
      <c r="M234" s="1">
        <v>244</v>
      </c>
      <c r="N234">
        <f t="shared" si="27"/>
        <v>399</v>
      </c>
      <c r="O234">
        <f t="shared" si="28"/>
        <v>244</v>
      </c>
      <c r="P234">
        <f t="shared" si="29"/>
        <v>155</v>
      </c>
      <c r="Q234">
        <f t="shared" si="30"/>
        <v>0.38847117794486213</v>
      </c>
      <c r="R234">
        <f t="shared" si="31"/>
        <v>0</v>
      </c>
      <c r="S234">
        <f t="shared" si="32"/>
        <v>0</v>
      </c>
      <c r="T234" t="str">
        <f t="shared" si="33"/>
        <v>Oct</v>
      </c>
      <c r="U234" t="str">
        <f t="shared" si="34"/>
        <v>Oct-2025</v>
      </c>
      <c r="V234" s="3">
        <f t="shared" si="35"/>
        <v>45931</v>
      </c>
      <c r="W234" t="str">
        <f>VLOOKUP(D234,Products!A:G,3,FALSE)</f>
        <v>Sports &amp; Fitness</v>
      </c>
      <c r="X234" t="str">
        <f>VLOOKUP(D234,Products!A:G,2,FALSE)</f>
        <v>Fitness Band</v>
      </c>
    </row>
    <row r="235" spans="1:24">
      <c r="A235" s="1" t="s">
        <v>2047</v>
      </c>
      <c r="B235" s="2">
        <v>45755</v>
      </c>
      <c r="C235" s="1" t="s">
        <v>808</v>
      </c>
      <c r="D235" s="1" t="s">
        <v>1719</v>
      </c>
      <c r="E235" s="1">
        <v>1</v>
      </c>
      <c r="F235" s="1">
        <v>399</v>
      </c>
      <c r="G235" s="1">
        <v>0</v>
      </c>
      <c r="H235" s="1" t="s">
        <v>1801</v>
      </c>
      <c r="I235" s="1" t="s">
        <v>1815</v>
      </c>
      <c r="J235" s="1" t="s">
        <v>1815</v>
      </c>
      <c r="K235" s="1" t="s">
        <v>1813</v>
      </c>
      <c r="L235" s="1">
        <v>70</v>
      </c>
      <c r="M235" s="1">
        <v>248</v>
      </c>
      <c r="N235">
        <f t="shared" si="27"/>
        <v>399</v>
      </c>
      <c r="O235">
        <f t="shared" si="28"/>
        <v>248</v>
      </c>
      <c r="P235">
        <f t="shared" si="29"/>
        <v>151</v>
      </c>
      <c r="Q235">
        <f t="shared" si="30"/>
        <v>0.37844611528822053</v>
      </c>
      <c r="R235">
        <f t="shared" si="31"/>
        <v>0</v>
      </c>
      <c r="S235">
        <f t="shared" si="32"/>
        <v>0</v>
      </c>
      <c r="T235" t="str">
        <f t="shared" si="33"/>
        <v>Apr</v>
      </c>
      <c r="U235" t="str">
        <f t="shared" si="34"/>
        <v>Apr-2025</v>
      </c>
      <c r="V235" s="3">
        <f t="shared" si="35"/>
        <v>45748</v>
      </c>
      <c r="W235" t="str">
        <f>VLOOKUP(D235,Products!A:G,3,FALSE)</f>
        <v>Fashion</v>
      </c>
      <c r="X235" t="str">
        <f>VLOOKUP(D235,Products!A:G,2,FALSE)</f>
        <v>Backpack</v>
      </c>
    </row>
    <row r="236" spans="1:24">
      <c r="A236" s="1" t="s">
        <v>2048</v>
      </c>
      <c r="B236" s="2">
        <v>45685</v>
      </c>
      <c r="C236" s="1" t="s">
        <v>1005</v>
      </c>
      <c r="D236" s="1" t="s">
        <v>1712</v>
      </c>
      <c r="E236" s="1">
        <v>2</v>
      </c>
      <c r="F236" s="1">
        <v>399</v>
      </c>
      <c r="G236" s="1">
        <v>39.9</v>
      </c>
      <c r="H236" s="1" t="s">
        <v>1805</v>
      </c>
      <c r="I236" s="1" t="s">
        <v>1802</v>
      </c>
      <c r="J236" s="1" t="s">
        <v>1802</v>
      </c>
      <c r="K236" s="1" t="s">
        <v>1810</v>
      </c>
      <c r="L236" s="1">
        <v>80</v>
      </c>
      <c r="M236" s="1">
        <v>321</v>
      </c>
      <c r="N236">
        <f t="shared" si="27"/>
        <v>758.1</v>
      </c>
      <c r="O236">
        <f t="shared" si="28"/>
        <v>642</v>
      </c>
      <c r="P236">
        <f t="shared" si="29"/>
        <v>116.10000000000002</v>
      </c>
      <c r="Q236">
        <f t="shared" si="30"/>
        <v>0.15314602295211716</v>
      </c>
      <c r="R236">
        <f t="shared" si="31"/>
        <v>758.1</v>
      </c>
      <c r="S236">
        <f t="shared" si="32"/>
        <v>116.10000000000002</v>
      </c>
      <c r="T236" t="str">
        <f t="shared" si="33"/>
        <v>Jan</v>
      </c>
      <c r="U236" t="str">
        <f t="shared" si="34"/>
        <v>Jan-2025</v>
      </c>
      <c r="V236" s="3">
        <f t="shared" si="35"/>
        <v>45658</v>
      </c>
      <c r="W236" t="str">
        <f>VLOOKUP(D236,Products!A:G,3,FALSE)</f>
        <v>Fashion</v>
      </c>
      <c r="X236" t="str">
        <f>VLOOKUP(D236,Products!A:G,2,FALSE)</f>
        <v>Jacket</v>
      </c>
    </row>
    <row r="237" spans="1:24">
      <c r="A237" s="1" t="s">
        <v>2049</v>
      </c>
      <c r="B237" s="2">
        <v>45492</v>
      </c>
      <c r="C237" s="1" t="s">
        <v>1590</v>
      </c>
      <c r="D237" s="1" t="s">
        <v>1795</v>
      </c>
      <c r="E237" s="1">
        <v>2</v>
      </c>
      <c r="F237" s="1">
        <v>499</v>
      </c>
      <c r="G237" s="1">
        <v>49.9</v>
      </c>
      <c r="H237" s="1" t="s">
        <v>1823</v>
      </c>
      <c r="I237" s="1" t="s">
        <v>1802</v>
      </c>
      <c r="J237" s="1" t="s">
        <v>1802</v>
      </c>
      <c r="K237" s="1" t="s">
        <v>1803</v>
      </c>
      <c r="L237" s="1">
        <v>80</v>
      </c>
      <c r="M237" s="1">
        <v>324</v>
      </c>
      <c r="N237">
        <f t="shared" si="27"/>
        <v>948.1</v>
      </c>
      <c r="O237">
        <f t="shared" si="28"/>
        <v>648</v>
      </c>
      <c r="P237">
        <f t="shared" si="29"/>
        <v>300.10000000000002</v>
      </c>
      <c r="Q237">
        <f t="shared" si="30"/>
        <v>0.31652779242695922</v>
      </c>
      <c r="R237">
        <f t="shared" si="31"/>
        <v>948.1</v>
      </c>
      <c r="S237">
        <f t="shared" si="32"/>
        <v>300.10000000000002</v>
      </c>
      <c r="T237" t="str">
        <f t="shared" si="33"/>
        <v>Jul</v>
      </c>
      <c r="U237" t="str">
        <f t="shared" si="34"/>
        <v>Jul-2024</v>
      </c>
      <c r="V237" s="3">
        <f t="shared" si="35"/>
        <v>45474</v>
      </c>
      <c r="W237" t="str">
        <f>VLOOKUP(D237,Products!A:G,3,FALSE)</f>
        <v>Sports &amp; Fitness</v>
      </c>
      <c r="X237" t="str">
        <f>VLOOKUP(D237,Products!A:G,2,FALSE)</f>
        <v>Cricket Bat</v>
      </c>
    </row>
    <row r="238" spans="1:24">
      <c r="A238" s="1" t="s">
        <v>2050</v>
      </c>
      <c r="B238" s="2">
        <v>45665</v>
      </c>
      <c r="C238" s="1" t="s">
        <v>1151</v>
      </c>
      <c r="D238" s="1" t="s">
        <v>1680</v>
      </c>
      <c r="E238" s="1">
        <v>2</v>
      </c>
      <c r="F238" s="1">
        <v>2499</v>
      </c>
      <c r="G238" s="1">
        <v>999.6</v>
      </c>
      <c r="H238" s="1" t="s">
        <v>1805</v>
      </c>
      <c r="I238" s="1" t="s">
        <v>1802</v>
      </c>
      <c r="J238" s="1" t="s">
        <v>1802</v>
      </c>
      <c r="K238" s="1" t="s">
        <v>1810</v>
      </c>
      <c r="L238" s="1">
        <v>60</v>
      </c>
      <c r="M238" s="1">
        <v>2030</v>
      </c>
      <c r="N238">
        <f t="shared" si="27"/>
        <v>3998.4</v>
      </c>
      <c r="O238">
        <f t="shared" si="28"/>
        <v>4060</v>
      </c>
      <c r="P238">
        <f t="shared" si="29"/>
        <v>-61.599999999999909</v>
      </c>
      <c r="Q238">
        <f t="shared" si="30"/>
        <v>-1.5406162464985971E-2</v>
      </c>
      <c r="R238">
        <f t="shared" si="31"/>
        <v>3998.4</v>
      </c>
      <c r="S238">
        <f t="shared" si="32"/>
        <v>-61.599999999999909</v>
      </c>
      <c r="T238" t="str">
        <f t="shared" si="33"/>
        <v>Jan</v>
      </c>
      <c r="U238" t="str">
        <f t="shared" si="34"/>
        <v>Jan-2025</v>
      </c>
      <c r="V238" s="3">
        <f t="shared" si="35"/>
        <v>45658</v>
      </c>
      <c r="W238" t="str">
        <f>VLOOKUP(D238,Products!A:G,3,FALSE)</f>
        <v>Electronics</v>
      </c>
      <c r="X238" t="str">
        <f>VLOOKUP(D238,Products!A:G,2,FALSE)</f>
        <v>Headphones</v>
      </c>
    </row>
    <row r="239" spans="1:24">
      <c r="A239" s="1" t="s">
        <v>2051</v>
      </c>
      <c r="B239" s="2">
        <v>45300</v>
      </c>
      <c r="C239" s="1" t="s">
        <v>1134</v>
      </c>
      <c r="D239" s="1" t="s">
        <v>1735</v>
      </c>
      <c r="E239" s="1">
        <v>2</v>
      </c>
      <c r="F239" s="1">
        <v>3999</v>
      </c>
      <c r="G239" s="1">
        <v>399.9</v>
      </c>
      <c r="H239" s="1" t="s">
        <v>1805</v>
      </c>
      <c r="I239" s="1" t="s">
        <v>1802</v>
      </c>
      <c r="J239" s="1" t="s">
        <v>1802</v>
      </c>
      <c r="K239" s="1" t="s">
        <v>1810</v>
      </c>
      <c r="L239" s="1">
        <v>80</v>
      </c>
      <c r="M239" s="1">
        <v>2895</v>
      </c>
      <c r="N239">
        <f t="shared" si="27"/>
        <v>7598.1</v>
      </c>
      <c r="O239">
        <f t="shared" si="28"/>
        <v>5790</v>
      </c>
      <c r="P239">
        <f t="shared" si="29"/>
        <v>1808.1000000000004</v>
      </c>
      <c r="Q239">
        <f t="shared" si="30"/>
        <v>0.23796738658348801</v>
      </c>
      <c r="R239">
        <f t="shared" si="31"/>
        <v>7598.1</v>
      </c>
      <c r="S239">
        <f t="shared" si="32"/>
        <v>1808.1000000000004</v>
      </c>
      <c r="T239" t="str">
        <f t="shared" si="33"/>
        <v>Jan</v>
      </c>
      <c r="U239" t="str">
        <f t="shared" si="34"/>
        <v>Jan-2024</v>
      </c>
      <c r="V239" s="3">
        <f t="shared" si="35"/>
        <v>45292</v>
      </c>
      <c r="W239" t="str">
        <f>VLOOKUP(D239,Products!A:G,3,FALSE)</f>
        <v>Home &amp; Kitchen</v>
      </c>
      <c r="X239" t="str">
        <f>VLOOKUP(D239,Products!A:G,2,FALSE)</f>
        <v>Cookware Set</v>
      </c>
    </row>
    <row r="240" spans="1:24">
      <c r="A240" s="1" t="s">
        <v>2052</v>
      </c>
      <c r="B240" s="2">
        <v>45599</v>
      </c>
      <c r="C240" s="1" t="s">
        <v>450</v>
      </c>
      <c r="D240" s="1" t="s">
        <v>1715</v>
      </c>
      <c r="E240" s="1">
        <v>2</v>
      </c>
      <c r="F240" s="1">
        <v>1299</v>
      </c>
      <c r="G240" s="1">
        <v>389.7</v>
      </c>
      <c r="H240" s="1" t="s">
        <v>1821</v>
      </c>
      <c r="I240" s="1" t="s">
        <v>1802</v>
      </c>
      <c r="J240" s="1" t="s">
        <v>1802</v>
      </c>
      <c r="K240" s="1" t="s">
        <v>1803</v>
      </c>
      <c r="L240" s="1">
        <v>60</v>
      </c>
      <c r="M240" s="1">
        <v>863</v>
      </c>
      <c r="N240">
        <f t="shared" si="27"/>
        <v>2208.3000000000002</v>
      </c>
      <c r="O240">
        <f t="shared" si="28"/>
        <v>1726</v>
      </c>
      <c r="P240">
        <f t="shared" si="29"/>
        <v>482.30000000000018</v>
      </c>
      <c r="Q240">
        <f t="shared" si="30"/>
        <v>0.21840329665353445</v>
      </c>
      <c r="R240">
        <f t="shared" si="31"/>
        <v>2208.3000000000002</v>
      </c>
      <c r="S240">
        <f t="shared" si="32"/>
        <v>482.30000000000018</v>
      </c>
      <c r="T240" t="str">
        <f t="shared" si="33"/>
        <v>Nov</v>
      </c>
      <c r="U240" t="str">
        <f t="shared" si="34"/>
        <v>Nov-2024</v>
      </c>
      <c r="V240" s="3">
        <f t="shared" si="35"/>
        <v>45597</v>
      </c>
      <c r="W240" t="str">
        <f>VLOOKUP(D240,Products!A:G,3,FALSE)</f>
        <v>Fashion</v>
      </c>
      <c r="X240" t="str">
        <f>VLOOKUP(D240,Products!A:G,2,FALSE)</f>
        <v>Jacket</v>
      </c>
    </row>
    <row r="241" spans="1:24">
      <c r="A241" s="1" t="s">
        <v>2053</v>
      </c>
      <c r="B241" s="2">
        <v>45684</v>
      </c>
      <c r="C241" s="1" t="s">
        <v>1050</v>
      </c>
      <c r="D241" s="1" t="s">
        <v>1774</v>
      </c>
      <c r="E241" s="1">
        <v>4</v>
      </c>
      <c r="F241" s="1">
        <v>499</v>
      </c>
      <c r="G241" s="1">
        <v>199.6</v>
      </c>
      <c r="H241" s="1" t="s">
        <v>1823</v>
      </c>
      <c r="I241" s="1" t="s">
        <v>1802</v>
      </c>
      <c r="J241" s="1" t="s">
        <v>1809</v>
      </c>
      <c r="K241" s="1" t="s">
        <v>1819</v>
      </c>
      <c r="L241" s="1">
        <v>50</v>
      </c>
      <c r="M241" s="1">
        <v>280</v>
      </c>
      <c r="N241">
        <f t="shared" si="27"/>
        <v>1796.4</v>
      </c>
      <c r="O241">
        <f t="shared" si="28"/>
        <v>1120</v>
      </c>
      <c r="P241">
        <f t="shared" si="29"/>
        <v>676.40000000000009</v>
      </c>
      <c r="Q241">
        <f t="shared" si="30"/>
        <v>0.37653083945669119</v>
      </c>
      <c r="R241">
        <f t="shared" si="31"/>
        <v>1796.4</v>
      </c>
      <c r="S241">
        <f t="shared" si="32"/>
        <v>676.40000000000009</v>
      </c>
      <c r="T241" t="str">
        <f t="shared" si="33"/>
        <v>Jan</v>
      </c>
      <c r="U241" t="str">
        <f t="shared" si="34"/>
        <v>Jan-2025</v>
      </c>
      <c r="V241" s="3">
        <f t="shared" si="35"/>
        <v>45658</v>
      </c>
      <c r="W241" t="str">
        <f>VLOOKUP(D241,Products!A:G,3,FALSE)</f>
        <v>Sports &amp; Fitness</v>
      </c>
      <c r="X241" t="str">
        <f>VLOOKUP(D241,Products!A:G,2,FALSE)</f>
        <v>Yoga Mat</v>
      </c>
    </row>
    <row r="242" spans="1:24">
      <c r="A242" s="1" t="s">
        <v>2054</v>
      </c>
      <c r="B242" s="2">
        <v>45450</v>
      </c>
      <c r="C242" s="1" t="s">
        <v>456</v>
      </c>
      <c r="D242" s="1" t="s">
        <v>1732</v>
      </c>
      <c r="E242" s="1">
        <v>2</v>
      </c>
      <c r="F242" s="1">
        <v>1599</v>
      </c>
      <c r="G242" s="1">
        <v>479.7</v>
      </c>
      <c r="H242" s="1" t="s">
        <v>1821</v>
      </c>
      <c r="I242" s="1" t="s">
        <v>1802</v>
      </c>
      <c r="J242" s="1" t="s">
        <v>1802</v>
      </c>
      <c r="K242" s="1" t="s">
        <v>1810</v>
      </c>
      <c r="L242" s="1">
        <v>80</v>
      </c>
      <c r="M242" s="1">
        <v>1138</v>
      </c>
      <c r="N242">
        <f t="shared" si="27"/>
        <v>2718.3</v>
      </c>
      <c r="O242">
        <f t="shared" si="28"/>
        <v>2276</v>
      </c>
      <c r="P242">
        <f t="shared" si="29"/>
        <v>442.30000000000018</v>
      </c>
      <c r="Q242">
        <f t="shared" si="30"/>
        <v>0.16271198911084139</v>
      </c>
      <c r="R242">
        <f t="shared" si="31"/>
        <v>2718.3</v>
      </c>
      <c r="S242">
        <f t="shared" si="32"/>
        <v>442.30000000000018</v>
      </c>
      <c r="T242" t="str">
        <f t="shared" si="33"/>
        <v>Jun</v>
      </c>
      <c r="U242" t="str">
        <f t="shared" si="34"/>
        <v>Jun-2024</v>
      </c>
      <c r="V242" s="3">
        <f t="shared" si="35"/>
        <v>45444</v>
      </c>
      <c r="W242" t="str">
        <f>VLOOKUP(D242,Products!A:G,3,FALSE)</f>
        <v>Home &amp; Kitchen</v>
      </c>
      <c r="X242" t="str">
        <f>VLOOKUP(D242,Products!A:G,2,FALSE)</f>
        <v>Air Fryer</v>
      </c>
    </row>
    <row r="243" spans="1:24">
      <c r="A243" s="1" t="s">
        <v>2055</v>
      </c>
      <c r="B243" s="2">
        <v>45570</v>
      </c>
      <c r="C243" s="1" t="s">
        <v>1162</v>
      </c>
      <c r="D243" s="1" t="s">
        <v>1707</v>
      </c>
      <c r="E243" s="1">
        <v>2</v>
      </c>
      <c r="F243" s="1">
        <v>2499</v>
      </c>
      <c r="G243" s="1">
        <v>749.7</v>
      </c>
      <c r="H243" s="1" t="s">
        <v>1805</v>
      </c>
      <c r="I243" s="1" t="s">
        <v>1802</v>
      </c>
      <c r="J243" s="1" t="s">
        <v>1802</v>
      </c>
      <c r="K243" s="1" t="s">
        <v>1810</v>
      </c>
      <c r="L243" s="1">
        <v>80</v>
      </c>
      <c r="M243" s="1">
        <v>1584</v>
      </c>
      <c r="N243">
        <f t="shared" si="27"/>
        <v>4248.3</v>
      </c>
      <c r="O243">
        <f t="shared" si="28"/>
        <v>3168</v>
      </c>
      <c r="P243">
        <f t="shared" si="29"/>
        <v>1080.3000000000002</v>
      </c>
      <c r="Q243">
        <f t="shared" si="30"/>
        <v>0.25428995127462756</v>
      </c>
      <c r="R243">
        <f t="shared" si="31"/>
        <v>4248.3</v>
      </c>
      <c r="S243">
        <f t="shared" si="32"/>
        <v>1080.3000000000002</v>
      </c>
      <c r="T243" t="str">
        <f t="shared" si="33"/>
        <v>Oct</v>
      </c>
      <c r="U243" t="str">
        <f t="shared" si="34"/>
        <v>Oct-2024</v>
      </c>
      <c r="V243" s="3">
        <f t="shared" si="35"/>
        <v>45566</v>
      </c>
      <c r="W243" t="str">
        <f>VLOOKUP(D243,Products!A:G,3,FALSE)</f>
        <v>Fashion</v>
      </c>
      <c r="X243" t="str">
        <f>VLOOKUP(D243,Products!A:G,2,FALSE)</f>
        <v>Sneakers</v>
      </c>
    </row>
    <row r="244" spans="1:24">
      <c r="A244" s="1" t="s">
        <v>2056</v>
      </c>
      <c r="B244" s="2">
        <v>45613</v>
      </c>
      <c r="C244" s="1" t="s">
        <v>1542</v>
      </c>
      <c r="D244" s="1" t="s">
        <v>1763</v>
      </c>
      <c r="E244" s="1">
        <v>4</v>
      </c>
      <c r="F244" s="1">
        <v>999</v>
      </c>
      <c r="G244" s="1">
        <v>0</v>
      </c>
      <c r="H244" s="1" t="s">
        <v>1805</v>
      </c>
      <c r="I244" s="1" t="s">
        <v>1802</v>
      </c>
      <c r="J244" s="1" t="s">
        <v>1802</v>
      </c>
      <c r="K244" s="1" t="s">
        <v>1803</v>
      </c>
      <c r="L244" s="1">
        <v>50</v>
      </c>
      <c r="M244" s="1">
        <v>636</v>
      </c>
      <c r="N244">
        <f t="shared" si="27"/>
        <v>3996</v>
      </c>
      <c r="O244">
        <f t="shared" si="28"/>
        <v>2544</v>
      </c>
      <c r="P244">
        <f t="shared" si="29"/>
        <v>1452</v>
      </c>
      <c r="Q244">
        <f t="shared" si="30"/>
        <v>0.36336336336336339</v>
      </c>
      <c r="R244">
        <f t="shared" si="31"/>
        <v>3996</v>
      </c>
      <c r="S244">
        <f t="shared" si="32"/>
        <v>1452</v>
      </c>
      <c r="T244" t="str">
        <f t="shared" si="33"/>
        <v>Nov</v>
      </c>
      <c r="U244" t="str">
        <f t="shared" si="34"/>
        <v>Nov-2024</v>
      </c>
      <c r="V244" s="3">
        <f t="shared" si="35"/>
        <v>45597</v>
      </c>
      <c r="W244" t="str">
        <f>VLOOKUP(D244,Products!A:G,3,FALSE)</f>
        <v>Beauty &amp; Personal Care</v>
      </c>
      <c r="X244" t="str">
        <f>VLOOKUP(D244,Products!A:G,2,FALSE)</f>
        <v>Trimmer</v>
      </c>
    </row>
    <row r="245" spans="1:24">
      <c r="A245" s="1" t="s">
        <v>2057</v>
      </c>
      <c r="B245" s="2">
        <v>45294</v>
      </c>
      <c r="C245" s="1" t="s">
        <v>1084</v>
      </c>
      <c r="D245" s="1" t="s">
        <v>1774</v>
      </c>
      <c r="E245" s="1">
        <v>1</v>
      </c>
      <c r="F245" s="1">
        <v>499</v>
      </c>
      <c r="G245" s="1">
        <v>49.9</v>
      </c>
      <c r="H245" s="1" t="s">
        <v>1821</v>
      </c>
      <c r="I245" s="1" t="s">
        <v>1802</v>
      </c>
      <c r="J245" s="1" t="s">
        <v>1802</v>
      </c>
      <c r="K245" s="1" t="s">
        <v>1813</v>
      </c>
      <c r="L245" s="1">
        <v>70</v>
      </c>
      <c r="M245" s="1">
        <v>280</v>
      </c>
      <c r="N245">
        <f t="shared" si="27"/>
        <v>449.1</v>
      </c>
      <c r="O245">
        <f t="shared" si="28"/>
        <v>280</v>
      </c>
      <c r="P245">
        <f t="shared" si="29"/>
        <v>169.10000000000002</v>
      </c>
      <c r="Q245">
        <f t="shared" si="30"/>
        <v>0.37653083945669119</v>
      </c>
      <c r="R245">
        <f t="shared" si="31"/>
        <v>449.1</v>
      </c>
      <c r="S245">
        <f t="shared" si="32"/>
        <v>169.10000000000002</v>
      </c>
      <c r="T245" t="str">
        <f t="shared" si="33"/>
        <v>Jan</v>
      </c>
      <c r="U245" t="str">
        <f t="shared" si="34"/>
        <v>Jan-2024</v>
      </c>
      <c r="V245" s="3">
        <f t="shared" si="35"/>
        <v>45292</v>
      </c>
      <c r="W245" t="str">
        <f>VLOOKUP(D245,Products!A:G,3,FALSE)</f>
        <v>Sports &amp; Fitness</v>
      </c>
      <c r="X245" t="str">
        <f>VLOOKUP(D245,Products!A:G,2,FALSE)</f>
        <v>Yoga Mat</v>
      </c>
    </row>
    <row r="246" spans="1:24">
      <c r="A246" s="1" t="s">
        <v>2058</v>
      </c>
      <c r="B246" s="2">
        <v>45729</v>
      </c>
      <c r="C246" s="1" t="s">
        <v>153</v>
      </c>
      <c r="D246" s="1" t="s">
        <v>1782</v>
      </c>
      <c r="E246" s="1">
        <v>1</v>
      </c>
      <c r="F246" s="1">
        <v>6999</v>
      </c>
      <c r="G246" s="1">
        <v>1749.75</v>
      </c>
      <c r="H246" s="1" t="s">
        <v>1805</v>
      </c>
      <c r="I246" s="1" t="s">
        <v>1802</v>
      </c>
      <c r="J246" s="1" t="s">
        <v>1802</v>
      </c>
      <c r="K246" s="1" t="s">
        <v>1810</v>
      </c>
      <c r="L246" s="1">
        <v>50</v>
      </c>
      <c r="M246" s="1">
        <v>4782</v>
      </c>
      <c r="N246">
        <f t="shared" si="27"/>
        <v>5249.25</v>
      </c>
      <c r="O246">
        <f t="shared" si="28"/>
        <v>4782</v>
      </c>
      <c r="P246">
        <f t="shared" si="29"/>
        <v>467.25</v>
      </c>
      <c r="Q246">
        <f t="shared" si="30"/>
        <v>8.9012716102300327E-2</v>
      </c>
      <c r="R246">
        <f t="shared" si="31"/>
        <v>5249.25</v>
      </c>
      <c r="S246">
        <f t="shared" si="32"/>
        <v>467.25</v>
      </c>
      <c r="T246" t="str">
        <f t="shared" si="33"/>
        <v>Mar</v>
      </c>
      <c r="U246" t="str">
        <f t="shared" si="34"/>
        <v>Mar-2025</v>
      </c>
      <c r="V246" s="3">
        <f t="shared" si="35"/>
        <v>45717</v>
      </c>
      <c r="W246" t="str">
        <f>VLOOKUP(D246,Products!A:G,3,FALSE)</f>
        <v>Sports &amp; Fitness</v>
      </c>
      <c r="X246" t="str">
        <f>VLOOKUP(D246,Products!A:G,2,FALSE)</f>
        <v>Running Shoes</v>
      </c>
    </row>
    <row r="247" spans="1:24">
      <c r="A247" s="1" t="s">
        <v>2059</v>
      </c>
      <c r="B247" s="2">
        <v>45439</v>
      </c>
      <c r="C247" s="1" t="s">
        <v>694</v>
      </c>
      <c r="D247" s="1" t="s">
        <v>1748</v>
      </c>
      <c r="E247" s="1">
        <v>3</v>
      </c>
      <c r="F247" s="1">
        <v>299</v>
      </c>
      <c r="G247" s="1">
        <v>44.85</v>
      </c>
      <c r="H247" s="1" t="s">
        <v>1805</v>
      </c>
      <c r="I247" s="1" t="s">
        <v>1802</v>
      </c>
      <c r="J247" s="1" t="s">
        <v>1809</v>
      </c>
      <c r="K247" s="1" t="s">
        <v>1813</v>
      </c>
      <c r="L247" s="1">
        <v>40</v>
      </c>
      <c r="M247" s="1">
        <v>170</v>
      </c>
      <c r="N247">
        <f t="shared" si="27"/>
        <v>852.15</v>
      </c>
      <c r="O247">
        <f t="shared" si="28"/>
        <v>510</v>
      </c>
      <c r="P247">
        <f t="shared" si="29"/>
        <v>342.15</v>
      </c>
      <c r="Q247">
        <f t="shared" si="30"/>
        <v>0.40151381798979052</v>
      </c>
      <c r="R247">
        <f t="shared" si="31"/>
        <v>852.15</v>
      </c>
      <c r="S247">
        <f t="shared" si="32"/>
        <v>342.15</v>
      </c>
      <c r="T247" t="str">
        <f t="shared" si="33"/>
        <v>May</v>
      </c>
      <c r="U247" t="str">
        <f t="shared" si="34"/>
        <v>May-2024</v>
      </c>
      <c r="V247" s="3">
        <f t="shared" si="35"/>
        <v>45413</v>
      </c>
      <c r="W247" t="str">
        <f>VLOOKUP(D247,Products!A:G,3,FALSE)</f>
        <v>Beauty &amp; Personal Care</v>
      </c>
      <c r="X247" t="str">
        <f>VLOOKUP(D247,Products!A:G,2,FALSE)</f>
        <v>Face Wash</v>
      </c>
    </row>
    <row r="248" spans="1:24">
      <c r="A248" s="1" t="s">
        <v>2060</v>
      </c>
      <c r="B248" s="2">
        <v>45661</v>
      </c>
      <c r="C248" s="1" t="s">
        <v>198</v>
      </c>
      <c r="D248" s="1" t="s">
        <v>1790</v>
      </c>
      <c r="E248" s="1">
        <v>3</v>
      </c>
      <c r="F248" s="1">
        <v>999</v>
      </c>
      <c r="G248" s="1">
        <v>0</v>
      </c>
      <c r="H248" s="1" t="s">
        <v>1805</v>
      </c>
      <c r="I248" s="1" t="s">
        <v>1802</v>
      </c>
      <c r="J248" s="1" t="s">
        <v>1802</v>
      </c>
      <c r="K248" s="1" t="s">
        <v>1807</v>
      </c>
      <c r="L248" s="1">
        <v>50</v>
      </c>
      <c r="M248" s="1">
        <v>629</v>
      </c>
      <c r="N248">
        <f t="shared" si="27"/>
        <v>2997</v>
      </c>
      <c r="O248">
        <f t="shared" si="28"/>
        <v>1887</v>
      </c>
      <c r="P248">
        <f t="shared" si="29"/>
        <v>1110</v>
      </c>
      <c r="Q248">
        <f t="shared" si="30"/>
        <v>0.37037037037037035</v>
      </c>
      <c r="R248">
        <f t="shared" si="31"/>
        <v>2997</v>
      </c>
      <c r="S248">
        <f t="shared" si="32"/>
        <v>1110</v>
      </c>
      <c r="T248" t="str">
        <f t="shared" si="33"/>
        <v>Jan</v>
      </c>
      <c r="U248" t="str">
        <f t="shared" si="34"/>
        <v>Jan-2025</v>
      </c>
      <c r="V248" s="3">
        <f t="shared" si="35"/>
        <v>45658</v>
      </c>
      <c r="W248" t="str">
        <f>VLOOKUP(D248,Products!A:G,3,FALSE)</f>
        <v>Sports &amp; Fitness</v>
      </c>
      <c r="X248" t="str">
        <f>VLOOKUP(D248,Products!A:G,2,FALSE)</f>
        <v>Fitness Band</v>
      </c>
    </row>
    <row r="249" spans="1:24">
      <c r="A249" s="1" t="s">
        <v>2061</v>
      </c>
      <c r="B249" s="2">
        <v>45641</v>
      </c>
      <c r="C249" s="1" t="s">
        <v>998</v>
      </c>
      <c r="D249" s="1" t="s">
        <v>1704</v>
      </c>
      <c r="E249" s="1">
        <v>3</v>
      </c>
      <c r="F249" s="1">
        <v>599</v>
      </c>
      <c r="G249" s="1">
        <v>269.55</v>
      </c>
      <c r="H249" s="1" t="s">
        <v>1801</v>
      </c>
      <c r="I249" s="1" t="s">
        <v>1802</v>
      </c>
      <c r="J249" s="1" t="s">
        <v>1802</v>
      </c>
      <c r="K249" s="1" t="s">
        <v>1813</v>
      </c>
      <c r="L249" s="1">
        <v>100</v>
      </c>
      <c r="M249" s="1">
        <v>363</v>
      </c>
      <c r="N249">
        <f t="shared" si="27"/>
        <v>1527.45</v>
      </c>
      <c r="O249">
        <f t="shared" si="28"/>
        <v>1089</v>
      </c>
      <c r="P249">
        <f t="shared" si="29"/>
        <v>438.45000000000005</v>
      </c>
      <c r="Q249">
        <f t="shared" si="30"/>
        <v>0.28704703918295199</v>
      </c>
      <c r="R249">
        <f t="shared" si="31"/>
        <v>1527.45</v>
      </c>
      <c r="S249">
        <f t="shared" si="32"/>
        <v>438.45000000000005</v>
      </c>
      <c r="T249" t="str">
        <f t="shared" si="33"/>
        <v>Dec</v>
      </c>
      <c r="U249" t="str">
        <f t="shared" si="34"/>
        <v>Dec-2024</v>
      </c>
      <c r="V249" s="3">
        <f t="shared" si="35"/>
        <v>45627</v>
      </c>
      <c r="W249" t="str">
        <f>VLOOKUP(D249,Products!A:G,3,FALSE)</f>
        <v>Fashion</v>
      </c>
      <c r="X249" t="str">
        <f>VLOOKUP(D249,Products!A:G,2,FALSE)</f>
        <v>Jeans</v>
      </c>
    </row>
    <row r="250" spans="1:24">
      <c r="A250" s="1" t="s">
        <v>2062</v>
      </c>
      <c r="B250" s="2">
        <v>45485</v>
      </c>
      <c r="C250" s="1" t="s">
        <v>1032</v>
      </c>
      <c r="D250" s="1" t="s">
        <v>1715</v>
      </c>
      <c r="E250" s="1">
        <v>1</v>
      </c>
      <c r="F250" s="1">
        <v>1299</v>
      </c>
      <c r="G250" s="1">
        <v>259.8</v>
      </c>
      <c r="H250" s="1" t="s">
        <v>1812</v>
      </c>
      <c r="I250" s="1" t="s">
        <v>1802</v>
      </c>
      <c r="J250" s="1" t="s">
        <v>1802</v>
      </c>
      <c r="K250" s="1" t="s">
        <v>1803</v>
      </c>
      <c r="L250" s="1">
        <v>60</v>
      </c>
      <c r="M250" s="1">
        <v>863</v>
      </c>
      <c r="N250">
        <f t="shared" si="27"/>
        <v>1039.2</v>
      </c>
      <c r="O250">
        <f t="shared" si="28"/>
        <v>863</v>
      </c>
      <c r="P250">
        <f t="shared" si="29"/>
        <v>176.20000000000005</v>
      </c>
      <c r="Q250">
        <f t="shared" si="30"/>
        <v>0.16955350269438033</v>
      </c>
      <c r="R250">
        <f t="shared" si="31"/>
        <v>1039.2</v>
      </c>
      <c r="S250">
        <f t="shared" si="32"/>
        <v>176.20000000000005</v>
      </c>
      <c r="T250" t="str">
        <f t="shared" si="33"/>
        <v>Jul</v>
      </c>
      <c r="U250" t="str">
        <f t="shared" si="34"/>
        <v>Jul-2024</v>
      </c>
      <c r="V250" s="3">
        <f t="shared" si="35"/>
        <v>45474</v>
      </c>
      <c r="W250" t="str">
        <f>VLOOKUP(D250,Products!A:G,3,FALSE)</f>
        <v>Fashion</v>
      </c>
      <c r="X250" t="str">
        <f>VLOOKUP(D250,Products!A:G,2,FALSE)</f>
        <v>Jacket</v>
      </c>
    </row>
    <row r="251" spans="1:24">
      <c r="A251" s="1" t="s">
        <v>2063</v>
      </c>
      <c r="B251" s="2">
        <v>45515</v>
      </c>
      <c r="C251" s="1" t="s">
        <v>1010</v>
      </c>
      <c r="D251" s="1" t="s">
        <v>1790</v>
      </c>
      <c r="E251" s="1">
        <v>1</v>
      </c>
      <c r="F251" s="1">
        <v>999</v>
      </c>
      <c r="G251" s="1">
        <v>99.9</v>
      </c>
      <c r="H251" s="1" t="s">
        <v>1805</v>
      </c>
      <c r="I251" s="1" t="s">
        <v>1802</v>
      </c>
      <c r="J251" s="1" t="s">
        <v>1802</v>
      </c>
      <c r="K251" s="1" t="s">
        <v>1803</v>
      </c>
      <c r="L251" s="1">
        <v>60</v>
      </c>
      <c r="M251" s="1">
        <v>629</v>
      </c>
      <c r="N251">
        <f t="shared" si="27"/>
        <v>899.1</v>
      </c>
      <c r="O251">
        <f t="shared" si="28"/>
        <v>629</v>
      </c>
      <c r="P251">
        <f t="shared" si="29"/>
        <v>270.10000000000002</v>
      </c>
      <c r="Q251">
        <f t="shared" si="30"/>
        <v>0.30041152263374488</v>
      </c>
      <c r="R251">
        <f t="shared" si="31"/>
        <v>899.1</v>
      </c>
      <c r="S251">
        <f t="shared" si="32"/>
        <v>270.10000000000002</v>
      </c>
      <c r="T251" t="str">
        <f t="shared" si="33"/>
        <v>Aug</v>
      </c>
      <c r="U251" t="str">
        <f t="shared" si="34"/>
        <v>Aug-2024</v>
      </c>
      <c r="V251" s="3">
        <f t="shared" si="35"/>
        <v>45505</v>
      </c>
      <c r="W251" t="str">
        <f>VLOOKUP(D251,Products!A:G,3,FALSE)</f>
        <v>Sports &amp; Fitness</v>
      </c>
      <c r="X251" t="str">
        <f>VLOOKUP(D251,Products!A:G,2,FALSE)</f>
        <v>Fitness Band</v>
      </c>
    </row>
    <row r="252" spans="1:24">
      <c r="A252" s="1" t="s">
        <v>2064</v>
      </c>
      <c r="B252" s="2">
        <v>45491</v>
      </c>
      <c r="C252" s="1" t="s">
        <v>1362</v>
      </c>
      <c r="D252" s="1" t="s">
        <v>1746</v>
      </c>
      <c r="E252" s="1">
        <v>1</v>
      </c>
      <c r="F252" s="1">
        <v>1999</v>
      </c>
      <c r="G252" s="1">
        <v>99.95</v>
      </c>
      <c r="H252" s="1" t="s">
        <v>1812</v>
      </c>
      <c r="I252" s="1" t="s">
        <v>1802</v>
      </c>
      <c r="J252" s="1" t="s">
        <v>1802</v>
      </c>
      <c r="K252" s="1" t="s">
        <v>1813</v>
      </c>
      <c r="L252" s="1">
        <v>100</v>
      </c>
      <c r="M252" s="1">
        <v>1414</v>
      </c>
      <c r="N252">
        <f t="shared" si="27"/>
        <v>1899.05</v>
      </c>
      <c r="O252">
        <f t="shared" si="28"/>
        <v>1414</v>
      </c>
      <c r="P252">
        <f t="shared" si="29"/>
        <v>485.04999999999995</v>
      </c>
      <c r="Q252">
        <f t="shared" si="30"/>
        <v>0.25541718227534821</v>
      </c>
      <c r="R252">
        <f t="shared" si="31"/>
        <v>1899.05</v>
      </c>
      <c r="S252">
        <f t="shared" si="32"/>
        <v>485.04999999999995</v>
      </c>
      <c r="T252" t="str">
        <f t="shared" si="33"/>
        <v>Jul</v>
      </c>
      <c r="U252" t="str">
        <f t="shared" si="34"/>
        <v>Jul-2024</v>
      </c>
      <c r="V252" s="3">
        <f t="shared" si="35"/>
        <v>45474</v>
      </c>
      <c r="W252" t="str">
        <f>VLOOKUP(D252,Products!A:G,3,FALSE)</f>
        <v>Home &amp; Kitchen</v>
      </c>
      <c r="X252" t="str">
        <f>VLOOKUP(D252,Products!A:G,2,FALSE)</f>
        <v>Storage Box</v>
      </c>
    </row>
    <row r="253" spans="1:24">
      <c r="A253" s="1" t="s">
        <v>2065</v>
      </c>
      <c r="B253" s="2">
        <v>45418</v>
      </c>
      <c r="C253" s="1" t="s">
        <v>1279</v>
      </c>
      <c r="D253" s="1" t="s">
        <v>1707</v>
      </c>
      <c r="E253" s="1">
        <v>1</v>
      </c>
      <c r="F253" s="1">
        <v>2499</v>
      </c>
      <c r="G253" s="1">
        <v>374.85</v>
      </c>
      <c r="H253" s="1" t="s">
        <v>1805</v>
      </c>
      <c r="I253" s="1" t="s">
        <v>1802</v>
      </c>
      <c r="J253" s="1" t="s">
        <v>1809</v>
      </c>
      <c r="K253" s="1" t="s">
        <v>1817</v>
      </c>
      <c r="L253" s="1">
        <v>60</v>
      </c>
      <c r="M253" s="1">
        <v>1584</v>
      </c>
      <c r="N253">
        <f t="shared" si="27"/>
        <v>2124.15</v>
      </c>
      <c r="O253">
        <f t="shared" si="28"/>
        <v>1584</v>
      </c>
      <c r="P253">
        <f t="shared" si="29"/>
        <v>540.15000000000009</v>
      </c>
      <c r="Q253">
        <f t="shared" si="30"/>
        <v>0.25428995127462756</v>
      </c>
      <c r="R253">
        <f t="shared" si="31"/>
        <v>2124.15</v>
      </c>
      <c r="S253">
        <f t="shared" si="32"/>
        <v>540.15000000000009</v>
      </c>
      <c r="T253" t="str">
        <f t="shared" si="33"/>
        <v>May</v>
      </c>
      <c r="U253" t="str">
        <f t="shared" si="34"/>
        <v>May-2024</v>
      </c>
      <c r="V253" s="3">
        <f t="shared" si="35"/>
        <v>45413</v>
      </c>
      <c r="W253" t="str">
        <f>VLOOKUP(D253,Products!A:G,3,FALSE)</f>
        <v>Fashion</v>
      </c>
      <c r="X253" t="str">
        <f>VLOOKUP(D253,Products!A:G,2,FALSE)</f>
        <v>Sneakers</v>
      </c>
    </row>
    <row r="254" spans="1:24">
      <c r="A254" s="1" t="s">
        <v>2066</v>
      </c>
      <c r="B254" s="2">
        <v>45764</v>
      </c>
      <c r="C254" s="1" t="s">
        <v>430</v>
      </c>
      <c r="D254" s="1" t="s">
        <v>1752</v>
      </c>
      <c r="E254" s="1">
        <v>3</v>
      </c>
      <c r="F254" s="1">
        <v>2999</v>
      </c>
      <c r="G254" s="1">
        <v>449.85</v>
      </c>
      <c r="H254" s="1" t="s">
        <v>1805</v>
      </c>
      <c r="I254" s="1" t="s">
        <v>1802</v>
      </c>
      <c r="J254" s="1" t="s">
        <v>1802</v>
      </c>
      <c r="K254" s="1" t="s">
        <v>1813</v>
      </c>
      <c r="L254" s="1">
        <v>80</v>
      </c>
      <c r="M254" s="1">
        <v>1877</v>
      </c>
      <c r="N254">
        <f t="shared" si="27"/>
        <v>8547.15</v>
      </c>
      <c r="O254">
        <f t="shared" si="28"/>
        <v>5631</v>
      </c>
      <c r="P254">
        <f t="shared" si="29"/>
        <v>2916.1499999999996</v>
      </c>
      <c r="Q254">
        <f t="shared" si="30"/>
        <v>0.34118390340639859</v>
      </c>
      <c r="R254">
        <f t="shared" si="31"/>
        <v>8547.15</v>
      </c>
      <c r="S254">
        <f t="shared" si="32"/>
        <v>2916.1499999999996</v>
      </c>
      <c r="T254" t="str">
        <f t="shared" si="33"/>
        <v>Apr</v>
      </c>
      <c r="U254" t="str">
        <f t="shared" si="34"/>
        <v>Apr-2025</v>
      </c>
      <c r="V254" s="3">
        <f t="shared" si="35"/>
        <v>45748</v>
      </c>
      <c r="W254" t="str">
        <f>VLOOKUP(D254,Products!A:G,3,FALSE)</f>
        <v>Beauty &amp; Personal Care</v>
      </c>
      <c r="X254" t="str">
        <f>VLOOKUP(D254,Products!A:G,2,FALSE)</f>
        <v>Face Wash</v>
      </c>
    </row>
    <row r="255" spans="1:24">
      <c r="A255" s="1" t="s">
        <v>2067</v>
      </c>
      <c r="B255" s="2">
        <v>45858</v>
      </c>
      <c r="C255" s="1" t="s">
        <v>200</v>
      </c>
      <c r="D255" s="1" t="s">
        <v>1686</v>
      </c>
      <c r="E255" s="1">
        <v>3</v>
      </c>
      <c r="F255" s="1">
        <v>1299</v>
      </c>
      <c r="G255" s="1">
        <v>194.85</v>
      </c>
      <c r="H255" s="1" t="s">
        <v>1812</v>
      </c>
      <c r="I255" s="1" t="s">
        <v>1802</v>
      </c>
      <c r="J255" s="1" t="s">
        <v>1802</v>
      </c>
      <c r="K255" s="1" t="s">
        <v>1817</v>
      </c>
      <c r="L255" s="1">
        <v>40</v>
      </c>
      <c r="M255" s="1">
        <v>881</v>
      </c>
      <c r="N255">
        <f t="shared" si="27"/>
        <v>3702.15</v>
      </c>
      <c r="O255">
        <f t="shared" si="28"/>
        <v>2643</v>
      </c>
      <c r="P255">
        <f t="shared" si="29"/>
        <v>1059.1500000000001</v>
      </c>
      <c r="Q255">
        <f t="shared" si="30"/>
        <v>0.28609051497103039</v>
      </c>
      <c r="R255">
        <f t="shared" si="31"/>
        <v>3702.15</v>
      </c>
      <c r="S255">
        <f t="shared" si="32"/>
        <v>1059.1500000000001</v>
      </c>
      <c r="T255" t="str">
        <f t="shared" si="33"/>
        <v>Jul</v>
      </c>
      <c r="U255" t="str">
        <f t="shared" si="34"/>
        <v>Jul-2025</v>
      </c>
      <c r="V255" s="3">
        <f t="shared" si="35"/>
        <v>45839</v>
      </c>
      <c r="W255" t="str">
        <f>VLOOKUP(D255,Products!A:G,3,FALSE)</f>
        <v>Electronics</v>
      </c>
      <c r="X255" t="str">
        <f>VLOOKUP(D255,Products!A:G,2,FALSE)</f>
        <v>Smartwatch</v>
      </c>
    </row>
    <row r="256" spans="1:24">
      <c r="A256" s="1" t="s">
        <v>2068</v>
      </c>
      <c r="B256" s="2">
        <v>45829</v>
      </c>
      <c r="C256" s="1" t="s">
        <v>1415</v>
      </c>
      <c r="D256" s="1" t="s">
        <v>1676</v>
      </c>
      <c r="E256" s="1">
        <v>4</v>
      </c>
      <c r="F256" s="1">
        <v>299</v>
      </c>
      <c r="G256" s="1">
        <v>119.6</v>
      </c>
      <c r="H256" s="1" t="s">
        <v>1823</v>
      </c>
      <c r="I256" s="1" t="s">
        <v>1802</v>
      </c>
      <c r="J256" s="1" t="s">
        <v>1802</v>
      </c>
      <c r="K256" s="1" t="s">
        <v>1813</v>
      </c>
      <c r="L256" s="1">
        <v>50</v>
      </c>
      <c r="M256" s="1">
        <v>197</v>
      </c>
      <c r="N256">
        <f t="shared" si="27"/>
        <v>1076.4000000000001</v>
      </c>
      <c r="O256">
        <f t="shared" si="28"/>
        <v>788</v>
      </c>
      <c r="P256">
        <f t="shared" si="29"/>
        <v>288.40000000000009</v>
      </c>
      <c r="Q256">
        <f t="shared" si="30"/>
        <v>0.26793013749535494</v>
      </c>
      <c r="R256">
        <f t="shared" si="31"/>
        <v>1076.4000000000001</v>
      </c>
      <c r="S256">
        <f t="shared" si="32"/>
        <v>288.40000000000009</v>
      </c>
      <c r="T256" t="str">
        <f t="shared" si="33"/>
        <v>Jun</v>
      </c>
      <c r="U256" t="str">
        <f t="shared" si="34"/>
        <v>Jun-2025</v>
      </c>
      <c r="V256" s="3">
        <f t="shared" si="35"/>
        <v>45809</v>
      </c>
      <c r="W256" t="str">
        <f>VLOOKUP(D256,Products!A:G,3,FALSE)</f>
        <v>Electronics</v>
      </c>
      <c r="X256" t="str">
        <f>VLOOKUP(D256,Products!A:G,2,FALSE)</f>
        <v>Laptop</v>
      </c>
    </row>
    <row r="257" spans="1:24">
      <c r="A257" s="1" t="s">
        <v>2069</v>
      </c>
      <c r="B257" s="2">
        <v>45596</v>
      </c>
      <c r="C257" s="1" t="s">
        <v>762</v>
      </c>
      <c r="D257" s="1" t="s">
        <v>1774</v>
      </c>
      <c r="E257" s="1">
        <v>1</v>
      </c>
      <c r="F257" s="1">
        <v>499</v>
      </c>
      <c r="G257" s="1">
        <v>24.95</v>
      </c>
      <c r="H257" s="1" t="s">
        <v>1821</v>
      </c>
      <c r="I257" s="1" t="s">
        <v>1802</v>
      </c>
      <c r="J257" s="1" t="s">
        <v>1802</v>
      </c>
      <c r="K257" s="1" t="s">
        <v>1819</v>
      </c>
      <c r="L257" s="1">
        <v>80</v>
      </c>
      <c r="M257" s="1">
        <v>280</v>
      </c>
      <c r="N257">
        <f t="shared" si="27"/>
        <v>474.05</v>
      </c>
      <c r="O257">
        <f t="shared" si="28"/>
        <v>280</v>
      </c>
      <c r="P257">
        <f t="shared" si="29"/>
        <v>194.05</v>
      </c>
      <c r="Q257">
        <f t="shared" si="30"/>
        <v>0.40934500580107586</v>
      </c>
      <c r="R257">
        <f t="shared" si="31"/>
        <v>474.05</v>
      </c>
      <c r="S257">
        <f t="shared" si="32"/>
        <v>194.05</v>
      </c>
      <c r="T257" t="str">
        <f t="shared" si="33"/>
        <v>Oct</v>
      </c>
      <c r="U257" t="str">
        <f t="shared" si="34"/>
        <v>Oct-2024</v>
      </c>
      <c r="V257" s="3">
        <f t="shared" si="35"/>
        <v>45566</v>
      </c>
      <c r="W257" t="str">
        <f>VLOOKUP(D257,Products!A:G,3,FALSE)</f>
        <v>Sports &amp; Fitness</v>
      </c>
      <c r="X257" t="str">
        <f>VLOOKUP(D257,Products!A:G,2,FALSE)</f>
        <v>Yoga Mat</v>
      </c>
    </row>
    <row r="258" spans="1:24">
      <c r="A258" s="1" t="s">
        <v>2070</v>
      </c>
      <c r="B258" s="2">
        <v>45389</v>
      </c>
      <c r="C258" s="1" t="s">
        <v>1171</v>
      </c>
      <c r="D258" s="1" t="s">
        <v>1702</v>
      </c>
      <c r="E258" s="1">
        <v>3</v>
      </c>
      <c r="F258" s="1">
        <v>4999</v>
      </c>
      <c r="G258" s="1">
        <v>0</v>
      </c>
      <c r="H258" s="1" t="s">
        <v>1821</v>
      </c>
      <c r="I258" s="1" t="s">
        <v>1815</v>
      </c>
      <c r="J258" s="1" t="s">
        <v>1815</v>
      </c>
      <c r="K258" s="1" t="s">
        <v>1803</v>
      </c>
      <c r="L258" s="1">
        <v>50</v>
      </c>
      <c r="M258" s="1">
        <v>3572</v>
      </c>
      <c r="N258">
        <f t="shared" si="27"/>
        <v>14997</v>
      </c>
      <c r="O258">
        <f t="shared" si="28"/>
        <v>10716</v>
      </c>
      <c r="P258">
        <f t="shared" si="29"/>
        <v>4281</v>
      </c>
      <c r="Q258">
        <f t="shared" si="30"/>
        <v>0.28545709141828368</v>
      </c>
      <c r="R258">
        <f t="shared" si="31"/>
        <v>0</v>
      </c>
      <c r="S258">
        <f t="shared" si="32"/>
        <v>0</v>
      </c>
      <c r="T258" t="str">
        <f t="shared" si="33"/>
        <v>Apr</v>
      </c>
      <c r="U258" t="str">
        <f t="shared" si="34"/>
        <v>Apr-2024</v>
      </c>
      <c r="V258" s="3">
        <f t="shared" si="35"/>
        <v>45383</v>
      </c>
      <c r="W258" t="str">
        <f>VLOOKUP(D258,Products!A:G,3,FALSE)</f>
        <v>Fashion</v>
      </c>
      <c r="X258" t="str">
        <f>VLOOKUP(D258,Products!A:G,2,FALSE)</f>
        <v>Jeans</v>
      </c>
    </row>
    <row r="259" spans="1:24">
      <c r="A259" s="1" t="s">
        <v>2071</v>
      </c>
      <c r="B259" s="2">
        <v>45660</v>
      </c>
      <c r="C259" s="1" t="s">
        <v>756</v>
      </c>
      <c r="D259" s="1" t="s">
        <v>1747</v>
      </c>
      <c r="E259" s="1">
        <v>1</v>
      </c>
      <c r="F259" s="1">
        <v>999</v>
      </c>
      <c r="G259" s="1">
        <v>0</v>
      </c>
      <c r="H259" s="1" t="s">
        <v>1823</v>
      </c>
      <c r="I259" s="1" t="s">
        <v>1815</v>
      </c>
      <c r="J259" s="1" t="s">
        <v>1815</v>
      </c>
      <c r="K259" s="1" t="s">
        <v>1803</v>
      </c>
      <c r="L259" s="1">
        <v>60</v>
      </c>
      <c r="M259" s="1">
        <v>744</v>
      </c>
      <c r="N259">
        <f t="shared" ref="N259:N322" si="36">E259*F259-G259</f>
        <v>999</v>
      </c>
      <c r="O259">
        <f t="shared" ref="O259:O322" si="37">E259*M259</f>
        <v>744</v>
      </c>
      <c r="P259">
        <f t="shared" ref="P259:P322" si="38">N259-O259</f>
        <v>255</v>
      </c>
      <c r="Q259">
        <f t="shared" ref="Q259:Q322" si="39">IFERROR(P259/N259,0)</f>
        <v>0.25525525525525528</v>
      </c>
      <c r="R259">
        <f t="shared" ref="R259:R322" si="40">IF(I259="Cancelled",0,N259)</f>
        <v>0</v>
      </c>
      <c r="S259">
        <f t="shared" ref="S259:S322" si="41">IF(I259="Cancelled",0,P259)</f>
        <v>0</v>
      </c>
      <c r="T259" t="str">
        <f t="shared" ref="T259:T322" si="42">TEXT(B259,"mmm")</f>
        <v>Jan</v>
      </c>
      <c r="U259" t="str">
        <f t="shared" ref="U259:U322" si="43">TEXT(B259,"mmm-yyyy")</f>
        <v>Jan-2025</v>
      </c>
      <c r="V259" s="3">
        <f t="shared" ref="V259:V322" si="44">DATE(YEAR(B259),MONTH(B259),1)</f>
        <v>45658</v>
      </c>
      <c r="W259" t="str">
        <f>VLOOKUP(D259,Products!A:G,3,FALSE)</f>
        <v>Home &amp; Kitchen</v>
      </c>
      <c r="X259" t="str">
        <f>VLOOKUP(D259,Products!A:G,2,FALSE)</f>
        <v>Storage Box</v>
      </c>
    </row>
    <row r="260" spans="1:24">
      <c r="A260" s="1" t="s">
        <v>2072</v>
      </c>
      <c r="B260" s="2">
        <v>45665</v>
      </c>
      <c r="C260" s="1" t="s">
        <v>95</v>
      </c>
      <c r="D260" s="1" t="s">
        <v>1785</v>
      </c>
      <c r="E260" s="1">
        <v>2</v>
      </c>
      <c r="F260" s="1">
        <v>2999</v>
      </c>
      <c r="G260" s="1">
        <v>899.7</v>
      </c>
      <c r="H260" s="1" t="s">
        <v>1805</v>
      </c>
      <c r="I260" s="1" t="s">
        <v>1802</v>
      </c>
      <c r="J260" s="1" t="s">
        <v>1802</v>
      </c>
      <c r="K260" s="1" t="s">
        <v>1810</v>
      </c>
      <c r="L260" s="1">
        <v>80</v>
      </c>
      <c r="M260" s="1">
        <v>2453</v>
      </c>
      <c r="N260">
        <f t="shared" si="36"/>
        <v>5098.3</v>
      </c>
      <c r="O260">
        <f t="shared" si="37"/>
        <v>4906</v>
      </c>
      <c r="P260">
        <f t="shared" si="38"/>
        <v>192.30000000000018</v>
      </c>
      <c r="Q260">
        <f t="shared" si="39"/>
        <v>3.7718455171331655E-2</v>
      </c>
      <c r="R260">
        <f t="shared" si="40"/>
        <v>5098.3</v>
      </c>
      <c r="S260">
        <f t="shared" si="41"/>
        <v>192.30000000000018</v>
      </c>
      <c r="T260" t="str">
        <f t="shared" si="42"/>
        <v>Jan</v>
      </c>
      <c r="U260" t="str">
        <f t="shared" si="43"/>
        <v>Jan-2025</v>
      </c>
      <c r="V260" s="3">
        <f t="shared" si="44"/>
        <v>45658</v>
      </c>
      <c r="W260" t="str">
        <f>VLOOKUP(D260,Products!A:G,3,FALSE)</f>
        <v>Sports &amp; Fitness</v>
      </c>
      <c r="X260" t="str">
        <f>VLOOKUP(D260,Products!A:G,2,FALSE)</f>
        <v>Dumbbells</v>
      </c>
    </row>
    <row r="261" spans="1:24">
      <c r="A261" s="1" t="s">
        <v>2073</v>
      </c>
      <c r="B261" s="2">
        <v>45369</v>
      </c>
      <c r="C261" s="1" t="s">
        <v>1140</v>
      </c>
      <c r="D261" s="1" t="s">
        <v>1789</v>
      </c>
      <c r="E261" s="1">
        <v>1</v>
      </c>
      <c r="F261" s="1">
        <v>999</v>
      </c>
      <c r="G261" s="1">
        <v>49.95</v>
      </c>
      <c r="H261" s="1" t="s">
        <v>1805</v>
      </c>
      <c r="I261" s="1" t="s">
        <v>1802</v>
      </c>
      <c r="J261" s="1" t="s">
        <v>1802</v>
      </c>
      <c r="K261" s="1" t="s">
        <v>1807</v>
      </c>
      <c r="L261" s="1">
        <v>50</v>
      </c>
      <c r="M261" s="1">
        <v>727</v>
      </c>
      <c r="N261">
        <f t="shared" si="36"/>
        <v>949.05</v>
      </c>
      <c r="O261">
        <f t="shared" si="37"/>
        <v>727</v>
      </c>
      <c r="P261">
        <f t="shared" si="38"/>
        <v>222.04999999999995</v>
      </c>
      <c r="Q261">
        <f t="shared" si="39"/>
        <v>0.23397081291818131</v>
      </c>
      <c r="R261">
        <f t="shared" si="40"/>
        <v>949.05</v>
      </c>
      <c r="S261">
        <f t="shared" si="41"/>
        <v>222.04999999999995</v>
      </c>
      <c r="T261" t="str">
        <f t="shared" si="42"/>
        <v>Mar</v>
      </c>
      <c r="U261" t="str">
        <f t="shared" si="43"/>
        <v>Mar-2024</v>
      </c>
      <c r="V261" s="3">
        <f t="shared" si="44"/>
        <v>45352</v>
      </c>
      <c r="W261" t="str">
        <f>VLOOKUP(D261,Products!A:G,3,FALSE)</f>
        <v>Sports &amp; Fitness</v>
      </c>
      <c r="X261" t="str">
        <f>VLOOKUP(D261,Products!A:G,2,FALSE)</f>
        <v>Dumbbells</v>
      </c>
    </row>
    <row r="262" spans="1:24">
      <c r="A262" s="1" t="s">
        <v>2074</v>
      </c>
      <c r="B262" s="2">
        <v>45321</v>
      </c>
      <c r="C262" s="1" t="s">
        <v>858</v>
      </c>
      <c r="D262" s="1" t="s">
        <v>1752</v>
      </c>
      <c r="E262" s="1">
        <v>4</v>
      </c>
      <c r="F262" s="1">
        <v>2999</v>
      </c>
      <c r="G262" s="1">
        <v>0</v>
      </c>
      <c r="H262" s="1" t="s">
        <v>1805</v>
      </c>
      <c r="I262" s="1" t="s">
        <v>1815</v>
      </c>
      <c r="J262" s="1" t="s">
        <v>1815</v>
      </c>
      <c r="K262" s="1" t="s">
        <v>1819</v>
      </c>
      <c r="L262" s="1">
        <v>100</v>
      </c>
      <c r="M262" s="1">
        <v>1877</v>
      </c>
      <c r="N262">
        <f t="shared" si="36"/>
        <v>11996</v>
      </c>
      <c r="O262">
        <f t="shared" si="37"/>
        <v>7508</v>
      </c>
      <c r="P262">
        <f t="shared" si="38"/>
        <v>4488</v>
      </c>
      <c r="Q262">
        <f t="shared" si="39"/>
        <v>0.37412470823607868</v>
      </c>
      <c r="R262">
        <f t="shared" si="40"/>
        <v>0</v>
      </c>
      <c r="S262">
        <f t="shared" si="41"/>
        <v>0</v>
      </c>
      <c r="T262" t="str">
        <f t="shared" si="42"/>
        <v>Jan</v>
      </c>
      <c r="U262" t="str">
        <f t="shared" si="43"/>
        <v>Jan-2024</v>
      </c>
      <c r="V262" s="3">
        <f t="shared" si="44"/>
        <v>45292</v>
      </c>
      <c r="W262" t="str">
        <f>VLOOKUP(D262,Products!A:G,3,FALSE)</f>
        <v>Beauty &amp; Personal Care</v>
      </c>
      <c r="X262" t="str">
        <f>VLOOKUP(D262,Products!A:G,2,FALSE)</f>
        <v>Face Wash</v>
      </c>
    </row>
    <row r="263" spans="1:24">
      <c r="A263" s="1" t="s">
        <v>2075</v>
      </c>
      <c r="B263" s="2">
        <v>45735</v>
      </c>
      <c r="C263" s="1" t="s">
        <v>464</v>
      </c>
      <c r="D263" s="1" t="s">
        <v>1670</v>
      </c>
      <c r="E263" s="1">
        <v>4</v>
      </c>
      <c r="F263" s="1">
        <v>599</v>
      </c>
      <c r="G263" s="1">
        <v>0</v>
      </c>
      <c r="H263" s="1" t="s">
        <v>1805</v>
      </c>
      <c r="I263" s="1" t="s">
        <v>1802</v>
      </c>
      <c r="J263" s="1" t="s">
        <v>1802</v>
      </c>
      <c r="K263" s="1" t="s">
        <v>1813</v>
      </c>
      <c r="L263" s="1">
        <v>60</v>
      </c>
      <c r="M263" s="1">
        <v>426</v>
      </c>
      <c r="N263">
        <f t="shared" si="36"/>
        <v>2396</v>
      </c>
      <c r="O263">
        <f t="shared" si="37"/>
        <v>1704</v>
      </c>
      <c r="P263">
        <f t="shared" si="38"/>
        <v>692</v>
      </c>
      <c r="Q263">
        <f t="shared" si="39"/>
        <v>0.28881469115191988</v>
      </c>
      <c r="R263">
        <f t="shared" si="40"/>
        <v>2396</v>
      </c>
      <c r="S263">
        <f t="shared" si="41"/>
        <v>692</v>
      </c>
      <c r="T263" t="str">
        <f t="shared" si="42"/>
        <v>Mar</v>
      </c>
      <c r="U263" t="str">
        <f t="shared" si="43"/>
        <v>Mar-2025</v>
      </c>
      <c r="V263" s="3">
        <f t="shared" si="44"/>
        <v>45717</v>
      </c>
      <c r="W263" t="str">
        <f>VLOOKUP(D263,Products!A:G,3,FALSE)</f>
        <v>Electronics</v>
      </c>
      <c r="X263" t="str">
        <f>VLOOKUP(D263,Products!A:G,2,FALSE)</f>
        <v>Laptop</v>
      </c>
    </row>
    <row r="264" spans="1:24">
      <c r="A264" s="1" t="s">
        <v>2076</v>
      </c>
      <c r="B264" s="2">
        <v>45318</v>
      </c>
      <c r="C264" s="1" t="s">
        <v>1079</v>
      </c>
      <c r="D264" s="1" t="s">
        <v>1733</v>
      </c>
      <c r="E264" s="1">
        <v>1</v>
      </c>
      <c r="F264" s="1">
        <v>799</v>
      </c>
      <c r="G264" s="1">
        <v>119.85</v>
      </c>
      <c r="H264" s="1" t="s">
        <v>1821</v>
      </c>
      <c r="I264" s="1" t="s">
        <v>1802</v>
      </c>
      <c r="J264" s="1" t="s">
        <v>1802</v>
      </c>
      <c r="K264" s="1" t="s">
        <v>1807</v>
      </c>
      <c r="L264" s="1">
        <v>100</v>
      </c>
      <c r="M264" s="1">
        <v>538</v>
      </c>
      <c r="N264">
        <f t="shared" si="36"/>
        <v>679.15</v>
      </c>
      <c r="O264">
        <f t="shared" si="37"/>
        <v>538</v>
      </c>
      <c r="P264">
        <f t="shared" si="38"/>
        <v>141.14999999999998</v>
      </c>
      <c r="Q264">
        <f t="shared" si="39"/>
        <v>0.20783332106309355</v>
      </c>
      <c r="R264">
        <f t="shared" si="40"/>
        <v>679.15</v>
      </c>
      <c r="S264">
        <f t="shared" si="41"/>
        <v>141.14999999999998</v>
      </c>
      <c r="T264" t="str">
        <f t="shared" si="42"/>
        <v>Jan</v>
      </c>
      <c r="U264" t="str">
        <f t="shared" si="43"/>
        <v>Jan-2024</v>
      </c>
      <c r="V264" s="3">
        <f t="shared" si="44"/>
        <v>45292</v>
      </c>
      <c r="W264" t="str">
        <f>VLOOKUP(D264,Products!A:G,3,FALSE)</f>
        <v>Home &amp; Kitchen</v>
      </c>
      <c r="X264" t="str">
        <f>VLOOKUP(D264,Products!A:G,2,FALSE)</f>
        <v>Cookware Set</v>
      </c>
    </row>
    <row r="265" spans="1:24">
      <c r="A265" s="1" t="s">
        <v>2077</v>
      </c>
      <c r="B265" s="2">
        <v>45665</v>
      </c>
      <c r="C265" s="1" t="s">
        <v>814</v>
      </c>
      <c r="D265" s="1" t="s">
        <v>1720</v>
      </c>
      <c r="E265" s="1">
        <v>1</v>
      </c>
      <c r="F265" s="1">
        <v>999</v>
      </c>
      <c r="G265" s="1">
        <v>199.8</v>
      </c>
      <c r="H265" s="1" t="s">
        <v>1801</v>
      </c>
      <c r="I265" s="1" t="s">
        <v>1802</v>
      </c>
      <c r="J265" s="1" t="s">
        <v>1802</v>
      </c>
      <c r="K265" s="1" t="s">
        <v>1813</v>
      </c>
      <c r="L265" s="1">
        <v>60</v>
      </c>
      <c r="M265" s="1">
        <v>573</v>
      </c>
      <c r="N265">
        <f t="shared" si="36"/>
        <v>799.2</v>
      </c>
      <c r="O265">
        <f t="shared" si="37"/>
        <v>573</v>
      </c>
      <c r="P265">
        <f t="shared" si="38"/>
        <v>226.20000000000005</v>
      </c>
      <c r="Q265">
        <f t="shared" si="39"/>
        <v>0.28303303303303307</v>
      </c>
      <c r="R265">
        <f t="shared" si="40"/>
        <v>799.2</v>
      </c>
      <c r="S265">
        <f t="shared" si="41"/>
        <v>226.20000000000005</v>
      </c>
      <c r="T265" t="str">
        <f t="shared" si="42"/>
        <v>Jan</v>
      </c>
      <c r="U265" t="str">
        <f t="shared" si="43"/>
        <v>Jan-2025</v>
      </c>
      <c r="V265" s="3">
        <f t="shared" si="44"/>
        <v>45658</v>
      </c>
      <c r="W265" t="str">
        <f>VLOOKUP(D265,Products!A:G,3,FALSE)</f>
        <v>Fashion</v>
      </c>
      <c r="X265" t="str">
        <f>VLOOKUP(D265,Products!A:G,2,FALSE)</f>
        <v>Backpack</v>
      </c>
    </row>
    <row r="266" spans="1:24">
      <c r="A266" s="1" t="s">
        <v>2078</v>
      </c>
      <c r="B266" s="2">
        <v>45623</v>
      </c>
      <c r="C266" s="1" t="s">
        <v>558</v>
      </c>
      <c r="D266" s="1" t="s">
        <v>1673</v>
      </c>
      <c r="E266" s="1">
        <v>2</v>
      </c>
      <c r="F266" s="1">
        <v>399</v>
      </c>
      <c r="G266" s="1">
        <v>159.6</v>
      </c>
      <c r="H266" s="1" t="s">
        <v>1823</v>
      </c>
      <c r="I266" s="1" t="s">
        <v>1802</v>
      </c>
      <c r="J266" s="1" t="s">
        <v>1802</v>
      </c>
      <c r="K266" s="1" t="s">
        <v>1819</v>
      </c>
      <c r="L266" s="1">
        <v>50</v>
      </c>
      <c r="M266" s="1">
        <v>221</v>
      </c>
      <c r="N266">
        <f t="shared" si="36"/>
        <v>638.4</v>
      </c>
      <c r="O266">
        <f t="shared" si="37"/>
        <v>442</v>
      </c>
      <c r="P266">
        <f t="shared" si="38"/>
        <v>196.39999999999998</v>
      </c>
      <c r="Q266">
        <f t="shared" si="39"/>
        <v>0.30764411027568922</v>
      </c>
      <c r="R266">
        <f t="shared" si="40"/>
        <v>638.4</v>
      </c>
      <c r="S266">
        <f t="shared" si="41"/>
        <v>196.39999999999998</v>
      </c>
      <c r="T266" t="str">
        <f t="shared" si="42"/>
        <v>Nov</v>
      </c>
      <c r="U266" t="str">
        <f t="shared" si="43"/>
        <v>Nov-2024</v>
      </c>
      <c r="V266" s="3">
        <f t="shared" si="44"/>
        <v>45597</v>
      </c>
      <c r="W266" t="str">
        <f>VLOOKUP(D266,Products!A:G,3,FALSE)</f>
        <v>Electronics</v>
      </c>
      <c r="X266" t="str">
        <f>VLOOKUP(D266,Products!A:G,2,FALSE)</f>
        <v>Laptop</v>
      </c>
    </row>
    <row r="267" spans="1:24">
      <c r="A267" s="1" t="s">
        <v>2079</v>
      </c>
      <c r="B267" s="2">
        <v>45615</v>
      </c>
      <c r="C267" s="1" t="s">
        <v>118</v>
      </c>
      <c r="D267" s="1" t="s">
        <v>1743</v>
      </c>
      <c r="E267" s="1">
        <v>1</v>
      </c>
      <c r="F267" s="1">
        <v>299</v>
      </c>
      <c r="G267" s="1">
        <v>59.8</v>
      </c>
      <c r="H267" s="1" t="s">
        <v>1805</v>
      </c>
      <c r="I267" s="1" t="s">
        <v>1802</v>
      </c>
      <c r="J267" s="1" t="s">
        <v>1802</v>
      </c>
      <c r="K267" s="1" t="s">
        <v>1803</v>
      </c>
      <c r="L267" s="1">
        <v>60</v>
      </c>
      <c r="M267" s="1">
        <v>188</v>
      </c>
      <c r="N267">
        <f t="shared" si="36"/>
        <v>239.2</v>
      </c>
      <c r="O267">
        <f t="shared" si="37"/>
        <v>188</v>
      </c>
      <c r="P267">
        <f t="shared" si="38"/>
        <v>51.199999999999989</v>
      </c>
      <c r="Q267">
        <f t="shared" si="39"/>
        <v>0.21404682274247488</v>
      </c>
      <c r="R267">
        <f t="shared" si="40"/>
        <v>239.2</v>
      </c>
      <c r="S267">
        <f t="shared" si="41"/>
        <v>51.199999999999989</v>
      </c>
      <c r="T267" t="str">
        <f t="shared" si="42"/>
        <v>Nov</v>
      </c>
      <c r="U267" t="str">
        <f t="shared" si="43"/>
        <v>Nov-2024</v>
      </c>
      <c r="V267" s="3">
        <f t="shared" si="44"/>
        <v>45597</v>
      </c>
      <c r="W267" t="str">
        <f>VLOOKUP(D267,Products!A:G,3,FALSE)</f>
        <v>Home &amp; Kitchen</v>
      </c>
      <c r="X267" t="str">
        <f>VLOOKUP(D267,Products!A:G,2,FALSE)</f>
        <v>Storage Box</v>
      </c>
    </row>
    <row r="268" spans="1:24">
      <c r="A268" s="1" t="s">
        <v>2080</v>
      </c>
      <c r="B268" s="2">
        <v>45740</v>
      </c>
      <c r="C268" s="1" t="s">
        <v>1538</v>
      </c>
      <c r="D268" s="1" t="s">
        <v>1705</v>
      </c>
      <c r="E268" s="1">
        <v>4</v>
      </c>
      <c r="F268" s="1">
        <v>299</v>
      </c>
      <c r="G268" s="1">
        <v>179.4</v>
      </c>
      <c r="H268" s="1" t="s">
        <v>1812</v>
      </c>
      <c r="I268" s="1" t="s">
        <v>1802</v>
      </c>
      <c r="J268" s="1" t="s">
        <v>1802</v>
      </c>
      <c r="K268" s="1" t="s">
        <v>1810</v>
      </c>
      <c r="L268" s="1">
        <v>80</v>
      </c>
      <c r="M268" s="1">
        <v>206</v>
      </c>
      <c r="N268">
        <f t="shared" si="36"/>
        <v>1016.6</v>
      </c>
      <c r="O268">
        <f t="shared" si="37"/>
        <v>824</v>
      </c>
      <c r="P268">
        <f t="shared" si="38"/>
        <v>192.60000000000002</v>
      </c>
      <c r="Q268">
        <f t="shared" si="39"/>
        <v>0.18945504623253986</v>
      </c>
      <c r="R268">
        <f t="shared" si="40"/>
        <v>1016.6</v>
      </c>
      <c r="S268">
        <f t="shared" si="41"/>
        <v>192.60000000000002</v>
      </c>
      <c r="T268" t="str">
        <f t="shared" si="42"/>
        <v>Mar</v>
      </c>
      <c r="U268" t="str">
        <f t="shared" si="43"/>
        <v>Mar-2025</v>
      </c>
      <c r="V268" s="3">
        <f t="shared" si="44"/>
        <v>45717</v>
      </c>
      <c r="W268" t="str">
        <f>VLOOKUP(D268,Products!A:G,3,FALSE)</f>
        <v>Fashion</v>
      </c>
      <c r="X268" t="str">
        <f>VLOOKUP(D268,Products!A:G,2,FALSE)</f>
        <v>Jeans</v>
      </c>
    </row>
    <row r="269" spans="1:24">
      <c r="A269" s="1" t="s">
        <v>2081</v>
      </c>
      <c r="B269" s="2">
        <v>45470</v>
      </c>
      <c r="C269" s="1" t="s">
        <v>1394</v>
      </c>
      <c r="D269" s="1" t="s">
        <v>1705</v>
      </c>
      <c r="E269" s="1">
        <v>2</v>
      </c>
      <c r="F269" s="1">
        <v>299</v>
      </c>
      <c r="G269" s="1">
        <v>119.6</v>
      </c>
      <c r="H269" s="1" t="s">
        <v>1821</v>
      </c>
      <c r="I269" s="1" t="s">
        <v>1802</v>
      </c>
      <c r="J269" s="1" t="s">
        <v>1802</v>
      </c>
      <c r="K269" s="1" t="s">
        <v>1807</v>
      </c>
      <c r="L269" s="1">
        <v>70</v>
      </c>
      <c r="M269" s="1">
        <v>206</v>
      </c>
      <c r="N269">
        <f t="shared" si="36"/>
        <v>478.4</v>
      </c>
      <c r="O269">
        <f t="shared" si="37"/>
        <v>412</v>
      </c>
      <c r="P269">
        <f t="shared" si="38"/>
        <v>66.399999999999977</v>
      </c>
      <c r="Q269">
        <f t="shared" si="39"/>
        <v>0.13879598662207354</v>
      </c>
      <c r="R269">
        <f t="shared" si="40"/>
        <v>478.4</v>
      </c>
      <c r="S269">
        <f t="shared" si="41"/>
        <v>66.399999999999977</v>
      </c>
      <c r="T269" t="str">
        <f t="shared" si="42"/>
        <v>Jun</v>
      </c>
      <c r="U269" t="str">
        <f t="shared" si="43"/>
        <v>Jun-2024</v>
      </c>
      <c r="V269" s="3">
        <f t="shared" si="44"/>
        <v>45444</v>
      </c>
      <c r="W269" t="str">
        <f>VLOOKUP(D269,Products!A:G,3,FALSE)</f>
        <v>Fashion</v>
      </c>
      <c r="X269" t="str">
        <f>VLOOKUP(D269,Products!A:G,2,FALSE)</f>
        <v>Jeans</v>
      </c>
    </row>
    <row r="270" spans="1:24">
      <c r="A270" s="1" t="s">
        <v>2082</v>
      </c>
      <c r="B270" s="2">
        <v>45434</v>
      </c>
      <c r="C270" s="1" t="s">
        <v>1616</v>
      </c>
      <c r="D270" s="1" t="s">
        <v>1789</v>
      </c>
      <c r="E270" s="1">
        <v>3</v>
      </c>
      <c r="F270" s="1">
        <v>999</v>
      </c>
      <c r="G270" s="1">
        <v>149.85</v>
      </c>
      <c r="H270" s="1" t="s">
        <v>1805</v>
      </c>
      <c r="I270" s="1" t="s">
        <v>1802</v>
      </c>
      <c r="J270" s="1" t="s">
        <v>1802</v>
      </c>
      <c r="K270" s="1" t="s">
        <v>1810</v>
      </c>
      <c r="L270" s="1">
        <v>70</v>
      </c>
      <c r="M270" s="1">
        <v>727</v>
      </c>
      <c r="N270">
        <f t="shared" si="36"/>
        <v>2847.15</v>
      </c>
      <c r="O270">
        <f t="shared" si="37"/>
        <v>2181</v>
      </c>
      <c r="P270">
        <f t="shared" si="38"/>
        <v>666.15000000000009</v>
      </c>
      <c r="Q270">
        <f t="shared" si="39"/>
        <v>0.23397081291818136</v>
      </c>
      <c r="R270">
        <f t="shared" si="40"/>
        <v>2847.15</v>
      </c>
      <c r="S270">
        <f t="shared" si="41"/>
        <v>666.15000000000009</v>
      </c>
      <c r="T270" t="str">
        <f t="shared" si="42"/>
        <v>May</v>
      </c>
      <c r="U270" t="str">
        <f t="shared" si="43"/>
        <v>May-2024</v>
      </c>
      <c r="V270" s="3">
        <f t="shared" si="44"/>
        <v>45413</v>
      </c>
      <c r="W270" t="str">
        <f>VLOOKUP(D270,Products!A:G,3,FALSE)</f>
        <v>Sports &amp; Fitness</v>
      </c>
      <c r="X270" t="str">
        <f>VLOOKUP(D270,Products!A:G,2,FALSE)</f>
        <v>Dumbbells</v>
      </c>
    </row>
    <row r="271" spans="1:24">
      <c r="A271" s="1" t="s">
        <v>2083</v>
      </c>
      <c r="B271" s="2">
        <v>45629</v>
      </c>
      <c r="C271" s="1" t="s">
        <v>992</v>
      </c>
      <c r="D271" s="1" t="s">
        <v>1762</v>
      </c>
      <c r="E271" s="1">
        <v>3</v>
      </c>
      <c r="F271" s="1">
        <v>999</v>
      </c>
      <c r="G271" s="1">
        <v>0</v>
      </c>
      <c r="H271" s="1" t="s">
        <v>1823</v>
      </c>
      <c r="I271" s="1" t="s">
        <v>1815</v>
      </c>
      <c r="J271" s="1" t="s">
        <v>1815</v>
      </c>
      <c r="K271" s="1" t="s">
        <v>1803</v>
      </c>
      <c r="L271" s="1">
        <v>80</v>
      </c>
      <c r="M271" s="1">
        <v>818</v>
      </c>
      <c r="N271">
        <f t="shared" si="36"/>
        <v>2997</v>
      </c>
      <c r="O271">
        <f t="shared" si="37"/>
        <v>2454</v>
      </c>
      <c r="P271">
        <f t="shared" si="38"/>
        <v>543</v>
      </c>
      <c r="Q271">
        <f t="shared" si="39"/>
        <v>0.18118118118118118</v>
      </c>
      <c r="R271">
        <f t="shared" si="40"/>
        <v>0</v>
      </c>
      <c r="S271">
        <f t="shared" si="41"/>
        <v>0</v>
      </c>
      <c r="T271" t="str">
        <f t="shared" si="42"/>
        <v>Dec</v>
      </c>
      <c r="U271" t="str">
        <f t="shared" si="43"/>
        <v>Dec-2024</v>
      </c>
      <c r="V271" s="3">
        <f t="shared" si="44"/>
        <v>45627</v>
      </c>
      <c r="W271" t="str">
        <f>VLOOKUP(D271,Products!A:G,3,FALSE)</f>
        <v>Beauty &amp; Personal Care</v>
      </c>
      <c r="X271" t="str">
        <f>VLOOKUP(D271,Products!A:G,2,FALSE)</f>
        <v>Trimmer</v>
      </c>
    </row>
    <row r="272" spans="1:24">
      <c r="A272" s="1" t="s">
        <v>2084</v>
      </c>
      <c r="B272" s="2">
        <v>45805</v>
      </c>
      <c r="C272" s="1" t="s">
        <v>443</v>
      </c>
      <c r="D272" s="1" t="s">
        <v>1696</v>
      </c>
      <c r="E272" s="1">
        <v>2</v>
      </c>
      <c r="F272" s="1">
        <v>799</v>
      </c>
      <c r="G272" s="1">
        <v>399.5</v>
      </c>
      <c r="H272" s="1" t="s">
        <v>1805</v>
      </c>
      <c r="I272" s="1" t="s">
        <v>1802</v>
      </c>
      <c r="J272" s="1" t="s">
        <v>1802</v>
      </c>
      <c r="K272" s="1" t="s">
        <v>1813</v>
      </c>
      <c r="L272" s="1">
        <v>40</v>
      </c>
      <c r="M272" s="1">
        <v>613</v>
      </c>
      <c r="N272">
        <f t="shared" si="36"/>
        <v>1198.5</v>
      </c>
      <c r="O272">
        <f t="shared" si="37"/>
        <v>1226</v>
      </c>
      <c r="P272">
        <f t="shared" si="38"/>
        <v>-27.5</v>
      </c>
      <c r="Q272">
        <f t="shared" si="39"/>
        <v>-2.2945348352106799E-2</v>
      </c>
      <c r="R272">
        <f t="shared" si="40"/>
        <v>1198.5</v>
      </c>
      <c r="S272">
        <f t="shared" si="41"/>
        <v>-27.5</v>
      </c>
      <c r="T272" t="str">
        <f t="shared" si="42"/>
        <v>May</v>
      </c>
      <c r="U272" t="str">
        <f t="shared" si="43"/>
        <v>May-2025</v>
      </c>
      <c r="V272" s="3">
        <f t="shared" si="44"/>
        <v>45778</v>
      </c>
      <c r="W272" t="str">
        <f>VLOOKUP(D272,Products!A:G,3,FALSE)</f>
        <v>Fashion</v>
      </c>
      <c r="X272" t="str">
        <f>VLOOKUP(D272,Products!A:G,2,FALSE)</f>
        <v>T-Shirt</v>
      </c>
    </row>
    <row r="273" spans="1:24">
      <c r="A273" s="1" t="s">
        <v>2085</v>
      </c>
      <c r="B273" s="2">
        <v>45671</v>
      </c>
      <c r="C273" s="1" t="s">
        <v>973</v>
      </c>
      <c r="D273" s="1" t="s">
        <v>1747</v>
      </c>
      <c r="E273" s="1">
        <v>2</v>
      </c>
      <c r="F273" s="1">
        <v>999</v>
      </c>
      <c r="G273" s="1">
        <v>0</v>
      </c>
      <c r="H273" s="1" t="s">
        <v>1801</v>
      </c>
      <c r="I273" s="1" t="s">
        <v>1802</v>
      </c>
      <c r="J273" s="1" t="s">
        <v>1809</v>
      </c>
      <c r="K273" s="1" t="s">
        <v>1817</v>
      </c>
      <c r="L273" s="1">
        <v>100</v>
      </c>
      <c r="M273" s="1">
        <v>744</v>
      </c>
      <c r="N273">
        <f t="shared" si="36"/>
        <v>1998</v>
      </c>
      <c r="O273">
        <f t="shared" si="37"/>
        <v>1488</v>
      </c>
      <c r="P273">
        <f t="shared" si="38"/>
        <v>510</v>
      </c>
      <c r="Q273">
        <f t="shared" si="39"/>
        <v>0.25525525525525528</v>
      </c>
      <c r="R273">
        <f t="shared" si="40"/>
        <v>1998</v>
      </c>
      <c r="S273">
        <f t="shared" si="41"/>
        <v>510</v>
      </c>
      <c r="T273" t="str">
        <f t="shared" si="42"/>
        <v>Jan</v>
      </c>
      <c r="U273" t="str">
        <f t="shared" si="43"/>
        <v>Jan-2025</v>
      </c>
      <c r="V273" s="3">
        <f t="shared" si="44"/>
        <v>45658</v>
      </c>
      <c r="W273" t="str">
        <f>VLOOKUP(D273,Products!A:G,3,FALSE)</f>
        <v>Home &amp; Kitchen</v>
      </c>
      <c r="X273" t="str">
        <f>VLOOKUP(D273,Products!A:G,2,FALSE)</f>
        <v>Storage Box</v>
      </c>
    </row>
    <row r="274" spans="1:24">
      <c r="A274" s="1" t="s">
        <v>2086</v>
      </c>
      <c r="B274" s="2">
        <v>45387</v>
      </c>
      <c r="C274" s="1" t="s">
        <v>587</v>
      </c>
      <c r="D274" s="1" t="s">
        <v>1670</v>
      </c>
      <c r="E274" s="1">
        <v>1</v>
      </c>
      <c r="F274" s="1">
        <v>599</v>
      </c>
      <c r="G274" s="1">
        <v>59.9</v>
      </c>
      <c r="H274" s="1" t="s">
        <v>1823</v>
      </c>
      <c r="I274" s="1" t="s">
        <v>1802</v>
      </c>
      <c r="J274" s="1" t="s">
        <v>1802</v>
      </c>
      <c r="K274" s="1" t="s">
        <v>1810</v>
      </c>
      <c r="L274" s="1">
        <v>70</v>
      </c>
      <c r="M274" s="1">
        <v>426</v>
      </c>
      <c r="N274">
        <f t="shared" si="36"/>
        <v>539.1</v>
      </c>
      <c r="O274">
        <f t="shared" si="37"/>
        <v>426</v>
      </c>
      <c r="P274">
        <f t="shared" si="38"/>
        <v>113.10000000000002</v>
      </c>
      <c r="Q274">
        <f t="shared" si="39"/>
        <v>0.20979410127991099</v>
      </c>
      <c r="R274">
        <f t="shared" si="40"/>
        <v>539.1</v>
      </c>
      <c r="S274">
        <f t="shared" si="41"/>
        <v>113.10000000000002</v>
      </c>
      <c r="T274" t="str">
        <f t="shared" si="42"/>
        <v>Apr</v>
      </c>
      <c r="U274" t="str">
        <f t="shared" si="43"/>
        <v>Apr-2024</v>
      </c>
      <c r="V274" s="3">
        <f t="shared" si="44"/>
        <v>45383</v>
      </c>
      <c r="W274" t="str">
        <f>VLOOKUP(D274,Products!A:G,3,FALSE)</f>
        <v>Electronics</v>
      </c>
      <c r="X274" t="str">
        <f>VLOOKUP(D274,Products!A:G,2,FALSE)</f>
        <v>Laptop</v>
      </c>
    </row>
    <row r="275" spans="1:24">
      <c r="A275" s="1" t="s">
        <v>2087</v>
      </c>
      <c r="B275" s="2">
        <v>45446</v>
      </c>
      <c r="C275" s="1" t="s">
        <v>881</v>
      </c>
      <c r="D275" s="1" t="s">
        <v>1733</v>
      </c>
      <c r="E275" s="1">
        <v>1</v>
      </c>
      <c r="F275" s="1">
        <v>799</v>
      </c>
      <c r="G275" s="1">
        <v>39.950000000000003</v>
      </c>
      <c r="H275" s="1" t="s">
        <v>1805</v>
      </c>
      <c r="I275" s="1" t="s">
        <v>1802</v>
      </c>
      <c r="J275" s="1" t="s">
        <v>1802</v>
      </c>
      <c r="K275" s="1" t="s">
        <v>1813</v>
      </c>
      <c r="L275" s="1">
        <v>40</v>
      </c>
      <c r="M275" s="1">
        <v>538</v>
      </c>
      <c r="N275">
        <f t="shared" si="36"/>
        <v>759.05</v>
      </c>
      <c r="O275">
        <f t="shared" si="37"/>
        <v>538</v>
      </c>
      <c r="P275">
        <f t="shared" si="38"/>
        <v>221.04999999999995</v>
      </c>
      <c r="Q275">
        <f t="shared" si="39"/>
        <v>0.29121928726697843</v>
      </c>
      <c r="R275">
        <f t="shared" si="40"/>
        <v>759.05</v>
      </c>
      <c r="S275">
        <f t="shared" si="41"/>
        <v>221.04999999999995</v>
      </c>
      <c r="T275" t="str">
        <f t="shared" si="42"/>
        <v>Jun</v>
      </c>
      <c r="U275" t="str">
        <f t="shared" si="43"/>
        <v>Jun-2024</v>
      </c>
      <c r="V275" s="3">
        <f t="shared" si="44"/>
        <v>45444</v>
      </c>
      <c r="W275" t="str">
        <f>VLOOKUP(D275,Products!A:G,3,FALSE)</f>
        <v>Home &amp; Kitchen</v>
      </c>
      <c r="X275" t="str">
        <f>VLOOKUP(D275,Products!A:G,2,FALSE)</f>
        <v>Cookware Set</v>
      </c>
    </row>
    <row r="276" spans="1:24">
      <c r="A276" s="1" t="s">
        <v>2088</v>
      </c>
      <c r="B276" s="2">
        <v>45497</v>
      </c>
      <c r="C276" s="1" t="s">
        <v>1177</v>
      </c>
      <c r="D276" s="1" t="s">
        <v>1757</v>
      </c>
      <c r="E276" s="1">
        <v>2</v>
      </c>
      <c r="F276" s="1">
        <v>999</v>
      </c>
      <c r="G276" s="1">
        <v>299.7</v>
      </c>
      <c r="H276" s="1" t="s">
        <v>1805</v>
      </c>
      <c r="I276" s="1" t="s">
        <v>1802</v>
      </c>
      <c r="J276" s="1" t="s">
        <v>1802</v>
      </c>
      <c r="K276" s="1" t="s">
        <v>1810</v>
      </c>
      <c r="L276" s="1">
        <v>100</v>
      </c>
      <c r="M276" s="1">
        <v>611</v>
      </c>
      <c r="N276">
        <f t="shared" si="36"/>
        <v>1698.3</v>
      </c>
      <c r="O276">
        <f t="shared" si="37"/>
        <v>1222</v>
      </c>
      <c r="P276">
        <f t="shared" si="38"/>
        <v>476.29999999999995</v>
      </c>
      <c r="Q276">
        <f t="shared" si="39"/>
        <v>0.28045692751575102</v>
      </c>
      <c r="R276">
        <f t="shared" si="40"/>
        <v>1698.3</v>
      </c>
      <c r="S276">
        <f t="shared" si="41"/>
        <v>476.29999999999995</v>
      </c>
      <c r="T276" t="str">
        <f t="shared" si="42"/>
        <v>Jul</v>
      </c>
      <c r="U276" t="str">
        <f t="shared" si="43"/>
        <v>Jul-2024</v>
      </c>
      <c r="V276" s="3">
        <f t="shared" si="44"/>
        <v>45474</v>
      </c>
      <c r="W276" t="str">
        <f>VLOOKUP(D276,Products!A:G,3,FALSE)</f>
        <v>Beauty &amp; Personal Care</v>
      </c>
      <c r="X276" t="str">
        <f>VLOOKUP(D276,Products!A:G,2,FALSE)</f>
        <v>Shampoo</v>
      </c>
    </row>
    <row r="277" spans="1:24">
      <c r="A277" s="1" t="s">
        <v>2089</v>
      </c>
      <c r="B277" s="2">
        <v>45898</v>
      </c>
      <c r="C277" s="1" t="s">
        <v>1465</v>
      </c>
      <c r="D277" s="1" t="s">
        <v>1699</v>
      </c>
      <c r="E277" s="1">
        <v>1</v>
      </c>
      <c r="F277" s="1">
        <v>999</v>
      </c>
      <c r="G277" s="1">
        <v>249.75</v>
      </c>
      <c r="H277" s="1" t="s">
        <v>1805</v>
      </c>
      <c r="I277" s="1" t="s">
        <v>1802</v>
      </c>
      <c r="J277" s="1" t="s">
        <v>1802</v>
      </c>
      <c r="K277" s="1" t="s">
        <v>1810</v>
      </c>
      <c r="L277" s="1">
        <v>80</v>
      </c>
      <c r="M277" s="1">
        <v>693</v>
      </c>
      <c r="N277">
        <f t="shared" si="36"/>
        <v>749.25</v>
      </c>
      <c r="O277">
        <f t="shared" si="37"/>
        <v>693</v>
      </c>
      <c r="P277">
        <f t="shared" si="38"/>
        <v>56.25</v>
      </c>
      <c r="Q277">
        <f t="shared" si="39"/>
        <v>7.5075075075075076E-2</v>
      </c>
      <c r="R277">
        <f t="shared" si="40"/>
        <v>749.25</v>
      </c>
      <c r="S277">
        <f t="shared" si="41"/>
        <v>56.25</v>
      </c>
      <c r="T277" t="str">
        <f t="shared" si="42"/>
        <v>Aug</v>
      </c>
      <c r="U277" t="str">
        <f t="shared" si="43"/>
        <v>Aug-2025</v>
      </c>
      <c r="V277" s="3">
        <f t="shared" si="44"/>
        <v>45870</v>
      </c>
      <c r="W277" t="str">
        <f>VLOOKUP(D277,Products!A:G,3,FALSE)</f>
        <v>Fashion</v>
      </c>
      <c r="X277" t="str">
        <f>VLOOKUP(D277,Products!A:G,2,FALSE)</f>
        <v>T-Shirt</v>
      </c>
    </row>
    <row r="278" spans="1:24">
      <c r="A278" s="1" t="s">
        <v>2090</v>
      </c>
      <c r="B278" s="2">
        <v>45888</v>
      </c>
      <c r="C278" s="1" t="s">
        <v>921</v>
      </c>
      <c r="D278" s="1" t="s">
        <v>1690</v>
      </c>
      <c r="E278" s="1">
        <v>2</v>
      </c>
      <c r="F278" s="1">
        <v>6999</v>
      </c>
      <c r="G278" s="1">
        <v>699.9</v>
      </c>
      <c r="H278" s="1" t="s">
        <v>1801</v>
      </c>
      <c r="I278" s="1" t="s">
        <v>1802</v>
      </c>
      <c r="J278" s="1" t="s">
        <v>1802</v>
      </c>
      <c r="K278" s="1" t="s">
        <v>1807</v>
      </c>
      <c r="L278" s="1">
        <v>40</v>
      </c>
      <c r="M278" s="1">
        <v>4046</v>
      </c>
      <c r="N278">
        <f t="shared" si="36"/>
        <v>13298.1</v>
      </c>
      <c r="O278">
        <f t="shared" si="37"/>
        <v>8092</v>
      </c>
      <c r="P278">
        <f t="shared" si="38"/>
        <v>5206.1000000000004</v>
      </c>
      <c r="Q278">
        <f t="shared" si="39"/>
        <v>0.39149201765665775</v>
      </c>
      <c r="R278">
        <f t="shared" si="40"/>
        <v>13298.1</v>
      </c>
      <c r="S278">
        <f t="shared" si="41"/>
        <v>5206.1000000000004</v>
      </c>
      <c r="T278" t="str">
        <f t="shared" si="42"/>
        <v>Aug</v>
      </c>
      <c r="U278" t="str">
        <f t="shared" si="43"/>
        <v>Aug-2025</v>
      </c>
      <c r="V278" s="3">
        <f t="shared" si="44"/>
        <v>45870</v>
      </c>
      <c r="W278" t="str">
        <f>VLOOKUP(D278,Products!A:G,3,FALSE)</f>
        <v>Electronics</v>
      </c>
      <c r="X278" t="str">
        <f>VLOOKUP(D278,Products!A:G,2,FALSE)</f>
        <v>Power Bank</v>
      </c>
    </row>
    <row r="279" spans="1:24">
      <c r="A279" s="1" t="s">
        <v>2091</v>
      </c>
      <c r="B279" s="2">
        <v>45745</v>
      </c>
      <c r="C279" s="1" t="s">
        <v>237</v>
      </c>
      <c r="D279" s="1" t="s">
        <v>1787</v>
      </c>
      <c r="E279" s="1">
        <v>1</v>
      </c>
      <c r="F279" s="1">
        <v>8999</v>
      </c>
      <c r="G279" s="1">
        <v>449.95</v>
      </c>
      <c r="H279" s="1" t="s">
        <v>1805</v>
      </c>
      <c r="I279" s="1" t="s">
        <v>1802</v>
      </c>
      <c r="J279" s="1" t="s">
        <v>1802</v>
      </c>
      <c r="K279" s="1" t="s">
        <v>1817</v>
      </c>
      <c r="L279" s="1">
        <v>70</v>
      </c>
      <c r="M279" s="1">
        <v>5811</v>
      </c>
      <c r="N279">
        <f t="shared" si="36"/>
        <v>8549.0499999999993</v>
      </c>
      <c r="O279">
        <f t="shared" si="37"/>
        <v>5811</v>
      </c>
      <c r="P279">
        <f t="shared" si="38"/>
        <v>2738.0499999999993</v>
      </c>
      <c r="Q279">
        <f t="shared" si="39"/>
        <v>0.32027535223211928</v>
      </c>
      <c r="R279">
        <f t="shared" si="40"/>
        <v>8549.0499999999993</v>
      </c>
      <c r="S279">
        <f t="shared" si="41"/>
        <v>2738.0499999999993</v>
      </c>
      <c r="T279" t="str">
        <f t="shared" si="42"/>
        <v>Mar</v>
      </c>
      <c r="U279" t="str">
        <f t="shared" si="43"/>
        <v>Mar-2025</v>
      </c>
      <c r="V279" s="3">
        <f t="shared" si="44"/>
        <v>45717</v>
      </c>
      <c r="W279" t="str">
        <f>VLOOKUP(D279,Products!A:G,3,FALSE)</f>
        <v>Sports &amp; Fitness</v>
      </c>
      <c r="X279" t="str">
        <f>VLOOKUP(D279,Products!A:G,2,FALSE)</f>
        <v>Dumbbells</v>
      </c>
    </row>
    <row r="280" spans="1:24">
      <c r="A280" s="1" t="s">
        <v>2092</v>
      </c>
      <c r="B280" s="2">
        <v>45654</v>
      </c>
      <c r="C280" s="1" t="s">
        <v>629</v>
      </c>
      <c r="D280" s="1" t="s">
        <v>1678</v>
      </c>
      <c r="E280" s="1">
        <v>1</v>
      </c>
      <c r="F280" s="1">
        <v>4999</v>
      </c>
      <c r="G280" s="1">
        <v>499.9</v>
      </c>
      <c r="H280" s="1" t="s">
        <v>1805</v>
      </c>
      <c r="I280" s="1" t="s">
        <v>1802</v>
      </c>
      <c r="J280" s="1" t="s">
        <v>1802</v>
      </c>
      <c r="K280" s="1" t="s">
        <v>1810</v>
      </c>
      <c r="L280" s="1">
        <v>100</v>
      </c>
      <c r="M280" s="1">
        <v>2853</v>
      </c>
      <c r="N280">
        <f t="shared" si="36"/>
        <v>4499.1000000000004</v>
      </c>
      <c r="O280">
        <f t="shared" si="37"/>
        <v>2853</v>
      </c>
      <c r="P280">
        <f t="shared" si="38"/>
        <v>1646.1000000000004</v>
      </c>
      <c r="Q280">
        <f t="shared" si="39"/>
        <v>0.36587317463492702</v>
      </c>
      <c r="R280">
        <f t="shared" si="40"/>
        <v>4499.1000000000004</v>
      </c>
      <c r="S280">
        <f t="shared" si="41"/>
        <v>1646.1000000000004</v>
      </c>
      <c r="T280" t="str">
        <f t="shared" si="42"/>
        <v>Dec</v>
      </c>
      <c r="U280" t="str">
        <f t="shared" si="43"/>
        <v>Dec-2024</v>
      </c>
      <c r="V280" s="3">
        <f t="shared" si="44"/>
        <v>45627</v>
      </c>
      <c r="W280" t="str">
        <f>VLOOKUP(D280,Products!A:G,3,FALSE)</f>
        <v>Electronics</v>
      </c>
      <c r="X280" t="str">
        <f>VLOOKUP(D280,Products!A:G,2,FALSE)</f>
        <v>Headphones</v>
      </c>
    </row>
    <row r="281" spans="1:24">
      <c r="A281" s="1" t="s">
        <v>2093</v>
      </c>
      <c r="B281" s="2">
        <v>45959</v>
      </c>
      <c r="C281" s="1" t="s">
        <v>1353</v>
      </c>
      <c r="D281" s="1" t="s">
        <v>1730</v>
      </c>
      <c r="E281" s="1">
        <v>4</v>
      </c>
      <c r="F281" s="1">
        <v>1999</v>
      </c>
      <c r="G281" s="1">
        <v>799.6</v>
      </c>
      <c r="H281" s="1" t="s">
        <v>1801</v>
      </c>
      <c r="I281" s="1" t="s">
        <v>1802</v>
      </c>
      <c r="J281" s="1" t="s">
        <v>1802</v>
      </c>
      <c r="K281" s="1" t="s">
        <v>1813</v>
      </c>
      <c r="L281" s="1">
        <v>50</v>
      </c>
      <c r="M281" s="1">
        <v>1398</v>
      </c>
      <c r="N281">
        <f t="shared" si="36"/>
        <v>7196.4</v>
      </c>
      <c r="O281">
        <f t="shared" si="37"/>
        <v>5592</v>
      </c>
      <c r="P281">
        <f t="shared" si="38"/>
        <v>1604.3999999999996</v>
      </c>
      <c r="Q281">
        <f t="shared" si="39"/>
        <v>0.2229448057362014</v>
      </c>
      <c r="R281">
        <f t="shared" si="40"/>
        <v>7196.4</v>
      </c>
      <c r="S281">
        <f t="shared" si="41"/>
        <v>1604.3999999999996</v>
      </c>
      <c r="T281" t="str">
        <f t="shared" si="42"/>
        <v>Oct</v>
      </c>
      <c r="U281" t="str">
        <f t="shared" si="43"/>
        <v>Oct-2025</v>
      </c>
      <c r="V281" s="3">
        <f t="shared" si="44"/>
        <v>45931</v>
      </c>
      <c r="W281" t="str">
        <f>VLOOKUP(D281,Products!A:G,3,FALSE)</f>
        <v>Home &amp; Kitchen</v>
      </c>
      <c r="X281" t="str">
        <f>VLOOKUP(D281,Products!A:G,2,FALSE)</f>
        <v>Air Fryer</v>
      </c>
    </row>
    <row r="282" spans="1:24">
      <c r="A282" s="1" t="s">
        <v>2094</v>
      </c>
      <c r="B282" s="2">
        <v>45362</v>
      </c>
      <c r="C282" s="1" t="s">
        <v>1160</v>
      </c>
      <c r="D282" s="1" t="s">
        <v>1756</v>
      </c>
      <c r="E282" s="1">
        <v>1</v>
      </c>
      <c r="F282" s="1">
        <v>299</v>
      </c>
      <c r="G282" s="1">
        <v>0</v>
      </c>
      <c r="H282" s="1" t="s">
        <v>1801</v>
      </c>
      <c r="I282" s="1" t="s">
        <v>1815</v>
      </c>
      <c r="J282" s="1" t="s">
        <v>1815</v>
      </c>
      <c r="K282" s="1" t="s">
        <v>1803</v>
      </c>
      <c r="L282" s="1">
        <v>50</v>
      </c>
      <c r="M282" s="1">
        <v>223</v>
      </c>
      <c r="N282">
        <f t="shared" si="36"/>
        <v>299</v>
      </c>
      <c r="O282">
        <f t="shared" si="37"/>
        <v>223</v>
      </c>
      <c r="P282">
        <f t="shared" si="38"/>
        <v>76</v>
      </c>
      <c r="Q282">
        <f t="shared" si="39"/>
        <v>0.25418060200668896</v>
      </c>
      <c r="R282">
        <f t="shared" si="40"/>
        <v>0</v>
      </c>
      <c r="S282">
        <f t="shared" si="41"/>
        <v>0</v>
      </c>
      <c r="T282" t="str">
        <f t="shared" si="42"/>
        <v>Mar</v>
      </c>
      <c r="U282" t="str">
        <f t="shared" si="43"/>
        <v>Mar-2024</v>
      </c>
      <c r="V282" s="3">
        <f t="shared" si="44"/>
        <v>45352</v>
      </c>
      <c r="W282" t="str">
        <f>VLOOKUP(D282,Products!A:G,3,FALSE)</f>
        <v>Beauty &amp; Personal Care</v>
      </c>
      <c r="X282" t="str">
        <f>VLOOKUP(D282,Products!A:G,2,FALSE)</f>
        <v>Shampoo</v>
      </c>
    </row>
    <row r="283" spans="1:24">
      <c r="A283" s="1" t="s">
        <v>2095</v>
      </c>
      <c r="B283" s="2">
        <v>45455</v>
      </c>
      <c r="C283" s="1" t="s">
        <v>1175</v>
      </c>
      <c r="D283" s="1" t="s">
        <v>1701</v>
      </c>
      <c r="E283" s="1">
        <v>2</v>
      </c>
      <c r="F283" s="1">
        <v>1299</v>
      </c>
      <c r="G283" s="1">
        <v>519.6</v>
      </c>
      <c r="H283" s="1" t="s">
        <v>1801</v>
      </c>
      <c r="I283" s="1" t="s">
        <v>1802</v>
      </c>
      <c r="J283" s="1" t="s">
        <v>1809</v>
      </c>
      <c r="K283" s="1" t="s">
        <v>1819</v>
      </c>
      <c r="L283" s="1">
        <v>60</v>
      </c>
      <c r="M283" s="1">
        <v>969</v>
      </c>
      <c r="N283">
        <f t="shared" si="36"/>
        <v>2078.4</v>
      </c>
      <c r="O283">
        <f t="shared" si="37"/>
        <v>1938</v>
      </c>
      <c r="P283">
        <f t="shared" si="38"/>
        <v>140.40000000000009</v>
      </c>
      <c r="Q283">
        <f t="shared" si="39"/>
        <v>6.7551963048498892E-2</v>
      </c>
      <c r="R283">
        <f t="shared" si="40"/>
        <v>2078.4</v>
      </c>
      <c r="S283">
        <f t="shared" si="41"/>
        <v>140.40000000000009</v>
      </c>
      <c r="T283" t="str">
        <f t="shared" si="42"/>
        <v>Jun</v>
      </c>
      <c r="U283" t="str">
        <f t="shared" si="43"/>
        <v>Jun-2024</v>
      </c>
      <c r="V283" s="3">
        <f t="shared" si="44"/>
        <v>45444</v>
      </c>
      <c r="W283" t="str">
        <f>VLOOKUP(D283,Products!A:G,3,FALSE)</f>
        <v>Fashion</v>
      </c>
      <c r="X283" t="str">
        <f>VLOOKUP(D283,Products!A:G,2,FALSE)</f>
        <v>T-Shirt</v>
      </c>
    </row>
    <row r="284" spans="1:24">
      <c r="A284" s="1" t="s">
        <v>2096</v>
      </c>
      <c r="B284" s="2">
        <v>45740</v>
      </c>
      <c r="C284" s="1" t="s">
        <v>1618</v>
      </c>
      <c r="D284" s="1" t="s">
        <v>1685</v>
      </c>
      <c r="E284" s="1">
        <v>4</v>
      </c>
      <c r="F284" s="1">
        <v>2499</v>
      </c>
      <c r="G284" s="1">
        <v>1999.2</v>
      </c>
      <c r="H284" s="1" t="s">
        <v>1805</v>
      </c>
      <c r="I284" s="1" t="s">
        <v>1802</v>
      </c>
      <c r="J284" s="1" t="s">
        <v>1802</v>
      </c>
      <c r="K284" s="1" t="s">
        <v>1810</v>
      </c>
      <c r="L284" s="1">
        <v>60</v>
      </c>
      <c r="M284" s="1">
        <v>1599</v>
      </c>
      <c r="N284">
        <f t="shared" si="36"/>
        <v>7996.8</v>
      </c>
      <c r="O284">
        <f t="shared" si="37"/>
        <v>6396</v>
      </c>
      <c r="P284">
        <f t="shared" si="38"/>
        <v>1600.8000000000002</v>
      </c>
      <c r="Q284">
        <f t="shared" si="39"/>
        <v>0.20018007202881155</v>
      </c>
      <c r="R284">
        <f t="shared" si="40"/>
        <v>7996.8</v>
      </c>
      <c r="S284">
        <f t="shared" si="41"/>
        <v>1600.8000000000002</v>
      </c>
      <c r="T284" t="str">
        <f t="shared" si="42"/>
        <v>Mar</v>
      </c>
      <c r="U284" t="str">
        <f t="shared" si="43"/>
        <v>Mar-2025</v>
      </c>
      <c r="V284" s="3">
        <f t="shared" si="44"/>
        <v>45717</v>
      </c>
      <c r="W284" t="str">
        <f>VLOOKUP(D284,Products!A:G,3,FALSE)</f>
        <v>Electronics</v>
      </c>
      <c r="X284" t="str">
        <f>VLOOKUP(D284,Products!A:G,2,FALSE)</f>
        <v>Smartwatch</v>
      </c>
    </row>
    <row r="285" spans="1:24">
      <c r="A285" s="1" t="s">
        <v>2097</v>
      </c>
      <c r="B285" s="2">
        <v>45470</v>
      </c>
      <c r="C285" s="1" t="s">
        <v>720</v>
      </c>
      <c r="D285" s="1" t="s">
        <v>1711</v>
      </c>
      <c r="E285" s="1">
        <v>1</v>
      </c>
      <c r="F285" s="1">
        <v>1599</v>
      </c>
      <c r="G285" s="1">
        <v>0</v>
      </c>
      <c r="H285" s="1" t="s">
        <v>1801</v>
      </c>
      <c r="I285" s="1" t="s">
        <v>1815</v>
      </c>
      <c r="J285" s="1" t="s">
        <v>1815</v>
      </c>
      <c r="K285" s="1" t="s">
        <v>1813</v>
      </c>
      <c r="L285" s="1">
        <v>80</v>
      </c>
      <c r="M285" s="1">
        <v>1180</v>
      </c>
      <c r="N285">
        <f t="shared" si="36"/>
        <v>1599</v>
      </c>
      <c r="O285">
        <f t="shared" si="37"/>
        <v>1180</v>
      </c>
      <c r="P285">
        <f t="shared" si="38"/>
        <v>419</v>
      </c>
      <c r="Q285">
        <f t="shared" si="39"/>
        <v>0.26203877423389621</v>
      </c>
      <c r="R285">
        <f t="shared" si="40"/>
        <v>0</v>
      </c>
      <c r="S285">
        <f t="shared" si="41"/>
        <v>0</v>
      </c>
      <c r="T285" t="str">
        <f t="shared" si="42"/>
        <v>Jun</v>
      </c>
      <c r="U285" t="str">
        <f t="shared" si="43"/>
        <v>Jun-2024</v>
      </c>
      <c r="V285" s="3">
        <f t="shared" si="44"/>
        <v>45444</v>
      </c>
      <c r="W285" t="str">
        <f>VLOOKUP(D285,Products!A:G,3,FALSE)</f>
        <v>Fashion</v>
      </c>
      <c r="X285" t="str">
        <f>VLOOKUP(D285,Products!A:G,2,FALSE)</f>
        <v>Sneakers</v>
      </c>
    </row>
    <row r="286" spans="1:24">
      <c r="A286" s="1" t="s">
        <v>2098</v>
      </c>
      <c r="B286" s="2">
        <v>45827</v>
      </c>
      <c r="C286" s="1" t="s">
        <v>877</v>
      </c>
      <c r="D286" s="1" t="s">
        <v>1693</v>
      </c>
      <c r="E286" s="1">
        <v>1</v>
      </c>
      <c r="F286" s="1">
        <v>499</v>
      </c>
      <c r="G286" s="1">
        <v>74.849999999999994</v>
      </c>
      <c r="H286" s="1" t="s">
        <v>1801</v>
      </c>
      <c r="I286" s="1" t="s">
        <v>1802</v>
      </c>
      <c r="J286" s="1" t="s">
        <v>1802</v>
      </c>
      <c r="K286" s="1" t="s">
        <v>1813</v>
      </c>
      <c r="L286" s="1">
        <v>50</v>
      </c>
      <c r="M286" s="1">
        <v>391</v>
      </c>
      <c r="N286">
        <f t="shared" si="36"/>
        <v>424.15</v>
      </c>
      <c r="O286">
        <f t="shared" si="37"/>
        <v>391</v>
      </c>
      <c r="P286">
        <f t="shared" si="38"/>
        <v>33.149999999999977</v>
      </c>
      <c r="Q286">
        <f t="shared" si="39"/>
        <v>7.8156312625250454E-2</v>
      </c>
      <c r="R286">
        <f t="shared" si="40"/>
        <v>424.15</v>
      </c>
      <c r="S286">
        <f t="shared" si="41"/>
        <v>33.149999999999977</v>
      </c>
      <c r="T286" t="str">
        <f t="shared" si="42"/>
        <v>Jun</v>
      </c>
      <c r="U286" t="str">
        <f t="shared" si="43"/>
        <v>Jun-2025</v>
      </c>
      <c r="V286" s="3">
        <f t="shared" si="44"/>
        <v>45809</v>
      </c>
      <c r="W286" t="str">
        <f>VLOOKUP(D286,Products!A:G,3,FALSE)</f>
        <v>Electronics</v>
      </c>
      <c r="X286" t="str">
        <f>VLOOKUP(D286,Products!A:G,2,FALSE)</f>
        <v>Power Bank</v>
      </c>
    </row>
    <row r="287" spans="1:24">
      <c r="A287" s="1" t="s">
        <v>2099</v>
      </c>
      <c r="B287" s="2">
        <v>45654</v>
      </c>
      <c r="C287" s="1" t="s">
        <v>1403</v>
      </c>
      <c r="D287" s="1" t="s">
        <v>1710</v>
      </c>
      <c r="E287" s="1">
        <v>4</v>
      </c>
      <c r="F287" s="1">
        <v>3999</v>
      </c>
      <c r="G287" s="1">
        <v>1599.6</v>
      </c>
      <c r="H287" s="1" t="s">
        <v>1805</v>
      </c>
      <c r="I287" s="1" t="s">
        <v>1802</v>
      </c>
      <c r="J287" s="1" t="s">
        <v>1802</v>
      </c>
      <c r="K287" s="1" t="s">
        <v>1807</v>
      </c>
      <c r="L287" s="1">
        <v>50</v>
      </c>
      <c r="M287" s="1">
        <v>3007</v>
      </c>
      <c r="N287">
        <f t="shared" si="36"/>
        <v>14396.4</v>
      </c>
      <c r="O287">
        <f t="shared" si="37"/>
        <v>12028</v>
      </c>
      <c r="P287">
        <f t="shared" si="38"/>
        <v>2368.3999999999996</v>
      </c>
      <c r="Q287">
        <f t="shared" si="39"/>
        <v>0.16451335055986216</v>
      </c>
      <c r="R287">
        <f t="shared" si="40"/>
        <v>14396.4</v>
      </c>
      <c r="S287">
        <f t="shared" si="41"/>
        <v>2368.3999999999996</v>
      </c>
      <c r="T287" t="str">
        <f t="shared" si="42"/>
        <v>Dec</v>
      </c>
      <c r="U287" t="str">
        <f t="shared" si="43"/>
        <v>Dec-2024</v>
      </c>
      <c r="V287" s="3">
        <f t="shared" si="44"/>
        <v>45627</v>
      </c>
      <c r="W287" t="str">
        <f>VLOOKUP(D287,Products!A:G,3,FALSE)</f>
        <v>Fashion</v>
      </c>
      <c r="X287" t="str">
        <f>VLOOKUP(D287,Products!A:G,2,FALSE)</f>
        <v>Sneakers</v>
      </c>
    </row>
    <row r="288" spans="1:24">
      <c r="A288" s="1" t="s">
        <v>2100</v>
      </c>
      <c r="B288" s="2">
        <v>45824</v>
      </c>
      <c r="C288" s="1" t="s">
        <v>362</v>
      </c>
      <c r="D288" s="1" t="s">
        <v>1690</v>
      </c>
      <c r="E288" s="1">
        <v>4</v>
      </c>
      <c r="F288" s="1">
        <v>6999</v>
      </c>
      <c r="G288" s="1">
        <v>2799.6</v>
      </c>
      <c r="H288" s="1" t="s">
        <v>1805</v>
      </c>
      <c r="I288" s="1" t="s">
        <v>1802</v>
      </c>
      <c r="J288" s="1" t="s">
        <v>1802</v>
      </c>
      <c r="K288" s="1" t="s">
        <v>1817</v>
      </c>
      <c r="L288" s="1">
        <v>80</v>
      </c>
      <c r="M288" s="1">
        <v>4046</v>
      </c>
      <c r="N288">
        <f t="shared" si="36"/>
        <v>25196.400000000001</v>
      </c>
      <c r="O288">
        <f t="shared" si="37"/>
        <v>16184</v>
      </c>
      <c r="P288">
        <f t="shared" si="38"/>
        <v>9012.4000000000015</v>
      </c>
      <c r="Q288">
        <f t="shared" si="39"/>
        <v>0.3576860186375832</v>
      </c>
      <c r="R288">
        <f t="shared" si="40"/>
        <v>25196.400000000001</v>
      </c>
      <c r="S288">
        <f t="shared" si="41"/>
        <v>9012.4000000000015</v>
      </c>
      <c r="T288" t="str">
        <f t="shared" si="42"/>
        <v>Jun</v>
      </c>
      <c r="U288" t="str">
        <f t="shared" si="43"/>
        <v>Jun-2025</v>
      </c>
      <c r="V288" s="3">
        <f t="shared" si="44"/>
        <v>45809</v>
      </c>
      <c r="W288" t="str">
        <f>VLOOKUP(D288,Products!A:G,3,FALSE)</f>
        <v>Electronics</v>
      </c>
      <c r="X288" t="str">
        <f>VLOOKUP(D288,Products!A:G,2,FALSE)</f>
        <v>Power Bank</v>
      </c>
    </row>
    <row r="289" spans="1:24">
      <c r="A289" s="1" t="s">
        <v>2101</v>
      </c>
      <c r="B289" s="2">
        <v>45810</v>
      </c>
      <c r="C289" s="1" t="s">
        <v>911</v>
      </c>
      <c r="D289" s="1" t="s">
        <v>1756</v>
      </c>
      <c r="E289" s="1">
        <v>4</v>
      </c>
      <c r="F289" s="1">
        <v>299</v>
      </c>
      <c r="G289" s="1">
        <v>59.8</v>
      </c>
      <c r="H289" s="1" t="s">
        <v>1821</v>
      </c>
      <c r="I289" s="1" t="s">
        <v>1802</v>
      </c>
      <c r="J289" s="1" t="s">
        <v>1809</v>
      </c>
      <c r="K289" s="1" t="s">
        <v>1810</v>
      </c>
      <c r="L289" s="1">
        <v>50</v>
      </c>
      <c r="M289" s="1">
        <v>223</v>
      </c>
      <c r="N289">
        <f t="shared" si="36"/>
        <v>1136.2</v>
      </c>
      <c r="O289">
        <f t="shared" si="37"/>
        <v>892</v>
      </c>
      <c r="P289">
        <f t="shared" si="38"/>
        <v>244.20000000000005</v>
      </c>
      <c r="Q289">
        <f t="shared" si="39"/>
        <v>0.21492694948072524</v>
      </c>
      <c r="R289">
        <f t="shared" si="40"/>
        <v>1136.2</v>
      </c>
      <c r="S289">
        <f t="shared" si="41"/>
        <v>244.20000000000005</v>
      </c>
      <c r="T289" t="str">
        <f t="shared" si="42"/>
        <v>Jun</v>
      </c>
      <c r="U289" t="str">
        <f t="shared" si="43"/>
        <v>Jun-2025</v>
      </c>
      <c r="V289" s="3">
        <f t="shared" si="44"/>
        <v>45809</v>
      </c>
      <c r="W289" t="str">
        <f>VLOOKUP(D289,Products!A:G,3,FALSE)</f>
        <v>Beauty &amp; Personal Care</v>
      </c>
      <c r="X289" t="str">
        <f>VLOOKUP(D289,Products!A:G,2,FALSE)</f>
        <v>Shampoo</v>
      </c>
    </row>
    <row r="290" spans="1:24">
      <c r="A290" s="1" t="s">
        <v>2102</v>
      </c>
      <c r="B290" s="2">
        <v>45541</v>
      </c>
      <c r="C290" s="1" t="s">
        <v>1180</v>
      </c>
      <c r="D290" s="1" t="s">
        <v>1798</v>
      </c>
      <c r="E290" s="1">
        <v>1</v>
      </c>
      <c r="F290" s="1">
        <v>1299</v>
      </c>
      <c r="G290" s="1">
        <v>64.95</v>
      </c>
      <c r="H290" s="1" t="s">
        <v>1823</v>
      </c>
      <c r="I290" s="1" t="s">
        <v>1802</v>
      </c>
      <c r="J290" s="1" t="s">
        <v>1809</v>
      </c>
      <c r="K290" s="1" t="s">
        <v>1810</v>
      </c>
      <c r="L290" s="1">
        <v>100</v>
      </c>
      <c r="M290" s="1">
        <v>1025</v>
      </c>
      <c r="N290">
        <f t="shared" si="36"/>
        <v>1234.05</v>
      </c>
      <c r="O290">
        <f t="shared" si="37"/>
        <v>1025</v>
      </c>
      <c r="P290">
        <f t="shared" si="38"/>
        <v>209.04999999999995</v>
      </c>
      <c r="Q290">
        <f t="shared" si="39"/>
        <v>0.16940156395607955</v>
      </c>
      <c r="R290">
        <f t="shared" si="40"/>
        <v>1234.05</v>
      </c>
      <c r="S290">
        <f t="shared" si="41"/>
        <v>209.04999999999995</v>
      </c>
      <c r="T290" t="str">
        <f t="shared" si="42"/>
        <v>Sep</v>
      </c>
      <c r="U290" t="str">
        <f t="shared" si="43"/>
        <v>Sep-2024</v>
      </c>
      <c r="V290" s="3">
        <f t="shared" si="44"/>
        <v>45536</v>
      </c>
      <c r="W290" t="str">
        <f>VLOOKUP(D290,Products!A:G,3,FALSE)</f>
        <v>Sports &amp; Fitness</v>
      </c>
      <c r="X290" t="str">
        <f>VLOOKUP(D290,Products!A:G,2,FALSE)</f>
        <v>Cricket Bat</v>
      </c>
    </row>
    <row r="291" spans="1:24">
      <c r="A291" s="1" t="s">
        <v>2103</v>
      </c>
      <c r="B291" s="2">
        <v>45923</v>
      </c>
      <c r="C291" s="1" t="s">
        <v>1169</v>
      </c>
      <c r="D291" s="1" t="s">
        <v>1768</v>
      </c>
      <c r="E291" s="1">
        <v>1</v>
      </c>
      <c r="F291" s="1">
        <v>399</v>
      </c>
      <c r="G291" s="1">
        <v>19.95</v>
      </c>
      <c r="H291" s="1" t="s">
        <v>1821</v>
      </c>
      <c r="I291" s="1" t="s">
        <v>1802</v>
      </c>
      <c r="J291" s="1" t="s">
        <v>1802</v>
      </c>
      <c r="K291" s="1" t="s">
        <v>1810</v>
      </c>
      <c r="L291" s="1">
        <v>50</v>
      </c>
      <c r="M291" s="1">
        <v>322</v>
      </c>
      <c r="N291">
        <f t="shared" si="36"/>
        <v>379.05</v>
      </c>
      <c r="O291">
        <f t="shared" si="37"/>
        <v>322</v>
      </c>
      <c r="P291">
        <f t="shared" si="38"/>
        <v>57.050000000000011</v>
      </c>
      <c r="Q291">
        <f t="shared" si="39"/>
        <v>0.15050784856879043</v>
      </c>
      <c r="R291">
        <f t="shared" si="40"/>
        <v>379.05</v>
      </c>
      <c r="S291">
        <f t="shared" si="41"/>
        <v>57.050000000000011</v>
      </c>
      <c r="T291" t="str">
        <f t="shared" si="42"/>
        <v>Sep</v>
      </c>
      <c r="U291" t="str">
        <f t="shared" si="43"/>
        <v>Sep-2025</v>
      </c>
      <c r="V291" s="3">
        <f t="shared" si="44"/>
        <v>45901</v>
      </c>
      <c r="W291" t="str">
        <f>VLOOKUP(D291,Products!A:G,3,FALSE)</f>
        <v>Beauty &amp; Personal Care</v>
      </c>
      <c r="X291" t="str">
        <f>VLOOKUP(D291,Products!A:G,2,FALSE)</f>
        <v>Skin Care Kit</v>
      </c>
    </row>
    <row r="292" spans="1:24">
      <c r="A292" s="1" t="s">
        <v>2104</v>
      </c>
      <c r="B292" s="2">
        <v>45832</v>
      </c>
      <c r="C292" s="1" t="s">
        <v>929</v>
      </c>
      <c r="D292" s="1" t="s">
        <v>1799</v>
      </c>
      <c r="E292" s="1">
        <v>2</v>
      </c>
      <c r="F292" s="1">
        <v>4999</v>
      </c>
      <c r="G292" s="1">
        <v>0</v>
      </c>
      <c r="H292" s="1" t="s">
        <v>1805</v>
      </c>
      <c r="I292" s="1" t="s">
        <v>1815</v>
      </c>
      <c r="J292" s="1" t="s">
        <v>1815</v>
      </c>
      <c r="K292" s="1" t="s">
        <v>1810</v>
      </c>
      <c r="L292" s="1">
        <v>50</v>
      </c>
      <c r="M292" s="1">
        <v>3463</v>
      </c>
      <c r="N292">
        <f t="shared" si="36"/>
        <v>9998</v>
      </c>
      <c r="O292">
        <f t="shared" si="37"/>
        <v>6926</v>
      </c>
      <c r="P292">
        <f t="shared" si="38"/>
        <v>3072</v>
      </c>
      <c r="Q292">
        <f t="shared" si="39"/>
        <v>0.30726145229045809</v>
      </c>
      <c r="R292">
        <f t="shared" si="40"/>
        <v>0</v>
      </c>
      <c r="S292">
        <f t="shared" si="41"/>
        <v>0</v>
      </c>
      <c r="T292" t="str">
        <f t="shared" si="42"/>
        <v>Jun</v>
      </c>
      <c r="U292" t="str">
        <f t="shared" si="43"/>
        <v>Jun-2025</v>
      </c>
      <c r="V292" s="3">
        <f t="shared" si="44"/>
        <v>45809</v>
      </c>
      <c r="W292" t="str">
        <f>VLOOKUP(D292,Products!A:G,3,FALSE)</f>
        <v>Sports &amp; Fitness</v>
      </c>
      <c r="X292" t="str">
        <f>VLOOKUP(D292,Products!A:G,2,FALSE)</f>
        <v>Cricket Bat</v>
      </c>
    </row>
    <row r="293" spans="1:24">
      <c r="A293" s="1" t="s">
        <v>2105</v>
      </c>
      <c r="B293" s="2">
        <v>45817</v>
      </c>
      <c r="C293" s="1" t="s">
        <v>243</v>
      </c>
      <c r="D293" s="1" t="s">
        <v>1767</v>
      </c>
      <c r="E293" s="1">
        <v>2</v>
      </c>
      <c r="F293" s="1">
        <v>1999</v>
      </c>
      <c r="G293" s="1">
        <v>599.70000000000005</v>
      </c>
      <c r="H293" s="1" t="s">
        <v>1823</v>
      </c>
      <c r="I293" s="1" t="s">
        <v>1802</v>
      </c>
      <c r="J293" s="1" t="s">
        <v>1802</v>
      </c>
      <c r="K293" s="1" t="s">
        <v>1817</v>
      </c>
      <c r="L293" s="1">
        <v>50</v>
      </c>
      <c r="M293" s="1">
        <v>1338</v>
      </c>
      <c r="N293">
        <f t="shared" si="36"/>
        <v>3398.3</v>
      </c>
      <c r="O293">
        <f t="shared" si="37"/>
        <v>2676</v>
      </c>
      <c r="P293">
        <f t="shared" si="38"/>
        <v>722.30000000000018</v>
      </c>
      <c r="Q293">
        <f t="shared" si="39"/>
        <v>0.21254745019568613</v>
      </c>
      <c r="R293">
        <f t="shared" si="40"/>
        <v>3398.3</v>
      </c>
      <c r="S293">
        <f t="shared" si="41"/>
        <v>722.30000000000018</v>
      </c>
      <c r="T293" t="str">
        <f t="shared" si="42"/>
        <v>Jun</v>
      </c>
      <c r="U293" t="str">
        <f t="shared" si="43"/>
        <v>Jun-2025</v>
      </c>
      <c r="V293" s="3">
        <f t="shared" si="44"/>
        <v>45809</v>
      </c>
      <c r="W293" t="str">
        <f>VLOOKUP(D293,Products!A:G,3,FALSE)</f>
        <v>Beauty &amp; Personal Care</v>
      </c>
      <c r="X293" t="str">
        <f>VLOOKUP(D293,Products!A:G,2,FALSE)</f>
        <v>Skin Care Kit</v>
      </c>
    </row>
    <row r="294" spans="1:24">
      <c r="A294" s="1" t="s">
        <v>2106</v>
      </c>
      <c r="B294" s="2">
        <v>45618</v>
      </c>
      <c r="C294" s="1" t="s">
        <v>1565</v>
      </c>
      <c r="D294" s="1" t="s">
        <v>1714</v>
      </c>
      <c r="E294" s="1">
        <v>3</v>
      </c>
      <c r="F294" s="1">
        <v>4999</v>
      </c>
      <c r="G294" s="1">
        <v>0</v>
      </c>
      <c r="H294" s="1" t="s">
        <v>1805</v>
      </c>
      <c r="I294" s="1" t="s">
        <v>1815</v>
      </c>
      <c r="J294" s="1" t="s">
        <v>1815</v>
      </c>
      <c r="K294" s="1" t="s">
        <v>1807</v>
      </c>
      <c r="L294" s="1">
        <v>100</v>
      </c>
      <c r="M294" s="1">
        <v>3985</v>
      </c>
      <c r="N294">
        <f t="shared" si="36"/>
        <v>14997</v>
      </c>
      <c r="O294">
        <f t="shared" si="37"/>
        <v>11955</v>
      </c>
      <c r="P294">
        <f t="shared" si="38"/>
        <v>3042</v>
      </c>
      <c r="Q294">
        <f t="shared" si="39"/>
        <v>0.20284056811362272</v>
      </c>
      <c r="R294">
        <f t="shared" si="40"/>
        <v>0</v>
      </c>
      <c r="S294">
        <f t="shared" si="41"/>
        <v>0</v>
      </c>
      <c r="T294" t="str">
        <f t="shared" si="42"/>
        <v>Nov</v>
      </c>
      <c r="U294" t="str">
        <f t="shared" si="43"/>
        <v>Nov-2024</v>
      </c>
      <c r="V294" s="3">
        <f t="shared" si="44"/>
        <v>45597</v>
      </c>
      <c r="W294" t="str">
        <f>VLOOKUP(D294,Products!A:G,3,FALSE)</f>
        <v>Fashion</v>
      </c>
      <c r="X294" t="str">
        <f>VLOOKUP(D294,Products!A:G,2,FALSE)</f>
        <v>Jacket</v>
      </c>
    </row>
    <row r="295" spans="1:24">
      <c r="A295" s="1" t="s">
        <v>2107</v>
      </c>
      <c r="B295" s="2">
        <v>45677</v>
      </c>
      <c r="C295" s="1" t="s">
        <v>705</v>
      </c>
      <c r="D295" s="1" t="s">
        <v>1717</v>
      </c>
      <c r="E295" s="1">
        <v>1</v>
      </c>
      <c r="F295" s="1">
        <v>399</v>
      </c>
      <c r="G295" s="1">
        <v>59.85</v>
      </c>
      <c r="H295" s="1" t="s">
        <v>1812</v>
      </c>
      <c r="I295" s="1" t="s">
        <v>1802</v>
      </c>
      <c r="J295" s="1" t="s">
        <v>1802</v>
      </c>
      <c r="K295" s="1" t="s">
        <v>1810</v>
      </c>
      <c r="L295" s="1">
        <v>40</v>
      </c>
      <c r="M295" s="1">
        <v>226</v>
      </c>
      <c r="N295">
        <f t="shared" si="36"/>
        <v>339.15</v>
      </c>
      <c r="O295">
        <f t="shared" si="37"/>
        <v>226</v>
      </c>
      <c r="P295">
        <f t="shared" si="38"/>
        <v>113.14999999999998</v>
      </c>
      <c r="Q295">
        <f t="shared" si="39"/>
        <v>0.33362818811735218</v>
      </c>
      <c r="R295">
        <f t="shared" si="40"/>
        <v>339.15</v>
      </c>
      <c r="S295">
        <f t="shared" si="41"/>
        <v>113.14999999999998</v>
      </c>
      <c r="T295" t="str">
        <f t="shared" si="42"/>
        <v>Jan</v>
      </c>
      <c r="U295" t="str">
        <f t="shared" si="43"/>
        <v>Jan-2025</v>
      </c>
      <c r="V295" s="3">
        <f t="shared" si="44"/>
        <v>45658</v>
      </c>
      <c r="W295" t="str">
        <f>VLOOKUP(D295,Products!A:G,3,FALSE)</f>
        <v>Fashion</v>
      </c>
      <c r="X295" t="str">
        <f>VLOOKUP(D295,Products!A:G,2,FALSE)</f>
        <v>Backpack</v>
      </c>
    </row>
    <row r="296" spans="1:24">
      <c r="A296" s="1" t="s">
        <v>2108</v>
      </c>
      <c r="B296" s="2">
        <v>45843</v>
      </c>
      <c r="C296" s="1" t="s">
        <v>1498</v>
      </c>
      <c r="D296" s="1" t="s">
        <v>1752</v>
      </c>
      <c r="E296" s="1">
        <v>1</v>
      </c>
      <c r="F296" s="1">
        <v>2999</v>
      </c>
      <c r="G296" s="1">
        <v>449.85</v>
      </c>
      <c r="H296" s="1" t="s">
        <v>1821</v>
      </c>
      <c r="I296" s="1" t="s">
        <v>1802</v>
      </c>
      <c r="J296" s="1" t="s">
        <v>1802</v>
      </c>
      <c r="K296" s="1" t="s">
        <v>1810</v>
      </c>
      <c r="L296" s="1">
        <v>60</v>
      </c>
      <c r="M296" s="1">
        <v>1877</v>
      </c>
      <c r="N296">
        <f t="shared" si="36"/>
        <v>2549.15</v>
      </c>
      <c r="O296">
        <f t="shared" si="37"/>
        <v>1877</v>
      </c>
      <c r="P296">
        <f t="shared" si="38"/>
        <v>672.15000000000009</v>
      </c>
      <c r="Q296">
        <f t="shared" si="39"/>
        <v>0.2636761273365632</v>
      </c>
      <c r="R296">
        <f t="shared" si="40"/>
        <v>2549.15</v>
      </c>
      <c r="S296">
        <f t="shared" si="41"/>
        <v>672.15000000000009</v>
      </c>
      <c r="T296" t="str">
        <f t="shared" si="42"/>
        <v>Jul</v>
      </c>
      <c r="U296" t="str">
        <f t="shared" si="43"/>
        <v>Jul-2025</v>
      </c>
      <c r="V296" s="3">
        <f t="shared" si="44"/>
        <v>45839</v>
      </c>
      <c r="W296" t="str">
        <f>VLOOKUP(D296,Products!A:G,3,FALSE)</f>
        <v>Beauty &amp; Personal Care</v>
      </c>
      <c r="X296" t="str">
        <f>VLOOKUP(D296,Products!A:G,2,FALSE)</f>
        <v>Face Wash</v>
      </c>
    </row>
    <row r="297" spans="1:24">
      <c r="A297" s="1" t="s">
        <v>2109</v>
      </c>
      <c r="B297" s="2">
        <v>45766</v>
      </c>
      <c r="C297" s="1" t="s">
        <v>890</v>
      </c>
      <c r="D297" s="1" t="s">
        <v>1664</v>
      </c>
      <c r="E297" s="1">
        <v>4</v>
      </c>
      <c r="F297" s="1">
        <v>999</v>
      </c>
      <c r="G297" s="1">
        <v>399.6</v>
      </c>
      <c r="H297" s="1" t="s">
        <v>1823</v>
      </c>
      <c r="I297" s="1" t="s">
        <v>1802</v>
      </c>
      <c r="J297" s="1" t="s">
        <v>1802</v>
      </c>
      <c r="K297" s="1" t="s">
        <v>1813</v>
      </c>
      <c r="L297" s="1">
        <v>100</v>
      </c>
      <c r="M297" s="1">
        <v>590</v>
      </c>
      <c r="N297">
        <f t="shared" si="36"/>
        <v>3596.4</v>
      </c>
      <c r="O297">
        <f t="shared" si="37"/>
        <v>2360</v>
      </c>
      <c r="P297">
        <f t="shared" si="38"/>
        <v>1236.4000000000001</v>
      </c>
      <c r="Q297">
        <f t="shared" si="39"/>
        <v>0.34378823267712161</v>
      </c>
      <c r="R297">
        <f t="shared" si="40"/>
        <v>3596.4</v>
      </c>
      <c r="S297">
        <f t="shared" si="41"/>
        <v>1236.4000000000001</v>
      </c>
      <c r="T297" t="str">
        <f t="shared" si="42"/>
        <v>Apr</v>
      </c>
      <c r="U297" t="str">
        <f t="shared" si="43"/>
        <v>Apr-2025</v>
      </c>
      <c r="V297" s="3">
        <f t="shared" si="44"/>
        <v>45748</v>
      </c>
      <c r="W297" t="str">
        <f>VLOOKUP(D297,Products!A:G,3,FALSE)</f>
        <v>Electronics</v>
      </c>
      <c r="X297" t="str">
        <f>VLOOKUP(D297,Products!A:G,2,FALSE)</f>
        <v>Smartphone</v>
      </c>
    </row>
    <row r="298" spans="1:24">
      <c r="A298" s="1" t="s">
        <v>2110</v>
      </c>
      <c r="B298" s="2">
        <v>45856</v>
      </c>
      <c r="C298" s="1" t="s">
        <v>1587</v>
      </c>
      <c r="D298" s="1" t="s">
        <v>1680</v>
      </c>
      <c r="E298" s="1">
        <v>1</v>
      </c>
      <c r="F298" s="1">
        <v>2499</v>
      </c>
      <c r="G298" s="1">
        <v>499.8</v>
      </c>
      <c r="H298" s="1" t="s">
        <v>1801</v>
      </c>
      <c r="I298" s="1" t="s">
        <v>1802</v>
      </c>
      <c r="J298" s="1" t="s">
        <v>1809</v>
      </c>
      <c r="K298" s="1" t="s">
        <v>1807</v>
      </c>
      <c r="L298" s="1">
        <v>50</v>
      </c>
      <c r="M298" s="1">
        <v>2030</v>
      </c>
      <c r="N298">
        <f t="shared" si="36"/>
        <v>1999.2</v>
      </c>
      <c r="O298">
        <f t="shared" si="37"/>
        <v>2030</v>
      </c>
      <c r="P298">
        <f t="shared" si="38"/>
        <v>-30.799999999999955</v>
      </c>
      <c r="Q298">
        <f t="shared" si="39"/>
        <v>-1.5406162464985971E-2</v>
      </c>
      <c r="R298">
        <f t="shared" si="40"/>
        <v>1999.2</v>
      </c>
      <c r="S298">
        <f t="shared" si="41"/>
        <v>-30.799999999999955</v>
      </c>
      <c r="T298" t="str">
        <f t="shared" si="42"/>
        <v>Jul</v>
      </c>
      <c r="U298" t="str">
        <f t="shared" si="43"/>
        <v>Jul-2025</v>
      </c>
      <c r="V298" s="3">
        <f t="shared" si="44"/>
        <v>45839</v>
      </c>
      <c r="W298" t="str">
        <f>VLOOKUP(D298,Products!A:G,3,FALSE)</f>
        <v>Electronics</v>
      </c>
      <c r="X298" t="str">
        <f>VLOOKUP(D298,Products!A:G,2,FALSE)</f>
        <v>Headphones</v>
      </c>
    </row>
    <row r="299" spans="1:24">
      <c r="A299" s="1" t="s">
        <v>2111</v>
      </c>
      <c r="B299" s="2">
        <v>45461</v>
      </c>
      <c r="C299" s="1" t="s">
        <v>1481</v>
      </c>
      <c r="D299" s="1" t="s">
        <v>1733</v>
      </c>
      <c r="E299" s="1">
        <v>1</v>
      </c>
      <c r="F299" s="1">
        <v>799</v>
      </c>
      <c r="G299" s="1">
        <v>39.950000000000003</v>
      </c>
      <c r="H299" s="1" t="s">
        <v>1812</v>
      </c>
      <c r="I299" s="1" t="s">
        <v>1802</v>
      </c>
      <c r="J299" s="1" t="s">
        <v>1802</v>
      </c>
      <c r="K299" s="1" t="s">
        <v>1803</v>
      </c>
      <c r="L299" s="1">
        <v>40</v>
      </c>
      <c r="M299" s="1">
        <v>538</v>
      </c>
      <c r="N299">
        <f t="shared" si="36"/>
        <v>759.05</v>
      </c>
      <c r="O299">
        <f t="shared" si="37"/>
        <v>538</v>
      </c>
      <c r="P299">
        <f t="shared" si="38"/>
        <v>221.04999999999995</v>
      </c>
      <c r="Q299">
        <f t="shared" si="39"/>
        <v>0.29121928726697843</v>
      </c>
      <c r="R299">
        <f t="shared" si="40"/>
        <v>759.05</v>
      </c>
      <c r="S299">
        <f t="shared" si="41"/>
        <v>221.04999999999995</v>
      </c>
      <c r="T299" t="str">
        <f t="shared" si="42"/>
        <v>Jun</v>
      </c>
      <c r="U299" t="str">
        <f t="shared" si="43"/>
        <v>Jun-2024</v>
      </c>
      <c r="V299" s="3">
        <f t="shared" si="44"/>
        <v>45444</v>
      </c>
      <c r="W299" t="str">
        <f>VLOOKUP(D299,Products!A:G,3,FALSE)</f>
        <v>Home &amp; Kitchen</v>
      </c>
      <c r="X299" t="str">
        <f>VLOOKUP(D299,Products!A:G,2,FALSE)</f>
        <v>Cookware Set</v>
      </c>
    </row>
    <row r="300" spans="1:24">
      <c r="A300" s="1" t="s">
        <v>2112</v>
      </c>
      <c r="B300" s="2">
        <v>45418</v>
      </c>
      <c r="C300" s="1" t="s">
        <v>635</v>
      </c>
      <c r="D300" s="1" t="s">
        <v>1748</v>
      </c>
      <c r="E300" s="1">
        <v>1</v>
      </c>
      <c r="F300" s="1">
        <v>299</v>
      </c>
      <c r="G300" s="1">
        <v>0</v>
      </c>
      <c r="H300" s="1" t="s">
        <v>1801</v>
      </c>
      <c r="I300" s="1" t="s">
        <v>1802</v>
      </c>
      <c r="J300" s="1" t="s">
        <v>1802</v>
      </c>
      <c r="K300" s="1" t="s">
        <v>1817</v>
      </c>
      <c r="L300" s="1">
        <v>40</v>
      </c>
      <c r="M300" s="1">
        <v>170</v>
      </c>
      <c r="N300">
        <f t="shared" si="36"/>
        <v>299</v>
      </c>
      <c r="O300">
        <f t="shared" si="37"/>
        <v>170</v>
      </c>
      <c r="P300">
        <f t="shared" si="38"/>
        <v>129</v>
      </c>
      <c r="Q300">
        <f t="shared" si="39"/>
        <v>0.43143812709030099</v>
      </c>
      <c r="R300">
        <f t="shared" si="40"/>
        <v>299</v>
      </c>
      <c r="S300">
        <f t="shared" si="41"/>
        <v>129</v>
      </c>
      <c r="T300" t="str">
        <f t="shared" si="42"/>
        <v>May</v>
      </c>
      <c r="U300" t="str">
        <f t="shared" si="43"/>
        <v>May-2024</v>
      </c>
      <c r="V300" s="3">
        <f t="shared" si="44"/>
        <v>45413</v>
      </c>
      <c r="W300" t="str">
        <f>VLOOKUP(D300,Products!A:G,3,FALSE)</f>
        <v>Beauty &amp; Personal Care</v>
      </c>
      <c r="X300" t="str">
        <f>VLOOKUP(D300,Products!A:G,2,FALSE)</f>
        <v>Face Wash</v>
      </c>
    </row>
    <row r="301" spans="1:24">
      <c r="A301" s="1" t="s">
        <v>2113</v>
      </c>
      <c r="B301" s="2">
        <v>45909</v>
      </c>
      <c r="C301" s="1" t="s">
        <v>1348</v>
      </c>
      <c r="D301" s="1" t="s">
        <v>1789</v>
      </c>
      <c r="E301" s="1">
        <v>2</v>
      </c>
      <c r="F301" s="1">
        <v>999</v>
      </c>
      <c r="G301" s="1">
        <v>99.9</v>
      </c>
      <c r="H301" s="1" t="s">
        <v>1805</v>
      </c>
      <c r="I301" s="1" t="s">
        <v>1802</v>
      </c>
      <c r="J301" s="1" t="s">
        <v>1802</v>
      </c>
      <c r="K301" s="1" t="s">
        <v>1813</v>
      </c>
      <c r="L301" s="1">
        <v>60</v>
      </c>
      <c r="M301" s="1">
        <v>727</v>
      </c>
      <c r="N301">
        <f t="shared" si="36"/>
        <v>1898.1</v>
      </c>
      <c r="O301">
        <f t="shared" si="37"/>
        <v>1454</v>
      </c>
      <c r="P301">
        <f t="shared" si="38"/>
        <v>444.09999999999991</v>
      </c>
      <c r="Q301">
        <f t="shared" si="39"/>
        <v>0.23397081291818131</v>
      </c>
      <c r="R301">
        <f t="shared" si="40"/>
        <v>1898.1</v>
      </c>
      <c r="S301">
        <f t="shared" si="41"/>
        <v>444.09999999999991</v>
      </c>
      <c r="T301" t="str">
        <f t="shared" si="42"/>
        <v>Sep</v>
      </c>
      <c r="U301" t="str">
        <f t="shared" si="43"/>
        <v>Sep-2025</v>
      </c>
      <c r="V301" s="3">
        <f t="shared" si="44"/>
        <v>45901</v>
      </c>
      <c r="W301" t="str">
        <f>VLOOKUP(D301,Products!A:G,3,FALSE)</f>
        <v>Sports &amp; Fitness</v>
      </c>
      <c r="X301" t="str">
        <f>VLOOKUP(D301,Products!A:G,2,FALSE)</f>
        <v>Dumbbells</v>
      </c>
    </row>
    <row r="302" spans="1:24">
      <c r="A302" s="1" t="s">
        <v>2114</v>
      </c>
      <c r="B302" s="2">
        <v>45466</v>
      </c>
      <c r="C302" s="1" t="s">
        <v>903</v>
      </c>
      <c r="D302" s="1" t="s">
        <v>1701</v>
      </c>
      <c r="E302" s="1">
        <v>3</v>
      </c>
      <c r="F302" s="1">
        <v>1299</v>
      </c>
      <c r="G302" s="1">
        <v>584.54999999999995</v>
      </c>
      <c r="H302" s="1" t="s">
        <v>1805</v>
      </c>
      <c r="I302" s="1" t="s">
        <v>1802</v>
      </c>
      <c r="J302" s="1" t="s">
        <v>1802</v>
      </c>
      <c r="K302" s="1" t="s">
        <v>1807</v>
      </c>
      <c r="L302" s="1">
        <v>80</v>
      </c>
      <c r="M302" s="1">
        <v>969</v>
      </c>
      <c r="N302">
        <f t="shared" si="36"/>
        <v>3312.45</v>
      </c>
      <c r="O302">
        <f t="shared" si="37"/>
        <v>2907</v>
      </c>
      <c r="P302">
        <f t="shared" si="38"/>
        <v>405.44999999999982</v>
      </c>
      <c r="Q302">
        <f t="shared" si="39"/>
        <v>0.12240184757505769</v>
      </c>
      <c r="R302">
        <f t="shared" si="40"/>
        <v>3312.45</v>
      </c>
      <c r="S302">
        <f t="shared" si="41"/>
        <v>405.44999999999982</v>
      </c>
      <c r="T302" t="str">
        <f t="shared" si="42"/>
        <v>Jun</v>
      </c>
      <c r="U302" t="str">
        <f t="shared" si="43"/>
        <v>Jun-2024</v>
      </c>
      <c r="V302" s="3">
        <f t="shared" si="44"/>
        <v>45444</v>
      </c>
      <c r="W302" t="str">
        <f>VLOOKUP(D302,Products!A:G,3,FALSE)</f>
        <v>Fashion</v>
      </c>
      <c r="X302" t="str">
        <f>VLOOKUP(D302,Products!A:G,2,FALSE)</f>
        <v>T-Shirt</v>
      </c>
    </row>
    <row r="303" spans="1:24">
      <c r="A303" s="1" t="s">
        <v>2115</v>
      </c>
      <c r="B303" s="2">
        <v>45893</v>
      </c>
      <c r="C303" s="1" t="s">
        <v>1470</v>
      </c>
      <c r="D303" s="1" t="s">
        <v>1722</v>
      </c>
      <c r="E303" s="1">
        <v>1</v>
      </c>
      <c r="F303" s="1">
        <v>399</v>
      </c>
      <c r="G303" s="1">
        <v>0</v>
      </c>
      <c r="H303" s="1" t="s">
        <v>1823</v>
      </c>
      <c r="I303" s="1" t="s">
        <v>1802</v>
      </c>
      <c r="J303" s="1" t="s">
        <v>1802</v>
      </c>
      <c r="K303" s="1" t="s">
        <v>1813</v>
      </c>
      <c r="L303" s="1">
        <v>70</v>
      </c>
      <c r="M303" s="1">
        <v>315</v>
      </c>
      <c r="N303">
        <f t="shared" si="36"/>
        <v>399</v>
      </c>
      <c r="O303">
        <f t="shared" si="37"/>
        <v>315</v>
      </c>
      <c r="P303">
        <f t="shared" si="38"/>
        <v>84</v>
      </c>
      <c r="Q303">
        <f t="shared" si="39"/>
        <v>0.21052631578947367</v>
      </c>
      <c r="R303">
        <f t="shared" si="40"/>
        <v>399</v>
      </c>
      <c r="S303">
        <f t="shared" si="41"/>
        <v>84</v>
      </c>
      <c r="T303" t="str">
        <f t="shared" si="42"/>
        <v>Aug</v>
      </c>
      <c r="U303" t="str">
        <f t="shared" si="43"/>
        <v>Aug-2025</v>
      </c>
      <c r="V303" s="3">
        <f t="shared" si="44"/>
        <v>45870</v>
      </c>
      <c r="W303" t="str">
        <f>VLOOKUP(D303,Products!A:G,3,FALSE)</f>
        <v>Home &amp; Kitchen</v>
      </c>
      <c r="X303" t="str">
        <f>VLOOKUP(D303,Products!A:G,2,FALSE)</f>
        <v>Mixer Grinder</v>
      </c>
    </row>
    <row r="304" spans="1:24">
      <c r="A304" s="1" t="s">
        <v>2116</v>
      </c>
      <c r="B304" s="2">
        <v>45680</v>
      </c>
      <c r="C304" s="1" t="s">
        <v>1340</v>
      </c>
      <c r="D304" s="1" t="s">
        <v>1737</v>
      </c>
      <c r="E304" s="1">
        <v>2</v>
      </c>
      <c r="F304" s="1">
        <v>499</v>
      </c>
      <c r="G304" s="1">
        <v>0</v>
      </c>
      <c r="H304" s="1" t="s">
        <v>1821</v>
      </c>
      <c r="I304" s="1" t="s">
        <v>1802</v>
      </c>
      <c r="J304" s="1" t="s">
        <v>1802</v>
      </c>
      <c r="K304" s="1" t="s">
        <v>1817</v>
      </c>
      <c r="L304" s="1">
        <v>80</v>
      </c>
      <c r="M304" s="1">
        <v>320</v>
      </c>
      <c r="N304">
        <f t="shared" si="36"/>
        <v>998</v>
      </c>
      <c r="O304">
        <f t="shared" si="37"/>
        <v>640</v>
      </c>
      <c r="P304">
        <f t="shared" si="38"/>
        <v>358</v>
      </c>
      <c r="Q304">
        <f t="shared" si="39"/>
        <v>0.3587174348697395</v>
      </c>
      <c r="R304">
        <f t="shared" si="40"/>
        <v>998</v>
      </c>
      <c r="S304">
        <f t="shared" si="41"/>
        <v>358</v>
      </c>
      <c r="T304" t="str">
        <f t="shared" si="42"/>
        <v>Jan</v>
      </c>
      <c r="U304" t="str">
        <f t="shared" si="43"/>
        <v>Jan-2025</v>
      </c>
      <c r="V304" s="3">
        <f t="shared" si="44"/>
        <v>45658</v>
      </c>
      <c r="W304" t="str">
        <f>VLOOKUP(D304,Products!A:G,3,FALSE)</f>
        <v>Home &amp; Kitchen</v>
      </c>
      <c r="X304" t="str">
        <f>VLOOKUP(D304,Products!A:G,2,FALSE)</f>
        <v>Cookware Set</v>
      </c>
    </row>
    <row r="305" spans="1:24">
      <c r="A305" s="1" t="s">
        <v>2117</v>
      </c>
      <c r="B305" s="2">
        <v>45481</v>
      </c>
      <c r="C305" s="1" t="s">
        <v>454</v>
      </c>
      <c r="D305" s="1" t="s">
        <v>1784</v>
      </c>
      <c r="E305" s="1">
        <v>1</v>
      </c>
      <c r="F305" s="1">
        <v>2999</v>
      </c>
      <c r="G305" s="1">
        <v>0</v>
      </c>
      <c r="H305" s="1" t="s">
        <v>1821</v>
      </c>
      <c r="I305" s="1" t="s">
        <v>1802</v>
      </c>
      <c r="J305" s="1" t="s">
        <v>1802</v>
      </c>
      <c r="K305" s="1" t="s">
        <v>1803</v>
      </c>
      <c r="L305" s="1">
        <v>60</v>
      </c>
      <c r="M305" s="1">
        <v>2377</v>
      </c>
      <c r="N305">
        <f t="shared" si="36"/>
        <v>2999</v>
      </c>
      <c r="O305">
        <f t="shared" si="37"/>
        <v>2377</v>
      </c>
      <c r="P305">
        <f t="shared" si="38"/>
        <v>622</v>
      </c>
      <c r="Q305">
        <f t="shared" si="39"/>
        <v>0.20740246748916305</v>
      </c>
      <c r="R305">
        <f t="shared" si="40"/>
        <v>2999</v>
      </c>
      <c r="S305">
        <f t="shared" si="41"/>
        <v>622</v>
      </c>
      <c r="T305" t="str">
        <f t="shared" si="42"/>
        <v>Jul</v>
      </c>
      <c r="U305" t="str">
        <f t="shared" si="43"/>
        <v>Jul-2024</v>
      </c>
      <c r="V305" s="3">
        <f t="shared" si="44"/>
        <v>45474</v>
      </c>
      <c r="W305" t="str">
        <f>VLOOKUP(D305,Products!A:G,3,FALSE)</f>
        <v>Sports &amp; Fitness</v>
      </c>
      <c r="X305" t="str">
        <f>VLOOKUP(D305,Products!A:G,2,FALSE)</f>
        <v>Running Shoes</v>
      </c>
    </row>
    <row r="306" spans="1:24">
      <c r="A306" s="1" t="s">
        <v>2118</v>
      </c>
      <c r="B306" s="2">
        <v>45940</v>
      </c>
      <c r="C306" s="1" t="s">
        <v>1182</v>
      </c>
      <c r="D306" s="1" t="s">
        <v>1695</v>
      </c>
      <c r="E306" s="1">
        <v>1</v>
      </c>
      <c r="F306" s="1">
        <v>1999</v>
      </c>
      <c r="G306" s="1">
        <v>99.95</v>
      </c>
      <c r="H306" s="1" t="s">
        <v>1805</v>
      </c>
      <c r="I306" s="1" t="s">
        <v>1802</v>
      </c>
      <c r="J306" s="1" t="s">
        <v>1802</v>
      </c>
      <c r="K306" s="1" t="s">
        <v>1813</v>
      </c>
      <c r="L306" s="1">
        <v>100</v>
      </c>
      <c r="M306" s="1">
        <v>1597</v>
      </c>
      <c r="N306">
        <f t="shared" si="36"/>
        <v>1899.05</v>
      </c>
      <c r="O306">
        <f t="shared" si="37"/>
        <v>1597</v>
      </c>
      <c r="P306">
        <f t="shared" si="38"/>
        <v>302.04999999999995</v>
      </c>
      <c r="Q306">
        <f t="shared" si="39"/>
        <v>0.15905321081593427</v>
      </c>
      <c r="R306">
        <f t="shared" si="40"/>
        <v>1899.05</v>
      </c>
      <c r="S306">
        <f t="shared" si="41"/>
        <v>302.04999999999995</v>
      </c>
      <c r="T306" t="str">
        <f t="shared" si="42"/>
        <v>Oct</v>
      </c>
      <c r="U306" t="str">
        <f t="shared" si="43"/>
        <v>Oct-2025</v>
      </c>
      <c r="V306" s="3">
        <f t="shared" si="44"/>
        <v>45931</v>
      </c>
      <c r="W306" t="str">
        <f>VLOOKUP(D306,Products!A:G,3,FALSE)</f>
        <v>Electronics</v>
      </c>
      <c r="X306" t="str">
        <f>VLOOKUP(D306,Products!A:G,2,FALSE)</f>
        <v>Power Bank</v>
      </c>
    </row>
    <row r="307" spans="1:24">
      <c r="A307" s="1" t="s">
        <v>2119</v>
      </c>
      <c r="B307" s="2">
        <v>45777</v>
      </c>
      <c r="C307" s="1" t="s">
        <v>999</v>
      </c>
      <c r="D307" s="1" t="s">
        <v>1752</v>
      </c>
      <c r="E307" s="1">
        <v>2</v>
      </c>
      <c r="F307" s="1">
        <v>2999</v>
      </c>
      <c r="G307" s="1">
        <v>599.79999999999995</v>
      </c>
      <c r="H307" s="1" t="s">
        <v>1823</v>
      </c>
      <c r="I307" s="1" t="s">
        <v>1802</v>
      </c>
      <c r="J307" s="1" t="s">
        <v>1809</v>
      </c>
      <c r="K307" s="1" t="s">
        <v>1810</v>
      </c>
      <c r="L307" s="1">
        <v>60</v>
      </c>
      <c r="M307" s="1">
        <v>1877</v>
      </c>
      <c r="N307">
        <f t="shared" si="36"/>
        <v>5398.2</v>
      </c>
      <c r="O307">
        <f t="shared" si="37"/>
        <v>3754</v>
      </c>
      <c r="P307">
        <f t="shared" si="38"/>
        <v>1644.1999999999998</v>
      </c>
      <c r="Q307">
        <f t="shared" si="39"/>
        <v>0.30458300915119851</v>
      </c>
      <c r="R307">
        <f t="shared" si="40"/>
        <v>5398.2</v>
      </c>
      <c r="S307">
        <f t="shared" si="41"/>
        <v>1644.1999999999998</v>
      </c>
      <c r="T307" t="str">
        <f t="shared" si="42"/>
        <v>Apr</v>
      </c>
      <c r="U307" t="str">
        <f t="shared" si="43"/>
        <v>Apr-2025</v>
      </c>
      <c r="V307" s="3">
        <f t="shared" si="44"/>
        <v>45748</v>
      </c>
      <c r="W307" t="str">
        <f>VLOOKUP(D307,Products!A:G,3,FALSE)</f>
        <v>Beauty &amp; Personal Care</v>
      </c>
      <c r="X307" t="str">
        <f>VLOOKUP(D307,Products!A:G,2,FALSE)</f>
        <v>Face Wash</v>
      </c>
    </row>
    <row r="308" spans="1:24">
      <c r="A308" s="1" t="s">
        <v>2120</v>
      </c>
      <c r="B308" s="2">
        <v>45739</v>
      </c>
      <c r="C308" s="1" t="s">
        <v>231</v>
      </c>
      <c r="D308" s="1" t="s">
        <v>1753</v>
      </c>
      <c r="E308" s="1">
        <v>2</v>
      </c>
      <c r="F308" s="1">
        <v>799</v>
      </c>
      <c r="G308" s="1">
        <v>239.7</v>
      </c>
      <c r="H308" s="1" t="s">
        <v>1823</v>
      </c>
      <c r="I308" s="1" t="s">
        <v>1802</v>
      </c>
      <c r="J308" s="1" t="s">
        <v>1802</v>
      </c>
      <c r="K308" s="1" t="s">
        <v>1810</v>
      </c>
      <c r="L308" s="1">
        <v>70</v>
      </c>
      <c r="M308" s="1">
        <v>445</v>
      </c>
      <c r="N308">
        <f t="shared" si="36"/>
        <v>1358.3</v>
      </c>
      <c r="O308">
        <f t="shared" si="37"/>
        <v>890</v>
      </c>
      <c r="P308">
        <f t="shared" si="38"/>
        <v>468.29999999999995</v>
      </c>
      <c r="Q308">
        <f t="shared" si="39"/>
        <v>0.34476919679010526</v>
      </c>
      <c r="R308">
        <f t="shared" si="40"/>
        <v>1358.3</v>
      </c>
      <c r="S308">
        <f t="shared" si="41"/>
        <v>468.29999999999995</v>
      </c>
      <c r="T308" t="str">
        <f t="shared" si="42"/>
        <v>Mar</v>
      </c>
      <c r="U308" t="str">
        <f t="shared" si="43"/>
        <v>Mar-2025</v>
      </c>
      <c r="V308" s="3">
        <f t="shared" si="44"/>
        <v>45717</v>
      </c>
      <c r="W308" t="str">
        <f>VLOOKUP(D308,Products!A:G,3,FALSE)</f>
        <v>Beauty &amp; Personal Care</v>
      </c>
      <c r="X308" t="str">
        <f>VLOOKUP(D308,Products!A:G,2,FALSE)</f>
        <v>Face Wash</v>
      </c>
    </row>
    <row r="309" spans="1:24">
      <c r="A309" s="1" t="s">
        <v>2121</v>
      </c>
      <c r="B309" s="2">
        <v>45540</v>
      </c>
      <c r="C309" s="1" t="s">
        <v>307</v>
      </c>
      <c r="D309" s="1" t="s">
        <v>1681</v>
      </c>
      <c r="E309" s="1">
        <v>1</v>
      </c>
      <c r="F309" s="1">
        <v>799</v>
      </c>
      <c r="G309" s="1">
        <v>0</v>
      </c>
      <c r="H309" s="1" t="s">
        <v>1821</v>
      </c>
      <c r="I309" s="1" t="s">
        <v>1815</v>
      </c>
      <c r="J309" s="1" t="s">
        <v>1815</v>
      </c>
      <c r="K309" s="1" t="s">
        <v>1807</v>
      </c>
      <c r="L309" s="1">
        <v>40</v>
      </c>
      <c r="M309" s="1">
        <v>645</v>
      </c>
      <c r="N309">
        <f t="shared" si="36"/>
        <v>799</v>
      </c>
      <c r="O309">
        <f t="shared" si="37"/>
        <v>645</v>
      </c>
      <c r="P309">
        <f t="shared" si="38"/>
        <v>154</v>
      </c>
      <c r="Q309">
        <f t="shared" si="39"/>
        <v>0.19274092615769711</v>
      </c>
      <c r="R309">
        <f t="shared" si="40"/>
        <v>0</v>
      </c>
      <c r="S309">
        <f t="shared" si="41"/>
        <v>0</v>
      </c>
      <c r="T309" t="str">
        <f t="shared" si="42"/>
        <v>Sep</v>
      </c>
      <c r="U309" t="str">
        <f t="shared" si="43"/>
        <v>Sep-2024</v>
      </c>
      <c r="V309" s="3">
        <f t="shared" si="44"/>
        <v>45536</v>
      </c>
      <c r="W309" t="str">
        <f>VLOOKUP(D309,Products!A:G,3,FALSE)</f>
        <v>Electronics</v>
      </c>
      <c r="X309" t="str">
        <f>VLOOKUP(D309,Products!A:G,2,FALSE)</f>
        <v>Headphones</v>
      </c>
    </row>
    <row r="310" spans="1:24">
      <c r="A310" s="1" t="s">
        <v>2122</v>
      </c>
      <c r="B310" s="2">
        <v>45403</v>
      </c>
      <c r="C310" s="1" t="s">
        <v>1008</v>
      </c>
      <c r="D310" s="1" t="s">
        <v>1778</v>
      </c>
      <c r="E310" s="1">
        <v>1</v>
      </c>
      <c r="F310" s="1">
        <v>499</v>
      </c>
      <c r="G310" s="1">
        <v>74.849999999999994</v>
      </c>
      <c r="H310" s="1" t="s">
        <v>1821</v>
      </c>
      <c r="I310" s="1" t="s">
        <v>1802</v>
      </c>
      <c r="J310" s="1" t="s">
        <v>1809</v>
      </c>
      <c r="K310" s="1" t="s">
        <v>1817</v>
      </c>
      <c r="L310" s="1">
        <v>100</v>
      </c>
      <c r="M310" s="1">
        <v>323</v>
      </c>
      <c r="N310">
        <f t="shared" si="36"/>
        <v>424.15</v>
      </c>
      <c r="O310">
        <f t="shared" si="37"/>
        <v>323</v>
      </c>
      <c r="P310">
        <f t="shared" si="38"/>
        <v>101.14999999999998</v>
      </c>
      <c r="Q310">
        <f t="shared" si="39"/>
        <v>0.23847695390781559</v>
      </c>
      <c r="R310">
        <f t="shared" si="40"/>
        <v>424.15</v>
      </c>
      <c r="S310">
        <f t="shared" si="41"/>
        <v>101.14999999999998</v>
      </c>
      <c r="T310" t="str">
        <f t="shared" si="42"/>
        <v>Apr</v>
      </c>
      <c r="U310" t="str">
        <f t="shared" si="43"/>
        <v>Apr-2024</v>
      </c>
      <c r="V310" s="3">
        <f t="shared" si="44"/>
        <v>45383</v>
      </c>
      <c r="W310" t="str">
        <f>VLOOKUP(D310,Products!A:G,3,FALSE)</f>
        <v>Sports &amp; Fitness</v>
      </c>
      <c r="X310" t="str">
        <f>VLOOKUP(D310,Products!A:G,2,FALSE)</f>
        <v>Yoga Mat</v>
      </c>
    </row>
    <row r="311" spans="1:24">
      <c r="A311" s="1" t="s">
        <v>2123</v>
      </c>
      <c r="B311" s="2">
        <v>45653</v>
      </c>
      <c r="C311" s="1" t="s">
        <v>1349</v>
      </c>
      <c r="D311" s="1" t="s">
        <v>1758</v>
      </c>
      <c r="E311" s="1">
        <v>3</v>
      </c>
      <c r="F311" s="1">
        <v>2499</v>
      </c>
      <c r="G311" s="1">
        <v>749.7</v>
      </c>
      <c r="H311" s="1" t="s">
        <v>1812</v>
      </c>
      <c r="I311" s="1" t="s">
        <v>1802</v>
      </c>
      <c r="J311" s="1" t="s">
        <v>1802</v>
      </c>
      <c r="K311" s="1" t="s">
        <v>1810</v>
      </c>
      <c r="L311" s="1">
        <v>100</v>
      </c>
      <c r="M311" s="1">
        <v>1632</v>
      </c>
      <c r="N311">
        <f t="shared" si="36"/>
        <v>6747.3</v>
      </c>
      <c r="O311">
        <f t="shared" si="37"/>
        <v>4896</v>
      </c>
      <c r="P311">
        <f t="shared" si="38"/>
        <v>1851.3000000000002</v>
      </c>
      <c r="Q311">
        <f t="shared" si="39"/>
        <v>0.2743764172335601</v>
      </c>
      <c r="R311">
        <f t="shared" si="40"/>
        <v>6747.3</v>
      </c>
      <c r="S311">
        <f t="shared" si="41"/>
        <v>1851.3000000000002</v>
      </c>
      <c r="T311" t="str">
        <f t="shared" si="42"/>
        <v>Dec</v>
      </c>
      <c r="U311" t="str">
        <f t="shared" si="43"/>
        <v>Dec-2024</v>
      </c>
      <c r="V311" s="3">
        <f t="shared" si="44"/>
        <v>45627</v>
      </c>
      <c r="W311" t="str">
        <f>VLOOKUP(D311,Products!A:G,3,FALSE)</f>
        <v>Beauty &amp; Personal Care</v>
      </c>
      <c r="X311" t="str">
        <f>VLOOKUP(D311,Products!A:G,2,FALSE)</f>
        <v>Shampoo</v>
      </c>
    </row>
    <row r="312" spans="1:24">
      <c r="A312" s="1" t="s">
        <v>2124</v>
      </c>
      <c r="B312" s="2">
        <v>45779</v>
      </c>
      <c r="C312" s="1" t="s">
        <v>1296</v>
      </c>
      <c r="D312" s="1" t="s">
        <v>1681</v>
      </c>
      <c r="E312" s="1">
        <v>4</v>
      </c>
      <c r="F312" s="1">
        <v>799</v>
      </c>
      <c r="G312" s="1">
        <v>319.60000000000002</v>
      </c>
      <c r="H312" s="1" t="s">
        <v>1823</v>
      </c>
      <c r="I312" s="1" t="s">
        <v>1802</v>
      </c>
      <c r="J312" s="1" t="s">
        <v>1802</v>
      </c>
      <c r="K312" s="1" t="s">
        <v>1819</v>
      </c>
      <c r="L312" s="1">
        <v>70</v>
      </c>
      <c r="M312" s="1">
        <v>645</v>
      </c>
      <c r="N312">
        <f t="shared" si="36"/>
        <v>2876.4</v>
      </c>
      <c r="O312">
        <f t="shared" si="37"/>
        <v>2580</v>
      </c>
      <c r="P312">
        <f t="shared" si="38"/>
        <v>296.40000000000009</v>
      </c>
      <c r="Q312">
        <f t="shared" si="39"/>
        <v>0.10304547350855238</v>
      </c>
      <c r="R312">
        <f t="shared" si="40"/>
        <v>2876.4</v>
      </c>
      <c r="S312">
        <f t="shared" si="41"/>
        <v>296.40000000000009</v>
      </c>
      <c r="T312" t="str">
        <f t="shared" si="42"/>
        <v>May</v>
      </c>
      <c r="U312" t="str">
        <f t="shared" si="43"/>
        <v>May-2025</v>
      </c>
      <c r="V312" s="3">
        <f t="shared" si="44"/>
        <v>45778</v>
      </c>
      <c r="W312" t="str">
        <f>VLOOKUP(D312,Products!A:G,3,FALSE)</f>
        <v>Electronics</v>
      </c>
      <c r="X312" t="str">
        <f>VLOOKUP(D312,Products!A:G,2,FALSE)</f>
        <v>Headphones</v>
      </c>
    </row>
    <row r="313" spans="1:24">
      <c r="A313" s="1" t="s">
        <v>2125</v>
      </c>
      <c r="B313" s="2">
        <v>45675</v>
      </c>
      <c r="C313" s="1" t="s">
        <v>816</v>
      </c>
      <c r="D313" s="1" t="s">
        <v>1789</v>
      </c>
      <c r="E313" s="1">
        <v>4</v>
      </c>
      <c r="F313" s="1">
        <v>999</v>
      </c>
      <c r="G313" s="1">
        <v>399.6</v>
      </c>
      <c r="H313" s="1" t="s">
        <v>1823</v>
      </c>
      <c r="I313" s="1" t="s">
        <v>1802</v>
      </c>
      <c r="J313" s="1" t="s">
        <v>1809</v>
      </c>
      <c r="K313" s="1" t="s">
        <v>1803</v>
      </c>
      <c r="L313" s="1">
        <v>50</v>
      </c>
      <c r="M313" s="1">
        <v>727</v>
      </c>
      <c r="N313">
        <f t="shared" si="36"/>
        <v>3596.4</v>
      </c>
      <c r="O313">
        <f t="shared" si="37"/>
        <v>2908</v>
      </c>
      <c r="P313">
        <f t="shared" si="38"/>
        <v>688.40000000000009</v>
      </c>
      <c r="Q313">
        <f t="shared" si="39"/>
        <v>0.19141363585808033</v>
      </c>
      <c r="R313">
        <f t="shared" si="40"/>
        <v>3596.4</v>
      </c>
      <c r="S313">
        <f t="shared" si="41"/>
        <v>688.40000000000009</v>
      </c>
      <c r="T313" t="str">
        <f t="shared" si="42"/>
        <v>Jan</v>
      </c>
      <c r="U313" t="str">
        <f t="shared" si="43"/>
        <v>Jan-2025</v>
      </c>
      <c r="V313" s="3">
        <f t="shared" si="44"/>
        <v>45658</v>
      </c>
      <c r="W313" t="str">
        <f>VLOOKUP(D313,Products!A:G,3,FALSE)</f>
        <v>Sports &amp; Fitness</v>
      </c>
      <c r="X313" t="str">
        <f>VLOOKUP(D313,Products!A:G,2,FALSE)</f>
        <v>Dumbbells</v>
      </c>
    </row>
    <row r="314" spans="1:24">
      <c r="A314" s="1" t="s">
        <v>2126</v>
      </c>
      <c r="B314" s="2">
        <v>45420</v>
      </c>
      <c r="C314" s="1" t="s">
        <v>1171</v>
      </c>
      <c r="D314" s="1" t="s">
        <v>1737</v>
      </c>
      <c r="E314" s="1">
        <v>1</v>
      </c>
      <c r="F314" s="1">
        <v>499</v>
      </c>
      <c r="G314" s="1">
        <v>74.849999999999994</v>
      </c>
      <c r="H314" s="1" t="s">
        <v>1821</v>
      </c>
      <c r="I314" s="1" t="s">
        <v>1802</v>
      </c>
      <c r="J314" s="1" t="s">
        <v>1802</v>
      </c>
      <c r="K314" s="1" t="s">
        <v>1807</v>
      </c>
      <c r="L314" s="1">
        <v>50</v>
      </c>
      <c r="M314" s="1">
        <v>320</v>
      </c>
      <c r="N314">
        <f t="shared" si="36"/>
        <v>424.15</v>
      </c>
      <c r="O314">
        <f t="shared" si="37"/>
        <v>320</v>
      </c>
      <c r="P314">
        <f t="shared" si="38"/>
        <v>104.14999999999998</v>
      </c>
      <c r="Q314">
        <f t="shared" si="39"/>
        <v>0.24554992337616405</v>
      </c>
      <c r="R314">
        <f t="shared" si="40"/>
        <v>424.15</v>
      </c>
      <c r="S314">
        <f t="shared" si="41"/>
        <v>104.14999999999998</v>
      </c>
      <c r="T314" t="str">
        <f t="shared" si="42"/>
        <v>May</v>
      </c>
      <c r="U314" t="str">
        <f t="shared" si="43"/>
        <v>May-2024</v>
      </c>
      <c r="V314" s="3">
        <f t="shared" si="44"/>
        <v>45413</v>
      </c>
      <c r="W314" t="str">
        <f>VLOOKUP(D314,Products!A:G,3,FALSE)</f>
        <v>Home &amp; Kitchen</v>
      </c>
      <c r="X314" t="str">
        <f>VLOOKUP(D314,Products!A:G,2,FALSE)</f>
        <v>Cookware Set</v>
      </c>
    </row>
    <row r="315" spans="1:24">
      <c r="A315" s="1" t="s">
        <v>2127</v>
      </c>
      <c r="B315" s="2">
        <v>45403</v>
      </c>
      <c r="C315" s="1" t="s">
        <v>908</v>
      </c>
      <c r="D315" s="1" t="s">
        <v>1682</v>
      </c>
      <c r="E315" s="1">
        <v>1</v>
      </c>
      <c r="F315" s="1">
        <v>1599</v>
      </c>
      <c r="G315" s="1">
        <v>159.9</v>
      </c>
      <c r="H315" s="1" t="s">
        <v>1805</v>
      </c>
      <c r="I315" s="1" t="s">
        <v>1802</v>
      </c>
      <c r="J315" s="1" t="s">
        <v>1809</v>
      </c>
      <c r="K315" s="1" t="s">
        <v>1813</v>
      </c>
      <c r="L315" s="1">
        <v>100</v>
      </c>
      <c r="M315" s="1">
        <v>1169</v>
      </c>
      <c r="N315">
        <f t="shared" si="36"/>
        <v>1439.1</v>
      </c>
      <c r="O315">
        <f t="shared" si="37"/>
        <v>1169</v>
      </c>
      <c r="P315">
        <f t="shared" si="38"/>
        <v>270.09999999999991</v>
      </c>
      <c r="Q315">
        <f t="shared" si="39"/>
        <v>0.18768674866235838</v>
      </c>
      <c r="R315">
        <f t="shared" si="40"/>
        <v>1439.1</v>
      </c>
      <c r="S315">
        <f t="shared" si="41"/>
        <v>270.09999999999991</v>
      </c>
      <c r="T315" t="str">
        <f t="shared" si="42"/>
        <v>Apr</v>
      </c>
      <c r="U315" t="str">
        <f t="shared" si="43"/>
        <v>Apr-2024</v>
      </c>
      <c r="V315" s="3">
        <f t="shared" si="44"/>
        <v>45383</v>
      </c>
      <c r="W315" t="str">
        <f>VLOOKUP(D315,Products!A:G,3,FALSE)</f>
        <v>Electronics</v>
      </c>
      <c r="X315" t="str">
        <f>VLOOKUP(D315,Products!A:G,2,FALSE)</f>
        <v>Headphones</v>
      </c>
    </row>
    <row r="316" spans="1:24">
      <c r="A316" s="1" t="s">
        <v>2128</v>
      </c>
      <c r="B316" s="2">
        <v>45440</v>
      </c>
      <c r="C316" s="1" t="s">
        <v>1136</v>
      </c>
      <c r="D316" s="1" t="s">
        <v>1762</v>
      </c>
      <c r="E316" s="1">
        <v>3</v>
      </c>
      <c r="F316" s="1">
        <v>999</v>
      </c>
      <c r="G316" s="1">
        <v>0</v>
      </c>
      <c r="H316" s="1" t="s">
        <v>1801</v>
      </c>
      <c r="I316" s="1" t="s">
        <v>1815</v>
      </c>
      <c r="J316" s="1" t="s">
        <v>1815</v>
      </c>
      <c r="K316" s="1" t="s">
        <v>1813</v>
      </c>
      <c r="L316" s="1">
        <v>40</v>
      </c>
      <c r="M316" s="1">
        <v>818</v>
      </c>
      <c r="N316">
        <f t="shared" si="36"/>
        <v>2997</v>
      </c>
      <c r="O316">
        <f t="shared" si="37"/>
        <v>2454</v>
      </c>
      <c r="P316">
        <f t="shared" si="38"/>
        <v>543</v>
      </c>
      <c r="Q316">
        <f t="shared" si="39"/>
        <v>0.18118118118118118</v>
      </c>
      <c r="R316">
        <f t="shared" si="40"/>
        <v>0</v>
      </c>
      <c r="S316">
        <f t="shared" si="41"/>
        <v>0</v>
      </c>
      <c r="T316" t="str">
        <f t="shared" si="42"/>
        <v>May</v>
      </c>
      <c r="U316" t="str">
        <f t="shared" si="43"/>
        <v>May-2024</v>
      </c>
      <c r="V316" s="3">
        <f t="shared" si="44"/>
        <v>45413</v>
      </c>
      <c r="W316" t="str">
        <f>VLOOKUP(D316,Products!A:G,3,FALSE)</f>
        <v>Beauty &amp; Personal Care</v>
      </c>
      <c r="X316" t="str">
        <f>VLOOKUP(D316,Products!A:G,2,FALSE)</f>
        <v>Trimmer</v>
      </c>
    </row>
    <row r="317" spans="1:24">
      <c r="A317" s="1" t="s">
        <v>2129</v>
      </c>
      <c r="B317" s="2">
        <v>45326</v>
      </c>
      <c r="C317" s="1" t="s">
        <v>1373</v>
      </c>
      <c r="D317" s="1" t="s">
        <v>1720</v>
      </c>
      <c r="E317" s="1">
        <v>3</v>
      </c>
      <c r="F317" s="1">
        <v>999</v>
      </c>
      <c r="G317" s="1">
        <v>449.55</v>
      </c>
      <c r="H317" s="1" t="s">
        <v>1801</v>
      </c>
      <c r="I317" s="1" t="s">
        <v>1802</v>
      </c>
      <c r="J317" s="1" t="s">
        <v>1802</v>
      </c>
      <c r="K317" s="1" t="s">
        <v>1817</v>
      </c>
      <c r="L317" s="1">
        <v>60</v>
      </c>
      <c r="M317" s="1">
        <v>573</v>
      </c>
      <c r="N317">
        <f t="shared" si="36"/>
        <v>2547.4499999999998</v>
      </c>
      <c r="O317">
        <f t="shared" si="37"/>
        <v>1719</v>
      </c>
      <c r="P317">
        <f t="shared" si="38"/>
        <v>828.44999999999982</v>
      </c>
      <c r="Q317">
        <f t="shared" si="39"/>
        <v>0.32520756050167809</v>
      </c>
      <c r="R317">
        <f t="shared" si="40"/>
        <v>2547.4499999999998</v>
      </c>
      <c r="S317">
        <f t="shared" si="41"/>
        <v>828.44999999999982</v>
      </c>
      <c r="T317" t="str">
        <f t="shared" si="42"/>
        <v>Feb</v>
      </c>
      <c r="U317" t="str">
        <f t="shared" si="43"/>
        <v>Feb-2024</v>
      </c>
      <c r="V317" s="3">
        <f t="shared" si="44"/>
        <v>45323</v>
      </c>
      <c r="W317" t="str">
        <f>VLOOKUP(D317,Products!A:G,3,FALSE)</f>
        <v>Fashion</v>
      </c>
      <c r="X317" t="str">
        <f>VLOOKUP(D317,Products!A:G,2,FALSE)</f>
        <v>Backpack</v>
      </c>
    </row>
    <row r="318" spans="1:24">
      <c r="A318" s="1" t="s">
        <v>2130</v>
      </c>
      <c r="B318" s="2">
        <v>45738</v>
      </c>
      <c r="C318" s="1" t="s">
        <v>1037</v>
      </c>
      <c r="D318" s="1" t="s">
        <v>1676</v>
      </c>
      <c r="E318" s="1">
        <v>2</v>
      </c>
      <c r="F318" s="1">
        <v>299</v>
      </c>
      <c r="G318" s="1">
        <v>89.7</v>
      </c>
      <c r="H318" s="1" t="s">
        <v>1805</v>
      </c>
      <c r="I318" s="1" t="s">
        <v>1802</v>
      </c>
      <c r="J318" s="1" t="s">
        <v>1802</v>
      </c>
      <c r="K318" s="1" t="s">
        <v>1810</v>
      </c>
      <c r="L318" s="1">
        <v>40</v>
      </c>
      <c r="M318" s="1">
        <v>197</v>
      </c>
      <c r="N318">
        <f t="shared" si="36"/>
        <v>508.3</v>
      </c>
      <c r="O318">
        <f t="shared" si="37"/>
        <v>394</v>
      </c>
      <c r="P318">
        <f t="shared" si="38"/>
        <v>114.30000000000001</v>
      </c>
      <c r="Q318">
        <f t="shared" si="39"/>
        <v>0.22486720440684638</v>
      </c>
      <c r="R318">
        <f t="shared" si="40"/>
        <v>508.3</v>
      </c>
      <c r="S318">
        <f t="shared" si="41"/>
        <v>114.30000000000001</v>
      </c>
      <c r="T318" t="str">
        <f t="shared" si="42"/>
        <v>Mar</v>
      </c>
      <c r="U318" t="str">
        <f t="shared" si="43"/>
        <v>Mar-2025</v>
      </c>
      <c r="V318" s="3">
        <f t="shared" si="44"/>
        <v>45717</v>
      </c>
      <c r="W318" t="str">
        <f>VLOOKUP(D318,Products!A:G,3,FALSE)</f>
        <v>Electronics</v>
      </c>
      <c r="X318" t="str">
        <f>VLOOKUP(D318,Products!A:G,2,FALSE)</f>
        <v>Laptop</v>
      </c>
    </row>
    <row r="319" spans="1:24">
      <c r="A319" s="1" t="s">
        <v>2131</v>
      </c>
      <c r="B319" s="2">
        <v>45320</v>
      </c>
      <c r="C319" s="1" t="s">
        <v>475</v>
      </c>
      <c r="D319" s="1" t="s">
        <v>1699</v>
      </c>
      <c r="E319" s="1">
        <v>1</v>
      </c>
      <c r="F319" s="1">
        <v>999</v>
      </c>
      <c r="G319" s="1">
        <v>49.95</v>
      </c>
      <c r="H319" s="1" t="s">
        <v>1823</v>
      </c>
      <c r="I319" s="1" t="s">
        <v>1802</v>
      </c>
      <c r="J319" s="1" t="s">
        <v>1802</v>
      </c>
      <c r="K319" s="1" t="s">
        <v>1803</v>
      </c>
      <c r="L319" s="1">
        <v>70</v>
      </c>
      <c r="M319" s="1">
        <v>693</v>
      </c>
      <c r="N319">
        <f t="shared" si="36"/>
        <v>949.05</v>
      </c>
      <c r="O319">
        <f t="shared" si="37"/>
        <v>693</v>
      </c>
      <c r="P319">
        <f t="shared" si="38"/>
        <v>256.04999999999995</v>
      </c>
      <c r="Q319">
        <f t="shared" si="39"/>
        <v>0.26979611190137504</v>
      </c>
      <c r="R319">
        <f t="shared" si="40"/>
        <v>949.05</v>
      </c>
      <c r="S319">
        <f t="shared" si="41"/>
        <v>256.04999999999995</v>
      </c>
      <c r="T319" t="str">
        <f t="shared" si="42"/>
        <v>Jan</v>
      </c>
      <c r="U319" t="str">
        <f t="shared" si="43"/>
        <v>Jan-2024</v>
      </c>
      <c r="V319" s="3">
        <f t="shared" si="44"/>
        <v>45292</v>
      </c>
      <c r="W319" t="str">
        <f>VLOOKUP(D319,Products!A:G,3,FALSE)</f>
        <v>Fashion</v>
      </c>
      <c r="X319" t="str">
        <f>VLOOKUP(D319,Products!A:G,2,FALSE)</f>
        <v>T-Shirt</v>
      </c>
    </row>
    <row r="320" spans="1:24">
      <c r="A320" s="1" t="s">
        <v>2132</v>
      </c>
      <c r="B320" s="2">
        <v>45929</v>
      </c>
      <c r="C320" s="1" t="s">
        <v>935</v>
      </c>
      <c r="D320" s="1" t="s">
        <v>1681</v>
      </c>
      <c r="E320" s="1">
        <v>1</v>
      </c>
      <c r="F320" s="1">
        <v>799</v>
      </c>
      <c r="G320" s="1">
        <v>39.950000000000003</v>
      </c>
      <c r="H320" s="1" t="s">
        <v>1805</v>
      </c>
      <c r="I320" s="1" t="s">
        <v>1802</v>
      </c>
      <c r="J320" s="1" t="s">
        <v>1802</v>
      </c>
      <c r="K320" s="1" t="s">
        <v>1819</v>
      </c>
      <c r="L320" s="1">
        <v>70</v>
      </c>
      <c r="M320" s="1">
        <v>645</v>
      </c>
      <c r="N320">
        <f t="shared" si="36"/>
        <v>759.05</v>
      </c>
      <c r="O320">
        <f t="shared" si="37"/>
        <v>645</v>
      </c>
      <c r="P320">
        <f t="shared" si="38"/>
        <v>114.04999999999995</v>
      </c>
      <c r="Q320">
        <f t="shared" si="39"/>
        <v>0.1502536064817864</v>
      </c>
      <c r="R320">
        <f t="shared" si="40"/>
        <v>759.05</v>
      </c>
      <c r="S320">
        <f t="shared" si="41"/>
        <v>114.04999999999995</v>
      </c>
      <c r="T320" t="str">
        <f t="shared" si="42"/>
        <v>Sep</v>
      </c>
      <c r="U320" t="str">
        <f t="shared" si="43"/>
        <v>Sep-2025</v>
      </c>
      <c r="V320" s="3">
        <f t="shared" si="44"/>
        <v>45901</v>
      </c>
      <c r="W320" t="str">
        <f>VLOOKUP(D320,Products!A:G,3,FALSE)</f>
        <v>Electronics</v>
      </c>
      <c r="X320" t="str">
        <f>VLOOKUP(D320,Products!A:G,2,FALSE)</f>
        <v>Headphones</v>
      </c>
    </row>
    <row r="321" spans="1:24">
      <c r="A321" s="1" t="s">
        <v>2133</v>
      </c>
      <c r="B321" s="2">
        <v>45434</v>
      </c>
      <c r="C321" s="1" t="s">
        <v>875</v>
      </c>
      <c r="D321" s="1" t="s">
        <v>1740</v>
      </c>
      <c r="E321" s="1">
        <v>3</v>
      </c>
      <c r="F321" s="1">
        <v>4999</v>
      </c>
      <c r="G321" s="1">
        <v>1499.7</v>
      </c>
      <c r="H321" s="1" t="s">
        <v>1805</v>
      </c>
      <c r="I321" s="1" t="s">
        <v>1802</v>
      </c>
      <c r="J321" s="1" t="s">
        <v>1802</v>
      </c>
      <c r="K321" s="1" t="s">
        <v>1807</v>
      </c>
      <c r="L321" s="1">
        <v>70</v>
      </c>
      <c r="M321" s="1">
        <v>2912</v>
      </c>
      <c r="N321">
        <f t="shared" si="36"/>
        <v>13497.3</v>
      </c>
      <c r="O321">
        <f t="shared" si="37"/>
        <v>8736</v>
      </c>
      <c r="P321">
        <f t="shared" si="38"/>
        <v>4761.2999999999993</v>
      </c>
      <c r="Q321">
        <f t="shared" si="39"/>
        <v>0.35275944077704424</v>
      </c>
      <c r="R321">
        <f t="shared" si="40"/>
        <v>13497.3</v>
      </c>
      <c r="S321">
        <f t="shared" si="41"/>
        <v>4761.2999999999993</v>
      </c>
      <c r="T321" t="str">
        <f t="shared" si="42"/>
        <v>May</v>
      </c>
      <c r="U321" t="str">
        <f t="shared" si="43"/>
        <v>May-2024</v>
      </c>
      <c r="V321" s="3">
        <f t="shared" si="44"/>
        <v>45413</v>
      </c>
      <c r="W321" t="str">
        <f>VLOOKUP(D321,Products!A:G,3,FALSE)</f>
        <v>Home &amp; Kitchen</v>
      </c>
      <c r="X321" t="str">
        <f>VLOOKUP(D321,Products!A:G,2,FALSE)</f>
        <v>Bedsheet</v>
      </c>
    </row>
    <row r="322" spans="1:24">
      <c r="A322" s="1" t="s">
        <v>2134</v>
      </c>
      <c r="B322" s="2">
        <v>45831</v>
      </c>
      <c r="C322" s="1" t="s">
        <v>1470</v>
      </c>
      <c r="D322" s="1" t="s">
        <v>1756</v>
      </c>
      <c r="E322" s="1">
        <v>1</v>
      </c>
      <c r="F322" s="1">
        <v>299</v>
      </c>
      <c r="G322" s="1">
        <v>74.75</v>
      </c>
      <c r="H322" s="1" t="s">
        <v>1801</v>
      </c>
      <c r="I322" s="1" t="s">
        <v>1802</v>
      </c>
      <c r="J322" s="1" t="s">
        <v>1802</v>
      </c>
      <c r="K322" s="1" t="s">
        <v>1819</v>
      </c>
      <c r="L322" s="1">
        <v>40</v>
      </c>
      <c r="M322" s="1">
        <v>223</v>
      </c>
      <c r="N322">
        <f t="shared" si="36"/>
        <v>224.25</v>
      </c>
      <c r="O322">
        <f t="shared" si="37"/>
        <v>223</v>
      </c>
      <c r="P322">
        <f t="shared" si="38"/>
        <v>1.25</v>
      </c>
      <c r="Q322">
        <f t="shared" si="39"/>
        <v>5.5741360089186179E-3</v>
      </c>
      <c r="R322">
        <f t="shared" si="40"/>
        <v>224.25</v>
      </c>
      <c r="S322">
        <f t="shared" si="41"/>
        <v>1.25</v>
      </c>
      <c r="T322" t="str">
        <f t="shared" si="42"/>
        <v>Jun</v>
      </c>
      <c r="U322" t="str">
        <f t="shared" si="43"/>
        <v>Jun-2025</v>
      </c>
      <c r="V322" s="3">
        <f t="shared" si="44"/>
        <v>45809</v>
      </c>
      <c r="W322" t="str">
        <f>VLOOKUP(D322,Products!A:G,3,FALSE)</f>
        <v>Beauty &amp; Personal Care</v>
      </c>
      <c r="X322" t="str">
        <f>VLOOKUP(D322,Products!A:G,2,FALSE)</f>
        <v>Shampoo</v>
      </c>
    </row>
    <row r="323" spans="1:24">
      <c r="A323" s="1" t="s">
        <v>2135</v>
      </c>
      <c r="B323" s="2">
        <v>45582</v>
      </c>
      <c r="C323" s="1" t="s">
        <v>1264</v>
      </c>
      <c r="D323" s="1" t="s">
        <v>1699</v>
      </c>
      <c r="E323" s="1">
        <v>2</v>
      </c>
      <c r="F323" s="1">
        <v>999</v>
      </c>
      <c r="G323" s="1">
        <v>199.8</v>
      </c>
      <c r="H323" s="1" t="s">
        <v>1805</v>
      </c>
      <c r="I323" s="1" t="s">
        <v>1802</v>
      </c>
      <c r="J323" s="1" t="s">
        <v>1802</v>
      </c>
      <c r="K323" s="1" t="s">
        <v>1807</v>
      </c>
      <c r="L323" s="1">
        <v>40</v>
      </c>
      <c r="M323" s="1">
        <v>693</v>
      </c>
      <c r="N323">
        <f t="shared" ref="N323:N386" si="45">E323*F323-G323</f>
        <v>1798.2</v>
      </c>
      <c r="O323">
        <f t="shared" ref="O323:O386" si="46">E323*M323</f>
        <v>1386</v>
      </c>
      <c r="P323">
        <f t="shared" ref="P323:P386" si="47">N323-O323</f>
        <v>412.20000000000005</v>
      </c>
      <c r="Q323">
        <f t="shared" ref="Q323:Q386" si="48">IFERROR(P323/N323,0)</f>
        <v>0.22922922922922925</v>
      </c>
      <c r="R323">
        <f t="shared" ref="R323:R386" si="49">IF(I323="Cancelled",0,N323)</f>
        <v>1798.2</v>
      </c>
      <c r="S323">
        <f t="shared" ref="S323:S386" si="50">IF(I323="Cancelled",0,P323)</f>
        <v>412.20000000000005</v>
      </c>
      <c r="T323" t="str">
        <f t="shared" ref="T323:T386" si="51">TEXT(B323,"mmm")</f>
        <v>Oct</v>
      </c>
      <c r="U323" t="str">
        <f t="shared" ref="U323:U386" si="52">TEXT(B323,"mmm-yyyy")</f>
        <v>Oct-2024</v>
      </c>
      <c r="V323" s="3">
        <f t="shared" ref="V323:V386" si="53">DATE(YEAR(B323),MONTH(B323),1)</f>
        <v>45566</v>
      </c>
      <c r="W323" t="str">
        <f>VLOOKUP(D323,Products!A:G,3,FALSE)</f>
        <v>Fashion</v>
      </c>
      <c r="X323" t="str">
        <f>VLOOKUP(D323,Products!A:G,2,FALSE)</f>
        <v>T-Shirt</v>
      </c>
    </row>
    <row r="324" spans="1:24">
      <c r="A324" s="1" t="s">
        <v>2136</v>
      </c>
      <c r="B324" s="2">
        <v>45614</v>
      </c>
      <c r="C324" s="1" t="s">
        <v>1481</v>
      </c>
      <c r="D324" s="1" t="s">
        <v>1725</v>
      </c>
      <c r="E324" s="1">
        <v>1</v>
      </c>
      <c r="F324" s="1">
        <v>2499</v>
      </c>
      <c r="G324" s="1">
        <v>499.8</v>
      </c>
      <c r="H324" s="1" t="s">
        <v>1805</v>
      </c>
      <c r="I324" s="1" t="s">
        <v>1802</v>
      </c>
      <c r="J324" s="1" t="s">
        <v>1802</v>
      </c>
      <c r="K324" s="1" t="s">
        <v>1813</v>
      </c>
      <c r="L324" s="1">
        <v>70</v>
      </c>
      <c r="M324" s="1">
        <v>1833</v>
      </c>
      <c r="N324">
        <f t="shared" si="45"/>
        <v>1999.2</v>
      </c>
      <c r="O324">
        <f t="shared" si="46"/>
        <v>1833</v>
      </c>
      <c r="P324">
        <f t="shared" si="47"/>
        <v>166.20000000000005</v>
      </c>
      <c r="Q324">
        <f t="shared" si="48"/>
        <v>8.3133253301320542E-2</v>
      </c>
      <c r="R324">
        <f t="shared" si="49"/>
        <v>1999.2</v>
      </c>
      <c r="S324">
        <f t="shared" si="50"/>
        <v>166.20000000000005</v>
      </c>
      <c r="T324" t="str">
        <f t="shared" si="51"/>
        <v>Nov</v>
      </c>
      <c r="U324" t="str">
        <f t="shared" si="52"/>
        <v>Nov-2024</v>
      </c>
      <c r="V324" s="3">
        <f t="shared" si="53"/>
        <v>45597</v>
      </c>
      <c r="W324" t="str">
        <f>VLOOKUP(D324,Products!A:G,3,FALSE)</f>
        <v>Home &amp; Kitchen</v>
      </c>
      <c r="X324" t="str">
        <f>VLOOKUP(D324,Products!A:G,2,FALSE)</f>
        <v>Mixer Grinder</v>
      </c>
    </row>
    <row r="325" spans="1:24">
      <c r="A325" s="1" t="s">
        <v>2137</v>
      </c>
      <c r="B325" s="2">
        <v>45503</v>
      </c>
      <c r="C325" s="1" t="s">
        <v>1125</v>
      </c>
      <c r="D325" s="1" t="s">
        <v>1774</v>
      </c>
      <c r="E325" s="1">
        <v>1</v>
      </c>
      <c r="F325" s="1">
        <v>499</v>
      </c>
      <c r="G325" s="1">
        <v>0</v>
      </c>
      <c r="H325" s="1" t="s">
        <v>1823</v>
      </c>
      <c r="I325" s="1" t="s">
        <v>1815</v>
      </c>
      <c r="J325" s="1" t="s">
        <v>1815</v>
      </c>
      <c r="K325" s="1" t="s">
        <v>1813</v>
      </c>
      <c r="L325" s="1">
        <v>100</v>
      </c>
      <c r="M325" s="1">
        <v>280</v>
      </c>
      <c r="N325">
        <f t="shared" si="45"/>
        <v>499</v>
      </c>
      <c r="O325">
        <f t="shared" si="46"/>
        <v>280</v>
      </c>
      <c r="P325">
        <f t="shared" si="47"/>
        <v>219</v>
      </c>
      <c r="Q325">
        <f t="shared" si="48"/>
        <v>0.43887775551102204</v>
      </c>
      <c r="R325">
        <f t="shared" si="49"/>
        <v>0</v>
      </c>
      <c r="S325">
        <f t="shared" si="50"/>
        <v>0</v>
      </c>
      <c r="T325" t="str">
        <f t="shared" si="51"/>
        <v>Jul</v>
      </c>
      <c r="U325" t="str">
        <f t="shared" si="52"/>
        <v>Jul-2024</v>
      </c>
      <c r="V325" s="3">
        <f t="shared" si="53"/>
        <v>45474</v>
      </c>
      <c r="W325" t="str">
        <f>VLOOKUP(D325,Products!A:G,3,FALSE)</f>
        <v>Sports &amp; Fitness</v>
      </c>
      <c r="X325" t="str">
        <f>VLOOKUP(D325,Products!A:G,2,FALSE)</f>
        <v>Yoga Mat</v>
      </c>
    </row>
    <row r="326" spans="1:24">
      <c r="A326" s="1" t="s">
        <v>2138</v>
      </c>
      <c r="B326" s="2">
        <v>45681</v>
      </c>
      <c r="C326" s="1" t="s">
        <v>1085</v>
      </c>
      <c r="D326" s="1" t="s">
        <v>1797</v>
      </c>
      <c r="E326" s="1">
        <v>4</v>
      </c>
      <c r="F326" s="1">
        <v>399</v>
      </c>
      <c r="G326" s="1">
        <v>239.4</v>
      </c>
      <c r="H326" s="1" t="s">
        <v>1821</v>
      </c>
      <c r="I326" s="1" t="s">
        <v>1802</v>
      </c>
      <c r="J326" s="1" t="s">
        <v>1802</v>
      </c>
      <c r="K326" s="1" t="s">
        <v>1807</v>
      </c>
      <c r="L326" s="1">
        <v>50</v>
      </c>
      <c r="M326" s="1">
        <v>278</v>
      </c>
      <c r="N326">
        <f t="shared" si="45"/>
        <v>1356.6</v>
      </c>
      <c r="O326">
        <f t="shared" si="46"/>
        <v>1112</v>
      </c>
      <c r="P326">
        <f t="shared" si="47"/>
        <v>244.59999999999991</v>
      </c>
      <c r="Q326">
        <f t="shared" si="48"/>
        <v>0.18030370042753938</v>
      </c>
      <c r="R326">
        <f t="shared" si="49"/>
        <v>1356.6</v>
      </c>
      <c r="S326">
        <f t="shared" si="50"/>
        <v>244.59999999999991</v>
      </c>
      <c r="T326" t="str">
        <f t="shared" si="51"/>
        <v>Jan</v>
      </c>
      <c r="U326" t="str">
        <f t="shared" si="52"/>
        <v>Jan-2025</v>
      </c>
      <c r="V326" s="3">
        <f t="shared" si="53"/>
        <v>45658</v>
      </c>
      <c r="W326" t="str">
        <f>VLOOKUP(D326,Products!A:G,3,FALSE)</f>
        <v>Sports &amp; Fitness</v>
      </c>
      <c r="X326" t="str">
        <f>VLOOKUP(D326,Products!A:G,2,FALSE)</f>
        <v>Cricket Bat</v>
      </c>
    </row>
    <row r="327" spans="1:24">
      <c r="A327" s="1" t="s">
        <v>2139</v>
      </c>
      <c r="B327" s="2">
        <v>45866</v>
      </c>
      <c r="C327" s="1" t="s">
        <v>1182</v>
      </c>
      <c r="D327" s="1" t="s">
        <v>1763</v>
      </c>
      <c r="E327" s="1">
        <v>2</v>
      </c>
      <c r="F327" s="1">
        <v>999</v>
      </c>
      <c r="G327" s="1">
        <v>0</v>
      </c>
      <c r="H327" s="1" t="s">
        <v>1801</v>
      </c>
      <c r="I327" s="1" t="s">
        <v>1815</v>
      </c>
      <c r="J327" s="1" t="s">
        <v>1815</v>
      </c>
      <c r="K327" s="1" t="s">
        <v>1807</v>
      </c>
      <c r="L327" s="1">
        <v>70</v>
      </c>
      <c r="M327" s="1">
        <v>636</v>
      </c>
      <c r="N327">
        <f t="shared" si="45"/>
        <v>1998</v>
      </c>
      <c r="O327">
        <f t="shared" si="46"/>
        <v>1272</v>
      </c>
      <c r="P327">
        <f t="shared" si="47"/>
        <v>726</v>
      </c>
      <c r="Q327">
        <f t="shared" si="48"/>
        <v>0.36336336336336339</v>
      </c>
      <c r="R327">
        <f t="shared" si="49"/>
        <v>0</v>
      </c>
      <c r="S327">
        <f t="shared" si="50"/>
        <v>0</v>
      </c>
      <c r="T327" t="str">
        <f t="shared" si="51"/>
        <v>Jul</v>
      </c>
      <c r="U327" t="str">
        <f t="shared" si="52"/>
        <v>Jul-2025</v>
      </c>
      <c r="V327" s="3">
        <f t="shared" si="53"/>
        <v>45839</v>
      </c>
      <c r="W327" t="str">
        <f>VLOOKUP(D327,Products!A:G,3,FALSE)</f>
        <v>Beauty &amp; Personal Care</v>
      </c>
      <c r="X327" t="str">
        <f>VLOOKUP(D327,Products!A:G,2,FALSE)</f>
        <v>Trimmer</v>
      </c>
    </row>
    <row r="328" spans="1:24">
      <c r="A328" s="1" t="s">
        <v>2140</v>
      </c>
      <c r="B328" s="2">
        <v>45495</v>
      </c>
      <c r="C328" s="1" t="s">
        <v>1269</v>
      </c>
      <c r="D328" s="1" t="s">
        <v>1714</v>
      </c>
      <c r="E328" s="1">
        <v>1</v>
      </c>
      <c r="F328" s="1">
        <v>4999</v>
      </c>
      <c r="G328" s="1">
        <v>499.9</v>
      </c>
      <c r="H328" s="1" t="s">
        <v>1821</v>
      </c>
      <c r="I328" s="1" t="s">
        <v>1802</v>
      </c>
      <c r="J328" s="1" t="s">
        <v>1802</v>
      </c>
      <c r="K328" s="1" t="s">
        <v>1817</v>
      </c>
      <c r="L328" s="1">
        <v>50</v>
      </c>
      <c r="M328" s="1">
        <v>3985</v>
      </c>
      <c r="N328">
        <f t="shared" si="45"/>
        <v>4499.1000000000004</v>
      </c>
      <c r="O328">
        <f t="shared" si="46"/>
        <v>3985</v>
      </c>
      <c r="P328">
        <f t="shared" si="47"/>
        <v>514.10000000000036</v>
      </c>
      <c r="Q328">
        <f t="shared" si="48"/>
        <v>0.11426729790402532</v>
      </c>
      <c r="R328">
        <f t="shared" si="49"/>
        <v>4499.1000000000004</v>
      </c>
      <c r="S328">
        <f t="shared" si="50"/>
        <v>514.10000000000036</v>
      </c>
      <c r="T328" t="str">
        <f t="shared" si="51"/>
        <v>Jul</v>
      </c>
      <c r="U328" t="str">
        <f t="shared" si="52"/>
        <v>Jul-2024</v>
      </c>
      <c r="V328" s="3">
        <f t="shared" si="53"/>
        <v>45474</v>
      </c>
      <c r="W328" t="str">
        <f>VLOOKUP(D328,Products!A:G,3,FALSE)</f>
        <v>Fashion</v>
      </c>
      <c r="X328" t="str">
        <f>VLOOKUP(D328,Products!A:G,2,FALSE)</f>
        <v>Jacket</v>
      </c>
    </row>
    <row r="329" spans="1:24">
      <c r="A329" s="1" t="s">
        <v>2141</v>
      </c>
      <c r="B329" s="2">
        <v>45862</v>
      </c>
      <c r="C329" s="1" t="s">
        <v>633</v>
      </c>
      <c r="D329" s="1" t="s">
        <v>1754</v>
      </c>
      <c r="E329" s="1">
        <v>1</v>
      </c>
      <c r="F329" s="1">
        <v>399</v>
      </c>
      <c r="G329" s="1">
        <v>59.85</v>
      </c>
      <c r="H329" s="1" t="s">
        <v>1823</v>
      </c>
      <c r="I329" s="1" t="s">
        <v>1802</v>
      </c>
      <c r="J329" s="1" t="s">
        <v>1802</v>
      </c>
      <c r="K329" s="1" t="s">
        <v>1803</v>
      </c>
      <c r="L329" s="1">
        <v>40</v>
      </c>
      <c r="M329" s="1">
        <v>252</v>
      </c>
      <c r="N329">
        <f t="shared" si="45"/>
        <v>339.15</v>
      </c>
      <c r="O329">
        <f t="shared" si="46"/>
        <v>252</v>
      </c>
      <c r="P329">
        <f t="shared" si="47"/>
        <v>87.149999999999977</v>
      </c>
      <c r="Q329">
        <f t="shared" si="48"/>
        <v>0.25696594427244579</v>
      </c>
      <c r="R329">
        <f t="shared" si="49"/>
        <v>339.15</v>
      </c>
      <c r="S329">
        <f t="shared" si="50"/>
        <v>87.149999999999977</v>
      </c>
      <c r="T329" t="str">
        <f t="shared" si="51"/>
        <v>Jul</v>
      </c>
      <c r="U329" t="str">
        <f t="shared" si="52"/>
        <v>Jul-2025</v>
      </c>
      <c r="V329" s="3">
        <f t="shared" si="53"/>
        <v>45839</v>
      </c>
      <c r="W329" t="str">
        <f>VLOOKUP(D329,Products!A:G,3,FALSE)</f>
        <v>Beauty &amp; Personal Care</v>
      </c>
      <c r="X329" t="str">
        <f>VLOOKUP(D329,Products!A:G,2,FALSE)</f>
        <v>Shampoo</v>
      </c>
    </row>
    <row r="330" spans="1:24">
      <c r="A330" s="1" t="s">
        <v>2142</v>
      </c>
      <c r="B330" s="2">
        <v>45894</v>
      </c>
      <c r="C330" s="1" t="s">
        <v>726</v>
      </c>
      <c r="D330" s="1" t="s">
        <v>1745</v>
      </c>
      <c r="E330" s="1">
        <v>1</v>
      </c>
      <c r="F330" s="1">
        <v>599</v>
      </c>
      <c r="G330" s="1">
        <v>0</v>
      </c>
      <c r="H330" s="1" t="s">
        <v>1821</v>
      </c>
      <c r="I330" s="1" t="s">
        <v>1815</v>
      </c>
      <c r="J330" s="1" t="s">
        <v>1815</v>
      </c>
      <c r="K330" s="1" t="s">
        <v>1813</v>
      </c>
      <c r="L330" s="1">
        <v>50</v>
      </c>
      <c r="M330" s="1">
        <v>464</v>
      </c>
      <c r="N330">
        <f t="shared" si="45"/>
        <v>599</v>
      </c>
      <c r="O330">
        <f t="shared" si="46"/>
        <v>464</v>
      </c>
      <c r="P330">
        <f t="shared" si="47"/>
        <v>135</v>
      </c>
      <c r="Q330">
        <f t="shared" si="48"/>
        <v>0.22537562604340566</v>
      </c>
      <c r="R330">
        <f t="shared" si="49"/>
        <v>0</v>
      </c>
      <c r="S330">
        <f t="shared" si="50"/>
        <v>0</v>
      </c>
      <c r="T330" t="str">
        <f t="shared" si="51"/>
        <v>Aug</v>
      </c>
      <c r="U330" t="str">
        <f t="shared" si="52"/>
        <v>Aug-2025</v>
      </c>
      <c r="V330" s="3">
        <f t="shared" si="53"/>
        <v>45870</v>
      </c>
      <c r="W330" t="str">
        <f>VLOOKUP(D330,Products!A:G,3,FALSE)</f>
        <v>Home &amp; Kitchen</v>
      </c>
      <c r="X330" t="str">
        <f>VLOOKUP(D330,Products!A:G,2,FALSE)</f>
        <v>Storage Box</v>
      </c>
    </row>
    <row r="331" spans="1:24">
      <c r="A331" s="1" t="s">
        <v>2143</v>
      </c>
      <c r="B331" s="2">
        <v>45316</v>
      </c>
      <c r="C331" s="1" t="s">
        <v>1552</v>
      </c>
      <c r="D331" s="1" t="s">
        <v>1681</v>
      </c>
      <c r="E331" s="1">
        <v>3</v>
      </c>
      <c r="F331" s="1">
        <v>799</v>
      </c>
      <c r="G331" s="1">
        <v>359.55</v>
      </c>
      <c r="H331" s="1" t="s">
        <v>1801</v>
      </c>
      <c r="I331" s="1" t="s">
        <v>1802</v>
      </c>
      <c r="J331" s="1" t="s">
        <v>1802</v>
      </c>
      <c r="K331" s="1" t="s">
        <v>1803</v>
      </c>
      <c r="L331" s="1">
        <v>60</v>
      </c>
      <c r="M331" s="1">
        <v>645</v>
      </c>
      <c r="N331">
        <f t="shared" si="45"/>
        <v>2037.45</v>
      </c>
      <c r="O331">
        <f t="shared" si="46"/>
        <v>1935</v>
      </c>
      <c r="P331">
        <f t="shared" si="47"/>
        <v>102.45000000000005</v>
      </c>
      <c r="Q331">
        <f t="shared" si="48"/>
        <v>5.028344253846722E-2</v>
      </c>
      <c r="R331">
        <f t="shared" si="49"/>
        <v>2037.45</v>
      </c>
      <c r="S331">
        <f t="shared" si="50"/>
        <v>102.45000000000005</v>
      </c>
      <c r="T331" t="str">
        <f t="shared" si="51"/>
        <v>Jan</v>
      </c>
      <c r="U331" t="str">
        <f t="shared" si="52"/>
        <v>Jan-2024</v>
      </c>
      <c r="V331" s="3">
        <f t="shared" si="53"/>
        <v>45292</v>
      </c>
      <c r="W331" t="str">
        <f>VLOOKUP(D331,Products!A:G,3,FALSE)</f>
        <v>Electronics</v>
      </c>
      <c r="X331" t="str">
        <f>VLOOKUP(D331,Products!A:G,2,FALSE)</f>
        <v>Headphones</v>
      </c>
    </row>
    <row r="332" spans="1:24">
      <c r="A332" s="1" t="s">
        <v>2144</v>
      </c>
      <c r="B332" s="2">
        <v>45656</v>
      </c>
      <c r="C332" s="1" t="s">
        <v>690</v>
      </c>
      <c r="D332" s="1" t="s">
        <v>1720</v>
      </c>
      <c r="E332" s="1">
        <v>3</v>
      </c>
      <c r="F332" s="1">
        <v>999</v>
      </c>
      <c r="G332" s="1">
        <v>299.7</v>
      </c>
      <c r="H332" s="1" t="s">
        <v>1812</v>
      </c>
      <c r="I332" s="1" t="s">
        <v>1802</v>
      </c>
      <c r="J332" s="1" t="s">
        <v>1802</v>
      </c>
      <c r="K332" s="1" t="s">
        <v>1813</v>
      </c>
      <c r="L332" s="1">
        <v>70</v>
      </c>
      <c r="M332" s="1">
        <v>573</v>
      </c>
      <c r="N332">
        <f t="shared" si="45"/>
        <v>2697.3</v>
      </c>
      <c r="O332">
        <f t="shared" si="46"/>
        <v>1719</v>
      </c>
      <c r="P332">
        <f t="shared" si="47"/>
        <v>978.30000000000018</v>
      </c>
      <c r="Q332">
        <f t="shared" si="48"/>
        <v>0.36269602936269607</v>
      </c>
      <c r="R332">
        <f t="shared" si="49"/>
        <v>2697.3</v>
      </c>
      <c r="S332">
        <f t="shared" si="50"/>
        <v>978.30000000000018</v>
      </c>
      <c r="T332" t="str">
        <f t="shared" si="51"/>
        <v>Dec</v>
      </c>
      <c r="U332" t="str">
        <f t="shared" si="52"/>
        <v>Dec-2024</v>
      </c>
      <c r="V332" s="3">
        <f t="shared" si="53"/>
        <v>45627</v>
      </c>
      <c r="W332" t="str">
        <f>VLOOKUP(D332,Products!A:G,3,FALSE)</f>
        <v>Fashion</v>
      </c>
      <c r="X332" t="str">
        <f>VLOOKUP(D332,Products!A:G,2,FALSE)</f>
        <v>Backpack</v>
      </c>
    </row>
    <row r="333" spans="1:24">
      <c r="A333" s="1" t="s">
        <v>2145</v>
      </c>
      <c r="B333" s="2">
        <v>45478</v>
      </c>
      <c r="C333" s="1" t="s">
        <v>1278</v>
      </c>
      <c r="D333" s="1" t="s">
        <v>1722</v>
      </c>
      <c r="E333" s="1">
        <v>1</v>
      </c>
      <c r="F333" s="1">
        <v>399</v>
      </c>
      <c r="G333" s="1">
        <v>59.85</v>
      </c>
      <c r="H333" s="1" t="s">
        <v>1801</v>
      </c>
      <c r="I333" s="1" t="s">
        <v>1802</v>
      </c>
      <c r="J333" s="1" t="s">
        <v>1809</v>
      </c>
      <c r="K333" s="1" t="s">
        <v>1810</v>
      </c>
      <c r="L333" s="1">
        <v>40</v>
      </c>
      <c r="M333" s="1">
        <v>315</v>
      </c>
      <c r="N333">
        <f t="shared" si="45"/>
        <v>339.15</v>
      </c>
      <c r="O333">
        <f t="shared" si="46"/>
        <v>315</v>
      </c>
      <c r="P333">
        <f t="shared" si="47"/>
        <v>24.149999999999977</v>
      </c>
      <c r="Q333">
        <f t="shared" si="48"/>
        <v>7.120743034055721E-2</v>
      </c>
      <c r="R333">
        <f t="shared" si="49"/>
        <v>339.15</v>
      </c>
      <c r="S333">
        <f t="shared" si="50"/>
        <v>24.149999999999977</v>
      </c>
      <c r="T333" t="str">
        <f t="shared" si="51"/>
        <v>Jul</v>
      </c>
      <c r="U333" t="str">
        <f t="shared" si="52"/>
        <v>Jul-2024</v>
      </c>
      <c r="V333" s="3">
        <f t="shared" si="53"/>
        <v>45474</v>
      </c>
      <c r="W333" t="str">
        <f>VLOOKUP(D333,Products!A:G,3,FALSE)</f>
        <v>Home &amp; Kitchen</v>
      </c>
      <c r="X333" t="str">
        <f>VLOOKUP(D333,Products!A:G,2,FALSE)</f>
        <v>Mixer Grinder</v>
      </c>
    </row>
    <row r="334" spans="1:24">
      <c r="A334" s="1" t="s">
        <v>2146</v>
      </c>
      <c r="B334" s="2">
        <v>45584</v>
      </c>
      <c r="C334" s="1" t="s">
        <v>534</v>
      </c>
      <c r="D334" s="1" t="s">
        <v>1778</v>
      </c>
      <c r="E334" s="1">
        <v>1</v>
      </c>
      <c r="F334" s="1">
        <v>499</v>
      </c>
      <c r="G334" s="1">
        <v>74.849999999999994</v>
      </c>
      <c r="H334" s="1" t="s">
        <v>1801</v>
      </c>
      <c r="I334" s="1" t="s">
        <v>1802</v>
      </c>
      <c r="J334" s="1" t="s">
        <v>1802</v>
      </c>
      <c r="K334" s="1" t="s">
        <v>1807</v>
      </c>
      <c r="L334" s="1">
        <v>100</v>
      </c>
      <c r="M334" s="1">
        <v>323</v>
      </c>
      <c r="N334">
        <f t="shared" si="45"/>
        <v>424.15</v>
      </c>
      <c r="O334">
        <f t="shared" si="46"/>
        <v>323</v>
      </c>
      <c r="P334">
        <f t="shared" si="47"/>
        <v>101.14999999999998</v>
      </c>
      <c r="Q334">
        <f t="shared" si="48"/>
        <v>0.23847695390781559</v>
      </c>
      <c r="R334">
        <f t="shared" si="49"/>
        <v>424.15</v>
      </c>
      <c r="S334">
        <f t="shared" si="50"/>
        <v>101.14999999999998</v>
      </c>
      <c r="T334" t="str">
        <f t="shared" si="51"/>
        <v>Oct</v>
      </c>
      <c r="U334" t="str">
        <f t="shared" si="52"/>
        <v>Oct-2024</v>
      </c>
      <c r="V334" s="3">
        <f t="shared" si="53"/>
        <v>45566</v>
      </c>
      <c r="W334" t="str">
        <f>VLOOKUP(D334,Products!A:G,3,FALSE)</f>
        <v>Sports &amp; Fitness</v>
      </c>
      <c r="X334" t="str">
        <f>VLOOKUP(D334,Products!A:G,2,FALSE)</f>
        <v>Yoga Mat</v>
      </c>
    </row>
    <row r="335" spans="1:24">
      <c r="A335" s="1" t="s">
        <v>2147</v>
      </c>
      <c r="B335" s="2">
        <v>45438</v>
      </c>
      <c r="C335" s="1" t="s">
        <v>1607</v>
      </c>
      <c r="D335" s="1" t="s">
        <v>1664</v>
      </c>
      <c r="E335" s="1">
        <v>4</v>
      </c>
      <c r="F335" s="1">
        <v>999</v>
      </c>
      <c r="G335" s="1">
        <v>199.8</v>
      </c>
      <c r="H335" s="1" t="s">
        <v>1805</v>
      </c>
      <c r="I335" s="1" t="s">
        <v>1802</v>
      </c>
      <c r="J335" s="1" t="s">
        <v>1802</v>
      </c>
      <c r="K335" s="1" t="s">
        <v>1819</v>
      </c>
      <c r="L335" s="1">
        <v>50</v>
      </c>
      <c r="M335" s="1">
        <v>590</v>
      </c>
      <c r="N335">
        <f t="shared" si="45"/>
        <v>3796.2</v>
      </c>
      <c r="O335">
        <f t="shared" si="46"/>
        <v>2360</v>
      </c>
      <c r="P335">
        <f t="shared" si="47"/>
        <v>1436.1999999999998</v>
      </c>
      <c r="Q335">
        <f t="shared" si="48"/>
        <v>0.37832569411516775</v>
      </c>
      <c r="R335">
        <f t="shared" si="49"/>
        <v>3796.2</v>
      </c>
      <c r="S335">
        <f t="shared" si="50"/>
        <v>1436.1999999999998</v>
      </c>
      <c r="T335" t="str">
        <f t="shared" si="51"/>
        <v>May</v>
      </c>
      <c r="U335" t="str">
        <f t="shared" si="52"/>
        <v>May-2024</v>
      </c>
      <c r="V335" s="3">
        <f t="shared" si="53"/>
        <v>45413</v>
      </c>
      <c r="W335" t="str">
        <f>VLOOKUP(D335,Products!A:G,3,FALSE)</f>
        <v>Electronics</v>
      </c>
      <c r="X335" t="str">
        <f>VLOOKUP(D335,Products!A:G,2,FALSE)</f>
        <v>Smartphone</v>
      </c>
    </row>
    <row r="336" spans="1:24">
      <c r="A336" s="1" t="s">
        <v>2148</v>
      </c>
      <c r="B336" s="2">
        <v>45758</v>
      </c>
      <c r="C336" s="1" t="s">
        <v>408</v>
      </c>
      <c r="D336" s="1" t="s">
        <v>1717</v>
      </c>
      <c r="E336" s="1">
        <v>1</v>
      </c>
      <c r="F336" s="1">
        <v>399</v>
      </c>
      <c r="G336" s="1">
        <v>19.95</v>
      </c>
      <c r="H336" s="1" t="s">
        <v>1801</v>
      </c>
      <c r="I336" s="1" t="s">
        <v>1802</v>
      </c>
      <c r="J336" s="1" t="s">
        <v>1802</v>
      </c>
      <c r="K336" s="1" t="s">
        <v>1813</v>
      </c>
      <c r="L336" s="1">
        <v>80</v>
      </c>
      <c r="M336" s="1">
        <v>226</v>
      </c>
      <c r="N336">
        <f t="shared" si="45"/>
        <v>379.05</v>
      </c>
      <c r="O336">
        <f t="shared" si="46"/>
        <v>226</v>
      </c>
      <c r="P336">
        <f t="shared" si="47"/>
        <v>153.05000000000001</v>
      </c>
      <c r="Q336">
        <f t="shared" si="48"/>
        <v>0.40377258936815724</v>
      </c>
      <c r="R336">
        <f t="shared" si="49"/>
        <v>379.05</v>
      </c>
      <c r="S336">
        <f t="shared" si="50"/>
        <v>153.05000000000001</v>
      </c>
      <c r="T336" t="str">
        <f t="shared" si="51"/>
        <v>Apr</v>
      </c>
      <c r="U336" t="str">
        <f t="shared" si="52"/>
        <v>Apr-2025</v>
      </c>
      <c r="V336" s="3">
        <f t="shared" si="53"/>
        <v>45748</v>
      </c>
      <c r="W336" t="str">
        <f>VLOOKUP(D336,Products!A:G,3,FALSE)</f>
        <v>Fashion</v>
      </c>
      <c r="X336" t="str">
        <f>VLOOKUP(D336,Products!A:G,2,FALSE)</f>
        <v>Backpack</v>
      </c>
    </row>
    <row r="337" spans="1:24">
      <c r="A337" s="1" t="s">
        <v>2149</v>
      </c>
      <c r="B337" s="2">
        <v>45400</v>
      </c>
      <c r="C337" s="1" t="s">
        <v>526</v>
      </c>
      <c r="D337" s="1" t="s">
        <v>1773</v>
      </c>
      <c r="E337" s="1">
        <v>1</v>
      </c>
      <c r="F337" s="1">
        <v>6999</v>
      </c>
      <c r="G337" s="1">
        <v>1749.75</v>
      </c>
      <c r="H337" s="1" t="s">
        <v>1805</v>
      </c>
      <c r="I337" s="1" t="s">
        <v>1802</v>
      </c>
      <c r="J337" s="1" t="s">
        <v>1809</v>
      </c>
      <c r="K337" s="1" t="s">
        <v>1813</v>
      </c>
      <c r="L337" s="1">
        <v>100</v>
      </c>
      <c r="M337" s="1">
        <v>4949</v>
      </c>
      <c r="N337">
        <f t="shared" si="45"/>
        <v>5249.25</v>
      </c>
      <c r="O337">
        <f t="shared" si="46"/>
        <v>4949</v>
      </c>
      <c r="P337">
        <f t="shared" si="47"/>
        <v>300.25</v>
      </c>
      <c r="Q337">
        <f t="shared" si="48"/>
        <v>5.7198647425822736E-2</v>
      </c>
      <c r="R337">
        <f t="shared" si="49"/>
        <v>5249.25</v>
      </c>
      <c r="S337">
        <f t="shared" si="50"/>
        <v>300.25</v>
      </c>
      <c r="T337" t="str">
        <f t="shared" si="51"/>
        <v>Apr</v>
      </c>
      <c r="U337" t="str">
        <f t="shared" si="52"/>
        <v>Apr-2024</v>
      </c>
      <c r="V337" s="3">
        <f t="shared" si="53"/>
        <v>45383</v>
      </c>
      <c r="W337" t="str">
        <f>VLOOKUP(D337,Products!A:G,3,FALSE)</f>
        <v>Beauty &amp; Personal Care</v>
      </c>
      <c r="X337" t="str">
        <f>VLOOKUP(D337,Products!A:G,2,FALSE)</f>
        <v>Perfume</v>
      </c>
    </row>
    <row r="338" spans="1:24">
      <c r="A338" s="1" t="s">
        <v>2150</v>
      </c>
      <c r="B338" s="2">
        <v>45471</v>
      </c>
      <c r="C338" s="1" t="s">
        <v>1005</v>
      </c>
      <c r="D338" s="1" t="s">
        <v>1660</v>
      </c>
      <c r="E338" s="1">
        <v>1</v>
      </c>
      <c r="F338" s="1">
        <v>799</v>
      </c>
      <c r="G338" s="1">
        <v>159.80000000000001</v>
      </c>
      <c r="H338" s="1" t="s">
        <v>1812</v>
      </c>
      <c r="I338" s="1" t="s">
        <v>1802</v>
      </c>
      <c r="J338" s="1" t="s">
        <v>1809</v>
      </c>
      <c r="K338" s="1" t="s">
        <v>1810</v>
      </c>
      <c r="L338" s="1">
        <v>70</v>
      </c>
      <c r="M338" s="1">
        <v>547</v>
      </c>
      <c r="N338">
        <f t="shared" si="45"/>
        <v>639.20000000000005</v>
      </c>
      <c r="O338">
        <f t="shared" si="46"/>
        <v>547</v>
      </c>
      <c r="P338">
        <f t="shared" si="47"/>
        <v>92.200000000000045</v>
      </c>
      <c r="Q338">
        <f t="shared" si="48"/>
        <v>0.14424280350438054</v>
      </c>
      <c r="R338">
        <f t="shared" si="49"/>
        <v>639.20000000000005</v>
      </c>
      <c r="S338">
        <f t="shared" si="50"/>
        <v>92.200000000000045</v>
      </c>
      <c r="T338" t="str">
        <f t="shared" si="51"/>
        <v>Jun</v>
      </c>
      <c r="U338" t="str">
        <f t="shared" si="52"/>
        <v>Jun-2024</v>
      </c>
      <c r="V338" s="3">
        <f t="shared" si="53"/>
        <v>45444</v>
      </c>
      <c r="W338" t="str">
        <f>VLOOKUP(D338,Products!A:G,3,FALSE)</f>
        <v>Electronics</v>
      </c>
      <c r="X338" t="str">
        <f>VLOOKUP(D338,Products!A:G,2,FALSE)</f>
        <v>Smartphone</v>
      </c>
    </row>
    <row r="339" spans="1:24">
      <c r="A339" s="1" t="s">
        <v>2151</v>
      </c>
      <c r="B339" s="2">
        <v>45640</v>
      </c>
      <c r="C339" s="1" t="s">
        <v>1587</v>
      </c>
      <c r="D339" s="1" t="s">
        <v>1704</v>
      </c>
      <c r="E339" s="1">
        <v>4</v>
      </c>
      <c r="F339" s="1">
        <v>599</v>
      </c>
      <c r="G339" s="1">
        <v>239.6</v>
      </c>
      <c r="H339" s="1" t="s">
        <v>1801</v>
      </c>
      <c r="I339" s="1" t="s">
        <v>1802</v>
      </c>
      <c r="J339" s="1" t="s">
        <v>1802</v>
      </c>
      <c r="K339" s="1" t="s">
        <v>1810</v>
      </c>
      <c r="L339" s="1">
        <v>50</v>
      </c>
      <c r="M339" s="1">
        <v>363</v>
      </c>
      <c r="N339">
        <f t="shared" si="45"/>
        <v>2156.4</v>
      </c>
      <c r="O339">
        <f t="shared" si="46"/>
        <v>1452</v>
      </c>
      <c r="P339">
        <f t="shared" si="47"/>
        <v>704.40000000000009</v>
      </c>
      <c r="Q339">
        <f t="shared" si="48"/>
        <v>0.32665553700612132</v>
      </c>
      <c r="R339">
        <f t="shared" si="49"/>
        <v>2156.4</v>
      </c>
      <c r="S339">
        <f t="shared" si="50"/>
        <v>704.40000000000009</v>
      </c>
      <c r="T339" t="str">
        <f t="shared" si="51"/>
        <v>Dec</v>
      </c>
      <c r="U339" t="str">
        <f t="shared" si="52"/>
        <v>Dec-2024</v>
      </c>
      <c r="V339" s="3">
        <f t="shared" si="53"/>
        <v>45627</v>
      </c>
      <c r="W339" t="str">
        <f>VLOOKUP(D339,Products!A:G,3,FALSE)</f>
        <v>Fashion</v>
      </c>
      <c r="X339" t="str">
        <f>VLOOKUP(D339,Products!A:G,2,FALSE)</f>
        <v>Jeans</v>
      </c>
    </row>
    <row r="340" spans="1:24">
      <c r="A340" s="1" t="s">
        <v>2152</v>
      </c>
      <c r="B340" s="2">
        <v>45819</v>
      </c>
      <c r="C340" s="1" t="s">
        <v>517</v>
      </c>
      <c r="D340" s="1" t="s">
        <v>1759</v>
      </c>
      <c r="E340" s="1">
        <v>1</v>
      </c>
      <c r="F340" s="1">
        <v>2499</v>
      </c>
      <c r="G340" s="1">
        <v>374.85</v>
      </c>
      <c r="H340" s="1" t="s">
        <v>1805</v>
      </c>
      <c r="I340" s="1" t="s">
        <v>1802</v>
      </c>
      <c r="J340" s="1" t="s">
        <v>1802</v>
      </c>
      <c r="K340" s="1" t="s">
        <v>1803</v>
      </c>
      <c r="L340" s="1">
        <v>70</v>
      </c>
      <c r="M340" s="1">
        <v>1430</v>
      </c>
      <c r="N340">
        <f t="shared" si="45"/>
        <v>2124.15</v>
      </c>
      <c r="O340">
        <f t="shared" si="46"/>
        <v>1430</v>
      </c>
      <c r="P340">
        <f t="shared" si="47"/>
        <v>694.15000000000009</v>
      </c>
      <c r="Q340">
        <f t="shared" si="48"/>
        <v>0.32678953934514987</v>
      </c>
      <c r="R340">
        <f t="shared" si="49"/>
        <v>2124.15</v>
      </c>
      <c r="S340">
        <f t="shared" si="50"/>
        <v>694.15000000000009</v>
      </c>
      <c r="T340" t="str">
        <f t="shared" si="51"/>
        <v>Jun</v>
      </c>
      <c r="U340" t="str">
        <f t="shared" si="52"/>
        <v>Jun-2025</v>
      </c>
      <c r="V340" s="3">
        <f t="shared" si="53"/>
        <v>45809</v>
      </c>
      <c r="W340" t="str">
        <f>VLOOKUP(D340,Products!A:G,3,FALSE)</f>
        <v>Beauty &amp; Personal Care</v>
      </c>
      <c r="X340" t="str">
        <f>VLOOKUP(D340,Products!A:G,2,FALSE)</f>
        <v>Trimmer</v>
      </c>
    </row>
    <row r="341" spans="1:24">
      <c r="A341" s="1" t="s">
        <v>2153</v>
      </c>
      <c r="B341" s="2">
        <v>45898</v>
      </c>
      <c r="C341" s="1" t="s">
        <v>1049</v>
      </c>
      <c r="D341" s="1" t="s">
        <v>1728</v>
      </c>
      <c r="E341" s="1">
        <v>1</v>
      </c>
      <c r="F341" s="1">
        <v>4999</v>
      </c>
      <c r="G341" s="1">
        <v>499.9</v>
      </c>
      <c r="H341" s="1" t="s">
        <v>1821</v>
      </c>
      <c r="I341" s="1" t="s">
        <v>1802</v>
      </c>
      <c r="J341" s="1" t="s">
        <v>1809</v>
      </c>
      <c r="K341" s="1" t="s">
        <v>1810</v>
      </c>
      <c r="L341" s="1">
        <v>40</v>
      </c>
      <c r="M341" s="1">
        <v>3040</v>
      </c>
      <c r="N341">
        <f t="shared" si="45"/>
        <v>4499.1000000000004</v>
      </c>
      <c r="O341">
        <f t="shared" si="46"/>
        <v>3040</v>
      </c>
      <c r="P341">
        <f t="shared" si="47"/>
        <v>1459.1000000000004</v>
      </c>
      <c r="Q341">
        <f t="shared" si="48"/>
        <v>0.32430930630570565</v>
      </c>
      <c r="R341">
        <f t="shared" si="49"/>
        <v>4499.1000000000004</v>
      </c>
      <c r="S341">
        <f t="shared" si="50"/>
        <v>1459.1000000000004</v>
      </c>
      <c r="T341" t="str">
        <f t="shared" si="51"/>
        <v>Aug</v>
      </c>
      <c r="U341" t="str">
        <f t="shared" si="52"/>
        <v>Aug-2025</v>
      </c>
      <c r="V341" s="3">
        <f t="shared" si="53"/>
        <v>45870</v>
      </c>
      <c r="W341" t="str">
        <f>VLOOKUP(D341,Products!A:G,3,FALSE)</f>
        <v>Home &amp; Kitchen</v>
      </c>
      <c r="X341" t="str">
        <f>VLOOKUP(D341,Products!A:G,2,FALSE)</f>
        <v>Air Fryer</v>
      </c>
    </row>
    <row r="342" spans="1:24">
      <c r="A342" s="1" t="s">
        <v>2154</v>
      </c>
      <c r="B342" s="2">
        <v>45549</v>
      </c>
      <c r="C342" s="1" t="s">
        <v>248</v>
      </c>
      <c r="D342" s="1" t="s">
        <v>1752</v>
      </c>
      <c r="E342" s="1">
        <v>4</v>
      </c>
      <c r="F342" s="1">
        <v>2999</v>
      </c>
      <c r="G342" s="1">
        <v>2399.1999999999998</v>
      </c>
      <c r="H342" s="1" t="s">
        <v>1812</v>
      </c>
      <c r="I342" s="1" t="s">
        <v>1802</v>
      </c>
      <c r="J342" s="1" t="s">
        <v>1802</v>
      </c>
      <c r="K342" s="1" t="s">
        <v>1813</v>
      </c>
      <c r="L342" s="1">
        <v>60</v>
      </c>
      <c r="M342" s="1">
        <v>1877</v>
      </c>
      <c r="N342">
        <f t="shared" si="45"/>
        <v>9596.7999999999993</v>
      </c>
      <c r="O342">
        <f t="shared" si="46"/>
        <v>7508</v>
      </c>
      <c r="P342">
        <f t="shared" si="47"/>
        <v>2088.7999999999993</v>
      </c>
      <c r="Q342">
        <f t="shared" si="48"/>
        <v>0.2176558852950983</v>
      </c>
      <c r="R342">
        <f t="shared" si="49"/>
        <v>9596.7999999999993</v>
      </c>
      <c r="S342">
        <f t="shared" si="50"/>
        <v>2088.7999999999993</v>
      </c>
      <c r="T342" t="str">
        <f t="shared" si="51"/>
        <v>Sep</v>
      </c>
      <c r="U342" t="str">
        <f t="shared" si="52"/>
        <v>Sep-2024</v>
      </c>
      <c r="V342" s="3">
        <f t="shared" si="53"/>
        <v>45536</v>
      </c>
      <c r="W342" t="str">
        <f>VLOOKUP(D342,Products!A:G,3,FALSE)</f>
        <v>Beauty &amp; Personal Care</v>
      </c>
      <c r="X342" t="str">
        <f>VLOOKUP(D342,Products!A:G,2,FALSE)</f>
        <v>Face Wash</v>
      </c>
    </row>
    <row r="343" spans="1:24">
      <c r="A343" s="1" t="s">
        <v>2155</v>
      </c>
      <c r="B343" s="2">
        <v>45852</v>
      </c>
      <c r="C343" s="1" t="s">
        <v>456</v>
      </c>
      <c r="D343" s="1" t="s">
        <v>1670</v>
      </c>
      <c r="E343" s="1">
        <v>2</v>
      </c>
      <c r="F343" s="1">
        <v>599</v>
      </c>
      <c r="G343" s="1">
        <v>179.7</v>
      </c>
      <c r="H343" s="1" t="s">
        <v>1805</v>
      </c>
      <c r="I343" s="1" t="s">
        <v>1802</v>
      </c>
      <c r="J343" s="1" t="s">
        <v>1802</v>
      </c>
      <c r="K343" s="1" t="s">
        <v>1803</v>
      </c>
      <c r="L343" s="1">
        <v>100</v>
      </c>
      <c r="M343" s="1">
        <v>426</v>
      </c>
      <c r="N343">
        <f t="shared" si="45"/>
        <v>1018.3</v>
      </c>
      <c r="O343">
        <f t="shared" si="46"/>
        <v>852</v>
      </c>
      <c r="P343">
        <f t="shared" si="47"/>
        <v>166.29999999999995</v>
      </c>
      <c r="Q343">
        <f t="shared" si="48"/>
        <v>0.16331140135519981</v>
      </c>
      <c r="R343">
        <f t="shared" si="49"/>
        <v>1018.3</v>
      </c>
      <c r="S343">
        <f t="shared" si="50"/>
        <v>166.29999999999995</v>
      </c>
      <c r="T343" t="str">
        <f t="shared" si="51"/>
        <v>Jul</v>
      </c>
      <c r="U343" t="str">
        <f t="shared" si="52"/>
        <v>Jul-2025</v>
      </c>
      <c r="V343" s="3">
        <f t="shared" si="53"/>
        <v>45839</v>
      </c>
      <c r="W343" t="str">
        <f>VLOOKUP(D343,Products!A:G,3,FALSE)</f>
        <v>Electronics</v>
      </c>
      <c r="X343" t="str">
        <f>VLOOKUP(D343,Products!A:G,2,FALSE)</f>
        <v>Laptop</v>
      </c>
    </row>
    <row r="344" spans="1:24">
      <c r="A344" s="1" t="s">
        <v>2156</v>
      </c>
      <c r="B344" s="2">
        <v>45756</v>
      </c>
      <c r="C344" s="1" t="s">
        <v>535</v>
      </c>
      <c r="D344" s="1" t="s">
        <v>1773</v>
      </c>
      <c r="E344" s="1">
        <v>1</v>
      </c>
      <c r="F344" s="1">
        <v>6999</v>
      </c>
      <c r="G344" s="1">
        <v>349.95</v>
      </c>
      <c r="H344" s="1" t="s">
        <v>1801</v>
      </c>
      <c r="I344" s="1" t="s">
        <v>1802</v>
      </c>
      <c r="J344" s="1" t="s">
        <v>1802</v>
      </c>
      <c r="K344" s="1" t="s">
        <v>1810</v>
      </c>
      <c r="L344" s="1">
        <v>40</v>
      </c>
      <c r="M344" s="1">
        <v>4949</v>
      </c>
      <c r="N344">
        <f t="shared" si="45"/>
        <v>6649.05</v>
      </c>
      <c r="O344">
        <f t="shared" si="46"/>
        <v>4949</v>
      </c>
      <c r="P344">
        <f t="shared" si="47"/>
        <v>1700.0500000000002</v>
      </c>
      <c r="Q344">
        <f t="shared" si="48"/>
        <v>0.25568314270459691</v>
      </c>
      <c r="R344">
        <f t="shared" si="49"/>
        <v>6649.05</v>
      </c>
      <c r="S344">
        <f t="shared" si="50"/>
        <v>1700.0500000000002</v>
      </c>
      <c r="T344" t="str">
        <f t="shared" si="51"/>
        <v>Apr</v>
      </c>
      <c r="U344" t="str">
        <f t="shared" si="52"/>
        <v>Apr-2025</v>
      </c>
      <c r="V344" s="3">
        <f t="shared" si="53"/>
        <v>45748</v>
      </c>
      <c r="W344" t="str">
        <f>VLOOKUP(D344,Products!A:G,3,FALSE)</f>
        <v>Beauty &amp; Personal Care</v>
      </c>
      <c r="X344" t="str">
        <f>VLOOKUP(D344,Products!A:G,2,FALSE)</f>
        <v>Perfume</v>
      </c>
    </row>
    <row r="345" spans="1:24">
      <c r="A345" s="1" t="s">
        <v>2157</v>
      </c>
      <c r="B345" s="2">
        <v>45349</v>
      </c>
      <c r="C345" s="1" t="s">
        <v>1578</v>
      </c>
      <c r="D345" s="1" t="s">
        <v>1757</v>
      </c>
      <c r="E345" s="1">
        <v>1</v>
      </c>
      <c r="F345" s="1">
        <v>999</v>
      </c>
      <c r="G345" s="1">
        <v>0</v>
      </c>
      <c r="H345" s="1" t="s">
        <v>1805</v>
      </c>
      <c r="I345" s="1" t="s">
        <v>1815</v>
      </c>
      <c r="J345" s="1" t="s">
        <v>1815</v>
      </c>
      <c r="K345" s="1" t="s">
        <v>1807</v>
      </c>
      <c r="L345" s="1">
        <v>100</v>
      </c>
      <c r="M345" s="1">
        <v>611</v>
      </c>
      <c r="N345">
        <f t="shared" si="45"/>
        <v>999</v>
      </c>
      <c r="O345">
        <f t="shared" si="46"/>
        <v>611</v>
      </c>
      <c r="P345">
        <f t="shared" si="47"/>
        <v>388</v>
      </c>
      <c r="Q345">
        <f t="shared" si="48"/>
        <v>0.38838838838838841</v>
      </c>
      <c r="R345">
        <f t="shared" si="49"/>
        <v>0</v>
      </c>
      <c r="S345">
        <f t="shared" si="50"/>
        <v>0</v>
      </c>
      <c r="T345" t="str">
        <f t="shared" si="51"/>
        <v>Feb</v>
      </c>
      <c r="U345" t="str">
        <f t="shared" si="52"/>
        <v>Feb-2024</v>
      </c>
      <c r="V345" s="3">
        <f t="shared" si="53"/>
        <v>45323</v>
      </c>
      <c r="W345" t="str">
        <f>VLOOKUP(D345,Products!A:G,3,FALSE)</f>
        <v>Beauty &amp; Personal Care</v>
      </c>
      <c r="X345" t="str">
        <f>VLOOKUP(D345,Products!A:G,2,FALSE)</f>
        <v>Shampoo</v>
      </c>
    </row>
    <row r="346" spans="1:24">
      <c r="A346" s="1" t="s">
        <v>2158</v>
      </c>
      <c r="B346" s="2">
        <v>45845</v>
      </c>
      <c r="C346" s="1" t="s">
        <v>1023</v>
      </c>
      <c r="D346" s="1" t="s">
        <v>1670</v>
      </c>
      <c r="E346" s="1">
        <v>4</v>
      </c>
      <c r="F346" s="1">
        <v>599</v>
      </c>
      <c r="G346" s="1">
        <v>119.8</v>
      </c>
      <c r="H346" s="1" t="s">
        <v>1805</v>
      </c>
      <c r="I346" s="1" t="s">
        <v>1802</v>
      </c>
      <c r="J346" s="1" t="s">
        <v>1802</v>
      </c>
      <c r="K346" s="1" t="s">
        <v>1810</v>
      </c>
      <c r="L346" s="1">
        <v>80</v>
      </c>
      <c r="M346" s="1">
        <v>426</v>
      </c>
      <c r="N346">
        <f t="shared" si="45"/>
        <v>2276.1999999999998</v>
      </c>
      <c r="O346">
        <f t="shared" si="46"/>
        <v>1704</v>
      </c>
      <c r="P346">
        <f t="shared" si="47"/>
        <v>572.19999999999982</v>
      </c>
      <c r="Q346">
        <f t="shared" si="48"/>
        <v>0.25138388542307349</v>
      </c>
      <c r="R346">
        <f t="shared" si="49"/>
        <v>2276.1999999999998</v>
      </c>
      <c r="S346">
        <f t="shared" si="50"/>
        <v>572.19999999999982</v>
      </c>
      <c r="T346" t="str">
        <f t="shared" si="51"/>
        <v>Jul</v>
      </c>
      <c r="U346" t="str">
        <f t="shared" si="52"/>
        <v>Jul-2025</v>
      </c>
      <c r="V346" s="3">
        <f t="shared" si="53"/>
        <v>45839</v>
      </c>
      <c r="W346" t="str">
        <f>VLOOKUP(D346,Products!A:G,3,FALSE)</f>
        <v>Electronics</v>
      </c>
      <c r="X346" t="str">
        <f>VLOOKUP(D346,Products!A:G,2,FALSE)</f>
        <v>Laptop</v>
      </c>
    </row>
    <row r="347" spans="1:24">
      <c r="A347" s="1" t="s">
        <v>2159</v>
      </c>
      <c r="B347" s="2">
        <v>45877</v>
      </c>
      <c r="C347" s="1" t="s">
        <v>652</v>
      </c>
      <c r="D347" s="1" t="s">
        <v>1710</v>
      </c>
      <c r="E347" s="1">
        <v>4</v>
      </c>
      <c r="F347" s="1">
        <v>3999</v>
      </c>
      <c r="G347" s="1">
        <v>3999</v>
      </c>
      <c r="H347" s="1" t="s">
        <v>1801</v>
      </c>
      <c r="I347" s="1" t="s">
        <v>1802</v>
      </c>
      <c r="J347" s="1" t="s">
        <v>1802</v>
      </c>
      <c r="K347" s="1" t="s">
        <v>1807</v>
      </c>
      <c r="L347" s="1">
        <v>70</v>
      </c>
      <c r="M347" s="1">
        <v>3007</v>
      </c>
      <c r="N347">
        <f t="shared" si="45"/>
        <v>11997</v>
      </c>
      <c r="O347">
        <f t="shared" si="46"/>
        <v>12028</v>
      </c>
      <c r="P347">
        <f t="shared" si="47"/>
        <v>-31</v>
      </c>
      <c r="Q347">
        <f t="shared" si="48"/>
        <v>-2.5839793281653748E-3</v>
      </c>
      <c r="R347">
        <f t="shared" si="49"/>
        <v>11997</v>
      </c>
      <c r="S347">
        <f t="shared" si="50"/>
        <v>-31</v>
      </c>
      <c r="T347" t="str">
        <f t="shared" si="51"/>
        <v>Aug</v>
      </c>
      <c r="U347" t="str">
        <f t="shared" si="52"/>
        <v>Aug-2025</v>
      </c>
      <c r="V347" s="3">
        <f t="shared" si="53"/>
        <v>45870</v>
      </c>
      <c r="W347" t="str">
        <f>VLOOKUP(D347,Products!A:G,3,FALSE)</f>
        <v>Fashion</v>
      </c>
      <c r="X347" t="str">
        <f>VLOOKUP(D347,Products!A:G,2,FALSE)</f>
        <v>Sneakers</v>
      </c>
    </row>
    <row r="348" spans="1:24">
      <c r="A348" s="1" t="s">
        <v>2160</v>
      </c>
      <c r="B348" s="2">
        <v>45556</v>
      </c>
      <c r="C348" s="1" t="s">
        <v>1579</v>
      </c>
      <c r="D348" s="1" t="s">
        <v>1706</v>
      </c>
      <c r="E348" s="1">
        <v>4</v>
      </c>
      <c r="F348" s="1">
        <v>799</v>
      </c>
      <c r="G348" s="1">
        <v>0</v>
      </c>
      <c r="H348" s="1" t="s">
        <v>1823</v>
      </c>
      <c r="I348" s="1" t="s">
        <v>1815</v>
      </c>
      <c r="J348" s="1" t="s">
        <v>1815</v>
      </c>
      <c r="K348" s="1" t="s">
        <v>1810</v>
      </c>
      <c r="L348" s="1">
        <v>40</v>
      </c>
      <c r="M348" s="1">
        <v>526</v>
      </c>
      <c r="N348">
        <f t="shared" si="45"/>
        <v>3196</v>
      </c>
      <c r="O348">
        <f t="shared" si="46"/>
        <v>2104</v>
      </c>
      <c r="P348">
        <f t="shared" si="47"/>
        <v>1092</v>
      </c>
      <c r="Q348">
        <f t="shared" si="48"/>
        <v>0.34167709637046306</v>
      </c>
      <c r="R348">
        <f t="shared" si="49"/>
        <v>0</v>
      </c>
      <c r="S348">
        <f t="shared" si="50"/>
        <v>0</v>
      </c>
      <c r="T348" t="str">
        <f t="shared" si="51"/>
        <v>Sep</v>
      </c>
      <c r="U348" t="str">
        <f t="shared" si="52"/>
        <v>Sep-2024</v>
      </c>
      <c r="V348" s="3">
        <f t="shared" si="53"/>
        <v>45536</v>
      </c>
      <c r="W348" t="str">
        <f>VLOOKUP(D348,Products!A:G,3,FALSE)</f>
        <v>Fashion</v>
      </c>
      <c r="X348" t="str">
        <f>VLOOKUP(D348,Products!A:G,2,FALSE)</f>
        <v>Jeans</v>
      </c>
    </row>
    <row r="349" spans="1:24">
      <c r="A349" s="1" t="s">
        <v>2161</v>
      </c>
      <c r="B349" s="2">
        <v>45731</v>
      </c>
      <c r="C349" s="1" t="s">
        <v>354</v>
      </c>
      <c r="D349" s="1" t="s">
        <v>1709</v>
      </c>
      <c r="E349" s="1">
        <v>1</v>
      </c>
      <c r="F349" s="1">
        <v>799</v>
      </c>
      <c r="G349" s="1">
        <v>0</v>
      </c>
      <c r="H349" s="1" t="s">
        <v>1823</v>
      </c>
      <c r="I349" s="1" t="s">
        <v>1802</v>
      </c>
      <c r="J349" s="1" t="s">
        <v>1802</v>
      </c>
      <c r="K349" s="1" t="s">
        <v>1803</v>
      </c>
      <c r="L349" s="1">
        <v>50</v>
      </c>
      <c r="M349" s="1">
        <v>566</v>
      </c>
      <c r="N349">
        <f t="shared" si="45"/>
        <v>799</v>
      </c>
      <c r="O349">
        <f t="shared" si="46"/>
        <v>566</v>
      </c>
      <c r="P349">
        <f t="shared" si="47"/>
        <v>233</v>
      </c>
      <c r="Q349">
        <f t="shared" si="48"/>
        <v>0.29161451814768463</v>
      </c>
      <c r="R349">
        <f t="shared" si="49"/>
        <v>799</v>
      </c>
      <c r="S349">
        <f t="shared" si="50"/>
        <v>233</v>
      </c>
      <c r="T349" t="str">
        <f t="shared" si="51"/>
        <v>Mar</v>
      </c>
      <c r="U349" t="str">
        <f t="shared" si="52"/>
        <v>Mar-2025</v>
      </c>
      <c r="V349" s="3">
        <f t="shared" si="53"/>
        <v>45717</v>
      </c>
      <c r="W349" t="str">
        <f>VLOOKUP(D349,Products!A:G,3,FALSE)</f>
        <v>Fashion</v>
      </c>
      <c r="X349" t="str">
        <f>VLOOKUP(D349,Products!A:G,2,FALSE)</f>
        <v>Sneakers</v>
      </c>
    </row>
    <row r="350" spans="1:24">
      <c r="A350" s="1" t="s">
        <v>2162</v>
      </c>
      <c r="B350" s="2">
        <v>45301</v>
      </c>
      <c r="C350" s="1" t="s">
        <v>720</v>
      </c>
      <c r="D350" s="1" t="s">
        <v>1709</v>
      </c>
      <c r="E350" s="1">
        <v>4</v>
      </c>
      <c r="F350" s="1">
        <v>799</v>
      </c>
      <c r="G350" s="1">
        <v>159.80000000000001</v>
      </c>
      <c r="H350" s="1" t="s">
        <v>1823</v>
      </c>
      <c r="I350" s="1" t="s">
        <v>1802</v>
      </c>
      <c r="J350" s="1" t="s">
        <v>1802</v>
      </c>
      <c r="K350" s="1" t="s">
        <v>1817</v>
      </c>
      <c r="L350" s="1">
        <v>60</v>
      </c>
      <c r="M350" s="1">
        <v>566</v>
      </c>
      <c r="N350">
        <f t="shared" si="45"/>
        <v>3036.2</v>
      </c>
      <c r="O350">
        <f t="shared" si="46"/>
        <v>2264</v>
      </c>
      <c r="P350">
        <f t="shared" si="47"/>
        <v>772.19999999999982</v>
      </c>
      <c r="Q350">
        <f t="shared" si="48"/>
        <v>0.25433107173440478</v>
      </c>
      <c r="R350">
        <f t="shared" si="49"/>
        <v>3036.2</v>
      </c>
      <c r="S350">
        <f t="shared" si="50"/>
        <v>772.19999999999982</v>
      </c>
      <c r="T350" t="str">
        <f t="shared" si="51"/>
        <v>Jan</v>
      </c>
      <c r="U350" t="str">
        <f t="shared" si="52"/>
        <v>Jan-2024</v>
      </c>
      <c r="V350" s="3">
        <f t="shared" si="53"/>
        <v>45292</v>
      </c>
      <c r="W350" t="str">
        <f>VLOOKUP(D350,Products!A:G,3,FALSE)</f>
        <v>Fashion</v>
      </c>
      <c r="X350" t="str">
        <f>VLOOKUP(D350,Products!A:G,2,FALSE)</f>
        <v>Sneakers</v>
      </c>
    </row>
    <row r="351" spans="1:24">
      <c r="A351" s="1" t="s">
        <v>2163</v>
      </c>
      <c r="B351" s="2">
        <v>45598</v>
      </c>
      <c r="C351" s="1" t="s">
        <v>1608</v>
      </c>
      <c r="D351" s="1" t="s">
        <v>1799</v>
      </c>
      <c r="E351" s="1">
        <v>1</v>
      </c>
      <c r="F351" s="1">
        <v>4999</v>
      </c>
      <c r="G351" s="1">
        <v>1249.75</v>
      </c>
      <c r="H351" s="1" t="s">
        <v>1821</v>
      </c>
      <c r="I351" s="1" t="s">
        <v>1802</v>
      </c>
      <c r="J351" s="1" t="s">
        <v>1802</v>
      </c>
      <c r="K351" s="1" t="s">
        <v>1810</v>
      </c>
      <c r="L351" s="1">
        <v>70</v>
      </c>
      <c r="M351" s="1">
        <v>3463</v>
      </c>
      <c r="N351">
        <f t="shared" si="45"/>
        <v>3749.25</v>
      </c>
      <c r="O351">
        <f t="shared" si="46"/>
        <v>3463</v>
      </c>
      <c r="P351">
        <f t="shared" si="47"/>
        <v>286.25</v>
      </c>
      <c r="Q351">
        <f t="shared" si="48"/>
        <v>7.6348603053944128E-2</v>
      </c>
      <c r="R351">
        <f t="shared" si="49"/>
        <v>3749.25</v>
      </c>
      <c r="S351">
        <f t="shared" si="50"/>
        <v>286.25</v>
      </c>
      <c r="T351" t="str">
        <f t="shared" si="51"/>
        <v>Nov</v>
      </c>
      <c r="U351" t="str">
        <f t="shared" si="52"/>
        <v>Nov-2024</v>
      </c>
      <c r="V351" s="3">
        <f t="shared" si="53"/>
        <v>45597</v>
      </c>
      <c r="W351" t="str">
        <f>VLOOKUP(D351,Products!A:G,3,FALSE)</f>
        <v>Sports &amp; Fitness</v>
      </c>
      <c r="X351" t="str">
        <f>VLOOKUP(D351,Products!A:G,2,FALSE)</f>
        <v>Cricket Bat</v>
      </c>
    </row>
    <row r="352" spans="1:24">
      <c r="A352" s="1" t="s">
        <v>2164</v>
      </c>
      <c r="B352" s="2">
        <v>45690</v>
      </c>
      <c r="C352" s="1" t="s">
        <v>912</v>
      </c>
      <c r="D352" s="1" t="s">
        <v>1730</v>
      </c>
      <c r="E352" s="1">
        <v>2</v>
      </c>
      <c r="F352" s="1">
        <v>1999</v>
      </c>
      <c r="G352" s="1">
        <v>399.8</v>
      </c>
      <c r="H352" s="1" t="s">
        <v>1821</v>
      </c>
      <c r="I352" s="1" t="s">
        <v>1802</v>
      </c>
      <c r="J352" s="1" t="s">
        <v>1809</v>
      </c>
      <c r="K352" s="1" t="s">
        <v>1819</v>
      </c>
      <c r="L352" s="1">
        <v>70</v>
      </c>
      <c r="M352" s="1">
        <v>1398</v>
      </c>
      <c r="N352">
        <f t="shared" si="45"/>
        <v>3598.2</v>
      </c>
      <c r="O352">
        <f t="shared" si="46"/>
        <v>2796</v>
      </c>
      <c r="P352">
        <f t="shared" si="47"/>
        <v>802.19999999999982</v>
      </c>
      <c r="Q352">
        <f t="shared" si="48"/>
        <v>0.2229448057362014</v>
      </c>
      <c r="R352">
        <f t="shared" si="49"/>
        <v>3598.2</v>
      </c>
      <c r="S352">
        <f t="shared" si="50"/>
        <v>802.19999999999982</v>
      </c>
      <c r="T352" t="str">
        <f t="shared" si="51"/>
        <v>Feb</v>
      </c>
      <c r="U352" t="str">
        <f t="shared" si="52"/>
        <v>Feb-2025</v>
      </c>
      <c r="V352" s="3">
        <f t="shared" si="53"/>
        <v>45689</v>
      </c>
      <c r="W352" t="str">
        <f>VLOOKUP(D352,Products!A:G,3,FALSE)</f>
        <v>Home &amp; Kitchen</v>
      </c>
      <c r="X352" t="str">
        <f>VLOOKUP(D352,Products!A:G,2,FALSE)</f>
        <v>Air Fryer</v>
      </c>
    </row>
    <row r="353" spans="1:24">
      <c r="A353" s="1" t="s">
        <v>2165</v>
      </c>
      <c r="B353" s="2">
        <v>45581</v>
      </c>
      <c r="C353" s="1" t="s">
        <v>1085</v>
      </c>
      <c r="D353" s="1" t="s">
        <v>1714</v>
      </c>
      <c r="E353" s="1">
        <v>1</v>
      </c>
      <c r="F353" s="1">
        <v>4999</v>
      </c>
      <c r="G353" s="1">
        <v>249.95</v>
      </c>
      <c r="H353" s="1" t="s">
        <v>1801</v>
      </c>
      <c r="I353" s="1" t="s">
        <v>1802</v>
      </c>
      <c r="J353" s="1" t="s">
        <v>1802</v>
      </c>
      <c r="K353" s="1" t="s">
        <v>1813</v>
      </c>
      <c r="L353" s="1">
        <v>40</v>
      </c>
      <c r="M353" s="1">
        <v>3985</v>
      </c>
      <c r="N353">
        <f t="shared" si="45"/>
        <v>4749.05</v>
      </c>
      <c r="O353">
        <f t="shared" si="46"/>
        <v>3985</v>
      </c>
      <c r="P353">
        <f t="shared" si="47"/>
        <v>764.05000000000018</v>
      </c>
      <c r="Q353">
        <f t="shared" si="48"/>
        <v>0.16088480854065554</v>
      </c>
      <c r="R353">
        <f t="shared" si="49"/>
        <v>4749.05</v>
      </c>
      <c r="S353">
        <f t="shared" si="50"/>
        <v>764.05000000000018</v>
      </c>
      <c r="T353" t="str">
        <f t="shared" si="51"/>
        <v>Oct</v>
      </c>
      <c r="U353" t="str">
        <f t="shared" si="52"/>
        <v>Oct-2024</v>
      </c>
      <c r="V353" s="3">
        <f t="shared" si="53"/>
        <v>45566</v>
      </c>
      <c r="W353" t="str">
        <f>VLOOKUP(D353,Products!A:G,3,FALSE)</f>
        <v>Fashion</v>
      </c>
      <c r="X353" t="str">
        <f>VLOOKUP(D353,Products!A:G,2,FALSE)</f>
        <v>Jacket</v>
      </c>
    </row>
    <row r="354" spans="1:24">
      <c r="A354" s="1" t="s">
        <v>2166</v>
      </c>
      <c r="B354" s="2">
        <v>45550</v>
      </c>
      <c r="C354" s="1" t="s">
        <v>1412</v>
      </c>
      <c r="D354" s="1" t="s">
        <v>1784</v>
      </c>
      <c r="E354" s="1">
        <v>1</v>
      </c>
      <c r="F354" s="1">
        <v>2999</v>
      </c>
      <c r="G354" s="1">
        <v>149.94999999999999</v>
      </c>
      <c r="H354" s="1" t="s">
        <v>1801</v>
      </c>
      <c r="I354" s="1" t="s">
        <v>1802</v>
      </c>
      <c r="J354" s="1" t="s">
        <v>1809</v>
      </c>
      <c r="K354" s="1" t="s">
        <v>1813</v>
      </c>
      <c r="L354" s="1">
        <v>50</v>
      </c>
      <c r="M354" s="1">
        <v>2377</v>
      </c>
      <c r="N354">
        <f t="shared" si="45"/>
        <v>2849.05</v>
      </c>
      <c r="O354">
        <f t="shared" si="46"/>
        <v>2377</v>
      </c>
      <c r="P354">
        <f t="shared" si="47"/>
        <v>472.05000000000018</v>
      </c>
      <c r="Q354">
        <f t="shared" si="48"/>
        <v>0.1656868078833296</v>
      </c>
      <c r="R354">
        <f t="shared" si="49"/>
        <v>2849.05</v>
      </c>
      <c r="S354">
        <f t="shared" si="50"/>
        <v>472.05000000000018</v>
      </c>
      <c r="T354" t="str">
        <f t="shared" si="51"/>
        <v>Sep</v>
      </c>
      <c r="U354" t="str">
        <f t="shared" si="52"/>
        <v>Sep-2024</v>
      </c>
      <c r="V354" s="3">
        <f t="shared" si="53"/>
        <v>45536</v>
      </c>
      <c r="W354" t="str">
        <f>VLOOKUP(D354,Products!A:G,3,FALSE)</f>
        <v>Sports &amp; Fitness</v>
      </c>
      <c r="X354" t="str">
        <f>VLOOKUP(D354,Products!A:G,2,FALSE)</f>
        <v>Running Shoes</v>
      </c>
    </row>
    <row r="355" spans="1:24">
      <c r="A355" s="1" t="s">
        <v>2167</v>
      </c>
      <c r="B355" s="2">
        <v>45305</v>
      </c>
      <c r="C355" s="1" t="s">
        <v>1468</v>
      </c>
      <c r="D355" s="1" t="s">
        <v>1736</v>
      </c>
      <c r="E355" s="1">
        <v>4</v>
      </c>
      <c r="F355" s="1">
        <v>2499</v>
      </c>
      <c r="G355" s="1">
        <v>1999.2</v>
      </c>
      <c r="H355" s="1" t="s">
        <v>1805</v>
      </c>
      <c r="I355" s="1" t="s">
        <v>1802</v>
      </c>
      <c r="J355" s="1" t="s">
        <v>1802</v>
      </c>
      <c r="K355" s="1" t="s">
        <v>1813</v>
      </c>
      <c r="L355" s="1">
        <v>100</v>
      </c>
      <c r="M355" s="1">
        <v>1946</v>
      </c>
      <c r="N355">
        <f t="shared" si="45"/>
        <v>7996.8</v>
      </c>
      <c r="O355">
        <f t="shared" si="46"/>
        <v>7784</v>
      </c>
      <c r="P355">
        <f t="shared" si="47"/>
        <v>212.80000000000018</v>
      </c>
      <c r="Q355">
        <f t="shared" si="48"/>
        <v>2.6610644257703105E-2</v>
      </c>
      <c r="R355">
        <f t="shared" si="49"/>
        <v>7996.8</v>
      </c>
      <c r="S355">
        <f t="shared" si="50"/>
        <v>212.80000000000018</v>
      </c>
      <c r="T355" t="str">
        <f t="shared" si="51"/>
        <v>Jan</v>
      </c>
      <c r="U355" t="str">
        <f t="shared" si="52"/>
        <v>Jan-2024</v>
      </c>
      <c r="V355" s="3">
        <f t="shared" si="53"/>
        <v>45292</v>
      </c>
      <c r="W355" t="str">
        <f>VLOOKUP(D355,Products!A:G,3,FALSE)</f>
        <v>Home &amp; Kitchen</v>
      </c>
      <c r="X355" t="str">
        <f>VLOOKUP(D355,Products!A:G,2,FALSE)</f>
        <v>Cookware Set</v>
      </c>
    </row>
    <row r="356" spans="1:24">
      <c r="A356" s="1" t="s">
        <v>2168</v>
      </c>
      <c r="B356" s="2">
        <v>45625</v>
      </c>
      <c r="C356" s="1" t="s">
        <v>639</v>
      </c>
      <c r="D356" s="1" t="s">
        <v>1774</v>
      </c>
      <c r="E356" s="1">
        <v>1</v>
      </c>
      <c r="F356" s="1">
        <v>499</v>
      </c>
      <c r="G356" s="1">
        <v>74.849999999999994</v>
      </c>
      <c r="H356" s="1" t="s">
        <v>1805</v>
      </c>
      <c r="I356" s="1" t="s">
        <v>1802</v>
      </c>
      <c r="J356" s="1" t="s">
        <v>1802</v>
      </c>
      <c r="K356" s="1" t="s">
        <v>1810</v>
      </c>
      <c r="L356" s="1">
        <v>60</v>
      </c>
      <c r="M356" s="1">
        <v>280</v>
      </c>
      <c r="N356">
        <f t="shared" si="45"/>
        <v>424.15</v>
      </c>
      <c r="O356">
        <f t="shared" si="46"/>
        <v>280</v>
      </c>
      <c r="P356">
        <f t="shared" si="47"/>
        <v>144.14999999999998</v>
      </c>
      <c r="Q356">
        <f t="shared" si="48"/>
        <v>0.33985618295414355</v>
      </c>
      <c r="R356">
        <f t="shared" si="49"/>
        <v>424.15</v>
      </c>
      <c r="S356">
        <f t="shared" si="50"/>
        <v>144.14999999999998</v>
      </c>
      <c r="T356" t="str">
        <f t="shared" si="51"/>
        <v>Nov</v>
      </c>
      <c r="U356" t="str">
        <f t="shared" si="52"/>
        <v>Nov-2024</v>
      </c>
      <c r="V356" s="3">
        <f t="shared" si="53"/>
        <v>45597</v>
      </c>
      <c r="W356" t="str">
        <f>VLOOKUP(D356,Products!A:G,3,FALSE)</f>
        <v>Sports &amp; Fitness</v>
      </c>
      <c r="X356" t="str">
        <f>VLOOKUP(D356,Products!A:G,2,FALSE)</f>
        <v>Yoga Mat</v>
      </c>
    </row>
    <row r="357" spans="1:24">
      <c r="A357" s="1" t="s">
        <v>2169</v>
      </c>
      <c r="B357" s="2">
        <v>45367</v>
      </c>
      <c r="C357" s="1" t="s">
        <v>147</v>
      </c>
      <c r="D357" s="1" t="s">
        <v>1686</v>
      </c>
      <c r="E357" s="1">
        <v>4</v>
      </c>
      <c r="F357" s="1">
        <v>1299</v>
      </c>
      <c r="G357" s="1">
        <v>259.8</v>
      </c>
      <c r="H357" s="1" t="s">
        <v>1805</v>
      </c>
      <c r="I357" s="1" t="s">
        <v>1802</v>
      </c>
      <c r="J357" s="1" t="s">
        <v>1802</v>
      </c>
      <c r="K357" s="1" t="s">
        <v>1810</v>
      </c>
      <c r="L357" s="1">
        <v>80</v>
      </c>
      <c r="M357" s="1">
        <v>881</v>
      </c>
      <c r="N357">
        <f t="shared" si="45"/>
        <v>4936.2</v>
      </c>
      <c r="O357">
        <f t="shared" si="46"/>
        <v>3524</v>
      </c>
      <c r="P357">
        <f t="shared" si="47"/>
        <v>1412.1999999999998</v>
      </c>
      <c r="Q357">
        <f t="shared" si="48"/>
        <v>0.28609051497103033</v>
      </c>
      <c r="R357">
        <f t="shared" si="49"/>
        <v>4936.2</v>
      </c>
      <c r="S357">
        <f t="shared" si="50"/>
        <v>1412.1999999999998</v>
      </c>
      <c r="T357" t="str">
        <f t="shared" si="51"/>
        <v>Mar</v>
      </c>
      <c r="U357" t="str">
        <f t="shared" si="52"/>
        <v>Mar-2024</v>
      </c>
      <c r="V357" s="3">
        <f t="shared" si="53"/>
        <v>45352</v>
      </c>
      <c r="W357" t="str">
        <f>VLOOKUP(D357,Products!A:G,3,FALSE)</f>
        <v>Electronics</v>
      </c>
      <c r="X357" t="str">
        <f>VLOOKUP(D357,Products!A:G,2,FALSE)</f>
        <v>Smartwatch</v>
      </c>
    </row>
    <row r="358" spans="1:24">
      <c r="A358" s="1" t="s">
        <v>2170</v>
      </c>
      <c r="B358" s="2">
        <v>45932</v>
      </c>
      <c r="C358" s="1" t="s">
        <v>1049</v>
      </c>
      <c r="D358" s="1" t="s">
        <v>1721</v>
      </c>
      <c r="E358" s="1">
        <v>3</v>
      </c>
      <c r="F358" s="1">
        <v>799</v>
      </c>
      <c r="G358" s="1">
        <v>119.85</v>
      </c>
      <c r="H358" s="1" t="s">
        <v>1821</v>
      </c>
      <c r="I358" s="1" t="s">
        <v>1802</v>
      </c>
      <c r="J358" s="1" t="s">
        <v>1802</v>
      </c>
      <c r="K358" s="1" t="s">
        <v>1817</v>
      </c>
      <c r="L358" s="1">
        <v>50</v>
      </c>
      <c r="M358" s="1">
        <v>639</v>
      </c>
      <c r="N358">
        <f t="shared" si="45"/>
        <v>2277.15</v>
      </c>
      <c r="O358">
        <f t="shared" si="46"/>
        <v>1917</v>
      </c>
      <c r="P358">
        <f t="shared" si="47"/>
        <v>360.15000000000009</v>
      </c>
      <c r="Q358">
        <f t="shared" si="48"/>
        <v>0.15815822409590941</v>
      </c>
      <c r="R358">
        <f t="shared" si="49"/>
        <v>2277.15</v>
      </c>
      <c r="S358">
        <f t="shared" si="50"/>
        <v>360.15000000000009</v>
      </c>
      <c r="T358" t="str">
        <f t="shared" si="51"/>
        <v>Oct</v>
      </c>
      <c r="U358" t="str">
        <f t="shared" si="52"/>
        <v>Oct-2025</v>
      </c>
      <c r="V358" s="3">
        <f t="shared" si="53"/>
        <v>45931</v>
      </c>
      <c r="W358" t="str">
        <f>VLOOKUP(D358,Products!A:G,3,FALSE)</f>
        <v>Fashion</v>
      </c>
      <c r="X358" t="str">
        <f>VLOOKUP(D358,Products!A:G,2,FALSE)</f>
        <v>Backpack</v>
      </c>
    </row>
    <row r="359" spans="1:24">
      <c r="A359" s="1" t="s">
        <v>2171</v>
      </c>
      <c r="B359" s="2">
        <v>45679</v>
      </c>
      <c r="C359" s="1" t="s">
        <v>64</v>
      </c>
      <c r="D359" s="1" t="s">
        <v>1752</v>
      </c>
      <c r="E359" s="1">
        <v>2</v>
      </c>
      <c r="F359" s="1">
        <v>2999</v>
      </c>
      <c r="G359" s="1">
        <v>0</v>
      </c>
      <c r="H359" s="1" t="s">
        <v>1805</v>
      </c>
      <c r="I359" s="1" t="s">
        <v>1815</v>
      </c>
      <c r="J359" s="1" t="s">
        <v>1815</v>
      </c>
      <c r="K359" s="1" t="s">
        <v>1807</v>
      </c>
      <c r="L359" s="1">
        <v>70</v>
      </c>
      <c r="M359" s="1">
        <v>1877</v>
      </c>
      <c r="N359">
        <f t="shared" si="45"/>
        <v>5998</v>
      </c>
      <c r="O359">
        <f t="shared" si="46"/>
        <v>3754</v>
      </c>
      <c r="P359">
        <f t="shared" si="47"/>
        <v>2244</v>
      </c>
      <c r="Q359">
        <f t="shared" si="48"/>
        <v>0.37412470823607868</v>
      </c>
      <c r="R359">
        <f t="shared" si="49"/>
        <v>0</v>
      </c>
      <c r="S359">
        <f t="shared" si="50"/>
        <v>0</v>
      </c>
      <c r="T359" t="str">
        <f t="shared" si="51"/>
        <v>Jan</v>
      </c>
      <c r="U359" t="str">
        <f t="shared" si="52"/>
        <v>Jan-2025</v>
      </c>
      <c r="V359" s="3">
        <f t="shared" si="53"/>
        <v>45658</v>
      </c>
      <c r="W359" t="str">
        <f>VLOOKUP(D359,Products!A:G,3,FALSE)</f>
        <v>Beauty &amp; Personal Care</v>
      </c>
      <c r="X359" t="str">
        <f>VLOOKUP(D359,Products!A:G,2,FALSE)</f>
        <v>Face Wash</v>
      </c>
    </row>
    <row r="360" spans="1:24">
      <c r="A360" s="1" t="s">
        <v>2172</v>
      </c>
      <c r="B360" s="2">
        <v>45550</v>
      </c>
      <c r="C360" s="1" t="s">
        <v>193</v>
      </c>
      <c r="D360" s="1" t="s">
        <v>1766</v>
      </c>
      <c r="E360" s="1">
        <v>3</v>
      </c>
      <c r="F360" s="1">
        <v>2999</v>
      </c>
      <c r="G360" s="1">
        <v>0</v>
      </c>
      <c r="H360" s="1" t="s">
        <v>1821</v>
      </c>
      <c r="I360" s="1" t="s">
        <v>1815</v>
      </c>
      <c r="J360" s="1" t="s">
        <v>1815</v>
      </c>
      <c r="K360" s="1" t="s">
        <v>1810</v>
      </c>
      <c r="L360" s="1">
        <v>100</v>
      </c>
      <c r="M360" s="1">
        <v>1870</v>
      </c>
      <c r="N360">
        <f t="shared" si="45"/>
        <v>8997</v>
      </c>
      <c r="O360">
        <f t="shared" si="46"/>
        <v>5610</v>
      </c>
      <c r="P360">
        <f t="shared" si="47"/>
        <v>3387</v>
      </c>
      <c r="Q360">
        <f t="shared" si="48"/>
        <v>0.37645881960653549</v>
      </c>
      <c r="R360">
        <f t="shared" si="49"/>
        <v>0</v>
      </c>
      <c r="S360">
        <f t="shared" si="50"/>
        <v>0</v>
      </c>
      <c r="T360" t="str">
        <f t="shared" si="51"/>
        <v>Sep</v>
      </c>
      <c r="U360" t="str">
        <f t="shared" si="52"/>
        <v>Sep-2024</v>
      </c>
      <c r="V360" s="3">
        <f t="shared" si="53"/>
        <v>45536</v>
      </c>
      <c r="W360" t="str">
        <f>VLOOKUP(D360,Products!A:G,3,FALSE)</f>
        <v>Beauty &amp; Personal Care</v>
      </c>
      <c r="X360" t="str">
        <f>VLOOKUP(D360,Products!A:G,2,FALSE)</f>
        <v>Skin Care Kit</v>
      </c>
    </row>
    <row r="361" spans="1:24">
      <c r="A361" s="1" t="s">
        <v>2173</v>
      </c>
      <c r="B361" s="2">
        <v>45371</v>
      </c>
      <c r="C361" s="1" t="s">
        <v>208</v>
      </c>
      <c r="D361" s="1" t="s">
        <v>1735</v>
      </c>
      <c r="E361" s="1">
        <v>3</v>
      </c>
      <c r="F361" s="1">
        <v>3999</v>
      </c>
      <c r="G361" s="1">
        <v>1799.55</v>
      </c>
      <c r="H361" s="1" t="s">
        <v>1801</v>
      </c>
      <c r="I361" s="1" t="s">
        <v>1802</v>
      </c>
      <c r="J361" s="1" t="s">
        <v>1802</v>
      </c>
      <c r="K361" s="1" t="s">
        <v>1810</v>
      </c>
      <c r="L361" s="1">
        <v>100</v>
      </c>
      <c r="M361" s="1">
        <v>2895</v>
      </c>
      <c r="N361">
        <f t="shared" si="45"/>
        <v>10197.450000000001</v>
      </c>
      <c r="O361">
        <f t="shared" si="46"/>
        <v>8685</v>
      </c>
      <c r="P361">
        <f t="shared" si="47"/>
        <v>1512.4500000000007</v>
      </c>
      <c r="Q361">
        <f t="shared" si="48"/>
        <v>0.14831649088742779</v>
      </c>
      <c r="R361">
        <f t="shared" si="49"/>
        <v>10197.450000000001</v>
      </c>
      <c r="S361">
        <f t="shared" si="50"/>
        <v>1512.4500000000007</v>
      </c>
      <c r="T361" t="str">
        <f t="shared" si="51"/>
        <v>Mar</v>
      </c>
      <c r="U361" t="str">
        <f t="shared" si="52"/>
        <v>Mar-2024</v>
      </c>
      <c r="V361" s="3">
        <f t="shared" si="53"/>
        <v>45352</v>
      </c>
      <c r="W361" t="str">
        <f>VLOOKUP(D361,Products!A:G,3,FALSE)</f>
        <v>Home &amp; Kitchen</v>
      </c>
      <c r="X361" t="str">
        <f>VLOOKUP(D361,Products!A:G,2,FALSE)</f>
        <v>Cookware Set</v>
      </c>
    </row>
    <row r="362" spans="1:24">
      <c r="A362" s="1" t="s">
        <v>2174</v>
      </c>
      <c r="B362" s="2">
        <v>45306</v>
      </c>
      <c r="C362" s="1" t="s">
        <v>698</v>
      </c>
      <c r="D362" s="1" t="s">
        <v>1712</v>
      </c>
      <c r="E362" s="1">
        <v>2</v>
      </c>
      <c r="F362" s="1">
        <v>399</v>
      </c>
      <c r="G362" s="1">
        <v>0</v>
      </c>
      <c r="H362" s="1" t="s">
        <v>1801</v>
      </c>
      <c r="I362" s="1" t="s">
        <v>1802</v>
      </c>
      <c r="J362" s="1" t="s">
        <v>1802</v>
      </c>
      <c r="K362" s="1" t="s">
        <v>1810</v>
      </c>
      <c r="L362" s="1">
        <v>80</v>
      </c>
      <c r="M362" s="1">
        <v>321</v>
      </c>
      <c r="N362">
        <f t="shared" si="45"/>
        <v>798</v>
      </c>
      <c r="O362">
        <f t="shared" si="46"/>
        <v>642</v>
      </c>
      <c r="P362">
        <f t="shared" si="47"/>
        <v>156</v>
      </c>
      <c r="Q362">
        <f t="shared" si="48"/>
        <v>0.19548872180451127</v>
      </c>
      <c r="R362">
        <f t="shared" si="49"/>
        <v>798</v>
      </c>
      <c r="S362">
        <f t="shared" si="50"/>
        <v>156</v>
      </c>
      <c r="T362" t="str">
        <f t="shared" si="51"/>
        <v>Jan</v>
      </c>
      <c r="U362" t="str">
        <f t="shared" si="52"/>
        <v>Jan-2024</v>
      </c>
      <c r="V362" s="3">
        <f t="shared" si="53"/>
        <v>45292</v>
      </c>
      <c r="W362" t="str">
        <f>VLOOKUP(D362,Products!A:G,3,FALSE)</f>
        <v>Fashion</v>
      </c>
      <c r="X362" t="str">
        <f>VLOOKUP(D362,Products!A:G,2,FALSE)</f>
        <v>Jacket</v>
      </c>
    </row>
    <row r="363" spans="1:24">
      <c r="A363" s="1" t="s">
        <v>2175</v>
      </c>
      <c r="B363" s="2">
        <v>45625</v>
      </c>
      <c r="C363" s="1" t="s">
        <v>1346</v>
      </c>
      <c r="D363" s="1" t="s">
        <v>1774</v>
      </c>
      <c r="E363" s="1">
        <v>4</v>
      </c>
      <c r="F363" s="1">
        <v>499</v>
      </c>
      <c r="G363" s="1">
        <v>299.39999999999998</v>
      </c>
      <c r="H363" s="1" t="s">
        <v>1823</v>
      </c>
      <c r="I363" s="1" t="s">
        <v>1802</v>
      </c>
      <c r="J363" s="1" t="s">
        <v>1802</v>
      </c>
      <c r="K363" s="1" t="s">
        <v>1810</v>
      </c>
      <c r="L363" s="1">
        <v>60</v>
      </c>
      <c r="M363" s="1">
        <v>280</v>
      </c>
      <c r="N363">
        <f t="shared" si="45"/>
        <v>1696.6</v>
      </c>
      <c r="O363">
        <f t="shared" si="46"/>
        <v>1120</v>
      </c>
      <c r="P363">
        <f t="shared" si="47"/>
        <v>576.59999999999991</v>
      </c>
      <c r="Q363">
        <f t="shared" si="48"/>
        <v>0.33985618295414355</v>
      </c>
      <c r="R363">
        <f t="shared" si="49"/>
        <v>1696.6</v>
      </c>
      <c r="S363">
        <f t="shared" si="50"/>
        <v>576.59999999999991</v>
      </c>
      <c r="T363" t="str">
        <f t="shared" si="51"/>
        <v>Nov</v>
      </c>
      <c r="U363" t="str">
        <f t="shared" si="52"/>
        <v>Nov-2024</v>
      </c>
      <c r="V363" s="3">
        <f t="shared" si="53"/>
        <v>45597</v>
      </c>
      <c r="W363" t="str">
        <f>VLOOKUP(D363,Products!A:G,3,FALSE)</f>
        <v>Sports &amp; Fitness</v>
      </c>
      <c r="X363" t="str">
        <f>VLOOKUP(D363,Products!A:G,2,FALSE)</f>
        <v>Yoga Mat</v>
      </c>
    </row>
    <row r="364" spans="1:24">
      <c r="A364" s="1" t="s">
        <v>2176</v>
      </c>
      <c r="B364" s="2">
        <v>45726</v>
      </c>
      <c r="C364" s="1" t="s">
        <v>1419</v>
      </c>
      <c r="D364" s="1" t="s">
        <v>1757</v>
      </c>
      <c r="E364" s="1">
        <v>1</v>
      </c>
      <c r="F364" s="1">
        <v>999</v>
      </c>
      <c r="G364" s="1">
        <v>99.9</v>
      </c>
      <c r="H364" s="1" t="s">
        <v>1823</v>
      </c>
      <c r="I364" s="1" t="s">
        <v>1802</v>
      </c>
      <c r="J364" s="1" t="s">
        <v>1809</v>
      </c>
      <c r="K364" s="1" t="s">
        <v>1819</v>
      </c>
      <c r="L364" s="1">
        <v>40</v>
      </c>
      <c r="M364" s="1">
        <v>611</v>
      </c>
      <c r="N364">
        <f t="shared" si="45"/>
        <v>899.1</v>
      </c>
      <c r="O364">
        <f t="shared" si="46"/>
        <v>611</v>
      </c>
      <c r="P364">
        <f t="shared" si="47"/>
        <v>288.10000000000002</v>
      </c>
      <c r="Q364">
        <f t="shared" si="48"/>
        <v>0.32043154265376489</v>
      </c>
      <c r="R364">
        <f t="shared" si="49"/>
        <v>899.1</v>
      </c>
      <c r="S364">
        <f t="shared" si="50"/>
        <v>288.10000000000002</v>
      </c>
      <c r="T364" t="str">
        <f t="shared" si="51"/>
        <v>Mar</v>
      </c>
      <c r="U364" t="str">
        <f t="shared" si="52"/>
        <v>Mar-2025</v>
      </c>
      <c r="V364" s="3">
        <f t="shared" si="53"/>
        <v>45717</v>
      </c>
      <c r="W364" t="str">
        <f>VLOOKUP(D364,Products!A:G,3,FALSE)</f>
        <v>Beauty &amp; Personal Care</v>
      </c>
      <c r="X364" t="str">
        <f>VLOOKUP(D364,Products!A:G,2,FALSE)</f>
        <v>Shampoo</v>
      </c>
    </row>
    <row r="365" spans="1:24">
      <c r="A365" s="1" t="s">
        <v>2177</v>
      </c>
      <c r="B365" s="2">
        <v>45347</v>
      </c>
      <c r="C365" s="1" t="s">
        <v>1060</v>
      </c>
      <c r="D365" s="1" t="s">
        <v>1753</v>
      </c>
      <c r="E365" s="1">
        <v>1</v>
      </c>
      <c r="F365" s="1">
        <v>799</v>
      </c>
      <c r="G365" s="1">
        <v>119.85</v>
      </c>
      <c r="H365" s="1" t="s">
        <v>1805</v>
      </c>
      <c r="I365" s="1" t="s">
        <v>1802</v>
      </c>
      <c r="J365" s="1" t="s">
        <v>1809</v>
      </c>
      <c r="K365" s="1" t="s">
        <v>1813</v>
      </c>
      <c r="L365" s="1">
        <v>70</v>
      </c>
      <c r="M365" s="1">
        <v>445</v>
      </c>
      <c r="N365">
        <f t="shared" si="45"/>
        <v>679.15</v>
      </c>
      <c r="O365">
        <f t="shared" si="46"/>
        <v>445</v>
      </c>
      <c r="P365">
        <f t="shared" si="47"/>
        <v>234.14999999999998</v>
      </c>
      <c r="Q365">
        <f t="shared" si="48"/>
        <v>0.34476919679010526</v>
      </c>
      <c r="R365">
        <f t="shared" si="49"/>
        <v>679.15</v>
      </c>
      <c r="S365">
        <f t="shared" si="50"/>
        <v>234.14999999999998</v>
      </c>
      <c r="T365" t="str">
        <f t="shared" si="51"/>
        <v>Feb</v>
      </c>
      <c r="U365" t="str">
        <f t="shared" si="52"/>
        <v>Feb-2024</v>
      </c>
      <c r="V365" s="3">
        <f t="shared" si="53"/>
        <v>45323</v>
      </c>
      <c r="W365" t="str">
        <f>VLOOKUP(D365,Products!A:G,3,FALSE)</f>
        <v>Beauty &amp; Personal Care</v>
      </c>
      <c r="X365" t="str">
        <f>VLOOKUP(D365,Products!A:G,2,FALSE)</f>
        <v>Face Wash</v>
      </c>
    </row>
    <row r="366" spans="1:24">
      <c r="A366" s="1" t="s">
        <v>2178</v>
      </c>
      <c r="B366" s="2">
        <v>45816</v>
      </c>
      <c r="C366" s="1" t="s">
        <v>1206</v>
      </c>
      <c r="D366" s="1" t="s">
        <v>1685</v>
      </c>
      <c r="E366" s="1">
        <v>1</v>
      </c>
      <c r="F366" s="1">
        <v>2499</v>
      </c>
      <c r="G366" s="1">
        <v>0</v>
      </c>
      <c r="H366" s="1" t="s">
        <v>1812</v>
      </c>
      <c r="I366" s="1" t="s">
        <v>1802</v>
      </c>
      <c r="J366" s="1" t="s">
        <v>1802</v>
      </c>
      <c r="K366" s="1" t="s">
        <v>1819</v>
      </c>
      <c r="L366" s="1">
        <v>70</v>
      </c>
      <c r="M366" s="1">
        <v>1599</v>
      </c>
      <c r="N366">
        <f t="shared" si="45"/>
        <v>2499</v>
      </c>
      <c r="O366">
        <f t="shared" si="46"/>
        <v>1599</v>
      </c>
      <c r="P366">
        <f t="shared" si="47"/>
        <v>900</v>
      </c>
      <c r="Q366">
        <f t="shared" si="48"/>
        <v>0.36014405762304924</v>
      </c>
      <c r="R366">
        <f t="shared" si="49"/>
        <v>2499</v>
      </c>
      <c r="S366">
        <f t="shared" si="50"/>
        <v>900</v>
      </c>
      <c r="T366" t="str">
        <f t="shared" si="51"/>
        <v>Jun</v>
      </c>
      <c r="U366" t="str">
        <f t="shared" si="52"/>
        <v>Jun-2025</v>
      </c>
      <c r="V366" s="3">
        <f t="shared" si="53"/>
        <v>45809</v>
      </c>
      <c r="W366" t="str">
        <f>VLOOKUP(D366,Products!A:G,3,FALSE)</f>
        <v>Electronics</v>
      </c>
      <c r="X366" t="str">
        <f>VLOOKUP(D366,Products!A:G,2,FALSE)</f>
        <v>Smartwatch</v>
      </c>
    </row>
    <row r="367" spans="1:24">
      <c r="A367" s="1" t="s">
        <v>2179</v>
      </c>
      <c r="B367" s="2">
        <v>45610</v>
      </c>
      <c r="C367" s="1" t="s">
        <v>1382</v>
      </c>
      <c r="D367" s="1" t="s">
        <v>1710</v>
      </c>
      <c r="E367" s="1">
        <v>1</v>
      </c>
      <c r="F367" s="1">
        <v>3999</v>
      </c>
      <c r="G367" s="1">
        <v>0</v>
      </c>
      <c r="H367" s="1" t="s">
        <v>1801</v>
      </c>
      <c r="I367" s="1" t="s">
        <v>1802</v>
      </c>
      <c r="J367" s="1" t="s">
        <v>1802</v>
      </c>
      <c r="K367" s="1" t="s">
        <v>1817</v>
      </c>
      <c r="L367" s="1">
        <v>60</v>
      </c>
      <c r="M367" s="1">
        <v>3007</v>
      </c>
      <c r="N367">
        <f t="shared" si="45"/>
        <v>3999</v>
      </c>
      <c r="O367">
        <f t="shared" si="46"/>
        <v>3007</v>
      </c>
      <c r="P367">
        <f t="shared" si="47"/>
        <v>992</v>
      </c>
      <c r="Q367">
        <f t="shared" si="48"/>
        <v>0.24806201550387597</v>
      </c>
      <c r="R367">
        <f t="shared" si="49"/>
        <v>3999</v>
      </c>
      <c r="S367">
        <f t="shared" si="50"/>
        <v>992</v>
      </c>
      <c r="T367" t="str">
        <f t="shared" si="51"/>
        <v>Nov</v>
      </c>
      <c r="U367" t="str">
        <f t="shared" si="52"/>
        <v>Nov-2024</v>
      </c>
      <c r="V367" s="3">
        <f t="shared" si="53"/>
        <v>45597</v>
      </c>
      <c r="W367" t="str">
        <f>VLOOKUP(D367,Products!A:G,3,FALSE)</f>
        <v>Fashion</v>
      </c>
      <c r="X367" t="str">
        <f>VLOOKUP(D367,Products!A:G,2,FALSE)</f>
        <v>Sneakers</v>
      </c>
    </row>
    <row r="368" spans="1:24">
      <c r="A368" s="1" t="s">
        <v>2180</v>
      </c>
      <c r="B368" s="2">
        <v>45447</v>
      </c>
      <c r="C368" s="1" t="s">
        <v>544</v>
      </c>
      <c r="D368" s="1" t="s">
        <v>1726</v>
      </c>
      <c r="E368" s="1">
        <v>1</v>
      </c>
      <c r="F368" s="1">
        <v>599</v>
      </c>
      <c r="G368" s="1">
        <v>59.9</v>
      </c>
      <c r="H368" s="1" t="s">
        <v>1823</v>
      </c>
      <c r="I368" s="1" t="s">
        <v>1802</v>
      </c>
      <c r="J368" s="1" t="s">
        <v>1809</v>
      </c>
      <c r="K368" s="1" t="s">
        <v>1810</v>
      </c>
      <c r="L368" s="1">
        <v>70</v>
      </c>
      <c r="M368" s="1">
        <v>358</v>
      </c>
      <c r="N368">
        <f t="shared" si="45"/>
        <v>539.1</v>
      </c>
      <c r="O368">
        <f t="shared" si="46"/>
        <v>358</v>
      </c>
      <c r="P368">
        <f t="shared" si="47"/>
        <v>181.10000000000002</v>
      </c>
      <c r="Q368">
        <f t="shared" si="48"/>
        <v>0.33593025412724914</v>
      </c>
      <c r="R368">
        <f t="shared" si="49"/>
        <v>539.1</v>
      </c>
      <c r="S368">
        <f t="shared" si="50"/>
        <v>181.10000000000002</v>
      </c>
      <c r="T368" t="str">
        <f t="shared" si="51"/>
        <v>Jun</v>
      </c>
      <c r="U368" t="str">
        <f t="shared" si="52"/>
        <v>Jun-2024</v>
      </c>
      <c r="V368" s="3">
        <f t="shared" si="53"/>
        <v>45444</v>
      </c>
      <c r="W368" t="str">
        <f>VLOOKUP(D368,Products!A:G,3,FALSE)</f>
        <v>Home &amp; Kitchen</v>
      </c>
      <c r="X368" t="str">
        <f>VLOOKUP(D368,Products!A:G,2,FALSE)</f>
        <v>Mixer Grinder</v>
      </c>
    </row>
    <row r="369" spans="1:24">
      <c r="A369" s="1" t="s">
        <v>2181</v>
      </c>
      <c r="B369" s="2">
        <v>45656</v>
      </c>
      <c r="C369" s="1" t="s">
        <v>1406</v>
      </c>
      <c r="D369" s="1" t="s">
        <v>1780</v>
      </c>
      <c r="E369" s="1">
        <v>4</v>
      </c>
      <c r="F369" s="1">
        <v>2999</v>
      </c>
      <c r="G369" s="1">
        <v>2399.1999999999998</v>
      </c>
      <c r="H369" s="1" t="s">
        <v>1823</v>
      </c>
      <c r="I369" s="1" t="s">
        <v>1802</v>
      </c>
      <c r="J369" s="1" t="s">
        <v>1809</v>
      </c>
      <c r="K369" s="1" t="s">
        <v>1813</v>
      </c>
      <c r="L369" s="1">
        <v>70</v>
      </c>
      <c r="M369" s="1">
        <v>2394</v>
      </c>
      <c r="N369">
        <f t="shared" si="45"/>
        <v>9596.7999999999993</v>
      </c>
      <c r="O369">
        <f t="shared" si="46"/>
        <v>9576</v>
      </c>
      <c r="P369">
        <f t="shared" si="47"/>
        <v>20.799999999999272</v>
      </c>
      <c r="Q369">
        <f t="shared" si="48"/>
        <v>2.1673891297098275E-3</v>
      </c>
      <c r="R369">
        <f t="shared" si="49"/>
        <v>9596.7999999999993</v>
      </c>
      <c r="S369">
        <f t="shared" si="50"/>
        <v>20.799999999999272</v>
      </c>
      <c r="T369" t="str">
        <f t="shared" si="51"/>
        <v>Dec</v>
      </c>
      <c r="U369" t="str">
        <f t="shared" si="52"/>
        <v>Dec-2024</v>
      </c>
      <c r="V369" s="3">
        <f t="shared" si="53"/>
        <v>45627</v>
      </c>
      <c r="W369" t="str">
        <f>VLOOKUP(D369,Products!A:G,3,FALSE)</f>
        <v>Sports &amp; Fitness</v>
      </c>
      <c r="X369" t="str">
        <f>VLOOKUP(D369,Products!A:G,2,FALSE)</f>
        <v>Running Shoes</v>
      </c>
    </row>
    <row r="370" spans="1:24">
      <c r="A370" s="1" t="s">
        <v>2182</v>
      </c>
      <c r="B370" s="2">
        <v>45381</v>
      </c>
      <c r="C370" s="1" t="s">
        <v>1210</v>
      </c>
      <c r="D370" s="1" t="s">
        <v>1668</v>
      </c>
      <c r="E370" s="1">
        <v>4</v>
      </c>
      <c r="F370" s="1">
        <v>8999</v>
      </c>
      <c r="G370" s="1">
        <v>1799.8</v>
      </c>
      <c r="H370" s="1" t="s">
        <v>1801</v>
      </c>
      <c r="I370" s="1" t="s">
        <v>1802</v>
      </c>
      <c r="J370" s="1" t="s">
        <v>1802</v>
      </c>
      <c r="K370" s="1" t="s">
        <v>1819</v>
      </c>
      <c r="L370" s="1">
        <v>70</v>
      </c>
      <c r="M370" s="1">
        <v>5059</v>
      </c>
      <c r="N370">
        <f t="shared" si="45"/>
        <v>34196.199999999997</v>
      </c>
      <c r="O370">
        <f t="shared" si="46"/>
        <v>20236</v>
      </c>
      <c r="P370">
        <f t="shared" si="47"/>
        <v>13960.199999999997</v>
      </c>
      <c r="Q370">
        <f t="shared" si="48"/>
        <v>0.40823834227194827</v>
      </c>
      <c r="R370">
        <f t="shared" si="49"/>
        <v>34196.199999999997</v>
      </c>
      <c r="S370">
        <f t="shared" si="50"/>
        <v>13960.199999999997</v>
      </c>
      <c r="T370" t="str">
        <f t="shared" si="51"/>
        <v>Mar</v>
      </c>
      <c r="U370" t="str">
        <f t="shared" si="52"/>
        <v>Mar-2024</v>
      </c>
      <c r="V370" s="3">
        <f t="shared" si="53"/>
        <v>45352</v>
      </c>
      <c r="W370" t="str">
        <f>VLOOKUP(D370,Products!A:G,3,FALSE)</f>
        <v>Electronics</v>
      </c>
      <c r="X370" t="str">
        <f>VLOOKUP(D370,Products!A:G,2,FALSE)</f>
        <v>Smartphone</v>
      </c>
    </row>
    <row r="371" spans="1:24">
      <c r="A371" s="1" t="s">
        <v>2183</v>
      </c>
      <c r="B371" s="2">
        <v>45722</v>
      </c>
      <c r="C371" s="1" t="s">
        <v>1031</v>
      </c>
      <c r="D371" s="1" t="s">
        <v>1660</v>
      </c>
      <c r="E371" s="1">
        <v>1</v>
      </c>
      <c r="F371" s="1">
        <v>799</v>
      </c>
      <c r="G371" s="1">
        <v>199.75</v>
      </c>
      <c r="H371" s="1" t="s">
        <v>1823</v>
      </c>
      <c r="I371" s="1" t="s">
        <v>1802</v>
      </c>
      <c r="J371" s="1" t="s">
        <v>1802</v>
      </c>
      <c r="K371" s="1" t="s">
        <v>1813</v>
      </c>
      <c r="L371" s="1">
        <v>40</v>
      </c>
      <c r="M371" s="1">
        <v>547</v>
      </c>
      <c r="N371">
        <f t="shared" si="45"/>
        <v>599.25</v>
      </c>
      <c r="O371">
        <f t="shared" si="46"/>
        <v>547</v>
      </c>
      <c r="P371">
        <f t="shared" si="47"/>
        <v>52.25</v>
      </c>
      <c r="Q371">
        <f t="shared" si="48"/>
        <v>8.7192323738005839E-2</v>
      </c>
      <c r="R371">
        <f t="shared" si="49"/>
        <v>599.25</v>
      </c>
      <c r="S371">
        <f t="shared" si="50"/>
        <v>52.25</v>
      </c>
      <c r="T371" t="str">
        <f t="shared" si="51"/>
        <v>Mar</v>
      </c>
      <c r="U371" t="str">
        <f t="shared" si="52"/>
        <v>Mar-2025</v>
      </c>
      <c r="V371" s="3">
        <f t="shared" si="53"/>
        <v>45717</v>
      </c>
      <c r="W371" t="str">
        <f>VLOOKUP(D371,Products!A:G,3,FALSE)</f>
        <v>Electronics</v>
      </c>
      <c r="X371" t="str">
        <f>VLOOKUP(D371,Products!A:G,2,FALSE)</f>
        <v>Smartphone</v>
      </c>
    </row>
    <row r="372" spans="1:24">
      <c r="A372" s="1" t="s">
        <v>2184</v>
      </c>
      <c r="B372" s="2">
        <v>45559</v>
      </c>
      <c r="C372" s="1" t="s">
        <v>669</v>
      </c>
      <c r="D372" s="1" t="s">
        <v>1682</v>
      </c>
      <c r="E372" s="1">
        <v>2</v>
      </c>
      <c r="F372" s="1">
        <v>1599</v>
      </c>
      <c r="G372" s="1">
        <v>0</v>
      </c>
      <c r="H372" s="1" t="s">
        <v>1823</v>
      </c>
      <c r="I372" s="1" t="s">
        <v>1802</v>
      </c>
      <c r="J372" s="1" t="s">
        <v>1802</v>
      </c>
      <c r="K372" s="1" t="s">
        <v>1810</v>
      </c>
      <c r="L372" s="1">
        <v>70</v>
      </c>
      <c r="M372" s="1">
        <v>1169</v>
      </c>
      <c r="N372">
        <f t="shared" si="45"/>
        <v>3198</v>
      </c>
      <c r="O372">
        <f t="shared" si="46"/>
        <v>2338</v>
      </c>
      <c r="P372">
        <f t="shared" si="47"/>
        <v>860</v>
      </c>
      <c r="Q372">
        <f t="shared" si="48"/>
        <v>0.26891807379612259</v>
      </c>
      <c r="R372">
        <f t="shared" si="49"/>
        <v>3198</v>
      </c>
      <c r="S372">
        <f t="shared" si="50"/>
        <v>860</v>
      </c>
      <c r="T372" t="str">
        <f t="shared" si="51"/>
        <v>Sep</v>
      </c>
      <c r="U372" t="str">
        <f t="shared" si="52"/>
        <v>Sep-2024</v>
      </c>
      <c r="V372" s="3">
        <f t="shared" si="53"/>
        <v>45536</v>
      </c>
      <c r="W372" t="str">
        <f>VLOOKUP(D372,Products!A:G,3,FALSE)</f>
        <v>Electronics</v>
      </c>
      <c r="X372" t="str">
        <f>VLOOKUP(D372,Products!A:G,2,FALSE)</f>
        <v>Headphones</v>
      </c>
    </row>
    <row r="373" spans="1:24">
      <c r="A373" s="1" t="s">
        <v>2185</v>
      </c>
      <c r="B373" s="2">
        <v>45902</v>
      </c>
      <c r="C373" s="1" t="s">
        <v>859</v>
      </c>
      <c r="D373" s="1" t="s">
        <v>1676</v>
      </c>
      <c r="E373" s="1">
        <v>2</v>
      </c>
      <c r="F373" s="1">
        <v>299</v>
      </c>
      <c r="G373" s="1">
        <v>89.7</v>
      </c>
      <c r="H373" s="1" t="s">
        <v>1805</v>
      </c>
      <c r="I373" s="1" t="s">
        <v>1802</v>
      </c>
      <c r="J373" s="1" t="s">
        <v>1802</v>
      </c>
      <c r="K373" s="1" t="s">
        <v>1803</v>
      </c>
      <c r="L373" s="1">
        <v>70</v>
      </c>
      <c r="M373" s="1">
        <v>197</v>
      </c>
      <c r="N373">
        <f t="shared" si="45"/>
        <v>508.3</v>
      </c>
      <c r="O373">
        <f t="shared" si="46"/>
        <v>394</v>
      </c>
      <c r="P373">
        <f t="shared" si="47"/>
        <v>114.30000000000001</v>
      </c>
      <c r="Q373">
        <f t="shared" si="48"/>
        <v>0.22486720440684638</v>
      </c>
      <c r="R373">
        <f t="shared" si="49"/>
        <v>508.3</v>
      </c>
      <c r="S373">
        <f t="shared" si="50"/>
        <v>114.30000000000001</v>
      </c>
      <c r="T373" t="str">
        <f t="shared" si="51"/>
        <v>Sep</v>
      </c>
      <c r="U373" t="str">
        <f t="shared" si="52"/>
        <v>Sep-2025</v>
      </c>
      <c r="V373" s="3">
        <f t="shared" si="53"/>
        <v>45901</v>
      </c>
      <c r="W373" t="str">
        <f>VLOOKUP(D373,Products!A:G,3,FALSE)</f>
        <v>Electronics</v>
      </c>
      <c r="X373" t="str">
        <f>VLOOKUP(D373,Products!A:G,2,FALSE)</f>
        <v>Laptop</v>
      </c>
    </row>
    <row r="374" spans="1:24">
      <c r="A374" s="1" t="s">
        <v>2186</v>
      </c>
      <c r="B374" s="2">
        <v>45899</v>
      </c>
      <c r="C374" s="1" t="s">
        <v>410</v>
      </c>
      <c r="D374" s="1" t="s">
        <v>1706</v>
      </c>
      <c r="E374" s="1">
        <v>2</v>
      </c>
      <c r="F374" s="1">
        <v>799</v>
      </c>
      <c r="G374" s="1">
        <v>159.80000000000001</v>
      </c>
      <c r="H374" s="1" t="s">
        <v>1801</v>
      </c>
      <c r="I374" s="1" t="s">
        <v>1802</v>
      </c>
      <c r="J374" s="1" t="s">
        <v>1809</v>
      </c>
      <c r="K374" s="1" t="s">
        <v>1813</v>
      </c>
      <c r="L374" s="1">
        <v>80</v>
      </c>
      <c r="M374" s="1">
        <v>526</v>
      </c>
      <c r="N374">
        <f t="shared" si="45"/>
        <v>1438.2</v>
      </c>
      <c r="O374">
        <f t="shared" si="46"/>
        <v>1052</v>
      </c>
      <c r="P374">
        <f t="shared" si="47"/>
        <v>386.20000000000005</v>
      </c>
      <c r="Q374">
        <f t="shared" si="48"/>
        <v>0.26853010707829233</v>
      </c>
      <c r="R374">
        <f t="shared" si="49"/>
        <v>1438.2</v>
      </c>
      <c r="S374">
        <f t="shared" si="50"/>
        <v>386.20000000000005</v>
      </c>
      <c r="T374" t="str">
        <f t="shared" si="51"/>
        <v>Aug</v>
      </c>
      <c r="U374" t="str">
        <f t="shared" si="52"/>
        <v>Aug-2025</v>
      </c>
      <c r="V374" s="3">
        <f t="shared" si="53"/>
        <v>45870</v>
      </c>
      <c r="W374" t="str">
        <f>VLOOKUP(D374,Products!A:G,3,FALSE)</f>
        <v>Fashion</v>
      </c>
      <c r="X374" t="str">
        <f>VLOOKUP(D374,Products!A:G,2,FALSE)</f>
        <v>Jeans</v>
      </c>
    </row>
    <row r="375" spans="1:24">
      <c r="A375" s="1" t="s">
        <v>2187</v>
      </c>
      <c r="B375" s="2">
        <v>45388</v>
      </c>
      <c r="C375" s="1" t="s">
        <v>1083</v>
      </c>
      <c r="D375" s="1" t="s">
        <v>1720</v>
      </c>
      <c r="E375" s="1">
        <v>2</v>
      </c>
      <c r="F375" s="1">
        <v>999</v>
      </c>
      <c r="G375" s="1">
        <v>0</v>
      </c>
      <c r="H375" s="1" t="s">
        <v>1805</v>
      </c>
      <c r="I375" s="1" t="s">
        <v>1802</v>
      </c>
      <c r="J375" s="1" t="s">
        <v>1802</v>
      </c>
      <c r="K375" s="1" t="s">
        <v>1810</v>
      </c>
      <c r="L375" s="1">
        <v>100</v>
      </c>
      <c r="M375" s="1">
        <v>573</v>
      </c>
      <c r="N375">
        <f t="shared" si="45"/>
        <v>1998</v>
      </c>
      <c r="O375">
        <f t="shared" si="46"/>
        <v>1146</v>
      </c>
      <c r="P375">
        <f t="shared" si="47"/>
        <v>852</v>
      </c>
      <c r="Q375">
        <f t="shared" si="48"/>
        <v>0.42642642642642642</v>
      </c>
      <c r="R375">
        <f t="shared" si="49"/>
        <v>1998</v>
      </c>
      <c r="S375">
        <f t="shared" si="50"/>
        <v>852</v>
      </c>
      <c r="T375" t="str">
        <f t="shared" si="51"/>
        <v>Apr</v>
      </c>
      <c r="U375" t="str">
        <f t="shared" si="52"/>
        <v>Apr-2024</v>
      </c>
      <c r="V375" s="3">
        <f t="shared" si="53"/>
        <v>45383</v>
      </c>
      <c r="W375" t="str">
        <f>VLOOKUP(D375,Products!A:G,3,FALSE)</f>
        <v>Fashion</v>
      </c>
      <c r="X375" t="str">
        <f>VLOOKUP(D375,Products!A:G,2,FALSE)</f>
        <v>Backpack</v>
      </c>
    </row>
    <row r="376" spans="1:24">
      <c r="A376" s="1" t="s">
        <v>2188</v>
      </c>
      <c r="B376" s="2">
        <v>45309</v>
      </c>
      <c r="C376" s="1" t="s">
        <v>1353</v>
      </c>
      <c r="D376" s="1" t="s">
        <v>1758</v>
      </c>
      <c r="E376" s="1">
        <v>1</v>
      </c>
      <c r="F376" s="1">
        <v>2499</v>
      </c>
      <c r="G376" s="1">
        <v>0</v>
      </c>
      <c r="H376" s="1" t="s">
        <v>1821</v>
      </c>
      <c r="I376" s="1" t="s">
        <v>1802</v>
      </c>
      <c r="J376" s="1" t="s">
        <v>1809</v>
      </c>
      <c r="K376" s="1" t="s">
        <v>1803</v>
      </c>
      <c r="L376" s="1">
        <v>40</v>
      </c>
      <c r="M376" s="1">
        <v>1632</v>
      </c>
      <c r="N376">
        <f t="shared" si="45"/>
        <v>2499</v>
      </c>
      <c r="O376">
        <f t="shared" si="46"/>
        <v>1632</v>
      </c>
      <c r="P376">
        <f t="shared" si="47"/>
        <v>867</v>
      </c>
      <c r="Q376">
        <f t="shared" si="48"/>
        <v>0.34693877551020408</v>
      </c>
      <c r="R376">
        <f t="shared" si="49"/>
        <v>2499</v>
      </c>
      <c r="S376">
        <f t="shared" si="50"/>
        <v>867</v>
      </c>
      <c r="T376" t="str">
        <f t="shared" si="51"/>
        <v>Jan</v>
      </c>
      <c r="U376" t="str">
        <f t="shared" si="52"/>
        <v>Jan-2024</v>
      </c>
      <c r="V376" s="3">
        <f t="shared" si="53"/>
        <v>45292</v>
      </c>
      <c r="W376" t="str">
        <f>VLOOKUP(D376,Products!A:G,3,FALSE)</f>
        <v>Beauty &amp; Personal Care</v>
      </c>
      <c r="X376" t="str">
        <f>VLOOKUP(D376,Products!A:G,2,FALSE)</f>
        <v>Shampoo</v>
      </c>
    </row>
    <row r="377" spans="1:24">
      <c r="A377" s="1" t="s">
        <v>2189</v>
      </c>
      <c r="B377" s="2">
        <v>45944</v>
      </c>
      <c r="C377" s="1" t="s">
        <v>1233</v>
      </c>
      <c r="D377" s="1" t="s">
        <v>1784</v>
      </c>
      <c r="E377" s="1">
        <v>2</v>
      </c>
      <c r="F377" s="1">
        <v>2999</v>
      </c>
      <c r="G377" s="1">
        <v>0</v>
      </c>
      <c r="H377" s="1" t="s">
        <v>1801</v>
      </c>
      <c r="I377" s="1" t="s">
        <v>1815</v>
      </c>
      <c r="J377" s="1" t="s">
        <v>1815</v>
      </c>
      <c r="K377" s="1" t="s">
        <v>1810</v>
      </c>
      <c r="L377" s="1">
        <v>50</v>
      </c>
      <c r="M377" s="1">
        <v>2377</v>
      </c>
      <c r="N377">
        <f t="shared" si="45"/>
        <v>5998</v>
      </c>
      <c r="O377">
        <f t="shared" si="46"/>
        <v>4754</v>
      </c>
      <c r="P377">
        <f t="shared" si="47"/>
        <v>1244</v>
      </c>
      <c r="Q377">
        <f t="shared" si="48"/>
        <v>0.20740246748916305</v>
      </c>
      <c r="R377">
        <f t="shared" si="49"/>
        <v>0</v>
      </c>
      <c r="S377">
        <f t="shared" si="50"/>
        <v>0</v>
      </c>
      <c r="T377" t="str">
        <f t="shared" si="51"/>
        <v>Oct</v>
      </c>
      <c r="U377" t="str">
        <f t="shared" si="52"/>
        <v>Oct-2025</v>
      </c>
      <c r="V377" s="3">
        <f t="shared" si="53"/>
        <v>45931</v>
      </c>
      <c r="W377" t="str">
        <f>VLOOKUP(D377,Products!A:G,3,FALSE)</f>
        <v>Sports &amp; Fitness</v>
      </c>
      <c r="X377" t="str">
        <f>VLOOKUP(D377,Products!A:G,2,FALSE)</f>
        <v>Running Shoes</v>
      </c>
    </row>
    <row r="378" spans="1:24">
      <c r="A378" s="1" t="s">
        <v>2190</v>
      </c>
      <c r="B378" s="2">
        <v>45444</v>
      </c>
      <c r="C378" s="1" t="s">
        <v>122</v>
      </c>
      <c r="D378" s="1" t="s">
        <v>1676</v>
      </c>
      <c r="E378" s="1">
        <v>2</v>
      </c>
      <c r="F378" s="1">
        <v>299</v>
      </c>
      <c r="G378" s="1">
        <v>59.8</v>
      </c>
      <c r="H378" s="1" t="s">
        <v>1823</v>
      </c>
      <c r="I378" s="1" t="s">
        <v>1802</v>
      </c>
      <c r="J378" s="1" t="s">
        <v>1802</v>
      </c>
      <c r="K378" s="1" t="s">
        <v>1819</v>
      </c>
      <c r="L378" s="1">
        <v>60</v>
      </c>
      <c r="M378" s="1">
        <v>197</v>
      </c>
      <c r="N378">
        <f t="shared" si="45"/>
        <v>538.20000000000005</v>
      </c>
      <c r="O378">
        <f t="shared" si="46"/>
        <v>394</v>
      </c>
      <c r="P378">
        <f t="shared" si="47"/>
        <v>144.20000000000005</v>
      </c>
      <c r="Q378">
        <f t="shared" si="48"/>
        <v>0.26793013749535494</v>
      </c>
      <c r="R378">
        <f t="shared" si="49"/>
        <v>538.20000000000005</v>
      </c>
      <c r="S378">
        <f t="shared" si="50"/>
        <v>144.20000000000005</v>
      </c>
      <c r="T378" t="str">
        <f t="shared" si="51"/>
        <v>Jun</v>
      </c>
      <c r="U378" t="str">
        <f t="shared" si="52"/>
        <v>Jun-2024</v>
      </c>
      <c r="V378" s="3">
        <f t="shared" si="53"/>
        <v>45444</v>
      </c>
      <c r="W378" t="str">
        <f>VLOOKUP(D378,Products!A:G,3,FALSE)</f>
        <v>Electronics</v>
      </c>
      <c r="X378" t="str">
        <f>VLOOKUP(D378,Products!A:G,2,FALSE)</f>
        <v>Laptop</v>
      </c>
    </row>
    <row r="379" spans="1:24">
      <c r="A379" s="1" t="s">
        <v>2191</v>
      </c>
      <c r="B379" s="2">
        <v>45848</v>
      </c>
      <c r="C379" s="1" t="s">
        <v>133</v>
      </c>
      <c r="D379" s="1" t="s">
        <v>1733</v>
      </c>
      <c r="E379" s="1">
        <v>2</v>
      </c>
      <c r="F379" s="1">
        <v>799</v>
      </c>
      <c r="G379" s="1">
        <v>239.7</v>
      </c>
      <c r="H379" s="1" t="s">
        <v>1823</v>
      </c>
      <c r="I379" s="1" t="s">
        <v>1802</v>
      </c>
      <c r="J379" s="1" t="s">
        <v>1809</v>
      </c>
      <c r="K379" s="1" t="s">
        <v>1817</v>
      </c>
      <c r="L379" s="1">
        <v>80</v>
      </c>
      <c r="M379" s="1">
        <v>538</v>
      </c>
      <c r="N379">
        <f t="shared" si="45"/>
        <v>1358.3</v>
      </c>
      <c r="O379">
        <f t="shared" si="46"/>
        <v>1076</v>
      </c>
      <c r="P379">
        <f t="shared" si="47"/>
        <v>282.29999999999995</v>
      </c>
      <c r="Q379">
        <f t="shared" si="48"/>
        <v>0.20783332106309355</v>
      </c>
      <c r="R379">
        <f t="shared" si="49"/>
        <v>1358.3</v>
      </c>
      <c r="S379">
        <f t="shared" si="50"/>
        <v>282.29999999999995</v>
      </c>
      <c r="T379" t="str">
        <f t="shared" si="51"/>
        <v>Jul</v>
      </c>
      <c r="U379" t="str">
        <f t="shared" si="52"/>
        <v>Jul-2025</v>
      </c>
      <c r="V379" s="3">
        <f t="shared" si="53"/>
        <v>45839</v>
      </c>
      <c r="W379" t="str">
        <f>VLOOKUP(D379,Products!A:G,3,FALSE)</f>
        <v>Home &amp; Kitchen</v>
      </c>
      <c r="X379" t="str">
        <f>VLOOKUP(D379,Products!A:G,2,FALSE)</f>
        <v>Cookware Set</v>
      </c>
    </row>
    <row r="380" spans="1:24">
      <c r="A380" s="1" t="s">
        <v>2192</v>
      </c>
      <c r="B380" s="2">
        <v>45797</v>
      </c>
      <c r="C380" s="1" t="s">
        <v>766</v>
      </c>
      <c r="D380" s="1" t="s">
        <v>1772</v>
      </c>
      <c r="E380" s="1">
        <v>3</v>
      </c>
      <c r="F380" s="1">
        <v>1999</v>
      </c>
      <c r="G380" s="1">
        <v>1499.25</v>
      </c>
      <c r="H380" s="1" t="s">
        <v>1805</v>
      </c>
      <c r="I380" s="1" t="s">
        <v>1802</v>
      </c>
      <c r="J380" s="1" t="s">
        <v>1802</v>
      </c>
      <c r="K380" s="1" t="s">
        <v>1807</v>
      </c>
      <c r="L380" s="1">
        <v>40</v>
      </c>
      <c r="M380" s="1">
        <v>1506</v>
      </c>
      <c r="N380">
        <f t="shared" si="45"/>
        <v>4497.75</v>
      </c>
      <c r="O380">
        <f t="shared" si="46"/>
        <v>4518</v>
      </c>
      <c r="P380">
        <f t="shared" si="47"/>
        <v>-20.25</v>
      </c>
      <c r="Q380">
        <f t="shared" si="48"/>
        <v>-4.5022511255627812E-3</v>
      </c>
      <c r="R380">
        <f t="shared" si="49"/>
        <v>4497.75</v>
      </c>
      <c r="S380">
        <f t="shared" si="50"/>
        <v>-20.25</v>
      </c>
      <c r="T380" t="str">
        <f t="shared" si="51"/>
        <v>May</v>
      </c>
      <c r="U380" t="str">
        <f t="shared" si="52"/>
        <v>May-2025</v>
      </c>
      <c r="V380" s="3">
        <f t="shared" si="53"/>
        <v>45778</v>
      </c>
      <c r="W380" t="str">
        <f>VLOOKUP(D380,Products!A:G,3,FALSE)</f>
        <v>Beauty &amp; Personal Care</v>
      </c>
      <c r="X380" t="str">
        <f>VLOOKUP(D380,Products!A:G,2,FALSE)</f>
        <v>Perfume</v>
      </c>
    </row>
    <row r="381" spans="1:24">
      <c r="A381" s="1" t="s">
        <v>2193</v>
      </c>
      <c r="B381" s="2">
        <v>45545</v>
      </c>
      <c r="C381" s="1" t="s">
        <v>1544</v>
      </c>
      <c r="D381" s="1" t="s">
        <v>1799</v>
      </c>
      <c r="E381" s="1">
        <v>1</v>
      </c>
      <c r="F381" s="1">
        <v>4999</v>
      </c>
      <c r="G381" s="1">
        <v>499.9</v>
      </c>
      <c r="H381" s="1" t="s">
        <v>1821</v>
      </c>
      <c r="I381" s="1" t="s">
        <v>1802</v>
      </c>
      <c r="J381" s="1" t="s">
        <v>1802</v>
      </c>
      <c r="K381" s="1" t="s">
        <v>1807</v>
      </c>
      <c r="L381" s="1">
        <v>70</v>
      </c>
      <c r="M381" s="1">
        <v>3463</v>
      </c>
      <c r="N381">
        <f t="shared" si="45"/>
        <v>4499.1000000000004</v>
      </c>
      <c r="O381">
        <f t="shared" si="46"/>
        <v>3463</v>
      </c>
      <c r="P381">
        <f t="shared" si="47"/>
        <v>1036.1000000000004</v>
      </c>
      <c r="Q381">
        <f t="shared" si="48"/>
        <v>0.23029050254495351</v>
      </c>
      <c r="R381">
        <f t="shared" si="49"/>
        <v>4499.1000000000004</v>
      </c>
      <c r="S381">
        <f t="shared" si="50"/>
        <v>1036.1000000000004</v>
      </c>
      <c r="T381" t="str">
        <f t="shared" si="51"/>
        <v>Sep</v>
      </c>
      <c r="U381" t="str">
        <f t="shared" si="52"/>
        <v>Sep-2024</v>
      </c>
      <c r="V381" s="3">
        <f t="shared" si="53"/>
        <v>45536</v>
      </c>
      <c r="W381" t="str">
        <f>VLOOKUP(D381,Products!A:G,3,FALSE)</f>
        <v>Sports &amp; Fitness</v>
      </c>
      <c r="X381" t="str">
        <f>VLOOKUP(D381,Products!A:G,2,FALSE)</f>
        <v>Cricket Bat</v>
      </c>
    </row>
    <row r="382" spans="1:24">
      <c r="A382" s="1" t="s">
        <v>2194</v>
      </c>
      <c r="B382" s="2">
        <v>45510</v>
      </c>
      <c r="C382" s="1" t="s">
        <v>1593</v>
      </c>
      <c r="D382" s="1" t="s">
        <v>1726</v>
      </c>
      <c r="E382" s="1">
        <v>1</v>
      </c>
      <c r="F382" s="1">
        <v>599</v>
      </c>
      <c r="G382" s="1">
        <v>0</v>
      </c>
      <c r="H382" s="1" t="s">
        <v>1805</v>
      </c>
      <c r="I382" s="1" t="s">
        <v>1815</v>
      </c>
      <c r="J382" s="1" t="s">
        <v>1815</v>
      </c>
      <c r="K382" s="1" t="s">
        <v>1810</v>
      </c>
      <c r="L382" s="1">
        <v>70</v>
      </c>
      <c r="M382" s="1">
        <v>358</v>
      </c>
      <c r="N382">
        <f t="shared" si="45"/>
        <v>599</v>
      </c>
      <c r="O382">
        <f t="shared" si="46"/>
        <v>358</v>
      </c>
      <c r="P382">
        <f t="shared" si="47"/>
        <v>241</v>
      </c>
      <c r="Q382">
        <f t="shared" si="48"/>
        <v>0.40233722871452421</v>
      </c>
      <c r="R382">
        <f t="shared" si="49"/>
        <v>0</v>
      </c>
      <c r="S382">
        <f t="shared" si="50"/>
        <v>0</v>
      </c>
      <c r="T382" t="str">
        <f t="shared" si="51"/>
        <v>Aug</v>
      </c>
      <c r="U382" t="str">
        <f t="shared" si="52"/>
        <v>Aug-2024</v>
      </c>
      <c r="V382" s="3">
        <f t="shared" si="53"/>
        <v>45505</v>
      </c>
      <c r="W382" t="str">
        <f>VLOOKUP(D382,Products!A:G,3,FALSE)</f>
        <v>Home &amp; Kitchen</v>
      </c>
      <c r="X382" t="str">
        <f>VLOOKUP(D382,Products!A:G,2,FALSE)</f>
        <v>Mixer Grinder</v>
      </c>
    </row>
    <row r="383" spans="1:24">
      <c r="A383" s="1" t="s">
        <v>2195</v>
      </c>
      <c r="B383" s="2">
        <v>45458</v>
      </c>
      <c r="C383" s="1" t="s">
        <v>1389</v>
      </c>
      <c r="D383" s="1" t="s">
        <v>1728</v>
      </c>
      <c r="E383" s="1">
        <v>2</v>
      </c>
      <c r="F383" s="1">
        <v>4999</v>
      </c>
      <c r="G383" s="1">
        <v>1499.7</v>
      </c>
      <c r="H383" s="1" t="s">
        <v>1805</v>
      </c>
      <c r="I383" s="1" t="s">
        <v>1802</v>
      </c>
      <c r="J383" s="1" t="s">
        <v>1802</v>
      </c>
      <c r="K383" s="1" t="s">
        <v>1810</v>
      </c>
      <c r="L383" s="1">
        <v>80</v>
      </c>
      <c r="M383" s="1">
        <v>3040</v>
      </c>
      <c r="N383">
        <f t="shared" si="45"/>
        <v>8498.2999999999993</v>
      </c>
      <c r="O383">
        <f t="shared" si="46"/>
        <v>6080</v>
      </c>
      <c r="P383">
        <f t="shared" si="47"/>
        <v>2418.2999999999993</v>
      </c>
      <c r="Q383">
        <f t="shared" si="48"/>
        <v>0.28456279491192349</v>
      </c>
      <c r="R383">
        <f t="shared" si="49"/>
        <v>8498.2999999999993</v>
      </c>
      <c r="S383">
        <f t="shared" si="50"/>
        <v>2418.2999999999993</v>
      </c>
      <c r="T383" t="str">
        <f t="shared" si="51"/>
        <v>Jun</v>
      </c>
      <c r="U383" t="str">
        <f t="shared" si="52"/>
        <v>Jun-2024</v>
      </c>
      <c r="V383" s="3">
        <f t="shared" si="53"/>
        <v>45444</v>
      </c>
      <c r="W383" t="str">
        <f>VLOOKUP(D383,Products!A:G,3,FALSE)</f>
        <v>Home &amp; Kitchen</v>
      </c>
      <c r="X383" t="str">
        <f>VLOOKUP(D383,Products!A:G,2,FALSE)</f>
        <v>Air Fryer</v>
      </c>
    </row>
    <row r="384" spans="1:24">
      <c r="A384" s="1" t="s">
        <v>2196</v>
      </c>
      <c r="B384" s="2">
        <v>45821</v>
      </c>
      <c r="C384" s="1" t="s">
        <v>1625</v>
      </c>
      <c r="D384" s="1" t="s">
        <v>1743</v>
      </c>
      <c r="E384" s="1">
        <v>1</v>
      </c>
      <c r="F384" s="1">
        <v>299</v>
      </c>
      <c r="G384" s="1">
        <v>59.8</v>
      </c>
      <c r="H384" s="1" t="s">
        <v>1801</v>
      </c>
      <c r="I384" s="1" t="s">
        <v>1802</v>
      </c>
      <c r="J384" s="1" t="s">
        <v>1802</v>
      </c>
      <c r="K384" s="1" t="s">
        <v>1813</v>
      </c>
      <c r="L384" s="1">
        <v>100</v>
      </c>
      <c r="M384" s="1">
        <v>188</v>
      </c>
      <c r="N384">
        <f t="shared" si="45"/>
        <v>239.2</v>
      </c>
      <c r="O384">
        <f t="shared" si="46"/>
        <v>188</v>
      </c>
      <c r="P384">
        <f t="shared" si="47"/>
        <v>51.199999999999989</v>
      </c>
      <c r="Q384">
        <f t="shared" si="48"/>
        <v>0.21404682274247488</v>
      </c>
      <c r="R384">
        <f t="shared" si="49"/>
        <v>239.2</v>
      </c>
      <c r="S384">
        <f t="shared" si="50"/>
        <v>51.199999999999989</v>
      </c>
      <c r="T384" t="str">
        <f t="shared" si="51"/>
        <v>Jun</v>
      </c>
      <c r="U384" t="str">
        <f t="shared" si="52"/>
        <v>Jun-2025</v>
      </c>
      <c r="V384" s="3">
        <f t="shared" si="53"/>
        <v>45809</v>
      </c>
      <c r="W384" t="str">
        <f>VLOOKUP(D384,Products!A:G,3,FALSE)</f>
        <v>Home &amp; Kitchen</v>
      </c>
      <c r="X384" t="str">
        <f>VLOOKUP(D384,Products!A:G,2,FALSE)</f>
        <v>Storage Box</v>
      </c>
    </row>
    <row r="385" spans="1:24">
      <c r="A385" s="1" t="s">
        <v>2197</v>
      </c>
      <c r="B385" s="2">
        <v>45739</v>
      </c>
      <c r="C385" s="1" t="s">
        <v>1075</v>
      </c>
      <c r="D385" s="1" t="s">
        <v>1792</v>
      </c>
      <c r="E385" s="1">
        <v>3</v>
      </c>
      <c r="F385" s="1">
        <v>399</v>
      </c>
      <c r="G385" s="1">
        <v>59.85</v>
      </c>
      <c r="H385" s="1" t="s">
        <v>1801</v>
      </c>
      <c r="I385" s="1" t="s">
        <v>1802</v>
      </c>
      <c r="J385" s="1" t="s">
        <v>1802</v>
      </c>
      <c r="K385" s="1" t="s">
        <v>1810</v>
      </c>
      <c r="L385" s="1">
        <v>80</v>
      </c>
      <c r="M385" s="1">
        <v>244</v>
      </c>
      <c r="N385">
        <f t="shared" si="45"/>
        <v>1137.1500000000001</v>
      </c>
      <c r="O385">
        <f t="shared" si="46"/>
        <v>732</v>
      </c>
      <c r="P385">
        <f t="shared" si="47"/>
        <v>405.15000000000009</v>
      </c>
      <c r="Q385">
        <f t="shared" si="48"/>
        <v>0.35628545046827598</v>
      </c>
      <c r="R385">
        <f t="shared" si="49"/>
        <v>1137.1500000000001</v>
      </c>
      <c r="S385">
        <f t="shared" si="50"/>
        <v>405.15000000000009</v>
      </c>
      <c r="T385" t="str">
        <f t="shared" si="51"/>
        <v>Mar</v>
      </c>
      <c r="U385" t="str">
        <f t="shared" si="52"/>
        <v>Mar-2025</v>
      </c>
      <c r="V385" s="3">
        <f t="shared" si="53"/>
        <v>45717</v>
      </c>
      <c r="W385" t="str">
        <f>VLOOKUP(D385,Products!A:G,3,FALSE)</f>
        <v>Sports &amp; Fitness</v>
      </c>
      <c r="X385" t="str">
        <f>VLOOKUP(D385,Products!A:G,2,FALSE)</f>
        <v>Fitness Band</v>
      </c>
    </row>
    <row r="386" spans="1:24">
      <c r="A386" s="1" t="s">
        <v>2198</v>
      </c>
      <c r="B386" s="2">
        <v>45556</v>
      </c>
      <c r="C386" s="1" t="s">
        <v>601</v>
      </c>
      <c r="D386" s="1" t="s">
        <v>1712</v>
      </c>
      <c r="E386" s="1">
        <v>2</v>
      </c>
      <c r="F386" s="1">
        <v>399</v>
      </c>
      <c r="G386" s="1">
        <v>79.8</v>
      </c>
      <c r="H386" s="1" t="s">
        <v>1823</v>
      </c>
      <c r="I386" s="1" t="s">
        <v>1802</v>
      </c>
      <c r="J386" s="1" t="s">
        <v>1809</v>
      </c>
      <c r="K386" s="1" t="s">
        <v>1813</v>
      </c>
      <c r="L386" s="1">
        <v>70</v>
      </c>
      <c r="M386" s="1">
        <v>321</v>
      </c>
      <c r="N386">
        <f t="shared" si="45"/>
        <v>718.2</v>
      </c>
      <c r="O386">
        <f t="shared" si="46"/>
        <v>642</v>
      </c>
      <c r="P386">
        <f t="shared" si="47"/>
        <v>76.200000000000045</v>
      </c>
      <c r="Q386">
        <f t="shared" si="48"/>
        <v>0.10609857978279037</v>
      </c>
      <c r="R386">
        <f t="shared" si="49"/>
        <v>718.2</v>
      </c>
      <c r="S386">
        <f t="shared" si="50"/>
        <v>76.200000000000045</v>
      </c>
      <c r="T386" t="str">
        <f t="shared" si="51"/>
        <v>Sep</v>
      </c>
      <c r="U386" t="str">
        <f t="shared" si="52"/>
        <v>Sep-2024</v>
      </c>
      <c r="V386" s="3">
        <f t="shared" si="53"/>
        <v>45536</v>
      </c>
      <c r="W386" t="str">
        <f>VLOOKUP(D386,Products!A:G,3,FALSE)</f>
        <v>Fashion</v>
      </c>
      <c r="X386" t="str">
        <f>VLOOKUP(D386,Products!A:G,2,FALSE)</f>
        <v>Jacket</v>
      </c>
    </row>
    <row r="387" spans="1:24">
      <c r="A387" s="1" t="s">
        <v>2199</v>
      </c>
      <c r="B387" s="2">
        <v>45613</v>
      </c>
      <c r="C387" s="1" t="s">
        <v>736</v>
      </c>
      <c r="D387" s="1" t="s">
        <v>1690</v>
      </c>
      <c r="E387" s="1">
        <v>3</v>
      </c>
      <c r="F387" s="1">
        <v>6999</v>
      </c>
      <c r="G387" s="1">
        <v>3149.55</v>
      </c>
      <c r="H387" s="1" t="s">
        <v>1823</v>
      </c>
      <c r="I387" s="1" t="s">
        <v>1802</v>
      </c>
      <c r="J387" s="1" t="s">
        <v>1802</v>
      </c>
      <c r="K387" s="1" t="s">
        <v>1813</v>
      </c>
      <c r="L387" s="1">
        <v>60</v>
      </c>
      <c r="M387" s="1">
        <v>4046</v>
      </c>
      <c r="N387">
        <f t="shared" ref="N387:N450" si="54">E387*F387-G387</f>
        <v>17847.45</v>
      </c>
      <c r="O387">
        <f t="shared" ref="O387:O450" si="55">E387*M387</f>
        <v>12138</v>
      </c>
      <c r="P387">
        <f t="shared" ref="P387:P450" si="56">N387-O387</f>
        <v>5709.4500000000007</v>
      </c>
      <c r="Q387">
        <f t="shared" ref="Q387:Q450" si="57">IFERROR(P387/N387,0)</f>
        <v>0.31990284326332336</v>
      </c>
      <c r="R387">
        <f t="shared" ref="R387:R450" si="58">IF(I387="Cancelled",0,N387)</f>
        <v>17847.45</v>
      </c>
      <c r="S387">
        <f t="shared" ref="S387:S450" si="59">IF(I387="Cancelled",0,P387)</f>
        <v>5709.4500000000007</v>
      </c>
      <c r="T387" t="str">
        <f t="shared" ref="T387:T450" si="60">TEXT(B387,"mmm")</f>
        <v>Nov</v>
      </c>
      <c r="U387" t="str">
        <f t="shared" ref="U387:U450" si="61">TEXT(B387,"mmm-yyyy")</f>
        <v>Nov-2024</v>
      </c>
      <c r="V387" s="3">
        <f t="shared" ref="V387:V450" si="62">DATE(YEAR(B387),MONTH(B387),1)</f>
        <v>45597</v>
      </c>
      <c r="W387" t="str">
        <f>VLOOKUP(D387,Products!A:G,3,FALSE)</f>
        <v>Electronics</v>
      </c>
      <c r="X387" t="str">
        <f>VLOOKUP(D387,Products!A:G,2,FALSE)</f>
        <v>Power Bank</v>
      </c>
    </row>
    <row r="388" spans="1:24">
      <c r="A388" s="1" t="s">
        <v>2200</v>
      </c>
      <c r="B388" s="2">
        <v>45541</v>
      </c>
      <c r="C388" s="1" t="s">
        <v>373</v>
      </c>
      <c r="D388" s="1" t="s">
        <v>1799</v>
      </c>
      <c r="E388" s="1">
        <v>2</v>
      </c>
      <c r="F388" s="1">
        <v>4999</v>
      </c>
      <c r="G388" s="1">
        <v>0</v>
      </c>
      <c r="H388" s="1" t="s">
        <v>1801</v>
      </c>
      <c r="I388" s="1" t="s">
        <v>1802</v>
      </c>
      <c r="J388" s="1" t="s">
        <v>1802</v>
      </c>
      <c r="K388" s="1" t="s">
        <v>1817</v>
      </c>
      <c r="L388" s="1">
        <v>50</v>
      </c>
      <c r="M388" s="1">
        <v>3463</v>
      </c>
      <c r="N388">
        <f t="shared" si="54"/>
        <v>9998</v>
      </c>
      <c r="O388">
        <f t="shared" si="55"/>
        <v>6926</v>
      </c>
      <c r="P388">
        <f t="shared" si="56"/>
        <v>3072</v>
      </c>
      <c r="Q388">
        <f t="shared" si="57"/>
        <v>0.30726145229045809</v>
      </c>
      <c r="R388">
        <f t="shared" si="58"/>
        <v>9998</v>
      </c>
      <c r="S388">
        <f t="shared" si="59"/>
        <v>3072</v>
      </c>
      <c r="T388" t="str">
        <f t="shared" si="60"/>
        <v>Sep</v>
      </c>
      <c r="U388" t="str">
        <f t="shared" si="61"/>
        <v>Sep-2024</v>
      </c>
      <c r="V388" s="3">
        <f t="shared" si="62"/>
        <v>45536</v>
      </c>
      <c r="W388" t="str">
        <f>VLOOKUP(D388,Products!A:G,3,FALSE)</f>
        <v>Sports &amp; Fitness</v>
      </c>
      <c r="X388" t="str">
        <f>VLOOKUP(D388,Products!A:G,2,FALSE)</f>
        <v>Cricket Bat</v>
      </c>
    </row>
    <row r="389" spans="1:24">
      <c r="A389" s="1" t="s">
        <v>2201</v>
      </c>
      <c r="B389" s="2">
        <v>45439</v>
      </c>
      <c r="C389" s="1" t="s">
        <v>163</v>
      </c>
      <c r="D389" s="1" t="s">
        <v>1719</v>
      </c>
      <c r="E389" s="1">
        <v>2</v>
      </c>
      <c r="F389" s="1">
        <v>399</v>
      </c>
      <c r="G389" s="1">
        <v>0</v>
      </c>
      <c r="H389" s="1" t="s">
        <v>1805</v>
      </c>
      <c r="I389" s="1" t="s">
        <v>1815</v>
      </c>
      <c r="J389" s="1" t="s">
        <v>1815</v>
      </c>
      <c r="K389" s="1" t="s">
        <v>1807</v>
      </c>
      <c r="L389" s="1">
        <v>100</v>
      </c>
      <c r="M389" s="1">
        <v>248</v>
      </c>
      <c r="N389">
        <f t="shared" si="54"/>
        <v>798</v>
      </c>
      <c r="O389">
        <f t="shared" si="55"/>
        <v>496</v>
      </c>
      <c r="P389">
        <f t="shared" si="56"/>
        <v>302</v>
      </c>
      <c r="Q389">
        <f t="shared" si="57"/>
        <v>0.37844611528822053</v>
      </c>
      <c r="R389">
        <f t="shared" si="58"/>
        <v>0</v>
      </c>
      <c r="S389">
        <f t="shared" si="59"/>
        <v>0</v>
      </c>
      <c r="T389" t="str">
        <f t="shared" si="60"/>
        <v>May</v>
      </c>
      <c r="U389" t="str">
        <f t="shared" si="61"/>
        <v>May-2024</v>
      </c>
      <c r="V389" s="3">
        <f t="shared" si="62"/>
        <v>45413</v>
      </c>
      <c r="W389" t="str">
        <f>VLOOKUP(D389,Products!A:G,3,FALSE)</f>
        <v>Fashion</v>
      </c>
      <c r="X389" t="str">
        <f>VLOOKUP(D389,Products!A:G,2,FALSE)</f>
        <v>Backpack</v>
      </c>
    </row>
    <row r="390" spans="1:24">
      <c r="A390" s="1" t="s">
        <v>2202</v>
      </c>
      <c r="B390" s="2">
        <v>45728</v>
      </c>
      <c r="C390" s="1" t="s">
        <v>615</v>
      </c>
      <c r="D390" s="1" t="s">
        <v>1688</v>
      </c>
      <c r="E390" s="1">
        <v>4</v>
      </c>
      <c r="F390" s="1">
        <v>999</v>
      </c>
      <c r="G390" s="1">
        <v>199.8</v>
      </c>
      <c r="H390" s="1" t="s">
        <v>1805</v>
      </c>
      <c r="I390" s="1" t="s">
        <v>1802</v>
      </c>
      <c r="J390" s="1" t="s">
        <v>1802</v>
      </c>
      <c r="K390" s="1" t="s">
        <v>1819</v>
      </c>
      <c r="L390" s="1">
        <v>40</v>
      </c>
      <c r="M390" s="1">
        <v>813</v>
      </c>
      <c r="N390">
        <f t="shared" si="54"/>
        <v>3796.2</v>
      </c>
      <c r="O390">
        <f t="shared" si="55"/>
        <v>3252</v>
      </c>
      <c r="P390">
        <f t="shared" si="56"/>
        <v>544.19999999999982</v>
      </c>
      <c r="Q390">
        <f t="shared" si="57"/>
        <v>0.14335388019598541</v>
      </c>
      <c r="R390">
        <f t="shared" si="58"/>
        <v>3796.2</v>
      </c>
      <c r="S390">
        <f t="shared" si="59"/>
        <v>544.19999999999982</v>
      </c>
      <c r="T390" t="str">
        <f t="shared" si="60"/>
        <v>Mar</v>
      </c>
      <c r="U390" t="str">
        <f t="shared" si="61"/>
        <v>Mar-2025</v>
      </c>
      <c r="V390" s="3">
        <f t="shared" si="62"/>
        <v>45717</v>
      </c>
      <c r="W390" t="str">
        <f>VLOOKUP(D390,Products!A:G,3,FALSE)</f>
        <v>Electronics</v>
      </c>
      <c r="X390" t="str">
        <f>VLOOKUP(D390,Products!A:G,2,FALSE)</f>
        <v>Smartwatch</v>
      </c>
    </row>
    <row r="391" spans="1:24">
      <c r="A391" s="1" t="s">
        <v>2203</v>
      </c>
      <c r="B391" s="2">
        <v>45631</v>
      </c>
      <c r="C391" s="1" t="s">
        <v>1606</v>
      </c>
      <c r="D391" s="1" t="s">
        <v>1720</v>
      </c>
      <c r="E391" s="1">
        <v>4</v>
      </c>
      <c r="F391" s="1">
        <v>999</v>
      </c>
      <c r="G391" s="1">
        <v>0</v>
      </c>
      <c r="H391" s="1" t="s">
        <v>1801</v>
      </c>
      <c r="I391" s="1" t="s">
        <v>1815</v>
      </c>
      <c r="J391" s="1" t="s">
        <v>1815</v>
      </c>
      <c r="K391" s="1" t="s">
        <v>1807</v>
      </c>
      <c r="L391" s="1">
        <v>40</v>
      </c>
      <c r="M391" s="1">
        <v>573</v>
      </c>
      <c r="N391">
        <f t="shared" si="54"/>
        <v>3996</v>
      </c>
      <c r="O391">
        <f t="shared" si="55"/>
        <v>2292</v>
      </c>
      <c r="P391">
        <f t="shared" si="56"/>
        <v>1704</v>
      </c>
      <c r="Q391">
        <f t="shared" si="57"/>
        <v>0.42642642642642642</v>
      </c>
      <c r="R391">
        <f t="shared" si="58"/>
        <v>0</v>
      </c>
      <c r="S391">
        <f t="shared" si="59"/>
        <v>0</v>
      </c>
      <c r="T391" t="str">
        <f t="shared" si="60"/>
        <v>Dec</v>
      </c>
      <c r="U391" t="str">
        <f t="shared" si="61"/>
        <v>Dec-2024</v>
      </c>
      <c r="V391" s="3">
        <f t="shared" si="62"/>
        <v>45627</v>
      </c>
      <c r="W391" t="str">
        <f>VLOOKUP(D391,Products!A:G,3,FALSE)</f>
        <v>Fashion</v>
      </c>
      <c r="X391" t="str">
        <f>VLOOKUP(D391,Products!A:G,2,FALSE)</f>
        <v>Backpack</v>
      </c>
    </row>
    <row r="392" spans="1:24">
      <c r="A392" s="1" t="s">
        <v>2204</v>
      </c>
      <c r="B392" s="2">
        <v>45960</v>
      </c>
      <c r="C392" s="1" t="s">
        <v>1444</v>
      </c>
      <c r="D392" s="1" t="s">
        <v>1688</v>
      </c>
      <c r="E392" s="1">
        <v>1</v>
      </c>
      <c r="F392" s="1">
        <v>999</v>
      </c>
      <c r="G392" s="1">
        <v>99.9</v>
      </c>
      <c r="H392" s="1" t="s">
        <v>1812</v>
      </c>
      <c r="I392" s="1" t="s">
        <v>1802</v>
      </c>
      <c r="J392" s="1" t="s">
        <v>1809</v>
      </c>
      <c r="K392" s="1" t="s">
        <v>1810</v>
      </c>
      <c r="L392" s="1">
        <v>80</v>
      </c>
      <c r="M392" s="1">
        <v>813</v>
      </c>
      <c r="N392">
        <f t="shared" si="54"/>
        <v>899.1</v>
      </c>
      <c r="O392">
        <f t="shared" si="55"/>
        <v>813</v>
      </c>
      <c r="P392">
        <f t="shared" si="56"/>
        <v>86.100000000000023</v>
      </c>
      <c r="Q392">
        <f t="shared" si="57"/>
        <v>9.576242909576245E-2</v>
      </c>
      <c r="R392">
        <f t="shared" si="58"/>
        <v>899.1</v>
      </c>
      <c r="S392">
        <f t="shared" si="59"/>
        <v>86.100000000000023</v>
      </c>
      <c r="T392" t="str">
        <f t="shared" si="60"/>
        <v>Oct</v>
      </c>
      <c r="U392" t="str">
        <f t="shared" si="61"/>
        <v>Oct-2025</v>
      </c>
      <c r="V392" s="3">
        <f t="shared" si="62"/>
        <v>45931</v>
      </c>
      <c r="W392" t="str">
        <f>VLOOKUP(D392,Products!A:G,3,FALSE)</f>
        <v>Electronics</v>
      </c>
      <c r="X392" t="str">
        <f>VLOOKUP(D392,Products!A:G,2,FALSE)</f>
        <v>Smartwatch</v>
      </c>
    </row>
    <row r="393" spans="1:24">
      <c r="A393" s="1" t="s">
        <v>2205</v>
      </c>
      <c r="B393" s="2">
        <v>45808</v>
      </c>
      <c r="C393" s="1" t="s">
        <v>814</v>
      </c>
      <c r="D393" s="1" t="s">
        <v>1710</v>
      </c>
      <c r="E393" s="1">
        <v>4</v>
      </c>
      <c r="F393" s="1">
        <v>3999</v>
      </c>
      <c r="G393" s="1">
        <v>1599.6</v>
      </c>
      <c r="H393" s="1" t="s">
        <v>1805</v>
      </c>
      <c r="I393" s="1" t="s">
        <v>1802</v>
      </c>
      <c r="J393" s="1" t="s">
        <v>1802</v>
      </c>
      <c r="K393" s="1" t="s">
        <v>1819</v>
      </c>
      <c r="L393" s="1">
        <v>50</v>
      </c>
      <c r="M393" s="1">
        <v>3007</v>
      </c>
      <c r="N393">
        <f t="shared" si="54"/>
        <v>14396.4</v>
      </c>
      <c r="O393">
        <f t="shared" si="55"/>
        <v>12028</v>
      </c>
      <c r="P393">
        <f t="shared" si="56"/>
        <v>2368.3999999999996</v>
      </c>
      <c r="Q393">
        <f t="shared" si="57"/>
        <v>0.16451335055986216</v>
      </c>
      <c r="R393">
        <f t="shared" si="58"/>
        <v>14396.4</v>
      </c>
      <c r="S393">
        <f t="shared" si="59"/>
        <v>2368.3999999999996</v>
      </c>
      <c r="T393" t="str">
        <f t="shared" si="60"/>
        <v>May</v>
      </c>
      <c r="U393" t="str">
        <f t="shared" si="61"/>
        <v>May-2025</v>
      </c>
      <c r="V393" s="3">
        <f t="shared" si="62"/>
        <v>45778</v>
      </c>
      <c r="W393" t="str">
        <f>VLOOKUP(D393,Products!A:G,3,FALSE)</f>
        <v>Fashion</v>
      </c>
      <c r="X393" t="str">
        <f>VLOOKUP(D393,Products!A:G,2,FALSE)</f>
        <v>Sneakers</v>
      </c>
    </row>
    <row r="394" spans="1:24">
      <c r="A394" s="1" t="s">
        <v>2206</v>
      </c>
      <c r="B394" s="2">
        <v>45555</v>
      </c>
      <c r="C394" s="1" t="s">
        <v>1041</v>
      </c>
      <c r="D394" s="1" t="s">
        <v>1701</v>
      </c>
      <c r="E394" s="1">
        <v>2</v>
      </c>
      <c r="F394" s="1">
        <v>1299</v>
      </c>
      <c r="G394" s="1">
        <v>389.7</v>
      </c>
      <c r="H394" s="1" t="s">
        <v>1801</v>
      </c>
      <c r="I394" s="1" t="s">
        <v>1802</v>
      </c>
      <c r="J394" s="1" t="s">
        <v>1802</v>
      </c>
      <c r="K394" s="1" t="s">
        <v>1807</v>
      </c>
      <c r="L394" s="1">
        <v>60</v>
      </c>
      <c r="M394" s="1">
        <v>969</v>
      </c>
      <c r="N394">
        <f t="shared" si="54"/>
        <v>2208.3000000000002</v>
      </c>
      <c r="O394">
        <f t="shared" si="55"/>
        <v>1938</v>
      </c>
      <c r="P394">
        <f t="shared" si="56"/>
        <v>270.30000000000018</v>
      </c>
      <c r="Q394">
        <f t="shared" si="57"/>
        <v>0.12240184757505781</v>
      </c>
      <c r="R394">
        <f t="shared" si="58"/>
        <v>2208.3000000000002</v>
      </c>
      <c r="S394">
        <f t="shared" si="59"/>
        <v>270.30000000000018</v>
      </c>
      <c r="T394" t="str">
        <f t="shared" si="60"/>
        <v>Sep</v>
      </c>
      <c r="U394" t="str">
        <f t="shared" si="61"/>
        <v>Sep-2024</v>
      </c>
      <c r="V394" s="3">
        <f t="shared" si="62"/>
        <v>45536</v>
      </c>
      <c r="W394" t="str">
        <f>VLOOKUP(D394,Products!A:G,3,FALSE)</f>
        <v>Fashion</v>
      </c>
      <c r="X394" t="str">
        <f>VLOOKUP(D394,Products!A:G,2,FALSE)</f>
        <v>T-Shirt</v>
      </c>
    </row>
    <row r="395" spans="1:24">
      <c r="A395" s="1" t="s">
        <v>2207</v>
      </c>
      <c r="B395" s="2">
        <v>45463</v>
      </c>
      <c r="C395" s="1" t="s">
        <v>502</v>
      </c>
      <c r="D395" s="1" t="s">
        <v>1726</v>
      </c>
      <c r="E395" s="1">
        <v>1</v>
      </c>
      <c r="F395" s="1">
        <v>599</v>
      </c>
      <c r="G395" s="1">
        <v>0</v>
      </c>
      <c r="H395" s="1" t="s">
        <v>1805</v>
      </c>
      <c r="I395" s="1" t="s">
        <v>1815</v>
      </c>
      <c r="J395" s="1" t="s">
        <v>1815</v>
      </c>
      <c r="K395" s="1" t="s">
        <v>1803</v>
      </c>
      <c r="L395" s="1">
        <v>100</v>
      </c>
      <c r="M395" s="1">
        <v>358</v>
      </c>
      <c r="N395">
        <f t="shared" si="54"/>
        <v>599</v>
      </c>
      <c r="O395">
        <f t="shared" si="55"/>
        <v>358</v>
      </c>
      <c r="P395">
        <f t="shared" si="56"/>
        <v>241</v>
      </c>
      <c r="Q395">
        <f t="shared" si="57"/>
        <v>0.40233722871452421</v>
      </c>
      <c r="R395">
        <f t="shared" si="58"/>
        <v>0</v>
      </c>
      <c r="S395">
        <f t="shared" si="59"/>
        <v>0</v>
      </c>
      <c r="T395" t="str">
        <f t="shared" si="60"/>
        <v>Jun</v>
      </c>
      <c r="U395" t="str">
        <f t="shared" si="61"/>
        <v>Jun-2024</v>
      </c>
      <c r="V395" s="3">
        <f t="shared" si="62"/>
        <v>45444</v>
      </c>
      <c r="W395" t="str">
        <f>VLOOKUP(D395,Products!A:G,3,FALSE)</f>
        <v>Home &amp; Kitchen</v>
      </c>
      <c r="X395" t="str">
        <f>VLOOKUP(D395,Products!A:G,2,FALSE)</f>
        <v>Mixer Grinder</v>
      </c>
    </row>
    <row r="396" spans="1:24">
      <c r="A396" s="1" t="s">
        <v>2208</v>
      </c>
      <c r="B396" s="2">
        <v>45460</v>
      </c>
      <c r="C396" s="1" t="s">
        <v>1212</v>
      </c>
      <c r="D396" s="1" t="s">
        <v>1716</v>
      </c>
      <c r="E396" s="1">
        <v>4</v>
      </c>
      <c r="F396" s="1">
        <v>2999</v>
      </c>
      <c r="G396" s="1">
        <v>1199.5999999999999</v>
      </c>
      <c r="H396" s="1" t="s">
        <v>1805</v>
      </c>
      <c r="I396" s="1" t="s">
        <v>1802</v>
      </c>
      <c r="J396" s="1" t="s">
        <v>1802</v>
      </c>
      <c r="K396" s="1" t="s">
        <v>1810</v>
      </c>
      <c r="L396" s="1">
        <v>80</v>
      </c>
      <c r="M396" s="1">
        <v>2406</v>
      </c>
      <c r="N396">
        <f t="shared" si="54"/>
        <v>10796.4</v>
      </c>
      <c r="O396">
        <f t="shared" si="55"/>
        <v>9624</v>
      </c>
      <c r="P396">
        <f t="shared" si="56"/>
        <v>1172.3999999999996</v>
      </c>
      <c r="Q396">
        <f t="shared" si="57"/>
        <v>0.10859175280649103</v>
      </c>
      <c r="R396">
        <f t="shared" si="58"/>
        <v>10796.4</v>
      </c>
      <c r="S396">
        <f t="shared" si="59"/>
        <v>1172.3999999999996</v>
      </c>
      <c r="T396" t="str">
        <f t="shared" si="60"/>
        <v>Jun</v>
      </c>
      <c r="U396" t="str">
        <f t="shared" si="61"/>
        <v>Jun-2024</v>
      </c>
      <c r="V396" s="3">
        <f t="shared" si="62"/>
        <v>45444</v>
      </c>
      <c r="W396" t="str">
        <f>VLOOKUP(D396,Products!A:G,3,FALSE)</f>
        <v>Fashion</v>
      </c>
      <c r="X396" t="str">
        <f>VLOOKUP(D396,Products!A:G,2,FALSE)</f>
        <v>Jacket</v>
      </c>
    </row>
    <row r="397" spans="1:24">
      <c r="A397" s="1" t="s">
        <v>2209</v>
      </c>
      <c r="B397" s="2">
        <v>45754</v>
      </c>
      <c r="C397" s="1" t="s">
        <v>333</v>
      </c>
      <c r="D397" s="1" t="s">
        <v>1727</v>
      </c>
      <c r="E397" s="1">
        <v>1</v>
      </c>
      <c r="F397" s="1">
        <v>4999</v>
      </c>
      <c r="G397" s="1">
        <v>0</v>
      </c>
      <c r="H397" s="1" t="s">
        <v>1801</v>
      </c>
      <c r="I397" s="1" t="s">
        <v>1802</v>
      </c>
      <c r="J397" s="1" t="s">
        <v>1802</v>
      </c>
      <c r="K397" s="1" t="s">
        <v>1813</v>
      </c>
      <c r="L397" s="1">
        <v>40</v>
      </c>
      <c r="M397" s="1">
        <v>3765</v>
      </c>
      <c r="N397">
        <f t="shared" si="54"/>
        <v>4999</v>
      </c>
      <c r="O397">
        <f t="shared" si="55"/>
        <v>3765</v>
      </c>
      <c r="P397">
        <f t="shared" si="56"/>
        <v>1234</v>
      </c>
      <c r="Q397">
        <f t="shared" si="57"/>
        <v>0.24684936987397479</v>
      </c>
      <c r="R397">
        <f t="shared" si="58"/>
        <v>4999</v>
      </c>
      <c r="S397">
        <f t="shared" si="59"/>
        <v>1234</v>
      </c>
      <c r="T397" t="str">
        <f t="shared" si="60"/>
        <v>Apr</v>
      </c>
      <c r="U397" t="str">
        <f t="shared" si="61"/>
        <v>Apr-2025</v>
      </c>
      <c r="V397" s="3">
        <f t="shared" si="62"/>
        <v>45748</v>
      </c>
      <c r="W397" t="str">
        <f>VLOOKUP(D397,Products!A:G,3,FALSE)</f>
        <v>Home &amp; Kitchen</v>
      </c>
      <c r="X397" t="str">
        <f>VLOOKUP(D397,Products!A:G,2,FALSE)</f>
        <v>Mixer Grinder</v>
      </c>
    </row>
    <row r="398" spans="1:24">
      <c r="A398" s="1" t="s">
        <v>2210</v>
      </c>
      <c r="B398" s="2">
        <v>45602</v>
      </c>
      <c r="C398" s="1" t="s">
        <v>1609</v>
      </c>
      <c r="D398" s="1" t="s">
        <v>1706</v>
      </c>
      <c r="E398" s="1">
        <v>3</v>
      </c>
      <c r="F398" s="1">
        <v>799</v>
      </c>
      <c r="G398" s="1">
        <v>359.55</v>
      </c>
      <c r="H398" s="1" t="s">
        <v>1823</v>
      </c>
      <c r="I398" s="1" t="s">
        <v>1802</v>
      </c>
      <c r="J398" s="1" t="s">
        <v>1802</v>
      </c>
      <c r="K398" s="1" t="s">
        <v>1819</v>
      </c>
      <c r="L398" s="1">
        <v>70</v>
      </c>
      <c r="M398" s="1">
        <v>526</v>
      </c>
      <c r="N398">
        <f t="shared" si="54"/>
        <v>2037.45</v>
      </c>
      <c r="O398">
        <f t="shared" si="55"/>
        <v>1578</v>
      </c>
      <c r="P398">
        <f t="shared" si="56"/>
        <v>459.45000000000005</v>
      </c>
      <c r="Q398">
        <f t="shared" si="57"/>
        <v>0.22550246631819187</v>
      </c>
      <c r="R398">
        <f t="shared" si="58"/>
        <v>2037.45</v>
      </c>
      <c r="S398">
        <f t="shared" si="59"/>
        <v>459.45000000000005</v>
      </c>
      <c r="T398" t="str">
        <f t="shared" si="60"/>
        <v>Nov</v>
      </c>
      <c r="U398" t="str">
        <f t="shared" si="61"/>
        <v>Nov-2024</v>
      </c>
      <c r="V398" s="3">
        <f t="shared" si="62"/>
        <v>45597</v>
      </c>
      <c r="W398" t="str">
        <f>VLOOKUP(D398,Products!A:G,3,FALSE)</f>
        <v>Fashion</v>
      </c>
      <c r="X398" t="str">
        <f>VLOOKUP(D398,Products!A:G,2,FALSE)</f>
        <v>Jeans</v>
      </c>
    </row>
    <row r="399" spans="1:24">
      <c r="A399" s="1" t="s">
        <v>2211</v>
      </c>
      <c r="B399" s="2">
        <v>45567</v>
      </c>
      <c r="C399" s="1" t="s">
        <v>1220</v>
      </c>
      <c r="D399" s="1" t="s">
        <v>1674</v>
      </c>
      <c r="E399" s="1">
        <v>1</v>
      </c>
      <c r="F399" s="1">
        <v>599</v>
      </c>
      <c r="G399" s="1">
        <v>59.9</v>
      </c>
      <c r="H399" s="1" t="s">
        <v>1805</v>
      </c>
      <c r="I399" s="1" t="s">
        <v>1802</v>
      </c>
      <c r="J399" s="1" t="s">
        <v>1802</v>
      </c>
      <c r="K399" s="1" t="s">
        <v>1807</v>
      </c>
      <c r="L399" s="1">
        <v>70</v>
      </c>
      <c r="M399" s="1">
        <v>470</v>
      </c>
      <c r="N399">
        <f t="shared" si="54"/>
        <v>539.1</v>
      </c>
      <c r="O399">
        <f t="shared" si="55"/>
        <v>470</v>
      </c>
      <c r="P399">
        <f t="shared" si="56"/>
        <v>69.100000000000023</v>
      </c>
      <c r="Q399">
        <f t="shared" si="57"/>
        <v>0.12817659061398631</v>
      </c>
      <c r="R399">
        <f t="shared" si="58"/>
        <v>539.1</v>
      </c>
      <c r="S399">
        <f t="shared" si="59"/>
        <v>69.100000000000023</v>
      </c>
      <c r="T399" t="str">
        <f t="shared" si="60"/>
        <v>Oct</v>
      </c>
      <c r="U399" t="str">
        <f t="shared" si="61"/>
        <v>Oct-2024</v>
      </c>
      <c r="V399" s="3">
        <f t="shared" si="62"/>
        <v>45566</v>
      </c>
      <c r="W399" t="str">
        <f>VLOOKUP(D399,Products!A:G,3,FALSE)</f>
        <v>Electronics</v>
      </c>
      <c r="X399" t="str">
        <f>VLOOKUP(D399,Products!A:G,2,FALSE)</f>
        <v>Laptop</v>
      </c>
    </row>
    <row r="400" spans="1:24">
      <c r="A400" s="1" t="s">
        <v>2212</v>
      </c>
      <c r="B400" s="2">
        <v>45318</v>
      </c>
      <c r="C400" s="1" t="s">
        <v>785</v>
      </c>
      <c r="D400" s="1" t="s">
        <v>1668</v>
      </c>
      <c r="E400" s="1">
        <v>1</v>
      </c>
      <c r="F400" s="1">
        <v>8999</v>
      </c>
      <c r="G400" s="1">
        <v>449.95</v>
      </c>
      <c r="H400" s="1" t="s">
        <v>1812</v>
      </c>
      <c r="I400" s="1" t="s">
        <v>1802</v>
      </c>
      <c r="J400" s="1" t="s">
        <v>1809</v>
      </c>
      <c r="K400" s="1" t="s">
        <v>1817</v>
      </c>
      <c r="L400" s="1">
        <v>100</v>
      </c>
      <c r="M400" s="1">
        <v>5059</v>
      </c>
      <c r="N400">
        <f t="shared" si="54"/>
        <v>8549.0499999999993</v>
      </c>
      <c r="O400">
        <f t="shared" si="55"/>
        <v>5059</v>
      </c>
      <c r="P400">
        <f t="shared" si="56"/>
        <v>3490.0499999999993</v>
      </c>
      <c r="Q400">
        <f t="shared" si="57"/>
        <v>0.40823834227194827</v>
      </c>
      <c r="R400">
        <f t="shared" si="58"/>
        <v>8549.0499999999993</v>
      </c>
      <c r="S400">
        <f t="shared" si="59"/>
        <v>3490.0499999999993</v>
      </c>
      <c r="T400" t="str">
        <f t="shared" si="60"/>
        <v>Jan</v>
      </c>
      <c r="U400" t="str">
        <f t="shared" si="61"/>
        <v>Jan-2024</v>
      </c>
      <c r="V400" s="3">
        <f t="shared" si="62"/>
        <v>45292</v>
      </c>
      <c r="W400" t="str">
        <f>VLOOKUP(D400,Products!A:G,3,FALSE)</f>
        <v>Electronics</v>
      </c>
      <c r="X400" t="str">
        <f>VLOOKUP(D400,Products!A:G,2,FALSE)</f>
        <v>Smartphone</v>
      </c>
    </row>
    <row r="401" spans="1:24">
      <c r="A401" s="1" t="s">
        <v>2213</v>
      </c>
      <c r="B401" s="2">
        <v>45652</v>
      </c>
      <c r="C401" s="1" t="s">
        <v>1651</v>
      </c>
      <c r="D401" s="1" t="s">
        <v>1719</v>
      </c>
      <c r="E401" s="1">
        <v>1</v>
      </c>
      <c r="F401" s="1">
        <v>399</v>
      </c>
      <c r="G401" s="1">
        <v>59.85</v>
      </c>
      <c r="H401" s="1" t="s">
        <v>1812</v>
      </c>
      <c r="I401" s="1" t="s">
        <v>1802</v>
      </c>
      <c r="J401" s="1" t="s">
        <v>1802</v>
      </c>
      <c r="K401" s="1" t="s">
        <v>1807</v>
      </c>
      <c r="L401" s="1">
        <v>50</v>
      </c>
      <c r="M401" s="1">
        <v>248</v>
      </c>
      <c r="N401">
        <f t="shared" si="54"/>
        <v>339.15</v>
      </c>
      <c r="O401">
        <f t="shared" si="55"/>
        <v>248</v>
      </c>
      <c r="P401">
        <f t="shared" si="56"/>
        <v>91.149999999999977</v>
      </c>
      <c r="Q401">
        <f t="shared" si="57"/>
        <v>0.26876013563320061</v>
      </c>
      <c r="R401">
        <f t="shared" si="58"/>
        <v>339.15</v>
      </c>
      <c r="S401">
        <f t="shared" si="59"/>
        <v>91.149999999999977</v>
      </c>
      <c r="T401" t="str">
        <f t="shared" si="60"/>
        <v>Dec</v>
      </c>
      <c r="U401" t="str">
        <f t="shared" si="61"/>
        <v>Dec-2024</v>
      </c>
      <c r="V401" s="3">
        <f t="shared" si="62"/>
        <v>45627</v>
      </c>
      <c r="W401" t="str">
        <f>VLOOKUP(D401,Products!A:G,3,FALSE)</f>
        <v>Fashion</v>
      </c>
      <c r="X401" t="str">
        <f>VLOOKUP(D401,Products!A:G,2,FALSE)</f>
        <v>Backpack</v>
      </c>
    </row>
    <row r="402" spans="1:24">
      <c r="A402" s="1" t="s">
        <v>2214</v>
      </c>
      <c r="B402" s="2">
        <v>45532</v>
      </c>
      <c r="C402" s="1" t="s">
        <v>1223</v>
      </c>
      <c r="D402" s="1" t="s">
        <v>1695</v>
      </c>
      <c r="E402" s="1">
        <v>2</v>
      </c>
      <c r="F402" s="1">
        <v>1999</v>
      </c>
      <c r="G402" s="1">
        <v>0</v>
      </c>
      <c r="H402" s="1" t="s">
        <v>1801</v>
      </c>
      <c r="I402" s="1" t="s">
        <v>1815</v>
      </c>
      <c r="J402" s="1" t="s">
        <v>1815</v>
      </c>
      <c r="K402" s="1" t="s">
        <v>1810</v>
      </c>
      <c r="L402" s="1">
        <v>50</v>
      </c>
      <c r="M402" s="1">
        <v>1597</v>
      </c>
      <c r="N402">
        <f t="shared" si="54"/>
        <v>3998</v>
      </c>
      <c r="O402">
        <f t="shared" si="55"/>
        <v>3194</v>
      </c>
      <c r="P402">
        <f t="shared" si="56"/>
        <v>804</v>
      </c>
      <c r="Q402">
        <f t="shared" si="57"/>
        <v>0.20110055027513757</v>
      </c>
      <c r="R402">
        <f t="shared" si="58"/>
        <v>0</v>
      </c>
      <c r="S402">
        <f t="shared" si="59"/>
        <v>0</v>
      </c>
      <c r="T402" t="str">
        <f t="shared" si="60"/>
        <v>Aug</v>
      </c>
      <c r="U402" t="str">
        <f t="shared" si="61"/>
        <v>Aug-2024</v>
      </c>
      <c r="V402" s="3">
        <f t="shared" si="62"/>
        <v>45505</v>
      </c>
      <c r="W402" t="str">
        <f>VLOOKUP(D402,Products!A:G,3,FALSE)</f>
        <v>Electronics</v>
      </c>
      <c r="X402" t="str">
        <f>VLOOKUP(D402,Products!A:G,2,FALSE)</f>
        <v>Power Bank</v>
      </c>
    </row>
    <row r="403" spans="1:24">
      <c r="A403" s="1" t="s">
        <v>2215</v>
      </c>
      <c r="B403" s="2">
        <v>45747</v>
      </c>
      <c r="C403" s="1" t="s">
        <v>324</v>
      </c>
      <c r="D403" s="1" t="s">
        <v>1740</v>
      </c>
      <c r="E403" s="1">
        <v>2</v>
      </c>
      <c r="F403" s="1">
        <v>4999</v>
      </c>
      <c r="G403" s="1">
        <v>999.8</v>
      </c>
      <c r="H403" s="1" t="s">
        <v>1801</v>
      </c>
      <c r="I403" s="1" t="s">
        <v>1802</v>
      </c>
      <c r="J403" s="1" t="s">
        <v>1802</v>
      </c>
      <c r="K403" s="1" t="s">
        <v>1807</v>
      </c>
      <c r="L403" s="1">
        <v>70</v>
      </c>
      <c r="M403" s="1">
        <v>2912</v>
      </c>
      <c r="N403">
        <f t="shared" si="54"/>
        <v>8998.2000000000007</v>
      </c>
      <c r="O403">
        <f t="shared" si="55"/>
        <v>5824</v>
      </c>
      <c r="P403">
        <f t="shared" si="56"/>
        <v>3174.2000000000007</v>
      </c>
      <c r="Q403">
        <f t="shared" si="57"/>
        <v>0.35275944077704435</v>
      </c>
      <c r="R403">
        <f t="shared" si="58"/>
        <v>8998.2000000000007</v>
      </c>
      <c r="S403">
        <f t="shared" si="59"/>
        <v>3174.2000000000007</v>
      </c>
      <c r="T403" t="str">
        <f t="shared" si="60"/>
        <v>Mar</v>
      </c>
      <c r="U403" t="str">
        <f t="shared" si="61"/>
        <v>Mar-2025</v>
      </c>
      <c r="V403" s="3">
        <f t="shared" si="62"/>
        <v>45717</v>
      </c>
      <c r="W403" t="str">
        <f>VLOOKUP(D403,Products!A:G,3,FALSE)</f>
        <v>Home &amp; Kitchen</v>
      </c>
      <c r="X403" t="str">
        <f>VLOOKUP(D403,Products!A:G,2,FALSE)</f>
        <v>Bedsheet</v>
      </c>
    </row>
    <row r="404" spans="1:24">
      <c r="A404" s="1" t="s">
        <v>2216</v>
      </c>
      <c r="B404" s="2">
        <v>45836</v>
      </c>
      <c r="C404" s="1" t="s">
        <v>1542</v>
      </c>
      <c r="D404" s="1" t="s">
        <v>1783</v>
      </c>
      <c r="E404" s="1">
        <v>2</v>
      </c>
      <c r="F404" s="1">
        <v>799</v>
      </c>
      <c r="G404" s="1">
        <v>0</v>
      </c>
      <c r="H404" s="1" t="s">
        <v>1801</v>
      </c>
      <c r="I404" s="1" t="s">
        <v>1815</v>
      </c>
      <c r="J404" s="1" t="s">
        <v>1815</v>
      </c>
      <c r="K404" s="1" t="s">
        <v>1817</v>
      </c>
      <c r="L404" s="1">
        <v>100</v>
      </c>
      <c r="M404" s="1">
        <v>560</v>
      </c>
      <c r="N404">
        <f t="shared" si="54"/>
        <v>1598</v>
      </c>
      <c r="O404">
        <f t="shared" si="55"/>
        <v>1120</v>
      </c>
      <c r="P404">
        <f t="shared" si="56"/>
        <v>478</v>
      </c>
      <c r="Q404">
        <f t="shared" si="57"/>
        <v>0.29912390488110135</v>
      </c>
      <c r="R404">
        <f t="shared" si="58"/>
        <v>0</v>
      </c>
      <c r="S404">
        <f t="shared" si="59"/>
        <v>0</v>
      </c>
      <c r="T404" t="str">
        <f t="shared" si="60"/>
        <v>Jun</v>
      </c>
      <c r="U404" t="str">
        <f t="shared" si="61"/>
        <v>Jun-2025</v>
      </c>
      <c r="V404" s="3">
        <f t="shared" si="62"/>
        <v>45809</v>
      </c>
      <c r="W404" t="str">
        <f>VLOOKUP(D404,Products!A:G,3,FALSE)</f>
        <v>Sports &amp; Fitness</v>
      </c>
      <c r="X404" t="str">
        <f>VLOOKUP(D404,Products!A:G,2,FALSE)</f>
        <v>Running Shoes</v>
      </c>
    </row>
    <row r="405" spans="1:24">
      <c r="A405" s="1" t="s">
        <v>2217</v>
      </c>
      <c r="B405" s="2">
        <v>45869</v>
      </c>
      <c r="C405" s="1" t="s">
        <v>1028</v>
      </c>
      <c r="D405" s="1" t="s">
        <v>1733</v>
      </c>
      <c r="E405" s="1">
        <v>2</v>
      </c>
      <c r="F405" s="1">
        <v>799</v>
      </c>
      <c r="G405" s="1">
        <v>79.900000000000006</v>
      </c>
      <c r="H405" s="1" t="s">
        <v>1805</v>
      </c>
      <c r="I405" s="1" t="s">
        <v>1802</v>
      </c>
      <c r="J405" s="1" t="s">
        <v>1802</v>
      </c>
      <c r="K405" s="1" t="s">
        <v>1817</v>
      </c>
      <c r="L405" s="1">
        <v>70</v>
      </c>
      <c r="M405" s="1">
        <v>538</v>
      </c>
      <c r="N405">
        <f t="shared" si="54"/>
        <v>1518.1</v>
      </c>
      <c r="O405">
        <f t="shared" si="55"/>
        <v>1076</v>
      </c>
      <c r="P405">
        <f t="shared" si="56"/>
        <v>442.09999999999991</v>
      </c>
      <c r="Q405">
        <f t="shared" si="57"/>
        <v>0.29121928726697843</v>
      </c>
      <c r="R405">
        <f t="shared" si="58"/>
        <v>1518.1</v>
      </c>
      <c r="S405">
        <f t="shared" si="59"/>
        <v>442.09999999999991</v>
      </c>
      <c r="T405" t="str">
        <f t="shared" si="60"/>
        <v>Jul</v>
      </c>
      <c r="U405" t="str">
        <f t="shared" si="61"/>
        <v>Jul-2025</v>
      </c>
      <c r="V405" s="3">
        <f t="shared" si="62"/>
        <v>45839</v>
      </c>
      <c r="W405" t="str">
        <f>VLOOKUP(D405,Products!A:G,3,FALSE)</f>
        <v>Home &amp; Kitchen</v>
      </c>
      <c r="X405" t="str">
        <f>VLOOKUP(D405,Products!A:G,2,FALSE)</f>
        <v>Cookware Set</v>
      </c>
    </row>
    <row r="406" spans="1:24">
      <c r="A406" s="1" t="s">
        <v>2218</v>
      </c>
      <c r="B406" s="2">
        <v>45502</v>
      </c>
      <c r="C406" s="1" t="s">
        <v>810</v>
      </c>
      <c r="D406" s="1" t="s">
        <v>1690</v>
      </c>
      <c r="E406" s="1">
        <v>1</v>
      </c>
      <c r="F406" s="1">
        <v>6999</v>
      </c>
      <c r="G406" s="1">
        <v>1399.8</v>
      </c>
      <c r="H406" s="1" t="s">
        <v>1823</v>
      </c>
      <c r="I406" s="1" t="s">
        <v>1802</v>
      </c>
      <c r="J406" s="1" t="s">
        <v>1809</v>
      </c>
      <c r="K406" s="1" t="s">
        <v>1810</v>
      </c>
      <c r="L406" s="1">
        <v>80</v>
      </c>
      <c r="M406" s="1">
        <v>4046</v>
      </c>
      <c r="N406">
        <f t="shared" si="54"/>
        <v>5599.2</v>
      </c>
      <c r="O406">
        <f t="shared" si="55"/>
        <v>4046</v>
      </c>
      <c r="P406">
        <f t="shared" si="56"/>
        <v>1553.1999999999998</v>
      </c>
      <c r="Q406">
        <f t="shared" si="57"/>
        <v>0.27739677096728099</v>
      </c>
      <c r="R406">
        <f t="shared" si="58"/>
        <v>5599.2</v>
      </c>
      <c r="S406">
        <f t="shared" si="59"/>
        <v>1553.1999999999998</v>
      </c>
      <c r="T406" t="str">
        <f t="shared" si="60"/>
        <v>Jul</v>
      </c>
      <c r="U406" t="str">
        <f t="shared" si="61"/>
        <v>Jul-2024</v>
      </c>
      <c r="V406" s="3">
        <f t="shared" si="62"/>
        <v>45474</v>
      </c>
      <c r="W406" t="str">
        <f>VLOOKUP(D406,Products!A:G,3,FALSE)</f>
        <v>Electronics</v>
      </c>
      <c r="X406" t="str">
        <f>VLOOKUP(D406,Products!A:G,2,FALSE)</f>
        <v>Power Bank</v>
      </c>
    </row>
    <row r="407" spans="1:24">
      <c r="A407" s="1" t="s">
        <v>2219</v>
      </c>
      <c r="B407" s="2">
        <v>45596</v>
      </c>
      <c r="C407" s="1" t="s">
        <v>507</v>
      </c>
      <c r="D407" s="1" t="s">
        <v>1772</v>
      </c>
      <c r="E407" s="1">
        <v>1</v>
      </c>
      <c r="F407" s="1">
        <v>1999</v>
      </c>
      <c r="G407" s="1">
        <v>299.85000000000002</v>
      </c>
      <c r="H407" s="1" t="s">
        <v>1805</v>
      </c>
      <c r="I407" s="1" t="s">
        <v>1802</v>
      </c>
      <c r="J407" s="1" t="s">
        <v>1802</v>
      </c>
      <c r="K407" s="1" t="s">
        <v>1813</v>
      </c>
      <c r="L407" s="1">
        <v>50</v>
      </c>
      <c r="M407" s="1">
        <v>1506</v>
      </c>
      <c r="N407">
        <f t="shared" si="54"/>
        <v>1699.15</v>
      </c>
      <c r="O407">
        <f t="shared" si="55"/>
        <v>1506</v>
      </c>
      <c r="P407">
        <f t="shared" si="56"/>
        <v>193.15000000000009</v>
      </c>
      <c r="Q407">
        <f t="shared" si="57"/>
        <v>0.11367448430097406</v>
      </c>
      <c r="R407">
        <f t="shared" si="58"/>
        <v>1699.15</v>
      </c>
      <c r="S407">
        <f t="shared" si="59"/>
        <v>193.15000000000009</v>
      </c>
      <c r="T407" t="str">
        <f t="shared" si="60"/>
        <v>Oct</v>
      </c>
      <c r="U407" t="str">
        <f t="shared" si="61"/>
        <v>Oct-2024</v>
      </c>
      <c r="V407" s="3">
        <f t="shared" si="62"/>
        <v>45566</v>
      </c>
      <c r="W407" t="str">
        <f>VLOOKUP(D407,Products!A:G,3,FALSE)</f>
        <v>Beauty &amp; Personal Care</v>
      </c>
      <c r="X407" t="str">
        <f>VLOOKUP(D407,Products!A:G,2,FALSE)</f>
        <v>Perfume</v>
      </c>
    </row>
    <row r="408" spans="1:24">
      <c r="A408" s="1" t="s">
        <v>2220</v>
      </c>
      <c r="B408" s="2">
        <v>45364</v>
      </c>
      <c r="C408" s="1" t="s">
        <v>473</v>
      </c>
      <c r="D408" s="1" t="s">
        <v>1702</v>
      </c>
      <c r="E408" s="1">
        <v>1</v>
      </c>
      <c r="F408" s="1">
        <v>4999</v>
      </c>
      <c r="G408" s="1">
        <v>1249.75</v>
      </c>
      <c r="H408" s="1" t="s">
        <v>1821</v>
      </c>
      <c r="I408" s="1" t="s">
        <v>1802</v>
      </c>
      <c r="J408" s="1" t="s">
        <v>1802</v>
      </c>
      <c r="K408" s="1" t="s">
        <v>1813</v>
      </c>
      <c r="L408" s="1">
        <v>50</v>
      </c>
      <c r="M408" s="1">
        <v>3572</v>
      </c>
      <c r="N408">
        <f t="shared" si="54"/>
        <v>3749.25</v>
      </c>
      <c r="O408">
        <f t="shared" si="55"/>
        <v>3572</v>
      </c>
      <c r="P408">
        <f t="shared" si="56"/>
        <v>177.25</v>
      </c>
      <c r="Q408">
        <f t="shared" si="57"/>
        <v>4.7276121891044874E-2</v>
      </c>
      <c r="R408">
        <f t="shared" si="58"/>
        <v>3749.25</v>
      </c>
      <c r="S408">
        <f t="shared" si="59"/>
        <v>177.25</v>
      </c>
      <c r="T408" t="str">
        <f t="shared" si="60"/>
        <v>Mar</v>
      </c>
      <c r="U408" t="str">
        <f t="shared" si="61"/>
        <v>Mar-2024</v>
      </c>
      <c r="V408" s="3">
        <f t="shared" si="62"/>
        <v>45352</v>
      </c>
      <c r="W408" t="str">
        <f>VLOOKUP(D408,Products!A:G,3,FALSE)</f>
        <v>Fashion</v>
      </c>
      <c r="X408" t="str">
        <f>VLOOKUP(D408,Products!A:G,2,FALSE)</f>
        <v>Jeans</v>
      </c>
    </row>
    <row r="409" spans="1:24">
      <c r="A409" s="1" t="s">
        <v>2221</v>
      </c>
      <c r="B409" s="2">
        <v>45722</v>
      </c>
      <c r="C409" s="1" t="s">
        <v>1289</v>
      </c>
      <c r="D409" s="1" t="s">
        <v>1668</v>
      </c>
      <c r="E409" s="1">
        <v>1</v>
      </c>
      <c r="F409" s="1">
        <v>8999</v>
      </c>
      <c r="G409" s="1">
        <v>1799.8</v>
      </c>
      <c r="H409" s="1" t="s">
        <v>1801</v>
      </c>
      <c r="I409" s="1" t="s">
        <v>1802</v>
      </c>
      <c r="J409" s="1" t="s">
        <v>1802</v>
      </c>
      <c r="K409" s="1" t="s">
        <v>1813</v>
      </c>
      <c r="L409" s="1">
        <v>50</v>
      </c>
      <c r="M409" s="1">
        <v>5059</v>
      </c>
      <c r="N409">
        <f t="shared" si="54"/>
        <v>7199.2</v>
      </c>
      <c r="O409">
        <f t="shared" si="55"/>
        <v>5059</v>
      </c>
      <c r="P409">
        <f t="shared" si="56"/>
        <v>2140.1999999999998</v>
      </c>
      <c r="Q409">
        <f t="shared" si="57"/>
        <v>0.29728303144793866</v>
      </c>
      <c r="R409">
        <f t="shared" si="58"/>
        <v>7199.2</v>
      </c>
      <c r="S409">
        <f t="shared" si="59"/>
        <v>2140.1999999999998</v>
      </c>
      <c r="T409" t="str">
        <f t="shared" si="60"/>
        <v>Mar</v>
      </c>
      <c r="U409" t="str">
        <f t="shared" si="61"/>
        <v>Mar-2025</v>
      </c>
      <c r="V409" s="3">
        <f t="shared" si="62"/>
        <v>45717</v>
      </c>
      <c r="W409" t="str">
        <f>VLOOKUP(D409,Products!A:G,3,FALSE)</f>
        <v>Electronics</v>
      </c>
      <c r="X409" t="str">
        <f>VLOOKUP(D409,Products!A:G,2,FALSE)</f>
        <v>Smartphone</v>
      </c>
    </row>
    <row r="410" spans="1:24">
      <c r="A410" s="1" t="s">
        <v>2222</v>
      </c>
      <c r="B410" s="2">
        <v>45628</v>
      </c>
      <c r="C410" s="1" t="s">
        <v>1538</v>
      </c>
      <c r="D410" s="1" t="s">
        <v>1740</v>
      </c>
      <c r="E410" s="1">
        <v>4</v>
      </c>
      <c r="F410" s="1">
        <v>4999</v>
      </c>
      <c r="G410" s="1">
        <v>999.8</v>
      </c>
      <c r="H410" s="1" t="s">
        <v>1801</v>
      </c>
      <c r="I410" s="1" t="s">
        <v>1802</v>
      </c>
      <c r="J410" s="1" t="s">
        <v>1802</v>
      </c>
      <c r="K410" s="1" t="s">
        <v>1813</v>
      </c>
      <c r="L410" s="1">
        <v>100</v>
      </c>
      <c r="M410" s="1">
        <v>2912</v>
      </c>
      <c r="N410">
        <f t="shared" si="54"/>
        <v>18996.2</v>
      </c>
      <c r="O410">
        <f t="shared" si="55"/>
        <v>11648</v>
      </c>
      <c r="P410">
        <f t="shared" si="56"/>
        <v>7348.2000000000007</v>
      </c>
      <c r="Q410">
        <f t="shared" si="57"/>
        <v>0.38682473336772621</v>
      </c>
      <c r="R410">
        <f t="shared" si="58"/>
        <v>18996.2</v>
      </c>
      <c r="S410">
        <f t="shared" si="59"/>
        <v>7348.2000000000007</v>
      </c>
      <c r="T410" t="str">
        <f t="shared" si="60"/>
        <v>Dec</v>
      </c>
      <c r="U410" t="str">
        <f t="shared" si="61"/>
        <v>Dec-2024</v>
      </c>
      <c r="V410" s="3">
        <f t="shared" si="62"/>
        <v>45627</v>
      </c>
      <c r="W410" t="str">
        <f>VLOOKUP(D410,Products!A:G,3,FALSE)</f>
        <v>Home &amp; Kitchen</v>
      </c>
      <c r="X410" t="str">
        <f>VLOOKUP(D410,Products!A:G,2,FALSE)</f>
        <v>Bedsheet</v>
      </c>
    </row>
    <row r="411" spans="1:24">
      <c r="A411" s="1" t="s">
        <v>2223</v>
      </c>
      <c r="B411" s="2">
        <v>45416</v>
      </c>
      <c r="C411" s="1" t="s">
        <v>1499</v>
      </c>
      <c r="D411" s="1" t="s">
        <v>1709</v>
      </c>
      <c r="E411" s="1">
        <v>4</v>
      </c>
      <c r="F411" s="1">
        <v>799</v>
      </c>
      <c r="G411" s="1">
        <v>159.80000000000001</v>
      </c>
      <c r="H411" s="1" t="s">
        <v>1805</v>
      </c>
      <c r="I411" s="1" t="s">
        <v>1802</v>
      </c>
      <c r="J411" s="1" t="s">
        <v>1802</v>
      </c>
      <c r="K411" s="1" t="s">
        <v>1810</v>
      </c>
      <c r="L411" s="1">
        <v>60</v>
      </c>
      <c r="M411" s="1">
        <v>566</v>
      </c>
      <c r="N411">
        <f t="shared" si="54"/>
        <v>3036.2</v>
      </c>
      <c r="O411">
        <f t="shared" si="55"/>
        <v>2264</v>
      </c>
      <c r="P411">
        <f t="shared" si="56"/>
        <v>772.19999999999982</v>
      </c>
      <c r="Q411">
        <f t="shared" si="57"/>
        <v>0.25433107173440478</v>
      </c>
      <c r="R411">
        <f t="shared" si="58"/>
        <v>3036.2</v>
      </c>
      <c r="S411">
        <f t="shared" si="59"/>
        <v>772.19999999999982</v>
      </c>
      <c r="T411" t="str">
        <f t="shared" si="60"/>
        <v>May</v>
      </c>
      <c r="U411" t="str">
        <f t="shared" si="61"/>
        <v>May-2024</v>
      </c>
      <c r="V411" s="3">
        <f t="shared" si="62"/>
        <v>45413</v>
      </c>
      <c r="W411" t="str">
        <f>VLOOKUP(D411,Products!A:G,3,FALSE)</f>
        <v>Fashion</v>
      </c>
      <c r="X411" t="str">
        <f>VLOOKUP(D411,Products!A:G,2,FALSE)</f>
        <v>Sneakers</v>
      </c>
    </row>
    <row r="412" spans="1:24">
      <c r="A412" s="1" t="s">
        <v>2224</v>
      </c>
      <c r="B412" s="2">
        <v>45799</v>
      </c>
      <c r="C412" s="1" t="s">
        <v>633</v>
      </c>
      <c r="D412" s="1" t="s">
        <v>1779</v>
      </c>
      <c r="E412" s="1">
        <v>4</v>
      </c>
      <c r="F412" s="1">
        <v>999</v>
      </c>
      <c r="G412" s="1">
        <v>399.6</v>
      </c>
      <c r="H412" s="1" t="s">
        <v>1801</v>
      </c>
      <c r="I412" s="1" t="s">
        <v>1802</v>
      </c>
      <c r="J412" s="1" t="s">
        <v>1809</v>
      </c>
      <c r="K412" s="1" t="s">
        <v>1817</v>
      </c>
      <c r="L412" s="1">
        <v>50</v>
      </c>
      <c r="M412" s="1">
        <v>809</v>
      </c>
      <c r="N412">
        <f t="shared" si="54"/>
        <v>3596.4</v>
      </c>
      <c r="O412">
        <f t="shared" si="55"/>
        <v>3236</v>
      </c>
      <c r="P412">
        <f t="shared" si="56"/>
        <v>360.40000000000009</v>
      </c>
      <c r="Q412">
        <f t="shared" si="57"/>
        <v>0.10021132243354468</v>
      </c>
      <c r="R412">
        <f t="shared" si="58"/>
        <v>3596.4</v>
      </c>
      <c r="S412">
        <f t="shared" si="59"/>
        <v>360.40000000000009</v>
      </c>
      <c r="T412" t="str">
        <f t="shared" si="60"/>
        <v>May</v>
      </c>
      <c r="U412" t="str">
        <f t="shared" si="61"/>
        <v>May-2025</v>
      </c>
      <c r="V412" s="3">
        <f t="shared" si="62"/>
        <v>45778</v>
      </c>
      <c r="W412" t="str">
        <f>VLOOKUP(D412,Products!A:G,3,FALSE)</f>
        <v>Sports &amp; Fitness</v>
      </c>
      <c r="X412" t="str">
        <f>VLOOKUP(D412,Products!A:G,2,FALSE)</f>
        <v>Yoga Mat</v>
      </c>
    </row>
    <row r="413" spans="1:24">
      <c r="A413" s="1" t="s">
        <v>2225</v>
      </c>
      <c r="B413" s="2">
        <v>45896</v>
      </c>
      <c r="C413" s="1" t="s">
        <v>290</v>
      </c>
      <c r="D413" s="1" t="s">
        <v>1797</v>
      </c>
      <c r="E413" s="1">
        <v>1</v>
      </c>
      <c r="F413" s="1">
        <v>399</v>
      </c>
      <c r="G413" s="1">
        <v>59.85</v>
      </c>
      <c r="H413" s="1" t="s">
        <v>1801</v>
      </c>
      <c r="I413" s="1" t="s">
        <v>1802</v>
      </c>
      <c r="J413" s="1" t="s">
        <v>1802</v>
      </c>
      <c r="K413" s="1" t="s">
        <v>1807</v>
      </c>
      <c r="L413" s="1">
        <v>70</v>
      </c>
      <c r="M413" s="1">
        <v>278</v>
      </c>
      <c r="N413">
        <f t="shared" si="54"/>
        <v>339.15</v>
      </c>
      <c r="O413">
        <f t="shared" si="55"/>
        <v>278</v>
      </c>
      <c r="P413">
        <f t="shared" si="56"/>
        <v>61.149999999999977</v>
      </c>
      <c r="Q413">
        <f t="shared" si="57"/>
        <v>0.18030370042753938</v>
      </c>
      <c r="R413">
        <f t="shared" si="58"/>
        <v>339.15</v>
      </c>
      <c r="S413">
        <f t="shared" si="59"/>
        <v>61.149999999999977</v>
      </c>
      <c r="T413" t="str">
        <f t="shared" si="60"/>
        <v>Aug</v>
      </c>
      <c r="U413" t="str">
        <f t="shared" si="61"/>
        <v>Aug-2025</v>
      </c>
      <c r="V413" s="3">
        <f t="shared" si="62"/>
        <v>45870</v>
      </c>
      <c r="W413" t="str">
        <f>VLOOKUP(D413,Products!A:G,3,FALSE)</f>
        <v>Sports &amp; Fitness</v>
      </c>
      <c r="X413" t="str">
        <f>VLOOKUP(D413,Products!A:G,2,FALSE)</f>
        <v>Cricket Bat</v>
      </c>
    </row>
    <row r="414" spans="1:24">
      <c r="A414" s="1" t="s">
        <v>2226</v>
      </c>
      <c r="B414" s="2">
        <v>45585</v>
      </c>
      <c r="C414" s="1" t="s">
        <v>735</v>
      </c>
      <c r="D414" s="1" t="s">
        <v>1674</v>
      </c>
      <c r="E414" s="1">
        <v>2</v>
      </c>
      <c r="F414" s="1">
        <v>599</v>
      </c>
      <c r="G414" s="1">
        <v>0</v>
      </c>
      <c r="H414" s="1" t="s">
        <v>1805</v>
      </c>
      <c r="I414" s="1" t="s">
        <v>1802</v>
      </c>
      <c r="J414" s="1" t="s">
        <v>1802</v>
      </c>
      <c r="K414" s="1" t="s">
        <v>1807</v>
      </c>
      <c r="L414" s="1">
        <v>100</v>
      </c>
      <c r="M414" s="1">
        <v>470</v>
      </c>
      <c r="N414">
        <f t="shared" si="54"/>
        <v>1198</v>
      </c>
      <c r="O414">
        <f t="shared" si="55"/>
        <v>940</v>
      </c>
      <c r="P414">
        <f t="shared" si="56"/>
        <v>258</v>
      </c>
      <c r="Q414">
        <f t="shared" si="57"/>
        <v>0.21535893155258765</v>
      </c>
      <c r="R414">
        <f t="shared" si="58"/>
        <v>1198</v>
      </c>
      <c r="S414">
        <f t="shared" si="59"/>
        <v>258</v>
      </c>
      <c r="T414" t="str">
        <f t="shared" si="60"/>
        <v>Oct</v>
      </c>
      <c r="U414" t="str">
        <f t="shared" si="61"/>
        <v>Oct-2024</v>
      </c>
      <c r="V414" s="3">
        <f t="shared" si="62"/>
        <v>45566</v>
      </c>
      <c r="W414" t="str">
        <f>VLOOKUP(D414,Products!A:G,3,FALSE)</f>
        <v>Electronics</v>
      </c>
      <c r="X414" t="str">
        <f>VLOOKUP(D414,Products!A:G,2,FALSE)</f>
        <v>Laptop</v>
      </c>
    </row>
    <row r="415" spans="1:24">
      <c r="A415" s="1" t="s">
        <v>2227</v>
      </c>
      <c r="B415" s="2">
        <v>45384</v>
      </c>
      <c r="C415" s="1" t="s">
        <v>179</v>
      </c>
      <c r="D415" s="1" t="s">
        <v>1787</v>
      </c>
      <c r="E415" s="1">
        <v>2</v>
      </c>
      <c r="F415" s="1">
        <v>8999</v>
      </c>
      <c r="G415" s="1">
        <v>0</v>
      </c>
      <c r="H415" s="1" t="s">
        <v>1823</v>
      </c>
      <c r="I415" s="1" t="s">
        <v>1815</v>
      </c>
      <c r="J415" s="1" t="s">
        <v>1815</v>
      </c>
      <c r="K415" s="1" t="s">
        <v>1803</v>
      </c>
      <c r="L415" s="1">
        <v>60</v>
      </c>
      <c r="M415" s="1">
        <v>5811</v>
      </c>
      <c r="N415">
        <f t="shared" si="54"/>
        <v>17998</v>
      </c>
      <c r="O415">
        <f t="shared" si="55"/>
        <v>11622</v>
      </c>
      <c r="P415">
        <f t="shared" si="56"/>
        <v>6376</v>
      </c>
      <c r="Q415">
        <f t="shared" si="57"/>
        <v>0.35426158462051338</v>
      </c>
      <c r="R415">
        <f t="shared" si="58"/>
        <v>0</v>
      </c>
      <c r="S415">
        <f t="shared" si="59"/>
        <v>0</v>
      </c>
      <c r="T415" t="str">
        <f t="shared" si="60"/>
        <v>Apr</v>
      </c>
      <c r="U415" t="str">
        <f t="shared" si="61"/>
        <v>Apr-2024</v>
      </c>
      <c r="V415" s="3">
        <f t="shared" si="62"/>
        <v>45383</v>
      </c>
      <c r="W415" t="str">
        <f>VLOOKUP(D415,Products!A:G,3,FALSE)</f>
        <v>Sports &amp; Fitness</v>
      </c>
      <c r="X415" t="str">
        <f>VLOOKUP(D415,Products!A:G,2,FALSE)</f>
        <v>Dumbbells</v>
      </c>
    </row>
    <row r="416" spans="1:24">
      <c r="A416" s="1" t="s">
        <v>2228</v>
      </c>
      <c r="B416" s="2">
        <v>45322</v>
      </c>
      <c r="C416" s="1" t="s">
        <v>1455</v>
      </c>
      <c r="D416" s="1" t="s">
        <v>1772</v>
      </c>
      <c r="E416" s="1">
        <v>2</v>
      </c>
      <c r="F416" s="1">
        <v>1999</v>
      </c>
      <c r="G416" s="1">
        <v>0</v>
      </c>
      <c r="H416" s="1" t="s">
        <v>1821</v>
      </c>
      <c r="I416" s="1" t="s">
        <v>1802</v>
      </c>
      <c r="J416" s="1" t="s">
        <v>1802</v>
      </c>
      <c r="K416" s="1" t="s">
        <v>1803</v>
      </c>
      <c r="L416" s="1">
        <v>80</v>
      </c>
      <c r="M416" s="1">
        <v>1506</v>
      </c>
      <c r="N416">
        <f t="shared" si="54"/>
        <v>3998</v>
      </c>
      <c r="O416">
        <f t="shared" si="55"/>
        <v>3012</v>
      </c>
      <c r="P416">
        <f t="shared" si="56"/>
        <v>986</v>
      </c>
      <c r="Q416">
        <f t="shared" si="57"/>
        <v>0.2466233116558279</v>
      </c>
      <c r="R416">
        <f t="shared" si="58"/>
        <v>3998</v>
      </c>
      <c r="S416">
        <f t="shared" si="59"/>
        <v>986</v>
      </c>
      <c r="T416" t="str">
        <f t="shared" si="60"/>
        <v>Jan</v>
      </c>
      <c r="U416" t="str">
        <f t="shared" si="61"/>
        <v>Jan-2024</v>
      </c>
      <c r="V416" s="3">
        <f t="shared" si="62"/>
        <v>45292</v>
      </c>
      <c r="W416" t="str">
        <f>VLOOKUP(D416,Products!A:G,3,FALSE)</f>
        <v>Beauty &amp; Personal Care</v>
      </c>
      <c r="X416" t="str">
        <f>VLOOKUP(D416,Products!A:G,2,FALSE)</f>
        <v>Perfume</v>
      </c>
    </row>
    <row r="417" spans="1:24">
      <c r="A417" s="1" t="s">
        <v>2229</v>
      </c>
      <c r="B417" s="2">
        <v>45611</v>
      </c>
      <c r="C417" s="1" t="s">
        <v>202</v>
      </c>
      <c r="D417" s="1" t="s">
        <v>1705</v>
      </c>
      <c r="E417" s="1">
        <v>1</v>
      </c>
      <c r="F417" s="1">
        <v>299</v>
      </c>
      <c r="G417" s="1">
        <v>44.85</v>
      </c>
      <c r="H417" s="1" t="s">
        <v>1823</v>
      </c>
      <c r="I417" s="1" t="s">
        <v>1802</v>
      </c>
      <c r="J417" s="1" t="s">
        <v>1802</v>
      </c>
      <c r="K417" s="1" t="s">
        <v>1810</v>
      </c>
      <c r="L417" s="1">
        <v>40</v>
      </c>
      <c r="M417" s="1">
        <v>206</v>
      </c>
      <c r="N417">
        <f t="shared" si="54"/>
        <v>254.15</v>
      </c>
      <c r="O417">
        <f t="shared" si="55"/>
        <v>206</v>
      </c>
      <c r="P417">
        <f t="shared" si="56"/>
        <v>48.150000000000006</v>
      </c>
      <c r="Q417">
        <f t="shared" si="57"/>
        <v>0.18945504623253986</v>
      </c>
      <c r="R417">
        <f t="shared" si="58"/>
        <v>254.15</v>
      </c>
      <c r="S417">
        <f t="shared" si="59"/>
        <v>48.150000000000006</v>
      </c>
      <c r="T417" t="str">
        <f t="shared" si="60"/>
        <v>Nov</v>
      </c>
      <c r="U417" t="str">
        <f t="shared" si="61"/>
        <v>Nov-2024</v>
      </c>
      <c r="V417" s="3">
        <f t="shared" si="62"/>
        <v>45597</v>
      </c>
      <c r="W417" t="str">
        <f>VLOOKUP(D417,Products!A:G,3,FALSE)</f>
        <v>Fashion</v>
      </c>
      <c r="X417" t="str">
        <f>VLOOKUP(D417,Products!A:G,2,FALSE)</f>
        <v>Jeans</v>
      </c>
    </row>
    <row r="418" spans="1:24">
      <c r="A418" s="1" t="s">
        <v>2230</v>
      </c>
      <c r="B418" s="2">
        <v>45376</v>
      </c>
      <c r="C418" s="1" t="s">
        <v>927</v>
      </c>
      <c r="D418" s="1" t="s">
        <v>1727</v>
      </c>
      <c r="E418" s="1">
        <v>4</v>
      </c>
      <c r="F418" s="1">
        <v>4999</v>
      </c>
      <c r="G418" s="1">
        <v>1999.6</v>
      </c>
      <c r="H418" s="1" t="s">
        <v>1823</v>
      </c>
      <c r="I418" s="1" t="s">
        <v>1802</v>
      </c>
      <c r="J418" s="1" t="s">
        <v>1802</v>
      </c>
      <c r="K418" s="1" t="s">
        <v>1813</v>
      </c>
      <c r="L418" s="1">
        <v>80</v>
      </c>
      <c r="M418" s="1">
        <v>3765</v>
      </c>
      <c r="N418">
        <f t="shared" si="54"/>
        <v>17996.400000000001</v>
      </c>
      <c r="O418">
        <f t="shared" si="55"/>
        <v>15060</v>
      </c>
      <c r="P418">
        <f t="shared" si="56"/>
        <v>2936.4000000000015</v>
      </c>
      <c r="Q418">
        <f t="shared" si="57"/>
        <v>0.16316596652663873</v>
      </c>
      <c r="R418">
        <f t="shared" si="58"/>
        <v>17996.400000000001</v>
      </c>
      <c r="S418">
        <f t="shared" si="59"/>
        <v>2936.4000000000015</v>
      </c>
      <c r="T418" t="str">
        <f t="shared" si="60"/>
        <v>Mar</v>
      </c>
      <c r="U418" t="str">
        <f t="shared" si="61"/>
        <v>Mar-2024</v>
      </c>
      <c r="V418" s="3">
        <f t="shared" si="62"/>
        <v>45352</v>
      </c>
      <c r="W418" t="str">
        <f>VLOOKUP(D418,Products!A:G,3,FALSE)</f>
        <v>Home &amp; Kitchen</v>
      </c>
      <c r="X418" t="str">
        <f>VLOOKUP(D418,Products!A:G,2,FALSE)</f>
        <v>Mixer Grinder</v>
      </c>
    </row>
    <row r="419" spans="1:24">
      <c r="A419" s="1" t="s">
        <v>2231</v>
      </c>
      <c r="B419" s="2">
        <v>45755</v>
      </c>
      <c r="C419" s="1" t="s">
        <v>654</v>
      </c>
      <c r="D419" s="1" t="s">
        <v>1706</v>
      </c>
      <c r="E419" s="1">
        <v>3</v>
      </c>
      <c r="F419" s="1">
        <v>799</v>
      </c>
      <c r="G419" s="1">
        <v>119.85</v>
      </c>
      <c r="H419" s="1" t="s">
        <v>1805</v>
      </c>
      <c r="I419" s="1" t="s">
        <v>1802</v>
      </c>
      <c r="J419" s="1" t="s">
        <v>1802</v>
      </c>
      <c r="K419" s="1" t="s">
        <v>1803</v>
      </c>
      <c r="L419" s="1">
        <v>80</v>
      </c>
      <c r="M419" s="1">
        <v>526</v>
      </c>
      <c r="N419">
        <f t="shared" si="54"/>
        <v>2277.15</v>
      </c>
      <c r="O419">
        <f t="shared" si="55"/>
        <v>1578</v>
      </c>
      <c r="P419">
        <f t="shared" si="56"/>
        <v>699.15000000000009</v>
      </c>
      <c r="Q419">
        <f t="shared" si="57"/>
        <v>0.30702852249522433</v>
      </c>
      <c r="R419">
        <f t="shared" si="58"/>
        <v>2277.15</v>
      </c>
      <c r="S419">
        <f t="shared" si="59"/>
        <v>699.15000000000009</v>
      </c>
      <c r="T419" t="str">
        <f t="shared" si="60"/>
        <v>Apr</v>
      </c>
      <c r="U419" t="str">
        <f t="shared" si="61"/>
        <v>Apr-2025</v>
      </c>
      <c r="V419" s="3">
        <f t="shared" si="62"/>
        <v>45748</v>
      </c>
      <c r="W419" t="str">
        <f>VLOOKUP(D419,Products!A:G,3,FALSE)</f>
        <v>Fashion</v>
      </c>
      <c r="X419" t="str">
        <f>VLOOKUP(D419,Products!A:G,2,FALSE)</f>
        <v>Jeans</v>
      </c>
    </row>
    <row r="420" spans="1:24">
      <c r="A420" s="1" t="s">
        <v>2232</v>
      </c>
      <c r="B420" s="2">
        <v>45864</v>
      </c>
      <c r="C420" s="1" t="s">
        <v>602</v>
      </c>
      <c r="D420" s="1" t="s">
        <v>1752</v>
      </c>
      <c r="E420" s="1">
        <v>2</v>
      </c>
      <c r="F420" s="1">
        <v>2999</v>
      </c>
      <c r="G420" s="1">
        <v>899.7</v>
      </c>
      <c r="H420" s="1" t="s">
        <v>1821</v>
      </c>
      <c r="I420" s="1" t="s">
        <v>1802</v>
      </c>
      <c r="J420" s="1" t="s">
        <v>1802</v>
      </c>
      <c r="K420" s="1" t="s">
        <v>1807</v>
      </c>
      <c r="L420" s="1">
        <v>50</v>
      </c>
      <c r="M420" s="1">
        <v>1877</v>
      </c>
      <c r="N420">
        <f t="shared" si="54"/>
        <v>5098.3</v>
      </c>
      <c r="O420">
        <f t="shared" si="55"/>
        <v>3754</v>
      </c>
      <c r="P420">
        <f t="shared" si="56"/>
        <v>1344.3000000000002</v>
      </c>
      <c r="Q420">
        <f t="shared" si="57"/>
        <v>0.2636761273365632</v>
      </c>
      <c r="R420">
        <f t="shared" si="58"/>
        <v>5098.3</v>
      </c>
      <c r="S420">
        <f t="shared" si="59"/>
        <v>1344.3000000000002</v>
      </c>
      <c r="T420" t="str">
        <f t="shared" si="60"/>
        <v>Jul</v>
      </c>
      <c r="U420" t="str">
        <f t="shared" si="61"/>
        <v>Jul-2025</v>
      </c>
      <c r="V420" s="3">
        <f t="shared" si="62"/>
        <v>45839</v>
      </c>
      <c r="W420" t="str">
        <f>VLOOKUP(D420,Products!A:G,3,FALSE)</f>
        <v>Beauty &amp; Personal Care</v>
      </c>
      <c r="X420" t="str">
        <f>VLOOKUP(D420,Products!A:G,2,FALSE)</f>
        <v>Face Wash</v>
      </c>
    </row>
    <row r="421" spans="1:24">
      <c r="A421" s="1" t="s">
        <v>2233</v>
      </c>
      <c r="B421" s="2">
        <v>45432</v>
      </c>
      <c r="C421" s="1" t="s">
        <v>1650</v>
      </c>
      <c r="D421" s="1" t="s">
        <v>1774</v>
      </c>
      <c r="E421" s="1">
        <v>4</v>
      </c>
      <c r="F421" s="1">
        <v>499</v>
      </c>
      <c r="G421" s="1">
        <v>99.8</v>
      </c>
      <c r="H421" s="1" t="s">
        <v>1805</v>
      </c>
      <c r="I421" s="1" t="s">
        <v>1802</v>
      </c>
      <c r="J421" s="1" t="s">
        <v>1802</v>
      </c>
      <c r="K421" s="1" t="s">
        <v>1810</v>
      </c>
      <c r="L421" s="1">
        <v>100</v>
      </c>
      <c r="M421" s="1">
        <v>280</v>
      </c>
      <c r="N421">
        <f t="shared" si="54"/>
        <v>1896.2</v>
      </c>
      <c r="O421">
        <f t="shared" si="55"/>
        <v>1120</v>
      </c>
      <c r="P421">
        <f t="shared" si="56"/>
        <v>776.2</v>
      </c>
      <c r="Q421">
        <f t="shared" si="57"/>
        <v>0.40934500580107586</v>
      </c>
      <c r="R421">
        <f t="shared" si="58"/>
        <v>1896.2</v>
      </c>
      <c r="S421">
        <f t="shared" si="59"/>
        <v>776.2</v>
      </c>
      <c r="T421" t="str">
        <f t="shared" si="60"/>
        <v>May</v>
      </c>
      <c r="U421" t="str">
        <f t="shared" si="61"/>
        <v>May-2024</v>
      </c>
      <c r="V421" s="3">
        <f t="shared" si="62"/>
        <v>45413</v>
      </c>
      <c r="W421" t="str">
        <f>VLOOKUP(D421,Products!A:G,3,FALSE)</f>
        <v>Sports &amp; Fitness</v>
      </c>
      <c r="X421" t="str">
        <f>VLOOKUP(D421,Products!A:G,2,FALSE)</f>
        <v>Yoga Mat</v>
      </c>
    </row>
    <row r="422" spans="1:24">
      <c r="A422" s="1" t="s">
        <v>2234</v>
      </c>
      <c r="B422" s="2">
        <v>45617</v>
      </c>
      <c r="C422" s="1" t="s">
        <v>841</v>
      </c>
      <c r="D422" s="1" t="s">
        <v>1779</v>
      </c>
      <c r="E422" s="1">
        <v>4</v>
      </c>
      <c r="F422" s="1">
        <v>999</v>
      </c>
      <c r="G422" s="1">
        <v>999</v>
      </c>
      <c r="H422" s="1" t="s">
        <v>1821</v>
      </c>
      <c r="I422" s="1" t="s">
        <v>1802</v>
      </c>
      <c r="J422" s="1" t="s">
        <v>1809</v>
      </c>
      <c r="K422" s="1" t="s">
        <v>1803</v>
      </c>
      <c r="L422" s="1">
        <v>70</v>
      </c>
      <c r="M422" s="1">
        <v>809</v>
      </c>
      <c r="N422">
        <f t="shared" si="54"/>
        <v>2997</v>
      </c>
      <c r="O422">
        <f t="shared" si="55"/>
        <v>3236</v>
      </c>
      <c r="P422">
        <f t="shared" si="56"/>
        <v>-239</v>
      </c>
      <c r="Q422">
        <f t="shared" si="57"/>
        <v>-7.974641307974642E-2</v>
      </c>
      <c r="R422">
        <f t="shared" si="58"/>
        <v>2997</v>
      </c>
      <c r="S422">
        <f t="shared" si="59"/>
        <v>-239</v>
      </c>
      <c r="T422" t="str">
        <f t="shared" si="60"/>
        <v>Nov</v>
      </c>
      <c r="U422" t="str">
        <f t="shared" si="61"/>
        <v>Nov-2024</v>
      </c>
      <c r="V422" s="3">
        <f t="shared" si="62"/>
        <v>45597</v>
      </c>
      <c r="W422" t="str">
        <f>VLOOKUP(D422,Products!A:G,3,FALSE)</f>
        <v>Sports &amp; Fitness</v>
      </c>
      <c r="X422" t="str">
        <f>VLOOKUP(D422,Products!A:G,2,FALSE)</f>
        <v>Yoga Mat</v>
      </c>
    </row>
    <row r="423" spans="1:24">
      <c r="A423" s="1" t="s">
        <v>2235</v>
      </c>
      <c r="B423" s="2">
        <v>45816</v>
      </c>
      <c r="C423" s="1" t="s">
        <v>1273</v>
      </c>
      <c r="D423" s="1" t="s">
        <v>1756</v>
      </c>
      <c r="E423" s="1">
        <v>1</v>
      </c>
      <c r="F423" s="1">
        <v>299</v>
      </c>
      <c r="G423" s="1">
        <v>14.95</v>
      </c>
      <c r="H423" s="1" t="s">
        <v>1801</v>
      </c>
      <c r="I423" s="1" t="s">
        <v>1802</v>
      </c>
      <c r="J423" s="1" t="s">
        <v>1802</v>
      </c>
      <c r="K423" s="1" t="s">
        <v>1813</v>
      </c>
      <c r="L423" s="1">
        <v>60</v>
      </c>
      <c r="M423" s="1">
        <v>223</v>
      </c>
      <c r="N423">
        <f t="shared" si="54"/>
        <v>284.05</v>
      </c>
      <c r="O423">
        <f t="shared" si="55"/>
        <v>223</v>
      </c>
      <c r="P423">
        <f t="shared" si="56"/>
        <v>61.050000000000011</v>
      </c>
      <c r="Q423">
        <f t="shared" si="57"/>
        <v>0.21492694948072524</v>
      </c>
      <c r="R423">
        <f t="shared" si="58"/>
        <v>284.05</v>
      </c>
      <c r="S423">
        <f t="shared" si="59"/>
        <v>61.050000000000011</v>
      </c>
      <c r="T423" t="str">
        <f t="shared" si="60"/>
        <v>Jun</v>
      </c>
      <c r="U423" t="str">
        <f t="shared" si="61"/>
        <v>Jun-2025</v>
      </c>
      <c r="V423" s="3">
        <f t="shared" si="62"/>
        <v>45809</v>
      </c>
      <c r="W423" t="str">
        <f>VLOOKUP(D423,Products!A:G,3,FALSE)</f>
        <v>Beauty &amp; Personal Care</v>
      </c>
      <c r="X423" t="str">
        <f>VLOOKUP(D423,Products!A:G,2,FALSE)</f>
        <v>Shampoo</v>
      </c>
    </row>
    <row r="424" spans="1:24">
      <c r="A424" s="1" t="s">
        <v>2236</v>
      </c>
      <c r="B424" s="2">
        <v>45666</v>
      </c>
      <c r="C424" s="1" t="s">
        <v>636</v>
      </c>
      <c r="D424" s="1" t="s">
        <v>1759</v>
      </c>
      <c r="E424" s="1">
        <v>4</v>
      </c>
      <c r="F424" s="1">
        <v>2499</v>
      </c>
      <c r="G424" s="1">
        <v>999.6</v>
      </c>
      <c r="H424" s="1" t="s">
        <v>1805</v>
      </c>
      <c r="I424" s="1" t="s">
        <v>1802</v>
      </c>
      <c r="J424" s="1" t="s">
        <v>1802</v>
      </c>
      <c r="K424" s="1" t="s">
        <v>1810</v>
      </c>
      <c r="L424" s="1">
        <v>40</v>
      </c>
      <c r="M424" s="1">
        <v>1430</v>
      </c>
      <c r="N424">
        <f t="shared" si="54"/>
        <v>8996.4</v>
      </c>
      <c r="O424">
        <f t="shared" si="55"/>
        <v>5720</v>
      </c>
      <c r="P424">
        <f t="shared" si="56"/>
        <v>3276.3999999999996</v>
      </c>
      <c r="Q424">
        <f t="shared" si="57"/>
        <v>0.36419012049264149</v>
      </c>
      <c r="R424">
        <f t="shared" si="58"/>
        <v>8996.4</v>
      </c>
      <c r="S424">
        <f t="shared" si="59"/>
        <v>3276.3999999999996</v>
      </c>
      <c r="T424" t="str">
        <f t="shared" si="60"/>
        <v>Jan</v>
      </c>
      <c r="U424" t="str">
        <f t="shared" si="61"/>
        <v>Jan-2025</v>
      </c>
      <c r="V424" s="3">
        <f t="shared" si="62"/>
        <v>45658</v>
      </c>
      <c r="W424" t="str">
        <f>VLOOKUP(D424,Products!A:G,3,FALSE)</f>
        <v>Beauty &amp; Personal Care</v>
      </c>
      <c r="X424" t="str">
        <f>VLOOKUP(D424,Products!A:G,2,FALSE)</f>
        <v>Trimmer</v>
      </c>
    </row>
    <row r="425" spans="1:24">
      <c r="A425" s="1" t="s">
        <v>2237</v>
      </c>
      <c r="B425" s="2">
        <v>45441</v>
      </c>
      <c r="C425" s="1" t="s">
        <v>1384</v>
      </c>
      <c r="D425" s="1" t="s">
        <v>1705</v>
      </c>
      <c r="E425" s="1">
        <v>4</v>
      </c>
      <c r="F425" s="1">
        <v>299</v>
      </c>
      <c r="G425" s="1">
        <v>119.6</v>
      </c>
      <c r="H425" s="1" t="s">
        <v>1801</v>
      </c>
      <c r="I425" s="1" t="s">
        <v>1802</v>
      </c>
      <c r="J425" s="1" t="s">
        <v>1802</v>
      </c>
      <c r="K425" s="1" t="s">
        <v>1813</v>
      </c>
      <c r="L425" s="1">
        <v>70</v>
      </c>
      <c r="M425" s="1">
        <v>206</v>
      </c>
      <c r="N425">
        <f t="shared" si="54"/>
        <v>1076.4000000000001</v>
      </c>
      <c r="O425">
        <f t="shared" si="55"/>
        <v>824</v>
      </c>
      <c r="P425">
        <f t="shared" si="56"/>
        <v>252.40000000000009</v>
      </c>
      <c r="Q425">
        <f t="shared" si="57"/>
        <v>0.23448532144184325</v>
      </c>
      <c r="R425">
        <f t="shared" si="58"/>
        <v>1076.4000000000001</v>
      </c>
      <c r="S425">
        <f t="shared" si="59"/>
        <v>252.40000000000009</v>
      </c>
      <c r="T425" t="str">
        <f t="shared" si="60"/>
        <v>May</v>
      </c>
      <c r="U425" t="str">
        <f t="shared" si="61"/>
        <v>May-2024</v>
      </c>
      <c r="V425" s="3">
        <f t="shared" si="62"/>
        <v>45413</v>
      </c>
      <c r="W425" t="str">
        <f>VLOOKUP(D425,Products!A:G,3,FALSE)</f>
        <v>Fashion</v>
      </c>
      <c r="X425" t="str">
        <f>VLOOKUP(D425,Products!A:G,2,FALSE)</f>
        <v>Jeans</v>
      </c>
    </row>
    <row r="426" spans="1:24">
      <c r="A426" s="1" t="s">
        <v>2238</v>
      </c>
      <c r="B426" s="2">
        <v>45739</v>
      </c>
      <c r="C426" s="1" t="s">
        <v>1615</v>
      </c>
      <c r="D426" s="1" t="s">
        <v>1769</v>
      </c>
      <c r="E426" s="1">
        <v>2</v>
      </c>
      <c r="F426" s="1">
        <v>3999</v>
      </c>
      <c r="G426" s="1">
        <v>1999.5</v>
      </c>
      <c r="H426" s="1" t="s">
        <v>1805</v>
      </c>
      <c r="I426" s="1" t="s">
        <v>1802</v>
      </c>
      <c r="J426" s="1" t="s">
        <v>1802</v>
      </c>
      <c r="K426" s="1" t="s">
        <v>1807</v>
      </c>
      <c r="L426" s="1">
        <v>50</v>
      </c>
      <c r="M426" s="1">
        <v>2547</v>
      </c>
      <c r="N426">
        <f t="shared" si="54"/>
        <v>5998.5</v>
      </c>
      <c r="O426">
        <f t="shared" si="55"/>
        <v>5094</v>
      </c>
      <c r="P426">
        <f t="shared" si="56"/>
        <v>904.5</v>
      </c>
      <c r="Q426">
        <f t="shared" si="57"/>
        <v>0.15078769692423105</v>
      </c>
      <c r="R426">
        <f t="shared" si="58"/>
        <v>5998.5</v>
      </c>
      <c r="S426">
        <f t="shared" si="59"/>
        <v>904.5</v>
      </c>
      <c r="T426" t="str">
        <f t="shared" si="60"/>
        <v>Mar</v>
      </c>
      <c r="U426" t="str">
        <f t="shared" si="61"/>
        <v>Mar-2025</v>
      </c>
      <c r="V426" s="3">
        <f t="shared" si="62"/>
        <v>45717</v>
      </c>
      <c r="W426" t="str">
        <f>VLOOKUP(D426,Products!A:G,3,FALSE)</f>
        <v>Beauty &amp; Personal Care</v>
      </c>
      <c r="X426" t="str">
        <f>VLOOKUP(D426,Products!A:G,2,FALSE)</f>
        <v>Perfume</v>
      </c>
    </row>
    <row r="427" spans="1:24">
      <c r="A427" s="1" t="s">
        <v>2239</v>
      </c>
      <c r="B427" s="2">
        <v>45502</v>
      </c>
      <c r="C427" s="1" t="s">
        <v>438</v>
      </c>
      <c r="D427" s="1" t="s">
        <v>1748</v>
      </c>
      <c r="E427" s="1">
        <v>4</v>
      </c>
      <c r="F427" s="1">
        <v>299</v>
      </c>
      <c r="G427" s="1">
        <v>119.6</v>
      </c>
      <c r="H427" s="1" t="s">
        <v>1801</v>
      </c>
      <c r="I427" s="1" t="s">
        <v>1802</v>
      </c>
      <c r="J427" s="1" t="s">
        <v>1802</v>
      </c>
      <c r="K427" s="1" t="s">
        <v>1813</v>
      </c>
      <c r="L427" s="1">
        <v>50</v>
      </c>
      <c r="M427" s="1">
        <v>170</v>
      </c>
      <c r="N427">
        <f t="shared" si="54"/>
        <v>1076.4000000000001</v>
      </c>
      <c r="O427">
        <f t="shared" si="55"/>
        <v>680</v>
      </c>
      <c r="P427">
        <f t="shared" si="56"/>
        <v>396.40000000000009</v>
      </c>
      <c r="Q427">
        <f t="shared" si="57"/>
        <v>0.36826458565589004</v>
      </c>
      <c r="R427">
        <f t="shared" si="58"/>
        <v>1076.4000000000001</v>
      </c>
      <c r="S427">
        <f t="shared" si="59"/>
        <v>396.40000000000009</v>
      </c>
      <c r="T427" t="str">
        <f t="shared" si="60"/>
        <v>Jul</v>
      </c>
      <c r="U427" t="str">
        <f t="shared" si="61"/>
        <v>Jul-2024</v>
      </c>
      <c r="V427" s="3">
        <f t="shared" si="62"/>
        <v>45474</v>
      </c>
      <c r="W427" t="str">
        <f>VLOOKUP(D427,Products!A:G,3,FALSE)</f>
        <v>Beauty &amp; Personal Care</v>
      </c>
      <c r="X427" t="str">
        <f>VLOOKUP(D427,Products!A:G,2,FALSE)</f>
        <v>Face Wash</v>
      </c>
    </row>
    <row r="428" spans="1:24">
      <c r="A428" s="1" t="s">
        <v>2240</v>
      </c>
      <c r="B428" s="2">
        <v>45618</v>
      </c>
      <c r="C428" s="1" t="s">
        <v>1447</v>
      </c>
      <c r="D428" s="1" t="s">
        <v>1666</v>
      </c>
      <c r="E428" s="1">
        <v>1</v>
      </c>
      <c r="F428" s="1">
        <v>399</v>
      </c>
      <c r="G428" s="1">
        <v>0</v>
      </c>
      <c r="H428" s="1" t="s">
        <v>1805</v>
      </c>
      <c r="I428" s="1" t="s">
        <v>1802</v>
      </c>
      <c r="J428" s="1" t="s">
        <v>1802</v>
      </c>
      <c r="K428" s="1" t="s">
        <v>1803</v>
      </c>
      <c r="L428" s="1">
        <v>100</v>
      </c>
      <c r="M428" s="1">
        <v>307</v>
      </c>
      <c r="N428">
        <f t="shared" si="54"/>
        <v>399</v>
      </c>
      <c r="O428">
        <f t="shared" si="55"/>
        <v>307</v>
      </c>
      <c r="P428">
        <f t="shared" si="56"/>
        <v>92</v>
      </c>
      <c r="Q428">
        <f t="shared" si="57"/>
        <v>0.23057644110275688</v>
      </c>
      <c r="R428">
        <f t="shared" si="58"/>
        <v>399</v>
      </c>
      <c r="S428">
        <f t="shared" si="59"/>
        <v>92</v>
      </c>
      <c r="T428" t="str">
        <f t="shared" si="60"/>
        <v>Nov</v>
      </c>
      <c r="U428" t="str">
        <f t="shared" si="61"/>
        <v>Nov-2024</v>
      </c>
      <c r="V428" s="3">
        <f t="shared" si="62"/>
        <v>45597</v>
      </c>
      <c r="W428" t="str">
        <f>VLOOKUP(D428,Products!A:G,3,FALSE)</f>
        <v>Electronics</v>
      </c>
      <c r="X428" t="str">
        <f>VLOOKUP(D428,Products!A:G,2,FALSE)</f>
        <v>Smartphone</v>
      </c>
    </row>
    <row r="429" spans="1:24">
      <c r="A429" s="1" t="s">
        <v>2241</v>
      </c>
      <c r="B429" s="2">
        <v>45915</v>
      </c>
      <c r="C429" s="1" t="s">
        <v>736</v>
      </c>
      <c r="D429" s="1" t="s">
        <v>1674</v>
      </c>
      <c r="E429" s="1">
        <v>1</v>
      </c>
      <c r="F429" s="1">
        <v>599</v>
      </c>
      <c r="G429" s="1">
        <v>59.9</v>
      </c>
      <c r="H429" s="1" t="s">
        <v>1805</v>
      </c>
      <c r="I429" s="1" t="s">
        <v>1802</v>
      </c>
      <c r="J429" s="1" t="s">
        <v>1802</v>
      </c>
      <c r="K429" s="1" t="s">
        <v>1817</v>
      </c>
      <c r="L429" s="1">
        <v>70</v>
      </c>
      <c r="M429" s="1">
        <v>470</v>
      </c>
      <c r="N429">
        <f t="shared" si="54"/>
        <v>539.1</v>
      </c>
      <c r="O429">
        <f t="shared" si="55"/>
        <v>470</v>
      </c>
      <c r="P429">
        <f t="shared" si="56"/>
        <v>69.100000000000023</v>
      </c>
      <c r="Q429">
        <f t="shared" si="57"/>
        <v>0.12817659061398631</v>
      </c>
      <c r="R429">
        <f t="shared" si="58"/>
        <v>539.1</v>
      </c>
      <c r="S429">
        <f t="shared" si="59"/>
        <v>69.100000000000023</v>
      </c>
      <c r="T429" t="str">
        <f t="shared" si="60"/>
        <v>Sep</v>
      </c>
      <c r="U429" t="str">
        <f t="shared" si="61"/>
        <v>Sep-2025</v>
      </c>
      <c r="V429" s="3">
        <f t="shared" si="62"/>
        <v>45901</v>
      </c>
      <c r="W429" t="str">
        <f>VLOOKUP(D429,Products!A:G,3,FALSE)</f>
        <v>Electronics</v>
      </c>
      <c r="X429" t="str">
        <f>VLOOKUP(D429,Products!A:G,2,FALSE)</f>
        <v>Laptop</v>
      </c>
    </row>
    <row r="430" spans="1:24">
      <c r="A430" s="1" t="s">
        <v>2242</v>
      </c>
      <c r="B430" s="2">
        <v>45357</v>
      </c>
      <c r="C430" s="1" t="s">
        <v>574</v>
      </c>
      <c r="D430" s="1" t="s">
        <v>1685</v>
      </c>
      <c r="E430" s="1">
        <v>1</v>
      </c>
      <c r="F430" s="1">
        <v>2499</v>
      </c>
      <c r="G430" s="1">
        <v>0</v>
      </c>
      <c r="H430" s="1" t="s">
        <v>1823</v>
      </c>
      <c r="I430" s="1" t="s">
        <v>1802</v>
      </c>
      <c r="J430" s="1" t="s">
        <v>1802</v>
      </c>
      <c r="K430" s="1" t="s">
        <v>1817</v>
      </c>
      <c r="L430" s="1">
        <v>70</v>
      </c>
      <c r="M430" s="1">
        <v>1599</v>
      </c>
      <c r="N430">
        <f t="shared" si="54"/>
        <v>2499</v>
      </c>
      <c r="O430">
        <f t="shared" si="55"/>
        <v>1599</v>
      </c>
      <c r="P430">
        <f t="shared" si="56"/>
        <v>900</v>
      </c>
      <c r="Q430">
        <f t="shared" si="57"/>
        <v>0.36014405762304924</v>
      </c>
      <c r="R430">
        <f t="shared" si="58"/>
        <v>2499</v>
      </c>
      <c r="S430">
        <f t="shared" si="59"/>
        <v>900</v>
      </c>
      <c r="T430" t="str">
        <f t="shared" si="60"/>
        <v>Mar</v>
      </c>
      <c r="U430" t="str">
        <f t="shared" si="61"/>
        <v>Mar-2024</v>
      </c>
      <c r="V430" s="3">
        <f t="shared" si="62"/>
        <v>45352</v>
      </c>
      <c r="W430" t="str">
        <f>VLOOKUP(D430,Products!A:G,3,FALSE)</f>
        <v>Electronics</v>
      </c>
      <c r="X430" t="str">
        <f>VLOOKUP(D430,Products!A:G,2,FALSE)</f>
        <v>Smartwatch</v>
      </c>
    </row>
    <row r="431" spans="1:24">
      <c r="A431" s="1" t="s">
        <v>2243</v>
      </c>
      <c r="B431" s="2">
        <v>45936</v>
      </c>
      <c r="C431" s="1" t="s">
        <v>1400</v>
      </c>
      <c r="D431" s="1" t="s">
        <v>1783</v>
      </c>
      <c r="E431" s="1">
        <v>1</v>
      </c>
      <c r="F431" s="1">
        <v>799</v>
      </c>
      <c r="G431" s="1">
        <v>0</v>
      </c>
      <c r="H431" s="1" t="s">
        <v>1805</v>
      </c>
      <c r="I431" s="1" t="s">
        <v>1802</v>
      </c>
      <c r="J431" s="1" t="s">
        <v>1809</v>
      </c>
      <c r="K431" s="1" t="s">
        <v>1813</v>
      </c>
      <c r="L431" s="1">
        <v>50</v>
      </c>
      <c r="M431" s="1">
        <v>560</v>
      </c>
      <c r="N431">
        <f t="shared" si="54"/>
        <v>799</v>
      </c>
      <c r="O431">
        <f t="shared" si="55"/>
        <v>560</v>
      </c>
      <c r="P431">
        <f t="shared" si="56"/>
        <v>239</v>
      </c>
      <c r="Q431">
        <f t="shared" si="57"/>
        <v>0.29912390488110135</v>
      </c>
      <c r="R431">
        <f t="shared" si="58"/>
        <v>799</v>
      </c>
      <c r="S431">
        <f t="shared" si="59"/>
        <v>239</v>
      </c>
      <c r="T431" t="str">
        <f t="shared" si="60"/>
        <v>Oct</v>
      </c>
      <c r="U431" t="str">
        <f t="shared" si="61"/>
        <v>Oct-2025</v>
      </c>
      <c r="V431" s="3">
        <f t="shared" si="62"/>
        <v>45931</v>
      </c>
      <c r="W431" t="str">
        <f>VLOOKUP(D431,Products!A:G,3,FALSE)</f>
        <v>Sports &amp; Fitness</v>
      </c>
      <c r="X431" t="str">
        <f>VLOOKUP(D431,Products!A:G,2,FALSE)</f>
        <v>Running Shoes</v>
      </c>
    </row>
    <row r="432" spans="1:24">
      <c r="A432" s="1" t="s">
        <v>2244</v>
      </c>
      <c r="B432" s="2">
        <v>45835</v>
      </c>
      <c r="C432" s="1" t="s">
        <v>1194</v>
      </c>
      <c r="D432" s="1" t="s">
        <v>1746</v>
      </c>
      <c r="E432" s="1">
        <v>1</v>
      </c>
      <c r="F432" s="1">
        <v>1999</v>
      </c>
      <c r="G432" s="1">
        <v>0</v>
      </c>
      <c r="H432" s="1" t="s">
        <v>1812</v>
      </c>
      <c r="I432" s="1" t="s">
        <v>1815</v>
      </c>
      <c r="J432" s="1" t="s">
        <v>1815</v>
      </c>
      <c r="K432" s="1" t="s">
        <v>1810</v>
      </c>
      <c r="L432" s="1">
        <v>80</v>
      </c>
      <c r="M432" s="1">
        <v>1414</v>
      </c>
      <c r="N432">
        <f t="shared" si="54"/>
        <v>1999</v>
      </c>
      <c r="O432">
        <f t="shared" si="55"/>
        <v>1414</v>
      </c>
      <c r="P432">
        <f t="shared" si="56"/>
        <v>585</v>
      </c>
      <c r="Q432">
        <f t="shared" si="57"/>
        <v>0.29264632316158079</v>
      </c>
      <c r="R432">
        <f t="shared" si="58"/>
        <v>0</v>
      </c>
      <c r="S432">
        <f t="shared" si="59"/>
        <v>0</v>
      </c>
      <c r="T432" t="str">
        <f t="shared" si="60"/>
        <v>Jun</v>
      </c>
      <c r="U432" t="str">
        <f t="shared" si="61"/>
        <v>Jun-2025</v>
      </c>
      <c r="V432" s="3">
        <f t="shared" si="62"/>
        <v>45809</v>
      </c>
      <c r="W432" t="str">
        <f>VLOOKUP(D432,Products!A:G,3,FALSE)</f>
        <v>Home &amp; Kitchen</v>
      </c>
      <c r="X432" t="str">
        <f>VLOOKUP(D432,Products!A:G,2,FALSE)</f>
        <v>Storage Box</v>
      </c>
    </row>
    <row r="433" spans="1:24">
      <c r="A433" s="1" t="s">
        <v>2245</v>
      </c>
      <c r="B433" s="2">
        <v>45811</v>
      </c>
      <c r="C433" s="1" t="s">
        <v>143</v>
      </c>
      <c r="D433" s="1" t="s">
        <v>1682</v>
      </c>
      <c r="E433" s="1">
        <v>1</v>
      </c>
      <c r="F433" s="1">
        <v>1599</v>
      </c>
      <c r="G433" s="1">
        <v>319.8</v>
      </c>
      <c r="H433" s="1" t="s">
        <v>1801</v>
      </c>
      <c r="I433" s="1" t="s">
        <v>1802</v>
      </c>
      <c r="J433" s="1" t="s">
        <v>1802</v>
      </c>
      <c r="K433" s="1" t="s">
        <v>1813</v>
      </c>
      <c r="L433" s="1">
        <v>100</v>
      </c>
      <c r="M433" s="1">
        <v>1169</v>
      </c>
      <c r="N433">
        <f t="shared" si="54"/>
        <v>1279.2</v>
      </c>
      <c r="O433">
        <f t="shared" si="55"/>
        <v>1169</v>
      </c>
      <c r="P433">
        <f t="shared" si="56"/>
        <v>110.20000000000005</v>
      </c>
      <c r="Q433">
        <f t="shared" si="57"/>
        <v>8.6147592245153254E-2</v>
      </c>
      <c r="R433">
        <f t="shared" si="58"/>
        <v>1279.2</v>
      </c>
      <c r="S433">
        <f t="shared" si="59"/>
        <v>110.20000000000005</v>
      </c>
      <c r="T433" t="str">
        <f t="shared" si="60"/>
        <v>Jun</v>
      </c>
      <c r="U433" t="str">
        <f t="shared" si="61"/>
        <v>Jun-2025</v>
      </c>
      <c r="V433" s="3">
        <f t="shared" si="62"/>
        <v>45809</v>
      </c>
      <c r="W433" t="str">
        <f>VLOOKUP(D433,Products!A:G,3,FALSE)</f>
        <v>Electronics</v>
      </c>
      <c r="X433" t="str">
        <f>VLOOKUP(D433,Products!A:G,2,FALSE)</f>
        <v>Headphones</v>
      </c>
    </row>
    <row r="434" spans="1:24">
      <c r="A434" s="1" t="s">
        <v>2246</v>
      </c>
      <c r="B434" s="2">
        <v>45876</v>
      </c>
      <c r="C434" s="1" t="s">
        <v>298</v>
      </c>
      <c r="D434" s="1" t="s">
        <v>1695</v>
      </c>
      <c r="E434" s="1">
        <v>4</v>
      </c>
      <c r="F434" s="1">
        <v>1999</v>
      </c>
      <c r="G434" s="1">
        <v>0</v>
      </c>
      <c r="H434" s="1" t="s">
        <v>1812</v>
      </c>
      <c r="I434" s="1" t="s">
        <v>1815</v>
      </c>
      <c r="J434" s="1" t="s">
        <v>1815</v>
      </c>
      <c r="K434" s="1" t="s">
        <v>1810</v>
      </c>
      <c r="L434" s="1">
        <v>100</v>
      </c>
      <c r="M434" s="1">
        <v>1597</v>
      </c>
      <c r="N434">
        <f t="shared" si="54"/>
        <v>7996</v>
      </c>
      <c r="O434">
        <f t="shared" si="55"/>
        <v>6388</v>
      </c>
      <c r="P434">
        <f t="shared" si="56"/>
        <v>1608</v>
      </c>
      <c r="Q434">
        <f t="shared" si="57"/>
        <v>0.20110055027513757</v>
      </c>
      <c r="R434">
        <f t="shared" si="58"/>
        <v>0</v>
      </c>
      <c r="S434">
        <f t="shared" si="59"/>
        <v>0</v>
      </c>
      <c r="T434" t="str">
        <f t="shared" si="60"/>
        <v>Aug</v>
      </c>
      <c r="U434" t="str">
        <f t="shared" si="61"/>
        <v>Aug-2025</v>
      </c>
      <c r="V434" s="3">
        <f t="shared" si="62"/>
        <v>45870</v>
      </c>
      <c r="W434" t="str">
        <f>VLOOKUP(D434,Products!A:G,3,FALSE)</f>
        <v>Electronics</v>
      </c>
      <c r="X434" t="str">
        <f>VLOOKUP(D434,Products!A:G,2,FALSE)</f>
        <v>Power Bank</v>
      </c>
    </row>
    <row r="435" spans="1:24">
      <c r="A435" s="1" t="s">
        <v>2247</v>
      </c>
      <c r="B435" s="2">
        <v>45641</v>
      </c>
      <c r="C435" s="1" t="s">
        <v>1139</v>
      </c>
      <c r="D435" s="1" t="s">
        <v>1759</v>
      </c>
      <c r="E435" s="1">
        <v>2</v>
      </c>
      <c r="F435" s="1">
        <v>2499</v>
      </c>
      <c r="G435" s="1">
        <v>0</v>
      </c>
      <c r="H435" s="1" t="s">
        <v>1805</v>
      </c>
      <c r="I435" s="1" t="s">
        <v>1802</v>
      </c>
      <c r="J435" s="1" t="s">
        <v>1802</v>
      </c>
      <c r="K435" s="1" t="s">
        <v>1813</v>
      </c>
      <c r="L435" s="1">
        <v>70</v>
      </c>
      <c r="M435" s="1">
        <v>1430</v>
      </c>
      <c r="N435">
        <f t="shared" si="54"/>
        <v>4998</v>
      </c>
      <c r="O435">
        <f t="shared" si="55"/>
        <v>2860</v>
      </c>
      <c r="P435">
        <f t="shared" si="56"/>
        <v>2138</v>
      </c>
      <c r="Q435">
        <f t="shared" si="57"/>
        <v>0.42777110844337735</v>
      </c>
      <c r="R435">
        <f t="shared" si="58"/>
        <v>4998</v>
      </c>
      <c r="S435">
        <f t="shared" si="59"/>
        <v>2138</v>
      </c>
      <c r="T435" t="str">
        <f t="shared" si="60"/>
        <v>Dec</v>
      </c>
      <c r="U435" t="str">
        <f t="shared" si="61"/>
        <v>Dec-2024</v>
      </c>
      <c r="V435" s="3">
        <f t="shared" si="62"/>
        <v>45627</v>
      </c>
      <c r="W435" t="str">
        <f>VLOOKUP(D435,Products!A:G,3,FALSE)</f>
        <v>Beauty &amp; Personal Care</v>
      </c>
      <c r="X435" t="str">
        <f>VLOOKUP(D435,Products!A:G,2,FALSE)</f>
        <v>Trimmer</v>
      </c>
    </row>
    <row r="436" spans="1:24">
      <c r="A436" s="1" t="s">
        <v>2248</v>
      </c>
      <c r="B436" s="2">
        <v>45958</v>
      </c>
      <c r="C436" s="1" t="s">
        <v>1600</v>
      </c>
      <c r="D436" s="1" t="s">
        <v>1731</v>
      </c>
      <c r="E436" s="1">
        <v>2</v>
      </c>
      <c r="F436" s="1">
        <v>1999</v>
      </c>
      <c r="G436" s="1">
        <v>199.9</v>
      </c>
      <c r="H436" s="1" t="s">
        <v>1823</v>
      </c>
      <c r="I436" s="1" t="s">
        <v>1802</v>
      </c>
      <c r="J436" s="1" t="s">
        <v>1802</v>
      </c>
      <c r="K436" s="1" t="s">
        <v>1813</v>
      </c>
      <c r="L436" s="1">
        <v>100</v>
      </c>
      <c r="M436" s="1">
        <v>1547</v>
      </c>
      <c r="N436">
        <f t="shared" si="54"/>
        <v>3798.1</v>
      </c>
      <c r="O436">
        <f t="shared" si="55"/>
        <v>3094</v>
      </c>
      <c r="P436">
        <f t="shared" si="56"/>
        <v>704.09999999999991</v>
      </c>
      <c r="Q436">
        <f t="shared" si="57"/>
        <v>0.1853821647665938</v>
      </c>
      <c r="R436">
        <f t="shared" si="58"/>
        <v>3798.1</v>
      </c>
      <c r="S436">
        <f t="shared" si="59"/>
        <v>704.09999999999991</v>
      </c>
      <c r="T436" t="str">
        <f t="shared" si="60"/>
        <v>Oct</v>
      </c>
      <c r="U436" t="str">
        <f t="shared" si="61"/>
        <v>Oct-2025</v>
      </c>
      <c r="V436" s="3">
        <f t="shared" si="62"/>
        <v>45931</v>
      </c>
      <c r="W436" t="str">
        <f>VLOOKUP(D436,Products!A:G,3,FALSE)</f>
        <v>Home &amp; Kitchen</v>
      </c>
      <c r="X436" t="str">
        <f>VLOOKUP(D436,Products!A:G,2,FALSE)</f>
        <v>Air Fryer</v>
      </c>
    </row>
    <row r="437" spans="1:24">
      <c r="A437" s="1" t="s">
        <v>2249</v>
      </c>
      <c r="B437" s="2">
        <v>45532</v>
      </c>
      <c r="C437" s="1" t="s">
        <v>896</v>
      </c>
      <c r="D437" s="1" t="s">
        <v>1742</v>
      </c>
      <c r="E437" s="1">
        <v>2</v>
      </c>
      <c r="F437" s="1">
        <v>299</v>
      </c>
      <c r="G437" s="1">
        <v>89.7</v>
      </c>
      <c r="H437" s="1" t="s">
        <v>1812</v>
      </c>
      <c r="I437" s="1" t="s">
        <v>1802</v>
      </c>
      <c r="J437" s="1" t="s">
        <v>1802</v>
      </c>
      <c r="K437" s="1" t="s">
        <v>1813</v>
      </c>
      <c r="L437" s="1">
        <v>50</v>
      </c>
      <c r="M437" s="1">
        <v>188</v>
      </c>
      <c r="N437">
        <f t="shared" si="54"/>
        <v>508.3</v>
      </c>
      <c r="O437">
        <f t="shared" si="55"/>
        <v>376</v>
      </c>
      <c r="P437">
        <f t="shared" si="56"/>
        <v>132.30000000000001</v>
      </c>
      <c r="Q437">
        <f t="shared" si="57"/>
        <v>0.26027936258115286</v>
      </c>
      <c r="R437">
        <f t="shared" si="58"/>
        <v>508.3</v>
      </c>
      <c r="S437">
        <f t="shared" si="59"/>
        <v>132.30000000000001</v>
      </c>
      <c r="T437" t="str">
        <f t="shared" si="60"/>
        <v>Aug</v>
      </c>
      <c r="U437" t="str">
        <f t="shared" si="61"/>
        <v>Aug-2024</v>
      </c>
      <c r="V437" s="3">
        <f t="shared" si="62"/>
        <v>45505</v>
      </c>
      <c r="W437" t="str">
        <f>VLOOKUP(D437,Products!A:G,3,FALSE)</f>
        <v>Home &amp; Kitchen</v>
      </c>
      <c r="X437" t="str">
        <f>VLOOKUP(D437,Products!A:G,2,FALSE)</f>
        <v>Bedsheet</v>
      </c>
    </row>
    <row r="438" spans="1:24">
      <c r="A438" s="1" t="s">
        <v>2250</v>
      </c>
      <c r="B438" s="2">
        <v>45725</v>
      </c>
      <c r="C438" s="1" t="s">
        <v>1157</v>
      </c>
      <c r="D438" s="1" t="s">
        <v>1737</v>
      </c>
      <c r="E438" s="1">
        <v>3</v>
      </c>
      <c r="F438" s="1">
        <v>499</v>
      </c>
      <c r="G438" s="1">
        <v>74.849999999999994</v>
      </c>
      <c r="H438" s="1" t="s">
        <v>1823</v>
      </c>
      <c r="I438" s="1" t="s">
        <v>1802</v>
      </c>
      <c r="J438" s="1" t="s">
        <v>1802</v>
      </c>
      <c r="K438" s="1" t="s">
        <v>1810</v>
      </c>
      <c r="L438" s="1">
        <v>50</v>
      </c>
      <c r="M438" s="1">
        <v>320</v>
      </c>
      <c r="N438">
        <f t="shared" si="54"/>
        <v>1422.15</v>
      </c>
      <c r="O438">
        <f t="shared" si="55"/>
        <v>960</v>
      </c>
      <c r="P438">
        <f t="shared" si="56"/>
        <v>462.15000000000009</v>
      </c>
      <c r="Q438">
        <f t="shared" si="57"/>
        <v>0.32496572091551529</v>
      </c>
      <c r="R438">
        <f t="shared" si="58"/>
        <v>1422.15</v>
      </c>
      <c r="S438">
        <f t="shared" si="59"/>
        <v>462.15000000000009</v>
      </c>
      <c r="T438" t="str">
        <f t="shared" si="60"/>
        <v>Mar</v>
      </c>
      <c r="U438" t="str">
        <f t="shared" si="61"/>
        <v>Mar-2025</v>
      </c>
      <c r="V438" s="3">
        <f t="shared" si="62"/>
        <v>45717</v>
      </c>
      <c r="W438" t="str">
        <f>VLOOKUP(D438,Products!A:G,3,FALSE)</f>
        <v>Home &amp; Kitchen</v>
      </c>
      <c r="X438" t="str">
        <f>VLOOKUP(D438,Products!A:G,2,FALSE)</f>
        <v>Cookware Set</v>
      </c>
    </row>
    <row r="439" spans="1:24">
      <c r="A439" s="1" t="s">
        <v>2251</v>
      </c>
      <c r="B439" s="2">
        <v>45614</v>
      </c>
      <c r="C439" s="1" t="s">
        <v>396</v>
      </c>
      <c r="D439" s="1" t="s">
        <v>1712</v>
      </c>
      <c r="E439" s="1">
        <v>1</v>
      </c>
      <c r="F439" s="1">
        <v>399</v>
      </c>
      <c r="G439" s="1">
        <v>0</v>
      </c>
      <c r="H439" s="1" t="s">
        <v>1821</v>
      </c>
      <c r="I439" s="1" t="s">
        <v>1802</v>
      </c>
      <c r="J439" s="1" t="s">
        <v>1809</v>
      </c>
      <c r="K439" s="1" t="s">
        <v>1819</v>
      </c>
      <c r="L439" s="1">
        <v>40</v>
      </c>
      <c r="M439" s="1">
        <v>321</v>
      </c>
      <c r="N439">
        <f t="shared" si="54"/>
        <v>399</v>
      </c>
      <c r="O439">
        <f t="shared" si="55"/>
        <v>321</v>
      </c>
      <c r="P439">
        <f t="shared" si="56"/>
        <v>78</v>
      </c>
      <c r="Q439">
        <f t="shared" si="57"/>
        <v>0.19548872180451127</v>
      </c>
      <c r="R439">
        <f t="shared" si="58"/>
        <v>399</v>
      </c>
      <c r="S439">
        <f t="shared" si="59"/>
        <v>78</v>
      </c>
      <c r="T439" t="str">
        <f t="shared" si="60"/>
        <v>Nov</v>
      </c>
      <c r="U439" t="str">
        <f t="shared" si="61"/>
        <v>Nov-2024</v>
      </c>
      <c r="V439" s="3">
        <f t="shared" si="62"/>
        <v>45597</v>
      </c>
      <c r="W439" t="str">
        <f>VLOOKUP(D439,Products!A:G,3,FALSE)</f>
        <v>Fashion</v>
      </c>
      <c r="X439" t="str">
        <f>VLOOKUP(D439,Products!A:G,2,FALSE)</f>
        <v>Jacket</v>
      </c>
    </row>
    <row r="440" spans="1:24">
      <c r="A440" s="1" t="s">
        <v>2252</v>
      </c>
      <c r="B440" s="2">
        <v>45721</v>
      </c>
      <c r="C440" s="1" t="s">
        <v>1024</v>
      </c>
      <c r="D440" s="1" t="s">
        <v>1740</v>
      </c>
      <c r="E440" s="1">
        <v>1</v>
      </c>
      <c r="F440" s="1">
        <v>4999</v>
      </c>
      <c r="G440" s="1">
        <v>0</v>
      </c>
      <c r="H440" s="1" t="s">
        <v>1805</v>
      </c>
      <c r="I440" s="1" t="s">
        <v>1802</v>
      </c>
      <c r="J440" s="1" t="s">
        <v>1809</v>
      </c>
      <c r="K440" s="1" t="s">
        <v>1817</v>
      </c>
      <c r="L440" s="1">
        <v>40</v>
      </c>
      <c r="M440" s="1">
        <v>2912</v>
      </c>
      <c r="N440">
        <f t="shared" si="54"/>
        <v>4999</v>
      </c>
      <c r="O440">
        <f t="shared" si="55"/>
        <v>2912</v>
      </c>
      <c r="P440">
        <f t="shared" si="56"/>
        <v>2087</v>
      </c>
      <c r="Q440">
        <f t="shared" si="57"/>
        <v>0.41748349669933987</v>
      </c>
      <c r="R440">
        <f t="shared" si="58"/>
        <v>4999</v>
      </c>
      <c r="S440">
        <f t="shared" si="59"/>
        <v>2087</v>
      </c>
      <c r="T440" t="str">
        <f t="shared" si="60"/>
        <v>Mar</v>
      </c>
      <c r="U440" t="str">
        <f t="shared" si="61"/>
        <v>Mar-2025</v>
      </c>
      <c r="V440" s="3">
        <f t="shared" si="62"/>
        <v>45717</v>
      </c>
      <c r="W440" t="str">
        <f>VLOOKUP(D440,Products!A:G,3,FALSE)</f>
        <v>Home &amp; Kitchen</v>
      </c>
      <c r="X440" t="str">
        <f>VLOOKUP(D440,Products!A:G,2,FALSE)</f>
        <v>Bedsheet</v>
      </c>
    </row>
    <row r="441" spans="1:24">
      <c r="A441" s="1" t="s">
        <v>2253</v>
      </c>
      <c r="B441" s="2">
        <v>45592</v>
      </c>
      <c r="C441" s="1" t="s">
        <v>1124</v>
      </c>
      <c r="D441" s="1" t="s">
        <v>1728</v>
      </c>
      <c r="E441" s="1">
        <v>2</v>
      </c>
      <c r="F441" s="1">
        <v>4999</v>
      </c>
      <c r="G441" s="1">
        <v>499.9</v>
      </c>
      <c r="H441" s="1" t="s">
        <v>1805</v>
      </c>
      <c r="I441" s="1" t="s">
        <v>1802</v>
      </c>
      <c r="J441" s="1" t="s">
        <v>1809</v>
      </c>
      <c r="K441" s="1" t="s">
        <v>1810</v>
      </c>
      <c r="L441" s="1">
        <v>50</v>
      </c>
      <c r="M441" s="1">
        <v>3040</v>
      </c>
      <c r="N441">
        <f t="shared" si="54"/>
        <v>9498.1</v>
      </c>
      <c r="O441">
        <f t="shared" si="55"/>
        <v>6080</v>
      </c>
      <c r="P441">
        <f t="shared" si="56"/>
        <v>3418.1000000000004</v>
      </c>
      <c r="Q441">
        <f t="shared" si="57"/>
        <v>0.359871974394879</v>
      </c>
      <c r="R441">
        <f t="shared" si="58"/>
        <v>9498.1</v>
      </c>
      <c r="S441">
        <f t="shared" si="59"/>
        <v>3418.1000000000004</v>
      </c>
      <c r="T441" t="str">
        <f t="shared" si="60"/>
        <v>Oct</v>
      </c>
      <c r="U441" t="str">
        <f t="shared" si="61"/>
        <v>Oct-2024</v>
      </c>
      <c r="V441" s="3">
        <f t="shared" si="62"/>
        <v>45566</v>
      </c>
      <c r="W441" t="str">
        <f>VLOOKUP(D441,Products!A:G,3,FALSE)</f>
        <v>Home &amp; Kitchen</v>
      </c>
      <c r="X441" t="str">
        <f>VLOOKUP(D441,Products!A:G,2,FALSE)</f>
        <v>Air Fryer</v>
      </c>
    </row>
    <row r="442" spans="1:24">
      <c r="A442" s="1" t="s">
        <v>2254</v>
      </c>
      <c r="B442" s="2">
        <v>45855</v>
      </c>
      <c r="C442" s="1" t="s">
        <v>1167</v>
      </c>
      <c r="D442" s="1" t="s">
        <v>1668</v>
      </c>
      <c r="E442" s="1">
        <v>1</v>
      </c>
      <c r="F442" s="1">
        <v>8999</v>
      </c>
      <c r="G442" s="1">
        <v>0</v>
      </c>
      <c r="H442" s="1" t="s">
        <v>1805</v>
      </c>
      <c r="I442" s="1" t="s">
        <v>1802</v>
      </c>
      <c r="J442" s="1" t="s">
        <v>1802</v>
      </c>
      <c r="K442" s="1" t="s">
        <v>1819</v>
      </c>
      <c r="L442" s="1">
        <v>70</v>
      </c>
      <c r="M442" s="1">
        <v>5059</v>
      </c>
      <c r="N442">
        <f t="shared" si="54"/>
        <v>8999</v>
      </c>
      <c r="O442">
        <f t="shared" si="55"/>
        <v>5059</v>
      </c>
      <c r="P442">
        <f t="shared" si="56"/>
        <v>3940</v>
      </c>
      <c r="Q442">
        <f t="shared" si="57"/>
        <v>0.43782642515835091</v>
      </c>
      <c r="R442">
        <f t="shared" si="58"/>
        <v>8999</v>
      </c>
      <c r="S442">
        <f t="shared" si="59"/>
        <v>3940</v>
      </c>
      <c r="T442" t="str">
        <f t="shared" si="60"/>
        <v>Jul</v>
      </c>
      <c r="U442" t="str">
        <f t="shared" si="61"/>
        <v>Jul-2025</v>
      </c>
      <c r="V442" s="3">
        <f t="shared" si="62"/>
        <v>45839</v>
      </c>
      <c r="W442" t="str">
        <f>VLOOKUP(D442,Products!A:G,3,FALSE)</f>
        <v>Electronics</v>
      </c>
      <c r="X442" t="str">
        <f>VLOOKUP(D442,Products!A:G,2,FALSE)</f>
        <v>Smartphone</v>
      </c>
    </row>
    <row r="443" spans="1:24">
      <c r="A443" s="1" t="s">
        <v>2255</v>
      </c>
      <c r="B443" s="2">
        <v>45505</v>
      </c>
      <c r="C443" s="1" t="s">
        <v>602</v>
      </c>
      <c r="D443" s="1" t="s">
        <v>1779</v>
      </c>
      <c r="E443" s="1">
        <v>3</v>
      </c>
      <c r="F443" s="1">
        <v>999</v>
      </c>
      <c r="G443" s="1">
        <v>149.85</v>
      </c>
      <c r="H443" s="1" t="s">
        <v>1821</v>
      </c>
      <c r="I443" s="1" t="s">
        <v>1802</v>
      </c>
      <c r="J443" s="1" t="s">
        <v>1802</v>
      </c>
      <c r="K443" s="1" t="s">
        <v>1810</v>
      </c>
      <c r="L443" s="1">
        <v>50</v>
      </c>
      <c r="M443" s="1">
        <v>809</v>
      </c>
      <c r="N443">
        <f t="shared" si="54"/>
        <v>2847.15</v>
      </c>
      <c r="O443">
        <f t="shared" si="55"/>
        <v>2427</v>
      </c>
      <c r="P443">
        <f t="shared" si="56"/>
        <v>420.15000000000009</v>
      </c>
      <c r="Q443">
        <f t="shared" si="57"/>
        <v>0.14756862125283179</v>
      </c>
      <c r="R443">
        <f t="shared" si="58"/>
        <v>2847.15</v>
      </c>
      <c r="S443">
        <f t="shared" si="59"/>
        <v>420.15000000000009</v>
      </c>
      <c r="T443" t="str">
        <f t="shared" si="60"/>
        <v>Aug</v>
      </c>
      <c r="U443" t="str">
        <f t="shared" si="61"/>
        <v>Aug-2024</v>
      </c>
      <c r="V443" s="3">
        <f t="shared" si="62"/>
        <v>45505</v>
      </c>
      <c r="W443" t="str">
        <f>VLOOKUP(D443,Products!A:G,3,FALSE)</f>
        <v>Sports &amp; Fitness</v>
      </c>
      <c r="X443" t="str">
        <f>VLOOKUP(D443,Products!A:G,2,FALSE)</f>
        <v>Yoga Mat</v>
      </c>
    </row>
    <row r="444" spans="1:24">
      <c r="A444" s="1" t="s">
        <v>2256</v>
      </c>
      <c r="B444" s="2">
        <v>45407</v>
      </c>
      <c r="C444" s="1" t="s">
        <v>59</v>
      </c>
      <c r="D444" s="1" t="s">
        <v>1785</v>
      </c>
      <c r="E444" s="1">
        <v>3</v>
      </c>
      <c r="F444" s="1">
        <v>2999</v>
      </c>
      <c r="G444" s="1">
        <v>449.85</v>
      </c>
      <c r="H444" s="1" t="s">
        <v>1821</v>
      </c>
      <c r="I444" s="1" t="s">
        <v>1802</v>
      </c>
      <c r="J444" s="1" t="s">
        <v>1802</v>
      </c>
      <c r="K444" s="1" t="s">
        <v>1813</v>
      </c>
      <c r="L444" s="1">
        <v>70</v>
      </c>
      <c r="M444" s="1">
        <v>2453</v>
      </c>
      <c r="N444">
        <f t="shared" si="54"/>
        <v>8547.15</v>
      </c>
      <c r="O444">
        <f t="shared" si="55"/>
        <v>7359</v>
      </c>
      <c r="P444">
        <f t="shared" si="56"/>
        <v>1188.1499999999996</v>
      </c>
      <c r="Q444">
        <f t="shared" si="57"/>
        <v>0.139011249363823</v>
      </c>
      <c r="R444">
        <f t="shared" si="58"/>
        <v>8547.15</v>
      </c>
      <c r="S444">
        <f t="shared" si="59"/>
        <v>1188.1499999999996</v>
      </c>
      <c r="T444" t="str">
        <f t="shared" si="60"/>
        <v>Apr</v>
      </c>
      <c r="U444" t="str">
        <f t="shared" si="61"/>
        <v>Apr-2024</v>
      </c>
      <c r="V444" s="3">
        <f t="shared" si="62"/>
        <v>45383</v>
      </c>
      <c r="W444" t="str">
        <f>VLOOKUP(D444,Products!A:G,3,FALSE)</f>
        <v>Sports &amp; Fitness</v>
      </c>
      <c r="X444" t="str">
        <f>VLOOKUP(D444,Products!A:G,2,FALSE)</f>
        <v>Dumbbells</v>
      </c>
    </row>
    <row r="445" spans="1:24">
      <c r="A445" s="1" t="s">
        <v>2257</v>
      </c>
      <c r="B445" s="2">
        <v>45895</v>
      </c>
      <c r="C445" s="1" t="s">
        <v>821</v>
      </c>
      <c r="D445" s="1" t="s">
        <v>1681</v>
      </c>
      <c r="E445" s="1">
        <v>1</v>
      </c>
      <c r="F445" s="1">
        <v>799</v>
      </c>
      <c r="G445" s="1">
        <v>0</v>
      </c>
      <c r="H445" s="1" t="s">
        <v>1805</v>
      </c>
      <c r="I445" s="1" t="s">
        <v>1802</v>
      </c>
      <c r="J445" s="1" t="s">
        <v>1802</v>
      </c>
      <c r="K445" s="1" t="s">
        <v>1813</v>
      </c>
      <c r="L445" s="1">
        <v>70</v>
      </c>
      <c r="M445" s="1">
        <v>645</v>
      </c>
      <c r="N445">
        <f t="shared" si="54"/>
        <v>799</v>
      </c>
      <c r="O445">
        <f t="shared" si="55"/>
        <v>645</v>
      </c>
      <c r="P445">
        <f t="shared" si="56"/>
        <v>154</v>
      </c>
      <c r="Q445">
        <f t="shared" si="57"/>
        <v>0.19274092615769711</v>
      </c>
      <c r="R445">
        <f t="shared" si="58"/>
        <v>799</v>
      </c>
      <c r="S445">
        <f t="shared" si="59"/>
        <v>154</v>
      </c>
      <c r="T445" t="str">
        <f t="shared" si="60"/>
        <v>Aug</v>
      </c>
      <c r="U445" t="str">
        <f t="shared" si="61"/>
        <v>Aug-2025</v>
      </c>
      <c r="V445" s="3">
        <f t="shared" si="62"/>
        <v>45870</v>
      </c>
      <c r="W445" t="str">
        <f>VLOOKUP(D445,Products!A:G,3,FALSE)</f>
        <v>Electronics</v>
      </c>
      <c r="X445" t="str">
        <f>VLOOKUP(D445,Products!A:G,2,FALSE)</f>
        <v>Headphones</v>
      </c>
    </row>
    <row r="446" spans="1:24">
      <c r="A446" s="1" t="s">
        <v>2258</v>
      </c>
      <c r="B446" s="2">
        <v>45533</v>
      </c>
      <c r="C446" s="1" t="s">
        <v>614</v>
      </c>
      <c r="D446" s="1" t="s">
        <v>1726</v>
      </c>
      <c r="E446" s="1">
        <v>3</v>
      </c>
      <c r="F446" s="1">
        <v>599</v>
      </c>
      <c r="G446" s="1">
        <v>179.7</v>
      </c>
      <c r="H446" s="1" t="s">
        <v>1805</v>
      </c>
      <c r="I446" s="1" t="s">
        <v>1802</v>
      </c>
      <c r="J446" s="1" t="s">
        <v>1802</v>
      </c>
      <c r="K446" s="1" t="s">
        <v>1807</v>
      </c>
      <c r="L446" s="1">
        <v>70</v>
      </c>
      <c r="M446" s="1">
        <v>358</v>
      </c>
      <c r="N446">
        <f t="shared" si="54"/>
        <v>1617.3</v>
      </c>
      <c r="O446">
        <f t="shared" si="55"/>
        <v>1074</v>
      </c>
      <c r="P446">
        <f t="shared" si="56"/>
        <v>543.29999999999995</v>
      </c>
      <c r="Q446">
        <f t="shared" si="57"/>
        <v>0.33593025412724908</v>
      </c>
      <c r="R446">
        <f t="shared" si="58"/>
        <v>1617.3</v>
      </c>
      <c r="S446">
        <f t="shared" si="59"/>
        <v>543.29999999999995</v>
      </c>
      <c r="T446" t="str">
        <f t="shared" si="60"/>
        <v>Aug</v>
      </c>
      <c r="U446" t="str">
        <f t="shared" si="61"/>
        <v>Aug-2024</v>
      </c>
      <c r="V446" s="3">
        <f t="shared" si="62"/>
        <v>45505</v>
      </c>
      <c r="W446" t="str">
        <f>VLOOKUP(D446,Products!A:G,3,FALSE)</f>
        <v>Home &amp; Kitchen</v>
      </c>
      <c r="X446" t="str">
        <f>VLOOKUP(D446,Products!A:G,2,FALSE)</f>
        <v>Mixer Grinder</v>
      </c>
    </row>
    <row r="447" spans="1:24">
      <c r="A447" s="1" t="s">
        <v>2259</v>
      </c>
      <c r="B447" s="2">
        <v>45541</v>
      </c>
      <c r="C447" s="1" t="s">
        <v>1166</v>
      </c>
      <c r="D447" s="1" t="s">
        <v>1702</v>
      </c>
      <c r="E447" s="1">
        <v>3</v>
      </c>
      <c r="F447" s="1">
        <v>4999</v>
      </c>
      <c r="G447" s="1">
        <v>2249.5500000000002</v>
      </c>
      <c r="H447" s="1" t="s">
        <v>1821</v>
      </c>
      <c r="I447" s="1" t="s">
        <v>1802</v>
      </c>
      <c r="J447" s="1" t="s">
        <v>1802</v>
      </c>
      <c r="K447" s="1" t="s">
        <v>1807</v>
      </c>
      <c r="L447" s="1">
        <v>70</v>
      </c>
      <c r="M447" s="1">
        <v>3572</v>
      </c>
      <c r="N447">
        <f t="shared" si="54"/>
        <v>12747.45</v>
      </c>
      <c r="O447">
        <f t="shared" si="55"/>
        <v>10716</v>
      </c>
      <c r="P447">
        <f t="shared" si="56"/>
        <v>2031.4500000000007</v>
      </c>
      <c r="Q447">
        <f t="shared" si="57"/>
        <v>0.15936128402151023</v>
      </c>
      <c r="R447">
        <f t="shared" si="58"/>
        <v>12747.45</v>
      </c>
      <c r="S447">
        <f t="shared" si="59"/>
        <v>2031.4500000000007</v>
      </c>
      <c r="T447" t="str">
        <f t="shared" si="60"/>
        <v>Sep</v>
      </c>
      <c r="U447" t="str">
        <f t="shared" si="61"/>
        <v>Sep-2024</v>
      </c>
      <c r="V447" s="3">
        <f t="shared" si="62"/>
        <v>45536</v>
      </c>
      <c r="W447" t="str">
        <f>VLOOKUP(D447,Products!A:G,3,FALSE)</f>
        <v>Fashion</v>
      </c>
      <c r="X447" t="str">
        <f>VLOOKUP(D447,Products!A:G,2,FALSE)</f>
        <v>Jeans</v>
      </c>
    </row>
    <row r="448" spans="1:24">
      <c r="A448" s="1" t="s">
        <v>2260</v>
      </c>
      <c r="B448" s="2">
        <v>45552</v>
      </c>
      <c r="C448" s="1" t="s">
        <v>579</v>
      </c>
      <c r="D448" s="1" t="s">
        <v>1790</v>
      </c>
      <c r="E448" s="1">
        <v>4</v>
      </c>
      <c r="F448" s="1">
        <v>999</v>
      </c>
      <c r="G448" s="1">
        <v>199.8</v>
      </c>
      <c r="H448" s="1" t="s">
        <v>1805</v>
      </c>
      <c r="I448" s="1" t="s">
        <v>1802</v>
      </c>
      <c r="J448" s="1" t="s">
        <v>1802</v>
      </c>
      <c r="K448" s="1" t="s">
        <v>1807</v>
      </c>
      <c r="L448" s="1">
        <v>70</v>
      </c>
      <c r="M448" s="1">
        <v>629</v>
      </c>
      <c r="N448">
        <f t="shared" si="54"/>
        <v>3796.2</v>
      </c>
      <c r="O448">
        <f t="shared" si="55"/>
        <v>2516</v>
      </c>
      <c r="P448">
        <f t="shared" si="56"/>
        <v>1280.1999999999998</v>
      </c>
      <c r="Q448">
        <f t="shared" si="57"/>
        <v>0.33723196881091616</v>
      </c>
      <c r="R448">
        <f t="shared" si="58"/>
        <v>3796.2</v>
      </c>
      <c r="S448">
        <f t="shared" si="59"/>
        <v>1280.1999999999998</v>
      </c>
      <c r="T448" t="str">
        <f t="shared" si="60"/>
        <v>Sep</v>
      </c>
      <c r="U448" t="str">
        <f t="shared" si="61"/>
        <v>Sep-2024</v>
      </c>
      <c r="V448" s="3">
        <f t="shared" si="62"/>
        <v>45536</v>
      </c>
      <c r="W448" t="str">
        <f>VLOOKUP(D448,Products!A:G,3,FALSE)</f>
        <v>Sports &amp; Fitness</v>
      </c>
      <c r="X448" t="str">
        <f>VLOOKUP(D448,Products!A:G,2,FALSE)</f>
        <v>Fitness Band</v>
      </c>
    </row>
    <row r="449" spans="1:24">
      <c r="A449" s="1" t="s">
        <v>2261</v>
      </c>
      <c r="B449" s="2">
        <v>45754</v>
      </c>
      <c r="C449" s="1" t="s">
        <v>1476</v>
      </c>
      <c r="D449" s="1" t="s">
        <v>1746</v>
      </c>
      <c r="E449" s="1">
        <v>1</v>
      </c>
      <c r="F449" s="1">
        <v>1999</v>
      </c>
      <c r="G449" s="1">
        <v>99.95</v>
      </c>
      <c r="H449" s="1" t="s">
        <v>1823</v>
      </c>
      <c r="I449" s="1" t="s">
        <v>1802</v>
      </c>
      <c r="J449" s="1" t="s">
        <v>1809</v>
      </c>
      <c r="K449" s="1" t="s">
        <v>1819</v>
      </c>
      <c r="L449" s="1">
        <v>50</v>
      </c>
      <c r="M449" s="1">
        <v>1414</v>
      </c>
      <c r="N449">
        <f t="shared" si="54"/>
        <v>1899.05</v>
      </c>
      <c r="O449">
        <f t="shared" si="55"/>
        <v>1414</v>
      </c>
      <c r="P449">
        <f t="shared" si="56"/>
        <v>485.04999999999995</v>
      </c>
      <c r="Q449">
        <f t="shared" si="57"/>
        <v>0.25541718227534821</v>
      </c>
      <c r="R449">
        <f t="shared" si="58"/>
        <v>1899.05</v>
      </c>
      <c r="S449">
        <f t="shared" si="59"/>
        <v>485.04999999999995</v>
      </c>
      <c r="T449" t="str">
        <f t="shared" si="60"/>
        <v>Apr</v>
      </c>
      <c r="U449" t="str">
        <f t="shared" si="61"/>
        <v>Apr-2025</v>
      </c>
      <c r="V449" s="3">
        <f t="shared" si="62"/>
        <v>45748</v>
      </c>
      <c r="W449" t="str">
        <f>VLOOKUP(D449,Products!A:G,3,FALSE)</f>
        <v>Home &amp; Kitchen</v>
      </c>
      <c r="X449" t="str">
        <f>VLOOKUP(D449,Products!A:G,2,FALSE)</f>
        <v>Storage Box</v>
      </c>
    </row>
    <row r="450" spans="1:24">
      <c r="A450" s="1" t="s">
        <v>2262</v>
      </c>
      <c r="B450" s="2">
        <v>45308</v>
      </c>
      <c r="C450" s="1" t="s">
        <v>564</v>
      </c>
      <c r="D450" s="1" t="s">
        <v>1794</v>
      </c>
      <c r="E450" s="1">
        <v>3</v>
      </c>
      <c r="F450" s="1">
        <v>299</v>
      </c>
      <c r="G450" s="1">
        <v>0</v>
      </c>
      <c r="H450" s="1" t="s">
        <v>1801</v>
      </c>
      <c r="I450" s="1" t="s">
        <v>1815</v>
      </c>
      <c r="J450" s="1" t="s">
        <v>1815</v>
      </c>
      <c r="K450" s="1" t="s">
        <v>1807</v>
      </c>
      <c r="L450" s="1">
        <v>40</v>
      </c>
      <c r="M450" s="1">
        <v>168</v>
      </c>
      <c r="N450">
        <f t="shared" si="54"/>
        <v>897</v>
      </c>
      <c r="O450">
        <f t="shared" si="55"/>
        <v>504</v>
      </c>
      <c r="P450">
        <f t="shared" si="56"/>
        <v>393</v>
      </c>
      <c r="Q450">
        <f t="shared" si="57"/>
        <v>0.43812709030100333</v>
      </c>
      <c r="R450">
        <f t="shared" si="58"/>
        <v>0</v>
      </c>
      <c r="S450">
        <f t="shared" si="59"/>
        <v>0</v>
      </c>
      <c r="T450" t="str">
        <f t="shared" si="60"/>
        <v>Jan</v>
      </c>
      <c r="U450" t="str">
        <f t="shared" si="61"/>
        <v>Jan-2024</v>
      </c>
      <c r="V450" s="3">
        <f t="shared" si="62"/>
        <v>45292</v>
      </c>
      <c r="W450" t="str">
        <f>VLOOKUP(D450,Products!A:G,3,FALSE)</f>
        <v>Sports &amp; Fitness</v>
      </c>
      <c r="X450" t="str">
        <f>VLOOKUP(D450,Products!A:G,2,FALSE)</f>
        <v>Fitness Band</v>
      </c>
    </row>
    <row r="451" spans="1:24">
      <c r="A451" s="1" t="s">
        <v>2263</v>
      </c>
      <c r="B451" s="2">
        <v>45800</v>
      </c>
      <c r="C451" s="1" t="s">
        <v>1462</v>
      </c>
      <c r="D451" s="1" t="s">
        <v>1710</v>
      </c>
      <c r="E451" s="1">
        <v>2</v>
      </c>
      <c r="F451" s="1">
        <v>3999</v>
      </c>
      <c r="G451" s="1">
        <v>1599.6</v>
      </c>
      <c r="H451" s="1" t="s">
        <v>1821</v>
      </c>
      <c r="I451" s="1" t="s">
        <v>1802</v>
      </c>
      <c r="J451" s="1" t="s">
        <v>1809</v>
      </c>
      <c r="K451" s="1" t="s">
        <v>1807</v>
      </c>
      <c r="L451" s="1">
        <v>60</v>
      </c>
      <c r="M451" s="1">
        <v>3007</v>
      </c>
      <c r="N451">
        <f t="shared" ref="N451:N514" si="63">E451*F451-G451</f>
        <v>6398.4</v>
      </c>
      <c r="O451">
        <f t="shared" ref="O451:O514" si="64">E451*M451</f>
        <v>6014</v>
      </c>
      <c r="P451">
        <f t="shared" ref="P451:P514" si="65">N451-O451</f>
        <v>384.39999999999964</v>
      </c>
      <c r="Q451">
        <f t="shared" ref="Q451:Q514" si="66">IFERROR(P451/N451,0)</f>
        <v>6.0077519379844908E-2</v>
      </c>
      <c r="R451">
        <f t="shared" ref="R451:R514" si="67">IF(I451="Cancelled",0,N451)</f>
        <v>6398.4</v>
      </c>
      <c r="S451">
        <f t="shared" ref="S451:S514" si="68">IF(I451="Cancelled",0,P451)</f>
        <v>384.39999999999964</v>
      </c>
      <c r="T451" t="str">
        <f t="shared" ref="T451:T514" si="69">TEXT(B451,"mmm")</f>
        <v>May</v>
      </c>
      <c r="U451" t="str">
        <f t="shared" ref="U451:U514" si="70">TEXT(B451,"mmm-yyyy")</f>
        <v>May-2025</v>
      </c>
      <c r="V451" s="3">
        <f t="shared" ref="V451:V514" si="71">DATE(YEAR(B451),MONTH(B451),1)</f>
        <v>45778</v>
      </c>
      <c r="W451" t="str">
        <f>VLOOKUP(D451,Products!A:G,3,FALSE)</f>
        <v>Fashion</v>
      </c>
      <c r="X451" t="str">
        <f>VLOOKUP(D451,Products!A:G,2,FALSE)</f>
        <v>Sneakers</v>
      </c>
    </row>
    <row r="452" spans="1:24">
      <c r="A452" s="1" t="s">
        <v>2264</v>
      </c>
      <c r="B452" s="2">
        <v>45897</v>
      </c>
      <c r="C452" s="1" t="s">
        <v>273</v>
      </c>
      <c r="D452" s="1" t="s">
        <v>1762</v>
      </c>
      <c r="E452" s="1">
        <v>2</v>
      </c>
      <c r="F452" s="1">
        <v>999</v>
      </c>
      <c r="G452" s="1">
        <v>199.8</v>
      </c>
      <c r="H452" s="1" t="s">
        <v>1812</v>
      </c>
      <c r="I452" s="1" t="s">
        <v>1802</v>
      </c>
      <c r="J452" s="1" t="s">
        <v>1802</v>
      </c>
      <c r="K452" s="1" t="s">
        <v>1810</v>
      </c>
      <c r="L452" s="1">
        <v>80</v>
      </c>
      <c r="M452" s="1">
        <v>818</v>
      </c>
      <c r="N452">
        <f t="shared" si="63"/>
        <v>1798.2</v>
      </c>
      <c r="O452">
        <f t="shared" si="64"/>
        <v>1636</v>
      </c>
      <c r="P452">
        <f t="shared" si="65"/>
        <v>162.20000000000005</v>
      </c>
      <c r="Q452">
        <f t="shared" si="66"/>
        <v>9.0201312423534671E-2</v>
      </c>
      <c r="R452">
        <f t="shared" si="67"/>
        <v>1798.2</v>
      </c>
      <c r="S452">
        <f t="shared" si="68"/>
        <v>162.20000000000005</v>
      </c>
      <c r="T452" t="str">
        <f t="shared" si="69"/>
        <v>Aug</v>
      </c>
      <c r="U452" t="str">
        <f t="shared" si="70"/>
        <v>Aug-2025</v>
      </c>
      <c r="V452" s="3">
        <f t="shared" si="71"/>
        <v>45870</v>
      </c>
      <c r="W452" t="str">
        <f>VLOOKUP(D452,Products!A:G,3,FALSE)</f>
        <v>Beauty &amp; Personal Care</v>
      </c>
      <c r="X452" t="str">
        <f>VLOOKUP(D452,Products!A:G,2,FALSE)</f>
        <v>Trimmer</v>
      </c>
    </row>
    <row r="453" spans="1:24">
      <c r="A453" s="1" t="s">
        <v>2265</v>
      </c>
      <c r="B453" s="2">
        <v>45610</v>
      </c>
      <c r="C453" s="1" t="s">
        <v>1411</v>
      </c>
      <c r="D453" s="1" t="s">
        <v>1699</v>
      </c>
      <c r="E453" s="1">
        <v>2</v>
      </c>
      <c r="F453" s="1">
        <v>999</v>
      </c>
      <c r="G453" s="1">
        <v>99.9</v>
      </c>
      <c r="H453" s="1" t="s">
        <v>1801</v>
      </c>
      <c r="I453" s="1" t="s">
        <v>1802</v>
      </c>
      <c r="J453" s="1" t="s">
        <v>1809</v>
      </c>
      <c r="K453" s="1" t="s">
        <v>1817</v>
      </c>
      <c r="L453" s="1">
        <v>70</v>
      </c>
      <c r="M453" s="1">
        <v>693</v>
      </c>
      <c r="N453">
        <f t="shared" si="63"/>
        <v>1898.1</v>
      </c>
      <c r="O453">
        <f t="shared" si="64"/>
        <v>1386</v>
      </c>
      <c r="P453">
        <f t="shared" si="65"/>
        <v>512.09999999999991</v>
      </c>
      <c r="Q453">
        <f t="shared" si="66"/>
        <v>0.26979611190137504</v>
      </c>
      <c r="R453">
        <f t="shared" si="67"/>
        <v>1898.1</v>
      </c>
      <c r="S453">
        <f t="shared" si="68"/>
        <v>512.09999999999991</v>
      </c>
      <c r="T453" t="str">
        <f t="shared" si="69"/>
        <v>Nov</v>
      </c>
      <c r="U453" t="str">
        <f t="shared" si="70"/>
        <v>Nov-2024</v>
      </c>
      <c r="V453" s="3">
        <f t="shared" si="71"/>
        <v>45597</v>
      </c>
      <c r="W453" t="str">
        <f>VLOOKUP(D453,Products!A:G,3,FALSE)</f>
        <v>Fashion</v>
      </c>
      <c r="X453" t="str">
        <f>VLOOKUP(D453,Products!A:G,2,FALSE)</f>
        <v>T-Shirt</v>
      </c>
    </row>
    <row r="454" spans="1:24">
      <c r="A454" s="1" t="s">
        <v>2266</v>
      </c>
      <c r="B454" s="2">
        <v>45803</v>
      </c>
      <c r="C454" s="1" t="s">
        <v>1525</v>
      </c>
      <c r="D454" s="1" t="s">
        <v>1784</v>
      </c>
      <c r="E454" s="1">
        <v>2</v>
      </c>
      <c r="F454" s="1">
        <v>2999</v>
      </c>
      <c r="G454" s="1">
        <v>599.79999999999995</v>
      </c>
      <c r="H454" s="1" t="s">
        <v>1801</v>
      </c>
      <c r="I454" s="1" t="s">
        <v>1802</v>
      </c>
      <c r="J454" s="1" t="s">
        <v>1802</v>
      </c>
      <c r="K454" s="1" t="s">
        <v>1803</v>
      </c>
      <c r="L454" s="1">
        <v>80</v>
      </c>
      <c r="M454" s="1">
        <v>2377</v>
      </c>
      <c r="N454">
        <f t="shared" si="63"/>
        <v>5398.2</v>
      </c>
      <c r="O454">
        <f t="shared" si="64"/>
        <v>4754</v>
      </c>
      <c r="P454">
        <f t="shared" si="65"/>
        <v>644.19999999999982</v>
      </c>
      <c r="Q454">
        <f t="shared" si="66"/>
        <v>0.11933607498795892</v>
      </c>
      <c r="R454">
        <f t="shared" si="67"/>
        <v>5398.2</v>
      </c>
      <c r="S454">
        <f t="shared" si="68"/>
        <v>644.19999999999982</v>
      </c>
      <c r="T454" t="str">
        <f t="shared" si="69"/>
        <v>May</v>
      </c>
      <c r="U454" t="str">
        <f t="shared" si="70"/>
        <v>May-2025</v>
      </c>
      <c r="V454" s="3">
        <f t="shared" si="71"/>
        <v>45778</v>
      </c>
      <c r="W454" t="str">
        <f>VLOOKUP(D454,Products!A:G,3,FALSE)</f>
        <v>Sports &amp; Fitness</v>
      </c>
      <c r="X454" t="str">
        <f>VLOOKUP(D454,Products!A:G,2,FALSE)</f>
        <v>Running Shoes</v>
      </c>
    </row>
    <row r="455" spans="1:24">
      <c r="A455" s="1" t="s">
        <v>2267</v>
      </c>
      <c r="B455" s="2">
        <v>45864</v>
      </c>
      <c r="C455" s="1" t="s">
        <v>1636</v>
      </c>
      <c r="D455" s="1" t="s">
        <v>1795</v>
      </c>
      <c r="E455" s="1">
        <v>2</v>
      </c>
      <c r="F455" s="1">
        <v>499</v>
      </c>
      <c r="G455" s="1">
        <v>49.9</v>
      </c>
      <c r="H455" s="1" t="s">
        <v>1805</v>
      </c>
      <c r="I455" s="1" t="s">
        <v>1802</v>
      </c>
      <c r="J455" s="1" t="s">
        <v>1802</v>
      </c>
      <c r="K455" s="1" t="s">
        <v>1803</v>
      </c>
      <c r="L455" s="1">
        <v>40</v>
      </c>
      <c r="M455" s="1">
        <v>324</v>
      </c>
      <c r="N455">
        <f t="shared" si="63"/>
        <v>948.1</v>
      </c>
      <c r="O455">
        <f t="shared" si="64"/>
        <v>648</v>
      </c>
      <c r="P455">
        <f t="shared" si="65"/>
        <v>300.10000000000002</v>
      </c>
      <c r="Q455">
        <f t="shared" si="66"/>
        <v>0.31652779242695922</v>
      </c>
      <c r="R455">
        <f t="shared" si="67"/>
        <v>948.1</v>
      </c>
      <c r="S455">
        <f t="shared" si="68"/>
        <v>300.10000000000002</v>
      </c>
      <c r="T455" t="str">
        <f t="shared" si="69"/>
        <v>Jul</v>
      </c>
      <c r="U455" t="str">
        <f t="shared" si="70"/>
        <v>Jul-2025</v>
      </c>
      <c r="V455" s="3">
        <f t="shared" si="71"/>
        <v>45839</v>
      </c>
      <c r="W455" t="str">
        <f>VLOOKUP(D455,Products!A:G,3,FALSE)</f>
        <v>Sports &amp; Fitness</v>
      </c>
      <c r="X455" t="str">
        <f>VLOOKUP(D455,Products!A:G,2,FALSE)</f>
        <v>Cricket Bat</v>
      </c>
    </row>
    <row r="456" spans="1:24">
      <c r="A456" s="1" t="s">
        <v>2268</v>
      </c>
      <c r="B456" s="2">
        <v>45677</v>
      </c>
      <c r="C456" s="1" t="s">
        <v>519</v>
      </c>
      <c r="D456" s="1" t="s">
        <v>1766</v>
      </c>
      <c r="E456" s="1">
        <v>4</v>
      </c>
      <c r="F456" s="1">
        <v>2999</v>
      </c>
      <c r="G456" s="1">
        <v>599.79999999999995</v>
      </c>
      <c r="H456" s="1" t="s">
        <v>1801</v>
      </c>
      <c r="I456" s="1" t="s">
        <v>1802</v>
      </c>
      <c r="J456" s="1" t="s">
        <v>1802</v>
      </c>
      <c r="K456" s="1" t="s">
        <v>1803</v>
      </c>
      <c r="L456" s="1">
        <v>40</v>
      </c>
      <c r="M456" s="1">
        <v>1870</v>
      </c>
      <c r="N456">
        <f t="shared" si="63"/>
        <v>11396.2</v>
      </c>
      <c r="O456">
        <f t="shared" si="64"/>
        <v>7480</v>
      </c>
      <c r="P456">
        <f t="shared" si="65"/>
        <v>3916.2000000000007</v>
      </c>
      <c r="Q456">
        <f t="shared" si="66"/>
        <v>0.34364086274372163</v>
      </c>
      <c r="R456">
        <f t="shared" si="67"/>
        <v>11396.2</v>
      </c>
      <c r="S456">
        <f t="shared" si="68"/>
        <v>3916.2000000000007</v>
      </c>
      <c r="T456" t="str">
        <f t="shared" si="69"/>
        <v>Jan</v>
      </c>
      <c r="U456" t="str">
        <f t="shared" si="70"/>
        <v>Jan-2025</v>
      </c>
      <c r="V456" s="3">
        <f t="shared" si="71"/>
        <v>45658</v>
      </c>
      <c r="W456" t="str">
        <f>VLOOKUP(D456,Products!A:G,3,FALSE)</f>
        <v>Beauty &amp; Personal Care</v>
      </c>
      <c r="X456" t="str">
        <f>VLOOKUP(D456,Products!A:G,2,FALSE)</f>
        <v>Skin Care Kit</v>
      </c>
    </row>
    <row r="457" spans="1:24">
      <c r="A457" s="1" t="s">
        <v>2269</v>
      </c>
      <c r="B457" s="2">
        <v>45650</v>
      </c>
      <c r="C457" s="1" t="s">
        <v>665</v>
      </c>
      <c r="D457" s="1" t="s">
        <v>1710</v>
      </c>
      <c r="E457" s="1">
        <v>2</v>
      </c>
      <c r="F457" s="1">
        <v>3999</v>
      </c>
      <c r="G457" s="1">
        <v>1199.7</v>
      </c>
      <c r="H457" s="1" t="s">
        <v>1805</v>
      </c>
      <c r="I457" s="1" t="s">
        <v>1802</v>
      </c>
      <c r="J457" s="1" t="s">
        <v>1802</v>
      </c>
      <c r="K457" s="1" t="s">
        <v>1803</v>
      </c>
      <c r="L457" s="1">
        <v>70</v>
      </c>
      <c r="M457" s="1">
        <v>3007</v>
      </c>
      <c r="N457">
        <f t="shared" si="63"/>
        <v>6798.3</v>
      </c>
      <c r="O457">
        <f t="shared" si="64"/>
        <v>6014</v>
      </c>
      <c r="P457">
        <f t="shared" si="65"/>
        <v>784.30000000000018</v>
      </c>
      <c r="Q457">
        <f t="shared" si="66"/>
        <v>0.11536707706338352</v>
      </c>
      <c r="R457">
        <f t="shared" si="67"/>
        <v>6798.3</v>
      </c>
      <c r="S457">
        <f t="shared" si="68"/>
        <v>784.30000000000018</v>
      </c>
      <c r="T457" t="str">
        <f t="shared" si="69"/>
        <v>Dec</v>
      </c>
      <c r="U457" t="str">
        <f t="shared" si="70"/>
        <v>Dec-2024</v>
      </c>
      <c r="V457" s="3">
        <f t="shared" si="71"/>
        <v>45627</v>
      </c>
      <c r="W457" t="str">
        <f>VLOOKUP(D457,Products!A:G,3,FALSE)</f>
        <v>Fashion</v>
      </c>
      <c r="X457" t="str">
        <f>VLOOKUP(D457,Products!A:G,2,FALSE)</f>
        <v>Sneakers</v>
      </c>
    </row>
    <row r="458" spans="1:24">
      <c r="A458" s="1" t="s">
        <v>2270</v>
      </c>
      <c r="B458" s="2">
        <v>45780</v>
      </c>
      <c r="C458" s="1" t="s">
        <v>463</v>
      </c>
      <c r="D458" s="1" t="s">
        <v>1706</v>
      </c>
      <c r="E458" s="1">
        <v>1</v>
      </c>
      <c r="F458" s="1">
        <v>799</v>
      </c>
      <c r="G458" s="1">
        <v>39.950000000000003</v>
      </c>
      <c r="H458" s="1" t="s">
        <v>1805</v>
      </c>
      <c r="I458" s="1" t="s">
        <v>1802</v>
      </c>
      <c r="J458" s="1" t="s">
        <v>1802</v>
      </c>
      <c r="K458" s="1" t="s">
        <v>1819</v>
      </c>
      <c r="L458" s="1">
        <v>40</v>
      </c>
      <c r="M458" s="1">
        <v>526</v>
      </c>
      <c r="N458">
        <f t="shared" si="63"/>
        <v>759.05</v>
      </c>
      <c r="O458">
        <f t="shared" si="64"/>
        <v>526</v>
      </c>
      <c r="P458">
        <f t="shared" si="65"/>
        <v>233.04999999999995</v>
      </c>
      <c r="Q458">
        <f t="shared" si="66"/>
        <v>0.30702852249522428</v>
      </c>
      <c r="R458">
        <f t="shared" si="67"/>
        <v>759.05</v>
      </c>
      <c r="S458">
        <f t="shared" si="68"/>
        <v>233.04999999999995</v>
      </c>
      <c r="T458" t="str">
        <f t="shared" si="69"/>
        <v>May</v>
      </c>
      <c r="U458" t="str">
        <f t="shared" si="70"/>
        <v>May-2025</v>
      </c>
      <c r="V458" s="3">
        <f t="shared" si="71"/>
        <v>45778</v>
      </c>
      <c r="W458" t="str">
        <f>VLOOKUP(D458,Products!A:G,3,FALSE)</f>
        <v>Fashion</v>
      </c>
      <c r="X458" t="str">
        <f>VLOOKUP(D458,Products!A:G,2,FALSE)</f>
        <v>Jeans</v>
      </c>
    </row>
    <row r="459" spans="1:24">
      <c r="A459" s="1" t="s">
        <v>2271</v>
      </c>
      <c r="B459" s="2">
        <v>45756</v>
      </c>
      <c r="C459" s="1" t="s">
        <v>966</v>
      </c>
      <c r="D459" s="1" t="s">
        <v>1746</v>
      </c>
      <c r="E459" s="1">
        <v>1</v>
      </c>
      <c r="F459" s="1">
        <v>1999</v>
      </c>
      <c r="G459" s="1">
        <v>99.95</v>
      </c>
      <c r="H459" s="1" t="s">
        <v>1805</v>
      </c>
      <c r="I459" s="1" t="s">
        <v>1802</v>
      </c>
      <c r="J459" s="1" t="s">
        <v>1802</v>
      </c>
      <c r="K459" s="1" t="s">
        <v>1810</v>
      </c>
      <c r="L459" s="1">
        <v>60</v>
      </c>
      <c r="M459" s="1">
        <v>1414</v>
      </c>
      <c r="N459">
        <f t="shared" si="63"/>
        <v>1899.05</v>
      </c>
      <c r="O459">
        <f t="shared" si="64"/>
        <v>1414</v>
      </c>
      <c r="P459">
        <f t="shared" si="65"/>
        <v>485.04999999999995</v>
      </c>
      <c r="Q459">
        <f t="shared" si="66"/>
        <v>0.25541718227534821</v>
      </c>
      <c r="R459">
        <f t="shared" si="67"/>
        <v>1899.05</v>
      </c>
      <c r="S459">
        <f t="shared" si="68"/>
        <v>485.04999999999995</v>
      </c>
      <c r="T459" t="str">
        <f t="shared" si="69"/>
        <v>Apr</v>
      </c>
      <c r="U459" t="str">
        <f t="shared" si="70"/>
        <v>Apr-2025</v>
      </c>
      <c r="V459" s="3">
        <f t="shared" si="71"/>
        <v>45748</v>
      </c>
      <c r="W459" t="str">
        <f>VLOOKUP(D459,Products!A:G,3,FALSE)</f>
        <v>Home &amp; Kitchen</v>
      </c>
      <c r="X459" t="str">
        <f>VLOOKUP(D459,Products!A:G,2,FALSE)</f>
        <v>Storage Box</v>
      </c>
    </row>
    <row r="460" spans="1:24">
      <c r="A460" s="1" t="s">
        <v>2272</v>
      </c>
      <c r="B460" s="2">
        <v>45658</v>
      </c>
      <c r="C460" s="1" t="s">
        <v>925</v>
      </c>
      <c r="D460" s="1" t="s">
        <v>1740</v>
      </c>
      <c r="E460" s="1">
        <v>4</v>
      </c>
      <c r="F460" s="1">
        <v>4999</v>
      </c>
      <c r="G460" s="1">
        <v>0</v>
      </c>
      <c r="H460" s="1" t="s">
        <v>1821</v>
      </c>
      <c r="I460" s="1" t="s">
        <v>1802</v>
      </c>
      <c r="J460" s="1" t="s">
        <v>1802</v>
      </c>
      <c r="K460" s="1" t="s">
        <v>1817</v>
      </c>
      <c r="L460" s="1">
        <v>60</v>
      </c>
      <c r="M460" s="1">
        <v>2912</v>
      </c>
      <c r="N460">
        <f t="shared" si="63"/>
        <v>19996</v>
      </c>
      <c r="O460">
        <f t="shared" si="64"/>
        <v>11648</v>
      </c>
      <c r="P460">
        <f t="shared" si="65"/>
        <v>8348</v>
      </c>
      <c r="Q460">
        <f t="shared" si="66"/>
        <v>0.41748349669933987</v>
      </c>
      <c r="R460">
        <f t="shared" si="67"/>
        <v>19996</v>
      </c>
      <c r="S460">
        <f t="shared" si="68"/>
        <v>8348</v>
      </c>
      <c r="T460" t="str">
        <f t="shared" si="69"/>
        <v>Jan</v>
      </c>
      <c r="U460" t="str">
        <f t="shared" si="70"/>
        <v>Jan-2025</v>
      </c>
      <c r="V460" s="3">
        <f t="shared" si="71"/>
        <v>45658</v>
      </c>
      <c r="W460" t="str">
        <f>VLOOKUP(D460,Products!A:G,3,FALSE)</f>
        <v>Home &amp; Kitchen</v>
      </c>
      <c r="X460" t="str">
        <f>VLOOKUP(D460,Products!A:G,2,FALSE)</f>
        <v>Bedsheet</v>
      </c>
    </row>
    <row r="461" spans="1:24">
      <c r="A461" s="1" t="s">
        <v>2273</v>
      </c>
      <c r="B461" s="2">
        <v>45665</v>
      </c>
      <c r="C461" s="1" t="s">
        <v>1017</v>
      </c>
      <c r="D461" s="1" t="s">
        <v>1685</v>
      </c>
      <c r="E461" s="1">
        <v>2</v>
      </c>
      <c r="F461" s="1">
        <v>2499</v>
      </c>
      <c r="G461" s="1">
        <v>1249.5</v>
      </c>
      <c r="H461" s="1" t="s">
        <v>1823</v>
      </c>
      <c r="I461" s="1" t="s">
        <v>1802</v>
      </c>
      <c r="J461" s="1" t="s">
        <v>1802</v>
      </c>
      <c r="K461" s="1" t="s">
        <v>1803</v>
      </c>
      <c r="L461" s="1">
        <v>100</v>
      </c>
      <c r="M461" s="1">
        <v>1599</v>
      </c>
      <c r="N461">
        <f t="shared" si="63"/>
        <v>3748.5</v>
      </c>
      <c r="O461">
        <f t="shared" si="64"/>
        <v>3198</v>
      </c>
      <c r="P461">
        <f t="shared" si="65"/>
        <v>550.5</v>
      </c>
      <c r="Q461">
        <f t="shared" si="66"/>
        <v>0.14685874349739897</v>
      </c>
      <c r="R461">
        <f t="shared" si="67"/>
        <v>3748.5</v>
      </c>
      <c r="S461">
        <f t="shared" si="68"/>
        <v>550.5</v>
      </c>
      <c r="T461" t="str">
        <f t="shared" si="69"/>
        <v>Jan</v>
      </c>
      <c r="U461" t="str">
        <f t="shared" si="70"/>
        <v>Jan-2025</v>
      </c>
      <c r="V461" s="3">
        <f t="shared" si="71"/>
        <v>45658</v>
      </c>
      <c r="W461" t="str">
        <f>VLOOKUP(D461,Products!A:G,3,FALSE)</f>
        <v>Electronics</v>
      </c>
      <c r="X461" t="str">
        <f>VLOOKUP(D461,Products!A:G,2,FALSE)</f>
        <v>Smartwatch</v>
      </c>
    </row>
    <row r="462" spans="1:24">
      <c r="A462" s="1" t="s">
        <v>2274</v>
      </c>
      <c r="B462" s="2">
        <v>45587</v>
      </c>
      <c r="C462" s="1" t="s">
        <v>787</v>
      </c>
      <c r="D462" s="1" t="s">
        <v>1706</v>
      </c>
      <c r="E462" s="1">
        <v>4</v>
      </c>
      <c r="F462" s="1">
        <v>799</v>
      </c>
      <c r="G462" s="1">
        <v>479.4</v>
      </c>
      <c r="H462" s="1" t="s">
        <v>1805</v>
      </c>
      <c r="I462" s="1" t="s">
        <v>1802</v>
      </c>
      <c r="J462" s="1" t="s">
        <v>1802</v>
      </c>
      <c r="K462" s="1" t="s">
        <v>1813</v>
      </c>
      <c r="L462" s="1">
        <v>40</v>
      </c>
      <c r="M462" s="1">
        <v>526</v>
      </c>
      <c r="N462">
        <f t="shared" si="63"/>
        <v>2716.6</v>
      </c>
      <c r="O462">
        <f t="shared" si="64"/>
        <v>2104</v>
      </c>
      <c r="P462">
        <f t="shared" si="65"/>
        <v>612.59999999999991</v>
      </c>
      <c r="Q462">
        <f t="shared" si="66"/>
        <v>0.22550246631819182</v>
      </c>
      <c r="R462">
        <f t="shared" si="67"/>
        <v>2716.6</v>
      </c>
      <c r="S462">
        <f t="shared" si="68"/>
        <v>612.59999999999991</v>
      </c>
      <c r="T462" t="str">
        <f t="shared" si="69"/>
        <v>Oct</v>
      </c>
      <c r="U462" t="str">
        <f t="shared" si="70"/>
        <v>Oct-2024</v>
      </c>
      <c r="V462" s="3">
        <f t="shared" si="71"/>
        <v>45566</v>
      </c>
      <c r="W462" t="str">
        <f>VLOOKUP(D462,Products!A:G,3,FALSE)</f>
        <v>Fashion</v>
      </c>
      <c r="X462" t="str">
        <f>VLOOKUP(D462,Products!A:G,2,FALSE)</f>
        <v>Jeans</v>
      </c>
    </row>
    <row r="463" spans="1:24">
      <c r="A463" s="1" t="s">
        <v>2275</v>
      </c>
      <c r="B463" s="2">
        <v>45916</v>
      </c>
      <c r="C463" s="1" t="s">
        <v>1307</v>
      </c>
      <c r="D463" s="1" t="s">
        <v>1666</v>
      </c>
      <c r="E463" s="1">
        <v>1</v>
      </c>
      <c r="F463" s="1">
        <v>399</v>
      </c>
      <c r="G463" s="1">
        <v>19.95</v>
      </c>
      <c r="H463" s="1" t="s">
        <v>1805</v>
      </c>
      <c r="I463" s="1" t="s">
        <v>1802</v>
      </c>
      <c r="J463" s="1" t="s">
        <v>1802</v>
      </c>
      <c r="K463" s="1" t="s">
        <v>1803</v>
      </c>
      <c r="L463" s="1">
        <v>40</v>
      </c>
      <c r="M463" s="1">
        <v>307</v>
      </c>
      <c r="N463">
        <f t="shared" si="63"/>
        <v>379.05</v>
      </c>
      <c r="O463">
        <f t="shared" si="64"/>
        <v>307</v>
      </c>
      <c r="P463">
        <f t="shared" si="65"/>
        <v>72.050000000000011</v>
      </c>
      <c r="Q463">
        <f t="shared" si="66"/>
        <v>0.19008046431869149</v>
      </c>
      <c r="R463">
        <f t="shared" si="67"/>
        <v>379.05</v>
      </c>
      <c r="S463">
        <f t="shared" si="68"/>
        <v>72.050000000000011</v>
      </c>
      <c r="T463" t="str">
        <f t="shared" si="69"/>
        <v>Sep</v>
      </c>
      <c r="U463" t="str">
        <f t="shared" si="70"/>
        <v>Sep-2025</v>
      </c>
      <c r="V463" s="3">
        <f t="shared" si="71"/>
        <v>45901</v>
      </c>
      <c r="W463" t="str">
        <f>VLOOKUP(D463,Products!A:G,3,FALSE)</f>
        <v>Electronics</v>
      </c>
      <c r="X463" t="str">
        <f>VLOOKUP(D463,Products!A:G,2,FALSE)</f>
        <v>Smartphone</v>
      </c>
    </row>
    <row r="464" spans="1:24">
      <c r="A464" s="1" t="s">
        <v>2276</v>
      </c>
      <c r="B464" s="2">
        <v>45834</v>
      </c>
      <c r="C464" s="1" t="s">
        <v>451</v>
      </c>
      <c r="D464" s="1" t="s">
        <v>1753</v>
      </c>
      <c r="E464" s="1">
        <v>1</v>
      </c>
      <c r="F464" s="1">
        <v>799</v>
      </c>
      <c r="G464" s="1">
        <v>119.85</v>
      </c>
      <c r="H464" s="1" t="s">
        <v>1821</v>
      </c>
      <c r="I464" s="1" t="s">
        <v>1802</v>
      </c>
      <c r="J464" s="1" t="s">
        <v>1802</v>
      </c>
      <c r="K464" s="1" t="s">
        <v>1813</v>
      </c>
      <c r="L464" s="1">
        <v>70</v>
      </c>
      <c r="M464" s="1">
        <v>445</v>
      </c>
      <c r="N464">
        <f t="shared" si="63"/>
        <v>679.15</v>
      </c>
      <c r="O464">
        <f t="shared" si="64"/>
        <v>445</v>
      </c>
      <c r="P464">
        <f t="shared" si="65"/>
        <v>234.14999999999998</v>
      </c>
      <c r="Q464">
        <f t="shared" si="66"/>
        <v>0.34476919679010526</v>
      </c>
      <c r="R464">
        <f t="shared" si="67"/>
        <v>679.15</v>
      </c>
      <c r="S464">
        <f t="shared" si="68"/>
        <v>234.14999999999998</v>
      </c>
      <c r="T464" t="str">
        <f t="shared" si="69"/>
        <v>Jun</v>
      </c>
      <c r="U464" t="str">
        <f t="shared" si="70"/>
        <v>Jun-2025</v>
      </c>
      <c r="V464" s="3">
        <f t="shared" si="71"/>
        <v>45809</v>
      </c>
      <c r="W464" t="str">
        <f>VLOOKUP(D464,Products!A:G,3,FALSE)</f>
        <v>Beauty &amp; Personal Care</v>
      </c>
      <c r="X464" t="str">
        <f>VLOOKUP(D464,Products!A:G,2,FALSE)</f>
        <v>Face Wash</v>
      </c>
    </row>
    <row r="465" spans="1:24">
      <c r="A465" s="1" t="s">
        <v>2277</v>
      </c>
      <c r="B465" s="2">
        <v>45512</v>
      </c>
      <c r="C465" s="1" t="s">
        <v>937</v>
      </c>
      <c r="D465" s="1" t="s">
        <v>1686</v>
      </c>
      <c r="E465" s="1">
        <v>1</v>
      </c>
      <c r="F465" s="1">
        <v>1299</v>
      </c>
      <c r="G465" s="1">
        <v>129.9</v>
      </c>
      <c r="H465" s="1" t="s">
        <v>1821</v>
      </c>
      <c r="I465" s="1" t="s">
        <v>1802</v>
      </c>
      <c r="J465" s="1" t="s">
        <v>1802</v>
      </c>
      <c r="K465" s="1" t="s">
        <v>1813</v>
      </c>
      <c r="L465" s="1">
        <v>80</v>
      </c>
      <c r="M465" s="1">
        <v>881</v>
      </c>
      <c r="N465">
        <f t="shared" si="63"/>
        <v>1169.0999999999999</v>
      </c>
      <c r="O465">
        <f t="shared" si="64"/>
        <v>881</v>
      </c>
      <c r="P465">
        <f t="shared" si="65"/>
        <v>288.09999999999991</v>
      </c>
      <c r="Q465">
        <f t="shared" si="66"/>
        <v>0.24642887691386531</v>
      </c>
      <c r="R465">
        <f t="shared" si="67"/>
        <v>1169.0999999999999</v>
      </c>
      <c r="S465">
        <f t="shared" si="68"/>
        <v>288.09999999999991</v>
      </c>
      <c r="T465" t="str">
        <f t="shared" si="69"/>
        <v>Aug</v>
      </c>
      <c r="U465" t="str">
        <f t="shared" si="70"/>
        <v>Aug-2024</v>
      </c>
      <c r="V465" s="3">
        <f t="shared" si="71"/>
        <v>45505</v>
      </c>
      <c r="W465" t="str">
        <f>VLOOKUP(D465,Products!A:G,3,FALSE)</f>
        <v>Electronics</v>
      </c>
      <c r="X465" t="str">
        <f>VLOOKUP(D465,Products!A:G,2,FALSE)</f>
        <v>Smartwatch</v>
      </c>
    </row>
    <row r="466" spans="1:24">
      <c r="A466" s="1" t="s">
        <v>2278</v>
      </c>
      <c r="B466" s="2">
        <v>45536</v>
      </c>
      <c r="C466" s="1" t="s">
        <v>1044</v>
      </c>
      <c r="D466" s="1" t="s">
        <v>1757</v>
      </c>
      <c r="E466" s="1">
        <v>2</v>
      </c>
      <c r="F466" s="1">
        <v>999</v>
      </c>
      <c r="G466" s="1">
        <v>99.9</v>
      </c>
      <c r="H466" s="1" t="s">
        <v>1821</v>
      </c>
      <c r="I466" s="1" t="s">
        <v>1802</v>
      </c>
      <c r="J466" s="1" t="s">
        <v>1802</v>
      </c>
      <c r="K466" s="1" t="s">
        <v>1803</v>
      </c>
      <c r="L466" s="1">
        <v>50</v>
      </c>
      <c r="M466" s="1">
        <v>611</v>
      </c>
      <c r="N466">
        <f t="shared" si="63"/>
        <v>1898.1</v>
      </c>
      <c r="O466">
        <f t="shared" si="64"/>
        <v>1222</v>
      </c>
      <c r="P466">
        <f t="shared" si="65"/>
        <v>676.09999999999991</v>
      </c>
      <c r="Q466">
        <f t="shared" si="66"/>
        <v>0.35619830356672461</v>
      </c>
      <c r="R466">
        <f t="shared" si="67"/>
        <v>1898.1</v>
      </c>
      <c r="S466">
        <f t="shared" si="68"/>
        <v>676.09999999999991</v>
      </c>
      <c r="T466" t="str">
        <f t="shared" si="69"/>
        <v>Sep</v>
      </c>
      <c r="U466" t="str">
        <f t="shared" si="70"/>
        <v>Sep-2024</v>
      </c>
      <c r="V466" s="3">
        <f t="shared" si="71"/>
        <v>45536</v>
      </c>
      <c r="W466" t="str">
        <f>VLOOKUP(D466,Products!A:G,3,FALSE)</f>
        <v>Beauty &amp; Personal Care</v>
      </c>
      <c r="X466" t="str">
        <f>VLOOKUP(D466,Products!A:G,2,FALSE)</f>
        <v>Shampoo</v>
      </c>
    </row>
    <row r="467" spans="1:24">
      <c r="A467" s="1" t="s">
        <v>2279</v>
      </c>
      <c r="B467" s="2">
        <v>45442</v>
      </c>
      <c r="C467" s="1" t="s">
        <v>1127</v>
      </c>
      <c r="D467" s="1" t="s">
        <v>1792</v>
      </c>
      <c r="E467" s="1">
        <v>4</v>
      </c>
      <c r="F467" s="1">
        <v>399</v>
      </c>
      <c r="G467" s="1">
        <v>0</v>
      </c>
      <c r="H467" s="1" t="s">
        <v>1801</v>
      </c>
      <c r="I467" s="1" t="s">
        <v>1802</v>
      </c>
      <c r="J467" s="1" t="s">
        <v>1809</v>
      </c>
      <c r="K467" s="1" t="s">
        <v>1810</v>
      </c>
      <c r="L467" s="1">
        <v>50</v>
      </c>
      <c r="M467" s="1">
        <v>244</v>
      </c>
      <c r="N467">
        <f t="shared" si="63"/>
        <v>1596</v>
      </c>
      <c r="O467">
        <f t="shared" si="64"/>
        <v>976</v>
      </c>
      <c r="P467">
        <f t="shared" si="65"/>
        <v>620</v>
      </c>
      <c r="Q467">
        <f t="shared" si="66"/>
        <v>0.38847117794486213</v>
      </c>
      <c r="R467">
        <f t="shared" si="67"/>
        <v>1596</v>
      </c>
      <c r="S467">
        <f t="shared" si="68"/>
        <v>620</v>
      </c>
      <c r="T467" t="str">
        <f t="shared" si="69"/>
        <v>May</v>
      </c>
      <c r="U467" t="str">
        <f t="shared" si="70"/>
        <v>May-2024</v>
      </c>
      <c r="V467" s="3">
        <f t="shared" si="71"/>
        <v>45413</v>
      </c>
      <c r="W467" t="str">
        <f>VLOOKUP(D467,Products!A:G,3,FALSE)</f>
        <v>Sports &amp; Fitness</v>
      </c>
      <c r="X467" t="str">
        <f>VLOOKUP(D467,Products!A:G,2,FALSE)</f>
        <v>Fitness Band</v>
      </c>
    </row>
    <row r="468" spans="1:24">
      <c r="A468" s="1" t="s">
        <v>2280</v>
      </c>
      <c r="B468" s="2">
        <v>45808</v>
      </c>
      <c r="C468" s="1" t="s">
        <v>1581</v>
      </c>
      <c r="D468" s="1" t="s">
        <v>1686</v>
      </c>
      <c r="E468" s="1">
        <v>4</v>
      </c>
      <c r="F468" s="1">
        <v>1299</v>
      </c>
      <c r="G468" s="1">
        <v>259.8</v>
      </c>
      <c r="H468" s="1" t="s">
        <v>1823</v>
      </c>
      <c r="I468" s="1" t="s">
        <v>1802</v>
      </c>
      <c r="J468" s="1" t="s">
        <v>1802</v>
      </c>
      <c r="K468" s="1" t="s">
        <v>1813</v>
      </c>
      <c r="L468" s="1">
        <v>40</v>
      </c>
      <c r="M468" s="1">
        <v>881</v>
      </c>
      <c r="N468">
        <f t="shared" si="63"/>
        <v>4936.2</v>
      </c>
      <c r="O468">
        <f t="shared" si="64"/>
        <v>3524</v>
      </c>
      <c r="P468">
        <f t="shared" si="65"/>
        <v>1412.1999999999998</v>
      </c>
      <c r="Q468">
        <f t="shared" si="66"/>
        <v>0.28609051497103033</v>
      </c>
      <c r="R468">
        <f t="shared" si="67"/>
        <v>4936.2</v>
      </c>
      <c r="S468">
        <f t="shared" si="68"/>
        <v>1412.1999999999998</v>
      </c>
      <c r="T468" t="str">
        <f t="shared" si="69"/>
        <v>May</v>
      </c>
      <c r="U468" t="str">
        <f t="shared" si="70"/>
        <v>May-2025</v>
      </c>
      <c r="V468" s="3">
        <f t="shared" si="71"/>
        <v>45778</v>
      </c>
      <c r="W468" t="str">
        <f>VLOOKUP(D468,Products!A:G,3,FALSE)</f>
        <v>Electronics</v>
      </c>
      <c r="X468" t="str">
        <f>VLOOKUP(D468,Products!A:G,2,FALSE)</f>
        <v>Smartwatch</v>
      </c>
    </row>
    <row r="469" spans="1:24">
      <c r="A469" s="1" t="s">
        <v>2281</v>
      </c>
      <c r="B469" s="2">
        <v>45633</v>
      </c>
      <c r="C469" s="1" t="s">
        <v>851</v>
      </c>
      <c r="D469" s="1" t="s">
        <v>1773</v>
      </c>
      <c r="E469" s="1">
        <v>1</v>
      </c>
      <c r="F469" s="1">
        <v>6999</v>
      </c>
      <c r="G469" s="1">
        <v>349.95</v>
      </c>
      <c r="H469" s="1" t="s">
        <v>1805</v>
      </c>
      <c r="I469" s="1" t="s">
        <v>1802</v>
      </c>
      <c r="J469" s="1" t="s">
        <v>1809</v>
      </c>
      <c r="K469" s="1" t="s">
        <v>1817</v>
      </c>
      <c r="L469" s="1">
        <v>40</v>
      </c>
      <c r="M469" s="1">
        <v>4949</v>
      </c>
      <c r="N469">
        <f t="shared" si="63"/>
        <v>6649.05</v>
      </c>
      <c r="O469">
        <f t="shared" si="64"/>
        <v>4949</v>
      </c>
      <c r="P469">
        <f t="shared" si="65"/>
        <v>1700.0500000000002</v>
      </c>
      <c r="Q469">
        <f t="shared" si="66"/>
        <v>0.25568314270459691</v>
      </c>
      <c r="R469">
        <f t="shared" si="67"/>
        <v>6649.05</v>
      </c>
      <c r="S469">
        <f t="shared" si="68"/>
        <v>1700.0500000000002</v>
      </c>
      <c r="T469" t="str">
        <f t="shared" si="69"/>
        <v>Dec</v>
      </c>
      <c r="U469" t="str">
        <f t="shared" si="70"/>
        <v>Dec-2024</v>
      </c>
      <c r="V469" s="3">
        <f t="shared" si="71"/>
        <v>45627</v>
      </c>
      <c r="W469" t="str">
        <f>VLOOKUP(D469,Products!A:G,3,FALSE)</f>
        <v>Beauty &amp; Personal Care</v>
      </c>
      <c r="X469" t="str">
        <f>VLOOKUP(D469,Products!A:G,2,FALSE)</f>
        <v>Perfume</v>
      </c>
    </row>
    <row r="470" spans="1:24">
      <c r="A470" s="1" t="s">
        <v>2282</v>
      </c>
      <c r="B470" s="2">
        <v>45367</v>
      </c>
      <c r="C470" s="1" t="s">
        <v>637</v>
      </c>
      <c r="D470" s="1" t="s">
        <v>1716</v>
      </c>
      <c r="E470" s="1">
        <v>4</v>
      </c>
      <c r="F470" s="1">
        <v>2999</v>
      </c>
      <c r="G470" s="1">
        <v>0</v>
      </c>
      <c r="H470" s="1" t="s">
        <v>1805</v>
      </c>
      <c r="I470" s="1" t="s">
        <v>1802</v>
      </c>
      <c r="J470" s="1" t="s">
        <v>1802</v>
      </c>
      <c r="K470" s="1" t="s">
        <v>1817</v>
      </c>
      <c r="L470" s="1">
        <v>70</v>
      </c>
      <c r="M470" s="1">
        <v>2406</v>
      </c>
      <c r="N470">
        <f t="shared" si="63"/>
        <v>11996</v>
      </c>
      <c r="O470">
        <f t="shared" si="64"/>
        <v>9624</v>
      </c>
      <c r="P470">
        <f t="shared" si="65"/>
        <v>2372</v>
      </c>
      <c r="Q470">
        <f t="shared" si="66"/>
        <v>0.19773257752584195</v>
      </c>
      <c r="R470">
        <f t="shared" si="67"/>
        <v>11996</v>
      </c>
      <c r="S470">
        <f t="shared" si="68"/>
        <v>2372</v>
      </c>
      <c r="T470" t="str">
        <f t="shared" si="69"/>
        <v>Mar</v>
      </c>
      <c r="U470" t="str">
        <f t="shared" si="70"/>
        <v>Mar-2024</v>
      </c>
      <c r="V470" s="3">
        <f t="shared" si="71"/>
        <v>45352</v>
      </c>
      <c r="W470" t="str">
        <f>VLOOKUP(D470,Products!A:G,3,FALSE)</f>
        <v>Fashion</v>
      </c>
      <c r="X470" t="str">
        <f>VLOOKUP(D470,Products!A:G,2,FALSE)</f>
        <v>Jacket</v>
      </c>
    </row>
    <row r="471" spans="1:24">
      <c r="A471" s="1" t="s">
        <v>2283</v>
      </c>
      <c r="B471" s="2">
        <v>45794</v>
      </c>
      <c r="C471" s="1" t="s">
        <v>112</v>
      </c>
      <c r="D471" s="1" t="s">
        <v>1714</v>
      </c>
      <c r="E471" s="1">
        <v>1</v>
      </c>
      <c r="F471" s="1">
        <v>4999</v>
      </c>
      <c r="G471" s="1">
        <v>0</v>
      </c>
      <c r="H471" s="1" t="s">
        <v>1821</v>
      </c>
      <c r="I471" s="1" t="s">
        <v>1815</v>
      </c>
      <c r="J471" s="1" t="s">
        <v>1815</v>
      </c>
      <c r="K471" s="1" t="s">
        <v>1807</v>
      </c>
      <c r="L471" s="1">
        <v>80</v>
      </c>
      <c r="M471" s="1">
        <v>3985</v>
      </c>
      <c r="N471">
        <f t="shared" si="63"/>
        <v>4999</v>
      </c>
      <c r="O471">
        <f t="shared" si="64"/>
        <v>3985</v>
      </c>
      <c r="P471">
        <f t="shared" si="65"/>
        <v>1014</v>
      </c>
      <c r="Q471">
        <f t="shared" si="66"/>
        <v>0.20284056811362272</v>
      </c>
      <c r="R471">
        <f t="shared" si="67"/>
        <v>0</v>
      </c>
      <c r="S471">
        <f t="shared" si="68"/>
        <v>0</v>
      </c>
      <c r="T471" t="str">
        <f t="shared" si="69"/>
        <v>May</v>
      </c>
      <c r="U471" t="str">
        <f t="shared" si="70"/>
        <v>May-2025</v>
      </c>
      <c r="V471" s="3">
        <f t="shared" si="71"/>
        <v>45778</v>
      </c>
      <c r="W471" t="str">
        <f>VLOOKUP(D471,Products!A:G,3,FALSE)</f>
        <v>Fashion</v>
      </c>
      <c r="X471" t="str">
        <f>VLOOKUP(D471,Products!A:G,2,FALSE)</f>
        <v>Jacket</v>
      </c>
    </row>
    <row r="472" spans="1:24">
      <c r="A472" s="1" t="s">
        <v>2284</v>
      </c>
      <c r="B472" s="2">
        <v>45579</v>
      </c>
      <c r="C472" s="1" t="s">
        <v>1057</v>
      </c>
      <c r="D472" s="1" t="s">
        <v>1693</v>
      </c>
      <c r="E472" s="1">
        <v>1</v>
      </c>
      <c r="F472" s="1">
        <v>499</v>
      </c>
      <c r="G472" s="1">
        <v>0</v>
      </c>
      <c r="H472" s="1" t="s">
        <v>1821</v>
      </c>
      <c r="I472" s="1" t="s">
        <v>1815</v>
      </c>
      <c r="J472" s="1" t="s">
        <v>1815</v>
      </c>
      <c r="K472" s="1" t="s">
        <v>1813</v>
      </c>
      <c r="L472" s="1">
        <v>80</v>
      </c>
      <c r="M472" s="1">
        <v>391</v>
      </c>
      <c r="N472">
        <f t="shared" si="63"/>
        <v>499</v>
      </c>
      <c r="O472">
        <f t="shared" si="64"/>
        <v>391</v>
      </c>
      <c r="P472">
        <f t="shared" si="65"/>
        <v>108</v>
      </c>
      <c r="Q472">
        <f t="shared" si="66"/>
        <v>0.21643286573146292</v>
      </c>
      <c r="R472">
        <f t="shared" si="67"/>
        <v>0</v>
      </c>
      <c r="S472">
        <f t="shared" si="68"/>
        <v>0</v>
      </c>
      <c r="T472" t="str">
        <f t="shared" si="69"/>
        <v>Oct</v>
      </c>
      <c r="U472" t="str">
        <f t="shared" si="70"/>
        <v>Oct-2024</v>
      </c>
      <c r="V472" s="3">
        <f t="shared" si="71"/>
        <v>45566</v>
      </c>
      <c r="W472" t="str">
        <f>VLOOKUP(D472,Products!A:G,3,FALSE)</f>
        <v>Electronics</v>
      </c>
      <c r="X472" t="str">
        <f>VLOOKUP(D472,Products!A:G,2,FALSE)</f>
        <v>Power Bank</v>
      </c>
    </row>
    <row r="473" spans="1:24">
      <c r="A473" s="1" t="s">
        <v>2285</v>
      </c>
      <c r="B473" s="2">
        <v>45325</v>
      </c>
      <c r="C473" s="1" t="s">
        <v>1595</v>
      </c>
      <c r="D473" s="1" t="s">
        <v>1702</v>
      </c>
      <c r="E473" s="1">
        <v>1</v>
      </c>
      <c r="F473" s="1">
        <v>4999</v>
      </c>
      <c r="G473" s="1">
        <v>499.9</v>
      </c>
      <c r="H473" s="1" t="s">
        <v>1801</v>
      </c>
      <c r="I473" s="1" t="s">
        <v>1802</v>
      </c>
      <c r="J473" s="1" t="s">
        <v>1802</v>
      </c>
      <c r="K473" s="1" t="s">
        <v>1810</v>
      </c>
      <c r="L473" s="1">
        <v>80</v>
      </c>
      <c r="M473" s="1">
        <v>3572</v>
      </c>
      <c r="N473">
        <f t="shared" si="63"/>
        <v>4499.1000000000004</v>
      </c>
      <c r="O473">
        <f t="shared" si="64"/>
        <v>3572</v>
      </c>
      <c r="P473">
        <f t="shared" si="65"/>
        <v>927.10000000000036</v>
      </c>
      <c r="Q473">
        <f t="shared" si="66"/>
        <v>0.20606343490920412</v>
      </c>
      <c r="R473">
        <f t="shared" si="67"/>
        <v>4499.1000000000004</v>
      </c>
      <c r="S473">
        <f t="shared" si="68"/>
        <v>927.10000000000036</v>
      </c>
      <c r="T473" t="str">
        <f t="shared" si="69"/>
        <v>Feb</v>
      </c>
      <c r="U473" t="str">
        <f t="shared" si="70"/>
        <v>Feb-2024</v>
      </c>
      <c r="V473" s="3">
        <f t="shared" si="71"/>
        <v>45323</v>
      </c>
      <c r="W473" t="str">
        <f>VLOOKUP(D473,Products!A:G,3,FALSE)</f>
        <v>Fashion</v>
      </c>
      <c r="X473" t="str">
        <f>VLOOKUP(D473,Products!A:G,2,FALSE)</f>
        <v>Jeans</v>
      </c>
    </row>
    <row r="474" spans="1:24">
      <c r="A474" s="1" t="s">
        <v>2286</v>
      </c>
      <c r="B474" s="2">
        <v>45750</v>
      </c>
      <c r="C474" s="1" t="s">
        <v>1498</v>
      </c>
      <c r="D474" s="1" t="s">
        <v>1756</v>
      </c>
      <c r="E474" s="1">
        <v>2</v>
      </c>
      <c r="F474" s="1">
        <v>299</v>
      </c>
      <c r="G474" s="1">
        <v>59.8</v>
      </c>
      <c r="H474" s="1" t="s">
        <v>1805</v>
      </c>
      <c r="I474" s="1" t="s">
        <v>1802</v>
      </c>
      <c r="J474" s="1" t="s">
        <v>1802</v>
      </c>
      <c r="K474" s="1" t="s">
        <v>1817</v>
      </c>
      <c r="L474" s="1">
        <v>60</v>
      </c>
      <c r="M474" s="1">
        <v>223</v>
      </c>
      <c r="N474">
        <f t="shared" si="63"/>
        <v>538.20000000000005</v>
      </c>
      <c r="O474">
        <f t="shared" si="64"/>
        <v>446</v>
      </c>
      <c r="P474">
        <f t="shared" si="65"/>
        <v>92.200000000000045</v>
      </c>
      <c r="Q474">
        <f t="shared" si="66"/>
        <v>0.17131178000743225</v>
      </c>
      <c r="R474">
        <f t="shared" si="67"/>
        <v>538.20000000000005</v>
      </c>
      <c r="S474">
        <f t="shared" si="68"/>
        <v>92.200000000000045</v>
      </c>
      <c r="T474" t="str">
        <f t="shared" si="69"/>
        <v>Apr</v>
      </c>
      <c r="U474" t="str">
        <f t="shared" si="70"/>
        <v>Apr-2025</v>
      </c>
      <c r="V474" s="3">
        <f t="shared" si="71"/>
        <v>45748</v>
      </c>
      <c r="W474" t="str">
        <f>VLOOKUP(D474,Products!A:G,3,FALSE)</f>
        <v>Beauty &amp; Personal Care</v>
      </c>
      <c r="X474" t="str">
        <f>VLOOKUP(D474,Products!A:G,2,FALSE)</f>
        <v>Shampoo</v>
      </c>
    </row>
    <row r="475" spans="1:24">
      <c r="A475" s="1" t="s">
        <v>2287</v>
      </c>
      <c r="B475" s="2">
        <v>45670</v>
      </c>
      <c r="C475" s="1" t="s">
        <v>1311</v>
      </c>
      <c r="D475" s="1" t="s">
        <v>1777</v>
      </c>
      <c r="E475" s="1">
        <v>2</v>
      </c>
      <c r="F475" s="1">
        <v>3999</v>
      </c>
      <c r="G475" s="1">
        <v>0</v>
      </c>
      <c r="H475" s="1" t="s">
        <v>1801</v>
      </c>
      <c r="I475" s="1" t="s">
        <v>1802</v>
      </c>
      <c r="J475" s="1" t="s">
        <v>1809</v>
      </c>
      <c r="K475" s="1" t="s">
        <v>1813</v>
      </c>
      <c r="L475" s="1">
        <v>40</v>
      </c>
      <c r="M475" s="1">
        <v>2514</v>
      </c>
      <c r="N475">
        <f t="shared" si="63"/>
        <v>7998</v>
      </c>
      <c r="O475">
        <f t="shared" si="64"/>
        <v>5028</v>
      </c>
      <c r="P475">
        <f t="shared" si="65"/>
        <v>2970</v>
      </c>
      <c r="Q475">
        <f t="shared" si="66"/>
        <v>0.37134283570892723</v>
      </c>
      <c r="R475">
        <f t="shared" si="67"/>
        <v>7998</v>
      </c>
      <c r="S475">
        <f t="shared" si="68"/>
        <v>2970</v>
      </c>
      <c r="T475" t="str">
        <f t="shared" si="69"/>
        <v>Jan</v>
      </c>
      <c r="U475" t="str">
        <f t="shared" si="70"/>
        <v>Jan-2025</v>
      </c>
      <c r="V475" s="3">
        <f t="shared" si="71"/>
        <v>45658</v>
      </c>
      <c r="W475" t="str">
        <f>VLOOKUP(D475,Products!A:G,3,FALSE)</f>
        <v>Sports &amp; Fitness</v>
      </c>
      <c r="X475" t="str">
        <f>VLOOKUP(D475,Products!A:G,2,FALSE)</f>
        <v>Yoga Mat</v>
      </c>
    </row>
    <row r="476" spans="1:24">
      <c r="A476" s="1" t="s">
        <v>2288</v>
      </c>
      <c r="B476" s="2">
        <v>45487</v>
      </c>
      <c r="C476" s="1" t="s">
        <v>1493</v>
      </c>
      <c r="D476" s="1" t="s">
        <v>1696</v>
      </c>
      <c r="E476" s="1">
        <v>2</v>
      </c>
      <c r="F476" s="1">
        <v>799</v>
      </c>
      <c r="G476" s="1">
        <v>239.7</v>
      </c>
      <c r="H476" s="1" t="s">
        <v>1805</v>
      </c>
      <c r="I476" s="1" t="s">
        <v>1802</v>
      </c>
      <c r="J476" s="1" t="s">
        <v>1802</v>
      </c>
      <c r="K476" s="1" t="s">
        <v>1810</v>
      </c>
      <c r="L476" s="1">
        <v>60</v>
      </c>
      <c r="M476" s="1">
        <v>613</v>
      </c>
      <c r="N476">
        <f t="shared" si="63"/>
        <v>1358.3</v>
      </c>
      <c r="O476">
        <f t="shared" si="64"/>
        <v>1226</v>
      </c>
      <c r="P476">
        <f t="shared" si="65"/>
        <v>132.29999999999995</v>
      </c>
      <c r="Q476">
        <f t="shared" si="66"/>
        <v>9.740116321872927E-2</v>
      </c>
      <c r="R476">
        <f t="shared" si="67"/>
        <v>1358.3</v>
      </c>
      <c r="S476">
        <f t="shared" si="68"/>
        <v>132.29999999999995</v>
      </c>
      <c r="T476" t="str">
        <f t="shared" si="69"/>
        <v>Jul</v>
      </c>
      <c r="U476" t="str">
        <f t="shared" si="70"/>
        <v>Jul-2024</v>
      </c>
      <c r="V476" s="3">
        <f t="shared" si="71"/>
        <v>45474</v>
      </c>
      <c r="W476" t="str">
        <f>VLOOKUP(D476,Products!A:G,3,FALSE)</f>
        <v>Fashion</v>
      </c>
      <c r="X476" t="str">
        <f>VLOOKUP(D476,Products!A:G,2,FALSE)</f>
        <v>T-Shirt</v>
      </c>
    </row>
    <row r="477" spans="1:24">
      <c r="A477" s="1" t="s">
        <v>2289</v>
      </c>
      <c r="B477" s="2">
        <v>45769</v>
      </c>
      <c r="C477" s="1" t="s">
        <v>1054</v>
      </c>
      <c r="D477" s="1" t="s">
        <v>1764</v>
      </c>
      <c r="E477" s="1">
        <v>1</v>
      </c>
      <c r="F477" s="1">
        <v>499</v>
      </c>
      <c r="G477" s="1">
        <v>74.849999999999994</v>
      </c>
      <c r="H477" s="1" t="s">
        <v>1805</v>
      </c>
      <c r="I477" s="1" t="s">
        <v>1802</v>
      </c>
      <c r="J477" s="1" t="s">
        <v>1809</v>
      </c>
      <c r="K477" s="1" t="s">
        <v>1813</v>
      </c>
      <c r="L477" s="1">
        <v>70</v>
      </c>
      <c r="M477" s="1">
        <v>334</v>
      </c>
      <c r="N477">
        <f t="shared" si="63"/>
        <v>424.15</v>
      </c>
      <c r="O477">
        <f t="shared" si="64"/>
        <v>334</v>
      </c>
      <c r="P477">
        <f t="shared" si="65"/>
        <v>90.149999999999977</v>
      </c>
      <c r="Q477">
        <f t="shared" si="66"/>
        <v>0.21254273252387124</v>
      </c>
      <c r="R477">
        <f t="shared" si="67"/>
        <v>424.15</v>
      </c>
      <c r="S477">
        <f t="shared" si="68"/>
        <v>90.149999999999977</v>
      </c>
      <c r="T477" t="str">
        <f t="shared" si="69"/>
        <v>Apr</v>
      </c>
      <c r="U477" t="str">
        <f t="shared" si="70"/>
        <v>Apr-2025</v>
      </c>
      <c r="V477" s="3">
        <f t="shared" si="71"/>
        <v>45748</v>
      </c>
      <c r="W477" t="str">
        <f>VLOOKUP(D477,Products!A:G,3,FALSE)</f>
        <v>Beauty &amp; Personal Care</v>
      </c>
      <c r="X477" t="str">
        <f>VLOOKUP(D477,Products!A:G,2,FALSE)</f>
        <v>Skin Care Kit</v>
      </c>
    </row>
    <row r="478" spans="1:24">
      <c r="A478" s="1" t="s">
        <v>2290</v>
      </c>
      <c r="B478" s="2">
        <v>45462</v>
      </c>
      <c r="C478" s="1" t="s">
        <v>1231</v>
      </c>
      <c r="D478" s="1" t="s">
        <v>1759</v>
      </c>
      <c r="E478" s="1">
        <v>4</v>
      </c>
      <c r="F478" s="1">
        <v>2499</v>
      </c>
      <c r="G478" s="1">
        <v>999.6</v>
      </c>
      <c r="H478" s="1" t="s">
        <v>1801</v>
      </c>
      <c r="I478" s="1" t="s">
        <v>1802</v>
      </c>
      <c r="J478" s="1" t="s">
        <v>1802</v>
      </c>
      <c r="K478" s="1" t="s">
        <v>1807</v>
      </c>
      <c r="L478" s="1">
        <v>100</v>
      </c>
      <c r="M478" s="1">
        <v>1430</v>
      </c>
      <c r="N478">
        <f t="shared" si="63"/>
        <v>8996.4</v>
      </c>
      <c r="O478">
        <f t="shared" si="64"/>
        <v>5720</v>
      </c>
      <c r="P478">
        <f t="shared" si="65"/>
        <v>3276.3999999999996</v>
      </c>
      <c r="Q478">
        <f t="shared" si="66"/>
        <v>0.36419012049264149</v>
      </c>
      <c r="R478">
        <f t="shared" si="67"/>
        <v>8996.4</v>
      </c>
      <c r="S478">
        <f t="shared" si="68"/>
        <v>3276.3999999999996</v>
      </c>
      <c r="T478" t="str">
        <f t="shared" si="69"/>
        <v>Jun</v>
      </c>
      <c r="U478" t="str">
        <f t="shared" si="70"/>
        <v>Jun-2024</v>
      </c>
      <c r="V478" s="3">
        <f t="shared" si="71"/>
        <v>45444</v>
      </c>
      <c r="W478" t="str">
        <f>VLOOKUP(D478,Products!A:G,3,FALSE)</f>
        <v>Beauty &amp; Personal Care</v>
      </c>
      <c r="X478" t="str">
        <f>VLOOKUP(D478,Products!A:G,2,FALSE)</f>
        <v>Trimmer</v>
      </c>
    </row>
    <row r="479" spans="1:24">
      <c r="A479" s="1" t="s">
        <v>2291</v>
      </c>
      <c r="B479" s="2">
        <v>45919</v>
      </c>
      <c r="C479" s="1" t="s">
        <v>1241</v>
      </c>
      <c r="D479" s="1" t="s">
        <v>1758</v>
      </c>
      <c r="E479" s="1">
        <v>4</v>
      </c>
      <c r="F479" s="1">
        <v>2499</v>
      </c>
      <c r="G479" s="1">
        <v>0</v>
      </c>
      <c r="H479" s="1" t="s">
        <v>1812</v>
      </c>
      <c r="I479" s="1" t="s">
        <v>1802</v>
      </c>
      <c r="J479" s="1" t="s">
        <v>1802</v>
      </c>
      <c r="K479" s="1" t="s">
        <v>1813</v>
      </c>
      <c r="L479" s="1">
        <v>100</v>
      </c>
      <c r="M479" s="1">
        <v>1632</v>
      </c>
      <c r="N479">
        <f t="shared" si="63"/>
        <v>9996</v>
      </c>
      <c r="O479">
        <f t="shared" si="64"/>
        <v>6528</v>
      </c>
      <c r="P479">
        <f t="shared" si="65"/>
        <v>3468</v>
      </c>
      <c r="Q479">
        <f t="shared" si="66"/>
        <v>0.34693877551020408</v>
      </c>
      <c r="R479">
        <f t="shared" si="67"/>
        <v>9996</v>
      </c>
      <c r="S479">
        <f t="shared" si="68"/>
        <v>3468</v>
      </c>
      <c r="T479" t="str">
        <f t="shared" si="69"/>
        <v>Sep</v>
      </c>
      <c r="U479" t="str">
        <f t="shared" si="70"/>
        <v>Sep-2025</v>
      </c>
      <c r="V479" s="3">
        <f t="shared" si="71"/>
        <v>45901</v>
      </c>
      <c r="W479" t="str">
        <f>VLOOKUP(D479,Products!A:G,3,FALSE)</f>
        <v>Beauty &amp; Personal Care</v>
      </c>
      <c r="X479" t="str">
        <f>VLOOKUP(D479,Products!A:G,2,FALSE)</f>
        <v>Shampoo</v>
      </c>
    </row>
    <row r="480" spans="1:24">
      <c r="A480" s="1" t="s">
        <v>2292</v>
      </c>
      <c r="B480" s="2">
        <v>45569</v>
      </c>
      <c r="C480" s="1" t="s">
        <v>1232</v>
      </c>
      <c r="D480" s="1" t="s">
        <v>1771</v>
      </c>
      <c r="E480" s="1">
        <v>1</v>
      </c>
      <c r="F480" s="1">
        <v>399</v>
      </c>
      <c r="G480" s="1">
        <v>0</v>
      </c>
      <c r="H480" s="1" t="s">
        <v>1823</v>
      </c>
      <c r="I480" s="1" t="s">
        <v>1815</v>
      </c>
      <c r="J480" s="1" t="s">
        <v>1815</v>
      </c>
      <c r="K480" s="1" t="s">
        <v>1813</v>
      </c>
      <c r="L480" s="1">
        <v>80</v>
      </c>
      <c r="M480" s="1">
        <v>257</v>
      </c>
      <c r="N480">
        <f t="shared" si="63"/>
        <v>399</v>
      </c>
      <c r="O480">
        <f t="shared" si="64"/>
        <v>257</v>
      </c>
      <c r="P480">
        <f t="shared" si="65"/>
        <v>142</v>
      </c>
      <c r="Q480">
        <f t="shared" si="66"/>
        <v>0.35588972431077692</v>
      </c>
      <c r="R480">
        <f t="shared" si="67"/>
        <v>0</v>
      </c>
      <c r="S480">
        <f t="shared" si="68"/>
        <v>0</v>
      </c>
      <c r="T480" t="str">
        <f t="shared" si="69"/>
        <v>Oct</v>
      </c>
      <c r="U480" t="str">
        <f t="shared" si="70"/>
        <v>Oct-2024</v>
      </c>
      <c r="V480" s="3">
        <f t="shared" si="71"/>
        <v>45566</v>
      </c>
      <c r="W480" t="str">
        <f>VLOOKUP(D480,Products!A:G,3,FALSE)</f>
        <v>Beauty &amp; Personal Care</v>
      </c>
      <c r="X480" t="str">
        <f>VLOOKUP(D480,Products!A:G,2,FALSE)</f>
        <v>Perfume</v>
      </c>
    </row>
    <row r="481" spans="1:24">
      <c r="A481" s="1" t="s">
        <v>2293</v>
      </c>
      <c r="B481" s="2">
        <v>45775</v>
      </c>
      <c r="C481" s="1" t="s">
        <v>250</v>
      </c>
      <c r="D481" s="1" t="s">
        <v>1686</v>
      </c>
      <c r="E481" s="1">
        <v>4</v>
      </c>
      <c r="F481" s="1">
        <v>1299</v>
      </c>
      <c r="G481" s="1">
        <v>779.4</v>
      </c>
      <c r="H481" s="1" t="s">
        <v>1823</v>
      </c>
      <c r="I481" s="1" t="s">
        <v>1802</v>
      </c>
      <c r="J481" s="1" t="s">
        <v>1809</v>
      </c>
      <c r="K481" s="1" t="s">
        <v>1819</v>
      </c>
      <c r="L481" s="1">
        <v>60</v>
      </c>
      <c r="M481" s="1">
        <v>881</v>
      </c>
      <c r="N481">
        <f t="shared" si="63"/>
        <v>4416.6000000000004</v>
      </c>
      <c r="O481">
        <f t="shared" si="64"/>
        <v>3524</v>
      </c>
      <c r="P481">
        <f t="shared" si="65"/>
        <v>892.60000000000036</v>
      </c>
      <c r="Q481">
        <f t="shared" si="66"/>
        <v>0.20210116379115162</v>
      </c>
      <c r="R481">
        <f t="shared" si="67"/>
        <v>4416.6000000000004</v>
      </c>
      <c r="S481">
        <f t="shared" si="68"/>
        <v>892.60000000000036</v>
      </c>
      <c r="T481" t="str">
        <f t="shared" si="69"/>
        <v>Apr</v>
      </c>
      <c r="U481" t="str">
        <f t="shared" si="70"/>
        <v>Apr-2025</v>
      </c>
      <c r="V481" s="3">
        <f t="shared" si="71"/>
        <v>45748</v>
      </c>
      <c r="W481" t="str">
        <f>VLOOKUP(D481,Products!A:G,3,FALSE)</f>
        <v>Electronics</v>
      </c>
      <c r="X481" t="str">
        <f>VLOOKUP(D481,Products!A:G,2,FALSE)</f>
        <v>Smartwatch</v>
      </c>
    </row>
    <row r="482" spans="1:24">
      <c r="A482" s="1" t="s">
        <v>2294</v>
      </c>
      <c r="B482" s="2">
        <v>45454</v>
      </c>
      <c r="C482" s="1" t="s">
        <v>1415</v>
      </c>
      <c r="D482" s="1" t="s">
        <v>1787</v>
      </c>
      <c r="E482" s="1">
        <v>2</v>
      </c>
      <c r="F482" s="1">
        <v>8999</v>
      </c>
      <c r="G482" s="1">
        <v>3599.6</v>
      </c>
      <c r="H482" s="1" t="s">
        <v>1812</v>
      </c>
      <c r="I482" s="1" t="s">
        <v>1802</v>
      </c>
      <c r="J482" s="1" t="s">
        <v>1809</v>
      </c>
      <c r="K482" s="1" t="s">
        <v>1813</v>
      </c>
      <c r="L482" s="1">
        <v>80</v>
      </c>
      <c r="M482" s="1">
        <v>5811</v>
      </c>
      <c r="N482">
        <f t="shared" si="63"/>
        <v>14398.4</v>
      </c>
      <c r="O482">
        <f t="shared" si="64"/>
        <v>11622</v>
      </c>
      <c r="P482">
        <f t="shared" si="65"/>
        <v>2776.3999999999996</v>
      </c>
      <c r="Q482">
        <f t="shared" si="66"/>
        <v>0.19282698077564173</v>
      </c>
      <c r="R482">
        <f t="shared" si="67"/>
        <v>14398.4</v>
      </c>
      <c r="S482">
        <f t="shared" si="68"/>
        <v>2776.3999999999996</v>
      </c>
      <c r="T482" t="str">
        <f t="shared" si="69"/>
        <v>Jun</v>
      </c>
      <c r="U482" t="str">
        <f t="shared" si="70"/>
        <v>Jun-2024</v>
      </c>
      <c r="V482" s="3">
        <f t="shared" si="71"/>
        <v>45444</v>
      </c>
      <c r="W482" t="str">
        <f>VLOOKUP(D482,Products!A:G,3,FALSE)</f>
        <v>Sports &amp; Fitness</v>
      </c>
      <c r="X482" t="str">
        <f>VLOOKUP(D482,Products!A:G,2,FALSE)</f>
        <v>Dumbbells</v>
      </c>
    </row>
    <row r="483" spans="1:24">
      <c r="A483" s="1" t="s">
        <v>2295</v>
      </c>
      <c r="B483" s="2">
        <v>45606</v>
      </c>
      <c r="C483" s="1" t="s">
        <v>1016</v>
      </c>
      <c r="D483" s="1" t="s">
        <v>1778</v>
      </c>
      <c r="E483" s="1">
        <v>1</v>
      </c>
      <c r="F483" s="1">
        <v>499</v>
      </c>
      <c r="G483" s="1">
        <v>24.95</v>
      </c>
      <c r="H483" s="1" t="s">
        <v>1821</v>
      </c>
      <c r="I483" s="1" t="s">
        <v>1802</v>
      </c>
      <c r="J483" s="1" t="s">
        <v>1809</v>
      </c>
      <c r="K483" s="1" t="s">
        <v>1813</v>
      </c>
      <c r="L483" s="1">
        <v>80</v>
      </c>
      <c r="M483" s="1">
        <v>323</v>
      </c>
      <c r="N483">
        <f t="shared" si="63"/>
        <v>474.05</v>
      </c>
      <c r="O483">
        <f t="shared" si="64"/>
        <v>323</v>
      </c>
      <c r="P483">
        <f t="shared" si="65"/>
        <v>151.05000000000001</v>
      </c>
      <c r="Q483">
        <f t="shared" si="66"/>
        <v>0.31863727454909824</v>
      </c>
      <c r="R483">
        <f t="shared" si="67"/>
        <v>474.05</v>
      </c>
      <c r="S483">
        <f t="shared" si="68"/>
        <v>151.05000000000001</v>
      </c>
      <c r="T483" t="str">
        <f t="shared" si="69"/>
        <v>Nov</v>
      </c>
      <c r="U483" t="str">
        <f t="shared" si="70"/>
        <v>Nov-2024</v>
      </c>
      <c r="V483" s="3">
        <f t="shared" si="71"/>
        <v>45597</v>
      </c>
      <c r="W483" t="str">
        <f>VLOOKUP(D483,Products!A:G,3,FALSE)</f>
        <v>Sports &amp; Fitness</v>
      </c>
      <c r="X483" t="str">
        <f>VLOOKUP(D483,Products!A:G,2,FALSE)</f>
        <v>Yoga Mat</v>
      </c>
    </row>
    <row r="484" spans="1:24">
      <c r="A484" s="1" t="s">
        <v>2296</v>
      </c>
      <c r="B484" s="2">
        <v>45677</v>
      </c>
      <c r="C484" s="1" t="s">
        <v>1415</v>
      </c>
      <c r="D484" s="1" t="s">
        <v>1685</v>
      </c>
      <c r="E484" s="1">
        <v>2</v>
      </c>
      <c r="F484" s="1">
        <v>2499</v>
      </c>
      <c r="G484" s="1">
        <v>499.8</v>
      </c>
      <c r="H484" s="1" t="s">
        <v>1801</v>
      </c>
      <c r="I484" s="1" t="s">
        <v>1802</v>
      </c>
      <c r="J484" s="1" t="s">
        <v>1802</v>
      </c>
      <c r="K484" s="1" t="s">
        <v>1803</v>
      </c>
      <c r="L484" s="1">
        <v>60</v>
      </c>
      <c r="M484" s="1">
        <v>1599</v>
      </c>
      <c r="N484">
        <f t="shared" si="63"/>
        <v>4498.2</v>
      </c>
      <c r="O484">
        <f t="shared" si="64"/>
        <v>3198</v>
      </c>
      <c r="P484">
        <f t="shared" si="65"/>
        <v>1300.1999999999998</v>
      </c>
      <c r="Q484">
        <f t="shared" si="66"/>
        <v>0.28904895291449911</v>
      </c>
      <c r="R484">
        <f t="shared" si="67"/>
        <v>4498.2</v>
      </c>
      <c r="S484">
        <f t="shared" si="68"/>
        <v>1300.1999999999998</v>
      </c>
      <c r="T484" t="str">
        <f t="shared" si="69"/>
        <v>Jan</v>
      </c>
      <c r="U484" t="str">
        <f t="shared" si="70"/>
        <v>Jan-2025</v>
      </c>
      <c r="V484" s="3">
        <f t="shared" si="71"/>
        <v>45658</v>
      </c>
      <c r="W484" t="str">
        <f>VLOOKUP(D484,Products!A:G,3,FALSE)</f>
        <v>Electronics</v>
      </c>
      <c r="X484" t="str">
        <f>VLOOKUP(D484,Products!A:G,2,FALSE)</f>
        <v>Smartwatch</v>
      </c>
    </row>
    <row r="485" spans="1:24">
      <c r="A485" s="1" t="s">
        <v>2297</v>
      </c>
      <c r="B485" s="2">
        <v>45612</v>
      </c>
      <c r="C485" s="1" t="s">
        <v>932</v>
      </c>
      <c r="D485" s="1" t="s">
        <v>1701</v>
      </c>
      <c r="E485" s="1">
        <v>2</v>
      </c>
      <c r="F485" s="1">
        <v>1299</v>
      </c>
      <c r="G485" s="1">
        <v>259.8</v>
      </c>
      <c r="H485" s="1" t="s">
        <v>1812</v>
      </c>
      <c r="I485" s="1" t="s">
        <v>1802</v>
      </c>
      <c r="J485" s="1" t="s">
        <v>1809</v>
      </c>
      <c r="K485" s="1" t="s">
        <v>1813</v>
      </c>
      <c r="L485" s="1">
        <v>60</v>
      </c>
      <c r="M485" s="1">
        <v>969</v>
      </c>
      <c r="N485">
        <f t="shared" si="63"/>
        <v>2338.1999999999998</v>
      </c>
      <c r="O485">
        <f t="shared" si="64"/>
        <v>1938</v>
      </c>
      <c r="P485">
        <f t="shared" si="65"/>
        <v>400.19999999999982</v>
      </c>
      <c r="Q485">
        <f t="shared" si="66"/>
        <v>0.17115730048755445</v>
      </c>
      <c r="R485">
        <f t="shared" si="67"/>
        <v>2338.1999999999998</v>
      </c>
      <c r="S485">
        <f t="shared" si="68"/>
        <v>400.19999999999982</v>
      </c>
      <c r="T485" t="str">
        <f t="shared" si="69"/>
        <v>Nov</v>
      </c>
      <c r="U485" t="str">
        <f t="shared" si="70"/>
        <v>Nov-2024</v>
      </c>
      <c r="V485" s="3">
        <f t="shared" si="71"/>
        <v>45597</v>
      </c>
      <c r="W485" t="str">
        <f>VLOOKUP(D485,Products!A:G,3,FALSE)</f>
        <v>Fashion</v>
      </c>
      <c r="X485" t="str">
        <f>VLOOKUP(D485,Products!A:G,2,FALSE)</f>
        <v>T-Shirt</v>
      </c>
    </row>
    <row r="486" spans="1:24">
      <c r="A486" s="1" t="s">
        <v>2298</v>
      </c>
      <c r="B486" s="2">
        <v>45346</v>
      </c>
      <c r="C486" s="1" t="s">
        <v>953</v>
      </c>
      <c r="D486" s="1" t="s">
        <v>1706</v>
      </c>
      <c r="E486" s="1">
        <v>4</v>
      </c>
      <c r="F486" s="1">
        <v>799</v>
      </c>
      <c r="G486" s="1">
        <v>479.4</v>
      </c>
      <c r="H486" s="1" t="s">
        <v>1812</v>
      </c>
      <c r="I486" s="1" t="s">
        <v>1802</v>
      </c>
      <c r="J486" s="1" t="s">
        <v>1809</v>
      </c>
      <c r="K486" s="1" t="s">
        <v>1813</v>
      </c>
      <c r="L486" s="1">
        <v>100</v>
      </c>
      <c r="M486" s="1">
        <v>526</v>
      </c>
      <c r="N486">
        <f t="shared" si="63"/>
        <v>2716.6</v>
      </c>
      <c r="O486">
        <f t="shared" si="64"/>
        <v>2104</v>
      </c>
      <c r="P486">
        <f t="shared" si="65"/>
        <v>612.59999999999991</v>
      </c>
      <c r="Q486">
        <f t="shared" si="66"/>
        <v>0.22550246631819182</v>
      </c>
      <c r="R486">
        <f t="shared" si="67"/>
        <v>2716.6</v>
      </c>
      <c r="S486">
        <f t="shared" si="68"/>
        <v>612.59999999999991</v>
      </c>
      <c r="T486" t="str">
        <f t="shared" si="69"/>
        <v>Feb</v>
      </c>
      <c r="U486" t="str">
        <f t="shared" si="70"/>
        <v>Feb-2024</v>
      </c>
      <c r="V486" s="3">
        <f t="shared" si="71"/>
        <v>45323</v>
      </c>
      <c r="W486" t="str">
        <f>VLOOKUP(D486,Products!A:G,3,FALSE)</f>
        <v>Fashion</v>
      </c>
      <c r="X486" t="str">
        <f>VLOOKUP(D486,Products!A:G,2,FALSE)</f>
        <v>Jeans</v>
      </c>
    </row>
    <row r="487" spans="1:24">
      <c r="A487" s="1" t="s">
        <v>2299</v>
      </c>
      <c r="B487" s="2">
        <v>45534</v>
      </c>
      <c r="C487" s="1" t="s">
        <v>1445</v>
      </c>
      <c r="D487" s="1" t="s">
        <v>1670</v>
      </c>
      <c r="E487" s="1">
        <v>1</v>
      </c>
      <c r="F487" s="1">
        <v>599</v>
      </c>
      <c r="G487" s="1">
        <v>0</v>
      </c>
      <c r="H487" s="1" t="s">
        <v>1805</v>
      </c>
      <c r="I487" s="1" t="s">
        <v>1815</v>
      </c>
      <c r="J487" s="1" t="s">
        <v>1815</v>
      </c>
      <c r="K487" s="1" t="s">
        <v>1810</v>
      </c>
      <c r="L487" s="1">
        <v>60</v>
      </c>
      <c r="M487" s="1">
        <v>426</v>
      </c>
      <c r="N487">
        <f t="shared" si="63"/>
        <v>599</v>
      </c>
      <c r="O487">
        <f t="shared" si="64"/>
        <v>426</v>
      </c>
      <c r="P487">
        <f t="shared" si="65"/>
        <v>173</v>
      </c>
      <c r="Q487">
        <f t="shared" si="66"/>
        <v>0.28881469115191988</v>
      </c>
      <c r="R487">
        <f t="shared" si="67"/>
        <v>0</v>
      </c>
      <c r="S487">
        <f t="shared" si="68"/>
        <v>0</v>
      </c>
      <c r="T487" t="str">
        <f t="shared" si="69"/>
        <v>Aug</v>
      </c>
      <c r="U487" t="str">
        <f t="shared" si="70"/>
        <v>Aug-2024</v>
      </c>
      <c r="V487" s="3">
        <f t="shared" si="71"/>
        <v>45505</v>
      </c>
      <c r="W487" t="str">
        <f>VLOOKUP(D487,Products!A:G,3,FALSE)</f>
        <v>Electronics</v>
      </c>
      <c r="X487" t="str">
        <f>VLOOKUP(D487,Products!A:G,2,FALSE)</f>
        <v>Laptop</v>
      </c>
    </row>
    <row r="488" spans="1:24">
      <c r="A488" s="1" t="s">
        <v>2300</v>
      </c>
      <c r="B488" s="2">
        <v>45507</v>
      </c>
      <c r="C488" s="1" t="s">
        <v>485</v>
      </c>
      <c r="D488" s="1" t="s">
        <v>1774</v>
      </c>
      <c r="E488" s="1">
        <v>1</v>
      </c>
      <c r="F488" s="1">
        <v>499</v>
      </c>
      <c r="G488" s="1">
        <v>0</v>
      </c>
      <c r="H488" s="1" t="s">
        <v>1823</v>
      </c>
      <c r="I488" s="1" t="s">
        <v>1815</v>
      </c>
      <c r="J488" s="1" t="s">
        <v>1815</v>
      </c>
      <c r="K488" s="1" t="s">
        <v>1810</v>
      </c>
      <c r="L488" s="1">
        <v>80</v>
      </c>
      <c r="M488" s="1">
        <v>280</v>
      </c>
      <c r="N488">
        <f t="shared" si="63"/>
        <v>499</v>
      </c>
      <c r="O488">
        <f t="shared" si="64"/>
        <v>280</v>
      </c>
      <c r="P488">
        <f t="shared" si="65"/>
        <v>219</v>
      </c>
      <c r="Q488">
        <f t="shared" si="66"/>
        <v>0.43887775551102204</v>
      </c>
      <c r="R488">
        <f t="shared" si="67"/>
        <v>0</v>
      </c>
      <c r="S488">
        <f t="shared" si="68"/>
        <v>0</v>
      </c>
      <c r="T488" t="str">
        <f t="shared" si="69"/>
        <v>Aug</v>
      </c>
      <c r="U488" t="str">
        <f t="shared" si="70"/>
        <v>Aug-2024</v>
      </c>
      <c r="V488" s="3">
        <f t="shared" si="71"/>
        <v>45505</v>
      </c>
      <c r="W488" t="str">
        <f>VLOOKUP(D488,Products!A:G,3,FALSE)</f>
        <v>Sports &amp; Fitness</v>
      </c>
      <c r="X488" t="str">
        <f>VLOOKUP(D488,Products!A:G,2,FALSE)</f>
        <v>Yoga Mat</v>
      </c>
    </row>
    <row r="489" spans="1:24">
      <c r="A489" s="1" t="s">
        <v>2301</v>
      </c>
      <c r="B489" s="2">
        <v>45674</v>
      </c>
      <c r="C489" s="1" t="s">
        <v>290</v>
      </c>
      <c r="D489" s="1" t="s">
        <v>1772</v>
      </c>
      <c r="E489" s="1">
        <v>2</v>
      </c>
      <c r="F489" s="1">
        <v>1999</v>
      </c>
      <c r="G489" s="1">
        <v>0</v>
      </c>
      <c r="H489" s="1" t="s">
        <v>1805</v>
      </c>
      <c r="I489" s="1" t="s">
        <v>1815</v>
      </c>
      <c r="J489" s="1" t="s">
        <v>1815</v>
      </c>
      <c r="K489" s="1" t="s">
        <v>1813</v>
      </c>
      <c r="L489" s="1">
        <v>50</v>
      </c>
      <c r="M489" s="1">
        <v>1506</v>
      </c>
      <c r="N489">
        <f t="shared" si="63"/>
        <v>3998</v>
      </c>
      <c r="O489">
        <f t="shared" si="64"/>
        <v>3012</v>
      </c>
      <c r="P489">
        <f t="shared" si="65"/>
        <v>986</v>
      </c>
      <c r="Q489">
        <f t="shared" si="66"/>
        <v>0.2466233116558279</v>
      </c>
      <c r="R489">
        <f t="shared" si="67"/>
        <v>0</v>
      </c>
      <c r="S489">
        <f t="shared" si="68"/>
        <v>0</v>
      </c>
      <c r="T489" t="str">
        <f t="shared" si="69"/>
        <v>Jan</v>
      </c>
      <c r="U489" t="str">
        <f t="shared" si="70"/>
        <v>Jan-2025</v>
      </c>
      <c r="V489" s="3">
        <f t="shared" si="71"/>
        <v>45658</v>
      </c>
      <c r="W489" t="str">
        <f>VLOOKUP(D489,Products!A:G,3,FALSE)</f>
        <v>Beauty &amp; Personal Care</v>
      </c>
      <c r="X489" t="str">
        <f>VLOOKUP(D489,Products!A:G,2,FALSE)</f>
        <v>Perfume</v>
      </c>
    </row>
    <row r="490" spans="1:24">
      <c r="A490" s="1" t="s">
        <v>2302</v>
      </c>
      <c r="B490" s="2">
        <v>45326</v>
      </c>
      <c r="C490" s="1" t="s">
        <v>836</v>
      </c>
      <c r="D490" s="1" t="s">
        <v>1690</v>
      </c>
      <c r="E490" s="1">
        <v>2</v>
      </c>
      <c r="F490" s="1">
        <v>6999</v>
      </c>
      <c r="G490" s="1">
        <v>3499.5</v>
      </c>
      <c r="H490" s="1" t="s">
        <v>1805</v>
      </c>
      <c r="I490" s="1" t="s">
        <v>1802</v>
      </c>
      <c r="J490" s="1" t="s">
        <v>1802</v>
      </c>
      <c r="K490" s="1" t="s">
        <v>1810</v>
      </c>
      <c r="L490" s="1">
        <v>70</v>
      </c>
      <c r="M490" s="1">
        <v>4046</v>
      </c>
      <c r="N490">
        <f t="shared" si="63"/>
        <v>10498.5</v>
      </c>
      <c r="O490">
        <f t="shared" si="64"/>
        <v>8092</v>
      </c>
      <c r="P490">
        <f t="shared" si="65"/>
        <v>2406.5</v>
      </c>
      <c r="Q490">
        <f t="shared" si="66"/>
        <v>0.22922322236509979</v>
      </c>
      <c r="R490">
        <f t="shared" si="67"/>
        <v>10498.5</v>
      </c>
      <c r="S490">
        <f t="shared" si="68"/>
        <v>2406.5</v>
      </c>
      <c r="T490" t="str">
        <f t="shared" si="69"/>
        <v>Feb</v>
      </c>
      <c r="U490" t="str">
        <f t="shared" si="70"/>
        <v>Feb-2024</v>
      </c>
      <c r="V490" s="3">
        <f t="shared" si="71"/>
        <v>45323</v>
      </c>
      <c r="W490" t="str">
        <f>VLOOKUP(D490,Products!A:G,3,FALSE)</f>
        <v>Electronics</v>
      </c>
      <c r="X490" t="str">
        <f>VLOOKUP(D490,Products!A:G,2,FALSE)</f>
        <v>Power Bank</v>
      </c>
    </row>
    <row r="491" spans="1:24">
      <c r="A491" s="1" t="s">
        <v>2303</v>
      </c>
      <c r="B491" s="2">
        <v>45304</v>
      </c>
      <c r="C491" s="1" t="s">
        <v>1233</v>
      </c>
      <c r="D491" s="1" t="s">
        <v>1743</v>
      </c>
      <c r="E491" s="1">
        <v>3</v>
      </c>
      <c r="F491" s="1">
        <v>299</v>
      </c>
      <c r="G491" s="1">
        <v>0</v>
      </c>
      <c r="H491" s="1" t="s">
        <v>1805</v>
      </c>
      <c r="I491" s="1" t="s">
        <v>1802</v>
      </c>
      <c r="J491" s="1" t="s">
        <v>1802</v>
      </c>
      <c r="K491" s="1" t="s">
        <v>1813</v>
      </c>
      <c r="L491" s="1">
        <v>100</v>
      </c>
      <c r="M491" s="1">
        <v>188</v>
      </c>
      <c r="N491">
        <f t="shared" si="63"/>
        <v>897</v>
      </c>
      <c r="O491">
        <f t="shared" si="64"/>
        <v>564</v>
      </c>
      <c r="P491">
        <f t="shared" si="65"/>
        <v>333</v>
      </c>
      <c r="Q491">
        <f t="shared" si="66"/>
        <v>0.37123745819397991</v>
      </c>
      <c r="R491">
        <f t="shared" si="67"/>
        <v>897</v>
      </c>
      <c r="S491">
        <f t="shared" si="68"/>
        <v>333</v>
      </c>
      <c r="T491" t="str">
        <f t="shared" si="69"/>
        <v>Jan</v>
      </c>
      <c r="U491" t="str">
        <f t="shared" si="70"/>
        <v>Jan-2024</v>
      </c>
      <c r="V491" s="3">
        <f t="shared" si="71"/>
        <v>45292</v>
      </c>
      <c r="W491" t="str">
        <f>VLOOKUP(D491,Products!A:G,3,FALSE)</f>
        <v>Home &amp; Kitchen</v>
      </c>
      <c r="X491" t="str">
        <f>VLOOKUP(D491,Products!A:G,2,FALSE)</f>
        <v>Storage Box</v>
      </c>
    </row>
    <row r="492" spans="1:24">
      <c r="A492" s="1" t="s">
        <v>2304</v>
      </c>
      <c r="B492" s="2">
        <v>45688</v>
      </c>
      <c r="C492" s="1" t="s">
        <v>1182</v>
      </c>
      <c r="D492" s="1" t="s">
        <v>1784</v>
      </c>
      <c r="E492" s="1">
        <v>1</v>
      </c>
      <c r="F492" s="1">
        <v>2999</v>
      </c>
      <c r="G492" s="1">
        <v>0</v>
      </c>
      <c r="H492" s="1" t="s">
        <v>1821</v>
      </c>
      <c r="I492" s="1" t="s">
        <v>1815</v>
      </c>
      <c r="J492" s="1" t="s">
        <v>1815</v>
      </c>
      <c r="K492" s="1" t="s">
        <v>1817</v>
      </c>
      <c r="L492" s="1">
        <v>100</v>
      </c>
      <c r="M492" s="1">
        <v>2377</v>
      </c>
      <c r="N492">
        <f t="shared" si="63"/>
        <v>2999</v>
      </c>
      <c r="O492">
        <f t="shared" si="64"/>
        <v>2377</v>
      </c>
      <c r="P492">
        <f t="shared" si="65"/>
        <v>622</v>
      </c>
      <c r="Q492">
        <f t="shared" si="66"/>
        <v>0.20740246748916305</v>
      </c>
      <c r="R492">
        <f t="shared" si="67"/>
        <v>0</v>
      </c>
      <c r="S492">
        <f t="shared" si="68"/>
        <v>0</v>
      </c>
      <c r="T492" t="str">
        <f t="shared" si="69"/>
        <v>Jan</v>
      </c>
      <c r="U492" t="str">
        <f t="shared" si="70"/>
        <v>Jan-2025</v>
      </c>
      <c r="V492" s="3">
        <f t="shared" si="71"/>
        <v>45658</v>
      </c>
      <c r="W492" t="str">
        <f>VLOOKUP(D492,Products!A:G,3,FALSE)</f>
        <v>Sports &amp; Fitness</v>
      </c>
      <c r="X492" t="str">
        <f>VLOOKUP(D492,Products!A:G,2,FALSE)</f>
        <v>Running Shoes</v>
      </c>
    </row>
    <row r="493" spans="1:24">
      <c r="A493" s="1" t="s">
        <v>2305</v>
      </c>
      <c r="B493" s="2">
        <v>45413</v>
      </c>
      <c r="C493" s="1" t="s">
        <v>1227</v>
      </c>
      <c r="D493" s="1" t="s">
        <v>1738</v>
      </c>
      <c r="E493" s="1">
        <v>1</v>
      </c>
      <c r="F493" s="1">
        <v>599</v>
      </c>
      <c r="G493" s="1">
        <v>29.95</v>
      </c>
      <c r="H493" s="1" t="s">
        <v>1821</v>
      </c>
      <c r="I493" s="1" t="s">
        <v>1802</v>
      </c>
      <c r="J493" s="1" t="s">
        <v>1802</v>
      </c>
      <c r="K493" s="1" t="s">
        <v>1810</v>
      </c>
      <c r="L493" s="1">
        <v>80</v>
      </c>
      <c r="M493" s="1">
        <v>443</v>
      </c>
      <c r="N493">
        <f t="shared" si="63"/>
        <v>569.04999999999995</v>
      </c>
      <c r="O493">
        <f t="shared" si="64"/>
        <v>443</v>
      </c>
      <c r="P493">
        <f t="shared" si="65"/>
        <v>126.04999999999995</v>
      </c>
      <c r="Q493">
        <f t="shared" si="66"/>
        <v>0.22150953343291443</v>
      </c>
      <c r="R493">
        <f t="shared" si="67"/>
        <v>569.04999999999995</v>
      </c>
      <c r="S493">
        <f t="shared" si="68"/>
        <v>126.04999999999995</v>
      </c>
      <c r="T493" t="str">
        <f t="shared" si="69"/>
        <v>May</v>
      </c>
      <c r="U493" t="str">
        <f t="shared" si="70"/>
        <v>May-2024</v>
      </c>
      <c r="V493" s="3">
        <f t="shared" si="71"/>
        <v>45413</v>
      </c>
      <c r="W493" t="str">
        <f>VLOOKUP(D493,Products!A:G,3,FALSE)</f>
        <v>Home &amp; Kitchen</v>
      </c>
      <c r="X493" t="str">
        <f>VLOOKUP(D493,Products!A:G,2,FALSE)</f>
        <v>Bedsheet</v>
      </c>
    </row>
    <row r="494" spans="1:24">
      <c r="A494" s="1" t="s">
        <v>2306</v>
      </c>
      <c r="B494" s="2">
        <v>45883</v>
      </c>
      <c r="C494" s="1" t="s">
        <v>1127</v>
      </c>
      <c r="D494" s="1" t="s">
        <v>1682</v>
      </c>
      <c r="E494" s="1">
        <v>1</v>
      </c>
      <c r="F494" s="1">
        <v>1599</v>
      </c>
      <c r="G494" s="1">
        <v>0</v>
      </c>
      <c r="H494" s="1" t="s">
        <v>1821</v>
      </c>
      <c r="I494" s="1" t="s">
        <v>1815</v>
      </c>
      <c r="J494" s="1" t="s">
        <v>1815</v>
      </c>
      <c r="K494" s="1" t="s">
        <v>1813</v>
      </c>
      <c r="L494" s="1">
        <v>50</v>
      </c>
      <c r="M494" s="1">
        <v>1169</v>
      </c>
      <c r="N494">
        <f t="shared" si="63"/>
        <v>1599</v>
      </c>
      <c r="O494">
        <f t="shared" si="64"/>
        <v>1169</v>
      </c>
      <c r="P494">
        <f t="shared" si="65"/>
        <v>430</v>
      </c>
      <c r="Q494">
        <f t="shared" si="66"/>
        <v>0.26891807379612259</v>
      </c>
      <c r="R494">
        <f t="shared" si="67"/>
        <v>0</v>
      </c>
      <c r="S494">
        <f t="shared" si="68"/>
        <v>0</v>
      </c>
      <c r="T494" t="str">
        <f t="shared" si="69"/>
        <v>Aug</v>
      </c>
      <c r="U494" t="str">
        <f t="shared" si="70"/>
        <v>Aug-2025</v>
      </c>
      <c r="V494" s="3">
        <f t="shared" si="71"/>
        <v>45870</v>
      </c>
      <c r="W494" t="str">
        <f>VLOOKUP(D494,Products!A:G,3,FALSE)</f>
        <v>Electronics</v>
      </c>
      <c r="X494" t="str">
        <f>VLOOKUP(D494,Products!A:G,2,FALSE)</f>
        <v>Headphones</v>
      </c>
    </row>
    <row r="495" spans="1:24">
      <c r="A495" s="1" t="s">
        <v>2307</v>
      </c>
      <c r="B495" s="2">
        <v>45561</v>
      </c>
      <c r="C495" s="1" t="s">
        <v>1167</v>
      </c>
      <c r="D495" s="1" t="s">
        <v>1711</v>
      </c>
      <c r="E495" s="1">
        <v>1</v>
      </c>
      <c r="F495" s="1">
        <v>1599</v>
      </c>
      <c r="G495" s="1">
        <v>79.95</v>
      </c>
      <c r="H495" s="1" t="s">
        <v>1801</v>
      </c>
      <c r="I495" s="1" t="s">
        <v>1802</v>
      </c>
      <c r="J495" s="1" t="s">
        <v>1802</v>
      </c>
      <c r="K495" s="1" t="s">
        <v>1817</v>
      </c>
      <c r="L495" s="1">
        <v>60</v>
      </c>
      <c r="M495" s="1">
        <v>1180</v>
      </c>
      <c r="N495">
        <f t="shared" si="63"/>
        <v>1519.05</v>
      </c>
      <c r="O495">
        <f t="shared" si="64"/>
        <v>1180</v>
      </c>
      <c r="P495">
        <f t="shared" si="65"/>
        <v>339.04999999999995</v>
      </c>
      <c r="Q495">
        <f t="shared" si="66"/>
        <v>0.2231987097198907</v>
      </c>
      <c r="R495">
        <f t="shared" si="67"/>
        <v>1519.05</v>
      </c>
      <c r="S495">
        <f t="shared" si="68"/>
        <v>339.04999999999995</v>
      </c>
      <c r="T495" t="str">
        <f t="shared" si="69"/>
        <v>Sep</v>
      </c>
      <c r="U495" t="str">
        <f t="shared" si="70"/>
        <v>Sep-2024</v>
      </c>
      <c r="V495" s="3">
        <f t="shared" si="71"/>
        <v>45536</v>
      </c>
      <c r="W495" t="str">
        <f>VLOOKUP(D495,Products!A:G,3,FALSE)</f>
        <v>Fashion</v>
      </c>
      <c r="X495" t="str">
        <f>VLOOKUP(D495,Products!A:G,2,FALSE)</f>
        <v>Sneakers</v>
      </c>
    </row>
    <row r="496" spans="1:24">
      <c r="A496" s="1" t="s">
        <v>2308</v>
      </c>
      <c r="B496" s="2">
        <v>45361</v>
      </c>
      <c r="C496" s="1" t="s">
        <v>1327</v>
      </c>
      <c r="D496" s="1" t="s">
        <v>1773</v>
      </c>
      <c r="E496" s="1">
        <v>4</v>
      </c>
      <c r="F496" s="1">
        <v>6999</v>
      </c>
      <c r="G496" s="1">
        <v>0</v>
      </c>
      <c r="H496" s="1" t="s">
        <v>1801</v>
      </c>
      <c r="I496" s="1" t="s">
        <v>1802</v>
      </c>
      <c r="J496" s="1" t="s">
        <v>1802</v>
      </c>
      <c r="K496" s="1" t="s">
        <v>1810</v>
      </c>
      <c r="L496" s="1">
        <v>60</v>
      </c>
      <c r="M496" s="1">
        <v>4949</v>
      </c>
      <c r="N496">
        <f t="shared" si="63"/>
        <v>27996</v>
      </c>
      <c r="O496">
        <f t="shared" si="64"/>
        <v>19796</v>
      </c>
      <c r="P496">
        <f t="shared" si="65"/>
        <v>8200</v>
      </c>
      <c r="Q496">
        <f t="shared" si="66"/>
        <v>0.29289898556936705</v>
      </c>
      <c r="R496">
        <f t="shared" si="67"/>
        <v>27996</v>
      </c>
      <c r="S496">
        <f t="shared" si="68"/>
        <v>8200</v>
      </c>
      <c r="T496" t="str">
        <f t="shared" si="69"/>
        <v>Mar</v>
      </c>
      <c r="U496" t="str">
        <f t="shared" si="70"/>
        <v>Mar-2024</v>
      </c>
      <c r="V496" s="3">
        <f t="shared" si="71"/>
        <v>45352</v>
      </c>
      <c r="W496" t="str">
        <f>VLOOKUP(D496,Products!A:G,3,FALSE)</f>
        <v>Beauty &amp; Personal Care</v>
      </c>
      <c r="X496" t="str">
        <f>VLOOKUP(D496,Products!A:G,2,FALSE)</f>
        <v>Perfume</v>
      </c>
    </row>
    <row r="497" spans="1:24">
      <c r="A497" s="1" t="s">
        <v>2309</v>
      </c>
      <c r="B497" s="2">
        <v>45443</v>
      </c>
      <c r="C497" s="1" t="s">
        <v>126</v>
      </c>
      <c r="D497" s="1" t="s">
        <v>1783</v>
      </c>
      <c r="E497" s="1">
        <v>2</v>
      </c>
      <c r="F497" s="1">
        <v>799</v>
      </c>
      <c r="G497" s="1">
        <v>0</v>
      </c>
      <c r="H497" s="1" t="s">
        <v>1821</v>
      </c>
      <c r="I497" s="1" t="s">
        <v>1802</v>
      </c>
      <c r="J497" s="1" t="s">
        <v>1802</v>
      </c>
      <c r="K497" s="1" t="s">
        <v>1813</v>
      </c>
      <c r="L497" s="1">
        <v>40</v>
      </c>
      <c r="M497" s="1">
        <v>560</v>
      </c>
      <c r="N497">
        <f t="shared" si="63"/>
        <v>1598</v>
      </c>
      <c r="O497">
        <f t="shared" si="64"/>
        <v>1120</v>
      </c>
      <c r="P497">
        <f t="shared" si="65"/>
        <v>478</v>
      </c>
      <c r="Q497">
        <f t="shared" si="66"/>
        <v>0.29912390488110135</v>
      </c>
      <c r="R497">
        <f t="shared" si="67"/>
        <v>1598</v>
      </c>
      <c r="S497">
        <f t="shared" si="68"/>
        <v>478</v>
      </c>
      <c r="T497" t="str">
        <f t="shared" si="69"/>
        <v>May</v>
      </c>
      <c r="U497" t="str">
        <f t="shared" si="70"/>
        <v>May-2024</v>
      </c>
      <c r="V497" s="3">
        <f t="shared" si="71"/>
        <v>45413</v>
      </c>
      <c r="W497" t="str">
        <f>VLOOKUP(D497,Products!A:G,3,FALSE)</f>
        <v>Sports &amp; Fitness</v>
      </c>
      <c r="X497" t="str">
        <f>VLOOKUP(D497,Products!A:G,2,FALSE)</f>
        <v>Running Shoes</v>
      </c>
    </row>
    <row r="498" spans="1:24">
      <c r="A498" s="1" t="s">
        <v>2310</v>
      </c>
      <c r="B498" s="2">
        <v>45635</v>
      </c>
      <c r="C498" s="1" t="s">
        <v>968</v>
      </c>
      <c r="D498" s="1" t="s">
        <v>1742</v>
      </c>
      <c r="E498" s="1">
        <v>1</v>
      </c>
      <c r="F498" s="1">
        <v>299</v>
      </c>
      <c r="G498" s="1">
        <v>29.9</v>
      </c>
      <c r="H498" s="1" t="s">
        <v>1805</v>
      </c>
      <c r="I498" s="1" t="s">
        <v>1802</v>
      </c>
      <c r="J498" s="1" t="s">
        <v>1802</v>
      </c>
      <c r="K498" s="1" t="s">
        <v>1813</v>
      </c>
      <c r="L498" s="1">
        <v>100</v>
      </c>
      <c r="M498" s="1">
        <v>188</v>
      </c>
      <c r="N498">
        <f t="shared" si="63"/>
        <v>269.10000000000002</v>
      </c>
      <c r="O498">
        <f t="shared" si="64"/>
        <v>188</v>
      </c>
      <c r="P498">
        <f t="shared" si="65"/>
        <v>81.100000000000023</v>
      </c>
      <c r="Q498">
        <f t="shared" si="66"/>
        <v>0.30137495354886668</v>
      </c>
      <c r="R498">
        <f t="shared" si="67"/>
        <v>269.10000000000002</v>
      </c>
      <c r="S498">
        <f t="shared" si="68"/>
        <v>81.100000000000023</v>
      </c>
      <c r="T498" t="str">
        <f t="shared" si="69"/>
        <v>Dec</v>
      </c>
      <c r="U498" t="str">
        <f t="shared" si="70"/>
        <v>Dec-2024</v>
      </c>
      <c r="V498" s="3">
        <f t="shared" si="71"/>
        <v>45627</v>
      </c>
      <c r="W498" t="str">
        <f>VLOOKUP(D498,Products!A:G,3,FALSE)</f>
        <v>Home &amp; Kitchen</v>
      </c>
      <c r="X498" t="str">
        <f>VLOOKUP(D498,Products!A:G,2,FALSE)</f>
        <v>Bedsheet</v>
      </c>
    </row>
    <row r="499" spans="1:24">
      <c r="A499" s="1" t="s">
        <v>2311</v>
      </c>
      <c r="B499" s="2">
        <v>45436</v>
      </c>
      <c r="C499" s="1" t="s">
        <v>757</v>
      </c>
      <c r="D499" s="1" t="s">
        <v>1774</v>
      </c>
      <c r="E499" s="1">
        <v>1</v>
      </c>
      <c r="F499" s="1">
        <v>499</v>
      </c>
      <c r="G499" s="1">
        <v>24.95</v>
      </c>
      <c r="H499" s="1" t="s">
        <v>1805</v>
      </c>
      <c r="I499" s="1" t="s">
        <v>1802</v>
      </c>
      <c r="J499" s="1" t="s">
        <v>1802</v>
      </c>
      <c r="K499" s="1" t="s">
        <v>1810</v>
      </c>
      <c r="L499" s="1">
        <v>100</v>
      </c>
      <c r="M499" s="1">
        <v>280</v>
      </c>
      <c r="N499">
        <f t="shared" si="63"/>
        <v>474.05</v>
      </c>
      <c r="O499">
        <f t="shared" si="64"/>
        <v>280</v>
      </c>
      <c r="P499">
        <f t="shared" si="65"/>
        <v>194.05</v>
      </c>
      <c r="Q499">
        <f t="shared" si="66"/>
        <v>0.40934500580107586</v>
      </c>
      <c r="R499">
        <f t="shared" si="67"/>
        <v>474.05</v>
      </c>
      <c r="S499">
        <f t="shared" si="68"/>
        <v>194.05</v>
      </c>
      <c r="T499" t="str">
        <f t="shared" si="69"/>
        <v>May</v>
      </c>
      <c r="U499" t="str">
        <f t="shared" si="70"/>
        <v>May-2024</v>
      </c>
      <c r="V499" s="3">
        <f t="shared" si="71"/>
        <v>45413</v>
      </c>
      <c r="W499" t="str">
        <f>VLOOKUP(D499,Products!A:G,3,FALSE)</f>
        <v>Sports &amp; Fitness</v>
      </c>
      <c r="X499" t="str">
        <f>VLOOKUP(D499,Products!A:G,2,FALSE)</f>
        <v>Yoga Mat</v>
      </c>
    </row>
    <row r="500" spans="1:24">
      <c r="A500" s="1" t="s">
        <v>2312</v>
      </c>
      <c r="B500" s="2">
        <v>45565</v>
      </c>
      <c r="C500" s="1" t="s">
        <v>852</v>
      </c>
      <c r="D500" s="1" t="s">
        <v>1711</v>
      </c>
      <c r="E500" s="1">
        <v>1</v>
      </c>
      <c r="F500" s="1">
        <v>1599</v>
      </c>
      <c r="G500" s="1">
        <v>79.95</v>
      </c>
      <c r="H500" s="1" t="s">
        <v>1821</v>
      </c>
      <c r="I500" s="1" t="s">
        <v>1802</v>
      </c>
      <c r="J500" s="1" t="s">
        <v>1802</v>
      </c>
      <c r="K500" s="1" t="s">
        <v>1817</v>
      </c>
      <c r="L500" s="1">
        <v>50</v>
      </c>
      <c r="M500" s="1">
        <v>1180</v>
      </c>
      <c r="N500">
        <f t="shared" si="63"/>
        <v>1519.05</v>
      </c>
      <c r="O500">
        <f t="shared" si="64"/>
        <v>1180</v>
      </c>
      <c r="P500">
        <f t="shared" si="65"/>
        <v>339.04999999999995</v>
      </c>
      <c r="Q500">
        <f t="shared" si="66"/>
        <v>0.2231987097198907</v>
      </c>
      <c r="R500">
        <f t="shared" si="67"/>
        <v>1519.05</v>
      </c>
      <c r="S500">
        <f t="shared" si="68"/>
        <v>339.04999999999995</v>
      </c>
      <c r="T500" t="str">
        <f t="shared" si="69"/>
        <v>Sep</v>
      </c>
      <c r="U500" t="str">
        <f t="shared" si="70"/>
        <v>Sep-2024</v>
      </c>
      <c r="V500" s="3">
        <f t="shared" si="71"/>
        <v>45536</v>
      </c>
      <c r="W500" t="str">
        <f>VLOOKUP(D500,Products!A:G,3,FALSE)</f>
        <v>Fashion</v>
      </c>
      <c r="X500" t="str">
        <f>VLOOKUP(D500,Products!A:G,2,FALSE)</f>
        <v>Sneakers</v>
      </c>
    </row>
    <row r="501" spans="1:24">
      <c r="A501" s="1" t="s">
        <v>2313</v>
      </c>
      <c r="B501" s="2">
        <v>45337</v>
      </c>
      <c r="C501" s="1" t="s">
        <v>846</v>
      </c>
      <c r="D501" s="1" t="s">
        <v>1766</v>
      </c>
      <c r="E501" s="1">
        <v>1</v>
      </c>
      <c r="F501" s="1">
        <v>2999</v>
      </c>
      <c r="G501" s="1">
        <v>0</v>
      </c>
      <c r="H501" s="1" t="s">
        <v>1805</v>
      </c>
      <c r="I501" s="1" t="s">
        <v>1802</v>
      </c>
      <c r="J501" s="1" t="s">
        <v>1802</v>
      </c>
      <c r="K501" s="1" t="s">
        <v>1813</v>
      </c>
      <c r="L501" s="1">
        <v>70</v>
      </c>
      <c r="M501" s="1">
        <v>1870</v>
      </c>
      <c r="N501">
        <f t="shared" si="63"/>
        <v>2999</v>
      </c>
      <c r="O501">
        <f t="shared" si="64"/>
        <v>1870</v>
      </c>
      <c r="P501">
        <f t="shared" si="65"/>
        <v>1129</v>
      </c>
      <c r="Q501">
        <f t="shared" si="66"/>
        <v>0.37645881960653549</v>
      </c>
      <c r="R501">
        <f t="shared" si="67"/>
        <v>2999</v>
      </c>
      <c r="S501">
        <f t="shared" si="68"/>
        <v>1129</v>
      </c>
      <c r="T501" t="str">
        <f t="shared" si="69"/>
        <v>Feb</v>
      </c>
      <c r="U501" t="str">
        <f t="shared" si="70"/>
        <v>Feb-2024</v>
      </c>
      <c r="V501" s="3">
        <f t="shared" si="71"/>
        <v>45323</v>
      </c>
      <c r="W501" t="str">
        <f>VLOOKUP(D501,Products!A:G,3,FALSE)</f>
        <v>Beauty &amp; Personal Care</v>
      </c>
      <c r="X501" t="str">
        <f>VLOOKUP(D501,Products!A:G,2,FALSE)</f>
        <v>Skin Care Kit</v>
      </c>
    </row>
    <row r="502" spans="1:24">
      <c r="A502" s="1" t="s">
        <v>2314</v>
      </c>
      <c r="B502" s="2">
        <v>45763</v>
      </c>
      <c r="C502" s="1" t="s">
        <v>1575</v>
      </c>
      <c r="D502" s="1" t="s">
        <v>1793</v>
      </c>
      <c r="E502" s="1">
        <v>2</v>
      </c>
      <c r="F502" s="1">
        <v>299</v>
      </c>
      <c r="G502" s="1">
        <v>59.8</v>
      </c>
      <c r="H502" s="1" t="s">
        <v>1801</v>
      </c>
      <c r="I502" s="1" t="s">
        <v>1802</v>
      </c>
      <c r="J502" s="1" t="s">
        <v>1802</v>
      </c>
      <c r="K502" s="1" t="s">
        <v>1807</v>
      </c>
      <c r="L502" s="1">
        <v>50</v>
      </c>
      <c r="M502" s="1">
        <v>221</v>
      </c>
      <c r="N502">
        <f t="shared" si="63"/>
        <v>538.20000000000005</v>
      </c>
      <c r="O502">
        <f t="shared" si="64"/>
        <v>442</v>
      </c>
      <c r="P502">
        <f t="shared" si="65"/>
        <v>96.200000000000045</v>
      </c>
      <c r="Q502">
        <f t="shared" si="66"/>
        <v>0.17874396135265708</v>
      </c>
      <c r="R502">
        <f t="shared" si="67"/>
        <v>538.20000000000005</v>
      </c>
      <c r="S502">
        <f t="shared" si="68"/>
        <v>96.200000000000045</v>
      </c>
      <c r="T502" t="str">
        <f t="shared" si="69"/>
        <v>Apr</v>
      </c>
      <c r="U502" t="str">
        <f t="shared" si="70"/>
        <v>Apr-2025</v>
      </c>
      <c r="V502" s="3">
        <f t="shared" si="71"/>
        <v>45748</v>
      </c>
      <c r="W502" t="str">
        <f>VLOOKUP(D502,Products!A:G,3,FALSE)</f>
        <v>Sports &amp; Fitness</v>
      </c>
      <c r="X502" t="str">
        <f>VLOOKUP(D502,Products!A:G,2,FALSE)</f>
        <v>Fitness Band</v>
      </c>
    </row>
    <row r="503" spans="1:24">
      <c r="A503" s="1" t="s">
        <v>2315</v>
      </c>
      <c r="B503" s="2">
        <v>45604</v>
      </c>
      <c r="C503" s="1" t="s">
        <v>767</v>
      </c>
      <c r="D503" s="1" t="s">
        <v>1741</v>
      </c>
      <c r="E503" s="1">
        <v>1</v>
      </c>
      <c r="F503" s="1">
        <v>799</v>
      </c>
      <c r="G503" s="1">
        <v>119.85</v>
      </c>
      <c r="H503" s="1" t="s">
        <v>1812</v>
      </c>
      <c r="I503" s="1" t="s">
        <v>1802</v>
      </c>
      <c r="J503" s="1" t="s">
        <v>1802</v>
      </c>
      <c r="K503" s="1" t="s">
        <v>1813</v>
      </c>
      <c r="L503" s="1">
        <v>60</v>
      </c>
      <c r="M503" s="1">
        <v>596</v>
      </c>
      <c r="N503">
        <f t="shared" si="63"/>
        <v>679.15</v>
      </c>
      <c r="O503">
        <f t="shared" si="64"/>
        <v>596</v>
      </c>
      <c r="P503">
        <f t="shared" si="65"/>
        <v>83.149999999999977</v>
      </c>
      <c r="Q503">
        <f t="shared" si="66"/>
        <v>0.1224324523301185</v>
      </c>
      <c r="R503">
        <f t="shared" si="67"/>
        <v>679.15</v>
      </c>
      <c r="S503">
        <f t="shared" si="68"/>
        <v>83.149999999999977</v>
      </c>
      <c r="T503" t="str">
        <f t="shared" si="69"/>
        <v>Nov</v>
      </c>
      <c r="U503" t="str">
        <f t="shared" si="70"/>
        <v>Nov-2024</v>
      </c>
      <c r="V503" s="3">
        <f t="shared" si="71"/>
        <v>45597</v>
      </c>
      <c r="W503" t="str">
        <f>VLOOKUP(D503,Products!A:G,3,FALSE)</f>
        <v>Home &amp; Kitchen</v>
      </c>
      <c r="X503" t="str">
        <f>VLOOKUP(D503,Products!A:G,2,FALSE)</f>
        <v>Bedsheet</v>
      </c>
    </row>
    <row r="504" spans="1:24">
      <c r="A504" s="1" t="s">
        <v>2316</v>
      </c>
      <c r="B504" s="2">
        <v>45727</v>
      </c>
      <c r="C504" s="1" t="s">
        <v>877</v>
      </c>
      <c r="D504" s="1" t="s">
        <v>1673</v>
      </c>
      <c r="E504" s="1">
        <v>3</v>
      </c>
      <c r="F504" s="1">
        <v>399</v>
      </c>
      <c r="G504" s="1">
        <v>179.55</v>
      </c>
      <c r="H504" s="1" t="s">
        <v>1821</v>
      </c>
      <c r="I504" s="1" t="s">
        <v>1802</v>
      </c>
      <c r="J504" s="1" t="s">
        <v>1802</v>
      </c>
      <c r="K504" s="1" t="s">
        <v>1807</v>
      </c>
      <c r="L504" s="1">
        <v>50</v>
      </c>
      <c r="M504" s="1">
        <v>221</v>
      </c>
      <c r="N504">
        <f t="shared" si="63"/>
        <v>1017.45</v>
      </c>
      <c r="O504">
        <f t="shared" si="64"/>
        <v>663</v>
      </c>
      <c r="P504">
        <f t="shared" si="65"/>
        <v>354.45000000000005</v>
      </c>
      <c r="Q504">
        <f t="shared" si="66"/>
        <v>0.34837092731829578</v>
      </c>
      <c r="R504">
        <f t="shared" si="67"/>
        <v>1017.45</v>
      </c>
      <c r="S504">
        <f t="shared" si="68"/>
        <v>354.45000000000005</v>
      </c>
      <c r="T504" t="str">
        <f t="shared" si="69"/>
        <v>Mar</v>
      </c>
      <c r="U504" t="str">
        <f t="shared" si="70"/>
        <v>Mar-2025</v>
      </c>
      <c r="V504" s="3">
        <f t="shared" si="71"/>
        <v>45717</v>
      </c>
      <c r="W504" t="str">
        <f>VLOOKUP(D504,Products!A:G,3,FALSE)</f>
        <v>Electronics</v>
      </c>
      <c r="X504" t="str">
        <f>VLOOKUP(D504,Products!A:G,2,FALSE)</f>
        <v>Laptop</v>
      </c>
    </row>
    <row r="505" spans="1:24">
      <c r="A505" s="1" t="s">
        <v>2317</v>
      </c>
      <c r="B505" s="2">
        <v>45937</v>
      </c>
      <c r="C505" s="1" t="s">
        <v>1434</v>
      </c>
      <c r="D505" s="1" t="s">
        <v>1720</v>
      </c>
      <c r="E505" s="1">
        <v>2</v>
      </c>
      <c r="F505" s="1">
        <v>999</v>
      </c>
      <c r="G505" s="1">
        <v>299.7</v>
      </c>
      <c r="H505" s="1" t="s">
        <v>1823</v>
      </c>
      <c r="I505" s="1" t="s">
        <v>1802</v>
      </c>
      <c r="J505" s="1" t="s">
        <v>1809</v>
      </c>
      <c r="K505" s="1" t="s">
        <v>1813</v>
      </c>
      <c r="L505" s="1">
        <v>80</v>
      </c>
      <c r="M505" s="1">
        <v>573</v>
      </c>
      <c r="N505">
        <f t="shared" si="63"/>
        <v>1698.3</v>
      </c>
      <c r="O505">
        <f t="shared" si="64"/>
        <v>1146</v>
      </c>
      <c r="P505">
        <f t="shared" si="65"/>
        <v>552.29999999999995</v>
      </c>
      <c r="Q505">
        <f t="shared" si="66"/>
        <v>0.32520756050167815</v>
      </c>
      <c r="R505">
        <f t="shared" si="67"/>
        <v>1698.3</v>
      </c>
      <c r="S505">
        <f t="shared" si="68"/>
        <v>552.29999999999995</v>
      </c>
      <c r="T505" t="str">
        <f t="shared" si="69"/>
        <v>Oct</v>
      </c>
      <c r="U505" t="str">
        <f t="shared" si="70"/>
        <v>Oct-2025</v>
      </c>
      <c r="V505" s="3">
        <f t="shared" si="71"/>
        <v>45931</v>
      </c>
      <c r="W505" t="str">
        <f>VLOOKUP(D505,Products!A:G,3,FALSE)</f>
        <v>Fashion</v>
      </c>
      <c r="X505" t="str">
        <f>VLOOKUP(D505,Products!A:G,2,FALSE)</f>
        <v>Backpack</v>
      </c>
    </row>
    <row r="506" spans="1:24">
      <c r="A506" s="1" t="s">
        <v>2318</v>
      </c>
      <c r="B506" s="2">
        <v>45594</v>
      </c>
      <c r="C506" s="1" t="s">
        <v>277</v>
      </c>
      <c r="D506" s="1" t="s">
        <v>1748</v>
      </c>
      <c r="E506" s="1">
        <v>4</v>
      </c>
      <c r="F506" s="1">
        <v>299</v>
      </c>
      <c r="G506" s="1">
        <v>179.4</v>
      </c>
      <c r="H506" s="1" t="s">
        <v>1801</v>
      </c>
      <c r="I506" s="1" t="s">
        <v>1802</v>
      </c>
      <c r="J506" s="1" t="s">
        <v>1802</v>
      </c>
      <c r="K506" s="1" t="s">
        <v>1803</v>
      </c>
      <c r="L506" s="1">
        <v>70</v>
      </c>
      <c r="M506" s="1">
        <v>170</v>
      </c>
      <c r="N506">
        <f t="shared" si="63"/>
        <v>1016.6</v>
      </c>
      <c r="O506">
        <f t="shared" si="64"/>
        <v>680</v>
      </c>
      <c r="P506">
        <f t="shared" si="65"/>
        <v>336.6</v>
      </c>
      <c r="Q506">
        <f t="shared" si="66"/>
        <v>0.33110367892976589</v>
      </c>
      <c r="R506">
        <f t="shared" si="67"/>
        <v>1016.6</v>
      </c>
      <c r="S506">
        <f t="shared" si="68"/>
        <v>336.6</v>
      </c>
      <c r="T506" t="str">
        <f t="shared" si="69"/>
        <v>Oct</v>
      </c>
      <c r="U506" t="str">
        <f t="shared" si="70"/>
        <v>Oct-2024</v>
      </c>
      <c r="V506" s="3">
        <f t="shared" si="71"/>
        <v>45566</v>
      </c>
      <c r="W506" t="str">
        <f>VLOOKUP(D506,Products!A:G,3,FALSE)</f>
        <v>Beauty &amp; Personal Care</v>
      </c>
      <c r="X506" t="str">
        <f>VLOOKUP(D506,Products!A:G,2,FALSE)</f>
        <v>Face Wash</v>
      </c>
    </row>
    <row r="507" spans="1:24">
      <c r="A507" s="1" t="s">
        <v>2319</v>
      </c>
      <c r="B507" s="2">
        <v>45442</v>
      </c>
      <c r="C507" s="1" t="s">
        <v>861</v>
      </c>
      <c r="D507" s="1" t="s">
        <v>1757</v>
      </c>
      <c r="E507" s="1">
        <v>1</v>
      </c>
      <c r="F507" s="1">
        <v>999</v>
      </c>
      <c r="G507" s="1">
        <v>0</v>
      </c>
      <c r="H507" s="1" t="s">
        <v>1805</v>
      </c>
      <c r="I507" s="1" t="s">
        <v>1815</v>
      </c>
      <c r="J507" s="1" t="s">
        <v>1815</v>
      </c>
      <c r="K507" s="1" t="s">
        <v>1813</v>
      </c>
      <c r="L507" s="1">
        <v>60</v>
      </c>
      <c r="M507" s="1">
        <v>611</v>
      </c>
      <c r="N507">
        <f t="shared" si="63"/>
        <v>999</v>
      </c>
      <c r="O507">
        <f t="shared" si="64"/>
        <v>611</v>
      </c>
      <c r="P507">
        <f t="shared" si="65"/>
        <v>388</v>
      </c>
      <c r="Q507">
        <f t="shared" si="66"/>
        <v>0.38838838838838841</v>
      </c>
      <c r="R507">
        <f t="shared" si="67"/>
        <v>0</v>
      </c>
      <c r="S507">
        <f t="shared" si="68"/>
        <v>0</v>
      </c>
      <c r="T507" t="str">
        <f t="shared" si="69"/>
        <v>May</v>
      </c>
      <c r="U507" t="str">
        <f t="shared" si="70"/>
        <v>May-2024</v>
      </c>
      <c r="V507" s="3">
        <f t="shared" si="71"/>
        <v>45413</v>
      </c>
      <c r="W507" t="str">
        <f>VLOOKUP(D507,Products!A:G,3,FALSE)</f>
        <v>Beauty &amp; Personal Care</v>
      </c>
      <c r="X507" t="str">
        <f>VLOOKUP(D507,Products!A:G,2,FALSE)</f>
        <v>Shampoo</v>
      </c>
    </row>
    <row r="508" spans="1:24">
      <c r="A508" s="1" t="s">
        <v>2320</v>
      </c>
      <c r="B508" s="2">
        <v>45393</v>
      </c>
      <c r="C508" s="1" t="s">
        <v>946</v>
      </c>
      <c r="D508" s="1" t="s">
        <v>1732</v>
      </c>
      <c r="E508" s="1">
        <v>2</v>
      </c>
      <c r="F508" s="1">
        <v>1599</v>
      </c>
      <c r="G508" s="1">
        <v>0</v>
      </c>
      <c r="H508" s="1" t="s">
        <v>1801</v>
      </c>
      <c r="I508" s="1" t="s">
        <v>1815</v>
      </c>
      <c r="J508" s="1" t="s">
        <v>1815</v>
      </c>
      <c r="K508" s="1" t="s">
        <v>1803</v>
      </c>
      <c r="L508" s="1">
        <v>70</v>
      </c>
      <c r="M508" s="1">
        <v>1138</v>
      </c>
      <c r="N508">
        <f t="shared" si="63"/>
        <v>3198</v>
      </c>
      <c r="O508">
        <f t="shared" si="64"/>
        <v>2276</v>
      </c>
      <c r="P508">
        <f t="shared" si="65"/>
        <v>922</v>
      </c>
      <c r="Q508">
        <f t="shared" si="66"/>
        <v>0.28830519074421512</v>
      </c>
      <c r="R508">
        <f t="shared" si="67"/>
        <v>0</v>
      </c>
      <c r="S508">
        <f t="shared" si="68"/>
        <v>0</v>
      </c>
      <c r="T508" t="str">
        <f t="shared" si="69"/>
        <v>Apr</v>
      </c>
      <c r="U508" t="str">
        <f t="shared" si="70"/>
        <v>Apr-2024</v>
      </c>
      <c r="V508" s="3">
        <f t="shared" si="71"/>
        <v>45383</v>
      </c>
      <c r="W508" t="str">
        <f>VLOOKUP(D508,Products!A:G,3,FALSE)</f>
        <v>Home &amp; Kitchen</v>
      </c>
      <c r="X508" t="str">
        <f>VLOOKUP(D508,Products!A:G,2,FALSE)</f>
        <v>Air Fryer</v>
      </c>
    </row>
    <row r="509" spans="1:24">
      <c r="A509" s="1" t="s">
        <v>2321</v>
      </c>
      <c r="B509" s="2">
        <v>45355</v>
      </c>
      <c r="C509" s="1" t="s">
        <v>167</v>
      </c>
      <c r="D509" s="1" t="s">
        <v>1753</v>
      </c>
      <c r="E509" s="1">
        <v>1</v>
      </c>
      <c r="F509" s="1">
        <v>799</v>
      </c>
      <c r="G509" s="1">
        <v>0</v>
      </c>
      <c r="H509" s="1" t="s">
        <v>1805</v>
      </c>
      <c r="I509" s="1" t="s">
        <v>1815</v>
      </c>
      <c r="J509" s="1" t="s">
        <v>1815</v>
      </c>
      <c r="K509" s="1" t="s">
        <v>1810</v>
      </c>
      <c r="L509" s="1">
        <v>70</v>
      </c>
      <c r="M509" s="1">
        <v>445</v>
      </c>
      <c r="N509">
        <f t="shared" si="63"/>
        <v>799</v>
      </c>
      <c r="O509">
        <f t="shared" si="64"/>
        <v>445</v>
      </c>
      <c r="P509">
        <f t="shared" si="65"/>
        <v>354</v>
      </c>
      <c r="Q509">
        <f t="shared" si="66"/>
        <v>0.44305381727158949</v>
      </c>
      <c r="R509">
        <f t="shared" si="67"/>
        <v>0</v>
      </c>
      <c r="S509">
        <f t="shared" si="68"/>
        <v>0</v>
      </c>
      <c r="T509" t="str">
        <f t="shared" si="69"/>
        <v>Mar</v>
      </c>
      <c r="U509" t="str">
        <f t="shared" si="70"/>
        <v>Mar-2024</v>
      </c>
      <c r="V509" s="3">
        <f t="shared" si="71"/>
        <v>45352</v>
      </c>
      <c r="W509" t="str">
        <f>VLOOKUP(D509,Products!A:G,3,FALSE)</f>
        <v>Beauty &amp; Personal Care</v>
      </c>
      <c r="X509" t="str">
        <f>VLOOKUP(D509,Products!A:G,2,FALSE)</f>
        <v>Face Wash</v>
      </c>
    </row>
    <row r="510" spans="1:24">
      <c r="A510" s="1" t="s">
        <v>2322</v>
      </c>
      <c r="B510" s="2">
        <v>45831</v>
      </c>
      <c r="C510" s="1" t="s">
        <v>1649</v>
      </c>
      <c r="D510" s="1" t="s">
        <v>1759</v>
      </c>
      <c r="E510" s="1">
        <v>1</v>
      </c>
      <c r="F510" s="1">
        <v>2499</v>
      </c>
      <c r="G510" s="1">
        <v>0</v>
      </c>
      <c r="H510" s="1" t="s">
        <v>1821</v>
      </c>
      <c r="I510" s="1" t="s">
        <v>1802</v>
      </c>
      <c r="J510" s="1" t="s">
        <v>1802</v>
      </c>
      <c r="K510" s="1" t="s">
        <v>1803</v>
      </c>
      <c r="L510" s="1">
        <v>80</v>
      </c>
      <c r="M510" s="1">
        <v>1430</v>
      </c>
      <c r="N510">
        <f t="shared" si="63"/>
        <v>2499</v>
      </c>
      <c r="O510">
        <f t="shared" si="64"/>
        <v>1430</v>
      </c>
      <c r="P510">
        <f t="shared" si="65"/>
        <v>1069</v>
      </c>
      <c r="Q510">
        <f t="shared" si="66"/>
        <v>0.42777110844337735</v>
      </c>
      <c r="R510">
        <f t="shared" si="67"/>
        <v>2499</v>
      </c>
      <c r="S510">
        <f t="shared" si="68"/>
        <v>1069</v>
      </c>
      <c r="T510" t="str">
        <f t="shared" si="69"/>
        <v>Jun</v>
      </c>
      <c r="U510" t="str">
        <f t="shared" si="70"/>
        <v>Jun-2025</v>
      </c>
      <c r="V510" s="3">
        <f t="shared" si="71"/>
        <v>45809</v>
      </c>
      <c r="W510" t="str">
        <f>VLOOKUP(D510,Products!A:G,3,FALSE)</f>
        <v>Beauty &amp; Personal Care</v>
      </c>
      <c r="X510" t="str">
        <f>VLOOKUP(D510,Products!A:G,2,FALSE)</f>
        <v>Trimmer</v>
      </c>
    </row>
    <row r="511" spans="1:24">
      <c r="A511" s="1" t="s">
        <v>2323</v>
      </c>
      <c r="B511" s="2">
        <v>45917</v>
      </c>
      <c r="C511" s="1" t="s">
        <v>1031</v>
      </c>
      <c r="D511" s="1" t="s">
        <v>1756</v>
      </c>
      <c r="E511" s="1">
        <v>3</v>
      </c>
      <c r="F511" s="1">
        <v>299</v>
      </c>
      <c r="G511" s="1">
        <v>44.85</v>
      </c>
      <c r="H511" s="1" t="s">
        <v>1805</v>
      </c>
      <c r="I511" s="1" t="s">
        <v>1802</v>
      </c>
      <c r="J511" s="1" t="s">
        <v>1809</v>
      </c>
      <c r="K511" s="1" t="s">
        <v>1819</v>
      </c>
      <c r="L511" s="1">
        <v>40</v>
      </c>
      <c r="M511" s="1">
        <v>223</v>
      </c>
      <c r="N511">
        <f t="shared" si="63"/>
        <v>852.15</v>
      </c>
      <c r="O511">
        <f t="shared" si="64"/>
        <v>669</v>
      </c>
      <c r="P511">
        <f t="shared" si="65"/>
        <v>183.14999999999998</v>
      </c>
      <c r="Q511">
        <f t="shared" si="66"/>
        <v>0.21492694948072522</v>
      </c>
      <c r="R511">
        <f t="shared" si="67"/>
        <v>852.15</v>
      </c>
      <c r="S511">
        <f t="shared" si="68"/>
        <v>183.14999999999998</v>
      </c>
      <c r="T511" t="str">
        <f t="shared" si="69"/>
        <v>Sep</v>
      </c>
      <c r="U511" t="str">
        <f t="shared" si="70"/>
        <v>Sep-2025</v>
      </c>
      <c r="V511" s="3">
        <f t="shared" si="71"/>
        <v>45901</v>
      </c>
      <c r="W511" t="str">
        <f>VLOOKUP(D511,Products!A:G,3,FALSE)</f>
        <v>Beauty &amp; Personal Care</v>
      </c>
      <c r="X511" t="str">
        <f>VLOOKUP(D511,Products!A:G,2,FALSE)</f>
        <v>Shampoo</v>
      </c>
    </row>
    <row r="512" spans="1:24">
      <c r="A512" s="1" t="s">
        <v>2324</v>
      </c>
      <c r="B512" s="2">
        <v>45852</v>
      </c>
      <c r="C512" s="1" t="s">
        <v>939</v>
      </c>
      <c r="D512" s="1" t="s">
        <v>1693</v>
      </c>
      <c r="E512" s="1">
        <v>3</v>
      </c>
      <c r="F512" s="1">
        <v>499</v>
      </c>
      <c r="G512" s="1">
        <v>299.39999999999998</v>
      </c>
      <c r="H512" s="1" t="s">
        <v>1821</v>
      </c>
      <c r="I512" s="1" t="s">
        <v>1802</v>
      </c>
      <c r="J512" s="1" t="s">
        <v>1802</v>
      </c>
      <c r="K512" s="1" t="s">
        <v>1803</v>
      </c>
      <c r="L512" s="1">
        <v>40</v>
      </c>
      <c r="M512" s="1">
        <v>391</v>
      </c>
      <c r="N512">
        <f t="shared" si="63"/>
        <v>1197.5999999999999</v>
      </c>
      <c r="O512">
        <f t="shared" si="64"/>
        <v>1173</v>
      </c>
      <c r="P512">
        <f t="shared" si="65"/>
        <v>24.599999999999909</v>
      </c>
      <c r="Q512">
        <f t="shared" si="66"/>
        <v>2.0541082164328584E-2</v>
      </c>
      <c r="R512">
        <f t="shared" si="67"/>
        <v>1197.5999999999999</v>
      </c>
      <c r="S512">
        <f t="shared" si="68"/>
        <v>24.599999999999909</v>
      </c>
      <c r="T512" t="str">
        <f t="shared" si="69"/>
        <v>Jul</v>
      </c>
      <c r="U512" t="str">
        <f t="shared" si="70"/>
        <v>Jul-2025</v>
      </c>
      <c r="V512" s="3">
        <f t="shared" si="71"/>
        <v>45839</v>
      </c>
      <c r="W512" t="str">
        <f>VLOOKUP(D512,Products!A:G,3,FALSE)</f>
        <v>Electronics</v>
      </c>
      <c r="X512" t="str">
        <f>VLOOKUP(D512,Products!A:G,2,FALSE)</f>
        <v>Power Bank</v>
      </c>
    </row>
    <row r="513" spans="1:24">
      <c r="A513" s="1" t="s">
        <v>2325</v>
      </c>
      <c r="B513" s="2">
        <v>45422</v>
      </c>
      <c r="C513" s="1" t="s">
        <v>554</v>
      </c>
      <c r="D513" s="1" t="s">
        <v>1733</v>
      </c>
      <c r="E513" s="1">
        <v>1</v>
      </c>
      <c r="F513" s="1">
        <v>799</v>
      </c>
      <c r="G513" s="1">
        <v>39.950000000000003</v>
      </c>
      <c r="H513" s="1" t="s">
        <v>1805</v>
      </c>
      <c r="I513" s="1" t="s">
        <v>1802</v>
      </c>
      <c r="J513" s="1" t="s">
        <v>1802</v>
      </c>
      <c r="K513" s="1" t="s">
        <v>1813</v>
      </c>
      <c r="L513" s="1">
        <v>100</v>
      </c>
      <c r="M513" s="1">
        <v>538</v>
      </c>
      <c r="N513">
        <f t="shared" si="63"/>
        <v>759.05</v>
      </c>
      <c r="O513">
        <f t="shared" si="64"/>
        <v>538</v>
      </c>
      <c r="P513">
        <f t="shared" si="65"/>
        <v>221.04999999999995</v>
      </c>
      <c r="Q513">
        <f t="shared" si="66"/>
        <v>0.29121928726697843</v>
      </c>
      <c r="R513">
        <f t="shared" si="67"/>
        <v>759.05</v>
      </c>
      <c r="S513">
        <f t="shared" si="68"/>
        <v>221.04999999999995</v>
      </c>
      <c r="T513" t="str">
        <f t="shared" si="69"/>
        <v>May</v>
      </c>
      <c r="U513" t="str">
        <f t="shared" si="70"/>
        <v>May-2024</v>
      </c>
      <c r="V513" s="3">
        <f t="shared" si="71"/>
        <v>45413</v>
      </c>
      <c r="W513" t="str">
        <f>VLOOKUP(D513,Products!A:G,3,FALSE)</f>
        <v>Home &amp; Kitchen</v>
      </c>
      <c r="X513" t="str">
        <f>VLOOKUP(D513,Products!A:G,2,FALSE)</f>
        <v>Cookware Set</v>
      </c>
    </row>
    <row r="514" spans="1:24">
      <c r="A514" s="1" t="s">
        <v>2326</v>
      </c>
      <c r="B514" s="2">
        <v>45422</v>
      </c>
      <c r="C514" s="1" t="s">
        <v>1285</v>
      </c>
      <c r="D514" s="1" t="s">
        <v>1683</v>
      </c>
      <c r="E514" s="1">
        <v>2</v>
      </c>
      <c r="F514" s="1">
        <v>999</v>
      </c>
      <c r="G514" s="1">
        <v>0</v>
      </c>
      <c r="H514" s="1" t="s">
        <v>1805</v>
      </c>
      <c r="I514" s="1" t="s">
        <v>1802</v>
      </c>
      <c r="J514" s="1" t="s">
        <v>1802</v>
      </c>
      <c r="K514" s="1" t="s">
        <v>1813</v>
      </c>
      <c r="L514" s="1">
        <v>50</v>
      </c>
      <c r="M514" s="1">
        <v>603</v>
      </c>
      <c r="N514">
        <f t="shared" si="63"/>
        <v>1998</v>
      </c>
      <c r="O514">
        <f t="shared" si="64"/>
        <v>1206</v>
      </c>
      <c r="P514">
        <f t="shared" si="65"/>
        <v>792</v>
      </c>
      <c r="Q514">
        <f t="shared" si="66"/>
        <v>0.3963963963963964</v>
      </c>
      <c r="R514">
        <f t="shared" si="67"/>
        <v>1998</v>
      </c>
      <c r="S514">
        <f t="shared" si="68"/>
        <v>792</v>
      </c>
      <c r="T514" t="str">
        <f t="shared" si="69"/>
        <v>May</v>
      </c>
      <c r="U514" t="str">
        <f t="shared" si="70"/>
        <v>May-2024</v>
      </c>
      <c r="V514" s="3">
        <f t="shared" si="71"/>
        <v>45413</v>
      </c>
      <c r="W514" t="str">
        <f>VLOOKUP(D514,Products!A:G,3,FALSE)</f>
        <v>Electronics</v>
      </c>
      <c r="X514" t="str">
        <f>VLOOKUP(D514,Products!A:G,2,FALSE)</f>
        <v>Smartwatch</v>
      </c>
    </row>
    <row r="515" spans="1:24">
      <c r="A515" s="1" t="s">
        <v>2327</v>
      </c>
      <c r="B515" s="2">
        <v>45308</v>
      </c>
      <c r="C515" s="1" t="s">
        <v>908</v>
      </c>
      <c r="D515" s="1" t="s">
        <v>1666</v>
      </c>
      <c r="E515" s="1">
        <v>1</v>
      </c>
      <c r="F515" s="1">
        <v>399</v>
      </c>
      <c r="G515" s="1">
        <v>59.85</v>
      </c>
      <c r="H515" s="1" t="s">
        <v>1823</v>
      </c>
      <c r="I515" s="1" t="s">
        <v>1802</v>
      </c>
      <c r="J515" s="1" t="s">
        <v>1802</v>
      </c>
      <c r="K515" s="1" t="s">
        <v>1813</v>
      </c>
      <c r="L515" s="1">
        <v>50</v>
      </c>
      <c r="M515" s="1">
        <v>307</v>
      </c>
      <c r="N515">
        <f t="shared" ref="N515:N578" si="72">E515*F515-G515</f>
        <v>339.15</v>
      </c>
      <c r="O515">
        <f t="shared" ref="O515:O578" si="73">E515*M515</f>
        <v>307</v>
      </c>
      <c r="P515">
        <f t="shared" ref="P515:P578" si="74">N515-O515</f>
        <v>32.149999999999977</v>
      </c>
      <c r="Q515">
        <f t="shared" ref="Q515:Q578" si="75">IFERROR(P515/N515,0)</f>
        <v>9.4795813062066872E-2</v>
      </c>
      <c r="R515">
        <f t="shared" ref="R515:R578" si="76">IF(I515="Cancelled",0,N515)</f>
        <v>339.15</v>
      </c>
      <c r="S515">
        <f t="shared" ref="S515:S578" si="77">IF(I515="Cancelled",0,P515)</f>
        <v>32.149999999999977</v>
      </c>
      <c r="T515" t="str">
        <f t="shared" ref="T515:T578" si="78">TEXT(B515,"mmm")</f>
        <v>Jan</v>
      </c>
      <c r="U515" t="str">
        <f t="shared" ref="U515:U578" si="79">TEXT(B515,"mmm-yyyy")</f>
        <v>Jan-2024</v>
      </c>
      <c r="V515" s="3">
        <f t="shared" ref="V515:V578" si="80">DATE(YEAR(B515),MONTH(B515),1)</f>
        <v>45292</v>
      </c>
      <c r="W515" t="str">
        <f>VLOOKUP(D515,Products!A:G,3,FALSE)</f>
        <v>Electronics</v>
      </c>
      <c r="X515" t="str">
        <f>VLOOKUP(D515,Products!A:G,2,FALSE)</f>
        <v>Smartphone</v>
      </c>
    </row>
    <row r="516" spans="1:24">
      <c r="A516" s="1" t="s">
        <v>2328</v>
      </c>
      <c r="B516" s="2">
        <v>45318</v>
      </c>
      <c r="C516" s="1" t="s">
        <v>1218</v>
      </c>
      <c r="D516" s="1" t="s">
        <v>1745</v>
      </c>
      <c r="E516" s="1">
        <v>1</v>
      </c>
      <c r="F516" s="1">
        <v>599</v>
      </c>
      <c r="G516" s="1">
        <v>89.85</v>
      </c>
      <c r="H516" s="1" t="s">
        <v>1801</v>
      </c>
      <c r="I516" s="1" t="s">
        <v>1802</v>
      </c>
      <c r="J516" s="1" t="s">
        <v>1802</v>
      </c>
      <c r="K516" s="1" t="s">
        <v>1810</v>
      </c>
      <c r="L516" s="1">
        <v>100</v>
      </c>
      <c r="M516" s="1">
        <v>464</v>
      </c>
      <c r="N516">
        <f t="shared" si="72"/>
        <v>509.15</v>
      </c>
      <c r="O516">
        <f t="shared" si="73"/>
        <v>464</v>
      </c>
      <c r="P516">
        <f t="shared" si="74"/>
        <v>45.149999999999977</v>
      </c>
      <c r="Q516">
        <f t="shared" si="75"/>
        <v>8.8677207109888995E-2</v>
      </c>
      <c r="R516">
        <f t="shared" si="76"/>
        <v>509.15</v>
      </c>
      <c r="S516">
        <f t="shared" si="77"/>
        <v>45.149999999999977</v>
      </c>
      <c r="T516" t="str">
        <f t="shared" si="78"/>
        <v>Jan</v>
      </c>
      <c r="U516" t="str">
        <f t="shared" si="79"/>
        <v>Jan-2024</v>
      </c>
      <c r="V516" s="3">
        <f t="shared" si="80"/>
        <v>45292</v>
      </c>
      <c r="W516" t="str">
        <f>VLOOKUP(D516,Products!A:G,3,FALSE)</f>
        <v>Home &amp; Kitchen</v>
      </c>
      <c r="X516" t="str">
        <f>VLOOKUP(D516,Products!A:G,2,FALSE)</f>
        <v>Storage Box</v>
      </c>
    </row>
    <row r="517" spans="1:24">
      <c r="A517" s="1" t="s">
        <v>2329</v>
      </c>
      <c r="B517" s="2">
        <v>45881</v>
      </c>
      <c r="C517" s="1" t="s">
        <v>426</v>
      </c>
      <c r="D517" s="1" t="s">
        <v>1680</v>
      </c>
      <c r="E517" s="1">
        <v>1</v>
      </c>
      <c r="F517" s="1">
        <v>2499</v>
      </c>
      <c r="G517" s="1">
        <v>0</v>
      </c>
      <c r="H517" s="1" t="s">
        <v>1805</v>
      </c>
      <c r="I517" s="1" t="s">
        <v>1815</v>
      </c>
      <c r="J517" s="1" t="s">
        <v>1815</v>
      </c>
      <c r="K517" s="1" t="s">
        <v>1819</v>
      </c>
      <c r="L517" s="1">
        <v>80</v>
      </c>
      <c r="M517" s="1">
        <v>2030</v>
      </c>
      <c r="N517">
        <f t="shared" si="72"/>
        <v>2499</v>
      </c>
      <c r="O517">
        <f t="shared" si="73"/>
        <v>2030</v>
      </c>
      <c r="P517">
        <f t="shared" si="74"/>
        <v>469</v>
      </c>
      <c r="Q517">
        <f t="shared" si="75"/>
        <v>0.1876750700280112</v>
      </c>
      <c r="R517">
        <f t="shared" si="76"/>
        <v>0</v>
      </c>
      <c r="S517">
        <f t="shared" si="77"/>
        <v>0</v>
      </c>
      <c r="T517" t="str">
        <f t="shared" si="78"/>
        <v>Aug</v>
      </c>
      <c r="U517" t="str">
        <f t="shared" si="79"/>
        <v>Aug-2025</v>
      </c>
      <c r="V517" s="3">
        <f t="shared" si="80"/>
        <v>45870</v>
      </c>
      <c r="W517" t="str">
        <f>VLOOKUP(D517,Products!A:G,3,FALSE)</f>
        <v>Electronics</v>
      </c>
      <c r="X517" t="str">
        <f>VLOOKUP(D517,Products!A:G,2,FALSE)</f>
        <v>Headphones</v>
      </c>
    </row>
    <row r="518" spans="1:24">
      <c r="A518" s="1" t="s">
        <v>2330</v>
      </c>
      <c r="B518" s="2">
        <v>45316</v>
      </c>
      <c r="C518" s="1" t="s">
        <v>118</v>
      </c>
      <c r="D518" s="1" t="s">
        <v>1769</v>
      </c>
      <c r="E518" s="1">
        <v>2</v>
      </c>
      <c r="F518" s="1">
        <v>3999</v>
      </c>
      <c r="G518" s="1">
        <v>1199.7</v>
      </c>
      <c r="H518" s="1" t="s">
        <v>1805</v>
      </c>
      <c r="I518" s="1" t="s">
        <v>1802</v>
      </c>
      <c r="J518" s="1" t="s">
        <v>1802</v>
      </c>
      <c r="K518" s="1" t="s">
        <v>1819</v>
      </c>
      <c r="L518" s="1">
        <v>50</v>
      </c>
      <c r="M518" s="1">
        <v>2547</v>
      </c>
      <c r="N518">
        <f t="shared" si="72"/>
        <v>6798.3</v>
      </c>
      <c r="O518">
        <f t="shared" si="73"/>
        <v>5094</v>
      </c>
      <c r="P518">
        <f t="shared" si="74"/>
        <v>1704.3000000000002</v>
      </c>
      <c r="Q518">
        <f t="shared" si="75"/>
        <v>0.25069502669785093</v>
      </c>
      <c r="R518">
        <f t="shared" si="76"/>
        <v>6798.3</v>
      </c>
      <c r="S518">
        <f t="shared" si="77"/>
        <v>1704.3000000000002</v>
      </c>
      <c r="T518" t="str">
        <f t="shared" si="78"/>
        <v>Jan</v>
      </c>
      <c r="U518" t="str">
        <f t="shared" si="79"/>
        <v>Jan-2024</v>
      </c>
      <c r="V518" s="3">
        <f t="shared" si="80"/>
        <v>45292</v>
      </c>
      <c r="W518" t="str">
        <f>VLOOKUP(D518,Products!A:G,3,FALSE)</f>
        <v>Beauty &amp; Personal Care</v>
      </c>
      <c r="X518" t="str">
        <f>VLOOKUP(D518,Products!A:G,2,FALSE)</f>
        <v>Perfume</v>
      </c>
    </row>
    <row r="519" spans="1:24">
      <c r="A519" s="1" t="s">
        <v>2331</v>
      </c>
      <c r="B519" s="2">
        <v>45659</v>
      </c>
      <c r="C519" s="1" t="s">
        <v>129</v>
      </c>
      <c r="D519" s="1" t="s">
        <v>1715</v>
      </c>
      <c r="E519" s="1">
        <v>3</v>
      </c>
      <c r="F519" s="1">
        <v>1299</v>
      </c>
      <c r="G519" s="1">
        <v>194.85</v>
      </c>
      <c r="H519" s="1" t="s">
        <v>1805</v>
      </c>
      <c r="I519" s="1" t="s">
        <v>1802</v>
      </c>
      <c r="J519" s="1" t="s">
        <v>1802</v>
      </c>
      <c r="K519" s="1" t="s">
        <v>1810</v>
      </c>
      <c r="L519" s="1">
        <v>40</v>
      </c>
      <c r="M519" s="1">
        <v>863</v>
      </c>
      <c r="N519">
        <f t="shared" si="72"/>
        <v>3702.15</v>
      </c>
      <c r="O519">
        <f t="shared" si="73"/>
        <v>2589</v>
      </c>
      <c r="P519">
        <f t="shared" si="74"/>
        <v>1113.1500000000001</v>
      </c>
      <c r="Q519">
        <f t="shared" si="75"/>
        <v>0.30067663384789922</v>
      </c>
      <c r="R519">
        <f t="shared" si="76"/>
        <v>3702.15</v>
      </c>
      <c r="S519">
        <f t="shared" si="77"/>
        <v>1113.1500000000001</v>
      </c>
      <c r="T519" t="str">
        <f t="shared" si="78"/>
        <v>Jan</v>
      </c>
      <c r="U519" t="str">
        <f t="shared" si="79"/>
        <v>Jan-2025</v>
      </c>
      <c r="V519" s="3">
        <f t="shared" si="80"/>
        <v>45658</v>
      </c>
      <c r="W519" t="str">
        <f>VLOOKUP(D519,Products!A:G,3,FALSE)</f>
        <v>Fashion</v>
      </c>
      <c r="X519" t="str">
        <f>VLOOKUP(D519,Products!A:G,2,FALSE)</f>
        <v>Jacket</v>
      </c>
    </row>
    <row r="520" spans="1:24">
      <c r="A520" s="1" t="s">
        <v>2332</v>
      </c>
      <c r="B520" s="2">
        <v>45348</v>
      </c>
      <c r="C520" s="1" t="s">
        <v>333</v>
      </c>
      <c r="D520" s="1" t="s">
        <v>1738</v>
      </c>
      <c r="E520" s="1">
        <v>1</v>
      </c>
      <c r="F520" s="1">
        <v>599</v>
      </c>
      <c r="G520" s="1">
        <v>0</v>
      </c>
      <c r="H520" s="1" t="s">
        <v>1805</v>
      </c>
      <c r="I520" s="1" t="s">
        <v>1802</v>
      </c>
      <c r="J520" s="1" t="s">
        <v>1802</v>
      </c>
      <c r="K520" s="1" t="s">
        <v>1803</v>
      </c>
      <c r="L520" s="1">
        <v>80</v>
      </c>
      <c r="M520" s="1">
        <v>443</v>
      </c>
      <c r="N520">
        <f t="shared" si="72"/>
        <v>599</v>
      </c>
      <c r="O520">
        <f t="shared" si="73"/>
        <v>443</v>
      </c>
      <c r="P520">
        <f t="shared" si="74"/>
        <v>156</v>
      </c>
      <c r="Q520">
        <f t="shared" si="75"/>
        <v>0.2604340567612688</v>
      </c>
      <c r="R520">
        <f t="shared" si="76"/>
        <v>599</v>
      </c>
      <c r="S520">
        <f t="shared" si="77"/>
        <v>156</v>
      </c>
      <c r="T520" t="str">
        <f t="shared" si="78"/>
        <v>Feb</v>
      </c>
      <c r="U520" t="str">
        <f t="shared" si="79"/>
        <v>Feb-2024</v>
      </c>
      <c r="V520" s="3">
        <f t="shared" si="80"/>
        <v>45323</v>
      </c>
      <c r="W520" t="str">
        <f>VLOOKUP(D520,Products!A:G,3,FALSE)</f>
        <v>Home &amp; Kitchen</v>
      </c>
      <c r="X520" t="str">
        <f>VLOOKUP(D520,Products!A:G,2,FALSE)</f>
        <v>Bedsheet</v>
      </c>
    </row>
    <row r="521" spans="1:24">
      <c r="A521" s="1" t="s">
        <v>2333</v>
      </c>
      <c r="B521" s="2">
        <v>45322</v>
      </c>
      <c r="C521" s="1" t="s">
        <v>526</v>
      </c>
      <c r="D521" s="1" t="s">
        <v>1784</v>
      </c>
      <c r="E521" s="1">
        <v>1</v>
      </c>
      <c r="F521" s="1">
        <v>2999</v>
      </c>
      <c r="G521" s="1">
        <v>299.89999999999998</v>
      </c>
      <c r="H521" s="1" t="s">
        <v>1805</v>
      </c>
      <c r="I521" s="1" t="s">
        <v>1802</v>
      </c>
      <c r="J521" s="1" t="s">
        <v>1802</v>
      </c>
      <c r="K521" s="1" t="s">
        <v>1813</v>
      </c>
      <c r="L521" s="1">
        <v>40</v>
      </c>
      <c r="M521" s="1">
        <v>2377</v>
      </c>
      <c r="N521">
        <f t="shared" si="72"/>
        <v>2699.1</v>
      </c>
      <c r="O521">
        <f t="shared" si="73"/>
        <v>2377</v>
      </c>
      <c r="P521">
        <f t="shared" si="74"/>
        <v>322.09999999999991</v>
      </c>
      <c r="Q521">
        <f t="shared" si="75"/>
        <v>0.11933607498795892</v>
      </c>
      <c r="R521">
        <f t="shared" si="76"/>
        <v>2699.1</v>
      </c>
      <c r="S521">
        <f t="shared" si="77"/>
        <v>322.09999999999991</v>
      </c>
      <c r="T521" t="str">
        <f t="shared" si="78"/>
        <v>Jan</v>
      </c>
      <c r="U521" t="str">
        <f t="shared" si="79"/>
        <v>Jan-2024</v>
      </c>
      <c r="V521" s="3">
        <f t="shared" si="80"/>
        <v>45292</v>
      </c>
      <c r="W521" t="str">
        <f>VLOOKUP(D521,Products!A:G,3,FALSE)</f>
        <v>Sports &amp; Fitness</v>
      </c>
      <c r="X521" t="str">
        <f>VLOOKUP(D521,Products!A:G,2,FALSE)</f>
        <v>Running Shoes</v>
      </c>
    </row>
    <row r="522" spans="1:24">
      <c r="A522" s="1" t="s">
        <v>2334</v>
      </c>
      <c r="B522" s="2">
        <v>45907</v>
      </c>
      <c r="C522" s="1" t="s">
        <v>1546</v>
      </c>
      <c r="D522" s="1" t="s">
        <v>1766</v>
      </c>
      <c r="E522" s="1">
        <v>1</v>
      </c>
      <c r="F522" s="1">
        <v>2999</v>
      </c>
      <c r="G522" s="1">
        <v>149.94999999999999</v>
      </c>
      <c r="H522" s="1" t="s">
        <v>1823</v>
      </c>
      <c r="I522" s="1" t="s">
        <v>1802</v>
      </c>
      <c r="J522" s="1" t="s">
        <v>1802</v>
      </c>
      <c r="K522" s="1" t="s">
        <v>1819</v>
      </c>
      <c r="L522" s="1">
        <v>40</v>
      </c>
      <c r="M522" s="1">
        <v>1870</v>
      </c>
      <c r="N522">
        <f t="shared" si="72"/>
        <v>2849.05</v>
      </c>
      <c r="O522">
        <f t="shared" si="73"/>
        <v>1870</v>
      </c>
      <c r="P522">
        <f t="shared" si="74"/>
        <v>979.05000000000018</v>
      </c>
      <c r="Q522">
        <f t="shared" si="75"/>
        <v>0.34364086274372163</v>
      </c>
      <c r="R522">
        <f t="shared" si="76"/>
        <v>2849.05</v>
      </c>
      <c r="S522">
        <f t="shared" si="77"/>
        <v>979.05000000000018</v>
      </c>
      <c r="T522" t="str">
        <f t="shared" si="78"/>
        <v>Sep</v>
      </c>
      <c r="U522" t="str">
        <f t="shared" si="79"/>
        <v>Sep-2025</v>
      </c>
      <c r="V522" s="3">
        <f t="shared" si="80"/>
        <v>45901</v>
      </c>
      <c r="W522" t="str">
        <f>VLOOKUP(D522,Products!A:G,3,FALSE)</f>
        <v>Beauty &amp; Personal Care</v>
      </c>
      <c r="X522" t="str">
        <f>VLOOKUP(D522,Products!A:G,2,FALSE)</f>
        <v>Skin Care Kit</v>
      </c>
    </row>
    <row r="523" spans="1:24">
      <c r="A523" s="1" t="s">
        <v>2335</v>
      </c>
      <c r="B523" s="2">
        <v>45660</v>
      </c>
      <c r="C523" s="1" t="s">
        <v>1408</v>
      </c>
      <c r="D523" s="1" t="s">
        <v>1712</v>
      </c>
      <c r="E523" s="1">
        <v>1</v>
      </c>
      <c r="F523" s="1">
        <v>399</v>
      </c>
      <c r="G523" s="1">
        <v>59.85</v>
      </c>
      <c r="H523" s="1" t="s">
        <v>1821</v>
      </c>
      <c r="I523" s="1" t="s">
        <v>1802</v>
      </c>
      <c r="J523" s="1" t="s">
        <v>1802</v>
      </c>
      <c r="K523" s="1" t="s">
        <v>1813</v>
      </c>
      <c r="L523" s="1">
        <v>60</v>
      </c>
      <c r="M523" s="1">
        <v>321</v>
      </c>
      <c r="N523">
        <f t="shared" si="72"/>
        <v>339.15</v>
      </c>
      <c r="O523">
        <f t="shared" si="73"/>
        <v>321</v>
      </c>
      <c r="P523">
        <f t="shared" si="74"/>
        <v>18.149999999999977</v>
      </c>
      <c r="Q523">
        <f t="shared" si="75"/>
        <v>5.3516143299424973E-2</v>
      </c>
      <c r="R523">
        <f t="shared" si="76"/>
        <v>339.15</v>
      </c>
      <c r="S523">
        <f t="shared" si="77"/>
        <v>18.149999999999977</v>
      </c>
      <c r="T523" t="str">
        <f t="shared" si="78"/>
        <v>Jan</v>
      </c>
      <c r="U523" t="str">
        <f t="shared" si="79"/>
        <v>Jan-2025</v>
      </c>
      <c r="V523" s="3">
        <f t="shared" si="80"/>
        <v>45658</v>
      </c>
      <c r="W523" t="str">
        <f>VLOOKUP(D523,Products!A:G,3,FALSE)</f>
        <v>Fashion</v>
      </c>
      <c r="X523" t="str">
        <f>VLOOKUP(D523,Products!A:G,2,FALSE)</f>
        <v>Jacket</v>
      </c>
    </row>
    <row r="524" spans="1:24">
      <c r="A524" s="1" t="s">
        <v>2336</v>
      </c>
      <c r="B524" s="2">
        <v>45694</v>
      </c>
      <c r="C524" s="1" t="s">
        <v>1476</v>
      </c>
      <c r="D524" s="1" t="s">
        <v>1693</v>
      </c>
      <c r="E524" s="1">
        <v>1</v>
      </c>
      <c r="F524" s="1">
        <v>499</v>
      </c>
      <c r="G524" s="1">
        <v>49.9</v>
      </c>
      <c r="H524" s="1" t="s">
        <v>1823</v>
      </c>
      <c r="I524" s="1" t="s">
        <v>1802</v>
      </c>
      <c r="J524" s="1" t="s">
        <v>1802</v>
      </c>
      <c r="K524" s="1" t="s">
        <v>1810</v>
      </c>
      <c r="L524" s="1">
        <v>50</v>
      </c>
      <c r="M524" s="1">
        <v>391</v>
      </c>
      <c r="N524">
        <f t="shared" si="72"/>
        <v>449.1</v>
      </c>
      <c r="O524">
        <f t="shared" si="73"/>
        <v>391</v>
      </c>
      <c r="P524">
        <f t="shared" si="74"/>
        <v>58.100000000000023</v>
      </c>
      <c r="Q524">
        <f t="shared" si="75"/>
        <v>0.12936985081273664</v>
      </c>
      <c r="R524">
        <f t="shared" si="76"/>
        <v>449.1</v>
      </c>
      <c r="S524">
        <f t="shared" si="77"/>
        <v>58.100000000000023</v>
      </c>
      <c r="T524" t="str">
        <f t="shared" si="78"/>
        <v>Feb</v>
      </c>
      <c r="U524" t="str">
        <f t="shared" si="79"/>
        <v>Feb-2025</v>
      </c>
      <c r="V524" s="3">
        <f t="shared" si="80"/>
        <v>45689</v>
      </c>
      <c r="W524" t="str">
        <f>VLOOKUP(D524,Products!A:G,3,FALSE)</f>
        <v>Electronics</v>
      </c>
      <c r="X524" t="str">
        <f>VLOOKUP(D524,Products!A:G,2,FALSE)</f>
        <v>Power Bank</v>
      </c>
    </row>
    <row r="525" spans="1:24">
      <c r="A525" s="1" t="s">
        <v>2337</v>
      </c>
      <c r="B525" s="2">
        <v>45516</v>
      </c>
      <c r="C525" s="1" t="s">
        <v>1436</v>
      </c>
      <c r="D525" s="1" t="s">
        <v>1720</v>
      </c>
      <c r="E525" s="1">
        <v>1</v>
      </c>
      <c r="F525" s="1">
        <v>999</v>
      </c>
      <c r="G525" s="1">
        <v>149.85</v>
      </c>
      <c r="H525" s="1" t="s">
        <v>1801</v>
      </c>
      <c r="I525" s="1" t="s">
        <v>1802</v>
      </c>
      <c r="J525" s="1" t="s">
        <v>1802</v>
      </c>
      <c r="K525" s="1" t="s">
        <v>1810</v>
      </c>
      <c r="L525" s="1">
        <v>40</v>
      </c>
      <c r="M525" s="1">
        <v>573</v>
      </c>
      <c r="N525">
        <f t="shared" si="72"/>
        <v>849.15</v>
      </c>
      <c r="O525">
        <f t="shared" si="73"/>
        <v>573</v>
      </c>
      <c r="P525">
        <f t="shared" si="74"/>
        <v>276.14999999999998</v>
      </c>
      <c r="Q525">
        <f t="shared" si="75"/>
        <v>0.32520756050167815</v>
      </c>
      <c r="R525">
        <f t="shared" si="76"/>
        <v>849.15</v>
      </c>
      <c r="S525">
        <f t="shared" si="77"/>
        <v>276.14999999999998</v>
      </c>
      <c r="T525" t="str">
        <f t="shared" si="78"/>
        <v>Aug</v>
      </c>
      <c r="U525" t="str">
        <f t="shared" si="79"/>
        <v>Aug-2024</v>
      </c>
      <c r="V525" s="3">
        <f t="shared" si="80"/>
        <v>45505</v>
      </c>
      <c r="W525" t="str">
        <f>VLOOKUP(D525,Products!A:G,3,FALSE)</f>
        <v>Fashion</v>
      </c>
      <c r="X525" t="str">
        <f>VLOOKUP(D525,Products!A:G,2,FALSE)</f>
        <v>Backpack</v>
      </c>
    </row>
    <row r="526" spans="1:24">
      <c r="A526" s="1" t="s">
        <v>2338</v>
      </c>
      <c r="B526" s="2">
        <v>45641</v>
      </c>
      <c r="C526" s="1" t="s">
        <v>135</v>
      </c>
      <c r="D526" s="1" t="s">
        <v>1754</v>
      </c>
      <c r="E526" s="1">
        <v>1</v>
      </c>
      <c r="F526" s="1">
        <v>399</v>
      </c>
      <c r="G526" s="1">
        <v>0</v>
      </c>
      <c r="H526" s="1" t="s">
        <v>1801</v>
      </c>
      <c r="I526" s="1" t="s">
        <v>1802</v>
      </c>
      <c r="J526" s="1" t="s">
        <v>1802</v>
      </c>
      <c r="K526" s="1" t="s">
        <v>1810</v>
      </c>
      <c r="L526" s="1">
        <v>70</v>
      </c>
      <c r="M526" s="1">
        <v>252</v>
      </c>
      <c r="N526">
        <f t="shared" si="72"/>
        <v>399</v>
      </c>
      <c r="O526">
        <f t="shared" si="73"/>
        <v>252</v>
      </c>
      <c r="P526">
        <f t="shared" si="74"/>
        <v>147</v>
      </c>
      <c r="Q526">
        <f t="shared" si="75"/>
        <v>0.36842105263157893</v>
      </c>
      <c r="R526">
        <f t="shared" si="76"/>
        <v>399</v>
      </c>
      <c r="S526">
        <f t="shared" si="77"/>
        <v>147</v>
      </c>
      <c r="T526" t="str">
        <f t="shared" si="78"/>
        <v>Dec</v>
      </c>
      <c r="U526" t="str">
        <f t="shared" si="79"/>
        <v>Dec-2024</v>
      </c>
      <c r="V526" s="3">
        <f t="shared" si="80"/>
        <v>45627</v>
      </c>
      <c r="W526" t="str">
        <f>VLOOKUP(D526,Products!A:G,3,FALSE)</f>
        <v>Beauty &amp; Personal Care</v>
      </c>
      <c r="X526" t="str">
        <f>VLOOKUP(D526,Products!A:G,2,FALSE)</f>
        <v>Shampoo</v>
      </c>
    </row>
    <row r="527" spans="1:24">
      <c r="A527" s="1" t="s">
        <v>2339</v>
      </c>
      <c r="B527" s="2">
        <v>45555</v>
      </c>
      <c r="C527" s="1" t="s">
        <v>1444</v>
      </c>
      <c r="D527" s="1" t="s">
        <v>1741</v>
      </c>
      <c r="E527" s="1">
        <v>1</v>
      </c>
      <c r="F527" s="1">
        <v>799</v>
      </c>
      <c r="G527" s="1">
        <v>119.85</v>
      </c>
      <c r="H527" s="1" t="s">
        <v>1801</v>
      </c>
      <c r="I527" s="1" t="s">
        <v>1802</v>
      </c>
      <c r="J527" s="1" t="s">
        <v>1802</v>
      </c>
      <c r="K527" s="1" t="s">
        <v>1813</v>
      </c>
      <c r="L527" s="1">
        <v>60</v>
      </c>
      <c r="M527" s="1">
        <v>596</v>
      </c>
      <c r="N527">
        <f t="shared" si="72"/>
        <v>679.15</v>
      </c>
      <c r="O527">
        <f t="shared" si="73"/>
        <v>596</v>
      </c>
      <c r="P527">
        <f t="shared" si="74"/>
        <v>83.149999999999977</v>
      </c>
      <c r="Q527">
        <f t="shared" si="75"/>
        <v>0.1224324523301185</v>
      </c>
      <c r="R527">
        <f t="shared" si="76"/>
        <v>679.15</v>
      </c>
      <c r="S527">
        <f t="shared" si="77"/>
        <v>83.149999999999977</v>
      </c>
      <c r="T527" t="str">
        <f t="shared" si="78"/>
        <v>Sep</v>
      </c>
      <c r="U527" t="str">
        <f t="shared" si="79"/>
        <v>Sep-2024</v>
      </c>
      <c r="V527" s="3">
        <f t="shared" si="80"/>
        <v>45536</v>
      </c>
      <c r="W527" t="str">
        <f>VLOOKUP(D527,Products!A:G,3,FALSE)</f>
        <v>Home &amp; Kitchen</v>
      </c>
      <c r="X527" t="str">
        <f>VLOOKUP(D527,Products!A:G,2,FALSE)</f>
        <v>Bedsheet</v>
      </c>
    </row>
    <row r="528" spans="1:24">
      <c r="A528" s="1" t="s">
        <v>2340</v>
      </c>
      <c r="B528" s="2">
        <v>45667</v>
      </c>
      <c r="C528" s="1" t="s">
        <v>1241</v>
      </c>
      <c r="D528" s="1" t="s">
        <v>1779</v>
      </c>
      <c r="E528" s="1">
        <v>2</v>
      </c>
      <c r="F528" s="1">
        <v>999</v>
      </c>
      <c r="G528" s="1">
        <v>199.8</v>
      </c>
      <c r="H528" s="1" t="s">
        <v>1801</v>
      </c>
      <c r="I528" s="1" t="s">
        <v>1802</v>
      </c>
      <c r="J528" s="1" t="s">
        <v>1802</v>
      </c>
      <c r="K528" s="1" t="s">
        <v>1810</v>
      </c>
      <c r="L528" s="1">
        <v>40</v>
      </c>
      <c r="M528" s="1">
        <v>809</v>
      </c>
      <c r="N528">
        <f t="shared" si="72"/>
        <v>1798.2</v>
      </c>
      <c r="O528">
        <f t="shared" si="73"/>
        <v>1618</v>
      </c>
      <c r="P528">
        <f t="shared" si="74"/>
        <v>180.20000000000005</v>
      </c>
      <c r="Q528">
        <f t="shared" si="75"/>
        <v>0.10021132243354468</v>
      </c>
      <c r="R528">
        <f t="shared" si="76"/>
        <v>1798.2</v>
      </c>
      <c r="S528">
        <f t="shared" si="77"/>
        <v>180.20000000000005</v>
      </c>
      <c r="T528" t="str">
        <f t="shared" si="78"/>
        <v>Jan</v>
      </c>
      <c r="U528" t="str">
        <f t="shared" si="79"/>
        <v>Jan-2025</v>
      </c>
      <c r="V528" s="3">
        <f t="shared" si="80"/>
        <v>45658</v>
      </c>
      <c r="W528" t="str">
        <f>VLOOKUP(D528,Products!A:G,3,FALSE)</f>
        <v>Sports &amp; Fitness</v>
      </c>
      <c r="X528" t="str">
        <f>VLOOKUP(D528,Products!A:G,2,FALSE)</f>
        <v>Yoga Mat</v>
      </c>
    </row>
    <row r="529" spans="1:24">
      <c r="A529" s="1" t="s">
        <v>2341</v>
      </c>
      <c r="B529" s="2">
        <v>45750</v>
      </c>
      <c r="C529" s="1" t="s">
        <v>1572</v>
      </c>
      <c r="D529" s="1" t="s">
        <v>1674</v>
      </c>
      <c r="E529" s="1">
        <v>1</v>
      </c>
      <c r="F529" s="1">
        <v>599</v>
      </c>
      <c r="G529" s="1">
        <v>0</v>
      </c>
      <c r="H529" s="1" t="s">
        <v>1801</v>
      </c>
      <c r="I529" s="1" t="s">
        <v>1815</v>
      </c>
      <c r="J529" s="1" t="s">
        <v>1815</v>
      </c>
      <c r="K529" s="1" t="s">
        <v>1807</v>
      </c>
      <c r="L529" s="1">
        <v>50</v>
      </c>
      <c r="M529" s="1">
        <v>470</v>
      </c>
      <c r="N529">
        <f t="shared" si="72"/>
        <v>599</v>
      </c>
      <c r="O529">
        <f t="shared" si="73"/>
        <v>470</v>
      </c>
      <c r="P529">
        <f t="shared" si="74"/>
        <v>129</v>
      </c>
      <c r="Q529">
        <f t="shared" si="75"/>
        <v>0.21535893155258765</v>
      </c>
      <c r="R529">
        <f t="shared" si="76"/>
        <v>0</v>
      </c>
      <c r="S529">
        <f t="shared" si="77"/>
        <v>0</v>
      </c>
      <c r="T529" t="str">
        <f t="shared" si="78"/>
        <v>Apr</v>
      </c>
      <c r="U529" t="str">
        <f t="shared" si="79"/>
        <v>Apr-2025</v>
      </c>
      <c r="V529" s="3">
        <f t="shared" si="80"/>
        <v>45748</v>
      </c>
      <c r="W529" t="str">
        <f>VLOOKUP(D529,Products!A:G,3,FALSE)</f>
        <v>Electronics</v>
      </c>
      <c r="X529" t="str">
        <f>VLOOKUP(D529,Products!A:G,2,FALSE)</f>
        <v>Laptop</v>
      </c>
    </row>
    <row r="530" spans="1:24">
      <c r="A530" s="1" t="s">
        <v>2342</v>
      </c>
      <c r="B530" s="2">
        <v>45402</v>
      </c>
      <c r="C530" s="1" t="s">
        <v>342</v>
      </c>
      <c r="D530" s="1" t="s">
        <v>1780</v>
      </c>
      <c r="E530" s="1">
        <v>1</v>
      </c>
      <c r="F530" s="1">
        <v>2999</v>
      </c>
      <c r="G530" s="1">
        <v>449.85</v>
      </c>
      <c r="H530" s="1" t="s">
        <v>1812</v>
      </c>
      <c r="I530" s="1" t="s">
        <v>1802</v>
      </c>
      <c r="J530" s="1" t="s">
        <v>1802</v>
      </c>
      <c r="K530" s="1" t="s">
        <v>1819</v>
      </c>
      <c r="L530" s="1">
        <v>100</v>
      </c>
      <c r="M530" s="1">
        <v>2394</v>
      </c>
      <c r="N530">
        <f t="shared" si="72"/>
        <v>2549.15</v>
      </c>
      <c r="O530">
        <f t="shared" si="73"/>
        <v>2394</v>
      </c>
      <c r="P530">
        <f t="shared" si="74"/>
        <v>155.15000000000009</v>
      </c>
      <c r="Q530">
        <f t="shared" si="75"/>
        <v>6.0863425063256413E-2</v>
      </c>
      <c r="R530">
        <f t="shared" si="76"/>
        <v>2549.15</v>
      </c>
      <c r="S530">
        <f t="shared" si="77"/>
        <v>155.15000000000009</v>
      </c>
      <c r="T530" t="str">
        <f t="shared" si="78"/>
        <v>Apr</v>
      </c>
      <c r="U530" t="str">
        <f t="shared" si="79"/>
        <v>Apr-2024</v>
      </c>
      <c r="V530" s="3">
        <f t="shared" si="80"/>
        <v>45383</v>
      </c>
      <c r="W530" t="str">
        <f>VLOOKUP(D530,Products!A:G,3,FALSE)</f>
        <v>Sports &amp; Fitness</v>
      </c>
      <c r="X530" t="str">
        <f>VLOOKUP(D530,Products!A:G,2,FALSE)</f>
        <v>Running Shoes</v>
      </c>
    </row>
    <row r="531" spans="1:24">
      <c r="A531" s="1" t="s">
        <v>2343</v>
      </c>
      <c r="B531" s="2">
        <v>45938</v>
      </c>
      <c r="C531" s="1" t="s">
        <v>359</v>
      </c>
      <c r="D531" s="1" t="s">
        <v>1686</v>
      </c>
      <c r="E531" s="1">
        <v>3</v>
      </c>
      <c r="F531" s="1">
        <v>1299</v>
      </c>
      <c r="G531" s="1">
        <v>389.7</v>
      </c>
      <c r="H531" s="1" t="s">
        <v>1821</v>
      </c>
      <c r="I531" s="1" t="s">
        <v>1802</v>
      </c>
      <c r="J531" s="1" t="s">
        <v>1802</v>
      </c>
      <c r="K531" s="1" t="s">
        <v>1813</v>
      </c>
      <c r="L531" s="1">
        <v>50</v>
      </c>
      <c r="M531" s="1">
        <v>881</v>
      </c>
      <c r="N531">
        <f t="shared" si="72"/>
        <v>3507.3</v>
      </c>
      <c r="O531">
        <f t="shared" si="73"/>
        <v>2643</v>
      </c>
      <c r="P531">
        <f t="shared" si="74"/>
        <v>864.30000000000018</v>
      </c>
      <c r="Q531">
        <f t="shared" si="75"/>
        <v>0.24642887691386542</v>
      </c>
      <c r="R531">
        <f t="shared" si="76"/>
        <v>3507.3</v>
      </c>
      <c r="S531">
        <f t="shared" si="77"/>
        <v>864.30000000000018</v>
      </c>
      <c r="T531" t="str">
        <f t="shared" si="78"/>
        <v>Oct</v>
      </c>
      <c r="U531" t="str">
        <f t="shared" si="79"/>
        <v>Oct-2025</v>
      </c>
      <c r="V531" s="3">
        <f t="shared" si="80"/>
        <v>45931</v>
      </c>
      <c r="W531" t="str">
        <f>VLOOKUP(D531,Products!A:G,3,FALSE)</f>
        <v>Electronics</v>
      </c>
      <c r="X531" t="str">
        <f>VLOOKUP(D531,Products!A:G,2,FALSE)</f>
        <v>Smartwatch</v>
      </c>
    </row>
    <row r="532" spans="1:24">
      <c r="A532" s="1" t="s">
        <v>2344</v>
      </c>
      <c r="B532" s="2">
        <v>45499</v>
      </c>
      <c r="C532" s="1" t="s">
        <v>1441</v>
      </c>
      <c r="D532" s="1" t="s">
        <v>1717</v>
      </c>
      <c r="E532" s="1">
        <v>3</v>
      </c>
      <c r="F532" s="1">
        <v>399</v>
      </c>
      <c r="G532" s="1">
        <v>179.55</v>
      </c>
      <c r="H532" s="1" t="s">
        <v>1805</v>
      </c>
      <c r="I532" s="1" t="s">
        <v>1802</v>
      </c>
      <c r="J532" s="1" t="s">
        <v>1802</v>
      </c>
      <c r="K532" s="1" t="s">
        <v>1819</v>
      </c>
      <c r="L532" s="1">
        <v>50</v>
      </c>
      <c r="M532" s="1">
        <v>226</v>
      </c>
      <c r="N532">
        <f t="shared" si="72"/>
        <v>1017.45</v>
      </c>
      <c r="O532">
        <f t="shared" si="73"/>
        <v>678</v>
      </c>
      <c r="P532">
        <f t="shared" si="74"/>
        <v>339.45000000000005</v>
      </c>
      <c r="Q532">
        <f t="shared" si="75"/>
        <v>0.33362818811735223</v>
      </c>
      <c r="R532">
        <f t="shared" si="76"/>
        <v>1017.45</v>
      </c>
      <c r="S532">
        <f t="shared" si="77"/>
        <v>339.45000000000005</v>
      </c>
      <c r="T532" t="str">
        <f t="shared" si="78"/>
        <v>Jul</v>
      </c>
      <c r="U532" t="str">
        <f t="shared" si="79"/>
        <v>Jul-2024</v>
      </c>
      <c r="V532" s="3">
        <f t="shared" si="80"/>
        <v>45474</v>
      </c>
      <c r="W532" t="str">
        <f>VLOOKUP(D532,Products!A:G,3,FALSE)</f>
        <v>Fashion</v>
      </c>
      <c r="X532" t="str">
        <f>VLOOKUP(D532,Products!A:G,2,FALSE)</f>
        <v>Backpack</v>
      </c>
    </row>
    <row r="533" spans="1:24">
      <c r="A533" s="1" t="s">
        <v>2345</v>
      </c>
      <c r="B533" s="2">
        <v>45801</v>
      </c>
      <c r="C533" s="1" t="s">
        <v>927</v>
      </c>
      <c r="D533" s="1" t="s">
        <v>1799</v>
      </c>
      <c r="E533" s="1">
        <v>1</v>
      </c>
      <c r="F533" s="1">
        <v>4999</v>
      </c>
      <c r="G533" s="1">
        <v>749.85</v>
      </c>
      <c r="H533" s="1" t="s">
        <v>1823</v>
      </c>
      <c r="I533" s="1" t="s">
        <v>1802</v>
      </c>
      <c r="J533" s="1" t="s">
        <v>1802</v>
      </c>
      <c r="K533" s="1" t="s">
        <v>1810</v>
      </c>
      <c r="L533" s="1">
        <v>80</v>
      </c>
      <c r="M533" s="1">
        <v>3463</v>
      </c>
      <c r="N533">
        <f t="shared" si="72"/>
        <v>4249.1499999999996</v>
      </c>
      <c r="O533">
        <f t="shared" si="73"/>
        <v>3463</v>
      </c>
      <c r="P533">
        <f t="shared" si="74"/>
        <v>786.14999999999964</v>
      </c>
      <c r="Q533">
        <f t="shared" si="75"/>
        <v>0.1850134732828918</v>
      </c>
      <c r="R533">
        <f t="shared" si="76"/>
        <v>4249.1499999999996</v>
      </c>
      <c r="S533">
        <f t="shared" si="77"/>
        <v>786.14999999999964</v>
      </c>
      <c r="T533" t="str">
        <f t="shared" si="78"/>
        <v>May</v>
      </c>
      <c r="U533" t="str">
        <f t="shared" si="79"/>
        <v>May-2025</v>
      </c>
      <c r="V533" s="3">
        <f t="shared" si="80"/>
        <v>45778</v>
      </c>
      <c r="W533" t="str">
        <f>VLOOKUP(D533,Products!A:G,3,FALSE)</f>
        <v>Sports &amp; Fitness</v>
      </c>
      <c r="X533" t="str">
        <f>VLOOKUP(D533,Products!A:G,2,FALSE)</f>
        <v>Cricket Bat</v>
      </c>
    </row>
    <row r="534" spans="1:24">
      <c r="A534" s="1" t="s">
        <v>2346</v>
      </c>
      <c r="B534" s="2">
        <v>45387</v>
      </c>
      <c r="C534" s="1" t="s">
        <v>1149</v>
      </c>
      <c r="D534" s="1" t="s">
        <v>1768</v>
      </c>
      <c r="E534" s="1">
        <v>2</v>
      </c>
      <c r="F534" s="1">
        <v>399</v>
      </c>
      <c r="G534" s="1">
        <v>79.8</v>
      </c>
      <c r="H534" s="1" t="s">
        <v>1805</v>
      </c>
      <c r="I534" s="1" t="s">
        <v>1802</v>
      </c>
      <c r="J534" s="1" t="s">
        <v>1802</v>
      </c>
      <c r="K534" s="1" t="s">
        <v>1807</v>
      </c>
      <c r="L534" s="1">
        <v>50</v>
      </c>
      <c r="M534" s="1">
        <v>322</v>
      </c>
      <c r="N534">
        <f t="shared" si="72"/>
        <v>718.2</v>
      </c>
      <c r="O534">
        <f t="shared" si="73"/>
        <v>644</v>
      </c>
      <c r="P534">
        <f t="shared" si="74"/>
        <v>74.200000000000045</v>
      </c>
      <c r="Q534">
        <f t="shared" si="75"/>
        <v>0.10331384015594548</v>
      </c>
      <c r="R534">
        <f t="shared" si="76"/>
        <v>718.2</v>
      </c>
      <c r="S534">
        <f t="shared" si="77"/>
        <v>74.200000000000045</v>
      </c>
      <c r="T534" t="str">
        <f t="shared" si="78"/>
        <v>Apr</v>
      </c>
      <c r="U534" t="str">
        <f t="shared" si="79"/>
        <v>Apr-2024</v>
      </c>
      <c r="V534" s="3">
        <f t="shared" si="80"/>
        <v>45383</v>
      </c>
      <c r="W534" t="str">
        <f>VLOOKUP(D534,Products!A:G,3,FALSE)</f>
        <v>Beauty &amp; Personal Care</v>
      </c>
      <c r="X534" t="str">
        <f>VLOOKUP(D534,Products!A:G,2,FALSE)</f>
        <v>Skin Care Kit</v>
      </c>
    </row>
    <row r="535" spans="1:24">
      <c r="A535" s="1" t="s">
        <v>2347</v>
      </c>
      <c r="B535" s="2">
        <v>45294</v>
      </c>
      <c r="C535" s="1" t="s">
        <v>1125</v>
      </c>
      <c r="D535" s="1" t="s">
        <v>1751</v>
      </c>
      <c r="E535" s="1">
        <v>1</v>
      </c>
      <c r="F535" s="1">
        <v>1599</v>
      </c>
      <c r="G535" s="1">
        <v>0</v>
      </c>
      <c r="H535" s="1" t="s">
        <v>1823</v>
      </c>
      <c r="I535" s="1" t="s">
        <v>1815</v>
      </c>
      <c r="J535" s="1" t="s">
        <v>1815</v>
      </c>
      <c r="K535" s="1" t="s">
        <v>1810</v>
      </c>
      <c r="L535" s="1">
        <v>80</v>
      </c>
      <c r="M535" s="1">
        <v>1023</v>
      </c>
      <c r="N535">
        <f t="shared" si="72"/>
        <v>1599</v>
      </c>
      <c r="O535">
        <f t="shared" si="73"/>
        <v>1023</v>
      </c>
      <c r="P535">
        <f t="shared" si="74"/>
        <v>576</v>
      </c>
      <c r="Q535">
        <f t="shared" si="75"/>
        <v>0.36022514071294559</v>
      </c>
      <c r="R535">
        <f t="shared" si="76"/>
        <v>0</v>
      </c>
      <c r="S535">
        <f t="shared" si="77"/>
        <v>0</v>
      </c>
      <c r="T535" t="str">
        <f t="shared" si="78"/>
        <v>Jan</v>
      </c>
      <c r="U535" t="str">
        <f t="shared" si="79"/>
        <v>Jan-2024</v>
      </c>
      <c r="V535" s="3">
        <f t="shared" si="80"/>
        <v>45292</v>
      </c>
      <c r="W535" t="str">
        <f>VLOOKUP(D535,Products!A:G,3,FALSE)</f>
        <v>Beauty &amp; Personal Care</v>
      </c>
      <c r="X535" t="str">
        <f>VLOOKUP(D535,Products!A:G,2,FALSE)</f>
        <v>Face Wash</v>
      </c>
    </row>
    <row r="536" spans="1:24">
      <c r="A536" s="1" t="s">
        <v>2348</v>
      </c>
      <c r="B536" s="2">
        <v>45873</v>
      </c>
      <c r="C536" s="1" t="s">
        <v>916</v>
      </c>
      <c r="D536" s="1" t="s">
        <v>1706</v>
      </c>
      <c r="E536" s="1">
        <v>2</v>
      </c>
      <c r="F536" s="1">
        <v>799</v>
      </c>
      <c r="G536" s="1">
        <v>159.80000000000001</v>
      </c>
      <c r="H536" s="1" t="s">
        <v>1823</v>
      </c>
      <c r="I536" s="1" t="s">
        <v>1802</v>
      </c>
      <c r="J536" s="1" t="s">
        <v>1802</v>
      </c>
      <c r="K536" s="1" t="s">
        <v>1810</v>
      </c>
      <c r="L536" s="1">
        <v>100</v>
      </c>
      <c r="M536" s="1">
        <v>526</v>
      </c>
      <c r="N536">
        <f t="shared" si="72"/>
        <v>1438.2</v>
      </c>
      <c r="O536">
        <f t="shared" si="73"/>
        <v>1052</v>
      </c>
      <c r="P536">
        <f t="shared" si="74"/>
        <v>386.20000000000005</v>
      </c>
      <c r="Q536">
        <f t="shared" si="75"/>
        <v>0.26853010707829233</v>
      </c>
      <c r="R536">
        <f t="shared" si="76"/>
        <v>1438.2</v>
      </c>
      <c r="S536">
        <f t="shared" si="77"/>
        <v>386.20000000000005</v>
      </c>
      <c r="T536" t="str">
        <f t="shared" si="78"/>
        <v>Aug</v>
      </c>
      <c r="U536" t="str">
        <f t="shared" si="79"/>
        <v>Aug-2025</v>
      </c>
      <c r="V536" s="3">
        <f t="shared" si="80"/>
        <v>45870</v>
      </c>
      <c r="W536" t="str">
        <f>VLOOKUP(D536,Products!A:G,3,FALSE)</f>
        <v>Fashion</v>
      </c>
      <c r="X536" t="str">
        <f>VLOOKUP(D536,Products!A:G,2,FALSE)</f>
        <v>Jeans</v>
      </c>
    </row>
    <row r="537" spans="1:24">
      <c r="A537" s="1" t="s">
        <v>2349</v>
      </c>
      <c r="B537" s="2">
        <v>45699</v>
      </c>
      <c r="C537" s="1" t="s">
        <v>1640</v>
      </c>
      <c r="D537" s="1" t="s">
        <v>1717</v>
      </c>
      <c r="E537" s="1">
        <v>2</v>
      </c>
      <c r="F537" s="1">
        <v>399</v>
      </c>
      <c r="G537" s="1">
        <v>0</v>
      </c>
      <c r="H537" s="1" t="s">
        <v>1805</v>
      </c>
      <c r="I537" s="1" t="s">
        <v>1802</v>
      </c>
      <c r="J537" s="1" t="s">
        <v>1802</v>
      </c>
      <c r="K537" s="1" t="s">
        <v>1813</v>
      </c>
      <c r="L537" s="1">
        <v>50</v>
      </c>
      <c r="M537" s="1">
        <v>226</v>
      </c>
      <c r="N537">
        <f t="shared" si="72"/>
        <v>798</v>
      </c>
      <c r="O537">
        <f t="shared" si="73"/>
        <v>452</v>
      </c>
      <c r="P537">
        <f t="shared" si="74"/>
        <v>346</v>
      </c>
      <c r="Q537">
        <f t="shared" si="75"/>
        <v>0.43358395989974935</v>
      </c>
      <c r="R537">
        <f t="shared" si="76"/>
        <v>798</v>
      </c>
      <c r="S537">
        <f t="shared" si="77"/>
        <v>346</v>
      </c>
      <c r="T537" t="str">
        <f t="shared" si="78"/>
        <v>Feb</v>
      </c>
      <c r="U537" t="str">
        <f t="shared" si="79"/>
        <v>Feb-2025</v>
      </c>
      <c r="V537" s="3">
        <f t="shared" si="80"/>
        <v>45689</v>
      </c>
      <c r="W537" t="str">
        <f>VLOOKUP(D537,Products!A:G,3,FALSE)</f>
        <v>Fashion</v>
      </c>
      <c r="X537" t="str">
        <f>VLOOKUP(D537,Products!A:G,2,FALSE)</f>
        <v>Backpack</v>
      </c>
    </row>
    <row r="538" spans="1:24">
      <c r="A538" s="1" t="s">
        <v>2350</v>
      </c>
      <c r="B538" s="2">
        <v>45913</v>
      </c>
      <c r="C538" s="1" t="s">
        <v>1490</v>
      </c>
      <c r="D538" s="1" t="s">
        <v>1782</v>
      </c>
      <c r="E538" s="1">
        <v>1</v>
      </c>
      <c r="F538" s="1">
        <v>6999</v>
      </c>
      <c r="G538" s="1">
        <v>0</v>
      </c>
      <c r="H538" s="1" t="s">
        <v>1805</v>
      </c>
      <c r="I538" s="1" t="s">
        <v>1815</v>
      </c>
      <c r="J538" s="1" t="s">
        <v>1815</v>
      </c>
      <c r="K538" s="1" t="s">
        <v>1810</v>
      </c>
      <c r="L538" s="1">
        <v>80</v>
      </c>
      <c r="M538" s="1">
        <v>4782</v>
      </c>
      <c r="N538">
        <f t="shared" si="72"/>
        <v>6999</v>
      </c>
      <c r="O538">
        <f t="shared" si="73"/>
        <v>4782</v>
      </c>
      <c r="P538">
        <f t="shared" si="74"/>
        <v>2217</v>
      </c>
      <c r="Q538">
        <f t="shared" si="75"/>
        <v>0.31675953707672527</v>
      </c>
      <c r="R538">
        <f t="shared" si="76"/>
        <v>0</v>
      </c>
      <c r="S538">
        <f t="shared" si="77"/>
        <v>0</v>
      </c>
      <c r="T538" t="str">
        <f t="shared" si="78"/>
        <v>Sep</v>
      </c>
      <c r="U538" t="str">
        <f t="shared" si="79"/>
        <v>Sep-2025</v>
      </c>
      <c r="V538" s="3">
        <f t="shared" si="80"/>
        <v>45901</v>
      </c>
      <c r="W538" t="str">
        <f>VLOOKUP(D538,Products!A:G,3,FALSE)</f>
        <v>Sports &amp; Fitness</v>
      </c>
      <c r="X538" t="str">
        <f>VLOOKUP(D538,Products!A:G,2,FALSE)</f>
        <v>Running Shoes</v>
      </c>
    </row>
    <row r="539" spans="1:24">
      <c r="A539" s="1" t="s">
        <v>2351</v>
      </c>
      <c r="B539" s="2">
        <v>45846</v>
      </c>
      <c r="C539" s="1" t="s">
        <v>1416</v>
      </c>
      <c r="D539" s="1" t="s">
        <v>1751</v>
      </c>
      <c r="E539" s="1">
        <v>1</v>
      </c>
      <c r="F539" s="1">
        <v>1599</v>
      </c>
      <c r="G539" s="1">
        <v>0</v>
      </c>
      <c r="H539" s="1" t="s">
        <v>1805</v>
      </c>
      <c r="I539" s="1" t="s">
        <v>1802</v>
      </c>
      <c r="J539" s="1" t="s">
        <v>1802</v>
      </c>
      <c r="K539" s="1" t="s">
        <v>1813</v>
      </c>
      <c r="L539" s="1">
        <v>50</v>
      </c>
      <c r="M539" s="1">
        <v>1023</v>
      </c>
      <c r="N539">
        <f t="shared" si="72"/>
        <v>1599</v>
      </c>
      <c r="O539">
        <f t="shared" si="73"/>
        <v>1023</v>
      </c>
      <c r="P539">
        <f t="shared" si="74"/>
        <v>576</v>
      </c>
      <c r="Q539">
        <f t="shared" si="75"/>
        <v>0.36022514071294559</v>
      </c>
      <c r="R539">
        <f t="shared" si="76"/>
        <v>1599</v>
      </c>
      <c r="S539">
        <f t="shared" si="77"/>
        <v>576</v>
      </c>
      <c r="T539" t="str">
        <f t="shared" si="78"/>
        <v>Jul</v>
      </c>
      <c r="U539" t="str">
        <f t="shared" si="79"/>
        <v>Jul-2025</v>
      </c>
      <c r="V539" s="3">
        <f t="shared" si="80"/>
        <v>45839</v>
      </c>
      <c r="W539" t="str">
        <f>VLOOKUP(D539,Products!A:G,3,FALSE)</f>
        <v>Beauty &amp; Personal Care</v>
      </c>
      <c r="X539" t="str">
        <f>VLOOKUP(D539,Products!A:G,2,FALSE)</f>
        <v>Face Wash</v>
      </c>
    </row>
    <row r="540" spans="1:24">
      <c r="A540" s="1" t="s">
        <v>2352</v>
      </c>
      <c r="B540" s="2">
        <v>45761</v>
      </c>
      <c r="C540" s="1" t="s">
        <v>311</v>
      </c>
      <c r="D540" s="1" t="s">
        <v>1764</v>
      </c>
      <c r="E540" s="1">
        <v>4</v>
      </c>
      <c r="F540" s="1">
        <v>499</v>
      </c>
      <c r="G540" s="1">
        <v>99.8</v>
      </c>
      <c r="H540" s="1" t="s">
        <v>1823</v>
      </c>
      <c r="I540" s="1" t="s">
        <v>1802</v>
      </c>
      <c r="J540" s="1" t="s">
        <v>1802</v>
      </c>
      <c r="K540" s="1" t="s">
        <v>1810</v>
      </c>
      <c r="L540" s="1">
        <v>100</v>
      </c>
      <c r="M540" s="1">
        <v>334</v>
      </c>
      <c r="N540">
        <f t="shared" si="72"/>
        <v>1896.2</v>
      </c>
      <c r="O540">
        <f t="shared" si="73"/>
        <v>1336</v>
      </c>
      <c r="P540">
        <f t="shared" si="74"/>
        <v>560.20000000000005</v>
      </c>
      <c r="Q540">
        <f t="shared" si="75"/>
        <v>0.29543297120556905</v>
      </c>
      <c r="R540">
        <f t="shared" si="76"/>
        <v>1896.2</v>
      </c>
      <c r="S540">
        <f t="shared" si="77"/>
        <v>560.20000000000005</v>
      </c>
      <c r="T540" t="str">
        <f t="shared" si="78"/>
        <v>Apr</v>
      </c>
      <c r="U540" t="str">
        <f t="shared" si="79"/>
        <v>Apr-2025</v>
      </c>
      <c r="V540" s="3">
        <f t="shared" si="80"/>
        <v>45748</v>
      </c>
      <c r="W540" t="str">
        <f>VLOOKUP(D540,Products!A:G,3,FALSE)</f>
        <v>Beauty &amp; Personal Care</v>
      </c>
      <c r="X540" t="str">
        <f>VLOOKUP(D540,Products!A:G,2,FALSE)</f>
        <v>Skin Care Kit</v>
      </c>
    </row>
    <row r="541" spans="1:24">
      <c r="A541" s="1" t="s">
        <v>2353</v>
      </c>
      <c r="B541" s="2">
        <v>45709</v>
      </c>
      <c r="C541" s="1" t="s">
        <v>1510</v>
      </c>
      <c r="D541" s="1" t="s">
        <v>1761</v>
      </c>
      <c r="E541" s="1">
        <v>2</v>
      </c>
      <c r="F541" s="1">
        <v>499</v>
      </c>
      <c r="G541" s="1">
        <v>0</v>
      </c>
      <c r="H541" s="1" t="s">
        <v>1812</v>
      </c>
      <c r="I541" s="1" t="s">
        <v>1815</v>
      </c>
      <c r="J541" s="1" t="s">
        <v>1815</v>
      </c>
      <c r="K541" s="1" t="s">
        <v>1810</v>
      </c>
      <c r="L541" s="1">
        <v>80</v>
      </c>
      <c r="M541" s="1">
        <v>394</v>
      </c>
      <c r="N541">
        <f t="shared" si="72"/>
        <v>998</v>
      </c>
      <c r="O541">
        <f t="shared" si="73"/>
        <v>788</v>
      </c>
      <c r="P541">
        <f t="shared" si="74"/>
        <v>210</v>
      </c>
      <c r="Q541">
        <f t="shared" si="75"/>
        <v>0.21042084168336672</v>
      </c>
      <c r="R541">
        <f t="shared" si="76"/>
        <v>0</v>
      </c>
      <c r="S541">
        <f t="shared" si="77"/>
        <v>0</v>
      </c>
      <c r="T541" t="str">
        <f t="shared" si="78"/>
        <v>Feb</v>
      </c>
      <c r="U541" t="str">
        <f t="shared" si="79"/>
        <v>Feb-2025</v>
      </c>
      <c r="V541" s="3">
        <f t="shared" si="80"/>
        <v>45689</v>
      </c>
      <c r="W541" t="str">
        <f>VLOOKUP(D541,Products!A:G,3,FALSE)</f>
        <v>Beauty &amp; Personal Care</v>
      </c>
      <c r="X541" t="str">
        <f>VLOOKUP(D541,Products!A:G,2,FALSE)</f>
        <v>Trimmer</v>
      </c>
    </row>
    <row r="542" spans="1:24">
      <c r="A542" s="1" t="s">
        <v>2354</v>
      </c>
      <c r="B542" s="2">
        <v>45768</v>
      </c>
      <c r="C542" s="1" t="s">
        <v>378</v>
      </c>
      <c r="D542" s="1" t="s">
        <v>1794</v>
      </c>
      <c r="E542" s="1">
        <v>2</v>
      </c>
      <c r="F542" s="1">
        <v>299</v>
      </c>
      <c r="G542" s="1">
        <v>29.9</v>
      </c>
      <c r="H542" s="1" t="s">
        <v>1821</v>
      </c>
      <c r="I542" s="1" t="s">
        <v>1802</v>
      </c>
      <c r="J542" s="1" t="s">
        <v>1802</v>
      </c>
      <c r="K542" s="1" t="s">
        <v>1803</v>
      </c>
      <c r="L542" s="1">
        <v>70</v>
      </c>
      <c r="M542" s="1">
        <v>168</v>
      </c>
      <c r="N542">
        <f t="shared" si="72"/>
        <v>568.1</v>
      </c>
      <c r="O542">
        <f t="shared" si="73"/>
        <v>336</v>
      </c>
      <c r="P542">
        <f t="shared" si="74"/>
        <v>232.10000000000002</v>
      </c>
      <c r="Q542">
        <f t="shared" si="75"/>
        <v>0.408554831895793</v>
      </c>
      <c r="R542">
        <f t="shared" si="76"/>
        <v>568.1</v>
      </c>
      <c r="S542">
        <f t="shared" si="77"/>
        <v>232.10000000000002</v>
      </c>
      <c r="T542" t="str">
        <f t="shared" si="78"/>
        <v>Apr</v>
      </c>
      <c r="U542" t="str">
        <f t="shared" si="79"/>
        <v>Apr-2025</v>
      </c>
      <c r="V542" s="3">
        <f t="shared" si="80"/>
        <v>45748</v>
      </c>
      <c r="W542" t="str">
        <f>VLOOKUP(D542,Products!A:G,3,FALSE)</f>
        <v>Sports &amp; Fitness</v>
      </c>
      <c r="X542" t="str">
        <f>VLOOKUP(D542,Products!A:G,2,FALSE)</f>
        <v>Fitness Band</v>
      </c>
    </row>
    <row r="543" spans="1:24">
      <c r="A543" s="1" t="s">
        <v>2355</v>
      </c>
      <c r="B543" s="2">
        <v>45468</v>
      </c>
      <c r="C543" s="1" t="s">
        <v>545</v>
      </c>
      <c r="D543" s="1" t="s">
        <v>1790</v>
      </c>
      <c r="E543" s="1">
        <v>2</v>
      </c>
      <c r="F543" s="1">
        <v>999</v>
      </c>
      <c r="G543" s="1">
        <v>299.7</v>
      </c>
      <c r="H543" s="1" t="s">
        <v>1821</v>
      </c>
      <c r="I543" s="1" t="s">
        <v>1802</v>
      </c>
      <c r="J543" s="1" t="s">
        <v>1802</v>
      </c>
      <c r="K543" s="1" t="s">
        <v>1817</v>
      </c>
      <c r="L543" s="1">
        <v>40</v>
      </c>
      <c r="M543" s="1">
        <v>629</v>
      </c>
      <c r="N543">
        <f t="shared" si="72"/>
        <v>1698.3</v>
      </c>
      <c r="O543">
        <f t="shared" si="73"/>
        <v>1258</v>
      </c>
      <c r="P543">
        <f t="shared" si="74"/>
        <v>440.29999999999995</v>
      </c>
      <c r="Q543">
        <f t="shared" si="75"/>
        <v>0.25925925925925924</v>
      </c>
      <c r="R543">
        <f t="shared" si="76"/>
        <v>1698.3</v>
      </c>
      <c r="S543">
        <f t="shared" si="77"/>
        <v>440.29999999999995</v>
      </c>
      <c r="T543" t="str">
        <f t="shared" si="78"/>
        <v>Jun</v>
      </c>
      <c r="U543" t="str">
        <f t="shared" si="79"/>
        <v>Jun-2024</v>
      </c>
      <c r="V543" s="3">
        <f t="shared" si="80"/>
        <v>45444</v>
      </c>
      <c r="W543" t="str">
        <f>VLOOKUP(D543,Products!A:G,3,FALSE)</f>
        <v>Sports &amp; Fitness</v>
      </c>
      <c r="X543" t="str">
        <f>VLOOKUP(D543,Products!A:G,2,FALSE)</f>
        <v>Fitness Band</v>
      </c>
    </row>
    <row r="544" spans="1:24">
      <c r="A544" s="1" t="s">
        <v>2356</v>
      </c>
      <c r="B544" s="2">
        <v>45641</v>
      </c>
      <c r="C544" s="1" t="s">
        <v>305</v>
      </c>
      <c r="D544" s="1" t="s">
        <v>1768</v>
      </c>
      <c r="E544" s="1">
        <v>1</v>
      </c>
      <c r="F544" s="1">
        <v>399</v>
      </c>
      <c r="G544" s="1">
        <v>59.85</v>
      </c>
      <c r="H544" s="1" t="s">
        <v>1823</v>
      </c>
      <c r="I544" s="1" t="s">
        <v>1802</v>
      </c>
      <c r="J544" s="1" t="s">
        <v>1802</v>
      </c>
      <c r="K544" s="1" t="s">
        <v>1803</v>
      </c>
      <c r="L544" s="1">
        <v>40</v>
      </c>
      <c r="M544" s="1">
        <v>322</v>
      </c>
      <c r="N544">
        <f t="shared" si="72"/>
        <v>339.15</v>
      </c>
      <c r="O544">
        <f t="shared" si="73"/>
        <v>322</v>
      </c>
      <c r="P544">
        <f t="shared" si="74"/>
        <v>17.149999999999977</v>
      </c>
      <c r="Q544">
        <f t="shared" si="75"/>
        <v>5.056759545923626E-2</v>
      </c>
      <c r="R544">
        <f t="shared" si="76"/>
        <v>339.15</v>
      </c>
      <c r="S544">
        <f t="shared" si="77"/>
        <v>17.149999999999977</v>
      </c>
      <c r="T544" t="str">
        <f t="shared" si="78"/>
        <v>Dec</v>
      </c>
      <c r="U544" t="str">
        <f t="shared" si="79"/>
        <v>Dec-2024</v>
      </c>
      <c r="V544" s="3">
        <f t="shared" si="80"/>
        <v>45627</v>
      </c>
      <c r="W544" t="str">
        <f>VLOOKUP(D544,Products!A:G,3,FALSE)</f>
        <v>Beauty &amp; Personal Care</v>
      </c>
      <c r="X544" t="str">
        <f>VLOOKUP(D544,Products!A:G,2,FALSE)</f>
        <v>Skin Care Kit</v>
      </c>
    </row>
    <row r="545" spans="1:24">
      <c r="A545" s="1" t="s">
        <v>2357</v>
      </c>
      <c r="B545" s="2">
        <v>45394</v>
      </c>
      <c r="C545" s="1" t="s">
        <v>79</v>
      </c>
      <c r="D545" s="1" t="s">
        <v>1780</v>
      </c>
      <c r="E545" s="1">
        <v>2</v>
      </c>
      <c r="F545" s="1">
        <v>2999</v>
      </c>
      <c r="G545" s="1">
        <v>0</v>
      </c>
      <c r="H545" s="1" t="s">
        <v>1805</v>
      </c>
      <c r="I545" s="1" t="s">
        <v>1815</v>
      </c>
      <c r="J545" s="1" t="s">
        <v>1815</v>
      </c>
      <c r="K545" s="1" t="s">
        <v>1819</v>
      </c>
      <c r="L545" s="1">
        <v>50</v>
      </c>
      <c r="M545" s="1">
        <v>2394</v>
      </c>
      <c r="N545">
        <f t="shared" si="72"/>
        <v>5998</v>
      </c>
      <c r="O545">
        <f t="shared" si="73"/>
        <v>4788</v>
      </c>
      <c r="P545">
        <f t="shared" si="74"/>
        <v>1210</v>
      </c>
      <c r="Q545">
        <f t="shared" si="75"/>
        <v>0.20173391130376792</v>
      </c>
      <c r="R545">
        <f t="shared" si="76"/>
        <v>0</v>
      </c>
      <c r="S545">
        <f t="shared" si="77"/>
        <v>0</v>
      </c>
      <c r="T545" t="str">
        <f t="shared" si="78"/>
        <v>Apr</v>
      </c>
      <c r="U545" t="str">
        <f t="shared" si="79"/>
        <v>Apr-2024</v>
      </c>
      <c r="V545" s="3">
        <f t="shared" si="80"/>
        <v>45383</v>
      </c>
      <c r="W545" t="str">
        <f>VLOOKUP(D545,Products!A:G,3,FALSE)</f>
        <v>Sports &amp; Fitness</v>
      </c>
      <c r="X545" t="str">
        <f>VLOOKUP(D545,Products!A:G,2,FALSE)</f>
        <v>Running Shoes</v>
      </c>
    </row>
    <row r="546" spans="1:24">
      <c r="A546" s="1" t="s">
        <v>2358</v>
      </c>
      <c r="B546" s="2">
        <v>45452</v>
      </c>
      <c r="C546" s="1" t="s">
        <v>497</v>
      </c>
      <c r="D546" s="1" t="s">
        <v>1743</v>
      </c>
      <c r="E546" s="1">
        <v>1</v>
      </c>
      <c r="F546" s="1">
        <v>299</v>
      </c>
      <c r="G546" s="1">
        <v>0</v>
      </c>
      <c r="H546" s="1" t="s">
        <v>1805</v>
      </c>
      <c r="I546" s="1" t="s">
        <v>1815</v>
      </c>
      <c r="J546" s="1" t="s">
        <v>1815</v>
      </c>
      <c r="K546" s="1" t="s">
        <v>1817</v>
      </c>
      <c r="L546" s="1">
        <v>40</v>
      </c>
      <c r="M546" s="1">
        <v>188</v>
      </c>
      <c r="N546">
        <f t="shared" si="72"/>
        <v>299</v>
      </c>
      <c r="O546">
        <f t="shared" si="73"/>
        <v>188</v>
      </c>
      <c r="P546">
        <f t="shared" si="74"/>
        <v>111</v>
      </c>
      <c r="Q546">
        <f t="shared" si="75"/>
        <v>0.37123745819397991</v>
      </c>
      <c r="R546">
        <f t="shared" si="76"/>
        <v>0</v>
      </c>
      <c r="S546">
        <f t="shared" si="77"/>
        <v>0</v>
      </c>
      <c r="T546" t="str">
        <f t="shared" si="78"/>
        <v>Jun</v>
      </c>
      <c r="U546" t="str">
        <f t="shared" si="79"/>
        <v>Jun-2024</v>
      </c>
      <c r="V546" s="3">
        <f t="shared" si="80"/>
        <v>45444</v>
      </c>
      <c r="W546" t="str">
        <f>VLOOKUP(D546,Products!A:G,3,FALSE)</f>
        <v>Home &amp; Kitchen</v>
      </c>
      <c r="X546" t="str">
        <f>VLOOKUP(D546,Products!A:G,2,FALSE)</f>
        <v>Storage Box</v>
      </c>
    </row>
    <row r="547" spans="1:24">
      <c r="A547" s="1" t="s">
        <v>2359</v>
      </c>
      <c r="B547" s="2">
        <v>45313</v>
      </c>
      <c r="C547" s="1" t="s">
        <v>1167</v>
      </c>
      <c r="D547" s="1" t="s">
        <v>1702</v>
      </c>
      <c r="E547" s="1">
        <v>1</v>
      </c>
      <c r="F547" s="1">
        <v>4999</v>
      </c>
      <c r="G547" s="1">
        <v>749.85</v>
      </c>
      <c r="H547" s="1" t="s">
        <v>1805</v>
      </c>
      <c r="I547" s="1" t="s">
        <v>1802</v>
      </c>
      <c r="J547" s="1" t="s">
        <v>1802</v>
      </c>
      <c r="K547" s="1" t="s">
        <v>1810</v>
      </c>
      <c r="L547" s="1">
        <v>50</v>
      </c>
      <c r="M547" s="1">
        <v>3572</v>
      </c>
      <c r="N547">
        <f t="shared" si="72"/>
        <v>4249.1499999999996</v>
      </c>
      <c r="O547">
        <f t="shared" si="73"/>
        <v>3572</v>
      </c>
      <c r="P547">
        <f t="shared" si="74"/>
        <v>677.14999999999964</v>
      </c>
      <c r="Q547">
        <f t="shared" si="75"/>
        <v>0.15936128402151012</v>
      </c>
      <c r="R547">
        <f t="shared" si="76"/>
        <v>4249.1499999999996</v>
      </c>
      <c r="S547">
        <f t="shared" si="77"/>
        <v>677.14999999999964</v>
      </c>
      <c r="T547" t="str">
        <f t="shared" si="78"/>
        <v>Jan</v>
      </c>
      <c r="U547" t="str">
        <f t="shared" si="79"/>
        <v>Jan-2024</v>
      </c>
      <c r="V547" s="3">
        <f t="shared" si="80"/>
        <v>45292</v>
      </c>
      <c r="W547" t="str">
        <f>VLOOKUP(D547,Products!A:G,3,FALSE)</f>
        <v>Fashion</v>
      </c>
      <c r="X547" t="str">
        <f>VLOOKUP(D547,Products!A:G,2,FALSE)</f>
        <v>Jeans</v>
      </c>
    </row>
    <row r="548" spans="1:24">
      <c r="A548" s="1" t="s">
        <v>2360</v>
      </c>
      <c r="B548" s="2">
        <v>45790</v>
      </c>
      <c r="C548" s="1" t="s">
        <v>342</v>
      </c>
      <c r="D548" s="1" t="s">
        <v>1790</v>
      </c>
      <c r="E548" s="1">
        <v>1</v>
      </c>
      <c r="F548" s="1">
        <v>999</v>
      </c>
      <c r="G548" s="1">
        <v>99.9</v>
      </c>
      <c r="H548" s="1" t="s">
        <v>1801</v>
      </c>
      <c r="I548" s="1" t="s">
        <v>1802</v>
      </c>
      <c r="J548" s="1" t="s">
        <v>1802</v>
      </c>
      <c r="K548" s="1" t="s">
        <v>1810</v>
      </c>
      <c r="L548" s="1">
        <v>60</v>
      </c>
      <c r="M548" s="1">
        <v>629</v>
      </c>
      <c r="N548">
        <f t="shared" si="72"/>
        <v>899.1</v>
      </c>
      <c r="O548">
        <f t="shared" si="73"/>
        <v>629</v>
      </c>
      <c r="P548">
        <f t="shared" si="74"/>
        <v>270.10000000000002</v>
      </c>
      <c r="Q548">
        <f t="shared" si="75"/>
        <v>0.30041152263374488</v>
      </c>
      <c r="R548">
        <f t="shared" si="76"/>
        <v>899.1</v>
      </c>
      <c r="S548">
        <f t="shared" si="77"/>
        <v>270.10000000000002</v>
      </c>
      <c r="T548" t="str">
        <f t="shared" si="78"/>
        <v>May</v>
      </c>
      <c r="U548" t="str">
        <f t="shared" si="79"/>
        <v>May-2025</v>
      </c>
      <c r="V548" s="3">
        <f t="shared" si="80"/>
        <v>45778</v>
      </c>
      <c r="W548" t="str">
        <f>VLOOKUP(D548,Products!A:G,3,FALSE)</f>
        <v>Sports &amp; Fitness</v>
      </c>
      <c r="X548" t="str">
        <f>VLOOKUP(D548,Products!A:G,2,FALSE)</f>
        <v>Fitness Band</v>
      </c>
    </row>
    <row r="549" spans="1:24">
      <c r="A549" s="1" t="s">
        <v>2361</v>
      </c>
      <c r="B549" s="2">
        <v>45657</v>
      </c>
      <c r="C549" s="1" t="s">
        <v>1497</v>
      </c>
      <c r="D549" s="1" t="s">
        <v>1795</v>
      </c>
      <c r="E549" s="1">
        <v>3</v>
      </c>
      <c r="F549" s="1">
        <v>499</v>
      </c>
      <c r="G549" s="1">
        <v>149.69999999999999</v>
      </c>
      <c r="H549" s="1" t="s">
        <v>1801</v>
      </c>
      <c r="I549" s="1" t="s">
        <v>1802</v>
      </c>
      <c r="J549" s="1" t="s">
        <v>1802</v>
      </c>
      <c r="K549" s="1" t="s">
        <v>1807</v>
      </c>
      <c r="L549" s="1">
        <v>50</v>
      </c>
      <c r="M549" s="1">
        <v>324</v>
      </c>
      <c r="N549">
        <f t="shared" si="72"/>
        <v>1347.3</v>
      </c>
      <c r="O549">
        <f t="shared" si="73"/>
        <v>972</v>
      </c>
      <c r="P549">
        <f t="shared" si="74"/>
        <v>375.29999999999995</v>
      </c>
      <c r="Q549">
        <f t="shared" si="75"/>
        <v>0.27855711422845691</v>
      </c>
      <c r="R549">
        <f t="shared" si="76"/>
        <v>1347.3</v>
      </c>
      <c r="S549">
        <f t="shared" si="77"/>
        <v>375.29999999999995</v>
      </c>
      <c r="T549" t="str">
        <f t="shared" si="78"/>
        <v>Dec</v>
      </c>
      <c r="U549" t="str">
        <f t="shared" si="79"/>
        <v>Dec-2024</v>
      </c>
      <c r="V549" s="3">
        <f t="shared" si="80"/>
        <v>45627</v>
      </c>
      <c r="W549" t="str">
        <f>VLOOKUP(D549,Products!A:G,3,FALSE)</f>
        <v>Sports &amp; Fitness</v>
      </c>
      <c r="X549" t="str">
        <f>VLOOKUP(D549,Products!A:G,2,FALSE)</f>
        <v>Cricket Bat</v>
      </c>
    </row>
    <row r="550" spans="1:24">
      <c r="A550" s="1" t="s">
        <v>2362</v>
      </c>
      <c r="B550" s="2">
        <v>45960</v>
      </c>
      <c r="C550" s="1" t="s">
        <v>1217</v>
      </c>
      <c r="D550" s="1" t="s">
        <v>1673</v>
      </c>
      <c r="E550" s="1">
        <v>1</v>
      </c>
      <c r="F550" s="1">
        <v>399</v>
      </c>
      <c r="G550" s="1">
        <v>19.95</v>
      </c>
      <c r="H550" s="1" t="s">
        <v>1801</v>
      </c>
      <c r="I550" s="1" t="s">
        <v>1802</v>
      </c>
      <c r="J550" s="1" t="s">
        <v>1802</v>
      </c>
      <c r="K550" s="1" t="s">
        <v>1810</v>
      </c>
      <c r="L550" s="1">
        <v>50</v>
      </c>
      <c r="M550" s="1">
        <v>221</v>
      </c>
      <c r="N550">
        <f t="shared" si="72"/>
        <v>379.05</v>
      </c>
      <c r="O550">
        <f t="shared" si="73"/>
        <v>221</v>
      </c>
      <c r="P550">
        <f t="shared" si="74"/>
        <v>158.05000000000001</v>
      </c>
      <c r="Q550">
        <f t="shared" si="75"/>
        <v>0.41696346128479095</v>
      </c>
      <c r="R550">
        <f t="shared" si="76"/>
        <v>379.05</v>
      </c>
      <c r="S550">
        <f t="shared" si="77"/>
        <v>158.05000000000001</v>
      </c>
      <c r="T550" t="str">
        <f t="shared" si="78"/>
        <v>Oct</v>
      </c>
      <c r="U550" t="str">
        <f t="shared" si="79"/>
        <v>Oct-2025</v>
      </c>
      <c r="V550" s="3">
        <f t="shared" si="80"/>
        <v>45931</v>
      </c>
      <c r="W550" t="str">
        <f>VLOOKUP(D550,Products!A:G,3,FALSE)</f>
        <v>Electronics</v>
      </c>
      <c r="X550" t="str">
        <f>VLOOKUP(D550,Products!A:G,2,FALSE)</f>
        <v>Laptop</v>
      </c>
    </row>
    <row r="551" spans="1:24">
      <c r="A551" s="1" t="s">
        <v>2363</v>
      </c>
      <c r="B551" s="2">
        <v>45512</v>
      </c>
      <c r="C551" s="1" t="s">
        <v>578</v>
      </c>
      <c r="D551" s="1" t="s">
        <v>1758</v>
      </c>
      <c r="E551" s="1">
        <v>2</v>
      </c>
      <c r="F551" s="1">
        <v>2499</v>
      </c>
      <c r="G551" s="1">
        <v>749.7</v>
      </c>
      <c r="H551" s="1" t="s">
        <v>1801</v>
      </c>
      <c r="I551" s="1" t="s">
        <v>1802</v>
      </c>
      <c r="J551" s="1" t="s">
        <v>1802</v>
      </c>
      <c r="K551" s="1" t="s">
        <v>1810</v>
      </c>
      <c r="L551" s="1">
        <v>60</v>
      </c>
      <c r="M551" s="1">
        <v>1632</v>
      </c>
      <c r="N551">
        <f t="shared" si="72"/>
        <v>4248.3</v>
      </c>
      <c r="O551">
        <f t="shared" si="73"/>
        <v>3264</v>
      </c>
      <c r="P551">
        <f t="shared" si="74"/>
        <v>984.30000000000018</v>
      </c>
      <c r="Q551">
        <f t="shared" si="75"/>
        <v>0.23169267707082836</v>
      </c>
      <c r="R551">
        <f t="shared" si="76"/>
        <v>4248.3</v>
      </c>
      <c r="S551">
        <f t="shared" si="77"/>
        <v>984.30000000000018</v>
      </c>
      <c r="T551" t="str">
        <f t="shared" si="78"/>
        <v>Aug</v>
      </c>
      <c r="U551" t="str">
        <f t="shared" si="79"/>
        <v>Aug-2024</v>
      </c>
      <c r="V551" s="3">
        <f t="shared" si="80"/>
        <v>45505</v>
      </c>
      <c r="W551" t="str">
        <f>VLOOKUP(D551,Products!A:G,3,FALSE)</f>
        <v>Beauty &amp; Personal Care</v>
      </c>
      <c r="X551" t="str">
        <f>VLOOKUP(D551,Products!A:G,2,FALSE)</f>
        <v>Shampoo</v>
      </c>
    </row>
    <row r="552" spans="1:24">
      <c r="A552" s="1" t="s">
        <v>2364</v>
      </c>
      <c r="B552" s="2">
        <v>45942</v>
      </c>
      <c r="C552" s="1" t="s">
        <v>1444</v>
      </c>
      <c r="D552" s="1" t="s">
        <v>1660</v>
      </c>
      <c r="E552" s="1">
        <v>1</v>
      </c>
      <c r="F552" s="1">
        <v>799</v>
      </c>
      <c r="G552" s="1">
        <v>159.80000000000001</v>
      </c>
      <c r="H552" s="1" t="s">
        <v>1821</v>
      </c>
      <c r="I552" s="1" t="s">
        <v>1802</v>
      </c>
      <c r="J552" s="1" t="s">
        <v>1802</v>
      </c>
      <c r="K552" s="1" t="s">
        <v>1807</v>
      </c>
      <c r="L552" s="1">
        <v>70</v>
      </c>
      <c r="M552" s="1">
        <v>547</v>
      </c>
      <c r="N552">
        <f t="shared" si="72"/>
        <v>639.20000000000005</v>
      </c>
      <c r="O552">
        <f t="shared" si="73"/>
        <v>547</v>
      </c>
      <c r="P552">
        <f t="shared" si="74"/>
        <v>92.200000000000045</v>
      </c>
      <c r="Q552">
        <f t="shared" si="75"/>
        <v>0.14424280350438054</v>
      </c>
      <c r="R552">
        <f t="shared" si="76"/>
        <v>639.20000000000005</v>
      </c>
      <c r="S552">
        <f t="shared" si="77"/>
        <v>92.200000000000045</v>
      </c>
      <c r="T552" t="str">
        <f t="shared" si="78"/>
        <v>Oct</v>
      </c>
      <c r="U552" t="str">
        <f t="shared" si="79"/>
        <v>Oct-2025</v>
      </c>
      <c r="V552" s="3">
        <f t="shared" si="80"/>
        <v>45931</v>
      </c>
      <c r="W552" t="str">
        <f>VLOOKUP(D552,Products!A:G,3,FALSE)</f>
        <v>Electronics</v>
      </c>
      <c r="X552" t="str">
        <f>VLOOKUP(D552,Products!A:G,2,FALSE)</f>
        <v>Smartphone</v>
      </c>
    </row>
    <row r="553" spans="1:24">
      <c r="A553" s="1" t="s">
        <v>2365</v>
      </c>
      <c r="B553" s="2">
        <v>45566</v>
      </c>
      <c r="C553" s="1" t="s">
        <v>1293</v>
      </c>
      <c r="D553" s="1" t="s">
        <v>1798</v>
      </c>
      <c r="E553" s="1">
        <v>3</v>
      </c>
      <c r="F553" s="1">
        <v>1299</v>
      </c>
      <c r="G553" s="1">
        <v>194.85</v>
      </c>
      <c r="H553" s="1" t="s">
        <v>1821</v>
      </c>
      <c r="I553" s="1" t="s">
        <v>1802</v>
      </c>
      <c r="J553" s="1" t="s">
        <v>1802</v>
      </c>
      <c r="K553" s="1" t="s">
        <v>1817</v>
      </c>
      <c r="L553" s="1">
        <v>80</v>
      </c>
      <c r="M553" s="1">
        <v>1025</v>
      </c>
      <c r="N553">
        <f t="shared" si="72"/>
        <v>3702.15</v>
      </c>
      <c r="O553">
        <f t="shared" si="73"/>
        <v>3075</v>
      </c>
      <c r="P553">
        <f t="shared" si="74"/>
        <v>627.15000000000009</v>
      </c>
      <c r="Q553">
        <f t="shared" si="75"/>
        <v>0.16940156395607961</v>
      </c>
      <c r="R553">
        <f t="shared" si="76"/>
        <v>3702.15</v>
      </c>
      <c r="S553">
        <f t="shared" si="77"/>
        <v>627.15000000000009</v>
      </c>
      <c r="T553" t="str">
        <f t="shared" si="78"/>
        <v>Oct</v>
      </c>
      <c r="U553" t="str">
        <f t="shared" si="79"/>
        <v>Oct-2024</v>
      </c>
      <c r="V553" s="3">
        <f t="shared" si="80"/>
        <v>45566</v>
      </c>
      <c r="W553" t="str">
        <f>VLOOKUP(D553,Products!A:G,3,FALSE)</f>
        <v>Sports &amp; Fitness</v>
      </c>
      <c r="X553" t="str">
        <f>VLOOKUP(D553,Products!A:G,2,FALSE)</f>
        <v>Cricket Bat</v>
      </c>
    </row>
    <row r="554" spans="1:24">
      <c r="A554" s="1" t="s">
        <v>2366</v>
      </c>
      <c r="B554" s="2">
        <v>45337</v>
      </c>
      <c r="C554" s="1" t="s">
        <v>1170</v>
      </c>
      <c r="D554" s="1" t="s">
        <v>1682</v>
      </c>
      <c r="E554" s="1">
        <v>1</v>
      </c>
      <c r="F554" s="1">
        <v>1599</v>
      </c>
      <c r="G554" s="1">
        <v>0</v>
      </c>
      <c r="H554" s="1" t="s">
        <v>1821</v>
      </c>
      <c r="I554" s="1" t="s">
        <v>1815</v>
      </c>
      <c r="J554" s="1" t="s">
        <v>1815</v>
      </c>
      <c r="K554" s="1" t="s">
        <v>1803</v>
      </c>
      <c r="L554" s="1">
        <v>100</v>
      </c>
      <c r="M554" s="1">
        <v>1169</v>
      </c>
      <c r="N554">
        <f t="shared" si="72"/>
        <v>1599</v>
      </c>
      <c r="O554">
        <f t="shared" si="73"/>
        <v>1169</v>
      </c>
      <c r="P554">
        <f t="shared" si="74"/>
        <v>430</v>
      </c>
      <c r="Q554">
        <f t="shared" si="75"/>
        <v>0.26891807379612259</v>
      </c>
      <c r="R554">
        <f t="shared" si="76"/>
        <v>0</v>
      </c>
      <c r="S554">
        <f t="shared" si="77"/>
        <v>0</v>
      </c>
      <c r="T554" t="str">
        <f t="shared" si="78"/>
        <v>Feb</v>
      </c>
      <c r="U554" t="str">
        <f t="shared" si="79"/>
        <v>Feb-2024</v>
      </c>
      <c r="V554" s="3">
        <f t="shared" si="80"/>
        <v>45323</v>
      </c>
      <c r="W554" t="str">
        <f>VLOOKUP(D554,Products!A:G,3,FALSE)</f>
        <v>Electronics</v>
      </c>
      <c r="X554" t="str">
        <f>VLOOKUP(D554,Products!A:G,2,FALSE)</f>
        <v>Headphones</v>
      </c>
    </row>
    <row r="555" spans="1:24">
      <c r="A555" s="1" t="s">
        <v>2367</v>
      </c>
      <c r="B555" s="2">
        <v>45457</v>
      </c>
      <c r="C555" s="1" t="s">
        <v>1490</v>
      </c>
      <c r="D555" s="1" t="s">
        <v>1696</v>
      </c>
      <c r="E555" s="1">
        <v>1</v>
      </c>
      <c r="F555" s="1">
        <v>799</v>
      </c>
      <c r="G555" s="1">
        <v>119.85</v>
      </c>
      <c r="H555" s="1" t="s">
        <v>1823</v>
      </c>
      <c r="I555" s="1" t="s">
        <v>1802</v>
      </c>
      <c r="J555" s="1" t="s">
        <v>1802</v>
      </c>
      <c r="K555" s="1" t="s">
        <v>1807</v>
      </c>
      <c r="L555" s="1">
        <v>40</v>
      </c>
      <c r="M555" s="1">
        <v>613</v>
      </c>
      <c r="N555">
        <f t="shared" si="72"/>
        <v>679.15</v>
      </c>
      <c r="O555">
        <f t="shared" si="73"/>
        <v>613</v>
      </c>
      <c r="P555">
        <f t="shared" si="74"/>
        <v>66.149999999999977</v>
      </c>
      <c r="Q555">
        <f t="shared" si="75"/>
        <v>9.740116321872927E-2</v>
      </c>
      <c r="R555">
        <f t="shared" si="76"/>
        <v>679.15</v>
      </c>
      <c r="S555">
        <f t="shared" si="77"/>
        <v>66.149999999999977</v>
      </c>
      <c r="T555" t="str">
        <f t="shared" si="78"/>
        <v>Jun</v>
      </c>
      <c r="U555" t="str">
        <f t="shared" si="79"/>
        <v>Jun-2024</v>
      </c>
      <c r="V555" s="3">
        <f t="shared" si="80"/>
        <v>45444</v>
      </c>
      <c r="W555" t="str">
        <f>VLOOKUP(D555,Products!A:G,3,FALSE)</f>
        <v>Fashion</v>
      </c>
      <c r="X555" t="str">
        <f>VLOOKUP(D555,Products!A:G,2,FALSE)</f>
        <v>T-Shirt</v>
      </c>
    </row>
    <row r="556" spans="1:24">
      <c r="A556" s="1" t="s">
        <v>2368</v>
      </c>
      <c r="B556" s="2">
        <v>45803</v>
      </c>
      <c r="C556" s="1" t="s">
        <v>814</v>
      </c>
      <c r="D556" s="1" t="s">
        <v>1759</v>
      </c>
      <c r="E556" s="1">
        <v>2</v>
      </c>
      <c r="F556" s="1">
        <v>2499</v>
      </c>
      <c r="G556" s="1">
        <v>0</v>
      </c>
      <c r="H556" s="1" t="s">
        <v>1801</v>
      </c>
      <c r="I556" s="1" t="s">
        <v>1815</v>
      </c>
      <c r="J556" s="1" t="s">
        <v>1815</v>
      </c>
      <c r="K556" s="1" t="s">
        <v>1813</v>
      </c>
      <c r="L556" s="1">
        <v>80</v>
      </c>
      <c r="M556" s="1">
        <v>1430</v>
      </c>
      <c r="N556">
        <f t="shared" si="72"/>
        <v>4998</v>
      </c>
      <c r="O556">
        <f t="shared" si="73"/>
        <v>2860</v>
      </c>
      <c r="P556">
        <f t="shared" si="74"/>
        <v>2138</v>
      </c>
      <c r="Q556">
        <f t="shared" si="75"/>
        <v>0.42777110844337735</v>
      </c>
      <c r="R556">
        <f t="shared" si="76"/>
        <v>0</v>
      </c>
      <c r="S556">
        <f t="shared" si="77"/>
        <v>0</v>
      </c>
      <c r="T556" t="str">
        <f t="shared" si="78"/>
        <v>May</v>
      </c>
      <c r="U556" t="str">
        <f t="shared" si="79"/>
        <v>May-2025</v>
      </c>
      <c r="V556" s="3">
        <f t="shared" si="80"/>
        <v>45778</v>
      </c>
      <c r="W556" t="str">
        <f>VLOOKUP(D556,Products!A:G,3,FALSE)</f>
        <v>Beauty &amp; Personal Care</v>
      </c>
      <c r="X556" t="str">
        <f>VLOOKUP(D556,Products!A:G,2,FALSE)</f>
        <v>Trimmer</v>
      </c>
    </row>
    <row r="557" spans="1:24">
      <c r="A557" s="1" t="s">
        <v>2369</v>
      </c>
      <c r="B557" s="2">
        <v>45880</v>
      </c>
      <c r="C557" s="1" t="s">
        <v>401</v>
      </c>
      <c r="D557" s="1" t="s">
        <v>1780</v>
      </c>
      <c r="E557" s="1">
        <v>3</v>
      </c>
      <c r="F557" s="1">
        <v>2999</v>
      </c>
      <c r="G557" s="1">
        <v>899.7</v>
      </c>
      <c r="H557" s="1" t="s">
        <v>1801</v>
      </c>
      <c r="I557" s="1" t="s">
        <v>1802</v>
      </c>
      <c r="J557" s="1" t="s">
        <v>1802</v>
      </c>
      <c r="K557" s="1" t="s">
        <v>1817</v>
      </c>
      <c r="L557" s="1">
        <v>50</v>
      </c>
      <c r="M557" s="1">
        <v>2394</v>
      </c>
      <c r="N557">
        <f t="shared" si="72"/>
        <v>8097.3</v>
      </c>
      <c r="O557">
        <f t="shared" si="73"/>
        <v>7182</v>
      </c>
      <c r="P557">
        <f t="shared" si="74"/>
        <v>915.30000000000018</v>
      </c>
      <c r="Q557">
        <f t="shared" si="75"/>
        <v>0.11303767922640882</v>
      </c>
      <c r="R557">
        <f t="shared" si="76"/>
        <v>8097.3</v>
      </c>
      <c r="S557">
        <f t="shared" si="77"/>
        <v>915.30000000000018</v>
      </c>
      <c r="T557" t="str">
        <f t="shared" si="78"/>
        <v>Aug</v>
      </c>
      <c r="U557" t="str">
        <f t="shared" si="79"/>
        <v>Aug-2025</v>
      </c>
      <c r="V557" s="3">
        <f t="shared" si="80"/>
        <v>45870</v>
      </c>
      <c r="W557" t="str">
        <f>VLOOKUP(D557,Products!A:G,3,FALSE)</f>
        <v>Sports &amp; Fitness</v>
      </c>
      <c r="X557" t="str">
        <f>VLOOKUP(D557,Products!A:G,2,FALSE)</f>
        <v>Running Shoes</v>
      </c>
    </row>
    <row r="558" spans="1:24">
      <c r="A558" s="1" t="s">
        <v>2370</v>
      </c>
      <c r="B558" s="2">
        <v>45335</v>
      </c>
      <c r="C558" s="1" t="s">
        <v>1262</v>
      </c>
      <c r="D558" s="1" t="s">
        <v>1793</v>
      </c>
      <c r="E558" s="1">
        <v>4</v>
      </c>
      <c r="F558" s="1">
        <v>299</v>
      </c>
      <c r="G558" s="1">
        <v>0</v>
      </c>
      <c r="H558" s="1" t="s">
        <v>1821</v>
      </c>
      <c r="I558" s="1" t="s">
        <v>1802</v>
      </c>
      <c r="J558" s="1" t="s">
        <v>1802</v>
      </c>
      <c r="K558" s="1" t="s">
        <v>1813</v>
      </c>
      <c r="L558" s="1">
        <v>40</v>
      </c>
      <c r="M558" s="1">
        <v>221</v>
      </c>
      <c r="N558">
        <f t="shared" si="72"/>
        <v>1196</v>
      </c>
      <c r="O558">
        <f t="shared" si="73"/>
        <v>884</v>
      </c>
      <c r="P558">
        <f t="shared" si="74"/>
        <v>312</v>
      </c>
      <c r="Q558">
        <f t="shared" si="75"/>
        <v>0.2608695652173913</v>
      </c>
      <c r="R558">
        <f t="shared" si="76"/>
        <v>1196</v>
      </c>
      <c r="S558">
        <f t="shared" si="77"/>
        <v>312</v>
      </c>
      <c r="T558" t="str">
        <f t="shared" si="78"/>
        <v>Feb</v>
      </c>
      <c r="U558" t="str">
        <f t="shared" si="79"/>
        <v>Feb-2024</v>
      </c>
      <c r="V558" s="3">
        <f t="shared" si="80"/>
        <v>45323</v>
      </c>
      <c r="W558" t="str">
        <f>VLOOKUP(D558,Products!A:G,3,FALSE)</f>
        <v>Sports &amp; Fitness</v>
      </c>
      <c r="X558" t="str">
        <f>VLOOKUP(D558,Products!A:G,2,FALSE)</f>
        <v>Fitness Band</v>
      </c>
    </row>
    <row r="559" spans="1:24">
      <c r="A559" s="1" t="s">
        <v>2371</v>
      </c>
      <c r="B559" s="2">
        <v>45587</v>
      </c>
      <c r="C559" s="1" t="s">
        <v>831</v>
      </c>
      <c r="D559" s="1" t="s">
        <v>1664</v>
      </c>
      <c r="E559" s="1">
        <v>4</v>
      </c>
      <c r="F559" s="1">
        <v>999</v>
      </c>
      <c r="G559" s="1">
        <v>0</v>
      </c>
      <c r="H559" s="1" t="s">
        <v>1805</v>
      </c>
      <c r="I559" s="1" t="s">
        <v>1802</v>
      </c>
      <c r="J559" s="1" t="s">
        <v>1802</v>
      </c>
      <c r="K559" s="1" t="s">
        <v>1810</v>
      </c>
      <c r="L559" s="1">
        <v>60</v>
      </c>
      <c r="M559" s="1">
        <v>590</v>
      </c>
      <c r="N559">
        <f t="shared" si="72"/>
        <v>3996</v>
      </c>
      <c r="O559">
        <f t="shared" si="73"/>
        <v>2360</v>
      </c>
      <c r="P559">
        <f t="shared" si="74"/>
        <v>1636</v>
      </c>
      <c r="Q559">
        <f t="shared" si="75"/>
        <v>0.4094094094094094</v>
      </c>
      <c r="R559">
        <f t="shared" si="76"/>
        <v>3996</v>
      </c>
      <c r="S559">
        <f t="shared" si="77"/>
        <v>1636</v>
      </c>
      <c r="T559" t="str">
        <f t="shared" si="78"/>
        <v>Oct</v>
      </c>
      <c r="U559" t="str">
        <f t="shared" si="79"/>
        <v>Oct-2024</v>
      </c>
      <c r="V559" s="3">
        <f t="shared" si="80"/>
        <v>45566</v>
      </c>
      <c r="W559" t="str">
        <f>VLOOKUP(D559,Products!A:G,3,FALSE)</f>
        <v>Electronics</v>
      </c>
      <c r="X559" t="str">
        <f>VLOOKUP(D559,Products!A:G,2,FALSE)</f>
        <v>Smartphone</v>
      </c>
    </row>
    <row r="560" spans="1:24">
      <c r="A560" s="1" t="s">
        <v>2372</v>
      </c>
      <c r="B560" s="2">
        <v>45813</v>
      </c>
      <c r="C560" s="1" t="s">
        <v>1315</v>
      </c>
      <c r="D560" s="1" t="s">
        <v>1680</v>
      </c>
      <c r="E560" s="1">
        <v>2</v>
      </c>
      <c r="F560" s="1">
        <v>2499</v>
      </c>
      <c r="G560" s="1">
        <v>0</v>
      </c>
      <c r="H560" s="1" t="s">
        <v>1801</v>
      </c>
      <c r="I560" s="1" t="s">
        <v>1802</v>
      </c>
      <c r="J560" s="1" t="s">
        <v>1802</v>
      </c>
      <c r="K560" s="1" t="s">
        <v>1813</v>
      </c>
      <c r="L560" s="1">
        <v>40</v>
      </c>
      <c r="M560" s="1">
        <v>2030</v>
      </c>
      <c r="N560">
        <f t="shared" si="72"/>
        <v>4998</v>
      </c>
      <c r="O560">
        <f t="shared" si="73"/>
        <v>4060</v>
      </c>
      <c r="P560">
        <f t="shared" si="74"/>
        <v>938</v>
      </c>
      <c r="Q560">
        <f t="shared" si="75"/>
        <v>0.1876750700280112</v>
      </c>
      <c r="R560">
        <f t="shared" si="76"/>
        <v>4998</v>
      </c>
      <c r="S560">
        <f t="shared" si="77"/>
        <v>938</v>
      </c>
      <c r="T560" t="str">
        <f t="shared" si="78"/>
        <v>Jun</v>
      </c>
      <c r="U560" t="str">
        <f t="shared" si="79"/>
        <v>Jun-2025</v>
      </c>
      <c r="V560" s="3">
        <f t="shared" si="80"/>
        <v>45809</v>
      </c>
      <c r="W560" t="str">
        <f>VLOOKUP(D560,Products!A:G,3,FALSE)</f>
        <v>Electronics</v>
      </c>
      <c r="X560" t="str">
        <f>VLOOKUP(D560,Products!A:G,2,FALSE)</f>
        <v>Headphones</v>
      </c>
    </row>
    <row r="561" spans="1:24">
      <c r="A561" s="1" t="s">
        <v>2373</v>
      </c>
      <c r="B561" s="2">
        <v>45874</v>
      </c>
      <c r="C561" s="1" t="s">
        <v>1362</v>
      </c>
      <c r="D561" s="1" t="s">
        <v>1666</v>
      </c>
      <c r="E561" s="1">
        <v>1</v>
      </c>
      <c r="F561" s="1">
        <v>399</v>
      </c>
      <c r="G561" s="1">
        <v>0</v>
      </c>
      <c r="H561" s="1" t="s">
        <v>1823</v>
      </c>
      <c r="I561" s="1" t="s">
        <v>1815</v>
      </c>
      <c r="J561" s="1" t="s">
        <v>1815</v>
      </c>
      <c r="K561" s="1" t="s">
        <v>1817</v>
      </c>
      <c r="L561" s="1">
        <v>70</v>
      </c>
      <c r="M561" s="1">
        <v>307</v>
      </c>
      <c r="N561">
        <f t="shared" si="72"/>
        <v>399</v>
      </c>
      <c r="O561">
        <f t="shared" si="73"/>
        <v>307</v>
      </c>
      <c r="P561">
        <f t="shared" si="74"/>
        <v>92</v>
      </c>
      <c r="Q561">
        <f t="shared" si="75"/>
        <v>0.23057644110275688</v>
      </c>
      <c r="R561">
        <f t="shared" si="76"/>
        <v>0</v>
      </c>
      <c r="S561">
        <f t="shared" si="77"/>
        <v>0</v>
      </c>
      <c r="T561" t="str">
        <f t="shared" si="78"/>
        <v>Aug</v>
      </c>
      <c r="U561" t="str">
        <f t="shared" si="79"/>
        <v>Aug-2025</v>
      </c>
      <c r="V561" s="3">
        <f t="shared" si="80"/>
        <v>45870</v>
      </c>
      <c r="W561" t="str">
        <f>VLOOKUP(D561,Products!A:G,3,FALSE)</f>
        <v>Electronics</v>
      </c>
      <c r="X561" t="str">
        <f>VLOOKUP(D561,Products!A:G,2,FALSE)</f>
        <v>Smartphone</v>
      </c>
    </row>
    <row r="562" spans="1:24">
      <c r="A562" s="1" t="s">
        <v>2374</v>
      </c>
      <c r="B562" s="2">
        <v>45673</v>
      </c>
      <c r="C562" s="1" t="s">
        <v>1454</v>
      </c>
      <c r="D562" s="1" t="s">
        <v>1774</v>
      </c>
      <c r="E562" s="1">
        <v>2</v>
      </c>
      <c r="F562" s="1">
        <v>499</v>
      </c>
      <c r="G562" s="1">
        <v>199.6</v>
      </c>
      <c r="H562" s="1" t="s">
        <v>1823</v>
      </c>
      <c r="I562" s="1" t="s">
        <v>1802</v>
      </c>
      <c r="J562" s="1" t="s">
        <v>1802</v>
      </c>
      <c r="K562" s="1" t="s">
        <v>1803</v>
      </c>
      <c r="L562" s="1">
        <v>100</v>
      </c>
      <c r="M562" s="1">
        <v>280</v>
      </c>
      <c r="N562">
        <f t="shared" si="72"/>
        <v>798.4</v>
      </c>
      <c r="O562">
        <f t="shared" si="73"/>
        <v>560</v>
      </c>
      <c r="P562">
        <f t="shared" si="74"/>
        <v>238.39999999999998</v>
      </c>
      <c r="Q562">
        <f t="shared" si="75"/>
        <v>0.29859719438877752</v>
      </c>
      <c r="R562">
        <f t="shared" si="76"/>
        <v>798.4</v>
      </c>
      <c r="S562">
        <f t="shared" si="77"/>
        <v>238.39999999999998</v>
      </c>
      <c r="T562" t="str">
        <f t="shared" si="78"/>
        <v>Jan</v>
      </c>
      <c r="U562" t="str">
        <f t="shared" si="79"/>
        <v>Jan-2025</v>
      </c>
      <c r="V562" s="3">
        <f t="shared" si="80"/>
        <v>45658</v>
      </c>
      <c r="W562" t="str">
        <f>VLOOKUP(D562,Products!A:G,3,FALSE)</f>
        <v>Sports &amp; Fitness</v>
      </c>
      <c r="X562" t="str">
        <f>VLOOKUP(D562,Products!A:G,2,FALSE)</f>
        <v>Yoga Mat</v>
      </c>
    </row>
    <row r="563" spans="1:24">
      <c r="A563" s="1" t="s">
        <v>2375</v>
      </c>
      <c r="B563" s="2">
        <v>45381</v>
      </c>
      <c r="C563" s="1" t="s">
        <v>929</v>
      </c>
      <c r="D563" s="1" t="s">
        <v>1695</v>
      </c>
      <c r="E563" s="1">
        <v>1</v>
      </c>
      <c r="F563" s="1">
        <v>1999</v>
      </c>
      <c r="G563" s="1">
        <v>0</v>
      </c>
      <c r="H563" s="1" t="s">
        <v>1812</v>
      </c>
      <c r="I563" s="1" t="s">
        <v>1815</v>
      </c>
      <c r="J563" s="1" t="s">
        <v>1815</v>
      </c>
      <c r="K563" s="1" t="s">
        <v>1810</v>
      </c>
      <c r="L563" s="1">
        <v>100</v>
      </c>
      <c r="M563" s="1">
        <v>1597</v>
      </c>
      <c r="N563">
        <f t="shared" si="72"/>
        <v>1999</v>
      </c>
      <c r="O563">
        <f t="shared" si="73"/>
        <v>1597</v>
      </c>
      <c r="P563">
        <f t="shared" si="74"/>
        <v>402</v>
      </c>
      <c r="Q563">
        <f t="shared" si="75"/>
        <v>0.20110055027513757</v>
      </c>
      <c r="R563">
        <f t="shared" si="76"/>
        <v>0</v>
      </c>
      <c r="S563">
        <f t="shared" si="77"/>
        <v>0</v>
      </c>
      <c r="T563" t="str">
        <f t="shared" si="78"/>
        <v>Mar</v>
      </c>
      <c r="U563" t="str">
        <f t="shared" si="79"/>
        <v>Mar-2024</v>
      </c>
      <c r="V563" s="3">
        <f t="shared" si="80"/>
        <v>45352</v>
      </c>
      <c r="W563" t="str">
        <f>VLOOKUP(D563,Products!A:G,3,FALSE)</f>
        <v>Electronics</v>
      </c>
      <c r="X563" t="str">
        <f>VLOOKUP(D563,Products!A:G,2,FALSE)</f>
        <v>Power Bank</v>
      </c>
    </row>
    <row r="564" spans="1:24">
      <c r="A564" s="1" t="s">
        <v>2376</v>
      </c>
      <c r="B564" s="2">
        <v>45397</v>
      </c>
      <c r="C564" s="1" t="s">
        <v>1438</v>
      </c>
      <c r="D564" s="1" t="s">
        <v>1799</v>
      </c>
      <c r="E564" s="1">
        <v>2</v>
      </c>
      <c r="F564" s="1">
        <v>4999</v>
      </c>
      <c r="G564" s="1">
        <v>0</v>
      </c>
      <c r="H564" s="1" t="s">
        <v>1805</v>
      </c>
      <c r="I564" s="1" t="s">
        <v>1802</v>
      </c>
      <c r="J564" s="1" t="s">
        <v>1809</v>
      </c>
      <c r="K564" s="1" t="s">
        <v>1803</v>
      </c>
      <c r="L564" s="1">
        <v>60</v>
      </c>
      <c r="M564" s="1">
        <v>3463</v>
      </c>
      <c r="N564">
        <f t="shared" si="72"/>
        <v>9998</v>
      </c>
      <c r="O564">
        <f t="shared" si="73"/>
        <v>6926</v>
      </c>
      <c r="P564">
        <f t="shared" si="74"/>
        <v>3072</v>
      </c>
      <c r="Q564">
        <f t="shared" si="75"/>
        <v>0.30726145229045809</v>
      </c>
      <c r="R564">
        <f t="shared" si="76"/>
        <v>9998</v>
      </c>
      <c r="S564">
        <f t="shared" si="77"/>
        <v>3072</v>
      </c>
      <c r="T564" t="str">
        <f t="shared" si="78"/>
        <v>Apr</v>
      </c>
      <c r="U564" t="str">
        <f t="shared" si="79"/>
        <v>Apr-2024</v>
      </c>
      <c r="V564" s="3">
        <f t="shared" si="80"/>
        <v>45383</v>
      </c>
      <c r="W564" t="str">
        <f>VLOOKUP(D564,Products!A:G,3,FALSE)</f>
        <v>Sports &amp; Fitness</v>
      </c>
      <c r="X564" t="str">
        <f>VLOOKUP(D564,Products!A:G,2,FALSE)</f>
        <v>Cricket Bat</v>
      </c>
    </row>
    <row r="565" spans="1:24">
      <c r="A565" s="1" t="s">
        <v>2377</v>
      </c>
      <c r="B565" s="2">
        <v>45735</v>
      </c>
      <c r="C565" s="1" t="s">
        <v>1563</v>
      </c>
      <c r="D565" s="1" t="s">
        <v>1792</v>
      </c>
      <c r="E565" s="1">
        <v>1</v>
      </c>
      <c r="F565" s="1">
        <v>399</v>
      </c>
      <c r="G565" s="1">
        <v>39.9</v>
      </c>
      <c r="H565" s="1" t="s">
        <v>1801</v>
      </c>
      <c r="I565" s="1" t="s">
        <v>1802</v>
      </c>
      <c r="J565" s="1" t="s">
        <v>1802</v>
      </c>
      <c r="K565" s="1" t="s">
        <v>1807</v>
      </c>
      <c r="L565" s="1">
        <v>70</v>
      </c>
      <c r="M565" s="1">
        <v>244</v>
      </c>
      <c r="N565">
        <f t="shared" si="72"/>
        <v>359.1</v>
      </c>
      <c r="O565">
        <f t="shared" si="73"/>
        <v>244</v>
      </c>
      <c r="P565">
        <f t="shared" si="74"/>
        <v>115.10000000000002</v>
      </c>
      <c r="Q565">
        <f t="shared" si="75"/>
        <v>0.32052353104984688</v>
      </c>
      <c r="R565">
        <f t="shared" si="76"/>
        <v>359.1</v>
      </c>
      <c r="S565">
        <f t="shared" si="77"/>
        <v>115.10000000000002</v>
      </c>
      <c r="T565" t="str">
        <f t="shared" si="78"/>
        <v>Mar</v>
      </c>
      <c r="U565" t="str">
        <f t="shared" si="79"/>
        <v>Mar-2025</v>
      </c>
      <c r="V565" s="3">
        <f t="shared" si="80"/>
        <v>45717</v>
      </c>
      <c r="W565" t="str">
        <f>VLOOKUP(D565,Products!A:G,3,FALSE)</f>
        <v>Sports &amp; Fitness</v>
      </c>
      <c r="X565" t="str">
        <f>VLOOKUP(D565,Products!A:G,2,FALSE)</f>
        <v>Fitness Band</v>
      </c>
    </row>
    <row r="566" spans="1:24">
      <c r="A566" s="1" t="s">
        <v>2378</v>
      </c>
      <c r="B566" s="2">
        <v>45752</v>
      </c>
      <c r="C566" s="1" t="s">
        <v>124</v>
      </c>
      <c r="D566" s="1" t="s">
        <v>1771</v>
      </c>
      <c r="E566" s="1">
        <v>1</v>
      </c>
      <c r="F566" s="1">
        <v>399</v>
      </c>
      <c r="G566" s="1">
        <v>19.95</v>
      </c>
      <c r="H566" s="1" t="s">
        <v>1801</v>
      </c>
      <c r="I566" s="1" t="s">
        <v>1802</v>
      </c>
      <c r="J566" s="1" t="s">
        <v>1802</v>
      </c>
      <c r="K566" s="1" t="s">
        <v>1807</v>
      </c>
      <c r="L566" s="1">
        <v>80</v>
      </c>
      <c r="M566" s="1">
        <v>257</v>
      </c>
      <c r="N566">
        <f t="shared" si="72"/>
        <v>379.05</v>
      </c>
      <c r="O566">
        <f t="shared" si="73"/>
        <v>257</v>
      </c>
      <c r="P566">
        <f t="shared" si="74"/>
        <v>122.05000000000001</v>
      </c>
      <c r="Q566">
        <f t="shared" si="75"/>
        <v>0.32198918348502836</v>
      </c>
      <c r="R566">
        <f t="shared" si="76"/>
        <v>379.05</v>
      </c>
      <c r="S566">
        <f t="shared" si="77"/>
        <v>122.05000000000001</v>
      </c>
      <c r="T566" t="str">
        <f t="shared" si="78"/>
        <v>Apr</v>
      </c>
      <c r="U566" t="str">
        <f t="shared" si="79"/>
        <v>Apr-2025</v>
      </c>
      <c r="V566" s="3">
        <f t="shared" si="80"/>
        <v>45748</v>
      </c>
      <c r="W566" t="str">
        <f>VLOOKUP(D566,Products!A:G,3,FALSE)</f>
        <v>Beauty &amp; Personal Care</v>
      </c>
      <c r="X566" t="str">
        <f>VLOOKUP(D566,Products!A:G,2,FALSE)</f>
        <v>Perfume</v>
      </c>
    </row>
    <row r="567" spans="1:24">
      <c r="A567" s="1" t="s">
        <v>2379</v>
      </c>
      <c r="B567" s="2">
        <v>45897</v>
      </c>
      <c r="C567" s="1" t="s">
        <v>264</v>
      </c>
      <c r="D567" s="1" t="s">
        <v>1790</v>
      </c>
      <c r="E567" s="1">
        <v>1</v>
      </c>
      <c r="F567" s="1">
        <v>999</v>
      </c>
      <c r="G567" s="1">
        <v>99.9</v>
      </c>
      <c r="H567" s="1" t="s">
        <v>1805</v>
      </c>
      <c r="I567" s="1" t="s">
        <v>1802</v>
      </c>
      <c r="J567" s="1" t="s">
        <v>1809</v>
      </c>
      <c r="K567" s="1" t="s">
        <v>1807</v>
      </c>
      <c r="L567" s="1">
        <v>100</v>
      </c>
      <c r="M567" s="1">
        <v>629</v>
      </c>
      <c r="N567">
        <f t="shared" si="72"/>
        <v>899.1</v>
      </c>
      <c r="O567">
        <f t="shared" si="73"/>
        <v>629</v>
      </c>
      <c r="P567">
        <f t="shared" si="74"/>
        <v>270.10000000000002</v>
      </c>
      <c r="Q567">
        <f t="shared" si="75"/>
        <v>0.30041152263374488</v>
      </c>
      <c r="R567">
        <f t="shared" si="76"/>
        <v>899.1</v>
      </c>
      <c r="S567">
        <f t="shared" si="77"/>
        <v>270.10000000000002</v>
      </c>
      <c r="T567" t="str">
        <f t="shared" si="78"/>
        <v>Aug</v>
      </c>
      <c r="U567" t="str">
        <f t="shared" si="79"/>
        <v>Aug-2025</v>
      </c>
      <c r="V567" s="3">
        <f t="shared" si="80"/>
        <v>45870</v>
      </c>
      <c r="W567" t="str">
        <f>VLOOKUP(D567,Products!A:G,3,FALSE)</f>
        <v>Sports &amp; Fitness</v>
      </c>
      <c r="X567" t="str">
        <f>VLOOKUP(D567,Products!A:G,2,FALSE)</f>
        <v>Fitness Band</v>
      </c>
    </row>
    <row r="568" spans="1:24">
      <c r="A568" s="1" t="s">
        <v>2380</v>
      </c>
      <c r="B568" s="2">
        <v>45511</v>
      </c>
      <c r="C568" s="1" t="s">
        <v>296</v>
      </c>
      <c r="D568" s="1" t="s">
        <v>1769</v>
      </c>
      <c r="E568" s="1">
        <v>3</v>
      </c>
      <c r="F568" s="1">
        <v>3999</v>
      </c>
      <c r="G568" s="1">
        <v>1799.55</v>
      </c>
      <c r="H568" s="1" t="s">
        <v>1801</v>
      </c>
      <c r="I568" s="1" t="s">
        <v>1802</v>
      </c>
      <c r="J568" s="1" t="s">
        <v>1802</v>
      </c>
      <c r="K568" s="1" t="s">
        <v>1813</v>
      </c>
      <c r="L568" s="1">
        <v>40</v>
      </c>
      <c r="M568" s="1">
        <v>2547</v>
      </c>
      <c r="N568">
        <f t="shared" si="72"/>
        <v>10197.450000000001</v>
      </c>
      <c r="O568">
        <f t="shared" si="73"/>
        <v>7641</v>
      </c>
      <c r="P568">
        <f t="shared" si="74"/>
        <v>2556.4500000000007</v>
      </c>
      <c r="Q568">
        <f t="shared" si="75"/>
        <v>0.25069502669785099</v>
      </c>
      <c r="R568">
        <f t="shared" si="76"/>
        <v>10197.450000000001</v>
      </c>
      <c r="S568">
        <f t="shared" si="77"/>
        <v>2556.4500000000007</v>
      </c>
      <c r="T568" t="str">
        <f t="shared" si="78"/>
        <v>Aug</v>
      </c>
      <c r="U568" t="str">
        <f t="shared" si="79"/>
        <v>Aug-2024</v>
      </c>
      <c r="V568" s="3">
        <f t="shared" si="80"/>
        <v>45505</v>
      </c>
      <c r="W568" t="str">
        <f>VLOOKUP(D568,Products!A:G,3,FALSE)</f>
        <v>Beauty &amp; Personal Care</v>
      </c>
      <c r="X568" t="str">
        <f>VLOOKUP(D568,Products!A:G,2,FALSE)</f>
        <v>Perfume</v>
      </c>
    </row>
    <row r="569" spans="1:24">
      <c r="A569" s="1" t="s">
        <v>2381</v>
      </c>
      <c r="B569" s="2">
        <v>45630</v>
      </c>
      <c r="C569" s="1" t="s">
        <v>1179</v>
      </c>
      <c r="D569" s="1" t="s">
        <v>1709</v>
      </c>
      <c r="E569" s="1">
        <v>1</v>
      </c>
      <c r="F569" s="1">
        <v>799</v>
      </c>
      <c r="G569" s="1">
        <v>0</v>
      </c>
      <c r="H569" s="1" t="s">
        <v>1823</v>
      </c>
      <c r="I569" s="1" t="s">
        <v>1802</v>
      </c>
      <c r="J569" s="1" t="s">
        <v>1802</v>
      </c>
      <c r="K569" s="1" t="s">
        <v>1817</v>
      </c>
      <c r="L569" s="1">
        <v>100</v>
      </c>
      <c r="M569" s="1">
        <v>566</v>
      </c>
      <c r="N569">
        <f t="shared" si="72"/>
        <v>799</v>
      </c>
      <c r="O569">
        <f t="shared" si="73"/>
        <v>566</v>
      </c>
      <c r="P569">
        <f t="shared" si="74"/>
        <v>233</v>
      </c>
      <c r="Q569">
        <f t="shared" si="75"/>
        <v>0.29161451814768463</v>
      </c>
      <c r="R569">
        <f t="shared" si="76"/>
        <v>799</v>
      </c>
      <c r="S569">
        <f t="shared" si="77"/>
        <v>233</v>
      </c>
      <c r="T569" t="str">
        <f t="shared" si="78"/>
        <v>Dec</v>
      </c>
      <c r="U569" t="str">
        <f t="shared" si="79"/>
        <v>Dec-2024</v>
      </c>
      <c r="V569" s="3">
        <f t="shared" si="80"/>
        <v>45627</v>
      </c>
      <c r="W569" t="str">
        <f>VLOOKUP(D569,Products!A:G,3,FALSE)</f>
        <v>Fashion</v>
      </c>
      <c r="X569" t="str">
        <f>VLOOKUP(D569,Products!A:G,2,FALSE)</f>
        <v>Sneakers</v>
      </c>
    </row>
    <row r="570" spans="1:24">
      <c r="A570" s="1" t="s">
        <v>2382</v>
      </c>
      <c r="B570" s="2">
        <v>45613</v>
      </c>
      <c r="C570" s="1" t="s">
        <v>1411</v>
      </c>
      <c r="D570" s="1" t="s">
        <v>1692</v>
      </c>
      <c r="E570" s="1">
        <v>3</v>
      </c>
      <c r="F570" s="1">
        <v>499</v>
      </c>
      <c r="G570" s="1">
        <v>149.69999999999999</v>
      </c>
      <c r="H570" s="1" t="s">
        <v>1805</v>
      </c>
      <c r="I570" s="1" t="s">
        <v>1802</v>
      </c>
      <c r="J570" s="1" t="s">
        <v>1802</v>
      </c>
      <c r="K570" s="1" t="s">
        <v>1813</v>
      </c>
      <c r="L570" s="1">
        <v>50</v>
      </c>
      <c r="M570" s="1">
        <v>403</v>
      </c>
      <c r="N570">
        <f t="shared" si="72"/>
        <v>1347.3</v>
      </c>
      <c r="O570">
        <f t="shared" si="73"/>
        <v>1209</v>
      </c>
      <c r="P570">
        <f t="shared" si="74"/>
        <v>138.29999999999995</v>
      </c>
      <c r="Q570">
        <f t="shared" si="75"/>
        <v>0.10264974393230904</v>
      </c>
      <c r="R570">
        <f t="shared" si="76"/>
        <v>1347.3</v>
      </c>
      <c r="S570">
        <f t="shared" si="77"/>
        <v>138.29999999999995</v>
      </c>
      <c r="T570" t="str">
        <f t="shared" si="78"/>
        <v>Nov</v>
      </c>
      <c r="U570" t="str">
        <f t="shared" si="79"/>
        <v>Nov-2024</v>
      </c>
      <c r="V570" s="3">
        <f t="shared" si="80"/>
        <v>45597</v>
      </c>
      <c r="W570" t="str">
        <f>VLOOKUP(D570,Products!A:G,3,FALSE)</f>
        <v>Electronics</v>
      </c>
      <c r="X570" t="str">
        <f>VLOOKUP(D570,Products!A:G,2,FALSE)</f>
        <v>Power Bank</v>
      </c>
    </row>
    <row r="571" spans="1:24">
      <c r="A571" s="1" t="s">
        <v>2383</v>
      </c>
      <c r="B571" s="2">
        <v>45326</v>
      </c>
      <c r="C571" s="1" t="s">
        <v>373</v>
      </c>
      <c r="D571" s="1" t="s">
        <v>1690</v>
      </c>
      <c r="E571" s="1">
        <v>3</v>
      </c>
      <c r="F571" s="1">
        <v>6999</v>
      </c>
      <c r="G571" s="1">
        <v>4199.3999999999996</v>
      </c>
      <c r="H571" s="1" t="s">
        <v>1801</v>
      </c>
      <c r="I571" s="1" t="s">
        <v>1802</v>
      </c>
      <c r="J571" s="1" t="s">
        <v>1802</v>
      </c>
      <c r="K571" s="1" t="s">
        <v>1810</v>
      </c>
      <c r="L571" s="1">
        <v>80</v>
      </c>
      <c r="M571" s="1">
        <v>4046</v>
      </c>
      <c r="N571">
        <f t="shared" si="72"/>
        <v>16797.599999999999</v>
      </c>
      <c r="O571">
        <f t="shared" si="73"/>
        <v>12138</v>
      </c>
      <c r="P571">
        <f t="shared" si="74"/>
        <v>4659.5999999999985</v>
      </c>
      <c r="Q571">
        <f t="shared" si="75"/>
        <v>0.27739677096728099</v>
      </c>
      <c r="R571">
        <f t="shared" si="76"/>
        <v>16797.599999999999</v>
      </c>
      <c r="S571">
        <f t="shared" si="77"/>
        <v>4659.5999999999985</v>
      </c>
      <c r="T571" t="str">
        <f t="shared" si="78"/>
        <v>Feb</v>
      </c>
      <c r="U571" t="str">
        <f t="shared" si="79"/>
        <v>Feb-2024</v>
      </c>
      <c r="V571" s="3">
        <f t="shared" si="80"/>
        <v>45323</v>
      </c>
      <c r="W571" t="str">
        <f>VLOOKUP(D571,Products!A:G,3,FALSE)</f>
        <v>Electronics</v>
      </c>
      <c r="X571" t="str">
        <f>VLOOKUP(D571,Products!A:G,2,FALSE)</f>
        <v>Power Bank</v>
      </c>
    </row>
    <row r="572" spans="1:24">
      <c r="A572" s="1" t="s">
        <v>2384</v>
      </c>
      <c r="B572" s="2">
        <v>45653</v>
      </c>
      <c r="C572" s="1" t="s">
        <v>1593</v>
      </c>
      <c r="D572" s="1" t="s">
        <v>1742</v>
      </c>
      <c r="E572" s="1">
        <v>4</v>
      </c>
      <c r="F572" s="1">
        <v>299</v>
      </c>
      <c r="G572" s="1">
        <v>179.4</v>
      </c>
      <c r="H572" s="1" t="s">
        <v>1821</v>
      </c>
      <c r="I572" s="1" t="s">
        <v>1802</v>
      </c>
      <c r="J572" s="1" t="s">
        <v>1802</v>
      </c>
      <c r="K572" s="1" t="s">
        <v>1813</v>
      </c>
      <c r="L572" s="1">
        <v>40</v>
      </c>
      <c r="M572" s="1">
        <v>188</v>
      </c>
      <c r="N572">
        <f t="shared" si="72"/>
        <v>1016.6</v>
      </c>
      <c r="O572">
        <f t="shared" si="73"/>
        <v>752</v>
      </c>
      <c r="P572">
        <f t="shared" si="74"/>
        <v>264.60000000000002</v>
      </c>
      <c r="Q572">
        <f t="shared" si="75"/>
        <v>0.26027936258115286</v>
      </c>
      <c r="R572">
        <f t="shared" si="76"/>
        <v>1016.6</v>
      </c>
      <c r="S572">
        <f t="shared" si="77"/>
        <v>264.60000000000002</v>
      </c>
      <c r="T572" t="str">
        <f t="shared" si="78"/>
        <v>Dec</v>
      </c>
      <c r="U572" t="str">
        <f t="shared" si="79"/>
        <v>Dec-2024</v>
      </c>
      <c r="V572" s="3">
        <f t="shared" si="80"/>
        <v>45627</v>
      </c>
      <c r="W572" t="str">
        <f>VLOOKUP(D572,Products!A:G,3,FALSE)</f>
        <v>Home &amp; Kitchen</v>
      </c>
      <c r="X572" t="str">
        <f>VLOOKUP(D572,Products!A:G,2,FALSE)</f>
        <v>Bedsheet</v>
      </c>
    </row>
    <row r="573" spans="1:24">
      <c r="A573" s="1" t="s">
        <v>2385</v>
      </c>
      <c r="B573" s="2">
        <v>45859</v>
      </c>
      <c r="C573" s="1" t="s">
        <v>406</v>
      </c>
      <c r="D573" s="1" t="s">
        <v>1793</v>
      </c>
      <c r="E573" s="1">
        <v>1</v>
      </c>
      <c r="F573" s="1">
        <v>299</v>
      </c>
      <c r="G573" s="1">
        <v>0</v>
      </c>
      <c r="H573" s="1" t="s">
        <v>1805</v>
      </c>
      <c r="I573" s="1" t="s">
        <v>1802</v>
      </c>
      <c r="J573" s="1" t="s">
        <v>1802</v>
      </c>
      <c r="K573" s="1" t="s">
        <v>1813</v>
      </c>
      <c r="L573" s="1">
        <v>70</v>
      </c>
      <c r="M573" s="1">
        <v>221</v>
      </c>
      <c r="N573">
        <f t="shared" si="72"/>
        <v>299</v>
      </c>
      <c r="O573">
        <f t="shared" si="73"/>
        <v>221</v>
      </c>
      <c r="P573">
        <f t="shared" si="74"/>
        <v>78</v>
      </c>
      <c r="Q573">
        <f t="shared" si="75"/>
        <v>0.2608695652173913</v>
      </c>
      <c r="R573">
        <f t="shared" si="76"/>
        <v>299</v>
      </c>
      <c r="S573">
        <f t="shared" si="77"/>
        <v>78</v>
      </c>
      <c r="T573" t="str">
        <f t="shared" si="78"/>
        <v>Jul</v>
      </c>
      <c r="U573" t="str">
        <f t="shared" si="79"/>
        <v>Jul-2025</v>
      </c>
      <c r="V573" s="3">
        <f t="shared" si="80"/>
        <v>45839</v>
      </c>
      <c r="W573" t="str">
        <f>VLOOKUP(D573,Products!A:G,3,FALSE)</f>
        <v>Sports &amp; Fitness</v>
      </c>
      <c r="X573" t="str">
        <f>VLOOKUP(D573,Products!A:G,2,FALSE)</f>
        <v>Fitness Band</v>
      </c>
    </row>
    <row r="574" spans="1:24">
      <c r="A574" s="1" t="s">
        <v>2386</v>
      </c>
      <c r="B574" s="2">
        <v>45891</v>
      </c>
      <c r="C574" s="1" t="s">
        <v>1159</v>
      </c>
      <c r="D574" s="1" t="s">
        <v>1722</v>
      </c>
      <c r="E574" s="1">
        <v>3</v>
      </c>
      <c r="F574" s="1">
        <v>399</v>
      </c>
      <c r="G574" s="1">
        <v>0</v>
      </c>
      <c r="H574" s="1" t="s">
        <v>1821</v>
      </c>
      <c r="I574" s="1" t="s">
        <v>1815</v>
      </c>
      <c r="J574" s="1" t="s">
        <v>1815</v>
      </c>
      <c r="K574" s="1" t="s">
        <v>1810</v>
      </c>
      <c r="L574" s="1">
        <v>70</v>
      </c>
      <c r="M574" s="1">
        <v>315</v>
      </c>
      <c r="N574">
        <f t="shared" si="72"/>
        <v>1197</v>
      </c>
      <c r="O574">
        <f t="shared" si="73"/>
        <v>945</v>
      </c>
      <c r="P574">
        <f t="shared" si="74"/>
        <v>252</v>
      </c>
      <c r="Q574">
        <f t="shared" si="75"/>
        <v>0.21052631578947367</v>
      </c>
      <c r="R574">
        <f t="shared" si="76"/>
        <v>0</v>
      </c>
      <c r="S574">
        <f t="shared" si="77"/>
        <v>0</v>
      </c>
      <c r="T574" t="str">
        <f t="shared" si="78"/>
        <v>Aug</v>
      </c>
      <c r="U574" t="str">
        <f t="shared" si="79"/>
        <v>Aug-2025</v>
      </c>
      <c r="V574" s="3">
        <f t="shared" si="80"/>
        <v>45870</v>
      </c>
      <c r="W574" t="str">
        <f>VLOOKUP(D574,Products!A:G,3,FALSE)</f>
        <v>Home &amp; Kitchen</v>
      </c>
      <c r="X574" t="str">
        <f>VLOOKUP(D574,Products!A:G,2,FALSE)</f>
        <v>Mixer Grinder</v>
      </c>
    </row>
    <row r="575" spans="1:24">
      <c r="A575" s="1" t="s">
        <v>2387</v>
      </c>
      <c r="B575" s="2">
        <v>45503</v>
      </c>
      <c r="C575" s="1" t="s">
        <v>1204</v>
      </c>
      <c r="D575" s="1" t="s">
        <v>1676</v>
      </c>
      <c r="E575" s="1">
        <v>1</v>
      </c>
      <c r="F575" s="1">
        <v>299</v>
      </c>
      <c r="G575" s="1">
        <v>29.9</v>
      </c>
      <c r="H575" s="1" t="s">
        <v>1801</v>
      </c>
      <c r="I575" s="1" t="s">
        <v>1802</v>
      </c>
      <c r="J575" s="1" t="s">
        <v>1802</v>
      </c>
      <c r="K575" s="1" t="s">
        <v>1810</v>
      </c>
      <c r="L575" s="1">
        <v>60</v>
      </c>
      <c r="M575" s="1">
        <v>197</v>
      </c>
      <c r="N575">
        <f t="shared" si="72"/>
        <v>269.10000000000002</v>
      </c>
      <c r="O575">
        <f t="shared" si="73"/>
        <v>197</v>
      </c>
      <c r="P575">
        <f t="shared" si="74"/>
        <v>72.100000000000023</v>
      </c>
      <c r="Q575">
        <f t="shared" si="75"/>
        <v>0.26793013749535494</v>
      </c>
      <c r="R575">
        <f t="shared" si="76"/>
        <v>269.10000000000002</v>
      </c>
      <c r="S575">
        <f t="shared" si="77"/>
        <v>72.100000000000023</v>
      </c>
      <c r="T575" t="str">
        <f t="shared" si="78"/>
        <v>Jul</v>
      </c>
      <c r="U575" t="str">
        <f t="shared" si="79"/>
        <v>Jul-2024</v>
      </c>
      <c r="V575" s="3">
        <f t="shared" si="80"/>
        <v>45474</v>
      </c>
      <c r="W575" t="str">
        <f>VLOOKUP(D575,Products!A:G,3,FALSE)</f>
        <v>Electronics</v>
      </c>
      <c r="X575" t="str">
        <f>VLOOKUP(D575,Products!A:G,2,FALSE)</f>
        <v>Laptop</v>
      </c>
    </row>
    <row r="576" spans="1:24">
      <c r="A576" s="1" t="s">
        <v>2388</v>
      </c>
      <c r="B576" s="2">
        <v>45584</v>
      </c>
      <c r="C576" s="1" t="s">
        <v>1072</v>
      </c>
      <c r="D576" s="1" t="s">
        <v>1685</v>
      </c>
      <c r="E576" s="1">
        <v>2</v>
      </c>
      <c r="F576" s="1">
        <v>2499</v>
      </c>
      <c r="G576" s="1">
        <v>499.8</v>
      </c>
      <c r="H576" s="1" t="s">
        <v>1812</v>
      </c>
      <c r="I576" s="1" t="s">
        <v>1802</v>
      </c>
      <c r="J576" s="1" t="s">
        <v>1802</v>
      </c>
      <c r="K576" s="1" t="s">
        <v>1813</v>
      </c>
      <c r="L576" s="1">
        <v>60</v>
      </c>
      <c r="M576" s="1">
        <v>1599</v>
      </c>
      <c r="N576">
        <f t="shared" si="72"/>
        <v>4498.2</v>
      </c>
      <c r="O576">
        <f t="shared" si="73"/>
        <v>3198</v>
      </c>
      <c r="P576">
        <f t="shared" si="74"/>
        <v>1300.1999999999998</v>
      </c>
      <c r="Q576">
        <f t="shared" si="75"/>
        <v>0.28904895291449911</v>
      </c>
      <c r="R576">
        <f t="shared" si="76"/>
        <v>4498.2</v>
      </c>
      <c r="S576">
        <f t="shared" si="77"/>
        <v>1300.1999999999998</v>
      </c>
      <c r="T576" t="str">
        <f t="shared" si="78"/>
        <v>Oct</v>
      </c>
      <c r="U576" t="str">
        <f t="shared" si="79"/>
        <v>Oct-2024</v>
      </c>
      <c r="V576" s="3">
        <f t="shared" si="80"/>
        <v>45566</v>
      </c>
      <c r="W576" t="str">
        <f>VLOOKUP(D576,Products!A:G,3,FALSE)</f>
        <v>Electronics</v>
      </c>
      <c r="X576" t="str">
        <f>VLOOKUP(D576,Products!A:G,2,FALSE)</f>
        <v>Smartwatch</v>
      </c>
    </row>
    <row r="577" spans="1:24">
      <c r="A577" s="1" t="s">
        <v>2389</v>
      </c>
      <c r="B577" s="2">
        <v>45376</v>
      </c>
      <c r="C577" s="1" t="s">
        <v>143</v>
      </c>
      <c r="D577" s="1" t="s">
        <v>1715</v>
      </c>
      <c r="E577" s="1">
        <v>3</v>
      </c>
      <c r="F577" s="1">
        <v>1299</v>
      </c>
      <c r="G577" s="1">
        <v>0</v>
      </c>
      <c r="H577" s="1" t="s">
        <v>1812</v>
      </c>
      <c r="I577" s="1" t="s">
        <v>1802</v>
      </c>
      <c r="J577" s="1" t="s">
        <v>1802</v>
      </c>
      <c r="K577" s="1" t="s">
        <v>1817</v>
      </c>
      <c r="L577" s="1">
        <v>50</v>
      </c>
      <c r="M577" s="1">
        <v>863</v>
      </c>
      <c r="N577">
        <f t="shared" si="72"/>
        <v>3897</v>
      </c>
      <c r="O577">
        <f t="shared" si="73"/>
        <v>2589</v>
      </c>
      <c r="P577">
        <f t="shared" si="74"/>
        <v>1308</v>
      </c>
      <c r="Q577">
        <f t="shared" si="75"/>
        <v>0.33564280215550424</v>
      </c>
      <c r="R577">
        <f t="shared" si="76"/>
        <v>3897</v>
      </c>
      <c r="S577">
        <f t="shared" si="77"/>
        <v>1308</v>
      </c>
      <c r="T577" t="str">
        <f t="shared" si="78"/>
        <v>Mar</v>
      </c>
      <c r="U577" t="str">
        <f t="shared" si="79"/>
        <v>Mar-2024</v>
      </c>
      <c r="V577" s="3">
        <f t="shared" si="80"/>
        <v>45352</v>
      </c>
      <c r="W577" t="str">
        <f>VLOOKUP(D577,Products!A:G,3,FALSE)</f>
        <v>Fashion</v>
      </c>
      <c r="X577" t="str">
        <f>VLOOKUP(D577,Products!A:G,2,FALSE)</f>
        <v>Jacket</v>
      </c>
    </row>
    <row r="578" spans="1:24">
      <c r="A578" s="1" t="s">
        <v>2390</v>
      </c>
      <c r="B578" s="2">
        <v>45597</v>
      </c>
      <c r="C578" s="1" t="s">
        <v>465</v>
      </c>
      <c r="D578" s="1" t="s">
        <v>1686</v>
      </c>
      <c r="E578" s="1">
        <v>3</v>
      </c>
      <c r="F578" s="1">
        <v>1299</v>
      </c>
      <c r="G578" s="1">
        <v>779.4</v>
      </c>
      <c r="H578" s="1" t="s">
        <v>1805</v>
      </c>
      <c r="I578" s="1" t="s">
        <v>1802</v>
      </c>
      <c r="J578" s="1" t="s">
        <v>1802</v>
      </c>
      <c r="K578" s="1" t="s">
        <v>1819</v>
      </c>
      <c r="L578" s="1">
        <v>70</v>
      </c>
      <c r="M578" s="1">
        <v>881</v>
      </c>
      <c r="N578">
        <f t="shared" si="72"/>
        <v>3117.6</v>
      </c>
      <c r="O578">
        <f t="shared" si="73"/>
        <v>2643</v>
      </c>
      <c r="P578">
        <f t="shared" si="74"/>
        <v>474.59999999999991</v>
      </c>
      <c r="Q578">
        <f t="shared" si="75"/>
        <v>0.15223248652809851</v>
      </c>
      <c r="R578">
        <f t="shared" si="76"/>
        <v>3117.6</v>
      </c>
      <c r="S578">
        <f t="shared" si="77"/>
        <v>474.59999999999991</v>
      </c>
      <c r="T578" t="str">
        <f t="shared" si="78"/>
        <v>Nov</v>
      </c>
      <c r="U578" t="str">
        <f t="shared" si="79"/>
        <v>Nov-2024</v>
      </c>
      <c r="V578" s="3">
        <f t="shared" si="80"/>
        <v>45597</v>
      </c>
      <c r="W578" t="str">
        <f>VLOOKUP(D578,Products!A:G,3,FALSE)</f>
        <v>Electronics</v>
      </c>
      <c r="X578" t="str">
        <f>VLOOKUP(D578,Products!A:G,2,FALSE)</f>
        <v>Smartwatch</v>
      </c>
    </row>
    <row r="579" spans="1:24">
      <c r="A579" s="1" t="s">
        <v>2391</v>
      </c>
      <c r="B579" s="2">
        <v>45491</v>
      </c>
      <c r="C579" s="1" t="s">
        <v>1334</v>
      </c>
      <c r="D579" s="1" t="s">
        <v>1753</v>
      </c>
      <c r="E579" s="1">
        <v>1</v>
      </c>
      <c r="F579" s="1">
        <v>799</v>
      </c>
      <c r="G579" s="1">
        <v>0</v>
      </c>
      <c r="H579" s="1" t="s">
        <v>1821</v>
      </c>
      <c r="I579" s="1" t="s">
        <v>1802</v>
      </c>
      <c r="J579" s="1" t="s">
        <v>1802</v>
      </c>
      <c r="K579" s="1" t="s">
        <v>1819</v>
      </c>
      <c r="L579" s="1">
        <v>50</v>
      </c>
      <c r="M579" s="1">
        <v>445</v>
      </c>
      <c r="N579">
        <f t="shared" ref="N579:N642" si="81">E579*F579-G579</f>
        <v>799</v>
      </c>
      <c r="O579">
        <f t="shared" ref="O579:O642" si="82">E579*M579</f>
        <v>445</v>
      </c>
      <c r="P579">
        <f t="shared" ref="P579:P642" si="83">N579-O579</f>
        <v>354</v>
      </c>
      <c r="Q579">
        <f t="shared" ref="Q579:Q642" si="84">IFERROR(P579/N579,0)</f>
        <v>0.44305381727158949</v>
      </c>
      <c r="R579">
        <f t="shared" ref="R579:R642" si="85">IF(I579="Cancelled",0,N579)</f>
        <v>799</v>
      </c>
      <c r="S579">
        <f t="shared" ref="S579:S642" si="86">IF(I579="Cancelled",0,P579)</f>
        <v>354</v>
      </c>
      <c r="T579" t="str">
        <f t="shared" ref="T579:T642" si="87">TEXT(B579,"mmm")</f>
        <v>Jul</v>
      </c>
      <c r="U579" t="str">
        <f t="shared" ref="U579:U642" si="88">TEXT(B579,"mmm-yyyy")</f>
        <v>Jul-2024</v>
      </c>
      <c r="V579" s="3">
        <f t="shared" ref="V579:V642" si="89">DATE(YEAR(B579),MONTH(B579),1)</f>
        <v>45474</v>
      </c>
      <c r="W579" t="str">
        <f>VLOOKUP(D579,Products!A:G,3,FALSE)</f>
        <v>Beauty &amp; Personal Care</v>
      </c>
      <c r="X579" t="str">
        <f>VLOOKUP(D579,Products!A:G,2,FALSE)</f>
        <v>Face Wash</v>
      </c>
    </row>
    <row r="580" spans="1:24">
      <c r="A580" s="1" t="s">
        <v>2392</v>
      </c>
      <c r="B580" s="2">
        <v>45296</v>
      </c>
      <c r="C580" s="1" t="s">
        <v>1530</v>
      </c>
      <c r="D580" s="1" t="s">
        <v>1681</v>
      </c>
      <c r="E580" s="1">
        <v>4</v>
      </c>
      <c r="F580" s="1">
        <v>799</v>
      </c>
      <c r="G580" s="1">
        <v>0</v>
      </c>
      <c r="H580" s="1" t="s">
        <v>1805</v>
      </c>
      <c r="I580" s="1" t="s">
        <v>1802</v>
      </c>
      <c r="J580" s="1" t="s">
        <v>1809</v>
      </c>
      <c r="K580" s="1" t="s">
        <v>1813</v>
      </c>
      <c r="L580" s="1">
        <v>100</v>
      </c>
      <c r="M580" s="1">
        <v>645</v>
      </c>
      <c r="N580">
        <f t="shared" si="81"/>
        <v>3196</v>
      </c>
      <c r="O580">
        <f t="shared" si="82"/>
        <v>2580</v>
      </c>
      <c r="P580">
        <f t="shared" si="83"/>
        <v>616</v>
      </c>
      <c r="Q580">
        <f t="shared" si="84"/>
        <v>0.19274092615769711</v>
      </c>
      <c r="R580">
        <f t="shared" si="85"/>
        <v>3196</v>
      </c>
      <c r="S580">
        <f t="shared" si="86"/>
        <v>616</v>
      </c>
      <c r="T580" t="str">
        <f t="shared" si="87"/>
        <v>Jan</v>
      </c>
      <c r="U580" t="str">
        <f t="shared" si="88"/>
        <v>Jan-2024</v>
      </c>
      <c r="V580" s="3">
        <f t="shared" si="89"/>
        <v>45292</v>
      </c>
      <c r="W580" t="str">
        <f>VLOOKUP(D580,Products!A:G,3,FALSE)</f>
        <v>Electronics</v>
      </c>
      <c r="X580" t="str">
        <f>VLOOKUP(D580,Products!A:G,2,FALSE)</f>
        <v>Headphones</v>
      </c>
    </row>
    <row r="581" spans="1:24">
      <c r="A581" s="1" t="s">
        <v>2393</v>
      </c>
      <c r="B581" s="2">
        <v>45351</v>
      </c>
      <c r="C581" s="1" t="s">
        <v>89</v>
      </c>
      <c r="D581" s="1" t="s">
        <v>1780</v>
      </c>
      <c r="E581" s="1">
        <v>1</v>
      </c>
      <c r="F581" s="1">
        <v>2999</v>
      </c>
      <c r="G581" s="1">
        <v>449.85</v>
      </c>
      <c r="H581" s="1" t="s">
        <v>1821</v>
      </c>
      <c r="I581" s="1" t="s">
        <v>1802</v>
      </c>
      <c r="J581" s="1" t="s">
        <v>1802</v>
      </c>
      <c r="K581" s="1" t="s">
        <v>1807</v>
      </c>
      <c r="L581" s="1">
        <v>40</v>
      </c>
      <c r="M581" s="1">
        <v>2394</v>
      </c>
      <c r="N581">
        <f t="shared" si="81"/>
        <v>2549.15</v>
      </c>
      <c r="O581">
        <f t="shared" si="82"/>
        <v>2394</v>
      </c>
      <c r="P581">
        <f t="shared" si="83"/>
        <v>155.15000000000009</v>
      </c>
      <c r="Q581">
        <f t="shared" si="84"/>
        <v>6.0863425063256413E-2</v>
      </c>
      <c r="R581">
        <f t="shared" si="85"/>
        <v>2549.15</v>
      </c>
      <c r="S581">
        <f t="shared" si="86"/>
        <v>155.15000000000009</v>
      </c>
      <c r="T581" t="str">
        <f t="shared" si="87"/>
        <v>Feb</v>
      </c>
      <c r="U581" t="str">
        <f t="shared" si="88"/>
        <v>Feb-2024</v>
      </c>
      <c r="V581" s="3">
        <f t="shared" si="89"/>
        <v>45323</v>
      </c>
      <c r="W581" t="str">
        <f>VLOOKUP(D581,Products!A:G,3,FALSE)</f>
        <v>Sports &amp; Fitness</v>
      </c>
      <c r="X581" t="str">
        <f>VLOOKUP(D581,Products!A:G,2,FALSE)</f>
        <v>Running Shoes</v>
      </c>
    </row>
    <row r="582" spans="1:24">
      <c r="A582" s="1" t="s">
        <v>2394</v>
      </c>
      <c r="B582" s="2">
        <v>45910</v>
      </c>
      <c r="C582" s="1" t="s">
        <v>713</v>
      </c>
      <c r="D582" s="1" t="s">
        <v>1680</v>
      </c>
      <c r="E582" s="1">
        <v>2</v>
      </c>
      <c r="F582" s="1">
        <v>2499</v>
      </c>
      <c r="G582" s="1">
        <v>249.9</v>
      </c>
      <c r="H582" s="1" t="s">
        <v>1801</v>
      </c>
      <c r="I582" s="1" t="s">
        <v>1802</v>
      </c>
      <c r="J582" s="1" t="s">
        <v>1802</v>
      </c>
      <c r="K582" s="1" t="s">
        <v>1817</v>
      </c>
      <c r="L582" s="1">
        <v>50</v>
      </c>
      <c r="M582" s="1">
        <v>2030</v>
      </c>
      <c r="N582">
        <f t="shared" si="81"/>
        <v>4748.1000000000004</v>
      </c>
      <c r="O582">
        <f t="shared" si="82"/>
        <v>4060</v>
      </c>
      <c r="P582">
        <f t="shared" si="83"/>
        <v>688.10000000000036</v>
      </c>
      <c r="Q582">
        <f t="shared" si="84"/>
        <v>0.14492112634527501</v>
      </c>
      <c r="R582">
        <f t="shared" si="85"/>
        <v>4748.1000000000004</v>
      </c>
      <c r="S582">
        <f t="shared" si="86"/>
        <v>688.10000000000036</v>
      </c>
      <c r="T582" t="str">
        <f t="shared" si="87"/>
        <v>Sep</v>
      </c>
      <c r="U582" t="str">
        <f t="shared" si="88"/>
        <v>Sep-2025</v>
      </c>
      <c r="V582" s="3">
        <f t="shared" si="89"/>
        <v>45901</v>
      </c>
      <c r="W582" t="str">
        <f>VLOOKUP(D582,Products!A:G,3,FALSE)</f>
        <v>Electronics</v>
      </c>
      <c r="X582" t="str">
        <f>VLOOKUP(D582,Products!A:G,2,FALSE)</f>
        <v>Headphones</v>
      </c>
    </row>
    <row r="583" spans="1:24">
      <c r="A583" s="1" t="s">
        <v>2395</v>
      </c>
      <c r="B583" s="2">
        <v>45955</v>
      </c>
      <c r="C583" s="1" t="s">
        <v>1438</v>
      </c>
      <c r="D583" s="1" t="s">
        <v>1767</v>
      </c>
      <c r="E583" s="1">
        <v>1</v>
      </c>
      <c r="F583" s="1">
        <v>1999</v>
      </c>
      <c r="G583" s="1">
        <v>199.9</v>
      </c>
      <c r="H583" s="1" t="s">
        <v>1805</v>
      </c>
      <c r="I583" s="1" t="s">
        <v>1802</v>
      </c>
      <c r="J583" s="1" t="s">
        <v>1802</v>
      </c>
      <c r="K583" s="1" t="s">
        <v>1803</v>
      </c>
      <c r="L583" s="1">
        <v>80</v>
      </c>
      <c r="M583" s="1">
        <v>1338</v>
      </c>
      <c r="N583">
        <f t="shared" si="81"/>
        <v>1799.1</v>
      </c>
      <c r="O583">
        <f t="shared" si="82"/>
        <v>1338</v>
      </c>
      <c r="P583">
        <f t="shared" si="83"/>
        <v>461.09999999999991</v>
      </c>
      <c r="Q583">
        <f t="shared" si="84"/>
        <v>0.25629481407370347</v>
      </c>
      <c r="R583">
        <f t="shared" si="85"/>
        <v>1799.1</v>
      </c>
      <c r="S583">
        <f t="shared" si="86"/>
        <v>461.09999999999991</v>
      </c>
      <c r="T583" t="str">
        <f t="shared" si="87"/>
        <v>Oct</v>
      </c>
      <c r="U583" t="str">
        <f t="shared" si="88"/>
        <v>Oct-2025</v>
      </c>
      <c r="V583" s="3">
        <f t="shared" si="89"/>
        <v>45931</v>
      </c>
      <c r="W583" t="str">
        <f>VLOOKUP(D583,Products!A:G,3,FALSE)</f>
        <v>Beauty &amp; Personal Care</v>
      </c>
      <c r="X583" t="str">
        <f>VLOOKUP(D583,Products!A:G,2,FALSE)</f>
        <v>Skin Care Kit</v>
      </c>
    </row>
    <row r="584" spans="1:24">
      <c r="A584" s="1" t="s">
        <v>2396</v>
      </c>
      <c r="B584" s="2">
        <v>45571</v>
      </c>
      <c r="C584" s="1" t="s">
        <v>289</v>
      </c>
      <c r="D584" s="1" t="s">
        <v>1717</v>
      </c>
      <c r="E584" s="1">
        <v>4</v>
      </c>
      <c r="F584" s="1">
        <v>399</v>
      </c>
      <c r="G584" s="1">
        <v>159.6</v>
      </c>
      <c r="H584" s="1" t="s">
        <v>1821</v>
      </c>
      <c r="I584" s="1" t="s">
        <v>1802</v>
      </c>
      <c r="J584" s="1" t="s">
        <v>1802</v>
      </c>
      <c r="K584" s="1" t="s">
        <v>1813</v>
      </c>
      <c r="L584" s="1">
        <v>40</v>
      </c>
      <c r="M584" s="1">
        <v>226</v>
      </c>
      <c r="N584">
        <f t="shared" si="81"/>
        <v>1436.4</v>
      </c>
      <c r="O584">
        <f t="shared" si="82"/>
        <v>904</v>
      </c>
      <c r="P584">
        <f t="shared" si="83"/>
        <v>532.40000000000009</v>
      </c>
      <c r="Q584">
        <f t="shared" si="84"/>
        <v>0.37064884433305489</v>
      </c>
      <c r="R584">
        <f t="shared" si="85"/>
        <v>1436.4</v>
      </c>
      <c r="S584">
        <f t="shared" si="86"/>
        <v>532.40000000000009</v>
      </c>
      <c r="T584" t="str">
        <f t="shared" si="87"/>
        <v>Oct</v>
      </c>
      <c r="U584" t="str">
        <f t="shared" si="88"/>
        <v>Oct-2024</v>
      </c>
      <c r="V584" s="3">
        <f t="shared" si="89"/>
        <v>45566</v>
      </c>
      <c r="W584" t="str">
        <f>VLOOKUP(D584,Products!A:G,3,FALSE)</f>
        <v>Fashion</v>
      </c>
      <c r="X584" t="str">
        <f>VLOOKUP(D584,Products!A:G,2,FALSE)</f>
        <v>Backpack</v>
      </c>
    </row>
    <row r="585" spans="1:24">
      <c r="A585" s="1" t="s">
        <v>2397</v>
      </c>
      <c r="B585" s="2">
        <v>45821</v>
      </c>
      <c r="C585" s="1" t="s">
        <v>694</v>
      </c>
      <c r="D585" s="1" t="s">
        <v>1731</v>
      </c>
      <c r="E585" s="1">
        <v>2</v>
      </c>
      <c r="F585" s="1">
        <v>1999</v>
      </c>
      <c r="G585" s="1">
        <v>999.5</v>
      </c>
      <c r="H585" s="1" t="s">
        <v>1805</v>
      </c>
      <c r="I585" s="1" t="s">
        <v>1802</v>
      </c>
      <c r="J585" s="1" t="s">
        <v>1802</v>
      </c>
      <c r="K585" s="1" t="s">
        <v>1817</v>
      </c>
      <c r="L585" s="1">
        <v>50</v>
      </c>
      <c r="M585" s="1">
        <v>1547</v>
      </c>
      <c r="N585">
        <f t="shared" si="81"/>
        <v>2998.5</v>
      </c>
      <c r="O585">
        <f t="shared" si="82"/>
        <v>3094</v>
      </c>
      <c r="P585">
        <f t="shared" si="83"/>
        <v>-95.5</v>
      </c>
      <c r="Q585">
        <f t="shared" si="84"/>
        <v>-3.1849257962314491E-2</v>
      </c>
      <c r="R585">
        <f t="shared" si="85"/>
        <v>2998.5</v>
      </c>
      <c r="S585">
        <f t="shared" si="86"/>
        <v>-95.5</v>
      </c>
      <c r="T585" t="str">
        <f t="shared" si="87"/>
        <v>Jun</v>
      </c>
      <c r="U585" t="str">
        <f t="shared" si="88"/>
        <v>Jun-2025</v>
      </c>
      <c r="V585" s="3">
        <f t="shared" si="89"/>
        <v>45809</v>
      </c>
      <c r="W585" t="str">
        <f>VLOOKUP(D585,Products!A:G,3,FALSE)</f>
        <v>Home &amp; Kitchen</v>
      </c>
      <c r="X585" t="str">
        <f>VLOOKUP(D585,Products!A:G,2,FALSE)</f>
        <v>Air Fryer</v>
      </c>
    </row>
    <row r="586" spans="1:24">
      <c r="A586" s="1" t="s">
        <v>2398</v>
      </c>
      <c r="B586" s="2">
        <v>45444</v>
      </c>
      <c r="C586" s="1" t="s">
        <v>1244</v>
      </c>
      <c r="D586" s="1" t="s">
        <v>1768</v>
      </c>
      <c r="E586" s="1">
        <v>4</v>
      </c>
      <c r="F586" s="1">
        <v>399</v>
      </c>
      <c r="G586" s="1">
        <v>79.8</v>
      </c>
      <c r="H586" s="1" t="s">
        <v>1805</v>
      </c>
      <c r="I586" s="1" t="s">
        <v>1802</v>
      </c>
      <c r="J586" s="1" t="s">
        <v>1802</v>
      </c>
      <c r="K586" s="1" t="s">
        <v>1813</v>
      </c>
      <c r="L586" s="1">
        <v>60</v>
      </c>
      <c r="M586" s="1">
        <v>322</v>
      </c>
      <c r="N586">
        <f t="shared" si="81"/>
        <v>1516.2</v>
      </c>
      <c r="O586">
        <f t="shared" si="82"/>
        <v>1288</v>
      </c>
      <c r="P586">
        <f t="shared" si="83"/>
        <v>228.20000000000005</v>
      </c>
      <c r="Q586">
        <f t="shared" si="84"/>
        <v>0.15050784856879043</v>
      </c>
      <c r="R586">
        <f t="shared" si="85"/>
        <v>1516.2</v>
      </c>
      <c r="S586">
        <f t="shared" si="86"/>
        <v>228.20000000000005</v>
      </c>
      <c r="T586" t="str">
        <f t="shared" si="87"/>
        <v>Jun</v>
      </c>
      <c r="U586" t="str">
        <f t="shared" si="88"/>
        <v>Jun-2024</v>
      </c>
      <c r="V586" s="3">
        <f t="shared" si="89"/>
        <v>45444</v>
      </c>
      <c r="W586" t="str">
        <f>VLOOKUP(D586,Products!A:G,3,FALSE)</f>
        <v>Beauty &amp; Personal Care</v>
      </c>
      <c r="X586" t="str">
        <f>VLOOKUP(D586,Products!A:G,2,FALSE)</f>
        <v>Skin Care Kit</v>
      </c>
    </row>
    <row r="587" spans="1:24">
      <c r="A587" s="1" t="s">
        <v>2399</v>
      </c>
      <c r="B587" s="2">
        <v>45856</v>
      </c>
      <c r="C587" s="1" t="s">
        <v>905</v>
      </c>
      <c r="D587" s="1" t="s">
        <v>1696</v>
      </c>
      <c r="E587" s="1">
        <v>1</v>
      </c>
      <c r="F587" s="1">
        <v>799</v>
      </c>
      <c r="G587" s="1">
        <v>119.85</v>
      </c>
      <c r="H587" s="1" t="s">
        <v>1805</v>
      </c>
      <c r="I587" s="1" t="s">
        <v>1802</v>
      </c>
      <c r="J587" s="1" t="s">
        <v>1802</v>
      </c>
      <c r="K587" s="1" t="s">
        <v>1810</v>
      </c>
      <c r="L587" s="1">
        <v>80</v>
      </c>
      <c r="M587" s="1">
        <v>613</v>
      </c>
      <c r="N587">
        <f t="shared" si="81"/>
        <v>679.15</v>
      </c>
      <c r="O587">
        <f t="shared" si="82"/>
        <v>613</v>
      </c>
      <c r="P587">
        <f t="shared" si="83"/>
        <v>66.149999999999977</v>
      </c>
      <c r="Q587">
        <f t="shared" si="84"/>
        <v>9.740116321872927E-2</v>
      </c>
      <c r="R587">
        <f t="shared" si="85"/>
        <v>679.15</v>
      </c>
      <c r="S587">
        <f t="shared" si="86"/>
        <v>66.149999999999977</v>
      </c>
      <c r="T587" t="str">
        <f t="shared" si="87"/>
        <v>Jul</v>
      </c>
      <c r="U587" t="str">
        <f t="shared" si="88"/>
        <v>Jul-2025</v>
      </c>
      <c r="V587" s="3">
        <f t="shared" si="89"/>
        <v>45839</v>
      </c>
      <c r="W587" t="str">
        <f>VLOOKUP(D587,Products!A:G,3,FALSE)</f>
        <v>Fashion</v>
      </c>
      <c r="X587" t="str">
        <f>VLOOKUP(D587,Products!A:G,2,FALSE)</f>
        <v>T-Shirt</v>
      </c>
    </row>
    <row r="588" spans="1:24">
      <c r="A588" s="1" t="s">
        <v>2400</v>
      </c>
      <c r="B588" s="2">
        <v>45726</v>
      </c>
      <c r="C588" s="1" t="s">
        <v>1589</v>
      </c>
      <c r="D588" s="1" t="s">
        <v>1743</v>
      </c>
      <c r="E588" s="1">
        <v>3</v>
      </c>
      <c r="F588" s="1">
        <v>299</v>
      </c>
      <c r="G588" s="1">
        <v>89.7</v>
      </c>
      <c r="H588" s="1" t="s">
        <v>1805</v>
      </c>
      <c r="I588" s="1" t="s">
        <v>1802</v>
      </c>
      <c r="J588" s="1" t="s">
        <v>1802</v>
      </c>
      <c r="K588" s="1" t="s">
        <v>1817</v>
      </c>
      <c r="L588" s="1">
        <v>60</v>
      </c>
      <c r="M588" s="1">
        <v>188</v>
      </c>
      <c r="N588">
        <f t="shared" si="81"/>
        <v>807.3</v>
      </c>
      <c r="O588">
        <f t="shared" si="82"/>
        <v>564</v>
      </c>
      <c r="P588">
        <f t="shared" si="83"/>
        <v>243.29999999999995</v>
      </c>
      <c r="Q588">
        <f t="shared" si="84"/>
        <v>0.30137495354886656</v>
      </c>
      <c r="R588">
        <f t="shared" si="85"/>
        <v>807.3</v>
      </c>
      <c r="S588">
        <f t="shared" si="86"/>
        <v>243.29999999999995</v>
      </c>
      <c r="T588" t="str">
        <f t="shared" si="87"/>
        <v>Mar</v>
      </c>
      <c r="U588" t="str">
        <f t="shared" si="88"/>
        <v>Mar-2025</v>
      </c>
      <c r="V588" s="3">
        <f t="shared" si="89"/>
        <v>45717</v>
      </c>
      <c r="W588" t="str">
        <f>VLOOKUP(D588,Products!A:G,3,FALSE)</f>
        <v>Home &amp; Kitchen</v>
      </c>
      <c r="X588" t="str">
        <f>VLOOKUP(D588,Products!A:G,2,FALSE)</f>
        <v>Storage Box</v>
      </c>
    </row>
    <row r="589" spans="1:24">
      <c r="A589" s="1" t="s">
        <v>2401</v>
      </c>
      <c r="B589" s="2">
        <v>45794</v>
      </c>
      <c r="C589" s="1" t="s">
        <v>728</v>
      </c>
      <c r="D589" s="1" t="s">
        <v>1732</v>
      </c>
      <c r="E589" s="1">
        <v>2</v>
      </c>
      <c r="F589" s="1">
        <v>1599</v>
      </c>
      <c r="G589" s="1">
        <v>159.9</v>
      </c>
      <c r="H589" s="1" t="s">
        <v>1805</v>
      </c>
      <c r="I589" s="1" t="s">
        <v>1802</v>
      </c>
      <c r="J589" s="1" t="s">
        <v>1802</v>
      </c>
      <c r="K589" s="1" t="s">
        <v>1819</v>
      </c>
      <c r="L589" s="1">
        <v>50</v>
      </c>
      <c r="M589" s="1">
        <v>1138</v>
      </c>
      <c r="N589">
        <f t="shared" si="81"/>
        <v>3038.1</v>
      </c>
      <c r="O589">
        <f t="shared" si="82"/>
        <v>2276</v>
      </c>
      <c r="P589">
        <f t="shared" si="83"/>
        <v>762.09999999999991</v>
      </c>
      <c r="Q589">
        <f t="shared" si="84"/>
        <v>0.25084756920443696</v>
      </c>
      <c r="R589">
        <f t="shared" si="85"/>
        <v>3038.1</v>
      </c>
      <c r="S589">
        <f t="shared" si="86"/>
        <v>762.09999999999991</v>
      </c>
      <c r="T589" t="str">
        <f t="shared" si="87"/>
        <v>May</v>
      </c>
      <c r="U589" t="str">
        <f t="shared" si="88"/>
        <v>May-2025</v>
      </c>
      <c r="V589" s="3">
        <f t="shared" si="89"/>
        <v>45778</v>
      </c>
      <c r="W589" t="str">
        <f>VLOOKUP(D589,Products!A:G,3,FALSE)</f>
        <v>Home &amp; Kitchen</v>
      </c>
      <c r="X589" t="str">
        <f>VLOOKUP(D589,Products!A:G,2,FALSE)</f>
        <v>Air Fryer</v>
      </c>
    </row>
    <row r="590" spans="1:24">
      <c r="A590" s="1" t="s">
        <v>2402</v>
      </c>
      <c r="B590" s="2">
        <v>45395</v>
      </c>
      <c r="C590" s="1" t="s">
        <v>348</v>
      </c>
      <c r="D590" s="1" t="s">
        <v>1782</v>
      </c>
      <c r="E590" s="1">
        <v>4</v>
      </c>
      <c r="F590" s="1">
        <v>6999</v>
      </c>
      <c r="G590" s="1">
        <v>0</v>
      </c>
      <c r="H590" s="1" t="s">
        <v>1812</v>
      </c>
      <c r="I590" s="1" t="s">
        <v>1815</v>
      </c>
      <c r="J590" s="1" t="s">
        <v>1815</v>
      </c>
      <c r="K590" s="1" t="s">
        <v>1813</v>
      </c>
      <c r="L590" s="1">
        <v>40</v>
      </c>
      <c r="M590" s="1">
        <v>4782</v>
      </c>
      <c r="N590">
        <f t="shared" si="81"/>
        <v>27996</v>
      </c>
      <c r="O590">
        <f t="shared" si="82"/>
        <v>19128</v>
      </c>
      <c r="P590">
        <f t="shared" si="83"/>
        <v>8868</v>
      </c>
      <c r="Q590">
        <f t="shared" si="84"/>
        <v>0.31675953707672527</v>
      </c>
      <c r="R590">
        <f t="shared" si="85"/>
        <v>0</v>
      </c>
      <c r="S590">
        <f t="shared" si="86"/>
        <v>0</v>
      </c>
      <c r="T590" t="str">
        <f t="shared" si="87"/>
        <v>Apr</v>
      </c>
      <c r="U590" t="str">
        <f t="shared" si="88"/>
        <v>Apr-2024</v>
      </c>
      <c r="V590" s="3">
        <f t="shared" si="89"/>
        <v>45383</v>
      </c>
      <c r="W590" t="str">
        <f>VLOOKUP(D590,Products!A:G,3,FALSE)</f>
        <v>Sports &amp; Fitness</v>
      </c>
      <c r="X590" t="str">
        <f>VLOOKUP(D590,Products!A:G,2,FALSE)</f>
        <v>Running Shoes</v>
      </c>
    </row>
    <row r="591" spans="1:24">
      <c r="A591" s="1" t="s">
        <v>2403</v>
      </c>
      <c r="B591" s="2">
        <v>45703</v>
      </c>
      <c r="C591" s="1" t="s">
        <v>759</v>
      </c>
      <c r="D591" s="1" t="s">
        <v>1715</v>
      </c>
      <c r="E591" s="1">
        <v>2</v>
      </c>
      <c r="F591" s="1">
        <v>1299</v>
      </c>
      <c r="G591" s="1">
        <v>389.7</v>
      </c>
      <c r="H591" s="1" t="s">
        <v>1823</v>
      </c>
      <c r="I591" s="1" t="s">
        <v>1802</v>
      </c>
      <c r="J591" s="1" t="s">
        <v>1802</v>
      </c>
      <c r="K591" s="1" t="s">
        <v>1817</v>
      </c>
      <c r="L591" s="1">
        <v>70</v>
      </c>
      <c r="M591" s="1">
        <v>863</v>
      </c>
      <c r="N591">
        <f t="shared" si="81"/>
        <v>2208.3000000000002</v>
      </c>
      <c r="O591">
        <f t="shared" si="82"/>
        <v>1726</v>
      </c>
      <c r="P591">
        <f t="shared" si="83"/>
        <v>482.30000000000018</v>
      </c>
      <c r="Q591">
        <f t="shared" si="84"/>
        <v>0.21840329665353445</v>
      </c>
      <c r="R591">
        <f t="shared" si="85"/>
        <v>2208.3000000000002</v>
      </c>
      <c r="S591">
        <f t="shared" si="86"/>
        <v>482.30000000000018</v>
      </c>
      <c r="T591" t="str">
        <f t="shared" si="87"/>
        <v>Feb</v>
      </c>
      <c r="U591" t="str">
        <f t="shared" si="88"/>
        <v>Feb-2025</v>
      </c>
      <c r="V591" s="3">
        <f t="shared" si="89"/>
        <v>45689</v>
      </c>
      <c r="W591" t="str">
        <f>VLOOKUP(D591,Products!A:G,3,FALSE)</f>
        <v>Fashion</v>
      </c>
      <c r="X591" t="str">
        <f>VLOOKUP(D591,Products!A:G,2,FALSE)</f>
        <v>Jacket</v>
      </c>
    </row>
    <row r="592" spans="1:24">
      <c r="A592" s="1" t="s">
        <v>2404</v>
      </c>
      <c r="B592" s="2">
        <v>45482</v>
      </c>
      <c r="C592" s="1" t="s">
        <v>1358</v>
      </c>
      <c r="D592" s="1" t="s">
        <v>1732</v>
      </c>
      <c r="E592" s="1">
        <v>4</v>
      </c>
      <c r="F592" s="1">
        <v>1599</v>
      </c>
      <c r="G592" s="1">
        <v>1279.2</v>
      </c>
      <c r="H592" s="1" t="s">
        <v>1821</v>
      </c>
      <c r="I592" s="1" t="s">
        <v>1802</v>
      </c>
      <c r="J592" s="1" t="s">
        <v>1802</v>
      </c>
      <c r="K592" s="1" t="s">
        <v>1807</v>
      </c>
      <c r="L592" s="1">
        <v>70</v>
      </c>
      <c r="M592" s="1">
        <v>1138</v>
      </c>
      <c r="N592">
        <f t="shared" si="81"/>
        <v>5116.8</v>
      </c>
      <c r="O592">
        <f t="shared" si="82"/>
        <v>4552</v>
      </c>
      <c r="P592">
        <f t="shared" si="83"/>
        <v>564.80000000000018</v>
      </c>
      <c r="Q592">
        <f t="shared" si="84"/>
        <v>0.11038148843026895</v>
      </c>
      <c r="R592">
        <f t="shared" si="85"/>
        <v>5116.8</v>
      </c>
      <c r="S592">
        <f t="shared" si="86"/>
        <v>564.80000000000018</v>
      </c>
      <c r="T592" t="str">
        <f t="shared" si="87"/>
        <v>Jul</v>
      </c>
      <c r="U592" t="str">
        <f t="shared" si="88"/>
        <v>Jul-2024</v>
      </c>
      <c r="V592" s="3">
        <f t="shared" si="89"/>
        <v>45474</v>
      </c>
      <c r="W592" t="str">
        <f>VLOOKUP(D592,Products!A:G,3,FALSE)</f>
        <v>Home &amp; Kitchen</v>
      </c>
      <c r="X592" t="str">
        <f>VLOOKUP(D592,Products!A:G,2,FALSE)</f>
        <v>Air Fryer</v>
      </c>
    </row>
    <row r="593" spans="1:24">
      <c r="A593" s="1" t="s">
        <v>2405</v>
      </c>
      <c r="B593" s="2">
        <v>45634</v>
      </c>
      <c r="C593" s="1" t="s">
        <v>1193</v>
      </c>
      <c r="D593" s="1" t="s">
        <v>1673</v>
      </c>
      <c r="E593" s="1">
        <v>2</v>
      </c>
      <c r="F593" s="1">
        <v>399</v>
      </c>
      <c r="G593" s="1">
        <v>119.7</v>
      </c>
      <c r="H593" s="1" t="s">
        <v>1812</v>
      </c>
      <c r="I593" s="1" t="s">
        <v>1802</v>
      </c>
      <c r="J593" s="1" t="s">
        <v>1802</v>
      </c>
      <c r="K593" s="1" t="s">
        <v>1810</v>
      </c>
      <c r="L593" s="1">
        <v>80</v>
      </c>
      <c r="M593" s="1">
        <v>221</v>
      </c>
      <c r="N593">
        <f t="shared" si="81"/>
        <v>678.3</v>
      </c>
      <c r="O593">
        <f t="shared" si="82"/>
        <v>442</v>
      </c>
      <c r="P593">
        <f t="shared" si="83"/>
        <v>236.29999999999995</v>
      </c>
      <c r="Q593">
        <f t="shared" si="84"/>
        <v>0.34837092731829572</v>
      </c>
      <c r="R593">
        <f t="shared" si="85"/>
        <v>678.3</v>
      </c>
      <c r="S593">
        <f t="shared" si="86"/>
        <v>236.29999999999995</v>
      </c>
      <c r="T593" t="str">
        <f t="shared" si="87"/>
        <v>Dec</v>
      </c>
      <c r="U593" t="str">
        <f t="shared" si="88"/>
        <v>Dec-2024</v>
      </c>
      <c r="V593" s="3">
        <f t="shared" si="89"/>
        <v>45627</v>
      </c>
      <c r="W593" t="str">
        <f>VLOOKUP(D593,Products!A:G,3,FALSE)</f>
        <v>Electronics</v>
      </c>
      <c r="X593" t="str">
        <f>VLOOKUP(D593,Products!A:G,2,FALSE)</f>
        <v>Laptop</v>
      </c>
    </row>
    <row r="594" spans="1:24">
      <c r="A594" s="1" t="s">
        <v>2406</v>
      </c>
      <c r="B594" s="2">
        <v>45821</v>
      </c>
      <c r="C594" s="1" t="s">
        <v>1509</v>
      </c>
      <c r="D594" s="1" t="s">
        <v>1686</v>
      </c>
      <c r="E594" s="1">
        <v>2</v>
      </c>
      <c r="F594" s="1">
        <v>1299</v>
      </c>
      <c r="G594" s="1">
        <v>389.7</v>
      </c>
      <c r="H594" s="1" t="s">
        <v>1823</v>
      </c>
      <c r="I594" s="1" t="s">
        <v>1802</v>
      </c>
      <c r="J594" s="1" t="s">
        <v>1802</v>
      </c>
      <c r="K594" s="1" t="s">
        <v>1810</v>
      </c>
      <c r="L594" s="1">
        <v>100</v>
      </c>
      <c r="M594" s="1">
        <v>881</v>
      </c>
      <c r="N594">
        <f t="shared" si="81"/>
        <v>2208.3000000000002</v>
      </c>
      <c r="O594">
        <f t="shared" si="82"/>
        <v>1762</v>
      </c>
      <c r="P594">
        <f t="shared" si="83"/>
        <v>446.30000000000018</v>
      </c>
      <c r="Q594">
        <f t="shared" si="84"/>
        <v>0.20210116379115162</v>
      </c>
      <c r="R594">
        <f t="shared" si="85"/>
        <v>2208.3000000000002</v>
      </c>
      <c r="S594">
        <f t="shared" si="86"/>
        <v>446.30000000000018</v>
      </c>
      <c r="T594" t="str">
        <f t="shared" si="87"/>
        <v>Jun</v>
      </c>
      <c r="U594" t="str">
        <f t="shared" si="88"/>
        <v>Jun-2025</v>
      </c>
      <c r="V594" s="3">
        <f t="shared" si="89"/>
        <v>45809</v>
      </c>
      <c r="W594" t="str">
        <f>VLOOKUP(D594,Products!A:G,3,FALSE)</f>
        <v>Electronics</v>
      </c>
      <c r="X594" t="str">
        <f>VLOOKUP(D594,Products!A:G,2,FALSE)</f>
        <v>Smartwatch</v>
      </c>
    </row>
    <row r="595" spans="1:24">
      <c r="A595" s="1" t="s">
        <v>2407</v>
      </c>
      <c r="B595" s="2">
        <v>45935</v>
      </c>
      <c r="C595" s="1" t="s">
        <v>622</v>
      </c>
      <c r="D595" s="1" t="s">
        <v>1726</v>
      </c>
      <c r="E595" s="1">
        <v>3</v>
      </c>
      <c r="F595" s="1">
        <v>599</v>
      </c>
      <c r="G595" s="1">
        <v>449.25</v>
      </c>
      <c r="H595" s="1" t="s">
        <v>1821</v>
      </c>
      <c r="I595" s="1" t="s">
        <v>1802</v>
      </c>
      <c r="J595" s="1" t="s">
        <v>1809</v>
      </c>
      <c r="K595" s="1" t="s">
        <v>1803</v>
      </c>
      <c r="L595" s="1">
        <v>50</v>
      </c>
      <c r="M595" s="1">
        <v>358</v>
      </c>
      <c r="N595">
        <f t="shared" si="81"/>
        <v>1347.75</v>
      </c>
      <c r="O595">
        <f t="shared" si="82"/>
        <v>1074</v>
      </c>
      <c r="P595">
        <f t="shared" si="83"/>
        <v>273.75</v>
      </c>
      <c r="Q595">
        <f t="shared" si="84"/>
        <v>0.20311630495269895</v>
      </c>
      <c r="R595">
        <f t="shared" si="85"/>
        <v>1347.75</v>
      </c>
      <c r="S595">
        <f t="shared" si="86"/>
        <v>273.75</v>
      </c>
      <c r="T595" t="str">
        <f t="shared" si="87"/>
        <v>Oct</v>
      </c>
      <c r="U595" t="str">
        <f t="shared" si="88"/>
        <v>Oct-2025</v>
      </c>
      <c r="V595" s="3">
        <f t="shared" si="89"/>
        <v>45931</v>
      </c>
      <c r="W595" t="str">
        <f>VLOOKUP(D595,Products!A:G,3,FALSE)</f>
        <v>Home &amp; Kitchen</v>
      </c>
      <c r="X595" t="str">
        <f>VLOOKUP(D595,Products!A:G,2,FALSE)</f>
        <v>Mixer Grinder</v>
      </c>
    </row>
    <row r="596" spans="1:24">
      <c r="A596" s="1" t="s">
        <v>2408</v>
      </c>
      <c r="B596" s="2">
        <v>45667</v>
      </c>
      <c r="C596" s="1" t="s">
        <v>1589</v>
      </c>
      <c r="D596" s="1" t="s">
        <v>1768</v>
      </c>
      <c r="E596" s="1">
        <v>2</v>
      </c>
      <c r="F596" s="1">
        <v>399</v>
      </c>
      <c r="G596" s="1">
        <v>39.9</v>
      </c>
      <c r="H596" s="1" t="s">
        <v>1805</v>
      </c>
      <c r="I596" s="1" t="s">
        <v>1802</v>
      </c>
      <c r="J596" s="1" t="s">
        <v>1802</v>
      </c>
      <c r="K596" s="1" t="s">
        <v>1803</v>
      </c>
      <c r="L596" s="1">
        <v>70</v>
      </c>
      <c r="M596" s="1">
        <v>322</v>
      </c>
      <c r="N596">
        <f t="shared" si="81"/>
        <v>758.1</v>
      </c>
      <c r="O596">
        <f t="shared" si="82"/>
        <v>644</v>
      </c>
      <c r="P596">
        <f t="shared" si="83"/>
        <v>114.10000000000002</v>
      </c>
      <c r="Q596">
        <f t="shared" si="84"/>
        <v>0.15050784856879043</v>
      </c>
      <c r="R596">
        <f t="shared" si="85"/>
        <v>758.1</v>
      </c>
      <c r="S596">
        <f t="shared" si="86"/>
        <v>114.10000000000002</v>
      </c>
      <c r="T596" t="str">
        <f t="shared" si="87"/>
        <v>Jan</v>
      </c>
      <c r="U596" t="str">
        <f t="shared" si="88"/>
        <v>Jan-2025</v>
      </c>
      <c r="V596" s="3">
        <f t="shared" si="89"/>
        <v>45658</v>
      </c>
      <c r="W596" t="str">
        <f>VLOOKUP(D596,Products!A:G,3,FALSE)</f>
        <v>Beauty &amp; Personal Care</v>
      </c>
      <c r="X596" t="str">
        <f>VLOOKUP(D596,Products!A:G,2,FALSE)</f>
        <v>Skin Care Kit</v>
      </c>
    </row>
    <row r="597" spans="1:24">
      <c r="A597" s="1" t="s">
        <v>2409</v>
      </c>
      <c r="B597" s="2">
        <v>45917</v>
      </c>
      <c r="C597" s="1" t="s">
        <v>1615</v>
      </c>
      <c r="D597" s="1" t="s">
        <v>1674</v>
      </c>
      <c r="E597" s="1">
        <v>4</v>
      </c>
      <c r="F597" s="1">
        <v>599</v>
      </c>
      <c r="G597" s="1">
        <v>479.2</v>
      </c>
      <c r="H597" s="1" t="s">
        <v>1801</v>
      </c>
      <c r="I597" s="1" t="s">
        <v>1802</v>
      </c>
      <c r="J597" s="1" t="s">
        <v>1802</v>
      </c>
      <c r="K597" s="1" t="s">
        <v>1810</v>
      </c>
      <c r="L597" s="1">
        <v>70</v>
      </c>
      <c r="M597" s="1">
        <v>470</v>
      </c>
      <c r="N597">
        <f t="shared" si="81"/>
        <v>1916.8</v>
      </c>
      <c r="O597">
        <f t="shared" si="82"/>
        <v>1880</v>
      </c>
      <c r="P597">
        <f t="shared" si="83"/>
        <v>36.799999999999955</v>
      </c>
      <c r="Q597">
        <f t="shared" si="84"/>
        <v>1.9198664440734533E-2</v>
      </c>
      <c r="R597">
        <f t="shared" si="85"/>
        <v>1916.8</v>
      </c>
      <c r="S597">
        <f t="shared" si="86"/>
        <v>36.799999999999955</v>
      </c>
      <c r="T597" t="str">
        <f t="shared" si="87"/>
        <v>Sep</v>
      </c>
      <c r="U597" t="str">
        <f t="shared" si="88"/>
        <v>Sep-2025</v>
      </c>
      <c r="V597" s="3">
        <f t="shared" si="89"/>
        <v>45901</v>
      </c>
      <c r="W597" t="str">
        <f>VLOOKUP(D597,Products!A:G,3,FALSE)</f>
        <v>Electronics</v>
      </c>
      <c r="X597" t="str">
        <f>VLOOKUP(D597,Products!A:G,2,FALSE)</f>
        <v>Laptop</v>
      </c>
    </row>
    <row r="598" spans="1:24">
      <c r="A598" s="1" t="s">
        <v>2410</v>
      </c>
      <c r="B598" s="2">
        <v>45655</v>
      </c>
      <c r="C598" s="1" t="s">
        <v>806</v>
      </c>
      <c r="D598" s="1" t="s">
        <v>1777</v>
      </c>
      <c r="E598" s="1">
        <v>2</v>
      </c>
      <c r="F598" s="1">
        <v>3999</v>
      </c>
      <c r="G598" s="1">
        <v>799.8</v>
      </c>
      <c r="H598" s="1" t="s">
        <v>1805</v>
      </c>
      <c r="I598" s="1" t="s">
        <v>1802</v>
      </c>
      <c r="J598" s="1" t="s">
        <v>1802</v>
      </c>
      <c r="K598" s="1" t="s">
        <v>1803</v>
      </c>
      <c r="L598" s="1">
        <v>80</v>
      </c>
      <c r="M598" s="1">
        <v>2514</v>
      </c>
      <c r="N598">
        <f t="shared" si="81"/>
        <v>7198.2</v>
      </c>
      <c r="O598">
        <f t="shared" si="82"/>
        <v>5028</v>
      </c>
      <c r="P598">
        <f t="shared" si="83"/>
        <v>2170.1999999999998</v>
      </c>
      <c r="Q598">
        <f t="shared" si="84"/>
        <v>0.30149203967658578</v>
      </c>
      <c r="R598">
        <f t="shared" si="85"/>
        <v>7198.2</v>
      </c>
      <c r="S598">
        <f t="shared" si="86"/>
        <v>2170.1999999999998</v>
      </c>
      <c r="T598" t="str">
        <f t="shared" si="87"/>
        <v>Dec</v>
      </c>
      <c r="U598" t="str">
        <f t="shared" si="88"/>
        <v>Dec-2024</v>
      </c>
      <c r="V598" s="3">
        <f t="shared" si="89"/>
        <v>45627</v>
      </c>
      <c r="W598" t="str">
        <f>VLOOKUP(D598,Products!A:G,3,FALSE)</f>
        <v>Sports &amp; Fitness</v>
      </c>
      <c r="X598" t="str">
        <f>VLOOKUP(D598,Products!A:G,2,FALSE)</f>
        <v>Yoga Mat</v>
      </c>
    </row>
    <row r="599" spans="1:24">
      <c r="A599" s="1" t="s">
        <v>2411</v>
      </c>
      <c r="B599" s="2">
        <v>45759</v>
      </c>
      <c r="C599" s="1" t="s">
        <v>1177</v>
      </c>
      <c r="D599" s="1" t="s">
        <v>1720</v>
      </c>
      <c r="E599" s="1">
        <v>3</v>
      </c>
      <c r="F599" s="1">
        <v>999</v>
      </c>
      <c r="G599" s="1">
        <v>0</v>
      </c>
      <c r="H599" s="1" t="s">
        <v>1823</v>
      </c>
      <c r="I599" s="1" t="s">
        <v>1815</v>
      </c>
      <c r="J599" s="1" t="s">
        <v>1815</v>
      </c>
      <c r="K599" s="1" t="s">
        <v>1810</v>
      </c>
      <c r="L599" s="1">
        <v>40</v>
      </c>
      <c r="M599" s="1">
        <v>573</v>
      </c>
      <c r="N599">
        <f t="shared" si="81"/>
        <v>2997</v>
      </c>
      <c r="O599">
        <f t="shared" si="82"/>
        <v>1719</v>
      </c>
      <c r="P599">
        <f t="shared" si="83"/>
        <v>1278</v>
      </c>
      <c r="Q599">
        <f t="shared" si="84"/>
        <v>0.42642642642642642</v>
      </c>
      <c r="R599">
        <f t="shared" si="85"/>
        <v>0</v>
      </c>
      <c r="S599">
        <f t="shared" si="86"/>
        <v>0</v>
      </c>
      <c r="T599" t="str">
        <f t="shared" si="87"/>
        <v>Apr</v>
      </c>
      <c r="U599" t="str">
        <f t="shared" si="88"/>
        <v>Apr-2025</v>
      </c>
      <c r="V599" s="3">
        <f t="shared" si="89"/>
        <v>45748</v>
      </c>
      <c r="W599" t="str">
        <f>VLOOKUP(D599,Products!A:G,3,FALSE)</f>
        <v>Fashion</v>
      </c>
      <c r="X599" t="str">
        <f>VLOOKUP(D599,Products!A:G,2,FALSE)</f>
        <v>Backpack</v>
      </c>
    </row>
    <row r="600" spans="1:24">
      <c r="A600" s="1" t="s">
        <v>2412</v>
      </c>
      <c r="B600" s="2">
        <v>45516</v>
      </c>
      <c r="C600" s="1" t="s">
        <v>1041</v>
      </c>
      <c r="D600" s="1" t="s">
        <v>1769</v>
      </c>
      <c r="E600" s="1">
        <v>2</v>
      </c>
      <c r="F600" s="1">
        <v>3999</v>
      </c>
      <c r="G600" s="1">
        <v>0</v>
      </c>
      <c r="H600" s="1" t="s">
        <v>1805</v>
      </c>
      <c r="I600" s="1" t="s">
        <v>1815</v>
      </c>
      <c r="J600" s="1" t="s">
        <v>1815</v>
      </c>
      <c r="K600" s="1" t="s">
        <v>1813</v>
      </c>
      <c r="L600" s="1">
        <v>70</v>
      </c>
      <c r="M600" s="1">
        <v>2547</v>
      </c>
      <c r="N600">
        <f t="shared" si="81"/>
        <v>7998</v>
      </c>
      <c r="O600">
        <f t="shared" si="82"/>
        <v>5094</v>
      </c>
      <c r="P600">
        <f t="shared" si="83"/>
        <v>2904</v>
      </c>
      <c r="Q600">
        <f t="shared" si="84"/>
        <v>0.3630907726931733</v>
      </c>
      <c r="R600">
        <f t="shared" si="85"/>
        <v>0</v>
      </c>
      <c r="S600">
        <f t="shared" si="86"/>
        <v>0</v>
      </c>
      <c r="T600" t="str">
        <f t="shared" si="87"/>
        <v>Aug</v>
      </c>
      <c r="U600" t="str">
        <f t="shared" si="88"/>
        <v>Aug-2024</v>
      </c>
      <c r="V600" s="3">
        <f t="shared" si="89"/>
        <v>45505</v>
      </c>
      <c r="W600" t="str">
        <f>VLOOKUP(D600,Products!A:G,3,FALSE)</f>
        <v>Beauty &amp; Personal Care</v>
      </c>
      <c r="X600" t="str">
        <f>VLOOKUP(D600,Products!A:G,2,FALSE)</f>
        <v>Perfume</v>
      </c>
    </row>
    <row r="601" spans="1:24">
      <c r="A601" s="1" t="s">
        <v>2413</v>
      </c>
      <c r="B601" s="2">
        <v>45660</v>
      </c>
      <c r="C601" s="1" t="s">
        <v>1655</v>
      </c>
      <c r="D601" s="1" t="s">
        <v>1715</v>
      </c>
      <c r="E601" s="1">
        <v>4</v>
      </c>
      <c r="F601" s="1">
        <v>1299</v>
      </c>
      <c r="G601" s="1">
        <v>259.8</v>
      </c>
      <c r="H601" s="1" t="s">
        <v>1805</v>
      </c>
      <c r="I601" s="1" t="s">
        <v>1802</v>
      </c>
      <c r="J601" s="1" t="s">
        <v>1802</v>
      </c>
      <c r="K601" s="1" t="s">
        <v>1817</v>
      </c>
      <c r="L601" s="1">
        <v>40</v>
      </c>
      <c r="M601" s="1">
        <v>863</v>
      </c>
      <c r="N601">
        <f t="shared" si="81"/>
        <v>4936.2</v>
      </c>
      <c r="O601">
        <f t="shared" si="82"/>
        <v>3452</v>
      </c>
      <c r="P601">
        <f t="shared" si="83"/>
        <v>1484.1999999999998</v>
      </c>
      <c r="Q601">
        <f t="shared" si="84"/>
        <v>0.30067663384789917</v>
      </c>
      <c r="R601">
        <f t="shared" si="85"/>
        <v>4936.2</v>
      </c>
      <c r="S601">
        <f t="shared" si="86"/>
        <v>1484.1999999999998</v>
      </c>
      <c r="T601" t="str">
        <f t="shared" si="87"/>
        <v>Jan</v>
      </c>
      <c r="U601" t="str">
        <f t="shared" si="88"/>
        <v>Jan-2025</v>
      </c>
      <c r="V601" s="3">
        <f t="shared" si="89"/>
        <v>45658</v>
      </c>
      <c r="W601" t="str">
        <f>VLOOKUP(D601,Products!A:G,3,FALSE)</f>
        <v>Fashion</v>
      </c>
      <c r="X601" t="str">
        <f>VLOOKUP(D601,Products!A:G,2,FALSE)</f>
        <v>Jacket</v>
      </c>
    </row>
    <row r="602" spans="1:24">
      <c r="A602" s="1" t="s">
        <v>2414</v>
      </c>
      <c r="B602" s="2">
        <v>45810</v>
      </c>
      <c r="C602" s="1" t="s">
        <v>641</v>
      </c>
      <c r="D602" s="1" t="s">
        <v>1731</v>
      </c>
      <c r="E602" s="1">
        <v>1</v>
      </c>
      <c r="F602" s="1">
        <v>1999</v>
      </c>
      <c r="G602" s="1">
        <v>299.85000000000002</v>
      </c>
      <c r="H602" s="1" t="s">
        <v>1812</v>
      </c>
      <c r="I602" s="1" t="s">
        <v>1802</v>
      </c>
      <c r="J602" s="1" t="s">
        <v>1802</v>
      </c>
      <c r="K602" s="1" t="s">
        <v>1819</v>
      </c>
      <c r="L602" s="1">
        <v>50</v>
      </c>
      <c r="M602" s="1">
        <v>1547</v>
      </c>
      <c r="N602">
        <f t="shared" si="81"/>
        <v>1699.15</v>
      </c>
      <c r="O602">
        <f t="shared" si="82"/>
        <v>1547</v>
      </c>
      <c r="P602">
        <f t="shared" si="83"/>
        <v>152.15000000000009</v>
      </c>
      <c r="Q602">
        <f t="shared" si="84"/>
        <v>8.9544772386193142E-2</v>
      </c>
      <c r="R602">
        <f t="shared" si="85"/>
        <v>1699.15</v>
      </c>
      <c r="S602">
        <f t="shared" si="86"/>
        <v>152.15000000000009</v>
      </c>
      <c r="T602" t="str">
        <f t="shared" si="87"/>
        <v>Jun</v>
      </c>
      <c r="U602" t="str">
        <f t="shared" si="88"/>
        <v>Jun-2025</v>
      </c>
      <c r="V602" s="3">
        <f t="shared" si="89"/>
        <v>45809</v>
      </c>
      <c r="W602" t="str">
        <f>VLOOKUP(D602,Products!A:G,3,FALSE)</f>
        <v>Home &amp; Kitchen</v>
      </c>
      <c r="X602" t="str">
        <f>VLOOKUP(D602,Products!A:G,2,FALSE)</f>
        <v>Air Fryer</v>
      </c>
    </row>
    <row r="603" spans="1:24">
      <c r="A603" s="1" t="s">
        <v>2415</v>
      </c>
      <c r="B603" s="2">
        <v>45427</v>
      </c>
      <c r="C603" s="1" t="s">
        <v>1514</v>
      </c>
      <c r="D603" s="1" t="s">
        <v>1717</v>
      </c>
      <c r="E603" s="1">
        <v>2</v>
      </c>
      <c r="F603" s="1">
        <v>399</v>
      </c>
      <c r="G603" s="1">
        <v>119.7</v>
      </c>
      <c r="H603" s="1" t="s">
        <v>1812</v>
      </c>
      <c r="I603" s="1" t="s">
        <v>1802</v>
      </c>
      <c r="J603" s="1" t="s">
        <v>1802</v>
      </c>
      <c r="K603" s="1" t="s">
        <v>1819</v>
      </c>
      <c r="L603" s="1">
        <v>50</v>
      </c>
      <c r="M603" s="1">
        <v>226</v>
      </c>
      <c r="N603">
        <f t="shared" si="81"/>
        <v>678.3</v>
      </c>
      <c r="O603">
        <f t="shared" si="82"/>
        <v>452</v>
      </c>
      <c r="P603">
        <f t="shared" si="83"/>
        <v>226.29999999999995</v>
      </c>
      <c r="Q603">
        <f t="shared" si="84"/>
        <v>0.33362818811735218</v>
      </c>
      <c r="R603">
        <f t="shared" si="85"/>
        <v>678.3</v>
      </c>
      <c r="S603">
        <f t="shared" si="86"/>
        <v>226.29999999999995</v>
      </c>
      <c r="T603" t="str">
        <f t="shared" si="87"/>
        <v>May</v>
      </c>
      <c r="U603" t="str">
        <f t="shared" si="88"/>
        <v>May-2024</v>
      </c>
      <c r="V603" s="3">
        <f t="shared" si="89"/>
        <v>45413</v>
      </c>
      <c r="W603" t="str">
        <f>VLOOKUP(D603,Products!A:G,3,FALSE)</f>
        <v>Fashion</v>
      </c>
      <c r="X603" t="str">
        <f>VLOOKUP(D603,Products!A:G,2,FALSE)</f>
        <v>Backpack</v>
      </c>
    </row>
    <row r="604" spans="1:24">
      <c r="A604" s="1" t="s">
        <v>2416</v>
      </c>
      <c r="B604" s="2">
        <v>45798</v>
      </c>
      <c r="C604" s="1" t="s">
        <v>648</v>
      </c>
      <c r="D604" s="1" t="s">
        <v>1752</v>
      </c>
      <c r="E604" s="1">
        <v>3</v>
      </c>
      <c r="F604" s="1">
        <v>2999</v>
      </c>
      <c r="G604" s="1">
        <v>899.7</v>
      </c>
      <c r="H604" s="1" t="s">
        <v>1801</v>
      </c>
      <c r="I604" s="1" t="s">
        <v>1802</v>
      </c>
      <c r="J604" s="1" t="s">
        <v>1809</v>
      </c>
      <c r="K604" s="1" t="s">
        <v>1813</v>
      </c>
      <c r="L604" s="1">
        <v>80</v>
      </c>
      <c r="M604" s="1">
        <v>1877</v>
      </c>
      <c r="N604">
        <f t="shared" si="81"/>
        <v>8097.3</v>
      </c>
      <c r="O604">
        <f t="shared" si="82"/>
        <v>5631</v>
      </c>
      <c r="P604">
        <f t="shared" si="83"/>
        <v>2466.3000000000002</v>
      </c>
      <c r="Q604">
        <f t="shared" si="84"/>
        <v>0.30458300915119857</v>
      </c>
      <c r="R604">
        <f t="shared" si="85"/>
        <v>8097.3</v>
      </c>
      <c r="S604">
        <f t="shared" si="86"/>
        <v>2466.3000000000002</v>
      </c>
      <c r="T604" t="str">
        <f t="shared" si="87"/>
        <v>May</v>
      </c>
      <c r="U604" t="str">
        <f t="shared" si="88"/>
        <v>May-2025</v>
      </c>
      <c r="V604" s="3">
        <f t="shared" si="89"/>
        <v>45778</v>
      </c>
      <c r="W604" t="str">
        <f>VLOOKUP(D604,Products!A:G,3,FALSE)</f>
        <v>Beauty &amp; Personal Care</v>
      </c>
      <c r="X604" t="str">
        <f>VLOOKUP(D604,Products!A:G,2,FALSE)</f>
        <v>Face Wash</v>
      </c>
    </row>
    <row r="605" spans="1:24">
      <c r="A605" s="1" t="s">
        <v>2417</v>
      </c>
      <c r="B605" s="2">
        <v>45586</v>
      </c>
      <c r="C605" s="1" t="s">
        <v>576</v>
      </c>
      <c r="D605" s="1" t="s">
        <v>1761</v>
      </c>
      <c r="E605" s="1">
        <v>1</v>
      </c>
      <c r="F605" s="1">
        <v>499</v>
      </c>
      <c r="G605" s="1">
        <v>24.95</v>
      </c>
      <c r="H605" s="1" t="s">
        <v>1805</v>
      </c>
      <c r="I605" s="1" t="s">
        <v>1802</v>
      </c>
      <c r="J605" s="1" t="s">
        <v>1802</v>
      </c>
      <c r="K605" s="1" t="s">
        <v>1819</v>
      </c>
      <c r="L605" s="1">
        <v>70</v>
      </c>
      <c r="M605" s="1">
        <v>394</v>
      </c>
      <c r="N605">
        <f t="shared" si="81"/>
        <v>474.05</v>
      </c>
      <c r="O605">
        <f t="shared" si="82"/>
        <v>394</v>
      </c>
      <c r="P605">
        <f t="shared" si="83"/>
        <v>80.050000000000011</v>
      </c>
      <c r="Q605">
        <f t="shared" si="84"/>
        <v>0.16886404387722817</v>
      </c>
      <c r="R605">
        <f t="shared" si="85"/>
        <v>474.05</v>
      </c>
      <c r="S605">
        <f t="shared" si="86"/>
        <v>80.050000000000011</v>
      </c>
      <c r="T605" t="str">
        <f t="shared" si="87"/>
        <v>Oct</v>
      </c>
      <c r="U605" t="str">
        <f t="shared" si="88"/>
        <v>Oct-2024</v>
      </c>
      <c r="V605" s="3">
        <f t="shared" si="89"/>
        <v>45566</v>
      </c>
      <c r="W605" t="str">
        <f>VLOOKUP(D605,Products!A:G,3,FALSE)</f>
        <v>Beauty &amp; Personal Care</v>
      </c>
      <c r="X605" t="str">
        <f>VLOOKUP(D605,Products!A:G,2,FALSE)</f>
        <v>Trimmer</v>
      </c>
    </row>
    <row r="606" spans="1:24">
      <c r="A606" s="1" t="s">
        <v>2418</v>
      </c>
      <c r="B606" s="2">
        <v>45651</v>
      </c>
      <c r="C606" s="1" t="s">
        <v>1226</v>
      </c>
      <c r="D606" s="1" t="s">
        <v>1795</v>
      </c>
      <c r="E606" s="1">
        <v>2</v>
      </c>
      <c r="F606" s="1">
        <v>499</v>
      </c>
      <c r="G606" s="1">
        <v>249.5</v>
      </c>
      <c r="H606" s="1" t="s">
        <v>1801</v>
      </c>
      <c r="I606" s="1" t="s">
        <v>1802</v>
      </c>
      <c r="J606" s="1" t="s">
        <v>1802</v>
      </c>
      <c r="K606" s="1" t="s">
        <v>1813</v>
      </c>
      <c r="L606" s="1">
        <v>100</v>
      </c>
      <c r="M606" s="1">
        <v>324</v>
      </c>
      <c r="N606">
        <f t="shared" si="81"/>
        <v>748.5</v>
      </c>
      <c r="O606">
        <f t="shared" si="82"/>
        <v>648</v>
      </c>
      <c r="P606">
        <f t="shared" si="83"/>
        <v>100.5</v>
      </c>
      <c r="Q606">
        <f t="shared" si="84"/>
        <v>0.13426853707414829</v>
      </c>
      <c r="R606">
        <f t="shared" si="85"/>
        <v>748.5</v>
      </c>
      <c r="S606">
        <f t="shared" si="86"/>
        <v>100.5</v>
      </c>
      <c r="T606" t="str">
        <f t="shared" si="87"/>
        <v>Dec</v>
      </c>
      <c r="U606" t="str">
        <f t="shared" si="88"/>
        <v>Dec-2024</v>
      </c>
      <c r="V606" s="3">
        <f t="shared" si="89"/>
        <v>45627</v>
      </c>
      <c r="W606" t="str">
        <f>VLOOKUP(D606,Products!A:G,3,FALSE)</f>
        <v>Sports &amp; Fitness</v>
      </c>
      <c r="X606" t="str">
        <f>VLOOKUP(D606,Products!A:G,2,FALSE)</f>
        <v>Cricket Bat</v>
      </c>
    </row>
    <row r="607" spans="1:24">
      <c r="A607" s="1" t="s">
        <v>2419</v>
      </c>
      <c r="B607" s="2">
        <v>45449</v>
      </c>
      <c r="C607" s="1" t="s">
        <v>305</v>
      </c>
      <c r="D607" s="1" t="s">
        <v>1769</v>
      </c>
      <c r="E607" s="1">
        <v>2</v>
      </c>
      <c r="F607" s="1">
        <v>3999</v>
      </c>
      <c r="G607" s="1">
        <v>799.8</v>
      </c>
      <c r="H607" s="1" t="s">
        <v>1823</v>
      </c>
      <c r="I607" s="1" t="s">
        <v>1802</v>
      </c>
      <c r="J607" s="1" t="s">
        <v>1802</v>
      </c>
      <c r="K607" s="1" t="s">
        <v>1803</v>
      </c>
      <c r="L607" s="1">
        <v>80</v>
      </c>
      <c r="M607" s="1">
        <v>2547</v>
      </c>
      <c r="N607">
        <f t="shared" si="81"/>
        <v>7198.2</v>
      </c>
      <c r="O607">
        <f t="shared" si="82"/>
        <v>5094</v>
      </c>
      <c r="P607">
        <f t="shared" si="83"/>
        <v>2104.1999999999998</v>
      </c>
      <c r="Q607">
        <f t="shared" si="84"/>
        <v>0.29232308077019253</v>
      </c>
      <c r="R607">
        <f t="shared" si="85"/>
        <v>7198.2</v>
      </c>
      <c r="S607">
        <f t="shared" si="86"/>
        <v>2104.1999999999998</v>
      </c>
      <c r="T607" t="str">
        <f t="shared" si="87"/>
        <v>Jun</v>
      </c>
      <c r="U607" t="str">
        <f t="shared" si="88"/>
        <v>Jun-2024</v>
      </c>
      <c r="V607" s="3">
        <f t="shared" si="89"/>
        <v>45444</v>
      </c>
      <c r="W607" t="str">
        <f>VLOOKUP(D607,Products!A:G,3,FALSE)</f>
        <v>Beauty &amp; Personal Care</v>
      </c>
      <c r="X607" t="str">
        <f>VLOOKUP(D607,Products!A:G,2,FALSE)</f>
        <v>Perfume</v>
      </c>
    </row>
    <row r="608" spans="1:24">
      <c r="A608" s="1" t="s">
        <v>2420</v>
      </c>
      <c r="B608" s="2">
        <v>45477</v>
      </c>
      <c r="C608" s="1" t="s">
        <v>289</v>
      </c>
      <c r="D608" s="1" t="s">
        <v>1753</v>
      </c>
      <c r="E608" s="1">
        <v>4</v>
      </c>
      <c r="F608" s="1">
        <v>799</v>
      </c>
      <c r="G608" s="1">
        <v>319.60000000000002</v>
      </c>
      <c r="H608" s="1" t="s">
        <v>1801</v>
      </c>
      <c r="I608" s="1" t="s">
        <v>1802</v>
      </c>
      <c r="J608" s="1" t="s">
        <v>1802</v>
      </c>
      <c r="K608" s="1" t="s">
        <v>1807</v>
      </c>
      <c r="L608" s="1">
        <v>40</v>
      </c>
      <c r="M608" s="1">
        <v>445</v>
      </c>
      <c r="N608">
        <f t="shared" si="81"/>
        <v>2876.4</v>
      </c>
      <c r="O608">
        <f t="shared" si="82"/>
        <v>1780</v>
      </c>
      <c r="P608">
        <f t="shared" si="83"/>
        <v>1096.4000000000001</v>
      </c>
      <c r="Q608">
        <f t="shared" si="84"/>
        <v>0.3811709080795439</v>
      </c>
      <c r="R608">
        <f t="shared" si="85"/>
        <v>2876.4</v>
      </c>
      <c r="S608">
        <f t="shared" si="86"/>
        <v>1096.4000000000001</v>
      </c>
      <c r="T608" t="str">
        <f t="shared" si="87"/>
        <v>Jul</v>
      </c>
      <c r="U608" t="str">
        <f t="shared" si="88"/>
        <v>Jul-2024</v>
      </c>
      <c r="V608" s="3">
        <f t="shared" si="89"/>
        <v>45474</v>
      </c>
      <c r="W608" t="str">
        <f>VLOOKUP(D608,Products!A:G,3,FALSE)</f>
        <v>Beauty &amp; Personal Care</v>
      </c>
      <c r="X608" t="str">
        <f>VLOOKUP(D608,Products!A:G,2,FALSE)</f>
        <v>Face Wash</v>
      </c>
    </row>
    <row r="609" spans="1:24">
      <c r="A609" s="1" t="s">
        <v>2421</v>
      </c>
      <c r="B609" s="2">
        <v>45638</v>
      </c>
      <c r="C609" s="1" t="s">
        <v>181</v>
      </c>
      <c r="D609" s="1" t="s">
        <v>1705</v>
      </c>
      <c r="E609" s="1">
        <v>1</v>
      </c>
      <c r="F609" s="1">
        <v>299</v>
      </c>
      <c r="G609" s="1">
        <v>14.95</v>
      </c>
      <c r="H609" s="1" t="s">
        <v>1801</v>
      </c>
      <c r="I609" s="1" t="s">
        <v>1802</v>
      </c>
      <c r="J609" s="1" t="s">
        <v>1802</v>
      </c>
      <c r="K609" s="1" t="s">
        <v>1807</v>
      </c>
      <c r="L609" s="1">
        <v>50</v>
      </c>
      <c r="M609" s="1">
        <v>206</v>
      </c>
      <c r="N609">
        <f t="shared" si="81"/>
        <v>284.05</v>
      </c>
      <c r="O609">
        <f t="shared" si="82"/>
        <v>206</v>
      </c>
      <c r="P609">
        <f t="shared" si="83"/>
        <v>78.050000000000011</v>
      </c>
      <c r="Q609">
        <f t="shared" si="84"/>
        <v>0.27477556768174621</v>
      </c>
      <c r="R609">
        <f t="shared" si="85"/>
        <v>284.05</v>
      </c>
      <c r="S609">
        <f t="shared" si="86"/>
        <v>78.050000000000011</v>
      </c>
      <c r="T609" t="str">
        <f t="shared" si="87"/>
        <v>Dec</v>
      </c>
      <c r="U609" t="str">
        <f t="shared" si="88"/>
        <v>Dec-2024</v>
      </c>
      <c r="V609" s="3">
        <f t="shared" si="89"/>
        <v>45627</v>
      </c>
      <c r="W609" t="str">
        <f>VLOOKUP(D609,Products!A:G,3,FALSE)</f>
        <v>Fashion</v>
      </c>
      <c r="X609" t="str">
        <f>VLOOKUP(D609,Products!A:G,2,FALSE)</f>
        <v>Jeans</v>
      </c>
    </row>
    <row r="610" spans="1:24">
      <c r="A610" s="1" t="s">
        <v>2422</v>
      </c>
      <c r="B610" s="2">
        <v>45374</v>
      </c>
      <c r="C610" s="1" t="s">
        <v>1085</v>
      </c>
      <c r="D610" s="1" t="s">
        <v>1745</v>
      </c>
      <c r="E610" s="1">
        <v>2</v>
      </c>
      <c r="F610" s="1">
        <v>599</v>
      </c>
      <c r="G610" s="1">
        <v>239.6</v>
      </c>
      <c r="H610" s="1" t="s">
        <v>1801</v>
      </c>
      <c r="I610" s="1" t="s">
        <v>1802</v>
      </c>
      <c r="J610" s="1" t="s">
        <v>1802</v>
      </c>
      <c r="K610" s="1" t="s">
        <v>1810</v>
      </c>
      <c r="L610" s="1">
        <v>50</v>
      </c>
      <c r="M610" s="1">
        <v>464</v>
      </c>
      <c r="N610">
        <f t="shared" si="81"/>
        <v>958.4</v>
      </c>
      <c r="O610">
        <f t="shared" si="82"/>
        <v>928</v>
      </c>
      <c r="P610">
        <f t="shared" si="83"/>
        <v>30.399999999999977</v>
      </c>
      <c r="Q610">
        <f t="shared" si="84"/>
        <v>3.1719532554257072E-2</v>
      </c>
      <c r="R610">
        <f t="shared" si="85"/>
        <v>958.4</v>
      </c>
      <c r="S610">
        <f t="shared" si="86"/>
        <v>30.399999999999977</v>
      </c>
      <c r="T610" t="str">
        <f t="shared" si="87"/>
        <v>Mar</v>
      </c>
      <c r="U610" t="str">
        <f t="shared" si="88"/>
        <v>Mar-2024</v>
      </c>
      <c r="V610" s="3">
        <f t="shared" si="89"/>
        <v>45352</v>
      </c>
      <c r="W610" t="str">
        <f>VLOOKUP(D610,Products!A:G,3,FALSE)</f>
        <v>Home &amp; Kitchen</v>
      </c>
      <c r="X610" t="str">
        <f>VLOOKUP(D610,Products!A:G,2,FALSE)</f>
        <v>Storage Box</v>
      </c>
    </row>
    <row r="611" spans="1:24">
      <c r="A611" s="1" t="s">
        <v>2423</v>
      </c>
      <c r="B611" s="2">
        <v>45343</v>
      </c>
      <c r="C611" s="1" t="s">
        <v>176</v>
      </c>
      <c r="D611" s="1" t="s">
        <v>1730</v>
      </c>
      <c r="E611" s="1">
        <v>1</v>
      </c>
      <c r="F611" s="1">
        <v>1999</v>
      </c>
      <c r="G611" s="1">
        <v>0</v>
      </c>
      <c r="H611" s="1" t="s">
        <v>1821</v>
      </c>
      <c r="I611" s="1" t="s">
        <v>1802</v>
      </c>
      <c r="J611" s="1" t="s">
        <v>1809</v>
      </c>
      <c r="K611" s="1" t="s">
        <v>1819</v>
      </c>
      <c r="L611" s="1">
        <v>80</v>
      </c>
      <c r="M611" s="1">
        <v>1398</v>
      </c>
      <c r="N611">
        <f t="shared" si="81"/>
        <v>1999</v>
      </c>
      <c r="O611">
        <f t="shared" si="82"/>
        <v>1398</v>
      </c>
      <c r="P611">
        <f t="shared" si="83"/>
        <v>601</v>
      </c>
      <c r="Q611">
        <f t="shared" si="84"/>
        <v>0.30065032516258128</v>
      </c>
      <c r="R611">
        <f t="shared" si="85"/>
        <v>1999</v>
      </c>
      <c r="S611">
        <f t="shared" si="86"/>
        <v>601</v>
      </c>
      <c r="T611" t="str">
        <f t="shared" si="87"/>
        <v>Feb</v>
      </c>
      <c r="U611" t="str">
        <f t="shared" si="88"/>
        <v>Feb-2024</v>
      </c>
      <c r="V611" s="3">
        <f t="shared" si="89"/>
        <v>45323</v>
      </c>
      <c r="W611" t="str">
        <f>VLOOKUP(D611,Products!A:G,3,FALSE)</f>
        <v>Home &amp; Kitchen</v>
      </c>
      <c r="X611" t="str">
        <f>VLOOKUP(D611,Products!A:G,2,FALSE)</f>
        <v>Air Fryer</v>
      </c>
    </row>
    <row r="612" spans="1:24">
      <c r="A612" s="1" t="s">
        <v>2424</v>
      </c>
      <c r="B612" s="2">
        <v>45478</v>
      </c>
      <c r="C612" s="1" t="s">
        <v>896</v>
      </c>
      <c r="D612" s="1" t="s">
        <v>1688</v>
      </c>
      <c r="E612" s="1">
        <v>1</v>
      </c>
      <c r="F612" s="1">
        <v>999</v>
      </c>
      <c r="G612" s="1">
        <v>0</v>
      </c>
      <c r="H612" s="1" t="s">
        <v>1821</v>
      </c>
      <c r="I612" s="1" t="s">
        <v>1815</v>
      </c>
      <c r="J612" s="1" t="s">
        <v>1815</v>
      </c>
      <c r="K612" s="1" t="s">
        <v>1813</v>
      </c>
      <c r="L612" s="1">
        <v>60</v>
      </c>
      <c r="M612" s="1">
        <v>813</v>
      </c>
      <c r="N612">
        <f t="shared" si="81"/>
        <v>999</v>
      </c>
      <c r="O612">
        <f t="shared" si="82"/>
        <v>813</v>
      </c>
      <c r="P612">
        <f t="shared" si="83"/>
        <v>186</v>
      </c>
      <c r="Q612">
        <f t="shared" si="84"/>
        <v>0.18618618618618618</v>
      </c>
      <c r="R612">
        <f t="shared" si="85"/>
        <v>0</v>
      </c>
      <c r="S612">
        <f t="shared" si="86"/>
        <v>0</v>
      </c>
      <c r="T612" t="str">
        <f t="shared" si="87"/>
        <v>Jul</v>
      </c>
      <c r="U612" t="str">
        <f t="shared" si="88"/>
        <v>Jul-2024</v>
      </c>
      <c r="V612" s="3">
        <f t="shared" si="89"/>
        <v>45474</v>
      </c>
      <c r="W612" t="str">
        <f>VLOOKUP(D612,Products!A:G,3,FALSE)</f>
        <v>Electronics</v>
      </c>
      <c r="X612" t="str">
        <f>VLOOKUP(D612,Products!A:G,2,FALSE)</f>
        <v>Smartwatch</v>
      </c>
    </row>
    <row r="613" spans="1:24">
      <c r="A613" s="1" t="s">
        <v>2425</v>
      </c>
      <c r="B613" s="2">
        <v>45336</v>
      </c>
      <c r="C613" s="1" t="s">
        <v>1389</v>
      </c>
      <c r="D613" s="1" t="s">
        <v>1722</v>
      </c>
      <c r="E613" s="1">
        <v>2</v>
      </c>
      <c r="F613" s="1">
        <v>399</v>
      </c>
      <c r="G613" s="1">
        <v>39.9</v>
      </c>
      <c r="H613" s="1" t="s">
        <v>1801</v>
      </c>
      <c r="I613" s="1" t="s">
        <v>1802</v>
      </c>
      <c r="J613" s="1" t="s">
        <v>1809</v>
      </c>
      <c r="K613" s="1" t="s">
        <v>1813</v>
      </c>
      <c r="L613" s="1">
        <v>80</v>
      </c>
      <c r="M613" s="1">
        <v>315</v>
      </c>
      <c r="N613">
        <f t="shared" si="81"/>
        <v>758.1</v>
      </c>
      <c r="O613">
        <f t="shared" si="82"/>
        <v>630</v>
      </c>
      <c r="P613">
        <f t="shared" si="83"/>
        <v>128.10000000000002</v>
      </c>
      <c r="Q613">
        <f t="shared" si="84"/>
        <v>0.16897506925207759</v>
      </c>
      <c r="R613">
        <f t="shared" si="85"/>
        <v>758.1</v>
      </c>
      <c r="S613">
        <f t="shared" si="86"/>
        <v>128.10000000000002</v>
      </c>
      <c r="T613" t="str">
        <f t="shared" si="87"/>
        <v>Feb</v>
      </c>
      <c r="U613" t="str">
        <f t="shared" si="88"/>
        <v>Feb-2024</v>
      </c>
      <c r="V613" s="3">
        <f t="shared" si="89"/>
        <v>45323</v>
      </c>
      <c r="W613" t="str">
        <f>VLOOKUP(D613,Products!A:G,3,FALSE)</f>
        <v>Home &amp; Kitchen</v>
      </c>
      <c r="X613" t="str">
        <f>VLOOKUP(D613,Products!A:G,2,FALSE)</f>
        <v>Mixer Grinder</v>
      </c>
    </row>
    <row r="614" spans="1:24">
      <c r="A614" s="1" t="s">
        <v>2426</v>
      </c>
      <c r="B614" s="2">
        <v>45536</v>
      </c>
      <c r="C614" s="1" t="s">
        <v>1330</v>
      </c>
      <c r="D614" s="1" t="s">
        <v>1793</v>
      </c>
      <c r="E614" s="1">
        <v>4</v>
      </c>
      <c r="F614" s="1">
        <v>299</v>
      </c>
      <c r="G614" s="1">
        <v>299</v>
      </c>
      <c r="H614" s="1" t="s">
        <v>1821</v>
      </c>
      <c r="I614" s="1" t="s">
        <v>1802</v>
      </c>
      <c r="J614" s="1" t="s">
        <v>1802</v>
      </c>
      <c r="K614" s="1" t="s">
        <v>1807</v>
      </c>
      <c r="L614" s="1">
        <v>60</v>
      </c>
      <c r="M614" s="1">
        <v>221</v>
      </c>
      <c r="N614">
        <f t="shared" si="81"/>
        <v>897</v>
      </c>
      <c r="O614">
        <f t="shared" si="82"/>
        <v>884</v>
      </c>
      <c r="P614">
        <f t="shared" si="83"/>
        <v>13</v>
      </c>
      <c r="Q614">
        <f t="shared" si="84"/>
        <v>1.4492753623188406E-2</v>
      </c>
      <c r="R614">
        <f t="shared" si="85"/>
        <v>897</v>
      </c>
      <c r="S614">
        <f t="shared" si="86"/>
        <v>13</v>
      </c>
      <c r="T614" t="str">
        <f t="shared" si="87"/>
        <v>Sep</v>
      </c>
      <c r="U614" t="str">
        <f t="shared" si="88"/>
        <v>Sep-2024</v>
      </c>
      <c r="V614" s="3">
        <f t="shared" si="89"/>
        <v>45536</v>
      </c>
      <c r="W614" t="str">
        <f>VLOOKUP(D614,Products!A:G,3,FALSE)</f>
        <v>Sports &amp; Fitness</v>
      </c>
      <c r="X614" t="str">
        <f>VLOOKUP(D614,Products!A:G,2,FALSE)</f>
        <v>Fitness Band</v>
      </c>
    </row>
    <row r="615" spans="1:24">
      <c r="A615" s="1" t="s">
        <v>2427</v>
      </c>
      <c r="B615" s="2">
        <v>45817</v>
      </c>
      <c r="C615" s="1" t="s">
        <v>1457</v>
      </c>
      <c r="D615" s="1" t="s">
        <v>1728</v>
      </c>
      <c r="E615" s="1">
        <v>1</v>
      </c>
      <c r="F615" s="1">
        <v>4999</v>
      </c>
      <c r="G615" s="1">
        <v>0</v>
      </c>
      <c r="H615" s="1" t="s">
        <v>1805</v>
      </c>
      <c r="I615" s="1" t="s">
        <v>1802</v>
      </c>
      <c r="J615" s="1" t="s">
        <v>1802</v>
      </c>
      <c r="K615" s="1" t="s">
        <v>1803</v>
      </c>
      <c r="L615" s="1">
        <v>40</v>
      </c>
      <c r="M615" s="1">
        <v>3040</v>
      </c>
      <c r="N615">
        <f t="shared" si="81"/>
        <v>4999</v>
      </c>
      <c r="O615">
        <f t="shared" si="82"/>
        <v>3040</v>
      </c>
      <c r="P615">
        <f t="shared" si="83"/>
        <v>1959</v>
      </c>
      <c r="Q615">
        <f t="shared" si="84"/>
        <v>0.391878375675135</v>
      </c>
      <c r="R615">
        <f t="shared" si="85"/>
        <v>4999</v>
      </c>
      <c r="S615">
        <f t="shared" si="86"/>
        <v>1959</v>
      </c>
      <c r="T615" t="str">
        <f t="shared" si="87"/>
        <v>Jun</v>
      </c>
      <c r="U615" t="str">
        <f t="shared" si="88"/>
        <v>Jun-2025</v>
      </c>
      <c r="V615" s="3">
        <f t="shared" si="89"/>
        <v>45809</v>
      </c>
      <c r="W615" t="str">
        <f>VLOOKUP(D615,Products!A:G,3,FALSE)</f>
        <v>Home &amp; Kitchen</v>
      </c>
      <c r="X615" t="str">
        <f>VLOOKUP(D615,Products!A:G,2,FALSE)</f>
        <v>Air Fryer</v>
      </c>
    </row>
    <row r="616" spans="1:24">
      <c r="A616" s="1" t="s">
        <v>2428</v>
      </c>
      <c r="B616" s="2">
        <v>45707</v>
      </c>
      <c r="C616" s="1" t="s">
        <v>1425</v>
      </c>
      <c r="D616" s="1" t="s">
        <v>1774</v>
      </c>
      <c r="E616" s="1">
        <v>2</v>
      </c>
      <c r="F616" s="1">
        <v>499</v>
      </c>
      <c r="G616" s="1">
        <v>0</v>
      </c>
      <c r="H616" s="1" t="s">
        <v>1801</v>
      </c>
      <c r="I616" s="1" t="s">
        <v>1815</v>
      </c>
      <c r="J616" s="1" t="s">
        <v>1815</v>
      </c>
      <c r="K616" s="1" t="s">
        <v>1817</v>
      </c>
      <c r="L616" s="1">
        <v>40</v>
      </c>
      <c r="M616" s="1">
        <v>280</v>
      </c>
      <c r="N616">
        <f t="shared" si="81"/>
        <v>998</v>
      </c>
      <c r="O616">
        <f t="shared" si="82"/>
        <v>560</v>
      </c>
      <c r="P616">
        <f t="shared" si="83"/>
        <v>438</v>
      </c>
      <c r="Q616">
        <f t="shared" si="84"/>
        <v>0.43887775551102204</v>
      </c>
      <c r="R616">
        <f t="shared" si="85"/>
        <v>0</v>
      </c>
      <c r="S616">
        <f t="shared" si="86"/>
        <v>0</v>
      </c>
      <c r="T616" t="str">
        <f t="shared" si="87"/>
        <v>Feb</v>
      </c>
      <c r="U616" t="str">
        <f t="shared" si="88"/>
        <v>Feb-2025</v>
      </c>
      <c r="V616" s="3">
        <f t="shared" si="89"/>
        <v>45689</v>
      </c>
      <c r="W616" t="str">
        <f>VLOOKUP(D616,Products!A:G,3,FALSE)</f>
        <v>Sports &amp; Fitness</v>
      </c>
      <c r="X616" t="str">
        <f>VLOOKUP(D616,Products!A:G,2,FALSE)</f>
        <v>Yoga Mat</v>
      </c>
    </row>
    <row r="617" spans="1:24">
      <c r="A617" s="1" t="s">
        <v>2429</v>
      </c>
      <c r="B617" s="2">
        <v>45549</v>
      </c>
      <c r="C617" s="1" t="s">
        <v>1650</v>
      </c>
      <c r="D617" s="1" t="s">
        <v>1709</v>
      </c>
      <c r="E617" s="1">
        <v>4</v>
      </c>
      <c r="F617" s="1">
        <v>799</v>
      </c>
      <c r="G617" s="1">
        <v>319.60000000000002</v>
      </c>
      <c r="H617" s="1" t="s">
        <v>1821</v>
      </c>
      <c r="I617" s="1" t="s">
        <v>1802</v>
      </c>
      <c r="J617" s="1" t="s">
        <v>1802</v>
      </c>
      <c r="K617" s="1" t="s">
        <v>1803</v>
      </c>
      <c r="L617" s="1">
        <v>80</v>
      </c>
      <c r="M617" s="1">
        <v>566</v>
      </c>
      <c r="N617">
        <f t="shared" si="81"/>
        <v>2876.4</v>
      </c>
      <c r="O617">
        <f t="shared" si="82"/>
        <v>2264</v>
      </c>
      <c r="P617">
        <f t="shared" si="83"/>
        <v>612.40000000000009</v>
      </c>
      <c r="Q617">
        <f t="shared" si="84"/>
        <v>0.21290502016409404</v>
      </c>
      <c r="R617">
        <f t="shared" si="85"/>
        <v>2876.4</v>
      </c>
      <c r="S617">
        <f t="shared" si="86"/>
        <v>612.40000000000009</v>
      </c>
      <c r="T617" t="str">
        <f t="shared" si="87"/>
        <v>Sep</v>
      </c>
      <c r="U617" t="str">
        <f t="shared" si="88"/>
        <v>Sep-2024</v>
      </c>
      <c r="V617" s="3">
        <f t="shared" si="89"/>
        <v>45536</v>
      </c>
      <c r="W617" t="str">
        <f>VLOOKUP(D617,Products!A:G,3,FALSE)</f>
        <v>Fashion</v>
      </c>
      <c r="X617" t="str">
        <f>VLOOKUP(D617,Products!A:G,2,FALSE)</f>
        <v>Sneakers</v>
      </c>
    </row>
    <row r="618" spans="1:24">
      <c r="A618" s="1" t="s">
        <v>2430</v>
      </c>
      <c r="B618" s="2">
        <v>45319</v>
      </c>
      <c r="C618" s="1" t="s">
        <v>761</v>
      </c>
      <c r="D618" s="1" t="s">
        <v>1745</v>
      </c>
      <c r="E618" s="1">
        <v>2</v>
      </c>
      <c r="F618" s="1">
        <v>599</v>
      </c>
      <c r="G618" s="1">
        <v>0</v>
      </c>
      <c r="H618" s="1" t="s">
        <v>1805</v>
      </c>
      <c r="I618" s="1" t="s">
        <v>1802</v>
      </c>
      <c r="J618" s="1" t="s">
        <v>1802</v>
      </c>
      <c r="K618" s="1" t="s">
        <v>1819</v>
      </c>
      <c r="L618" s="1">
        <v>100</v>
      </c>
      <c r="M618" s="1">
        <v>464</v>
      </c>
      <c r="N618">
        <f t="shared" si="81"/>
        <v>1198</v>
      </c>
      <c r="O618">
        <f t="shared" si="82"/>
        <v>928</v>
      </c>
      <c r="P618">
        <f t="shared" si="83"/>
        <v>270</v>
      </c>
      <c r="Q618">
        <f t="shared" si="84"/>
        <v>0.22537562604340566</v>
      </c>
      <c r="R618">
        <f t="shared" si="85"/>
        <v>1198</v>
      </c>
      <c r="S618">
        <f t="shared" si="86"/>
        <v>270</v>
      </c>
      <c r="T618" t="str">
        <f t="shared" si="87"/>
        <v>Jan</v>
      </c>
      <c r="U618" t="str">
        <f t="shared" si="88"/>
        <v>Jan-2024</v>
      </c>
      <c r="V618" s="3">
        <f t="shared" si="89"/>
        <v>45292</v>
      </c>
      <c r="W618" t="str">
        <f>VLOOKUP(D618,Products!A:G,3,FALSE)</f>
        <v>Home &amp; Kitchen</v>
      </c>
      <c r="X618" t="str">
        <f>VLOOKUP(D618,Products!A:G,2,FALSE)</f>
        <v>Storage Box</v>
      </c>
    </row>
    <row r="619" spans="1:24">
      <c r="A619" s="1" t="s">
        <v>2431</v>
      </c>
      <c r="B619" s="2">
        <v>45355</v>
      </c>
      <c r="C619" s="1" t="s">
        <v>630</v>
      </c>
      <c r="D619" s="1" t="s">
        <v>1740</v>
      </c>
      <c r="E619" s="1">
        <v>2</v>
      </c>
      <c r="F619" s="1">
        <v>4999</v>
      </c>
      <c r="G619" s="1">
        <v>0</v>
      </c>
      <c r="H619" s="1" t="s">
        <v>1801</v>
      </c>
      <c r="I619" s="1" t="s">
        <v>1802</v>
      </c>
      <c r="J619" s="1" t="s">
        <v>1802</v>
      </c>
      <c r="K619" s="1" t="s">
        <v>1803</v>
      </c>
      <c r="L619" s="1">
        <v>40</v>
      </c>
      <c r="M619" s="1">
        <v>2912</v>
      </c>
      <c r="N619">
        <f t="shared" si="81"/>
        <v>9998</v>
      </c>
      <c r="O619">
        <f t="shared" si="82"/>
        <v>5824</v>
      </c>
      <c r="P619">
        <f t="shared" si="83"/>
        <v>4174</v>
      </c>
      <c r="Q619">
        <f t="shared" si="84"/>
        <v>0.41748349669933987</v>
      </c>
      <c r="R619">
        <f t="shared" si="85"/>
        <v>9998</v>
      </c>
      <c r="S619">
        <f t="shared" si="86"/>
        <v>4174</v>
      </c>
      <c r="T619" t="str">
        <f t="shared" si="87"/>
        <v>Mar</v>
      </c>
      <c r="U619" t="str">
        <f t="shared" si="88"/>
        <v>Mar-2024</v>
      </c>
      <c r="V619" s="3">
        <f t="shared" si="89"/>
        <v>45352</v>
      </c>
      <c r="W619" t="str">
        <f>VLOOKUP(D619,Products!A:G,3,FALSE)</f>
        <v>Home &amp; Kitchen</v>
      </c>
      <c r="X619" t="str">
        <f>VLOOKUP(D619,Products!A:G,2,FALSE)</f>
        <v>Bedsheet</v>
      </c>
    </row>
    <row r="620" spans="1:24">
      <c r="A620" s="1" t="s">
        <v>2432</v>
      </c>
      <c r="B620" s="2">
        <v>45589</v>
      </c>
      <c r="C620" s="1" t="s">
        <v>465</v>
      </c>
      <c r="D620" s="1" t="s">
        <v>1737</v>
      </c>
      <c r="E620" s="1">
        <v>1</v>
      </c>
      <c r="F620" s="1">
        <v>499</v>
      </c>
      <c r="G620" s="1">
        <v>74.849999999999994</v>
      </c>
      <c r="H620" s="1" t="s">
        <v>1812</v>
      </c>
      <c r="I620" s="1" t="s">
        <v>1802</v>
      </c>
      <c r="J620" s="1" t="s">
        <v>1802</v>
      </c>
      <c r="K620" s="1" t="s">
        <v>1813</v>
      </c>
      <c r="L620" s="1">
        <v>50</v>
      </c>
      <c r="M620" s="1">
        <v>320</v>
      </c>
      <c r="N620">
        <f t="shared" si="81"/>
        <v>424.15</v>
      </c>
      <c r="O620">
        <f t="shared" si="82"/>
        <v>320</v>
      </c>
      <c r="P620">
        <f t="shared" si="83"/>
        <v>104.14999999999998</v>
      </c>
      <c r="Q620">
        <f t="shared" si="84"/>
        <v>0.24554992337616405</v>
      </c>
      <c r="R620">
        <f t="shared" si="85"/>
        <v>424.15</v>
      </c>
      <c r="S620">
        <f t="shared" si="86"/>
        <v>104.14999999999998</v>
      </c>
      <c r="T620" t="str">
        <f t="shared" si="87"/>
        <v>Oct</v>
      </c>
      <c r="U620" t="str">
        <f t="shared" si="88"/>
        <v>Oct-2024</v>
      </c>
      <c r="V620" s="3">
        <f t="shared" si="89"/>
        <v>45566</v>
      </c>
      <c r="W620" t="str">
        <f>VLOOKUP(D620,Products!A:G,3,FALSE)</f>
        <v>Home &amp; Kitchen</v>
      </c>
      <c r="X620" t="str">
        <f>VLOOKUP(D620,Products!A:G,2,FALSE)</f>
        <v>Cookware Set</v>
      </c>
    </row>
    <row r="621" spans="1:24">
      <c r="A621" s="1" t="s">
        <v>2433</v>
      </c>
      <c r="B621" s="2">
        <v>45924</v>
      </c>
      <c r="C621" s="1" t="s">
        <v>1010</v>
      </c>
      <c r="D621" s="1" t="s">
        <v>1736</v>
      </c>
      <c r="E621" s="1">
        <v>1</v>
      </c>
      <c r="F621" s="1">
        <v>2499</v>
      </c>
      <c r="G621" s="1">
        <v>249.9</v>
      </c>
      <c r="H621" s="1" t="s">
        <v>1812</v>
      </c>
      <c r="I621" s="1" t="s">
        <v>1802</v>
      </c>
      <c r="J621" s="1" t="s">
        <v>1809</v>
      </c>
      <c r="K621" s="1" t="s">
        <v>1817</v>
      </c>
      <c r="L621" s="1">
        <v>60</v>
      </c>
      <c r="M621" s="1">
        <v>1946</v>
      </c>
      <c r="N621">
        <f t="shared" si="81"/>
        <v>2249.1</v>
      </c>
      <c r="O621">
        <f t="shared" si="82"/>
        <v>1946</v>
      </c>
      <c r="P621">
        <f t="shared" si="83"/>
        <v>303.09999999999991</v>
      </c>
      <c r="Q621">
        <f t="shared" si="84"/>
        <v>0.13476501711795827</v>
      </c>
      <c r="R621">
        <f t="shared" si="85"/>
        <v>2249.1</v>
      </c>
      <c r="S621">
        <f t="shared" si="86"/>
        <v>303.09999999999991</v>
      </c>
      <c r="T621" t="str">
        <f t="shared" si="87"/>
        <v>Sep</v>
      </c>
      <c r="U621" t="str">
        <f t="shared" si="88"/>
        <v>Sep-2025</v>
      </c>
      <c r="V621" s="3">
        <f t="shared" si="89"/>
        <v>45901</v>
      </c>
      <c r="W621" t="str">
        <f>VLOOKUP(D621,Products!A:G,3,FALSE)</f>
        <v>Home &amp; Kitchen</v>
      </c>
      <c r="X621" t="str">
        <f>VLOOKUP(D621,Products!A:G,2,FALSE)</f>
        <v>Cookware Set</v>
      </c>
    </row>
    <row r="622" spans="1:24">
      <c r="A622" s="1" t="s">
        <v>2434</v>
      </c>
      <c r="B622" s="2">
        <v>45447</v>
      </c>
      <c r="C622" s="1" t="s">
        <v>432</v>
      </c>
      <c r="D622" s="1" t="s">
        <v>1705</v>
      </c>
      <c r="E622" s="1">
        <v>1</v>
      </c>
      <c r="F622" s="1">
        <v>299</v>
      </c>
      <c r="G622" s="1">
        <v>0</v>
      </c>
      <c r="H622" s="1" t="s">
        <v>1801</v>
      </c>
      <c r="I622" s="1" t="s">
        <v>1815</v>
      </c>
      <c r="J622" s="1" t="s">
        <v>1815</v>
      </c>
      <c r="K622" s="1" t="s">
        <v>1813</v>
      </c>
      <c r="L622" s="1">
        <v>60</v>
      </c>
      <c r="M622" s="1">
        <v>206</v>
      </c>
      <c r="N622">
        <f t="shared" si="81"/>
        <v>299</v>
      </c>
      <c r="O622">
        <f t="shared" si="82"/>
        <v>206</v>
      </c>
      <c r="P622">
        <f t="shared" si="83"/>
        <v>93</v>
      </c>
      <c r="Q622">
        <f t="shared" si="84"/>
        <v>0.31103678929765888</v>
      </c>
      <c r="R622">
        <f t="shared" si="85"/>
        <v>0</v>
      </c>
      <c r="S622">
        <f t="shared" si="86"/>
        <v>0</v>
      </c>
      <c r="T622" t="str">
        <f t="shared" si="87"/>
        <v>Jun</v>
      </c>
      <c r="U622" t="str">
        <f t="shared" si="88"/>
        <v>Jun-2024</v>
      </c>
      <c r="V622" s="3">
        <f t="shared" si="89"/>
        <v>45444</v>
      </c>
      <c r="W622" t="str">
        <f>VLOOKUP(D622,Products!A:G,3,FALSE)</f>
        <v>Fashion</v>
      </c>
      <c r="X622" t="str">
        <f>VLOOKUP(D622,Products!A:G,2,FALSE)</f>
        <v>Jeans</v>
      </c>
    </row>
    <row r="623" spans="1:24">
      <c r="A623" s="1" t="s">
        <v>2435</v>
      </c>
      <c r="B623" s="2">
        <v>45395</v>
      </c>
      <c r="C623" s="1" t="s">
        <v>1336</v>
      </c>
      <c r="D623" s="1" t="s">
        <v>1753</v>
      </c>
      <c r="E623" s="1">
        <v>3</v>
      </c>
      <c r="F623" s="1">
        <v>799</v>
      </c>
      <c r="G623" s="1">
        <v>0</v>
      </c>
      <c r="H623" s="1" t="s">
        <v>1812</v>
      </c>
      <c r="I623" s="1" t="s">
        <v>1815</v>
      </c>
      <c r="J623" s="1" t="s">
        <v>1815</v>
      </c>
      <c r="K623" s="1" t="s">
        <v>1810</v>
      </c>
      <c r="L623" s="1">
        <v>60</v>
      </c>
      <c r="M623" s="1">
        <v>445</v>
      </c>
      <c r="N623">
        <f t="shared" si="81"/>
        <v>2397</v>
      </c>
      <c r="O623">
        <f t="shared" si="82"/>
        <v>1335</v>
      </c>
      <c r="P623">
        <f t="shared" si="83"/>
        <v>1062</v>
      </c>
      <c r="Q623">
        <f t="shared" si="84"/>
        <v>0.44305381727158949</v>
      </c>
      <c r="R623">
        <f t="shared" si="85"/>
        <v>0</v>
      </c>
      <c r="S623">
        <f t="shared" si="86"/>
        <v>0</v>
      </c>
      <c r="T623" t="str">
        <f t="shared" si="87"/>
        <v>Apr</v>
      </c>
      <c r="U623" t="str">
        <f t="shared" si="88"/>
        <v>Apr-2024</v>
      </c>
      <c r="V623" s="3">
        <f t="shared" si="89"/>
        <v>45383</v>
      </c>
      <c r="W623" t="str">
        <f>VLOOKUP(D623,Products!A:G,3,FALSE)</f>
        <v>Beauty &amp; Personal Care</v>
      </c>
      <c r="X623" t="str">
        <f>VLOOKUP(D623,Products!A:G,2,FALSE)</f>
        <v>Face Wash</v>
      </c>
    </row>
    <row r="624" spans="1:24">
      <c r="A624" s="1" t="s">
        <v>2436</v>
      </c>
      <c r="B624" s="2">
        <v>45717</v>
      </c>
      <c r="C624" s="1" t="s">
        <v>827</v>
      </c>
      <c r="D624" s="1" t="s">
        <v>1725</v>
      </c>
      <c r="E624" s="1">
        <v>1</v>
      </c>
      <c r="F624" s="1">
        <v>2499</v>
      </c>
      <c r="G624" s="1">
        <v>0</v>
      </c>
      <c r="H624" s="1" t="s">
        <v>1821</v>
      </c>
      <c r="I624" s="1" t="s">
        <v>1802</v>
      </c>
      <c r="J624" s="1" t="s">
        <v>1802</v>
      </c>
      <c r="K624" s="1" t="s">
        <v>1813</v>
      </c>
      <c r="L624" s="1">
        <v>50</v>
      </c>
      <c r="M624" s="1">
        <v>1833</v>
      </c>
      <c r="N624">
        <f t="shared" si="81"/>
        <v>2499</v>
      </c>
      <c r="O624">
        <f t="shared" si="82"/>
        <v>1833</v>
      </c>
      <c r="P624">
        <f t="shared" si="83"/>
        <v>666</v>
      </c>
      <c r="Q624">
        <f t="shared" si="84"/>
        <v>0.26650660264105641</v>
      </c>
      <c r="R624">
        <f t="shared" si="85"/>
        <v>2499</v>
      </c>
      <c r="S624">
        <f t="shared" si="86"/>
        <v>666</v>
      </c>
      <c r="T624" t="str">
        <f t="shared" si="87"/>
        <v>Mar</v>
      </c>
      <c r="U624" t="str">
        <f t="shared" si="88"/>
        <v>Mar-2025</v>
      </c>
      <c r="V624" s="3">
        <f t="shared" si="89"/>
        <v>45717</v>
      </c>
      <c r="W624" t="str">
        <f>VLOOKUP(D624,Products!A:G,3,FALSE)</f>
        <v>Home &amp; Kitchen</v>
      </c>
      <c r="X624" t="str">
        <f>VLOOKUP(D624,Products!A:G,2,FALSE)</f>
        <v>Mixer Grinder</v>
      </c>
    </row>
    <row r="625" spans="1:24">
      <c r="A625" s="1" t="s">
        <v>2437</v>
      </c>
      <c r="B625" s="2">
        <v>45548</v>
      </c>
      <c r="C625" s="1" t="s">
        <v>643</v>
      </c>
      <c r="D625" s="1" t="s">
        <v>1730</v>
      </c>
      <c r="E625" s="1">
        <v>1</v>
      </c>
      <c r="F625" s="1">
        <v>1999</v>
      </c>
      <c r="G625" s="1">
        <v>0</v>
      </c>
      <c r="H625" s="1" t="s">
        <v>1821</v>
      </c>
      <c r="I625" s="1" t="s">
        <v>1815</v>
      </c>
      <c r="J625" s="1" t="s">
        <v>1815</v>
      </c>
      <c r="K625" s="1" t="s">
        <v>1807</v>
      </c>
      <c r="L625" s="1">
        <v>100</v>
      </c>
      <c r="M625" s="1">
        <v>1398</v>
      </c>
      <c r="N625">
        <f t="shared" si="81"/>
        <v>1999</v>
      </c>
      <c r="O625">
        <f t="shared" si="82"/>
        <v>1398</v>
      </c>
      <c r="P625">
        <f t="shared" si="83"/>
        <v>601</v>
      </c>
      <c r="Q625">
        <f t="shared" si="84"/>
        <v>0.30065032516258128</v>
      </c>
      <c r="R625">
        <f t="shared" si="85"/>
        <v>0</v>
      </c>
      <c r="S625">
        <f t="shared" si="86"/>
        <v>0</v>
      </c>
      <c r="T625" t="str">
        <f t="shared" si="87"/>
        <v>Sep</v>
      </c>
      <c r="U625" t="str">
        <f t="shared" si="88"/>
        <v>Sep-2024</v>
      </c>
      <c r="V625" s="3">
        <f t="shared" si="89"/>
        <v>45536</v>
      </c>
      <c r="W625" t="str">
        <f>VLOOKUP(D625,Products!A:G,3,FALSE)</f>
        <v>Home &amp; Kitchen</v>
      </c>
      <c r="X625" t="str">
        <f>VLOOKUP(D625,Products!A:G,2,FALSE)</f>
        <v>Air Fryer</v>
      </c>
    </row>
    <row r="626" spans="1:24">
      <c r="A626" s="1" t="s">
        <v>2438</v>
      </c>
      <c r="B626" s="2">
        <v>45590</v>
      </c>
      <c r="C626" s="1" t="s">
        <v>1307</v>
      </c>
      <c r="D626" s="1" t="s">
        <v>1733</v>
      </c>
      <c r="E626" s="1">
        <v>2</v>
      </c>
      <c r="F626" s="1">
        <v>799</v>
      </c>
      <c r="G626" s="1">
        <v>0</v>
      </c>
      <c r="H626" s="1" t="s">
        <v>1801</v>
      </c>
      <c r="I626" s="1" t="s">
        <v>1815</v>
      </c>
      <c r="J626" s="1" t="s">
        <v>1815</v>
      </c>
      <c r="K626" s="1" t="s">
        <v>1813</v>
      </c>
      <c r="L626" s="1">
        <v>40</v>
      </c>
      <c r="M626" s="1">
        <v>538</v>
      </c>
      <c r="N626">
        <f t="shared" si="81"/>
        <v>1598</v>
      </c>
      <c r="O626">
        <f t="shared" si="82"/>
        <v>1076</v>
      </c>
      <c r="P626">
        <f t="shared" si="83"/>
        <v>522</v>
      </c>
      <c r="Q626">
        <f t="shared" si="84"/>
        <v>0.32665832290362956</v>
      </c>
      <c r="R626">
        <f t="shared" si="85"/>
        <v>0</v>
      </c>
      <c r="S626">
        <f t="shared" si="86"/>
        <v>0</v>
      </c>
      <c r="T626" t="str">
        <f t="shared" si="87"/>
        <v>Oct</v>
      </c>
      <c r="U626" t="str">
        <f t="shared" si="88"/>
        <v>Oct-2024</v>
      </c>
      <c r="V626" s="3">
        <f t="shared" si="89"/>
        <v>45566</v>
      </c>
      <c r="W626" t="str">
        <f>VLOOKUP(D626,Products!A:G,3,FALSE)</f>
        <v>Home &amp; Kitchen</v>
      </c>
      <c r="X626" t="str">
        <f>VLOOKUP(D626,Products!A:G,2,FALSE)</f>
        <v>Cookware Set</v>
      </c>
    </row>
    <row r="627" spans="1:24">
      <c r="A627" s="1" t="s">
        <v>2439</v>
      </c>
      <c r="B627" s="2">
        <v>45468</v>
      </c>
      <c r="C627" s="1" t="s">
        <v>1180</v>
      </c>
      <c r="D627" s="1" t="s">
        <v>1733</v>
      </c>
      <c r="E627" s="1">
        <v>2</v>
      </c>
      <c r="F627" s="1">
        <v>799</v>
      </c>
      <c r="G627" s="1">
        <v>159.80000000000001</v>
      </c>
      <c r="H627" s="1" t="s">
        <v>1821</v>
      </c>
      <c r="I627" s="1" t="s">
        <v>1802</v>
      </c>
      <c r="J627" s="1" t="s">
        <v>1802</v>
      </c>
      <c r="K627" s="1" t="s">
        <v>1803</v>
      </c>
      <c r="L627" s="1">
        <v>40</v>
      </c>
      <c r="M627" s="1">
        <v>538</v>
      </c>
      <c r="N627">
        <f t="shared" si="81"/>
        <v>1438.2</v>
      </c>
      <c r="O627">
        <f t="shared" si="82"/>
        <v>1076</v>
      </c>
      <c r="P627">
        <f t="shared" si="83"/>
        <v>362.20000000000005</v>
      </c>
      <c r="Q627">
        <f t="shared" si="84"/>
        <v>0.25184258100403284</v>
      </c>
      <c r="R627">
        <f t="shared" si="85"/>
        <v>1438.2</v>
      </c>
      <c r="S627">
        <f t="shared" si="86"/>
        <v>362.20000000000005</v>
      </c>
      <c r="T627" t="str">
        <f t="shared" si="87"/>
        <v>Jun</v>
      </c>
      <c r="U627" t="str">
        <f t="shared" si="88"/>
        <v>Jun-2024</v>
      </c>
      <c r="V627" s="3">
        <f t="shared" si="89"/>
        <v>45444</v>
      </c>
      <c r="W627" t="str">
        <f>VLOOKUP(D627,Products!A:G,3,FALSE)</f>
        <v>Home &amp; Kitchen</v>
      </c>
      <c r="X627" t="str">
        <f>VLOOKUP(D627,Products!A:G,2,FALSE)</f>
        <v>Cookware Set</v>
      </c>
    </row>
    <row r="628" spans="1:24">
      <c r="A628" s="1" t="s">
        <v>2440</v>
      </c>
      <c r="B628" s="2">
        <v>45716</v>
      </c>
      <c r="C628" s="1" t="s">
        <v>1105</v>
      </c>
      <c r="D628" s="1" t="s">
        <v>1685</v>
      </c>
      <c r="E628" s="1">
        <v>1</v>
      </c>
      <c r="F628" s="1">
        <v>2499</v>
      </c>
      <c r="G628" s="1">
        <v>0</v>
      </c>
      <c r="H628" s="1" t="s">
        <v>1823</v>
      </c>
      <c r="I628" s="1" t="s">
        <v>1815</v>
      </c>
      <c r="J628" s="1" t="s">
        <v>1815</v>
      </c>
      <c r="K628" s="1" t="s">
        <v>1810</v>
      </c>
      <c r="L628" s="1">
        <v>50</v>
      </c>
      <c r="M628" s="1">
        <v>1599</v>
      </c>
      <c r="N628">
        <f t="shared" si="81"/>
        <v>2499</v>
      </c>
      <c r="O628">
        <f t="shared" si="82"/>
        <v>1599</v>
      </c>
      <c r="P628">
        <f t="shared" si="83"/>
        <v>900</v>
      </c>
      <c r="Q628">
        <f t="shared" si="84"/>
        <v>0.36014405762304924</v>
      </c>
      <c r="R628">
        <f t="shared" si="85"/>
        <v>0</v>
      </c>
      <c r="S628">
        <f t="shared" si="86"/>
        <v>0</v>
      </c>
      <c r="T628" t="str">
        <f t="shared" si="87"/>
        <v>Feb</v>
      </c>
      <c r="U628" t="str">
        <f t="shared" si="88"/>
        <v>Feb-2025</v>
      </c>
      <c r="V628" s="3">
        <f t="shared" si="89"/>
        <v>45689</v>
      </c>
      <c r="W628" t="str">
        <f>VLOOKUP(D628,Products!A:G,3,FALSE)</f>
        <v>Electronics</v>
      </c>
      <c r="X628" t="str">
        <f>VLOOKUP(D628,Products!A:G,2,FALSE)</f>
        <v>Smartwatch</v>
      </c>
    </row>
    <row r="629" spans="1:24">
      <c r="A629" s="1" t="s">
        <v>2441</v>
      </c>
      <c r="B629" s="2">
        <v>45680</v>
      </c>
      <c r="C629" s="1" t="s">
        <v>1562</v>
      </c>
      <c r="D629" s="1" t="s">
        <v>1767</v>
      </c>
      <c r="E629" s="1">
        <v>1</v>
      </c>
      <c r="F629" s="1">
        <v>1999</v>
      </c>
      <c r="G629" s="1">
        <v>299.85000000000002</v>
      </c>
      <c r="H629" s="1" t="s">
        <v>1805</v>
      </c>
      <c r="I629" s="1" t="s">
        <v>1802</v>
      </c>
      <c r="J629" s="1" t="s">
        <v>1802</v>
      </c>
      <c r="K629" s="1" t="s">
        <v>1807</v>
      </c>
      <c r="L629" s="1">
        <v>80</v>
      </c>
      <c r="M629" s="1">
        <v>1338</v>
      </c>
      <c r="N629">
        <f t="shared" si="81"/>
        <v>1699.15</v>
      </c>
      <c r="O629">
        <f t="shared" si="82"/>
        <v>1338</v>
      </c>
      <c r="P629">
        <f t="shared" si="83"/>
        <v>361.15000000000009</v>
      </c>
      <c r="Q629">
        <f t="shared" si="84"/>
        <v>0.21254745019568613</v>
      </c>
      <c r="R629">
        <f t="shared" si="85"/>
        <v>1699.15</v>
      </c>
      <c r="S629">
        <f t="shared" si="86"/>
        <v>361.15000000000009</v>
      </c>
      <c r="T629" t="str">
        <f t="shared" si="87"/>
        <v>Jan</v>
      </c>
      <c r="U629" t="str">
        <f t="shared" si="88"/>
        <v>Jan-2025</v>
      </c>
      <c r="V629" s="3">
        <f t="shared" si="89"/>
        <v>45658</v>
      </c>
      <c r="W629" t="str">
        <f>VLOOKUP(D629,Products!A:G,3,FALSE)</f>
        <v>Beauty &amp; Personal Care</v>
      </c>
      <c r="X629" t="str">
        <f>VLOOKUP(D629,Products!A:G,2,FALSE)</f>
        <v>Skin Care Kit</v>
      </c>
    </row>
    <row r="630" spans="1:24">
      <c r="A630" s="1" t="s">
        <v>2442</v>
      </c>
      <c r="B630" s="2">
        <v>45596</v>
      </c>
      <c r="C630" s="1" t="s">
        <v>330</v>
      </c>
      <c r="D630" s="1" t="s">
        <v>1721</v>
      </c>
      <c r="E630" s="1">
        <v>1</v>
      </c>
      <c r="F630" s="1">
        <v>799</v>
      </c>
      <c r="G630" s="1">
        <v>79.900000000000006</v>
      </c>
      <c r="H630" s="1" t="s">
        <v>1801</v>
      </c>
      <c r="I630" s="1" t="s">
        <v>1802</v>
      </c>
      <c r="J630" s="1" t="s">
        <v>1802</v>
      </c>
      <c r="K630" s="1" t="s">
        <v>1810</v>
      </c>
      <c r="L630" s="1">
        <v>100</v>
      </c>
      <c r="M630" s="1">
        <v>639</v>
      </c>
      <c r="N630">
        <f t="shared" si="81"/>
        <v>719.1</v>
      </c>
      <c r="O630">
        <f t="shared" si="82"/>
        <v>639</v>
      </c>
      <c r="P630">
        <f t="shared" si="83"/>
        <v>80.100000000000023</v>
      </c>
      <c r="Q630">
        <f t="shared" si="84"/>
        <v>0.11138923654568213</v>
      </c>
      <c r="R630">
        <f t="shared" si="85"/>
        <v>719.1</v>
      </c>
      <c r="S630">
        <f t="shared" si="86"/>
        <v>80.100000000000023</v>
      </c>
      <c r="T630" t="str">
        <f t="shared" si="87"/>
        <v>Oct</v>
      </c>
      <c r="U630" t="str">
        <f t="shared" si="88"/>
        <v>Oct-2024</v>
      </c>
      <c r="V630" s="3">
        <f t="shared" si="89"/>
        <v>45566</v>
      </c>
      <c r="W630" t="str">
        <f>VLOOKUP(D630,Products!A:G,3,FALSE)</f>
        <v>Fashion</v>
      </c>
      <c r="X630" t="str">
        <f>VLOOKUP(D630,Products!A:G,2,FALSE)</f>
        <v>Backpack</v>
      </c>
    </row>
    <row r="631" spans="1:24">
      <c r="A631" s="1" t="s">
        <v>2443</v>
      </c>
      <c r="B631" s="2">
        <v>45888</v>
      </c>
      <c r="C631" s="1" t="s">
        <v>1108</v>
      </c>
      <c r="D631" s="1" t="s">
        <v>1798</v>
      </c>
      <c r="E631" s="1">
        <v>1</v>
      </c>
      <c r="F631" s="1">
        <v>1299</v>
      </c>
      <c r="G631" s="1">
        <v>194.85</v>
      </c>
      <c r="H631" s="1" t="s">
        <v>1805</v>
      </c>
      <c r="I631" s="1" t="s">
        <v>1802</v>
      </c>
      <c r="J631" s="1" t="s">
        <v>1802</v>
      </c>
      <c r="K631" s="1" t="s">
        <v>1807</v>
      </c>
      <c r="L631" s="1">
        <v>100</v>
      </c>
      <c r="M631" s="1">
        <v>1025</v>
      </c>
      <c r="N631">
        <f t="shared" si="81"/>
        <v>1104.1500000000001</v>
      </c>
      <c r="O631">
        <f t="shared" si="82"/>
        <v>1025</v>
      </c>
      <c r="P631">
        <f t="shared" si="83"/>
        <v>79.150000000000091</v>
      </c>
      <c r="Q631">
        <f t="shared" si="84"/>
        <v>7.1684100892089014E-2</v>
      </c>
      <c r="R631">
        <f t="shared" si="85"/>
        <v>1104.1500000000001</v>
      </c>
      <c r="S631">
        <f t="shared" si="86"/>
        <v>79.150000000000091</v>
      </c>
      <c r="T631" t="str">
        <f t="shared" si="87"/>
        <v>Aug</v>
      </c>
      <c r="U631" t="str">
        <f t="shared" si="88"/>
        <v>Aug-2025</v>
      </c>
      <c r="V631" s="3">
        <f t="shared" si="89"/>
        <v>45870</v>
      </c>
      <c r="W631" t="str">
        <f>VLOOKUP(D631,Products!A:G,3,FALSE)</f>
        <v>Sports &amp; Fitness</v>
      </c>
      <c r="X631" t="str">
        <f>VLOOKUP(D631,Products!A:G,2,FALSE)</f>
        <v>Cricket Bat</v>
      </c>
    </row>
    <row r="632" spans="1:24">
      <c r="A632" s="1" t="s">
        <v>2444</v>
      </c>
      <c r="B632" s="2">
        <v>45816</v>
      </c>
      <c r="C632" s="1" t="s">
        <v>989</v>
      </c>
      <c r="D632" s="1" t="s">
        <v>1670</v>
      </c>
      <c r="E632" s="1">
        <v>1</v>
      </c>
      <c r="F632" s="1">
        <v>599</v>
      </c>
      <c r="G632" s="1">
        <v>0</v>
      </c>
      <c r="H632" s="1" t="s">
        <v>1805</v>
      </c>
      <c r="I632" s="1" t="s">
        <v>1802</v>
      </c>
      <c r="J632" s="1" t="s">
        <v>1802</v>
      </c>
      <c r="K632" s="1" t="s">
        <v>1803</v>
      </c>
      <c r="L632" s="1">
        <v>80</v>
      </c>
      <c r="M632" s="1">
        <v>426</v>
      </c>
      <c r="N632">
        <f t="shared" si="81"/>
        <v>599</v>
      </c>
      <c r="O632">
        <f t="shared" si="82"/>
        <v>426</v>
      </c>
      <c r="P632">
        <f t="shared" si="83"/>
        <v>173</v>
      </c>
      <c r="Q632">
        <f t="shared" si="84"/>
        <v>0.28881469115191988</v>
      </c>
      <c r="R632">
        <f t="shared" si="85"/>
        <v>599</v>
      </c>
      <c r="S632">
        <f t="shared" si="86"/>
        <v>173</v>
      </c>
      <c r="T632" t="str">
        <f t="shared" si="87"/>
        <v>Jun</v>
      </c>
      <c r="U632" t="str">
        <f t="shared" si="88"/>
        <v>Jun-2025</v>
      </c>
      <c r="V632" s="3">
        <f t="shared" si="89"/>
        <v>45809</v>
      </c>
      <c r="W632" t="str">
        <f>VLOOKUP(D632,Products!A:G,3,FALSE)</f>
        <v>Electronics</v>
      </c>
      <c r="X632" t="str">
        <f>VLOOKUP(D632,Products!A:G,2,FALSE)</f>
        <v>Laptop</v>
      </c>
    </row>
    <row r="633" spans="1:24">
      <c r="A633" s="1" t="s">
        <v>2445</v>
      </c>
      <c r="B633" s="2">
        <v>45672</v>
      </c>
      <c r="C633" s="1" t="s">
        <v>624</v>
      </c>
      <c r="D633" s="1" t="s">
        <v>1685</v>
      </c>
      <c r="E633" s="1">
        <v>3</v>
      </c>
      <c r="F633" s="1">
        <v>2499</v>
      </c>
      <c r="G633" s="1">
        <v>1124.55</v>
      </c>
      <c r="H633" s="1" t="s">
        <v>1823</v>
      </c>
      <c r="I633" s="1" t="s">
        <v>1802</v>
      </c>
      <c r="J633" s="1" t="s">
        <v>1802</v>
      </c>
      <c r="K633" s="1" t="s">
        <v>1817</v>
      </c>
      <c r="L633" s="1">
        <v>100</v>
      </c>
      <c r="M633" s="1">
        <v>1599</v>
      </c>
      <c r="N633">
        <f t="shared" si="81"/>
        <v>6372.45</v>
      </c>
      <c r="O633">
        <f t="shared" si="82"/>
        <v>4797</v>
      </c>
      <c r="P633">
        <f t="shared" si="83"/>
        <v>1575.4499999999998</v>
      </c>
      <c r="Q633">
        <f t="shared" si="84"/>
        <v>0.24722830308594024</v>
      </c>
      <c r="R633">
        <f t="shared" si="85"/>
        <v>6372.45</v>
      </c>
      <c r="S633">
        <f t="shared" si="86"/>
        <v>1575.4499999999998</v>
      </c>
      <c r="T633" t="str">
        <f t="shared" si="87"/>
        <v>Jan</v>
      </c>
      <c r="U633" t="str">
        <f t="shared" si="88"/>
        <v>Jan-2025</v>
      </c>
      <c r="V633" s="3">
        <f t="shared" si="89"/>
        <v>45658</v>
      </c>
      <c r="W633" t="str">
        <f>VLOOKUP(D633,Products!A:G,3,FALSE)</f>
        <v>Electronics</v>
      </c>
      <c r="X633" t="str">
        <f>VLOOKUP(D633,Products!A:G,2,FALSE)</f>
        <v>Smartwatch</v>
      </c>
    </row>
    <row r="634" spans="1:24">
      <c r="A634" s="1" t="s">
        <v>2446</v>
      </c>
      <c r="B634" s="2">
        <v>45806</v>
      </c>
      <c r="C634" s="1" t="s">
        <v>1560</v>
      </c>
      <c r="D634" s="1" t="s">
        <v>1742</v>
      </c>
      <c r="E634" s="1">
        <v>1</v>
      </c>
      <c r="F634" s="1">
        <v>299</v>
      </c>
      <c r="G634" s="1">
        <v>14.95</v>
      </c>
      <c r="H634" s="1" t="s">
        <v>1801</v>
      </c>
      <c r="I634" s="1" t="s">
        <v>1802</v>
      </c>
      <c r="J634" s="1" t="s">
        <v>1802</v>
      </c>
      <c r="K634" s="1" t="s">
        <v>1813</v>
      </c>
      <c r="L634" s="1">
        <v>70</v>
      </c>
      <c r="M634" s="1">
        <v>188</v>
      </c>
      <c r="N634">
        <f t="shared" si="81"/>
        <v>284.05</v>
      </c>
      <c r="O634">
        <f t="shared" si="82"/>
        <v>188</v>
      </c>
      <c r="P634">
        <f t="shared" si="83"/>
        <v>96.050000000000011</v>
      </c>
      <c r="Q634">
        <f t="shared" si="84"/>
        <v>0.33814469283576837</v>
      </c>
      <c r="R634">
        <f t="shared" si="85"/>
        <v>284.05</v>
      </c>
      <c r="S634">
        <f t="shared" si="86"/>
        <v>96.050000000000011</v>
      </c>
      <c r="T634" t="str">
        <f t="shared" si="87"/>
        <v>May</v>
      </c>
      <c r="U634" t="str">
        <f t="shared" si="88"/>
        <v>May-2025</v>
      </c>
      <c r="V634" s="3">
        <f t="shared" si="89"/>
        <v>45778</v>
      </c>
      <c r="W634" t="str">
        <f>VLOOKUP(D634,Products!A:G,3,FALSE)</f>
        <v>Home &amp; Kitchen</v>
      </c>
      <c r="X634" t="str">
        <f>VLOOKUP(D634,Products!A:G,2,FALSE)</f>
        <v>Bedsheet</v>
      </c>
    </row>
    <row r="635" spans="1:24">
      <c r="A635" s="1" t="s">
        <v>2447</v>
      </c>
      <c r="B635" s="2">
        <v>45543</v>
      </c>
      <c r="C635" s="1" t="s">
        <v>1461</v>
      </c>
      <c r="D635" s="1" t="s">
        <v>1795</v>
      </c>
      <c r="E635" s="1">
        <v>3</v>
      </c>
      <c r="F635" s="1">
        <v>499</v>
      </c>
      <c r="G635" s="1">
        <v>0</v>
      </c>
      <c r="H635" s="1" t="s">
        <v>1801</v>
      </c>
      <c r="I635" s="1" t="s">
        <v>1815</v>
      </c>
      <c r="J635" s="1" t="s">
        <v>1815</v>
      </c>
      <c r="K635" s="1" t="s">
        <v>1803</v>
      </c>
      <c r="L635" s="1">
        <v>60</v>
      </c>
      <c r="M635" s="1">
        <v>324</v>
      </c>
      <c r="N635">
        <f t="shared" si="81"/>
        <v>1497</v>
      </c>
      <c r="O635">
        <f t="shared" si="82"/>
        <v>972</v>
      </c>
      <c r="P635">
        <f t="shared" si="83"/>
        <v>525</v>
      </c>
      <c r="Q635">
        <f t="shared" si="84"/>
        <v>0.35070140280561124</v>
      </c>
      <c r="R635">
        <f t="shared" si="85"/>
        <v>0</v>
      </c>
      <c r="S635">
        <f t="shared" si="86"/>
        <v>0</v>
      </c>
      <c r="T635" t="str">
        <f t="shared" si="87"/>
        <v>Sep</v>
      </c>
      <c r="U635" t="str">
        <f t="shared" si="88"/>
        <v>Sep-2024</v>
      </c>
      <c r="V635" s="3">
        <f t="shared" si="89"/>
        <v>45536</v>
      </c>
      <c r="W635" t="str">
        <f>VLOOKUP(D635,Products!A:G,3,FALSE)</f>
        <v>Sports &amp; Fitness</v>
      </c>
      <c r="X635" t="str">
        <f>VLOOKUP(D635,Products!A:G,2,FALSE)</f>
        <v>Cricket Bat</v>
      </c>
    </row>
    <row r="636" spans="1:24">
      <c r="A636" s="1" t="s">
        <v>2448</v>
      </c>
      <c r="B636" s="2">
        <v>45951</v>
      </c>
      <c r="C636" s="1" t="s">
        <v>816</v>
      </c>
      <c r="D636" s="1" t="s">
        <v>1778</v>
      </c>
      <c r="E636" s="1">
        <v>2</v>
      </c>
      <c r="F636" s="1">
        <v>499</v>
      </c>
      <c r="G636" s="1">
        <v>99.8</v>
      </c>
      <c r="H636" s="1" t="s">
        <v>1812</v>
      </c>
      <c r="I636" s="1" t="s">
        <v>1802</v>
      </c>
      <c r="J636" s="1" t="s">
        <v>1802</v>
      </c>
      <c r="K636" s="1" t="s">
        <v>1813</v>
      </c>
      <c r="L636" s="1">
        <v>60</v>
      </c>
      <c r="M636" s="1">
        <v>323</v>
      </c>
      <c r="N636">
        <f t="shared" si="81"/>
        <v>898.2</v>
      </c>
      <c r="O636">
        <f t="shared" si="82"/>
        <v>646</v>
      </c>
      <c r="P636">
        <f t="shared" si="83"/>
        <v>252.20000000000005</v>
      </c>
      <c r="Q636">
        <f t="shared" si="84"/>
        <v>0.28078378980182589</v>
      </c>
      <c r="R636">
        <f t="shared" si="85"/>
        <v>898.2</v>
      </c>
      <c r="S636">
        <f t="shared" si="86"/>
        <v>252.20000000000005</v>
      </c>
      <c r="T636" t="str">
        <f t="shared" si="87"/>
        <v>Oct</v>
      </c>
      <c r="U636" t="str">
        <f t="shared" si="88"/>
        <v>Oct-2025</v>
      </c>
      <c r="V636" s="3">
        <f t="shared" si="89"/>
        <v>45931</v>
      </c>
      <c r="W636" t="str">
        <f>VLOOKUP(D636,Products!A:G,3,FALSE)</f>
        <v>Sports &amp; Fitness</v>
      </c>
      <c r="X636" t="str">
        <f>VLOOKUP(D636,Products!A:G,2,FALSE)</f>
        <v>Yoga Mat</v>
      </c>
    </row>
    <row r="637" spans="1:24">
      <c r="A637" s="1" t="s">
        <v>2449</v>
      </c>
      <c r="B637" s="2">
        <v>45601</v>
      </c>
      <c r="C637" s="1" t="s">
        <v>1453</v>
      </c>
      <c r="D637" s="1" t="s">
        <v>1793</v>
      </c>
      <c r="E637" s="1">
        <v>1</v>
      </c>
      <c r="F637" s="1">
        <v>299</v>
      </c>
      <c r="G637" s="1">
        <v>29.9</v>
      </c>
      <c r="H637" s="1" t="s">
        <v>1801</v>
      </c>
      <c r="I637" s="1" t="s">
        <v>1802</v>
      </c>
      <c r="J637" s="1" t="s">
        <v>1809</v>
      </c>
      <c r="K637" s="1" t="s">
        <v>1810</v>
      </c>
      <c r="L637" s="1">
        <v>100</v>
      </c>
      <c r="M637" s="1">
        <v>221</v>
      </c>
      <c r="N637">
        <f t="shared" si="81"/>
        <v>269.10000000000002</v>
      </c>
      <c r="O637">
        <f t="shared" si="82"/>
        <v>221</v>
      </c>
      <c r="P637">
        <f t="shared" si="83"/>
        <v>48.100000000000023</v>
      </c>
      <c r="Q637">
        <f t="shared" si="84"/>
        <v>0.17874396135265708</v>
      </c>
      <c r="R637">
        <f t="shared" si="85"/>
        <v>269.10000000000002</v>
      </c>
      <c r="S637">
        <f t="shared" si="86"/>
        <v>48.100000000000023</v>
      </c>
      <c r="T637" t="str">
        <f t="shared" si="87"/>
        <v>Nov</v>
      </c>
      <c r="U637" t="str">
        <f t="shared" si="88"/>
        <v>Nov-2024</v>
      </c>
      <c r="V637" s="3">
        <f t="shared" si="89"/>
        <v>45597</v>
      </c>
      <c r="W637" t="str">
        <f>VLOOKUP(D637,Products!A:G,3,FALSE)</f>
        <v>Sports &amp; Fitness</v>
      </c>
      <c r="X637" t="str">
        <f>VLOOKUP(D637,Products!A:G,2,FALSE)</f>
        <v>Fitness Band</v>
      </c>
    </row>
    <row r="638" spans="1:24">
      <c r="A638" s="1" t="s">
        <v>2450</v>
      </c>
      <c r="B638" s="2">
        <v>45617</v>
      </c>
      <c r="C638" s="1" t="s">
        <v>1128</v>
      </c>
      <c r="D638" s="1" t="s">
        <v>1701</v>
      </c>
      <c r="E638" s="1">
        <v>1</v>
      </c>
      <c r="F638" s="1">
        <v>1299</v>
      </c>
      <c r="G638" s="1">
        <v>194.85</v>
      </c>
      <c r="H638" s="1" t="s">
        <v>1821</v>
      </c>
      <c r="I638" s="1" t="s">
        <v>1802</v>
      </c>
      <c r="J638" s="1" t="s">
        <v>1802</v>
      </c>
      <c r="K638" s="1" t="s">
        <v>1817</v>
      </c>
      <c r="L638" s="1">
        <v>50</v>
      </c>
      <c r="M638" s="1">
        <v>969</v>
      </c>
      <c r="N638">
        <f t="shared" si="81"/>
        <v>1104.1500000000001</v>
      </c>
      <c r="O638">
        <f t="shared" si="82"/>
        <v>969</v>
      </c>
      <c r="P638">
        <f t="shared" si="83"/>
        <v>135.15000000000009</v>
      </c>
      <c r="Q638">
        <f t="shared" si="84"/>
        <v>0.12240184757505781</v>
      </c>
      <c r="R638">
        <f t="shared" si="85"/>
        <v>1104.1500000000001</v>
      </c>
      <c r="S638">
        <f t="shared" si="86"/>
        <v>135.15000000000009</v>
      </c>
      <c r="T638" t="str">
        <f t="shared" si="87"/>
        <v>Nov</v>
      </c>
      <c r="U638" t="str">
        <f t="shared" si="88"/>
        <v>Nov-2024</v>
      </c>
      <c r="V638" s="3">
        <f t="shared" si="89"/>
        <v>45597</v>
      </c>
      <c r="W638" t="str">
        <f>VLOOKUP(D638,Products!A:G,3,FALSE)</f>
        <v>Fashion</v>
      </c>
      <c r="X638" t="str">
        <f>VLOOKUP(D638,Products!A:G,2,FALSE)</f>
        <v>T-Shirt</v>
      </c>
    </row>
    <row r="639" spans="1:24">
      <c r="A639" s="1" t="s">
        <v>2451</v>
      </c>
      <c r="B639" s="2">
        <v>45483</v>
      </c>
      <c r="C639" s="1" t="s">
        <v>1536</v>
      </c>
      <c r="D639" s="1" t="s">
        <v>1710</v>
      </c>
      <c r="E639" s="1">
        <v>3</v>
      </c>
      <c r="F639" s="1">
        <v>3999</v>
      </c>
      <c r="G639" s="1">
        <v>2399.4</v>
      </c>
      <c r="H639" s="1" t="s">
        <v>1805</v>
      </c>
      <c r="I639" s="1" t="s">
        <v>1802</v>
      </c>
      <c r="J639" s="1" t="s">
        <v>1802</v>
      </c>
      <c r="K639" s="1" t="s">
        <v>1810</v>
      </c>
      <c r="L639" s="1">
        <v>70</v>
      </c>
      <c r="M639" s="1">
        <v>3007</v>
      </c>
      <c r="N639">
        <f t="shared" si="81"/>
        <v>9597.6</v>
      </c>
      <c r="O639">
        <f t="shared" si="82"/>
        <v>9021</v>
      </c>
      <c r="P639">
        <f t="shared" si="83"/>
        <v>576.60000000000036</v>
      </c>
      <c r="Q639">
        <f t="shared" si="84"/>
        <v>6.0077519379844999E-2</v>
      </c>
      <c r="R639">
        <f t="shared" si="85"/>
        <v>9597.6</v>
      </c>
      <c r="S639">
        <f t="shared" si="86"/>
        <v>576.60000000000036</v>
      </c>
      <c r="T639" t="str">
        <f t="shared" si="87"/>
        <v>Jul</v>
      </c>
      <c r="U639" t="str">
        <f t="shared" si="88"/>
        <v>Jul-2024</v>
      </c>
      <c r="V639" s="3">
        <f t="shared" si="89"/>
        <v>45474</v>
      </c>
      <c r="W639" t="str">
        <f>VLOOKUP(D639,Products!A:G,3,FALSE)</f>
        <v>Fashion</v>
      </c>
      <c r="X639" t="str">
        <f>VLOOKUP(D639,Products!A:G,2,FALSE)</f>
        <v>Sneakers</v>
      </c>
    </row>
    <row r="640" spans="1:24">
      <c r="A640" s="1" t="s">
        <v>2452</v>
      </c>
      <c r="B640" s="2">
        <v>45717</v>
      </c>
      <c r="C640" s="1" t="s">
        <v>962</v>
      </c>
      <c r="D640" s="1" t="s">
        <v>1717</v>
      </c>
      <c r="E640" s="1">
        <v>4</v>
      </c>
      <c r="F640" s="1">
        <v>399</v>
      </c>
      <c r="G640" s="1">
        <v>0</v>
      </c>
      <c r="H640" s="1" t="s">
        <v>1801</v>
      </c>
      <c r="I640" s="1" t="s">
        <v>1802</v>
      </c>
      <c r="J640" s="1" t="s">
        <v>1802</v>
      </c>
      <c r="K640" s="1" t="s">
        <v>1810</v>
      </c>
      <c r="L640" s="1">
        <v>70</v>
      </c>
      <c r="M640" s="1">
        <v>226</v>
      </c>
      <c r="N640">
        <f t="shared" si="81"/>
        <v>1596</v>
      </c>
      <c r="O640">
        <f t="shared" si="82"/>
        <v>904</v>
      </c>
      <c r="P640">
        <f t="shared" si="83"/>
        <v>692</v>
      </c>
      <c r="Q640">
        <f t="shared" si="84"/>
        <v>0.43358395989974935</v>
      </c>
      <c r="R640">
        <f t="shared" si="85"/>
        <v>1596</v>
      </c>
      <c r="S640">
        <f t="shared" si="86"/>
        <v>692</v>
      </c>
      <c r="T640" t="str">
        <f t="shared" si="87"/>
        <v>Mar</v>
      </c>
      <c r="U640" t="str">
        <f t="shared" si="88"/>
        <v>Mar-2025</v>
      </c>
      <c r="V640" s="3">
        <f t="shared" si="89"/>
        <v>45717</v>
      </c>
      <c r="W640" t="str">
        <f>VLOOKUP(D640,Products!A:G,3,FALSE)</f>
        <v>Fashion</v>
      </c>
      <c r="X640" t="str">
        <f>VLOOKUP(D640,Products!A:G,2,FALSE)</f>
        <v>Backpack</v>
      </c>
    </row>
    <row r="641" spans="1:24">
      <c r="A641" s="1" t="s">
        <v>2453</v>
      </c>
      <c r="B641" s="2">
        <v>45888</v>
      </c>
      <c r="C641" s="1" t="s">
        <v>1185</v>
      </c>
      <c r="D641" s="1" t="s">
        <v>1788</v>
      </c>
      <c r="E641" s="1">
        <v>1</v>
      </c>
      <c r="F641" s="1">
        <v>3999</v>
      </c>
      <c r="G641" s="1">
        <v>199.95</v>
      </c>
      <c r="H641" s="1" t="s">
        <v>1801</v>
      </c>
      <c r="I641" s="1" t="s">
        <v>1802</v>
      </c>
      <c r="J641" s="1" t="s">
        <v>1809</v>
      </c>
      <c r="K641" s="1" t="s">
        <v>1813</v>
      </c>
      <c r="L641" s="1">
        <v>100</v>
      </c>
      <c r="M641" s="1">
        <v>3076</v>
      </c>
      <c r="N641">
        <f t="shared" si="81"/>
        <v>3799.05</v>
      </c>
      <c r="O641">
        <f t="shared" si="82"/>
        <v>3076</v>
      </c>
      <c r="P641">
        <f t="shared" si="83"/>
        <v>723.05000000000018</v>
      </c>
      <c r="Q641">
        <f t="shared" si="84"/>
        <v>0.19032389676366465</v>
      </c>
      <c r="R641">
        <f t="shared" si="85"/>
        <v>3799.05</v>
      </c>
      <c r="S641">
        <f t="shared" si="86"/>
        <v>723.05000000000018</v>
      </c>
      <c r="T641" t="str">
        <f t="shared" si="87"/>
        <v>Aug</v>
      </c>
      <c r="U641" t="str">
        <f t="shared" si="88"/>
        <v>Aug-2025</v>
      </c>
      <c r="V641" s="3">
        <f t="shared" si="89"/>
        <v>45870</v>
      </c>
      <c r="W641" t="str">
        <f>VLOOKUP(D641,Products!A:G,3,FALSE)</f>
        <v>Sports &amp; Fitness</v>
      </c>
      <c r="X641" t="str">
        <f>VLOOKUP(D641,Products!A:G,2,FALSE)</f>
        <v>Dumbbells</v>
      </c>
    </row>
    <row r="642" spans="1:24">
      <c r="A642" s="1" t="s">
        <v>2454</v>
      </c>
      <c r="B642" s="2">
        <v>45440</v>
      </c>
      <c r="C642" s="1" t="s">
        <v>587</v>
      </c>
      <c r="D642" s="1" t="s">
        <v>1758</v>
      </c>
      <c r="E642" s="1">
        <v>1</v>
      </c>
      <c r="F642" s="1">
        <v>2499</v>
      </c>
      <c r="G642" s="1">
        <v>249.9</v>
      </c>
      <c r="H642" s="1" t="s">
        <v>1823</v>
      </c>
      <c r="I642" s="1" t="s">
        <v>1802</v>
      </c>
      <c r="J642" s="1" t="s">
        <v>1802</v>
      </c>
      <c r="K642" s="1" t="s">
        <v>1810</v>
      </c>
      <c r="L642" s="1">
        <v>50</v>
      </c>
      <c r="M642" s="1">
        <v>1632</v>
      </c>
      <c r="N642">
        <f t="shared" si="81"/>
        <v>2249.1</v>
      </c>
      <c r="O642">
        <f t="shared" si="82"/>
        <v>1632</v>
      </c>
      <c r="P642">
        <f t="shared" si="83"/>
        <v>617.09999999999991</v>
      </c>
      <c r="Q642">
        <f t="shared" si="84"/>
        <v>0.27437641723356004</v>
      </c>
      <c r="R642">
        <f t="shared" si="85"/>
        <v>2249.1</v>
      </c>
      <c r="S642">
        <f t="shared" si="86"/>
        <v>617.09999999999991</v>
      </c>
      <c r="T642" t="str">
        <f t="shared" si="87"/>
        <v>May</v>
      </c>
      <c r="U642" t="str">
        <f t="shared" si="88"/>
        <v>May-2024</v>
      </c>
      <c r="V642" s="3">
        <f t="shared" si="89"/>
        <v>45413</v>
      </c>
      <c r="W642" t="str">
        <f>VLOOKUP(D642,Products!A:G,3,FALSE)</f>
        <v>Beauty &amp; Personal Care</v>
      </c>
      <c r="X642" t="str">
        <f>VLOOKUP(D642,Products!A:G,2,FALSE)</f>
        <v>Shampoo</v>
      </c>
    </row>
    <row r="643" spans="1:24">
      <c r="A643" s="1" t="s">
        <v>2455</v>
      </c>
      <c r="B643" s="2">
        <v>45369</v>
      </c>
      <c r="C643" s="1" t="s">
        <v>588</v>
      </c>
      <c r="D643" s="1" t="s">
        <v>1788</v>
      </c>
      <c r="E643" s="1">
        <v>2</v>
      </c>
      <c r="F643" s="1">
        <v>3999</v>
      </c>
      <c r="G643" s="1">
        <v>0</v>
      </c>
      <c r="H643" s="1" t="s">
        <v>1805</v>
      </c>
      <c r="I643" s="1" t="s">
        <v>1802</v>
      </c>
      <c r="J643" s="1" t="s">
        <v>1809</v>
      </c>
      <c r="K643" s="1" t="s">
        <v>1813</v>
      </c>
      <c r="L643" s="1">
        <v>40</v>
      </c>
      <c r="M643" s="1">
        <v>3076</v>
      </c>
      <c r="N643">
        <f t="shared" ref="N643:N706" si="90">E643*F643-G643</f>
        <v>7998</v>
      </c>
      <c r="O643">
        <f t="shared" ref="O643:O706" si="91">E643*M643</f>
        <v>6152</v>
      </c>
      <c r="P643">
        <f t="shared" ref="P643:P706" si="92">N643-O643</f>
        <v>1846</v>
      </c>
      <c r="Q643">
        <f t="shared" ref="Q643:Q706" si="93">IFERROR(P643/N643,0)</f>
        <v>0.23080770192548136</v>
      </c>
      <c r="R643">
        <f t="shared" ref="R643:R706" si="94">IF(I643="Cancelled",0,N643)</f>
        <v>7998</v>
      </c>
      <c r="S643">
        <f t="shared" ref="S643:S706" si="95">IF(I643="Cancelled",0,P643)</f>
        <v>1846</v>
      </c>
      <c r="T643" t="str">
        <f t="shared" ref="T643:T706" si="96">TEXT(B643,"mmm")</f>
        <v>Mar</v>
      </c>
      <c r="U643" t="str">
        <f t="shared" ref="U643:U706" si="97">TEXT(B643,"mmm-yyyy")</f>
        <v>Mar-2024</v>
      </c>
      <c r="V643" s="3">
        <f t="shared" ref="V643:V706" si="98">DATE(YEAR(B643),MONTH(B643),1)</f>
        <v>45352</v>
      </c>
      <c r="W643" t="str">
        <f>VLOOKUP(D643,Products!A:G,3,FALSE)</f>
        <v>Sports &amp; Fitness</v>
      </c>
      <c r="X643" t="str">
        <f>VLOOKUP(D643,Products!A:G,2,FALSE)</f>
        <v>Dumbbells</v>
      </c>
    </row>
    <row r="644" spans="1:24">
      <c r="A644" s="1" t="s">
        <v>2456</v>
      </c>
      <c r="B644" s="2">
        <v>45814</v>
      </c>
      <c r="C644" s="1" t="s">
        <v>1408</v>
      </c>
      <c r="D644" s="1" t="s">
        <v>1680</v>
      </c>
      <c r="E644" s="1">
        <v>1</v>
      </c>
      <c r="F644" s="1">
        <v>2499</v>
      </c>
      <c r="G644" s="1">
        <v>0</v>
      </c>
      <c r="H644" s="1" t="s">
        <v>1801</v>
      </c>
      <c r="I644" s="1" t="s">
        <v>1802</v>
      </c>
      <c r="J644" s="1" t="s">
        <v>1802</v>
      </c>
      <c r="K644" s="1" t="s">
        <v>1803</v>
      </c>
      <c r="L644" s="1">
        <v>50</v>
      </c>
      <c r="M644" s="1">
        <v>2030</v>
      </c>
      <c r="N644">
        <f t="shared" si="90"/>
        <v>2499</v>
      </c>
      <c r="O644">
        <f t="shared" si="91"/>
        <v>2030</v>
      </c>
      <c r="P644">
        <f t="shared" si="92"/>
        <v>469</v>
      </c>
      <c r="Q644">
        <f t="shared" si="93"/>
        <v>0.1876750700280112</v>
      </c>
      <c r="R644">
        <f t="shared" si="94"/>
        <v>2499</v>
      </c>
      <c r="S644">
        <f t="shared" si="95"/>
        <v>469</v>
      </c>
      <c r="T644" t="str">
        <f t="shared" si="96"/>
        <v>Jun</v>
      </c>
      <c r="U644" t="str">
        <f t="shared" si="97"/>
        <v>Jun-2025</v>
      </c>
      <c r="V644" s="3">
        <f t="shared" si="98"/>
        <v>45809</v>
      </c>
      <c r="W644" t="str">
        <f>VLOOKUP(D644,Products!A:G,3,FALSE)</f>
        <v>Electronics</v>
      </c>
      <c r="X644" t="str">
        <f>VLOOKUP(D644,Products!A:G,2,FALSE)</f>
        <v>Headphones</v>
      </c>
    </row>
    <row r="645" spans="1:24">
      <c r="A645" s="1" t="s">
        <v>2457</v>
      </c>
      <c r="B645" s="2">
        <v>45673</v>
      </c>
      <c r="C645" s="1" t="s">
        <v>478</v>
      </c>
      <c r="D645" s="1" t="s">
        <v>1793</v>
      </c>
      <c r="E645" s="1">
        <v>1</v>
      </c>
      <c r="F645" s="1">
        <v>299</v>
      </c>
      <c r="G645" s="1">
        <v>44.85</v>
      </c>
      <c r="H645" s="1" t="s">
        <v>1823</v>
      </c>
      <c r="I645" s="1" t="s">
        <v>1802</v>
      </c>
      <c r="J645" s="1" t="s">
        <v>1802</v>
      </c>
      <c r="K645" s="1" t="s">
        <v>1813</v>
      </c>
      <c r="L645" s="1">
        <v>60</v>
      </c>
      <c r="M645" s="1">
        <v>221</v>
      </c>
      <c r="N645">
        <f t="shared" si="90"/>
        <v>254.15</v>
      </c>
      <c r="O645">
        <f t="shared" si="91"/>
        <v>221</v>
      </c>
      <c r="P645">
        <f t="shared" si="92"/>
        <v>33.150000000000006</v>
      </c>
      <c r="Q645">
        <f t="shared" si="93"/>
        <v>0.13043478260869568</v>
      </c>
      <c r="R645">
        <f t="shared" si="94"/>
        <v>254.15</v>
      </c>
      <c r="S645">
        <f t="shared" si="95"/>
        <v>33.150000000000006</v>
      </c>
      <c r="T645" t="str">
        <f t="shared" si="96"/>
        <v>Jan</v>
      </c>
      <c r="U645" t="str">
        <f t="shared" si="97"/>
        <v>Jan-2025</v>
      </c>
      <c r="V645" s="3">
        <f t="shared" si="98"/>
        <v>45658</v>
      </c>
      <c r="W645" t="str">
        <f>VLOOKUP(D645,Products!A:G,3,FALSE)</f>
        <v>Sports &amp; Fitness</v>
      </c>
      <c r="X645" t="str">
        <f>VLOOKUP(D645,Products!A:G,2,FALSE)</f>
        <v>Fitness Band</v>
      </c>
    </row>
    <row r="646" spans="1:24">
      <c r="A646" s="1" t="s">
        <v>2458</v>
      </c>
      <c r="B646" s="2">
        <v>45926</v>
      </c>
      <c r="C646" s="1" t="s">
        <v>135</v>
      </c>
      <c r="D646" s="1" t="s">
        <v>1720</v>
      </c>
      <c r="E646" s="1">
        <v>1</v>
      </c>
      <c r="F646" s="1">
        <v>999</v>
      </c>
      <c r="G646" s="1">
        <v>199.8</v>
      </c>
      <c r="H646" s="1" t="s">
        <v>1801</v>
      </c>
      <c r="I646" s="1" t="s">
        <v>1802</v>
      </c>
      <c r="J646" s="1" t="s">
        <v>1809</v>
      </c>
      <c r="K646" s="1" t="s">
        <v>1803</v>
      </c>
      <c r="L646" s="1">
        <v>40</v>
      </c>
      <c r="M646" s="1">
        <v>573</v>
      </c>
      <c r="N646">
        <f t="shared" si="90"/>
        <v>799.2</v>
      </c>
      <c r="O646">
        <f t="shared" si="91"/>
        <v>573</v>
      </c>
      <c r="P646">
        <f t="shared" si="92"/>
        <v>226.20000000000005</v>
      </c>
      <c r="Q646">
        <f t="shared" si="93"/>
        <v>0.28303303303303307</v>
      </c>
      <c r="R646">
        <f t="shared" si="94"/>
        <v>799.2</v>
      </c>
      <c r="S646">
        <f t="shared" si="95"/>
        <v>226.20000000000005</v>
      </c>
      <c r="T646" t="str">
        <f t="shared" si="96"/>
        <v>Sep</v>
      </c>
      <c r="U646" t="str">
        <f t="shared" si="97"/>
        <v>Sep-2025</v>
      </c>
      <c r="V646" s="3">
        <f t="shared" si="98"/>
        <v>45901</v>
      </c>
      <c r="W646" t="str">
        <f>VLOOKUP(D646,Products!A:G,3,FALSE)</f>
        <v>Fashion</v>
      </c>
      <c r="X646" t="str">
        <f>VLOOKUP(D646,Products!A:G,2,FALSE)</f>
        <v>Backpack</v>
      </c>
    </row>
    <row r="647" spans="1:24">
      <c r="A647" s="1" t="s">
        <v>2459</v>
      </c>
      <c r="B647" s="2">
        <v>45392</v>
      </c>
      <c r="C647" s="1" t="s">
        <v>519</v>
      </c>
      <c r="D647" s="1" t="s">
        <v>1681</v>
      </c>
      <c r="E647" s="1">
        <v>2</v>
      </c>
      <c r="F647" s="1">
        <v>799</v>
      </c>
      <c r="G647" s="1">
        <v>159.80000000000001</v>
      </c>
      <c r="H647" s="1" t="s">
        <v>1805</v>
      </c>
      <c r="I647" s="1" t="s">
        <v>1802</v>
      </c>
      <c r="J647" s="1" t="s">
        <v>1802</v>
      </c>
      <c r="K647" s="1" t="s">
        <v>1810</v>
      </c>
      <c r="L647" s="1">
        <v>40</v>
      </c>
      <c r="M647" s="1">
        <v>645</v>
      </c>
      <c r="N647">
        <f t="shared" si="90"/>
        <v>1438.2</v>
      </c>
      <c r="O647">
        <f t="shared" si="91"/>
        <v>1290</v>
      </c>
      <c r="P647">
        <f t="shared" si="92"/>
        <v>148.20000000000005</v>
      </c>
      <c r="Q647">
        <f t="shared" si="93"/>
        <v>0.10304547350855238</v>
      </c>
      <c r="R647">
        <f t="shared" si="94"/>
        <v>1438.2</v>
      </c>
      <c r="S647">
        <f t="shared" si="95"/>
        <v>148.20000000000005</v>
      </c>
      <c r="T647" t="str">
        <f t="shared" si="96"/>
        <v>Apr</v>
      </c>
      <c r="U647" t="str">
        <f t="shared" si="97"/>
        <v>Apr-2024</v>
      </c>
      <c r="V647" s="3">
        <f t="shared" si="98"/>
        <v>45383</v>
      </c>
      <c r="W647" t="str">
        <f>VLOOKUP(D647,Products!A:G,3,FALSE)</f>
        <v>Electronics</v>
      </c>
      <c r="X647" t="str">
        <f>VLOOKUP(D647,Products!A:G,2,FALSE)</f>
        <v>Headphones</v>
      </c>
    </row>
    <row r="648" spans="1:24">
      <c r="A648" s="1" t="s">
        <v>2460</v>
      </c>
      <c r="B648" s="2">
        <v>45604</v>
      </c>
      <c r="C648" s="1" t="s">
        <v>1200</v>
      </c>
      <c r="D648" s="1" t="s">
        <v>1722</v>
      </c>
      <c r="E648" s="1">
        <v>1</v>
      </c>
      <c r="F648" s="1">
        <v>399</v>
      </c>
      <c r="G648" s="1">
        <v>59.85</v>
      </c>
      <c r="H648" s="1" t="s">
        <v>1801</v>
      </c>
      <c r="I648" s="1" t="s">
        <v>1802</v>
      </c>
      <c r="J648" s="1" t="s">
        <v>1809</v>
      </c>
      <c r="K648" s="1" t="s">
        <v>1807</v>
      </c>
      <c r="L648" s="1">
        <v>100</v>
      </c>
      <c r="M648" s="1">
        <v>315</v>
      </c>
      <c r="N648">
        <f t="shared" si="90"/>
        <v>339.15</v>
      </c>
      <c r="O648">
        <f t="shared" si="91"/>
        <v>315</v>
      </c>
      <c r="P648">
        <f t="shared" si="92"/>
        <v>24.149999999999977</v>
      </c>
      <c r="Q648">
        <f t="shared" si="93"/>
        <v>7.120743034055721E-2</v>
      </c>
      <c r="R648">
        <f t="shared" si="94"/>
        <v>339.15</v>
      </c>
      <c r="S648">
        <f t="shared" si="95"/>
        <v>24.149999999999977</v>
      </c>
      <c r="T648" t="str">
        <f t="shared" si="96"/>
        <v>Nov</v>
      </c>
      <c r="U648" t="str">
        <f t="shared" si="97"/>
        <v>Nov-2024</v>
      </c>
      <c r="V648" s="3">
        <f t="shared" si="98"/>
        <v>45597</v>
      </c>
      <c r="W648" t="str">
        <f>VLOOKUP(D648,Products!A:G,3,FALSE)</f>
        <v>Home &amp; Kitchen</v>
      </c>
      <c r="X648" t="str">
        <f>VLOOKUP(D648,Products!A:G,2,FALSE)</f>
        <v>Mixer Grinder</v>
      </c>
    </row>
    <row r="649" spans="1:24">
      <c r="A649" s="1" t="s">
        <v>2461</v>
      </c>
      <c r="B649" s="2">
        <v>45742</v>
      </c>
      <c r="C649" s="1" t="s">
        <v>1092</v>
      </c>
      <c r="D649" s="1" t="s">
        <v>1682</v>
      </c>
      <c r="E649" s="1">
        <v>2</v>
      </c>
      <c r="F649" s="1">
        <v>1599</v>
      </c>
      <c r="G649" s="1">
        <v>0</v>
      </c>
      <c r="H649" s="1" t="s">
        <v>1823</v>
      </c>
      <c r="I649" s="1" t="s">
        <v>1815</v>
      </c>
      <c r="J649" s="1" t="s">
        <v>1815</v>
      </c>
      <c r="K649" s="1" t="s">
        <v>1810</v>
      </c>
      <c r="L649" s="1">
        <v>100</v>
      </c>
      <c r="M649" s="1">
        <v>1169</v>
      </c>
      <c r="N649">
        <f t="shared" si="90"/>
        <v>3198</v>
      </c>
      <c r="O649">
        <f t="shared" si="91"/>
        <v>2338</v>
      </c>
      <c r="P649">
        <f t="shared" si="92"/>
        <v>860</v>
      </c>
      <c r="Q649">
        <f t="shared" si="93"/>
        <v>0.26891807379612259</v>
      </c>
      <c r="R649">
        <f t="shared" si="94"/>
        <v>0</v>
      </c>
      <c r="S649">
        <f t="shared" si="95"/>
        <v>0</v>
      </c>
      <c r="T649" t="str">
        <f t="shared" si="96"/>
        <v>Mar</v>
      </c>
      <c r="U649" t="str">
        <f t="shared" si="97"/>
        <v>Mar-2025</v>
      </c>
      <c r="V649" s="3">
        <f t="shared" si="98"/>
        <v>45717</v>
      </c>
      <c r="W649" t="str">
        <f>VLOOKUP(D649,Products!A:G,3,FALSE)</f>
        <v>Electronics</v>
      </c>
      <c r="X649" t="str">
        <f>VLOOKUP(D649,Products!A:G,2,FALSE)</f>
        <v>Headphones</v>
      </c>
    </row>
    <row r="650" spans="1:24">
      <c r="A650" s="1" t="s">
        <v>2462</v>
      </c>
      <c r="B650" s="2">
        <v>45471</v>
      </c>
      <c r="C650" s="1" t="s">
        <v>769</v>
      </c>
      <c r="D650" s="1" t="s">
        <v>1772</v>
      </c>
      <c r="E650" s="1">
        <v>2</v>
      </c>
      <c r="F650" s="1">
        <v>1999</v>
      </c>
      <c r="G650" s="1">
        <v>0</v>
      </c>
      <c r="H650" s="1" t="s">
        <v>1805</v>
      </c>
      <c r="I650" s="1" t="s">
        <v>1802</v>
      </c>
      <c r="J650" s="1" t="s">
        <v>1802</v>
      </c>
      <c r="K650" s="1" t="s">
        <v>1807</v>
      </c>
      <c r="L650" s="1">
        <v>40</v>
      </c>
      <c r="M650" s="1">
        <v>1506</v>
      </c>
      <c r="N650">
        <f t="shared" si="90"/>
        <v>3998</v>
      </c>
      <c r="O650">
        <f t="shared" si="91"/>
        <v>3012</v>
      </c>
      <c r="P650">
        <f t="shared" si="92"/>
        <v>986</v>
      </c>
      <c r="Q650">
        <f t="shared" si="93"/>
        <v>0.2466233116558279</v>
      </c>
      <c r="R650">
        <f t="shared" si="94"/>
        <v>3998</v>
      </c>
      <c r="S650">
        <f t="shared" si="95"/>
        <v>986</v>
      </c>
      <c r="T650" t="str">
        <f t="shared" si="96"/>
        <v>Jun</v>
      </c>
      <c r="U650" t="str">
        <f t="shared" si="97"/>
        <v>Jun-2024</v>
      </c>
      <c r="V650" s="3">
        <f t="shared" si="98"/>
        <v>45444</v>
      </c>
      <c r="W650" t="str">
        <f>VLOOKUP(D650,Products!A:G,3,FALSE)</f>
        <v>Beauty &amp; Personal Care</v>
      </c>
      <c r="X650" t="str">
        <f>VLOOKUP(D650,Products!A:G,2,FALSE)</f>
        <v>Perfume</v>
      </c>
    </row>
    <row r="651" spans="1:24">
      <c r="A651" s="1" t="s">
        <v>2463</v>
      </c>
      <c r="B651" s="2">
        <v>45507</v>
      </c>
      <c r="C651" s="1" t="s">
        <v>1402</v>
      </c>
      <c r="D651" s="1" t="s">
        <v>1763</v>
      </c>
      <c r="E651" s="1">
        <v>2</v>
      </c>
      <c r="F651" s="1">
        <v>999</v>
      </c>
      <c r="G651" s="1">
        <v>299.7</v>
      </c>
      <c r="H651" s="1" t="s">
        <v>1823</v>
      </c>
      <c r="I651" s="1" t="s">
        <v>1802</v>
      </c>
      <c r="J651" s="1" t="s">
        <v>1802</v>
      </c>
      <c r="K651" s="1" t="s">
        <v>1813</v>
      </c>
      <c r="L651" s="1">
        <v>100</v>
      </c>
      <c r="M651" s="1">
        <v>636</v>
      </c>
      <c r="N651">
        <f t="shared" si="90"/>
        <v>1698.3</v>
      </c>
      <c r="O651">
        <f t="shared" si="91"/>
        <v>1272</v>
      </c>
      <c r="P651">
        <f t="shared" si="92"/>
        <v>426.29999999999995</v>
      </c>
      <c r="Q651">
        <f t="shared" si="93"/>
        <v>0.25101572160395685</v>
      </c>
      <c r="R651">
        <f t="shared" si="94"/>
        <v>1698.3</v>
      </c>
      <c r="S651">
        <f t="shared" si="95"/>
        <v>426.29999999999995</v>
      </c>
      <c r="T651" t="str">
        <f t="shared" si="96"/>
        <v>Aug</v>
      </c>
      <c r="U651" t="str">
        <f t="shared" si="97"/>
        <v>Aug-2024</v>
      </c>
      <c r="V651" s="3">
        <f t="shared" si="98"/>
        <v>45505</v>
      </c>
      <c r="W651" t="str">
        <f>VLOOKUP(D651,Products!A:G,3,FALSE)</f>
        <v>Beauty &amp; Personal Care</v>
      </c>
      <c r="X651" t="str">
        <f>VLOOKUP(D651,Products!A:G,2,FALSE)</f>
        <v>Trimmer</v>
      </c>
    </row>
    <row r="652" spans="1:24">
      <c r="A652" s="1" t="s">
        <v>2464</v>
      </c>
      <c r="B652" s="2">
        <v>45902</v>
      </c>
      <c r="C652" s="1" t="s">
        <v>1206</v>
      </c>
      <c r="D652" s="1" t="s">
        <v>1725</v>
      </c>
      <c r="E652" s="1">
        <v>1</v>
      </c>
      <c r="F652" s="1">
        <v>2499</v>
      </c>
      <c r="G652" s="1">
        <v>0</v>
      </c>
      <c r="H652" s="1" t="s">
        <v>1823</v>
      </c>
      <c r="I652" s="1" t="s">
        <v>1815</v>
      </c>
      <c r="J652" s="1" t="s">
        <v>1815</v>
      </c>
      <c r="K652" s="1" t="s">
        <v>1807</v>
      </c>
      <c r="L652" s="1">
        <v>80</v>
      </c>
      <c r="M652" s="1">
        <v>1833</v>
      </c>
      <c r="N652">
        <f t="shared" si="90"/>
        <v>2499</v>
      </c>
      <c r="O652">
        <f t="shared" si="91"/>
        <v>1833</v>
      </c>
      <c r="P652">
        <f t="shared" si="92"/>
        <v>666</v>
      </c>
      <c r="Q652">
        <f t="shared" si="93"/>
        <v>0.26650660264105641</v>
      </c>
      <c r="R652">
        <f t="shared" si="94"/>
        <v>0</v>
      </c>
      <c r="S652">
        <f t="shared" si="95"/>
        <v>0</v>
      </c>
      <c r="T652" t="str">
        <f t="shared" si="96"/>
        <v>Sep</v>
      </c>
      <c r="U652" t="str">
        <f t="shared" si="97"/>
        <v>Sep-2025</v>
      </c>
      <c r="V652" s="3">
        <f t="shared" si="98"/>
        <v>45901</v>
      </c>
      <c r="W652" t="str">
        <f>VLOOKUP(D652,Products!A:G,3,FALSE)</f>
        <v>Home &amp; Kitchen</v>
      </c>
      <c r="X652" t="str">
        <f>VLOOKUP(D652,Products!A:G,2,FALSE)</f>
        <v>Mixer Grinder</v>
      </c>
    </row>
    <row r="653" spans="1:24">
      <c r="A653" s="1" t="s">
        <v>2465</v>
      </c>
      <c r="B653" s="2">
        <v>45956</v>
      </c>
      <c r="C653" s="1" t="s">
        <v>1628</v>
      </c>
      <c r="D653" s="1" t="s">
        <v>1728</v>
      </c>
      <c r="E653" s="1">
        <v>1</v>
      </c>
      <c r="F653" s="1">
        <v>4999</v>
      </c>
      <c r="G653" s="1">
        <v>0</v>
      </c>
      <c r="H653" s="1" t="s">
        <v>1805</v>
      </c>
      <c r="I653" s="1" t="s">
        <v>1802</v>
      </c>
      <c r="J653" s="1" t="s">
        <v>1802</v>
      </c>
      <c r="K653" s="1" t="s">
        <v>1810</v>
      </c>
      <c r="L653" s="1">
        <v>70</v>
      </c>
      <c r="M653" s="1">
        <v>3040</v>
      </c>
      <c r="N653">
        <f t="shared" si="90"/>
        <v>4999</v>
      </c>
      <c r="O653">
        <f t="shared" si="91"/>
        <v>3040</v>
      </c>
      <c r="P653">
        <f t="shared" si="92"/>
        <v>1959</v>
      </c>
      <c r="Q653">
        <f t="shared" si="93"/>
        <v>0.391878375675135</v>
      </c>
      <c r="R653">
        <f t="shared" si="94"/>
        <v>4999</v>
      </c>
      <c r="S653">
        <f t="shared" si="95"/>
        <v>1959</v>
      </c>
      <c r="T653" t="str">
        <f t="shared" si="96"/>
        <v>Oct</v>
      </c>
      <c r="U653" t="str">
        <f t="shared" si="97"/>
        <v>Oct-2025</v>
      </c>
      <c r="V653" s="3">
        <f t="shared" si="98"/>
        <v>45931</v>
      </c>
      <c r="W653" t="str">
        <f>VLOOKUP(D653,Products!A:G,3,FALSE)</f>
        <v>Home &amp; Kitchen</v>
      </c>
      <c r="X653" t="str">
        <f>VLOOKUP(D653,Products!A:G,2,FALSE)</f>
        <v>Air Fryer</v>
      </c>
    </row>
    <row r="654" spans="1:24">
      <c r="A654" s="1" t="s">
        <v>2466</v>
      </c>
      <c r="B654" s="2">
        <v>45864</v>
      </c>
      <c r="C654" s="1" t="s">
        <v>1193</v>
      </c>
      <c r="D654" s="1" t="s">
        <v>1674</v>
      </c>
      <c r="E654" s="1">
        <v>1</v>
      </c>
      <c r="F654" s="1">
        <v>599</v>
      </c>
      <c r="G654" s="1">
        <v>0</v>
      </c>
      <c r="H654" s="1" t="s">
        <v>1805</v>
      </c>
      <c r="I654" s="1" t="s">
        <v>1802</v>
      </c>
      <c r="J654" s="1" t="s">
        <v>1802</v>
      </c>
      <c r="K654" s="1" t="s">
        <v>1813</v>
      </c>
      <c r="L654" s="1">
        <v>50</v>
      </c>
      <c r="M654" s="1">
        <v>470</v>
      </c>
      <c r="N654">
        <f t="shared" si="90"/>
        <v>599</v>
      </c>
      <c r="O654">
        <f t="shared" si="91"/>
        <v>470</v>
      </c>
      <c r="P654">
        <f t="shared" si="92"/>
        <v>129</v>
      </c>
      <c r="Q654">
        <f t="shared" si="93"/>
        <v>0.21535893155258765</v>
      </c>
      <c r="R654">
        <f t="shared" si="94"/>
        <v>599</v>
      </c>
      <c r="S654">
        <f t="shared" si="95"/>
        <v>129</v>
      </c>
      <c r="T654" t="str">
        <f t="shared" si="96"/>
        <v>Jul</v>
      </c>
      <c r="U654" t="str">
        <f t="shared" si="97"/>
        <v>Jul-2025</v>
      </c>
      <c r="V654" s="3">
        <f t="shared" si="98"/>
        <v>45839</v>
      </c>
      <c r="W654" t="str">
        <f>VLOOKUP(D654,Products!A:G,3,FALSE)</f>
        <v>Electronics</v>
      </c>
      <c r="X654" t="str">
        <f>VLOOKUP(D654,Products!A:G,2,FALSE)</f>
        <v>Laptop</v>
      </c>
    </row>
    <row r="655" spans="1:24">
      <c r="A655" s="1" t="s">
        <v>2467</v>
      </c>
      <c r="B655" s="2">
        <v>45445</v>
      </c>
      <c r="C655" s="1" t="s">
        <v>494</v>
      </c>
      <c r="D655" s="1" t="s">
        <v>1693</v>
      </c>
      <c r="E655" s="1">
        <v>1</v>
      </c>
      <c r="F655" s="1">
        <v>499</v>
      </c>
      <c r="G655" s="1">
        <v>99.8</v>
      </c>
      <c r="H655" s="1" t="s">
        <v>1823</v>
      </c>
      <c r="I655" s="1" t="s">
        <v>1802</v>
      </c>
      <c r="J655" s="1" t="s">
        <v>1802</v>
      </c>
      <c r="K655" s="1" t="s">
        <v>1810</v>
      </c>
      <c r="L655" s="1">
        <v>70</v>
      </c>
      <c r="M655" s="1">
        <v>391</v>
      </c>
      <c r="N655">
        <f t="shared" si="90"/>
        <v>399.2</v>
      </c>
      <c r="O655">
        <f t="shared" si="91"/>
        <v>391</v>
      </c>
      <c r="P655">
        <f t="shared" si="92"/>
        <v>8.1999999999999886</v>
      </c>
      <c r="Q655">
        <f t="shared" si="93"/>
        <v>2.0541082164328629E-2</v>
      </c>
      <c r="R655">
        <f t="shared" si="94"/>
        <v>399.2</v>
      </c>
      <c r="S655">
        <f t="shared" si="95"/>
        <v>8.1999999999999886</v>
      </c>
      <c r="T655" t="str">
        <f t="shared" si="96"/>
        <v>Jun</v>
      </c>
      <c r="U655" t="str">
        <f t="shared" si="97"/>
        <v>Jun-2024</v>
      </c>
      <c r="V655" s="3">
        <f t="shared" si="98"/>
        <v>45444</v>
      </c>
      <c r="W655" t="str">
        <f>VLOOKUP(D655,Products!A:G,3,FALSE)</f>
        <v>Electronics</v>
      </c>
      <c r="X655" t="str">
        <f>VLOOKUP(D655,Products!A:G,2,FALSE)</f>
        <v>Power Bank</v>
      </c>
    </row>
    <row r="656" spans="1:24">
      <c r="A656" s="1" t="s">
        <v>2468</v>
      </c>
      <c r="B656" s="2">
        <v>45918</v>
      </c>
      <c r="C656" s="1" t="s">
        <v>905</v>
      </c>
      <c r="D656" s="1" t="s">
        <v>1740</v>
      </c>
      <c r="E656" s="1">
        <v>1</v>
      </c>
      <c r="F656" s="1">
        <v>4999</v>
      </c>
      <c r="G656" s="1">
        <v>499.9</v>
      </c>
      <c r="H656" s="1" t="s">
        <v>1805</v>
      </c>
      <c r="I656" s="1" t="s">
        <v>1802</v>
      </c>
      <c r="J656" s="1" t="s">
        <v>1802</v>
      </c>
      <c r="K656" s="1" t="s">
        <v>1819</v>
      </c>
      <c r="L656" s="1">
        <v>80</v>
      </c>
      <c r="M656" s="1">
        <v>2912</v>
      </c>
      <c r="N656">
        <f t="shared" si="90"/>
        <v>4499.1000000000004</v>
      </c>
      <c r="O656">
        <f t="shared" si="91"/>
        <v>2912</v>
      </c>
      <c r="P656">
        <f t="shared" si="92"/>
        <v>1587.1000000000004</v>
      </c>
      <c r="Q656">
        <f t="shared" si="93"/>
        <v>0.35275944077704435</v>
      </c>
      <c r="R656">
        <f t="shared" si="94"/>
        <v>4499.1000000000004</v>
      </c>
      <c r="S656">
        <f t="shared" si="95"/>
        <v>1587.1000000000004</v>
      </c>
      <c r="T656" t="str">
        <f t="shared" si="96"/>
        <v>Sep</v>
      </c>
      <c r="U656" t="str">
        <f t="shared" si="97"/>
        <v>Sep-2025</v>
      </c>
      <c r="V656" s="3">
        <f t="shared" si="98"/>
        <v>45901</v>
      </c>
      <c r="W656" t="str">
        <f>VLOOKUP(D656,Products!A:G,3,FALSE)</f>
        <v>Home &amp; Kitchen</v>
      </c>
      <c r="X656" t="str">
        <f>VLOOKUP(D656,Products!A:G,2,FALSE)</f>
        <v>Bedsheet</v>
      </c>
    </row>
    <row r="657" spans="1:24">
      <c r="A657" s="1" t="s">
        <v>2469</v>
      </c>
      <c r="B657" s="2">
        <v>45631</v>
      </c>
      <c r="C657" s="1" t="s">
        <v>1170</v>
      </c>
      <c r="D657" s="1" t="s">
        <v>1777</v>
      </c>
      <c r="E657" s="1">
        <v>2</v>
      </c>
      <c r="F657" s="1">
        <v>3999</v>
      </c>
      <c r="G657" s="1">
        <v>1199.7</v>
      </c>
      <c r="H657" s="1" t="s">
        <v>1821</v>
      </c>
      <c r="I657" s="1" t="s">
        <v>1802</v>
      </c>
      <c r="J657" s="1" t="s">
        <v>1802</v>
      </c>
      <c r="K657" s="1" t="s">
        <v>1810</v>
      </c>
      <c r="L657" s="1">
        <v>50</v>
      </c>
      <c r="M657" s="1">
        <v>2514</v>
      </c>
      <c r="N657">
        <f t="shared" si="90"/>
        <v>6798.3</v>
      </c>
      <c r="O657">
        <f t="shared" si="91"/>
        <v>5028</v>
      </c>
      <c r="P657">
        <f t="shared" si="92"/>
        <v>1770.3000000000002</v>
      </c>
      <c r="Q657">
        <f t="shared" si="93"/>
        <v>0.2604033361281497</v>
      </c>
      <c r="R657">
        <f t="shared" si="94"/>
        <v>6798.3</v>
      </c>
      <c r="S657">
        <f t="shared" si="95"/>
        <v>1770.3000000000002</v>
      </c>
      <c r="T657" t="str">
        <f t="shared" si="96"/>
        <v>Dec</v>
      </c>
      <c r="U657" t="str">
        <f t="shared" si="97"/>
        <v>Dec-2024</v>
      </c>
      <c r="V657" s="3">
        <f t="shared" si="98"/>
        <v>45627</v>
      </c>
      <c r="W657" t="str">
        <f>VLOOKUP(D657,Products!A:G,3,FALSE)</f>
        <v>Sports &amp; Fitness</v>
      </c>
      <c r="X657" t="str">
        <f>VLOOKUP(D657,Products!A:G,2,FALSE)</f>
        <v>Yoga Mat</v>
      </c>
    </row>
    <row r="658" spans="1:24">
      <c r="A658" s="1" t="s">
        <v>2470</v>
      </c>
      <c r="B658" s="2">
        <v>45501</v>
      </c>
      <c r="C658" s="1" t="s">
        <v>1375</v>
      </c>
      <c r="D658" s="1" t="s">
        <v>1752</v>
      </c>
      <c r="E658" s="1">
        <v>1</v>
      </c>
      <c r="F658" s="1">
        <v>2999</v>
      </c>
      <c r="G658" s="1">
        <v>149.94999999999999</v>
      </c>
      <c r="H658" s="1" t="s">
        <v>1801</v>
      </c>
      <c r="I658" s="1" t="s">
        <v>1802</v>
      </c>
      <c r="J658" s="1" t="s">
        <v>1802</v>
      </c>
      <c r="K658" s="1" t="s">
        <v>1813</v>
      </c>
      <c r="L658" s="1">
        <v>80</v>
      </c>
      <c r="M658" s="1">
        <v>1877</v>
      </c>
      <c r="N658">
        <f t="shared" si="90"/>
        <v>2849.05</v>
      </c>
      <c r="O658">
        <f t="shared" si="91"/>
        <v>1877</v>
      </c>
      <c r="P658">
        <f t="shared" si="92"/>
        <v>972.05000000000018</v>
      </c>
      <c r="Q658">
        <f t="shared" si="93"/>
        <v>0.34118390340639865</v>
      </c>
      <c r="R658">
        <f t="shared" si="94"/>
        <v>2849.05</v>
      </c>
      <c r="S658">
        <f t="shared" si="95"/>
        <v>972.05000000000018</v>
      </c>
      <c r="T658" t="str">
        <f t="shared" si="96"/>
        <v>Jul</v>
      </c>
      <c r="U658" t="str">
        <f t="shared" si="97"/>
        <v>Jul-2024</v>
      </c>
      <c r="V658" s="3">
        <f t="shared" si="98"/>
        <v>45474</v>
      </c>
      <c r="W658" t="str">
        <f>VLOOKUP(D658,Products!A:G,3,FALSE)</f>
        <v>Beauty &amp; Personal Care</v>
      </c>
      <c r="X658" t="str">
        <f>VLOOKUP(D658,Products!A:G,2,FALSE)</f>
        <v>Face Wash</v>
      </c>
    </row>
    <row r="659" spans="1:24">
      <c r="A659" s="1" t="s">
        <v>2471</v>
      </c>
      <c r="B659" s="2">
        <v>45297</v>
      </c>
      <c r="C659" s="1" t="s">
        <v>157</v>
      </c>
      <c r="D659" s="1" t="s">
        <v>1752</v>
      </c>
      <c r="E659" s="1">
        <v>1</v>
      </c>
      <c r="F659" s="1">
        <v>2999</v>
      </c>
      <c r="G659" s="1">
        <v>299.89999999999998</v>
      </c>
      <c r="H659" s="1" t="s">
        <v>1805</v>
      </c>
      <c r="I659" s="1" t="s">
        <v>1802</v>
      </c>
      <c r="J659" s="1" t="s">
        <v>1809</v>
      </c>
      <c r="K659" s="1" t="s">
        <v>1813</v>
      </c>
      <c r="L659" s="1">
        <v>70</v>
      </c>
      <c r="M659" s="1">
        <v>1877</v>
      </c>
      <c r="N659">
        <f t="shared" si="90"/>
        <v>2699.1</v>
      </c>
      <c r="O659">
        <f t="shared" si="91"/>
        <v>1877</v>
      </c>
      <c r="P659">
        <f t="shared" si="92"/>
        <v>822.09999999999991</v>
      </c>
      <c r="Q659">
        <f t="shared" si="93"/>
        <v>0.30458300915119851</v>
      </c>
      <c r="R659">
        <f t="shared" si="94"/>
        <v>2699.1</v>
      </c>
      <c r="S659">
        <f t="shared" si="95"/>
        <v>822.09999999999991</v>
      </c>
      <c r="T659" t="str">
        <f t="shared" si="96"/>
        <v>Jan</v>
      </c>
      <c r="U659" t="str">
        <f t="shared" si="97"/>
        <v>Jan-2024</v>
      </c>
      <c r="V659" s="3">
        <f t="shared" si="98"/>
        <v>45292</v>
      </c>
      <c r="W659" t="str">
        <f>VLOOKUP(D659,Products!A:G,3,FALSE)</f>
        <v>Beauty &amp; Personal Care</v>
      </c>
      <c r="X659" t="str">
        <f>VLOOKUP(D659,Products!A:G,2,FALSE)</f>
        <v>Face Wash</v>
      </c>
    </row>
    <row r="660" spans="1:24">
      <c r="A660" s="1" t="s">
        <v>2472</v>
      </c>
      <c r="B660" s="2">
        <v>45646</v>
      </c>
      <c r="C660" s="1" t="s">
        <v>670</v>
      </c>
      <c r="D660" s="1" t="s">
        <v>1777</v>
      </c>
      <c r="E660" s="1">
        <v>4</v>
      </c>
      <c r="F660" s="1">
        <v>3999</v>
      </c>
      <c r="G660" s="1">
        <v>0</v>
      </c>
      <c r="H660" s="1" t="s">
        <v>1805</v>
      </c>
      <c r="I660" s="1" t="s">
        <v>1802</v>
      </c>
      <c r="J660" s="1" t="s">
        <v>1802</v>
      </c>
      <c r="K660" s="1" t="s">
        <v>1807</v>
      </c>
      <c r="L660" s="1">
        <v>70</v>
      </c>
      <c r="M660" s="1">
        <v>2514</v>
      </c>
      <c r="N660">
        <f t="shared" si="90"/>
        <v>15996</v>
      </c>
      <c r="O660">
        <f t="shared" si="91"/>
        <v>10056</v>
      </c>
      <c r="P660">
        <f t="shared" si="92"/>
        <v>5940</v>
      </c>
      <c r="Q660">
        <f t="shared" si="93"/>
        <v>0.37134283570892723</v>
      </c>
      <c r="R660">
        <f t="shared" si="94"/>
        <v>15996</v>
      </c>
      <c r="S660">
        <f t="shared" si="95"/>
        <v>5940</v>
      </c>
      <c r="T660" t="str">
        <f t="shared" si="96"/>
        <v>Dec</v>
      </c>
      <c r="U660" t="str">
        <f t="shared" si="97"/>
        <v>Dec-2024</v>
      </c>
      <c r="V660" s="3">
        <f t="shared" si="98"/>
        <v>45627</v>
      </c>
      <c r="W660" t="str">
        <f>VLOOKUP(D660,Products!A:G,3,FALSE)</f>
        <v>Sports &amp; Fitness</v>
      </c>
      <c r="X660" t="str">
        <f>VLOOKUP(D660,Products!A:G,2,FALSE)</f>
        <v>Yoga Mat</v>
      </c>
    </row>
    <row r="661" spans="1:24">
      <c r="A661" s="1" t="s">
        <v>2473</v>
      </c>
      <c r="B661" s="2">
        <v>45659</v>
      </c>
      <c r="C661" s="1" t="s">
        <v>976</v>
      </c>
      <c r="D661" s="1" t="s">
        <v>1725</v>
      </c>
      <c r="E661" s="1">
        <v>1</v>
      </c>
      <c r="F661" s="1">
        <v>2499</v>
      </c>
      <c r="G661" s="1">
        <v>124.95</v>
      </c>
      <c r="H661" s="1" t="s">
        <v>1801</v>
      </c>
      <c r="I661" s="1" t="s">
        <v>1802</v>
      </c>
      <c r="J661" s="1" t="s">
        <v>1802</v>
      </c>
      <c r="K661" s="1" t="s">
        <v>1813</v>
      </c>
      <c r="L661" s="1">
        <v>50</v>
      </c>
      <c r="M661" s="1">
        <v>1833</v>
      </c>
      <c r="N661">
        <f t="shared" si="90"/>
        <v>2374.0500000000002</v>
      </c>
      <c r="O661">
        <f t="shared" si="91"/>
        <v>1833</v>
      </c>
      <c r="P661">
        <f t="shared" si="92"/>
        <v>541.05000000000018</v>
      </c>
      <c r="Q661">
        <f t="shared" si="93"/>
        <v>0.22790168699058577</v>
      </c>
      <c r="R661">
        <f t="shared" si="94"/>
        <v>2374.0500000000002</v>
      </c>
      <c r="S661">
        <f t="shared" si="95"/>
        <v>541.05000000000018</v>
      </c>
      <c r="T661" t="str">
        <f t="shared" si="96"/>
        <v>Jan</v>
      </c>
      <c r="U661" t="str">
        <f t="shared" si="97"/>
        <v>Jan-2025</v>
      </c>
      <c r="V661" s="3">
        <f t="shared" si="98"/>
        <v>45658</v>
      </c>
      <c r="W661" t="str">
        <f>VLOOKUP(D661,Products!A:G,3,FALSE)</f>
        <v>Home &amp; Kitchen</v>
      </c>
      <c r="X661" t="str">
        <f>VLOOKUP(D661,Products!A:G,2,FALSE)</f>
        <v>Mixer Grinder</v>
      </c>
    </row>
    <row r="662" spans="1:24">
      <c r="A662" s="1" t="s">
        <v>2474</v>
      </c>
      <c r="B662" s="2">
        <v>45354</v>
      </c>
      <c r="C662" s="1" t="s">
        <v>64</v>
      </c>
      <c r="D662" s="1" t="s">
        <v>1790</v>
      </c>
      <c r="E662" s="1">
        <v>1</v>
      </c>
      <c r="F662" s="1">
        <v>999</v>
      </c>
      <c r="G662" s="1">
        <v>0</v>
      </c>
      <c r="H662" s="1" t="s">
        <v>1821</v>
      </c>
      <c r="I662" s="1" t="s">
        <v>1802</v>
      </c>
      <c r="J662" s="1" t="s">
        <v>1802</v>
      </c>
      <c r="K662" s="1" t="s">
        <v>1813</v>
      </c>
      <c r="L662" s="1">
        <v>80</v>
      </c>
      <c r="M662" s="1">
        <v>629</v>
      </c>
      <c r="N662">
        <f t="shared" si="90"/>
        <v>999</v>
      </c>
      <c r="O662">
        <f t="shared" si="91"/>
        <v>629</v>
      </c>
      <c r="P662">
        <f t="shared" si="92"/>
        <v>370</v>
      </c>
      <c r="Q662">
        <f t="shared" si="93"/>
        <v>0.37037037037037035</v>
      </c>
      <c r="R662">
        <f t="shared" si="94"/>
        <v>999</v>
      </c>
      <c r="S662">
        <f t="shared" si="95"/>
        <v>370</v>
      </c>
      <c r="T662" t="str">
        <f t="shared" si="96"/>
        <v>Mar</v>
      </c>
      <c r="U662" t="str">
        <f t="shared" si="97"/>
        <v>Mar-2024</v>
      </c>
      <c r="V662" s="3">
        <f t="shared" si="98"/>
        <v>45352</v>
      </c>
      <c r="W662" t="str">
        <f>VLOOKUP(D662,Products!A:G,3,FALSE)</f>
        <v>Sports &amp; Fitness</v>
      </c>
      <c r="X662" t="str">
        <f>VLOOKUP(D662,Products!A:G,2,FALSE)</f>
        <v>Fitness Band</v>
      </c>
    </row>
    <row r="663" spans="1:24">
      <c r="A663" s="1" t="s">
        <v>2475</v>
      </c>
      <c r="B663" s="2">
        <v>45874</v>
      </c>
      <c r="C663" s="1" t="s">
        <v>830</v>
      </c>
      <c r="D663" s="1" t="s">
        <v>1690</v>
      </c>
      <c r="E663" s="1">
        <v>3</v>
      </c>
      <c r="F663" s="1">
        <v>6999</v>
      </c>
      <c r="G663" s="1">
        <v>2099.6999999999998</v>
      </c>
      <c r="H663" s="1" t="s">
        <v>1823</v>
      </c>
      <c r="I663" s="1" t="s">
        <v>1802</v>
      </c>
      <c r="J663" s="1" t="s">
        <v>1802</v>
      </c>
      <c r="K663" s="1" t="s">
        <v>1813</v>
      </c>
      <c r="L663" s="1">
        <v>100</v>
      </c>
      <c r="M663" s="1">
        <v>4046</v>
      </c>
      <c r="N663">
        <f t="shared" si="90"/>
        <v>18897.3</v>
      </c>
      <c r="O663">
        <f t="shared" si="91"/>
        <v>12138</v>
      </c>
      <c r="P663">
        <f t="shared" si="92"/>
        <v>6759.2999999999993</v>
      </c>
      <c r="Q663">
        <f t="shared" si="93"/>
        <v>0.35768601863758315</v>
      </c>
      <c r="R663">
        <f t="shared" si="94"/>
        <v>18897.3</v>
      </c>
      <c r="S663">
        <f t="shared" si="95"/>
        <v>6759.2999999999993</v>
      </c>
      <c r="T663" t="str">
        <f t="shared" si="96"/>
        <v>Aug</v>
      </c>
      <c r="U663" t="str">
        <f t="shared" si="97"/>
        <v>Aug-2025</v>
      </c>
      <c r="V663" s="3">
        <f t="shared" si="98"/>
        <v>45870</v>
      </c>
      <c r="W663" t="str">
        <f>VLOOKUP(D663,Products!A:G,3,FALSE)</f>
        <v>Electronics</v>
      </c>
      <c r="X663" t="str">
        <f>VLOOKUP(D663,Products!A:G,2,FALSE)</f>
        <v>Power Bank</v>
      </c>
    </row>
    <row r="664" spans="1:24">
      <c r="A664" s="1" t="s">
        <v>2476</v>
      </c>
      <c r="B664" s="2">
        <v>45958</v>
      </c>
      <c r="C664" s="1" t="s">
        <v>568</v>
      </c>
      <c r="D664" s="1" t="s">
        <v>1707</v>
      </c>
      <c r="E664" s="1">
        <v>4</v>
      </c>
      <c r="F664" s="1">
        <v>2499</v>
      </c>
      <c r="G664" s="1">
        <v>0</v>
      </c>
      <c r="H664" s="1" t="s">
        <v>1812</v>
      </c>
      <c r="I664" s="1" t="s">
        <v>1815</v>
      </c>
      <c r="J664" s="1" t="s">
        <v>1815</v>
      </c>
      <c r="K664" s="1" t="s">
        <v>1807</v>
      </c>
      <c r="L664" s="1">
        <v>70</v>
      </c>
      <c r="M664" s="1">
        <v>1584</v>
      </c>
      <c r="N664">
        <f t="shared" si="90"/>
        <v>9996</v>
      </c>
      <c r="O664">
        <f t="shared" si="91"/>
        <v>6336</v>
      </c>
      <c r="P664">
        <f t="shared" si="92"/>
        <v>3660</v>
      </c>
      <c r="Q664">
        <f t="shared" si="93"/>
        <v>0.36614645858343337</v>
      </c>
      <c r="R664">
        <f t="shared" si="94"/>
        <v>0</v>
      </c>
      <c r="S664">
        <f t="shared" si="95"/>
        <v>0</v>
      </c>
      <c r="T664" t="str">
        <f t="shared" si="96"/>
        <v>Oct</v>
      </c>
      <c r="U664" t="str">
        <f t="shared" si="97"/>
        <v>Oct-2025</v>
      </c>
      <c r="V664" s="3">
        <f t="shared" si="98"/>
        <v>45931</v>
      </c>
      <c r="W664" t="str">
        <f>VLOOKUP(D664,Products!A:G,3,FALSE)</f>
        <v>Fashion</v>
      </c>
      <c r="X664" t="str">
        <f>VLOOKUP(D664,Products!A:G,2,FALSE)</f>
        <v>Sneakers</v>
      </c>
    </row>
    <row r="665" spans="1:24">
      <c r="A665" s="1" t="s">
        <v>2477</v>
      </c>
      <c r="B665" s="2">
        <v>45666</v>
      </c>
      <c r="C665" s="1" t="s">
        <v>375</v>
      </c>
      <c r="D665" s="1" t="s">
        <v>1782</v>
      </c>
      <c r="E665" s="1">
        <v>1</v>
      </c>
      <c r="F665" s="1">
        <v>6999</v>
      </c>
      <c r="G665" s="1">
        <v>1049.8499999999999</v>
      </c>
      <c r="H665" s="1" t="s">
        <v>1801</v>
      </c>
      <c r="I665" s="1" t="s">
        <v>1802</v>
      </c>
      <c r="J665" s="1" t="s">
        <v>1802</v>
      </c>
      <c r="K665" s="1" t="s">
        <v>1813</v>
      </c>
      <c r="L665" s="1">
        <v>60</v>
      </c>
      <c r="M665" s="1">
        <v>4782</v>
      </c>
      <c r="N665">
        <f t="shared" si="90"/>
        <v>5949.15</v>
      </c>
      <c r="O665">
        <f t="shared" si="91"/>
        <v>4782</v>
      </c>
      <c r="P665">
        <f t="shared" si="92"/>
        <v>1167.1499999999996</v>
      </c>
      <c r="Q665">
        <f t="shared" si="93"/>
        <v>0.19618769067850025</v>
      </c>
      <c r="R665">
        <f t="shared" si="94"/>
        <v>5949.15</v>
      </c>
      <c r="S665">
        <f t="shared" si="95"/>
        <v>1167.1499999999996</v>
      </c>
      <c r="T665" t="str">
        <f t="shared" si="96"/>
        <v>Jan</v>
      </c>
      <c r="U665" t="str">
        <f t="shared" si="97"/>
        <v>Jan-2025</v>
      </c>
      <c r="V665" s="3">
        <f t="shared" si="98"/>
        <v>45658</v>
      </c>
      <c r="W665" t="str">
        <f>VLOOKUP(D665,Products!A:G,3,FALSE)</f>
        <v>Sports &amp; Fitness</v>
      </c>
      <c r="X665" t="str">
        <f>VLOOKUP(D665,Products!A:G,2,FALSE)</f>
        <v>Running Shoes</v>
      </c>
    </row>
    <row r="666" spans="1:24">
      <c r="A666" s="1" t="s">
        <v>2478</v>
      </c>
      <c r="B666" s="2">
        <v>45593</v>
      </c>
      <c r="C666" s="1" t="s">
        <v>1206</v>
      </c>
      <c r="D666" s="1" t="s">
        <v>1797</v>
      </c>
      <c r="E666" s="1">
        <v>1</v>
      </c>
      <c r="F666" s="1">
        <v>399</v>
      </c>
      <c r="G666" s="1">
        <v>0</v>
      </c>
      <c r="H666" s="1" t="s">
        <v>1801</v>
      </c>
      <c r="I666" s="1" t="s">
        <v>1815</v>
      </c>
      <c r="J666" s="1" t="s">
        <v>1815</v>
      </c>
      <c r="K666" s="1" t="s">
        <v>1810</v>
      </c>
      <c r="L666" s="1">
        <v>60</v>
      </c>
      <c r="M666" s="1">
        <v>278</v>
      </c>
      <c r="N666">
        <f t="shared" si="90"/>
        <v>399</v>
      </c>
      <c r="O666">
        <f t="shared" si="91"/>
        <v>278</v>
      </c>
      <c r="P666">
        <f t="shared" si="92"/>
        <v>121</v>
      </c>
      <c r="Q666">
        <f t="shared" si="93"/>
        <v>0.3032581453634085</v>
      </c>
      <c r="R666">
        <f t="shared" si="94"/>
        <v>0</v>
      </c>
      <c r="S666">
        <f t="shared" si="95"/>
        <v>0</v>
      </c>
      <c r="T666" t="str">
        <f t="shared" si="96"/>
        <v>Oct</v>
      </c>
      <c r="U666" t="str">
        <f t="shared" si="97"/>
        <v>Oct-2024</v>
      </c>
      <c r="V666" s="3">
        <f t="shared" si="98"/>
        <v>45566</v>
      </c>
      <c r="W666" t="str">
        <f>VLOOKUP(D666,Products!A:G,3,FALSE)</f>
        <v>Sports &amp; Fitness</v>
      </c>
      <c r="X666" t="str">
        <f>VLOOKUP(D666,Products!A:G,2,FALSE)</f>
        <v>Cricket Bat</v>
      </c>
    </row>
    <row r="667" spans="1:24">
      <c r="A667" s="1" t="s">
        <v>2479</v>
      </c>
      <c r="B667" s="2">
        <v>45355</v>
      </c>
      <c r="C667" s="1" t="s">
        <v>1629</v>
      </c>
      <c r="D667" s="1" t="s">
        <v>1709</v>
      </c>
      <c r="E667" s="1">
        <v>2</v>
      </c>
      <c r="F667" s="1">
        <v>799</v>
      </c>
      <c r="G667" s="1">
        <v>319.60000000000002</v>
      </c>
      <c r="H667" s="1" t="s">
        <v>1801</v>
      </c>
      <c r="I667" s="1" t="s">
        <v>1802</v>
      </c>
      <c r="J667" s="1" t="s">
        <v>1802</v>
      </c>
      <c r="K667" s="1" t="s">
        <v>1810</v>
      </c>
      <c r="L667" s="1">
        <v>60</v>
      </c>
      <c r="M667" s="1">
        <v>566</v>
      </c>
      <c r="N667">
        <f t="shared" si="90"/>
        <v>1278.4000000000001</v>
      </c>
      <c r="O667">
        <f t="shared" si="91"/>
        <v>1132</v>
      </c>
      <c r="P667">
        <f t="shared" si="92"/>
        <v>146.40000000000009</v>
      </c>
      <c r="Q667">
        <f t="shared" si="93"/>
        <v>0.11451814768460582</v>
      </c>
      <c r="R667">
        <f t="shared" si="94"/>
        <v>1278.4000000000001</v>
      </c>
      <c r="S667">
        <f t="shared" si="95"/>
        <v>146.40000000000009</v>
      </c>
      <c r="T667" t="str">
        <f t="shared" si="96"/>
        <v>Mar</v>
      </c>
      <c r="U667" t="str">
        <f t="shared" si="97"/>
        <v>Mar-2024</v>
      </c>
      <c r="V667" s="3">
        <f t="shared" si="98"/>
        <v>45352</v>
      </c>
      <c r="W667" t="str">
        <f>VLOOKUP(D667,Products!A:G,3,FALSE)</f>
        <v>Fashion</v>
      </c>
      <c r="X667" t="str">
        <f>VLOOKUP(D667,Products!A:G,2,FALSE)</f>
        <v>Sneakers</v>
      </c>
    </row>
    <row r="668" spans="1:24">
      <c r="A668" s="1" t="s">
        <v>2480</v>
      </c>
      <c r="B668" s="2">
        <v>45769</v>
      </c>
      <c r="C668" s="1" t="s">
        <v>1074</v>
      </c>
      <c r="D668" s="1" t="s">
        <v>1784</v>
      </c>
      <c r="E668" s="1">
        <v>2</v>
      </c>
      <c r="F668" s="1">
        <v>2999</v>
      </c>
      <c r="G668" s="1">
        <v>899.7</v>
      </c>
      <c r="H668" s="1" t="s">
        <v>1805</v>
      </c>
      <c r="I668" s="1" t="s">
        <v>1802</v>
      </c>
      <c r="J668" s="1" t="s">
        <v>1802</v>
      </c>
      <c r="K668" s="1" t="s">
        <v>1813</v>
      </c>
      <c r="L668" s="1">
        <v>80</v>
      </c>
      <c r="M668" s="1">
        <v>2377</v>
      </c>
      <c r="N668">
        <f t="shared" si="90"/>
        <v>5098.3</v>
      </c>
      <c r="O668">
        <f t="shared" si="91"/>
        <v>4754</v>
      </c>
      <c r="P668">
        <f t="shared" si="92"/>
        <v>344.30000000000018</v>
      </c>
      <c r="Q668">
        <f t="shared" si="93"/>
        <v>6.7532314693133033E-2</v>
      </c>
      <c r="R668">
        <f t="shared" si="94"/>
        <v>5098.3</v>
      </c>
      <c r="S668">
        <f t="shared" si="95"/>
        <v>344.30000000000018</v>
      </c>
      <c r="T668" t="str">
        <f t="shared" si="96"/>
        <v>Apr</v>
      </c>
      <c r="U668" t="str">
        <f t="shared" si="97"/>
        <v>Apr-2025</v>
      </c>
      <c r="V668" s="3">
        <f t="shared" si="98"/>
        <v>45748</v>
      </c>
      <c r="W668" t="str">
        <f>VLOOKUP(D668,Products!A:G,3,FALSE)</f>
        <v>Sports &amp; Fitness</v>
      </c>
      <c r="X668" t="str">
        <f>VLOOKUP(D668,Products!A:G,2,FALSE)</f>
        <v>Running Shoes</v>
      </c>
    </row>
    <row r="669" spans="1:24">
      <c r="A669" s="1" t="s">
        <v>2481</v>
      </c>
      <c r="B669" s="2">
        <v>45463</v>
      </c>
      <c r="C669" s="1" t="s">
        <v>764</v>
      </c>
      <c r="D669" s="1" t="s">
        <v>1766</v>
      </c>
      <c r="E669" s="1">
        <v>3</v>
      </c>
      <c r="F669" s="1">
        <v>2999</v>
      </c>
      <c r="G669" s="1">
        <v>899.7</v>
      </c>
      <c r="H669" s="1" t="s">
        <v>1812</v>
      </c>
      <c r="I669" s="1" t="s">
        <v>1802</v>
      </c>
      <c r="J669" s="1" t="s">
        <v>1802</v>
      </c>
      <c r="K669" s="1" t="s">
        <v>1819</v>
      </c>
      <c r="L669" s="1">
        <v>40</v>
      </c>
      <c r="M669" s="1">
        <v>1870</v>
      </c>
      <c r="N669">
        <f t="shared" si="90"/>
        <v>8097.3</v>
      </c>
      <c r="O669">
        <f t="shared" si="91"/>
        <v>5610</v>
      </c>
      <c r="P669">
        <f t="shared" si="92"/>
        <v>2487.3000000000002</v>
      </c>
      <c r="Q669">
        <f t="shared" si="93"/>
        <v>0.30717646622948391</v>
      </c>
      <c r="R669">
        <f t="shared" si="94"/>
        <v>8097.3</v>
      </c>
      <c r="S669">
        <f t="shared" si="95"/>
        <v>2487.3000000000002</v>
      </c>
      <c r="T669" t="str">
        <f t="shared" si="96"/>
        <v>Jun</v>
      </c>
      <c r="U669" t="str">
        <f t="shared" si="97"/>
        <v>Jun-2024</v>
      </c>
      <c r="V669" s="3">
        <f t="shared" si="98"/>
        <v>45444</v>
      </c>
      <c r="W669" t="str">
        <f>VLOOKUP(D669,Products!A:G,3,FALSE)</f>
        <v>Beauty &amp; Personal Care</v>
      </c>
      <c r="X669" t="str">
        <f>VLOOKUP(D669,Products!A:G,2,FALSE)</f>
        <v>Skin Care Kit</v>
      </c>
    </row>
    <row r="670" spans="1:24">
      <c r="A670" s="1" t="s">
        <v>2482</v>
      </c>
      <c r="B670" s="2">
        <v>45629</v>
      </c>
      <c r="C670" s="1" t="s">
        <v>696</v>
      </c>
      <c r="D670" s="1" t="s">
        <v>1725</v>
      </c>
      <c r="E670" s="1">
        <v>3</v>
      </c>
      <c r="F670" s="1">
        <v>2499</v>
      </c>
      <c r="G670" s="1">
        <v>1124.55</v>
      </c>
      <c r="H670" s="1" t="s">
        <v>1801</v>
      </c>
      <c r="I670" s="1" t="s">
        <v>1802</v>
      </c>
      <c r="J670" s="1" t="s">
        <v>1802</v>
      </c>
      <c r="K670" s="1" t="s">
        <v>1810</v>
      </c>
      <c r="L670" s="1">
        <v>80</v>
      </c>
      <c r="M670" s="1">
        <v>1833</v>
      </c>
      <c r="N670">
        <f t="shared" si="90"/>
        <v>6372.45</v>
      </c>
      <c r="O670">
        <f t="shared" si="91"/>
        <v>5499</v>
      </c>
      <c r="P670">
        <f t="shared" si="92"/>
        <v>873.44999999999982</v>
      </c>
      <c r="Q670">
        <f t="shared" si="93"/>
        <v>0.1370665913424193</v>
      </c>
      <c r="R670">
        <f t="shared" si="94"/>
        <v>6372.45</v>
      </c>
      <c r="S670">
        <f t="shared" si="95"/>
        <v>873.44999999999982</v>
      </c>
      <c r="T670" t="str">
        <f t="shared" si="96"/>
        <v>Dec</v>
      </c>
      <c r="U670" t="str">
        <f t="shared" si="97"/>
        <v>Dec-2024</v>
      </c>
      <c r="V670" s="3">
        <f t="shared" si="98"/>
        <v>45627</v>
      </c>
      <c r="W670" t="str">
        <f>VLOOKUP(D670,Products!A:G,3,FALSE)</f>
        <v>Home &amp; Kitchen</v>
      </c>
      <c r="X670" t="str">
        <f>VLOOKUP(D670,Products!A:G,2,FALSE)</f>
        <v>Mixer Grinder</v>
      </c>
    </row>
    <row r="671" spans="1:24">
      <c r="A671" s="1" t="s">
        <v>2483</v>
      </c>
      <c r="B671" s="2">
        <v>45391</v>
      </c>
      <c r="C671" s="1" t="s">
        <v>169</v>
      </c>
      <c r="D671" s="1" t="s">
        <v>1690</v>
      </c>
      <c r="E671" s="1">
        <v>1</v>
      </c>
      <c r="F671" s="1">
        <v>6999</v>
      </c>
      <c r="G671" s="1">
        <v>349.95</v>
      </c>
      <c r="H671" s="1" t="s">
        <v>1801</v>
      </c>
      <c r="I671" s="1" t="s">
        <v>1802</v>
      </c>
      <c r="J671" s="1" t="s">
        <v>1809</v>
      </c>
      <c r="K671" s="1" t="s">
        <v>1817</v>
      </c>
      <c r="L671" s="1">
        <v>100</v>
      </c>
      <c r="M671" s="1">
        <v>4046</v>
      </c>
      <c r="N671">
        <f t="shared" si="90"/>
        <v>6649.05</v>
      </c>
      <c r="O671">
        <f t="shared" si="91"/>
        <v>4046</v>
      </c>
      <c r="P671">
        <f t="shared" si="92"/>
        <v>2603.0500000000002</v>
      </c>
      <c r="Q671">
        <f t="shared" si="93"/>
        <v>0.39149201765665775</v>
      </c>
      <c r="R671">
        <f t="shared" si="94"/>
        <v>6649.05</v>
      </c>
      <c r="S671">
        <f t="shared" si="95"/>
        <v>2603.0500000000002</v>
      </c>
      <c r="T671" t="str">
        <f t="shared" si="96"/>
        <v>Apr</v>
      </c>
      <c r="U671" t="str">
        <f t="shared" si="97"/>
        <v>Apr-2024</v>
      </c>
      <c r="V671" s="3">
        <f t="shared" si="98"/>
        <v>45383</v>
      </c>
      <c r="W671" t="str">
        <f>VLOOKUP(D671,Products!A:G,3,FALSE)</f>
        <v>Electronics</v>
      </c>
      <c r="X671" t="str">
        <f>VLOOKUP(D671,Products!A:G,2,FALSE)</f>
        <v>Power Bank</v>
      </c>
    </row>
    <row r="672" spans="1:24">
      <c r="A672" s="1" t="s">
        <v>2484</v>
      </c>
      <c r="B672" s="2">
        <v>45663</v>
      </c>
      <c r="C672" s="1" t="s">
        <v>1421</v>
      </c>
      <c r="D672" s="1" t="s">
        <v>1746</v>
      </c>
      <c r="E672" s="1">
        <v>1</v>
      </c>
      <c r="F672" s="1">
        <v>1999</v>
      </c>
      <c r="G672" s="1">
        <v>0</v>
      </c>
      <c r="H672" s="1" t="s">
        <v>1823</v>
      </c>
      <c r="I672" s="1" t="s">
        <v>1815</v>
      </c>
      <c r="J672" s="1" t="s">
        <v>1815</v>
      </c>
      <c r="K672" s="1" t="s">
        <v>1810</v>
      </c>
      <c r="L672" s="1">
        <v>70</v>
      </c>
      <c r="M672" s="1">
        <v>1414</v>
      </c>
      <c r="N672">
        <f t="shared" si="90"/>
        <v>1999</v>
      </c>
      <c r="O672">
        <f t="shared" si="91"/>
        <v>1414</v>
      </c>
      <c r="P672">
        <f t="shared" si="92"/>
        <v>585</v>
      </c>
      <c r="Q672">
        <f t="shared" si="93"/>
        <v>0.29264632316158079</v>
      </c>
      <c r="R672">
        <f t="shared" si="94"/>
        <v>0</v>
      </c>
      <c r="S672">
        <f t="shared" si="95"/>
        <v>0</v>
      </c>
      <c r="T672" t="str">
        <f t="shared" si="96"/>
        <v>Jan</v>
      </c>
      <c r="U672" t="str">
        <f t="shared" si="97"/>
        <v>Jan-2025</v>
      </c>
      <c r="V672" s="3">
        <f t="shared" si="98"/>
        <v>45658</v>
      </c>
      <c r="W672" t="str">
        <f>VLOOKUP(D672,Products!A:G,3,FALSE)</f>
        <v>Home &amp; Kitchen</v>
      </c>
      <c r="X672" t="str">
        <f>VLOOKUP(D672,Products!A:G,2,FALSE)</f>
        <v>Storage Box</v>
      </c>
    </row>
    <row r="673" spans="1:24">
      <c r="A673" s="1" t="s">
        <v>2485</v>
      </c>
      <c r="B673" s="2">
        <v>45422</v>
      </c>
      <c r="C673" s="1" t="s">
        <v>961</v>
      </c>
      <c r="D673" s="1" t="s">
        <v>1769</v>
      </c>
      <c r="E673" s="1">
        <v>2</v>
      </c>
      <c r="F673" s="1">
        <v>3999</v>
      </c>
      <c r="G673" s="1">
        <v>399.9</v>
      </c>
      <c r="H673" s="1" t="s">
        <v>1801</v>
      </c>
      <c r="I673" s="1" t="s">
        <v>1802</v>
      </c>
      <c r="J673" s="1" t="s">
        <v>1802</v>
      </c>
      <c r="K673" s="1" t="s">
        <v>1813</v>
      </c>
      <c r="L673" s="1">
        <v>80</v>
      </c>
      <c r="M673" s="1">
        <v>2547</v>
      </c>
      <c r="N673">
        <f t="shared" si="90"/>
        <v>7598.1</v>
      </c>
      <c r="O673">
        <f t="shared" si="91"/>
        <v>5094</v>
      </c>
      <c r="P673">
        <f t="shared" si="92"/>
        <v>2504.1000000000004</v>
      </c>
      <c r="Q673">
        <f t="shared" si="93"/>
        <v>0.32956923441386665</v>
      </c>
      <c r="R673">
        <f t="shared" si="94"/>
        <v>7598.1</v>
      </c>
      <c r="S673">
        <f t="shared" si="95"/>
        <v>2504.1000000000004</v>
      </c>
      <c r="T673" t="str">
        <f t="shared" si="96"/>
        <v>May</v>
      </c>
      <c r="U673" t="str">
        <f t="shared" si="97"/>
        <v>May-2024</v>
      </c>
      <c r="V673" s="3">
        <f t="shared" si="98"/>
        <v>45413</v>
      </c>
      <c r="W673" t="str">
        <f>VLOOKUP(D673,Products!A:G,3,FALSE)</f>
        <v>Beauty &amp; Personal Care</v>
      </c>
      <c r="X673" t="str">
        <f>VLOOKUP(D673,Products!A:G,2,FALSE)</f>
        <v>Perfume</v>
      </c>
    </row>
    <row r="674" spans="1:24">
      <c r="A674" s="1" t="s">
        <v>2486</v>
      </c>
      <c r="B674" s="2">
        <v>45331</v>
      </c>
      <c r="C674" s="1" t="s">
        <v>621</v>
      </c>
      <c r="D674" s="1" t="s">
        <v>1736</v>
      </c>
      <c r="E674" s="1">
        <v>2</v>
      </c>
      <c r="F674" s="1">
        <v>2499</v>
      </c>
      <c r="G674" s="1">
        <v>749.7</v>
      </c>
      <c r="H674" s="1" t="s">
        <v>1805</v>
      </c>
      <c r="I674" s="1" t="s">
        <v>1802</v>
      </c>
      <c r="J674" s="1" t="s">
        <v>1802</v>
      </c>
      <c r="K674" s="1" t="s">
        <v>1807</v>
      </c>
      <c r="L674" s="1">
        <v>40</v>
      </c>
      <c r="M674" s="1">
        <v>1946</v>
      </c>
      <c r="N674">
        <f t="shared" si="90"/>
        <v>4248.3</v>
      </c>
      <c r="O674">
        <f t="shared" si="91"/>
        <v>3892</v>
      </c>
      <c r="P674">
        <f t="shared" si="92"/>
        <v>356.30000000000018</v>
      </c>
      <c r="Q674">
        <f t="shared" si="93"/>
        <v>8.3868841654308815E-2</v>
      </c>
      <c r="R674">
        <f t="shared" si="94"/>
        <v>4248.3</v>
      </c>
      <c r="S674">
        <f t="shared" si="95"/>
        <v>356.30000000000018</v>
      </c>
      <c r="T674" t="str">
        <f t="shared" si="96"/>
        <v>Feb</v>
      </c>
      <c r="U674" t="str">
        <f t="shared" si="97"/>
        <v>Feb-2024</v>
      </c>
      <c r="V674" s="3">
        <f t="shared" si="98"/>
        <v>45323</v>
      </c>
      <c r="W674" t="str">
        <f>VLOOKUP(D674,Products!A:G,3,FALSE)</f>
        <v>Home &amp; Kitchen</v>
      </c>
      <c r="X674" t="str">
        <f>VLOOKUP(D674,Products!A:G,2,FALSE)</f>
        <v>Cookware Set</v>
      </c>
    </row>
    <row r="675" spans="1:24">
      <c r="A675" s="1" t="s">
        <v>2487</v>
      </c>
      <c r="B675" s="2">
        <v>45489</v>
      </c>
      <c r="C675" s="1" t="s">
        <v>1348</v>
      </c>
      <c r="D675" s="1" t="s">
        <v>1779</v>
      </c>
      <c r="E675" s="1">
        <v>2</v>
      </c>
      <c r="F675" s="1">
        <v>999</v>
      </c>
      <c r="G675" s="1">
        <v>99.9</v>
      </c>
      <c r="H675" s="1" t="s">
        <v>1821</v>
      </c>
      <c r="I675" s="1" t="s">
        <v>1802</v>
      </c>
      <c r="J675" s="1" t="s">
        <v>1802</v>
      </c>
      <c r="K675" s="1" t="s">
        <v>1813</v>
      </c>
      <c r="L675" s="1">
        <v>80</v>
      </c>
      <c r="M675" s="1">
        <v>809</v>
      </c>
      <c r="N675">
        <f t="shared" si="90"/>
        <v>1898.1</v>
      </c>
      <c r="O675">
        <f t="shared" si="91"/>
        <v>1618</v>
      </c>
      <c r="P675">
        <f t="shared" si="92"/>
        <v>280.09999999999991</v>
      </c>
      <c r="Q675">
        <f t="shared" si="93"/>
        <v>0.14756862125283174</v>
      </c>
      <c r="R675">
        <f t="shared" si="94"/>
        <v>1898.1</v>
      </c>
      <c r="S675">
        <f t="shared" si="95"/>
        <v>280.09999999999991</v>
      </c>
      <c r="T675" t="str">
        <f t="shared" si="96"/>
        <v>Jul</v>
      </c>
      <c r="U675" t="str">
        <f t="shared" si="97"/>
        <v>Jul-2024</v>
      </c>
      <c r="V675" s="3">
        <f t="shared" si="98"/>
        <v>45474</v>
      </c>
      <c r="W675" t="str">
        <f>VLOOKUP(D675,Products!A:G,3,FALSE)</f>
        <v>Sports &amp; Fitness</v>
      </c>
      <c r="X675" t="str">
        <f>VLOOKUP(D675,Products!A:G,2,FALSE)</f>
        <v>Yoga Mat</v>
      </c>
    </row>
    <row r="676" spans="1:24">
      <c r="A676" s="1" t="s">
        <v>2488</v>
      </c>
      <c r="B676" s="2">
        <v>45406</v>
      </c>
      <c r="C676" s="1" t="s">
        <v>671</v>
      </c>
      <c r="D676" s="1" t="s">
        <v>1707</v>
      </c>
      <c r="E676" s="1">
        <v>2</v>
      </c>
      <c r="F676" s="1">
        <v>2499</v>
      </c>
      <c r="G676" s="1">
        <v>749.7</v>
      </c>
      <c r="H676" s="1" t="s">
        <v>1823</v>
      </c>
      <c r="I676" s="1" t="s">
        <v>1802</v>
      </c>
      <c r="J676" s="1" t="s">
        <v>1802</v>
      </c>
      <c r="K676" s="1" t="s">
        <v>1813</v>
      </c>
      <c r="L676" s="1">
        <v>40</v>
      </c>
      <c r="M676" s="1">
        <v>1584</v>
      </c>
      <c r="N676">
        <f t="shared" si="90"/>
        <v>4248.3</v>
      </c>
      <c r="O676">
        <f t="shared" si="91"/>
        <v>3168</v>
      </c>
      <c r="P676">
        <f t="shared" si="92"/>
        <v>1080.3000000000002</v>
      </c>
      <c r="Q676">
        <f t="shared" si="93"/>
        <v>0.25428995127462756</v>
      </c>
      <c r="R676">
        <f t="shared" si="94"/>
        <v>4248.3</v>
      </c>
      <c r="S676">
        <f t="shared" si="95"/>
        <v>1080.3000000000002</v>
      </c>
      <c r="T676" t="str">
        <f t="shared" si="96"/>
        <v>Apr</v>
      </c>
      <c r="U676" t="str">
        <f t="shared" si="97"/>
        <v>Apr-2024</v>
      </c>
      <c r="V676" s="3">
        <f t="shared" si="98"/>
        <v>45383</v>
      </c>
      <c r="W676" t="str">
        <f>VLOOKUP(D676,Products!A:G,3,FALSE)</f>
        <v>Fashion</v>
      </c>
      <c r="X676" t="str">
        <f>VLOOKUP(D676,Products!A:G,2,FALSE)</f>
        <v>Sneakers</v>
      </c>
    </row>
    <row r="677" spans="1:24">
      <c r="A677" s="1" t="s">
        <v>2489</v>
      </c>
      <c r="B677" s="2">
        <v>45670</v>
      </c>
      <c r="C677" s="1" t="s">
        <v>365</v>
      </c>
      <c r="D677" s="1" t="s">
        <v>1695</v>
      </c>
      <c r="E677" s="1">
        <v>2</v>
      </c>
      <c r="F677" s="1">
        <v>1999</v>
      </c>
      <c r="G677" s="1">
        <v>599.70000000000005</v>
      </c>
      <c r="H677" s="1" t="s">
        <v>1805</v>
      </c>
      <c r="I677" s="1" t="s">
        <v>1802</v>
      </c>
      <c r="J677" s="1" t="s">
        <v>1802</v>
      </c>
      <c r="K677" s="1" t="s">
        <v>1807</v>
      </c>
      <c r="L677" s="1">
        <v>50</v>
      </c>
      <c r="M677" s="1">
        <v>1597</v>
      </c>
      <c r="N677">
        <f t="shared" si="90"/>
        <v>3398.3</v>
      </c>
      <c r="O677">
        <f t="shared" si="91"/>
        <v>3194</v>
      </c>
      <c r="P677">
        <f t="shared" si="92"/>
        <v>204.30000000000018</v>
      </c>
      <c r="Q677">
        <f t="shared" si="93"/>
        <v>6.0118294441338364E-2</v>
      </c>
      <c r="R677">
        <f t="shared" si="94"/>
        <v>3398.3</v>
      </c>
      <c r="S677">
        <f t="shared" si="95"/>
        <v>204.30000000000018</v>
      </c>
      <c r="T677" t="str">
        <f t="shared" si="96"/>
        <v>Jan</v>
      </c>
      <c r="U677" t="str">
        <f t="shared" si="97"/>
        <v>Jan-2025</v>
      </c>
      <c r="V677" s="3">
        <f t="shared" si="98"/>
        <v>45658</v>
      </c>
      <c r="W677" t="str">
        <f>VLOOKUP(D677,Products!A:G,3,FALSE)</f>
        <v>Electronics</v>
      </c>
      <c r="X677" t="str">
        <f>VLOOKUP(D677,Products!A:G,2,FALSE)</f>
        <v>Power Bank</v>
      </c>
    </row>
    <row r="678" spans="1:24">
      <c r="A678" s="1" t="s">
        <v>2490</v>
      </c>
      <c r="B678" s="2">
        <v>45502</v>
      </c>
      <c r="C678" s="1" t="s">
        <v>593</v>
      </c>
      <c r="D678" s="1" t="s">
        <v>1709</v>
      </c>
      <c r="E678" s="1">
        <v>2</v>
      </c>
      <c r="F678" s="1">
        <v>799</v>
      </c>
      <c r="G678" s="1">
        <v>79.900000000000006</v>
      </c>
      <c r="H678" s="1" t="s">
        <v>1805</v>
      </c>
      <c r="I678" s="1" t="s">
        <v>1802</v>
      </c>
      <c r="J678" s="1" t="s">
        <v>1802</v>
      </c>
      <c r="K678" s="1" t="s">
        <v>1803</v>
      </c>
      <c r="L678" s="1">
        <v>60</v>
      </c>
      <c r="M678" s="1">
        <v>566</v>
      </c>
      <c r="N678">
        <f t="shared" si="90"/>
        <v>1518.1</v>
      </c>
      <c r="O678">
        <f t="shared" si="91"/>
        <v>1132</v>
      </c>
      <c r="P678">
        <f t="shared" si="92"/>
        <v>386.09999999999991</v>
      </c>
      <c r="Q678">
        <f t="shared" si="93"/>
        <v>0.25433107173440478</v>
      </c>
      <c r="R678">
        <f t="shared" si="94"/>
        <v>1518.1</v>
      </c>
      <c r="S678">
        <f t="shared" si="95"/>
        <v>386.09999999999991</v>
      </c>
      <c r="T678" t="str">
        <f t="shared" si="96"/>
        <v>Jul</v>
      </c>
      <c r="U678" t="str">
        <f t="shared" si="97"/>
        <v>Jul-2024</v>
      </c>
      <c r="V678" s="3">
        <f t="shared" si="98"/>
        <v>45474</v>
      </c>
      <c r="W678" t="str">
        <f>VLOOKUP(D678,Products!A:G,3,FALSE)</f>
        <v>Fashion</v>
      </c>
      <c r="X678" t="str">
        <f>VLOOKUP(D678,Products!A:G,2,FALSE)</f>
        <v>Sneakers</v>
      </c>
    </row>
    <row r="679" spans="1:24">
      <c r="A679" s="1" t="s">
        <v>2491</v>
      </c>
      <c r="B679" s="2">
        <v>45914</v>
      </c>
      <c r="C679" s="1" t="s">
        <v>1544</v>
      </c>
      <c r="D679" s="1" t="s">
        <v>1746</v>
      </c>
      <c r="E679" s="1">
        <v>1</v>
      </c>
      <c r="F679" s="1">
        <v>1999</v>
      </c>
      <c r="G679" s="1">
        <v>499.75</v>
      </c>
      <c r="H679" s="1" t="s">
        <v>1823</v>
      </c>
      <c r="I679" s="1" t="s">
        <v>1802</v>
      </c>
      <c r="J679" s="1" t="s">
        <v>1802</v>
      </c>
      <c r="K679" s="1" t="s">
        <v>1807</v>
      </c>
      <c r="L679" s="1">
        <v>50</v>
      </c>
      <c r="M679" s="1">
        <v>1414</v>
      </c>
      <c r="N679">
        <f t="shared" si="90"/>
        <v>1499.25</v>
      </c>
      <c r="O679">
        <f t="shared" si="91"/>
        <v>1414</v>
      </c>
      <c r="P679">
        <f t="shared" si="92"/>
        <v>85.25</v>
      </c>
      <c r="Q679">
        <f t="shared" si="93"/>
        <v>5.6861764215441056E-2</v>
      </c>
      <c r="R679">
        <f t="shared" si="94"/>
        <v>1499.25</v>
      </c>
      <c r="S679">
        <f t="shared" si="95"/>
        <v>85.25</v>
      </c>
      <c r="T679" t="str">
        <f t="shared" si="96"/>
        <v>Sep</v>
      </c>
      <c r="U679" t="str">
        <f t="shared" si="97"/>
        <v>Sep-2025</v>
      </c>
      <c r="V679" s="3">
        <f t="shared" si="98"/>
        <v>45901</v>
      </c>
      <c r="W679" t="str">
        <f>VLOOKUP(D679,Products!A:G,3,FALSE)</f>
        <v>Home &amp; Kitchen</v>
      </c>
      <c r="X679" t="str">
        <f>VLOOKUP(D679,Products!A:G,2,FALSE)</f>
        <v>Storage Box</v>
      </c>
    </row>
    <row r="680" spans="1:24">
      <c r="A680" s="1" t="s">
        <v>2492</v>
      </c>
      <c r="B680" s="2">
        <v>45398</v>
      </c>
      <c r="C680" s="1" t="s">
        <v>1020</v>
      </c>
      <c r="D680" s="1" t="s">
        <v>1731</v>
      </c>
      <c r="E680" s="1">
        <v>3</v>
      </c>
      <c r="F680" s="1">
        <v>1999</v>
      </c>
      <c r="G680" s="1">
        <v>299.85000000000002</v>
      </c>
      <c r="H680" s="1" t="s">
        <v>1821</v>
      </c>
      <c r="I680" s="1" t="s">
        <v>1802</v>
      </c>
      <c r="J680" s="1" t="s">
        <v>1809</v>
      </c>
      <c r="K680" s="1" t="s">
        <v>1813</v>
      </c>
      <c r="L680" s="1">
        <v>80</v>
      </c>
      <c r="M680" s="1">
        <v>1547</v>
      </c>
      <c r="N680">
        <f t="shared" si="90"/>
        <v>5697.15</v>
      </c>
      <c r="O680">
        <f t="shared" si="91"/>
        <v>4641</v>
      </c>
      <c r="P680">
        <f t="shared" si="92"/>
        <v>1056.1499999999996</v>
      </c>
      <c r="Q680">
        <f t="shared" si="93"/>
        <v>0.18538216476659378</v>
      </c>
      <c r="R680">
        <f t="shared" si="94"/>
        <v>5697.15</v>
      </c>
      <c r="S680">
        <f t="shared" si="95"/>
        <v>1056.1499999999996</v>
      </c>
      <c r="T680" t="str">
        <f t="shared" si="96"/>
        <v>Apr</v>
      </c>
      <c r="U680" t="str">
        <f t="shared" si="97"/>
        <v>Apr-2024</v>
      </c>
      <c r="V680" s="3">
        <f t="shared" si="98"/>
        <v>45383</v>
      </c>
      <c r="W680" t="str">
        <f>VLOOKUP(D680,Products!A:G,3,FALSE)</f>
        <v>Home &amp; Kitchen</v>
      </c>
      <c r="X680" t="str">
        <f>VLOOKUP(D680,Products!A:G,2,FALSE)</f>
        <v>Air Fryer</v>
      </c>
    </row>
    <row r="681" spans="1:24">
      <c r="A681" s="1" t="s">
        <v>2493</v>
      </c>
      <c r="B681" s="2">
        <v>45893</v>
      </c>
      <c r="C681" s="1" t="s">
        <v>571</v>
      </c>
      <c r="D681" s="1" t="s">
        <v>1728</v>
      </c>
      <c r="E681" s="1">
        <v>4</v>
      </c>
      <c r="F681" s="1">
        <v>4999</v>
      </c>
      <c r="G681" s="1">
        <v>0</v>
      </c>
      <c r="H681" s="1" t="s">
        <v>1801</v>
      </c>
      <c r="I681" s="1" t="s">
        <v>1815</v>
      </c>
      <c r="J681" s="1" t="s">
        <v>1815</v>
      </c>
      <c r="K681" s="1" t="s">
        <v>1819</v>
      </c>
      <c r="L681" s="1">
        <v>70</v>
      </c>
      <c r="M681" s="1">
        <v>3040</v>
      </c>
      <c r="N681">
        <f t="shared" si="90"/>
        <v>19996</v>
      </c>
      <c r="O681">
        <f t="shared" si="91"/>
        <v>12160</v>
      </c>
      <c r="P681">
        <f t="shared" si="92"/>
        <v>7836</v>
      </c>
      <c r="Q681">
        <f t="shared" si="93"/>
        <v>0.391878375675135</v>
      </c>
      <c r="R681">
        <f t="shared" si="94"/>
        <v>0</v>
      </c>
      <c r="S681">
        <f t="shared" si="95"/>
        <v>0</v>
      </c>
      <c r="T681" t="str">
        <f t="shared" si="96"/>
        <v>Aug</v>
      </c>
      <c r="U681" t="str">
        <f t="shared" si="97"/>
        <v>Aug-2025</v>
      </c>
      <c r="V681" s="3">
        <f t="shared" si="98"/>
        <v>45870</v>
      </c>
      <c r="W681" t="str">
        <f>VLOOKUP(D681,Products!A:G,3,FALSE)</f>
        <v>Home &amp; Kitchen</v>
      </c>
      <c r="X681" t="str">
        <f>VLOOKUP(D681,Products!A:G,2,FALSE)</f>
        <v>Air Fryer</v>
      </c>
    </row>
    <row r="682" spans="1:24">
      <c r="A682" s="1" t="s">
        <v>2494</v>
      </c>
      <c r="B682" s="2">
        <v>45883</v>
      </c>
      <c r="C682" s="1" t="s">
        <v>755</v>
      </c>
      <c r="D682" s="1" t="s">
        <v>1756</v>
      </c>
      <c r="E682" s="1">
        <v>1</v>
      </c>
      <c r="F682" s="1">
        <v>299</v>
      </c>
      <c r="G682" s="1">
        <v>0</v>
      </c>
      <c r="H682" s="1" t="s">
        <v>1823</v>
      </c>
      <c r="I682" s="1" t="s">
        <v>1815</v>
      </c>
      <c r="J682" s="1" t="s">
        <v>1815</v>
      </c>
      <c r="K682" s="1" t="s">
        <v>1813</v>
      </c>
      <c r="L682" s="1">
        <v>80</v>
      </c>
      <c r="M682" s="1">
        <v>223</v>
      </c>
      <c r="N682">
        <f t="shared" si="90"/>
        <v>299</v>
      </c>
      <c r="O682">
        <f t="shared" si="91"/>
        <v>223</v>
      </c>
      <c r="P682">
        <f t="shared" si="92"/>
        <v>76</v>
      </c>
      <c r="Q682">
        <f t="shared" si="93"/>
        <v>0.25418060200668896</v>
      </c>
      <c r="R682">
        <f t="shared" si="94"/>
        <v>0</v>
      </c>
      <c r="S682">
        <f t="shared" si="95"/>
        <v>0</v>
      </c>
      <c r="T682" t="str">
        <f t="shared" si="96"/>
        <v>Aug</v>
      </c>
      <c r="U682" t="str">
        <f t="shared" si="97"/>
        <v>Aug-2025</v>
      </c>
      <c r="V682" s="3">
        <f t="shared" si="98"/>
        <v>45870</v>
      </c>
      <c r="W682" t="str">
        <f>VLOOKUP(D682,Products!A:G,3,FALSE)</f>
        <v>Beauty &amp; Personal Care</v>
      </c>
      <c r="X682" t="str">
        <f>VLOOKUP(D682,Products!A:G,2,FALSE)</f>
        <v>Shampoo</v>
      </c>
    </row>
    <row r="683" spans="1:24">
      <c r="A683" s="1" t="s">
        <v>2495</v>
      </c>
      <c r="B683" s="2">
        <v>45602</v>
      </c>
      <c r="C683" s="1" t="s">
        <v>1336</v>
      </c>
      <c r="D683" s="1" t="s">
        <v>1762</v>
      </c>
      <c r="E683" s="1">
        <v>4</v>
      </c>
      <c r="F683" s="1">
        <v>999</v>
      </c>
      <c r="G683" s="1">
        <v>199.8</v>
      </c>
      <c r="H683" s="1" t="s">
        <v>1805</v>
      </c>
      <c r="I683" s="1" t="s">
        <v>1802</v>
      </c>
      <c r="J683" s="1" t="s">
        <v>1802</v>
      </c>
      <c r="K683" s="1" t="s">
        <v>1813</v>
      </c>
      <c r="L683" s="1">
        <v>70</v>
      </c>
      <c r="M683" s="1">
        <v>818</v>
      </c>
      <c r="N683">
        <f t="shared" si="90"/>
        <v>3796.2</v>
      </c>
      <c r="O683">
        <f t="shared" si="91"/>
        <v>3272</v>
      </c>
      <c r="P683">
        <f t="shared" si="92"/>
        <v>524.19999999999982</v>
      </c>
      <c r="Q683">
        <f t="shared" si="93"/>
        <v>0.13808545387492752</v>
      </c>
      <c r="R683">
        <f t="shared" si="94"/>
        <v>3796.2</v>
      </c>
      <c r="S683">
        <f t="shared" si="95"/>
        <v>524.19999999999982</v>
      </c>
      <c r="T683" t="str">
        <f t="shared" si="96"/>
        <v>Nov</v>
      </c>
      <c r="U683" t="str">
        <f t="shared" si="97"/>
        <v>Nov-2024</v>
      </c>
      <c r="V683" s="3">
        <f t="shared" si="98"/>
        <v>45597</v>
      </c>
      <c r="W683" t="str">
        <f>VLOOKUP(D683,Products!A:G,3,FALSE)</f>
        <v>Beauty &amp; Personal Care</v>
      </c>
      <c r="X683" t="str">
        <f>VLOOKUP(D683,Products!A:G,2,FALSE)</f>
        <v>Trimmer</v>
      </c>
    </row>
    <row r="684" spans="1:24">
      <c r="A684" s="1" t="s">
        <v>2496</v>
      </c>
      <c r="B684" s="2">
        <v>45456</v>
      </c>
      <c r="C684" s="1" t="s">
        <v>1511</v>
      </c>
      <c r="D684" s="1" t="s">
        <v>1733</v>
      </c>
      <c r="E684" s="1">
        <v>1</v>
      </c>
      <c r="F684" s="1">
        <v>799</v>
      </c>
      <c r="G684" s="1">
        <v>0</v>
      </c>
      <c r="H684" s="1" t="s">
        <v>1801</v>
      </c>
      <c r="I684" s="1" t="s">
        <v>1815</v>
      </c>
      <c r="J684" s="1" t="s">
        <v>1815</v>
      </c>
      <c r="K684" s="1" t="s">
        <v>1813</v>
      </c>
      <c r="L684" s="1">
        <v>100</v>
      </c>
      <c r="M684" s="1">
        <v>538</v>
      </c>
      <c r="N684">
        <f t="shared" si="90"/>
        <v>799</v>
      </c>
      <c r="O684">
        <f t="shared" si="91"/>
        <v>538</v>
      </c>
      <c r="P684">
        <f t="shared" si="92"/>
        <v>261</v>
      </c>
      <c r="Q684">
        <f t="shared" si="93"/>
        <v>0.32665832290362956</v>
      </c>
      <c r="R684">
        <f t="shared" si="94"/>
        <v>0</v>
      </c>
      <c r="S684">
        <f t="shared" si="95"/>
        <v>0</v>
      </c>
      <c r="T684" t="str">
        <f t="shared" si="96"/>
        <v>Jun</v>
      </c>
      <c r="U684" t="str">
        <f t="shared" si="97"/>
        <v>Jun-2024</v>
      </c>
      <c r="V684" s="3">
        <f t="shared" si="98"/>
        <v>45444</v>
      </c>
      <c r="W684" t="str">
        <f>VLOOKUP(D684,Products!A:G,3,FALSE)</f>
        <v>Home &amp; Kitchen</v>
      </c>
      <c r="X684" t="str">
        <f>VLOOKUP(D684,Products!A:G,2,FALSE)</f>
        <v>Cookware Set</v>
      </c>
    </row>
    <row r="685" spans="1:24">
      <c r="A685" s="1" t="s">
        <v>2497</v>
      </c>
      <c r="B685" s="2">
        <v>45590</v>
      </c>
      <c r="C685" s="1" t="s">
        <v>1611</v>
      </c>
      <c r="D685" s="1" t="s">
        <v>1756</v>
      </c>
      <c r="E685" s="1">
        <v>1</v>
      </c>
      <c r="F685" s="1">
        <v>299</v>
      </c>
      <c r="G685" s="1">
        <v>0</v>
      </c>
      <c r="H685" s="1" t="s">
        <v>1823</v>
      </c>
      <c r="I685" s="1" t="s">
        <v>1815</v>
      </c>
      <c r="J685" s="1" t="s">
        <v>1815</v>
      </c>
      <c r="K685" s="1" t="s">
        <v>1813</v>
      </c>
      <c r="L685" s="1">
        <v>60</v>
      </c>
      <c r="M685" s="1">
        <v>223</v>
      </c>
      <c r="N685">
        <f t="shared" si="90"/>
        <v>299</v>
      </c>
      <c r="O685">
        <f t="shared" si="91"/>
        <v>223</v>
      </c>
      <c r="P685">
        <f t="shared" si="92"/>
        <v>76</v>
      </c>
      <c r="Q685">
        <f t="shared" si="93"/>
        <v>0.25418060200668896</v>
      </c>
      <c r="R685">
        <f t="shared" si="94"/>
        <v>0</v>
      </c>
      <c r="S685">
        <f t="shared" si="95"/>
        <v>0</v>
      </c>
      <c r="T685" t="str">
        <f t="shared" si="96"/>
        <v>Oct</v>
      </c>
      <c r="U685" t="str">
        <f t="shared" si="97"/>
        <v>Oct-2024</v>
      </c>
      <c r="V685" s="3">
        <f t="shared" si="98"/>
        <v>45566</v>
      </c>
      <c r="W685" t="str">
        <f>VLOOKUP(D685,Products!A:G,3,FALSE)</f>
        <v>Beauty &amp; Personal Care</v>
      </c>
      <c r="X685" t="str">
        <f>VLOOKUP(D685,Products!A:G,2,FALSE)</f>
        <v>Shampoo</v>
      </c>
    </row>
    <row r="686" spans="1:24">
      <c r="A686" s="1" t="s">
        <v>2498</v>
      </c>
      <c r="B686" s="2">
        <v>45809</v>
      </c>
      <c r="C686" s="1" t="s">
        <v>1117</v>
      </c>
      <c r="D686" s="1" t="s">
        <v>1745</v>
      </c>
      <c r="E686" s="1">
        <v>1</v>
      </c>
      <c r="F686" s="1">
        <v>599</v>
      </c>
      <c r="G686" s="1">
        <v>0</v>
      </c>
      <c r="H686" s="1" t="s">
        <v>1805</v>
      </c>
      <c r="I686" s="1" t="s">
        <v>1815</v>
      </c>
      <c r="J686" s="1" t="s">
        <v>1815</v>
      </c>
      <c r="K686" s="1" t="s">
        <v>1810</v>
      </c>
      <c r="L686" s="1">
        <v>80</v>
      </c>
      <c r="M686" s="1">
        <v>464</v>
      </c>
      <c r="N686">
        <f t="shared" si="90"/>
        <v>599</v>
      </c>
      <c r="O686">
        <f t="shared" si="91"/>
        <v>464</v>
      </c>
      <c r="P686">
        <f t="shared" si="92"/>
        <v>135</v>
      </c>
      <c r="Q686">
        <f t="shared" si="93"/>
        <v>0.22537562604340566</v>
      </c>
      <c r="R686">
        <f t="shared" si="94"/>
        <v>0</v>
      </c>
      <c r="S686">
        <f t="shared" si="95"/>
        <v>0</v>
      </c>
      <c r="T686" t="str">
        <f t="shared" si="96"/>
        <v>Jun</v>
      </c>
      <c r="U686" t="str">
        <f t="shared" si="97"/>
        <v>Jun-2025</v>
      </c>
      <c r="V686" s="3">
        <f t="shared" si="98"/>
        <v>45809</v>
      </c>
      <c r="W686" t="str">
        <f>VLOOKUP(D686,Products!A:G,3,FALSE)</f>
        <v>Home &amp; Kitchen</v>
      </c>
      <c r="X686" t="str">
        <f>VLOOKUP(D686,Products!A:G,2,FALSE)</f>
        <v>Storage Box</v>
      </c>
    </row>
    <row r="687" spans="1:24">
      <c r="A687" s="1" t="s">
        <v>2499</v>
      </c>
      <c r="B687" s="2">
        <v>45634</v>
      </c>
      <c r="C687" s="1" t="s">
        <v>1379</v>
      </c>
      <c r="D687" s="1" t="s">
        <v>1793</v>
      </c>
      <c r="E687" s="1">
        <v>1</v>
      </c>
      <c r="F687" s="1">
        <v>299</v>
      </c>
      <c r="G687" s="1">
        <v>59.8</v>
      </c>
      <c r="H687" s="1" t="s">
        <v>1801</v>
      </c>
      <c r="I687" s="1" t="s">
        <v>1802</v>
      </c>
      <c r="J687" s="1" t="s">
        <v>1802</v>
      </c>
      <c r="K687" s="1" t="s">
        <v>1813</v>
      </c>
      <c r="L687" s="1">
        <v>60</v>
      </c>
      <c r="M687" s="1">
        <v>221</v>
      </c>
      <c r="N687">
        <f t="shared" si="90"/>
        <v>239.2</v>
      </c>
      <c r="O687">
        <f t="shared" si="91"/>
        <v>221</v>
      </c>
      <c r="P687">
        <f t="shared" si="92"/>
        <v>18.199999999999989</v>
      </c>
      <c r="Q687">
        <f t="shared" si="93"/>
        <v>7.608695652173908E-2</v>
      </c>
      <c r="R687">
        <f t="shared" si="94"/>
        <v>239.2</v>
      </c>
      <c r="S687">
        <f t="shared" si="95"/>
        <v>18.199999999999989</v>
      </c>
      <c r="T687" t="str">
        <f t="shared" si="96"/>
        <v>Dec</v>
      </c>
      <c r="U687" t="str">
        <f t="shared" si="97"/>
        <v>Dec-2024</v>
      </c>
      <c r="V687" s="3">
        <f t="shared" si="98"/>
        <v>45627</v>
      </c>
      <c r="W687" t="str">
        <f>VLOOKUP(D687,Products!A:G,3,FALSE)</f>
        <v>Sports &amp; Fitness</v>
      </c>
      <c r="X687" t="str">
        <f>VLOOKUP(D687,Products!A:G,2,FALSE)</f>
        <v>Fitness Band</v>
      </c>
    </row>
    <row r="688" spans="1:24">
      <c r="A688" s="1" t="s">
        <v>2500</v>
      </c>
      <c r="B688" s="2">
        <v>45406</v>
      </c>
      <c r="C688" s="1" t="s">
        <v>1043</v>
      </c>
      <c r="D688" s="1" t="s">
        <v>1754</v>
      </c>
      <c r="E688" s="1">
        <v>3</v>
      </c>
      <c r="F688" s="1">
        <v>399</v>
      </c>
      <c r="G688" s="1">
        <v>119.7</v>
      </c>
      <c r="H688" s="1" t="s">
        <v>1801</v>
      </c>
      <c r="I688" s="1" t="s">
        <v>1802</v>
      </c>
      <c r="J688" s="1" t="s">
        <v>1802</v>
      </c>
      <c r="K688" s="1" t="s">
        <v>1813</v>
      </c>
      <c r="L688" s="1">
        <v>60</v>
      </c>
      <c r="M688" s="1">
        <v>252</v>
      </c>
      <c r="N688">
        <f t="shared" si="90"/>
        <v>1077.3</v>
      </c>
      <c r="O688">
        <f t="shared" si="91"/>
        <v>756</v>
      </c>
      <c r="P688">
        <f t="shared" si="92"/>
        <v>321.29999999999995</v>
      </c>
      <c r="Q688">
        <f t="shared" si="93"/>
        <v>0.2982456140350877</v>
      </c>
      <c r="R688">
        <f t="shared" si="94"/>
        <v>1077.3</v>
      </c>
      <c r="S688">
        <f t="shared" si="95"/>
        <v>321.29999999999995</v>
      </c>
      <c r="T688" t="str">
        <f t="shared" si="96"/>
        <v>Apr</v>
      </c>
      <c r="U688" t="str">
        <f t="shared" si="97"/>
        <v>Apr-2024</v>
      </c>
      <c r="V688" s="3">
        <f t="shared" si="98"/>
        <v>45383</v>
      </c>
      <c r="W688" t="str">
        <f>VLOOKUP(D688,Products!A:G,3,FALSE)</f>
        <v>Beauty &amp; Personal Care</v>
      </c>
      <c r="X688" t="str">
        <f>VLOOKUP(D688,Products!A:G,2,FALSE)</f>
        <v>Shampoo</v>
      </c>
    </row>
    <row r="689" spans="1:24">
      <c r="A689" s="1" t="s">
        <v>2501</v>
      </c>
      <c r="B689" s="2">
        <v>45658</v>
      </c>
      <c r="C689" s="1" t="s">
        <v>1232</v>
      </c>
      <c r="D689" s="1" t="s">
        <v>1753</v>
      </c>
      <c r="E689" s="1">
        <v>3</v>
      </c>
      <c r="F689" s="1">
        <v>799</v>
      </c>
      <c r="G689" s="1">
        <v>239.7</v>
      </c>
      <c r="H689" s="1" t="s">
        <v>1801</v>
      </c>
      <c r="I689" s="1" t="s">
        <v>1802</v>
      </c>
      <c r="J689" s="1" t="s">
        <v>1802</v>
      </c>
      <c r="K689" s="1" t="s">
        <v>1813</v>
      </c>
      <c r="L689" s="1">
        <v>70</v>
      </c>
      <c r="M689" s="1">
        <v>445</v>
      </c>
      <c r="N689">
        <f t="shared" si="90"/>
        <v>2157.3000000000002</v>
      </c>
      <c r="O689">
        <f t="shared" si="91"/>
        <v>1335</v>
      </c>
      <c r="P689">
        <f t="shared" si="92"/>
        <v>822.30000000000018</v>
      </c>
      <c r="Q689">
        <f t="shared" si="93"/>
        <v>0.3811709080795439</v>
      </c>
      <c r="R689">
        <f t="shared" si="94"/>
        <v>2157.3000000000002</v>
      </c>
      <c r="S689">
        <f t="shared" si="95"/>
        <v>822.30000000000018</v>
      </c>
      <c r="T689" t="str">
        <f t="shared" si="96"/>
        <v>Jan</v>
      </c>
      <c r="U689" t="str">
        <f t="shared" si="97"/>
        <v>Jan-2025</v>
      </c>
      <c r="V689" s="3">
        <f t="shared" si="98"/>
        <v>45658</v>
      </c>
      <c r="W689" t="str">
        <f>VLOOKUP(D689,Products!A:G,3,FALSE)</f>
        <v>Beauty &amp; Personal Care</v>
      </c>
      <c r="X689" t="str">
        <f>VLOOKUP(D689,Products!A:G,2,FALSE)</f>
        <v>Face Wash</v>
      </c>
    </row>
    <row r="690" spans="1:24">
      <c r="A690" s="1" t="s">
        <v>2502</v>
      </c>
      <c r="B690" s="2">
        <v>45655</v>
      </c>
      <c r="C690" s="1" t="s">
        <v>1102</v>
      </c>
      <c r="D690" s="1" t="s">
        <v>1794</v>
      </c>
      <c r="E690" s="1">
        <v>1</v>
      </c>
      <c r="F690" s="1">
        <v>299</v>
      </c>
      <c r="G690" s="1">
        <v>44.85</v>
      </c>
      <c r="H690" s="1" t="s">
        <v>1812</v>
      </c>
      <c r="I690" s="1" t="s">
        <v>1802</v>
      </c>
      <c r="J690" s="1" t="s">
        <v>1802</v>
      </c>
      <c r="K690" s="1" t="s">
        <v>1819</v>
      </c>
      <c r="L690" s="1">
        <v>60</v>
      </c>
      <c r="M690" s="1">
        <v>168</v>
      </c>
      <c r="N690">
        <f t="shared" si="90"/>
        <v>254.15</v>
      </c>
      <c r="O690">
        <f t="shared" si="91"/>
        <v>168</v>
      </c>
      <c r="P690">
        <f t="shared" si="92"/>
        <v>86.15</v>
      </c>
      <c r="Q690">
        <f t="shared" si="93"/>
        <v>0.33897304741294515</v>
      </c>
      <c r="R690">
        <f t="shared" si="94"/>
        <v>254.15</v>
      </c>
      <c r="S690">
        <f t="shared" si="95"/>
        <v>86.15</v>
      </c>
      <c r="T690" t="str">
        <f t="shared" si="96"/>
        <v>Dec</v>
      </c>
      <c r="U690" t="str">
        <f t="shared" si="97"/>
        <v>Dec-2024</v>
      </c>
      <c r="V690" s="3">
        <f t="shared" si="98"/>
        <v>45627</v>
      </c>
      <c r="W690" t="str">
        <f>VLOOKUP(D690,Products!A:G,3,FALSE)</f>
        <v>Sports &amp; Fitness</v>
      </c>
      <c r="X690" t="str">
        <f>VLOOKUP(D690,Products!A:G,2,FALSE)</f>
        <v>Fitness Band</v>
      </c>
    </row>
    <row r="691" spans="1:24">
      <c r="A691" s="1" t="s">
        <v>2503</v>
      </c>
      <c r="B691" s="2">
        <v>45900</v>
      </c>
      <c r="C691" s="1" t="s">
        <v>1050</v>
      </c>
      <c r="D691" s="1" t="s">
        <v>1754</v>
      </c>
      <c r="E691" s="1">
        <v>4</v>
      </c>
      <c r="F691" s="1">
        <v>399</v>
      </c>
      <c r="G691" s="1">
        <v>159.6</v>
      </c>
      <c r="H691" s="1" t="s">
        <v>1805</v>
      </c>
      <c r="I691" s="1" t="s">
        <v>1802</v>
      </c>
      <c r="J691" s="1" t="s">
        <v>1809</v>
      </c>
      <c r="K691" s="1" t="s">
        <v>1813</v>
      </c>
      <c r="L691" s="1">
        <v>100</v>
      </c>
      <c r="M691" s="1">
        <v>252</v>
      </c>
      <c r="N691">
        <f t="shared" si="90"/>
        <v>1436.4</v>
      </c>
      <c r="O691">
        <f t="shared" si="91"/>
        <v>1008</v>
      </c>
      <c r="P691">
        <f t="shared" si="92"/>
        <v>428.40000000000009</v>
      </c>
      <c r="Q691">
        <f t="shared" si="93"/>
        <v>0.29824561403508776</v>
      </c>
      <c r="R691">
        <f t="shared" si="94"/>
        <v>1436.4</v>
      </c>
      <c r="S691">
        <f t="shared" si="95"/>
        <v>428.40000000000009</v>
      </c>
      <c r="T691" t="str">
        <f t="shared" si="96"/>
        <v>Aug</v>
      </c>
      <c r="U691" t="str">
        <f t="shared" si="97"/>
        <v>Aug-2025</v>
      </c>
      <c r="V691" s="3">
        <f t="shared" si="98"/>
        <v>45870</v>
      </c>
      <c r="W691" t="str">
        <f>VLOOKUP(D691,Products!A:G,3,FALSE)</f>
        <v>Beauty &amp; Personal Care</v>
      </c>
      <c r="X691" t="str">
        <f>VLOOKUP(D691,Products!A:G,2,FALSE)</f>
        <v>Shampoo</v>
      </c>
    </row>
    <row r="692" spans="1:24">
      <c r="A692" s="1" t="s">
        <v>2504</v>
      </c>
      <c r="B692" s="2">
        <v>45727</v>
      </c>
      <c r="C692" s="1" t="s">
        <v>1203</v>
      </c>
      <c r="D692" s="1" t="s">
        <v>1670</v>
      </c>
      <c r="E692" s="1">
        <v>4</v>
      </c>
      <c r="F692" s="1">
        <v>599</v>
      </c>
      <c r="G692" s="1">
        <v>119.8</v>
      </c>
      <c r="H692" s="1" t="s">
        <v>1805</v>
      </c>
      <c r="I692" s="1" t="s">
        <v>1802</v>
      </c>
      <c r="J692" s="1" t="s">
        <v>1802</v>
      </c>
      <c r="K692" s="1" t="s">
        <v>1813</v>
      </c>
      <c r="L692" s="1">
        <v>60</v>
      </c>
      <c r="M692" s="1">
        <v>426</v>
      </c>
      <c r="N692">
        <f t="shared" si="90"/>
        <v>2276.1999999999998</v>
      </c>
      <c r="O692">
        <f t="shared" si="91"/>
        <v>1704</v>
      </c>
      <c r="P692">
        <f t="shared" si="92"/>
        <v>572.19999999999982</v>
      </c>
      <c r="Q692">
        <f t="shared" si="93"/>
        <v>0.25138388542307349</v>
      </c>
      <c r="R692">
        <f t="shared" si="94"/>
        <v>2276.1999999999998</v>
      </c>
      <c r="S692">
        <f t="shared" si="95"/>
        <v>572.19999999999982</v>
      </c>
      <c r="T692" t="str">
        <f t="shared" si="96"/>
        <v>Mar</v>
      </c>
      <c r="U692" t="str">
        <f t="shared" si="97"/>
        <v>Mar-2025</v>
      </c>
      <c r="V692" s="3">
        <f t="shared" si="98"/>
        <v>45717</v>
      </c>
      <c r="W692" t="str">
        <f>VLOOKUP(D692,Products!A:G,3,FALSE)</f>
        <v>Electronics</v>
      </c>
      <c r="X692" t="str">
        <f>VLOOKUP(D692,Products!A:G,2,FALSE)</f>
        <v>Laptop</v>
      </c>
    </row>
    <row r="693" spans="1:24">
      <c r="A693" s="1" t="s">
        <v>2505</v>
      </c>
      <c r="B693" s="2">
        <v>45946</v>
      </c>
      <c r="C693" s="1" t="s">
        <v>419</v>
      </c>
      <c r="D693" s="1" t="s">
        <v>1751</v>
      </c>
      <c r="E693" s="1">
        <v>1</v>
      </c>
      <c r="F693" s="1">
        <v>1599</v>
      </c>
      <c r="G693" s="1">
        <v>159.9</v>
      </c>
      <c r="H693" s="1" t="s">
        <v>1823</v>
      </c>
      <c r="I693" s="1" t="s">
        <v>1802</v>
      </c>
      <c r="J693" s="1" t="s">
        <v>1802</v>
      </c>
      <c r="K693" s="1" t="s">
        <v>1810</v>
      </c>
      <c r="L693" s="1">
        <v>40</v>
      </c>
      <c r="M693" s="1">
        <v>1023</v>
      </c>
      <c r="N693">
        <f t="shared" si="90"/>
        <v>1439.1</v>
      </c>
      <c r="O693">
        <f t="shared" si="91"/>
        <v>1023</v>
      </c>
      <c r="P693">
        <f t="shared" si="92"/>
        <v>416.09999999999991</v>
      </c>
      <c r="Q693">
        <f t="shared" si="93"/>
        <v>0.28913904523660616</v>
      </c>
      <c r="R693">
        <f t="shared" si="94"/>
        <v>1439.1</v>
      </c>
      <c r="S693">
        <f t="shared" si="95"/>
        <v>416.09999999999991</v>
      </c>
      <c r="T693" t="str">
        <f t="shared" si="96"/>
        <v>Oct</v>
      </c>
      <c r="U693" t="str">
        <f t="shared" si="97"/>
        <v>Oct-2025</v>
      </c>
      <c r="V693" s="3">
        <f t="shared" si="98"/>
        <v>45931</v>
      </c>
      <c r="W693" t="str">
        <f>VLOOKUP(D693,Products!A:G,3,FALSE)</f>
        <v>Beauty &amp; Personal Care</v>
      </c>
      <c r="X693" t="str">
        <f>VLOOKUP(D693,Products!A:G,2,FALSE)</f>
        <v>Face Wash</v>
      </c>
    </row>
    <row r="694" spans="1:24">
      <c r="A694" s="1" t="s">
        <v>2506</v>
      </c>
      <c r="B694" s="2">
        <v>45595</v>
      </c>
      <c r="C694" s="1" t="s">
        <v>1179</v>
      </c>
      <c r="D694" s="1" t="s">
        <v>1702</v>
      </c>
      <c r="E694" s="1">
        <v>1</v>
      </c>
      <c r="F694" s="1">
        <v>4999</v>
      </c>
      <c r="G694" s="1">
        <v>0</v>
      </c>
      <c r="H694" s="1" t="s">
        <v>1805</v>
      </c>
      <c r="I694" s="1" t="s">
        <v>1815</v>
      </c>
      <c r="J694" s="1" t="s">
        <v>1815</v>
      </c>
      <c r="K694" s="1" t="s">
        <v>1819</v>
      </c>
      <c r="L694" s="1">
        <v>80</v>
      </c>
      <c r="M694" s="1">
        <v>3572</v>
      </c>
      <c r="N694">
        <f t="shared" si="90"/>
        <v>4999</v>
      </c>
      <c r="O694">
        <f t="shared" si="91"/>
        <v>3572</v>
      </c>
      <c r="P694">
        <f t="shared" si="92"/>
        <v>1427</v>
      </c>
      <c r="Q694">
        <f t="shared" si="93"/>
        <v>0.28545709141828368</v>
      </c>
      <c r="R694">
        <f t="shared" si="94"/>
        <v>0</v>
      </c>
      <c r="S694">
        <f t="shared" si="95"/>
        <v>0</v>
      </c>
      <c r="T694" t="str">
        <f t="shared" si="96"/>
        <v>Oct</v>
      </c>
      <c r="U694" t="str">
        <f t="shared" si="97"/>
        <v>Oct-2024</v>
      </c>
      <c r="V694" s="3">
        <f t="shared" si="98"/>
        <v>45566</v>
      </c>
      <c r="W694" t="str">
        <f>VLOOKUP(D694,Products!A:G,3,FALSE)</f>
        <v>Fashion</v>
      </c>
      <c r="X694" t="str">
        <f>VLOOKUP(D694,Products!A:G,2,FALSE)</f>
        <v>Jeans</v>
      </c>
    </row>
    <row r="695" spans="1:24">
      <c r="A695" s="1" t="s">
        <v>2507</v>
      </c>
      <c r="B695" s="2">
        <v>45755</v>
      </c>
      <c r="C695" s="1" t="s">
        <v>359</v>
      </c>
      <c r="D695" s="1" t="s">
        <v>1735</v>
      </c>
      <c r="E695" s="1">
        <v>2</v>
      </c>
      <c r="F695" s="1">
        <v>3999</v>
      </c>
      <c r="G695" s="1">
        <v>1199.7</v>
      </c>
      <c r="H695" s="1" t="s">
        <v>1821</v>
      </c>
      <c r="I695" s="1" t="s">
        <v>1802</v>
      </c>
      <c r="J695" s="1" t="s">
        <v>1802</v>
      </c>
      <c r="K695" s="1" t="s">
        <v>1810</v>
      </c>
      <c r="L695" s="1">
        <v>70</v>
      </c>
      <c r="M695" s="1">
        <v>2895</v>
      </c>
      <c r="N695">
        <f t="shared" si="90"/>
        <v>6798.3</v>
      </c>
      <c r="O695">
        <f t="shared" si="91"/>
        <v>5790</v>
      </c>
      <c r="P695">
        <f t="shared" si="92"/>
        <v>1008.3000000000002</v>
      </c>
      <c r="Q695">
        <f t="shared" si="93"/>
        <v>0.14831649088742777</v>
      </c>
      <c r="R695">
        <f t="shared" si="94"/>
        <v>6798.3</v>
      </c>
      <c r="S695">
        <f t="shared" si="95"/>
        <v>1008.3000000000002</v>
      </c>
      <c r="T695" t="str">
        <f t="shared" si="96"/>
        <v>Apr</v>
      </c>
      <c r="U695" t="str">
        <f t="shared" si="97"/>
        <v>Apr-2025</v>
      </c>
      <c r="V695" s="3">
        <f t="shared" si="98"/>
        <v>45748</v>
      </c>
      <c r="W695" t="str">
        <f>VLOOKUP(D695,Products!A:G,3,FALSE)</f>
        <v>Home &amp; Kitchen</v>
      </c>
      <c r="X695" t="str">
        <f>VLOOKUP(D695,Products!A:G,2,FALSE)</f>
        <v>Cookware Set</v>
      </c>
    </row>
    <row r="696" spans="1:24">
      <c r="A696" s="1" t="s">
        <v>2508</v>
      </c>
      <c r="B696" s="2">
        <v>45533</v>
      </c>
      <c r="C696" s="1" t="s">
        <v>1286</v>
      </c>
      <c r="D696" s="1" t="s">
        <v>1753</v>
      </c>
      <c r="E696" s="1">
        <v>1</v>
      </c>
      <c r="F696" s="1">
        <v>799</v>
      </c>
      <c r="G696" s="1">
        <v>0</v>
      </c>
      <c r="H696" s="1" t="s">
        <v>1805</v>
      </c>
      <c r="I696" s="1" t="s">
        <v>1802</v>
      </c>
      <c r="J696" s="1" t="s">
        <v>1809</v>
      </c>
      <c r="K696" s="1" t="s">
        <v>1813</v>
      </c>
      <c r="L696" s="1">
        <v>70</v>
      </c>
      <c r="M696" s="1">
        <v>445</v>
      </c>
      <c r="N696">
        <f t="shared" si="90"/>
        <v>799</v>
      </c>
      <c r="O696">
        <f t="shared" si="91"/>
        <v>445</v>
      </c>
      <c r="P696">
        <f t="shared" si="92"/>
        <v>354</v>
      </c>
      <c r="Q696">
        <f t="shared" si="93"/>
        <v>0.44305381727158949</v>
      </c>
      <c r="R696">
        <f t="shared" si="94"/>
        <v>799</v>
      </c>
      <c r="S696">
        <f t="shared" si="95"/>
        <v>354</v>
      </c>
      <c r="T696" t="str">
        <f t="shared" si="96"/>
        <v>Aug</v>
      </c>
      <c r="U696" t="str">
        <f t="shared" si="97"/>
        <v>Aug-2024</v>
      </c>
      <c r="V696" s="3">
        <f t="shared" si="98"/>
        <v>45505</v>
      </c>
      <c r="W696" t="str">
        <f>VLOOKUP(D696,Products!A:G,3,FALSE)</f>
        <v>Beauty &amp; Personal Care</v>
      </c>
      <c r="X696" t="str">
        <f>VLOOKUP(D696,Products!A:G,2,FALSE)</f>
        <v>Face Wash</v>
      </c>
    </row>
    <row r="697" spans="1:24">
      <c r="A697" s="1" t="s">
        <v>2509</v>
      </c>
      <c r="B697" s="2">
        <v>45600</v>
      </c>
      <c r="C697" s="1" t="s">
        <v>1396</v>
      </c>
      <c r="D697" s="1" t="s">
        <v>1707</v>
      </c>
      <c r="E697" s="1">
        <v>2</v>
      </c>
      <c r="F697" s="1">
        <v>2499</v>
      </c>
      <c r="G697" s="1">
        <v>249.9</v>
      </c>
      <c r="H697" s="1" t="s">
        <v>1823</v>
      </c>
      <c r="I697" s="1" t="s">
        <v>1802</v>
      </c>
      <c r="J697" s="1" t="s">
        <v>1809</v>
      </c>
      <c r="K697" s="1" t="s">
        <v>1813</v>
      </c>
      <c r="L697" s="1">
        <v>50</v>
      </c>
      <c r="M697" s="1">
        <v>1584</v>
      </c>
      <c r="N697">
        <f t="shared" si="90"/>
        <v>4748.1000000000004</v>
      </c>
      <c r="O697">
        <f t="shared" si="91"/>
        <v>3168</v>
      </c>
      <c r="P697">
        <f t="shared" si="92"/>
        <v>1580.1000000000004</v>
      </c>
      <c r="Q697">
        <f t="shared" si="93"/>
        <v>0.33278574587729831</v>
      </c>
      <c r="R697">
        <f t="shared" si="94"/>
        <v>4748.1000000000004</v>
      </c>
      <c r="S697">
        <f t="shared" si="95"/>
        <v>1580.1000000000004</v>
      </c>
      <c r="T697" t="str">
        <f t="shared" si="96"/>
        <v>Nov</v>
      </c>
      <c r="U697" t="str">
        <f t="shared" si="97"/>
        <v>Nov-2024</v>
      </c>
      <c r="V697" s="3">
        <f t="shared" si="98"/>
        <v>45597</v>
      </c>
      <c r="W697" t="str">
        <f>VLOOKUP(D697,Products!A:G,3,FALSE)</f>
        <v>Fashion</v>
      </c>
      <c r="X697" t="str">
        <f>VLOOKUP(D697,Products!A:G,2,FALSE)</f>
        <v>Sneakers</v>
      </c>
    </row>
    <row r="698" spans="1:24">
      <c r="A698" s="1" t="s">
        <v>2510</v>
      </c>
      <c r="B698" s="2">
        <v>45303</v>
      </c>
      <c r="C698" s="1" t="s">
        <v>1333</v>
      </c>
      <c r="D698" s="1" t="s">
        <v>1660</v>
      </c>
      <c r="E698" s="1">
        <v>1</v>
      </c>
      <c r="F698" s="1">
        <v>799</v>
      </c>
      <c r="G698" s="1">
        <v>119.85</v>
      </c>
      <c r="H698" s="1" t="s">
        <v>1823</v>
      </c>
      <c r="I698" s="1" t="s">
        <v>1802</v>
      </c>
      <c r="J698" s="1" t="s">
        <v>1802</v>
      </c>
      <c r="K698" s="1" t="s">
        <v>1807</v>
      </c>
      <c r="L698" s="1">
        <v>100</v>
      </c>
      <c r="M698" s="1">
        <v>547</v>
      </c>
      <c r="N698">
        <f t="shared" si="90"/>
        <v>679.15</v>
      </c>
      <c r="O698">
        <f t="shared" si="91"/>
        <v>547</v>
      </c>
      <c r="P698">
        <f t="shared" si="92"/>
        <v>132.14999999999998</v>
      </c>
      <c r="Q698">
        <f t="shared" si="93"/>
        <v>0.19458146212176983</v>
      </c>
      <c r="R698">
        <f t="shared" si="94"/>
        <v>679.15</v>
      </c>
      <c r="S698">
        <f t="shared" si="95"/>
        <v>132.14999999999998</v>
      </c>
      <c r="T698" t="str">
        <f t="shared" si="96"/>
        <v>Jan</v>
      </c>
      <c r="U698" t="str">
        <f t="shared" si="97"/>
        <v>Jan-2024</v>
      </c>
      <c r="V698" s="3">
        <f t="shared" si="98"/>
        <v>45292</v>
      </c>
      <c r="W698" t="str">
        <f>VLOOKUP(D698,Products!A:G,3,FALSE)</f>
        <v>Electronics</v>
      </c>
      <c r="X698" t="str">
        <f>VLOOKUP(D698,Products!A:G,2,FALSE)</f>
        <v>Smartphone</v>
      </c>
    </row>
    <row r="699" spans="1:24">
      <c r="A699" s="1" t="s">
        <v>2511</v>
      </c>
      <c r="B699" s="2">
        <v>45879</v>
      </c>
      <c r="C699" s="1" t="s">
        <v>818</v>
      </c>
      <c r="D699" s="1" t="s">
        <v>1686</v>
      </c>
      <c r="E699" s="1">
        <v>2</v>
      </c>
      <c r="F699" s="1">
        <v>1299</v>
      </c>
      <c r="G699" s="1">
        <v>0</v>
      </c>
      <c r="H699" s="1" t="s">
        <v>1805</v>
      </c>
      <c r="I699" s="1" t="s">
        <v>1815</v>
      </c>
      <c r="J699" s="1" t="s">
        <v>1815</v>
      </c>
      <c r="K699" s="1" t="s">
        <v>1810</v>
      </c>
      <c r="L699" s="1">
        <v>60</v>
      </c>
      <c r="M699" s="1">
        <v>881</v>
      </c>
      <c r="N699">
        <f t="shared" si="90"/>
        <v>2598</v>
      </c>
      <c r="O699">
        <f t="shared" si="91"/>
        <v>1762</v>
      </c>
      <c r="P699">
        <f t="shared" si="92"/>
        <v>836</v>
      </c>
      <c r="Q699">
        <f t="shared" si="93"/>
        <v>0.32178598922247881</v>
      </c>
      <c r="R699">
        <f t="shared" si="94"/>
        <v>0</v>
      </c>
      <c r="S699">
        <f t="shared" si="95"/>
        <v>0</v>
      </c>
      <c r="T699" t="str">
        <f t="shared" si="96"/>
        <v>Aug</v>
      </c>
      <c r="U699" t="str">
        <f t="shared" si="97"/>
        <v>Aug-2025</v>
      </c>
      <c r="V699" s="3">
        <f t="shared" si="98"/>
        <v>45870</v>
      </c>
      <c r="W699" t="str">
        <f>VLOOKUP(D699,Products!A:G,3,FALSE)</f>
        <v>Electronics</v>
      </c>
      <c r="X699" t="str">
        <f>VLOOKUP(D699,Products!A:G,2,FALSE)</f>
        <v>Smartwatch</v>
      </c>
    </row>
    <row r="700" spans="1:24">
      <c r="A700" s="1" t="s">
        <v>2512</v>
      </c>
      <c r="B700" s="2">
        <v>45791</v>
      </c>
      <c r="C700" s="1" t="s">
        <v>1541</v>
      </c>
      <c r="D700" s="1" t="s">
        <v>1748</v>
      </c>
      <c r="E700" s="1">
        <v>2</v>
      </c>
      <c r="F700" s="1">
        <v>299</v>
      </c>
      <c r="G700" s="1">
        <v>119.6</v>
      </c>
      <c r="H700" s="1" t="s">
        <v>1805</v>
      </c>
      <c r="I700" s="1" t="s">
        <v>1802</v>
      </c>
      <c r="J700" s="1" t="s">
        <v>1809</v>
      </c>
      <c r="K700" s="1" t="s">
        <v>1807</v>
      </c>
      <c r="L700" s="1">
        <v>80</v>
      </c>
      <c r="M700" s="1">
        <v>170</v>
      </c>
      <c r="N700">
        <f t="shared" si="90"/>
        <v>478.4</v>
      </c>
      <c r="O700">
        <f t="shared" si="91"/>
        <v>340</v>
      </c>
      <c r="P700">
        <f t="shared" si="92"/>
        <v>138.39999999999998</v>
      </c>
      <c r="Q700">
        <f t="shared" si="93"/>
        <v>0.28929765886287623</v>
      </c>
      <c r="R700">
        <f t="shared" si="94"/>
        <v>478.4</v>
      </c>
      <c r="S700">
        <f t="shared" si="95"/>
        <v>138.39999999999998</v>
      </c>
      <c r="T700" t="str">
        <f t="shared" si="96"/>
        <v>May</v>
      </c>
      <c r="U700" t="str">
        <f t="shared" si="97"/>
        <v>May-2025</v>
      </c>
      <c r="V700" s="3">
        <f t="shared" si="98"/>
        <v>45778</v>
      </c>
      <c r="W700" t="str">
        <f>VLOOKUP(D700,Products!A:G,3,FALSE)</f>
        <v>Beauty &amp; Personal Care</v>
      </c>
      <c r="X700" t="str">
        <f>VLOOKUP(D700,Products!A:G,2,FALSE)</f>
        <v>Face Wash</v>
      </c>
    </row>
    <row r="701" spans="1:24">
      <c r="A701" s="1" t="s">
        <v>2513</v>
      </c>
      <c r="B701" s="2">
        <v>45782</v>
      </c>
      <c r="C701" s="1" t="s">
        <v>235</v>
      </c>
      <c r="D701" s="1" t="s">
        <v>1719</v>
      </c>
      <c r="E701" s="1">
        <v>2</v>
      </c>
      <c r="F701" s="1">
        <v>399</v>
      </c>
      <c r="G701" s="1">
        <v>159.6</v>
      </c>
      <c r="H701" s="1" t="s">
        <v>1805</v>
      </c>
      <c r="I701" s="1" t="s">
        <v>1802</v>
      </c>
      <c r="J701" s="1" t="s">
        <v>1802</v>
      </c>
      <c r="K701" s="1" t="s">
        <v>1807</v>
      </c>
      <c r="L701" s="1">
        <v>40</v>
      </c>
      <c r="M701" s="1">
        <v>248</v>
      </c>
      <c r="N701">
        <f t="shared" si="90"/>
        <v>638.4</v>
      </c>
      <c r="O701">
        <f t="shared" si="91"/>
        <v>496</v>
      </c>
      <c r="P701">
        <f t="shared" si="92"/>
        <v>142.39999999999998</v>
      </c>
      <c r="Q701">
        <f t="shared" si="93"/>
        <v>0.22305764411027565</v>
      </c>
      <c r="R701">
        <f t="shared" si="94"/>
        <v>638.4</v>
      </c>
      <c r="S701">
        <f t="shared" si="95"/>
        <v>142.39999999999998</v>
      </c>
      <c r="T701" t="str">
        <f t="shared" si="96"/>
        <v>May</v>
      </c>
      <c r="U701" t="str">
        <f t="shared" si="97"/>
        <v>May-2025</v>
      </c>
      <c r="V701" s="3">
        <f t="shared" si="98"/>
        <v>45778</v>
      </c>
      <c r="W701" t="str">
        <f>VLOOKUP(D701,Products!A:G,3,FALSE)</f>
        <v>Fashion</v>
      </c>
      <c r="X701" t="str">
        <f>VLOOKUP(D701,Products!A:G,2,FALSE)</f>
        <v>Backpack</v>
      </c>
    </row>
    <row r="702" spans="1:24">
      <c r="A702" s="1" t="s">
        <v>2514</v>
      </c>
      <c r="B702" s="2">
        <v>45323</v>
      </c>
      <c r="C702" s="1" t="s">
        <v>1411</v>
      </c>
      <c r="D702" s="1" t="s">
        <v>1743</v>
      </c>
      <c r="E702" s="1">
        <v>3</v>
      </c>
      <c r="F702" s="1">
        <v>299</v>
      </c>
      <c r="G702" s="1">
        <v>0</v>
      </c>
      <c r="H702" s="1" t="s">
        <v>1812</v>
      </c>
      <c r="I702" s="1" t="s">
        <v>1815</v>
      </c>
      <c r="J702" s="1" t="s">
        <v>1815</v>
      </c>
      <c r="K702" s="1" t="s">
        <v>1813</v>
      </c>
      <c r="L702" s="1">
        <v>50</v>
      </c>
      <c r="M702" s="1">
        <v>188</v>
      </c>
      <c r="N702">
        <f t="shared" si="90"/>
        <v>897</v>
      </c>
      <c r="O702">
        <f t="shared" si="91"/>
        <v>564</v>
      </c>
      <c r="P702">
        <f t="shared" si="92"/>
        <v>333</v>
      </c>
      <c r="Q702">
        <f t="shared" si="93"/>
        <v>0.37123745819397991</v>
      </c>
      <c r="R702">
        <f t="shared" si="94"/>
        <v>0</v>
      </c>
      <c r="S702">
        <f t="shared" si="95"/>
        <v>0</v>
      </c>
      <c r="T702" t="str">
        <f t="shared" si="96"/>
        <v>Feb</v>
      </c>
      <c r="U702" t="str">
        <f t="shared" si="97"/>
        <v>Feb-2024</v>
      </c>
      <c r="V702" s="3">
        <f t="shared" si="98"/>
        <v>45323</v>
      </c>
      <c r="W702" t="str">
        <f>VLOOKUP(D702,Products!A:G,3,FALSE)</f>
        <v>Home &amp; Kitchen</v>
      </c>
      <c r="X702" t="str">
        <f>VLOOKUP(D702,Products!A:G,2,FALSE)</f>
        <v>Storage Box</v>
      </c>
    </row>
    <row r="703" spans="1:24">
      <c r="A703" s="1" t="s">
        <v>2515</v>
      </c>
      <c r="B703" s="2">
        <v>45664</v>
      </c>
      <c r="C703" s="1" t="s">
        <v>226</v>
      </c>
      <c r="D703" s="1" t="s">
        <v>1709</v>
      </c>
      <c r="E703" s="1">
        <v>2</v>
      </c>
      <c r="F703" s="1">
        <v>799</v>
      </c>
      <c r="G703" s="1">
        <v>79.900000000000006</v>
      </c>
      <c r="H703" s="1" t="s">
        <v>1812</v>
      </c>
      <c r="I703" s="1" t="s">
        <v>1802</v>
      </c>
      <c r="J703" s="1" t="s">
        <v>1802</v>
      </c>
      <c r="K703" s="1" t="s">
        <v>1810</v>
      </c>
      <c r="L703" s="1">
        <v>60</v>
      </c>
      <c r="M703" s="1">
        <v>566</v>
      </c>
      <c r="N703">
        <f t="shared" si="90"/>
        <v>1518.1</v>
      </c>
      <c r="O703">
        <f t="shared" si="91"/>
        <v>1132</v>
      </c>
      <c r="P703">
        <f t="shared" si="92"/>
        <v>386.09999999999991</v>
      </c>
      <c r="Q703">
        <f t="shared" si="93"/>
        <v>0.25433107173440478</v>
      </c>
      <c r="R703">
        <f t="shared" si="94"/>
        <v>1518.1</v>
      </c>
      <c r="S703">
        <f t="shared" si="95"/>
        <v>386.09999999999991</v>
      </c>
      <c r="T703" t="str">
        <f t="shared" si="96"/>
        <v>Jan</v>
      </c>
      <c r="U703" t="str">
        <f t="shared" si="97"/>
        <v>Jan-2025</v>
      </c>
      <c r="V703" s="3">
        <f t="shared" si="98"/>
        <v>45658</v>
      </c>
      <c r="W703" t="str">
        <f>VLOOKUP(D703,Products!A:G,3,FALSE)</f>
        <v>Fashion</v>
      </c>
      <c r="X703" t="str">
        <f>VLOOKUP(D703,Products!A:G,2,FALSE)</f>
        <v>Sneakers</v>
      </c>
    </row>
    <row r="704" spans="1:24">
      <c r="A704" s="1" t="s">
        <v>2516</v>
      </c>
      <c r="B704" s="2">
        <v>45919</v>
      </c>
      <c r="C704" s="1" t="s">
        <v>1522</v>
      </c>
      <c r="D704" s="1" t="s">
        <v>1736</v>
      </c>
      <c r="E704" s="1">
        <v>1</v>
      </c>
      <c r="F704" s="1">
        <v>2499</v>
      </c>
      <c r="G704" s="1">
        <v>374.85</v>
      </c>
      <c r="H704" s="1" t="s">
        <v>1823</v>
      </c>
      <c r="I704" s="1" t="s">
        <v>1802</v>
      </c>
      <c r="J704" s="1" t="s">
        <v>1802</v>
      </c>
      <c r="K704" s="1" t="s">
        <v>1817</v>
      </c>
      <c r="L704" s="1">
        <v>50</v>
      </c>
      <c r="M704" s="1">
        <v>1946</v>
      </c>
      <c r="N704">
        <f t="shared" si="90"/>
        <v>2124.15</v>
      </c>
      <c r="O704">
        <f t="shared" si="91"/>
        <v>1946</v>
      </c>
      <c r="P704">
        <f t="shared" si="92"/>
        <v>178.15000000000009</v>
      </c>
      <c r="Q704">
        <f t="shared" si="93"/>
        <v>8.3868841654308815E-2</v>
      </c>
      <c r="R704">
        <f t="shared" si="94"/>
        <v>2124.15</v>
      </c>
      <c r="S704">
        <f t="shared" si="95"/>
        <v>178.15000000000009</v>
      </c>
      <c r="T704" t="str">
        <f t="shared" si="96"/>
        <v>Sep</v>
      </c>
      <c r="U704" t="str">
        <f t="shared" si="97"/>
        <v>Sep-2025</v>
      </c>
      <c r="V704" s="3">
        <f t="shared" si="98"/>
        <v>45901</v>
      </c>
      <c r="W704" t="str">
        <f>VLOOKUP(D704,Products!A:G,3,FALSE)</f>
        <v>Home &amp; Kitchen</v>
      </c>
      <c r="X704" t="str">
        <f>VLOOKUP(D704,Products!A:G,2,FALSE)</f>
        <v>Cookware Set</v>
      </c>
    </row>
    <row r="705" spans="1:24">
      <c r="A705" s="1" t="s">
        <v>2517</v>
      </c>
      <c r="B705" s="2">
        <v>45391</v>
      </c>
      <c r="C705" s="1" t="s">
        <v>1364</v>
      </c>
      <c r="D705" s="1" t="s">
        <v>1666</v>
      </c>
      <c r="E705" s="1">
        <v>2</v>
      </c>
      <c r="F705" s="1">
        <v>399</v>
      </c>
      <c r="G705" s="1">
        <v>0</v>
      </c>
      <c r="H705" s="1" t="s">
        <v>1805</v>
      </c>
      <c r="I705" s="1" t="s">
        <v>1815</v>
      </c>
      <c r="J705" s="1" t="s">
        <v>1815</v>
      </c>
      <c r="K705" s="1" t="s">
        <v>1813</v>
      </c>
      <c r="L705" s="1">
        <v>70</v>
      </c>
      <c r="M705" s="1">
        <v>307</v>
      </c>
      <c r="N705">
        <f t="shared" si="90"/>
        <v>798</v>
      </c>
      <c r="O705">
        <f t="shared" si="91"/>
        <v>614</v>
      </c>
      <c r="P705">
        <f t="shared" si="92"/>
        <v>184</v>
      </c>
      <c r="Q705">
        <f t="shared" si="93"/>
        <v>0.23057644110275688</v>
      </c>
      <c r="R705">
        <f t="shared" si="94"/>
        <v>0</v>
      </c>
      <c r="S705">
        <f t="shared" si="95"/>
        <v>0</v>
      </c>
      <c r="T705" t="str">
        <f t="shared" si="96"/>
        <v>Apr</v>
      </c>
      <c r="U705" t="str">
        <f t="shared" si="97"/>
        <v>Apr-2024</v>
      </c>
      <c r="V705" s="3">
        <f t="shared" si="98"/>
        <v>45383</v>
      </c>
      <c r="W705" t="str">
        <f>VLOOKUP(D705,Products!A:G,3,FALSE)</f>
        <v>Electronics</v>
      </c>
      <c r="X705" t="str">
        <f>VLOOKUP(D705,Products!A:G,2,FALSE)</f>
        <v>Smartphone</v>
      </c>
    </row>
    <row r="706" spans="1:24">
      <c r="A706" s="1" t="s">
        <v>2518</v>
      </c>
      <c r="B706" s="2">
        <v>45774</v>
      </c>
      <c r="C706" s="1" t="s">
        <v>1651</v>
      </c>
      <c r="D706" s="1" t="s">
        <v>1779</v>
      </c>
      <c r="E706" s="1">
        <v>3</v>
      </c>
      <c r="F706" s="1">
        <v>999</v>
      </c>
      <c r="G706" s="1">
        <v>0</v>
      </c>
      <c r="H706" s="1" t="s">
        <v>1805</v>
      </c>
      <c r="I706" s="1" t="s">
        <v>1815</v>
      </c>
      <c r="J706" s="1" t="s">
        <v>1815</v>
      </c>
      <c r="K706" s="1" t="s">
        <v>1807</v>
      </c>
      <c r="L706" s="1">
        <v>100</v>
      </c>
      <c r="M706" s="1">
        <v>809</v>
      </c>
      <c r="N706">
        <f t="shared" si="90"/>
        <v>2997</v>
      </c>
      <c r="O706">
        <f t="shared" si="91"/>
        <v>2427</v>
      </c>
      <c r="P706">
        <f t="shared" si="92"/>
        <v>570</v>
      </c>
      <c r="Q706">
        <f t="shared" si="93"/>
        <v>0.19019019019019018</v>
      </c>
      <c r="R706">
        <f t="shared" si="94"/>
        <v>0</v>
      </c>
      <c r="S706">
        <f t="shared" si="95"/>
        <v>0</v>
      </c>
      <c r="T706" t="str">
        <f t="shared" si="96"/>
        <v>Apr</v>
      </c>
      <c r="U706" t="str">
        <f t="shared" si="97"/>
        <v>Apr-2025</v>
      </c>
      <c r="V706" s="3">
        <f t="shared" si="98"/>
        <v>45748</v>
      </c>
      <c r="W706" t="str">
        <f>VLOOKUP(D706,Products!A:G,3,FALSE)</f>
        <v>Sports &amp; Fitness</v>
      </c>
      <c r="X706" t="str">
        <f>VLOOKUP(D706,Products!A:G,2,FALSE)</f>
        <v>Yoga Mat</v>
      </c>
    </row>
    <row r="707" spans="1:24">
      <c r="A707" s="1" t="s">
        <v>2519</v>
      </c>
      <c r="B707" s="2">
        <v>45482</v>
      </c>
      <c r="C707" s="1" t="s">
        <v>984</v>
      </c>
      <c r="D707" s="1" t="s">
        <v>1668</v>
      </c>
      <c r="E707" s="1">
        <v>2</v>
      </c>
      <c r="F707" s="1">
        <v>8999</v>
      </c>
      <c r="G707" s="1">
        <v>1799.8</v>
      </c>
      <c r="H707" s="1" t="s">
        <v>1805</v>
      </c>
      <c r="I707" s="1" t="s">
        <v>1802</v>
      </c>
      <c r="J707" s="1" t="s">
        <v>1802</v>
      </c>
      <c r="K707" s="1" t="s">
        <v>1803</v>
      </c>
      <c r="L707" s="1">
        <v>100</v>
      </c>
      <c r="M707" s="1">
        <v>5059</v>
      </c>
      <c r="N707">
        <f t="shared" ref="N707:N770" si="99">E707*F707-G707</f>
        <v>16198.2</v>
      </c>
      <c r="O707">
        <f t="shared" ref="O707:O770" si="100">E707*M707</f>
        <v>10118</v>
      </c>
      <c r="P707">
        <f t="shared" ref="P707:P770" si="101">N707-O707</f>
        <v>6080.2000000000007</v>
      </c>
      <c r="Q707">
        <f t="shared" ref="Q707:Q770" si="102">IFERROR(P707/N707,0)</f>
        <v>0.37536269462038996</v>
      </c>
      <c r="R707">
        <f t="shared" ref="R707:R770" si="103">IF(I707="Cancelled",0,N707)</f>
        <v>16198.2</v>
      </c>
      <c r="S707">
        <f t="shared" ref="S707:S770" si="104">IF(I707="Cancelled",0,P707)</f>
        <v>6080.2000000000007</v>
      </c>
      <c r="T707" t="str">
        <f t="shared" ref="T707:T770" si="105">TEXT(B707,"mmm")</f>
        <v>Jul</v>
      </c>
      <c r="U707" t="str">
        <f t="shared" ref="U707:U770" si="106">TEXT(B707,"mmm-yyyy")</f>
        <v>Jul-2024</v>
      </c>
      <c r="V707" s="3">
        <f t="shared" ref="V707:V770" si="107">DATE(YEAR(B707),MONTH(B707),1)</f>
        <v>45474</v>
      </c>
      <c r="W707" t="str">
        <f>VLOOKUP(D707,Products!A:G,3,FALSE)</f>
        <v>Electronics</v>
      </c>
      <c r="X707" t="str">
        <f>VLOOKUP(D707,Products!A:G,2,FALSE)</f>
        <v>Smartphone</v>
      </c>
    </row>
    <row r="708" spans="1:24">
      <c r="A708" s="1" t="s">
        <v>2520</v>
      </c>
      <c r="B708" s="2">
        <v>45494</v>
      </c>
      <c r="C708" s="1" t="s">
        <v>1491</v>
      </c>
      <c r="D708" s="1" t="s">
        <v>1754</v>
      </c>
      <c r="E708" s="1">
        <v>3</v>
      </c>
      <c r="F708" s="1">
        <v>399</v>
      </c>
      <c r="G708" s="1">
        <v>179.55</v>
      </c>
      <c r="H708" s="1" t="s">
        <v>1801</v>
      </c>
      <c r="I708" s="1" t="s">
        <v>1802</v>
      </c>
      <c r="J708" s="1" t="s">
        <v>1802</v>
      </c>
      <c r="K708" s="1" t="s">
        <v>1813</v>
      </c>
      <c r="L708" s="1">
        <v>50</v>
      </c>
      <c r="M708" s="1">
        <v>252</v>
      </c>
      <c r="N708">
        <f t="shared" si="99"/>
        <v>1017.45</v>
      </c>
      <c r="O708">
        <f t="shared" si="100"/>
        <v>756</v>
      </c>
      <c r="P708">
        <f t="shared" si="101"/>
        <v>261.45000000000005</v>
      </c>
      <c r="Q708">
        <f t="shared" si="102"/>
        <v>0.25696594427244585</v>
      </c>
      <c r="R708">
        <f t="shared" si="103"/>
        <v>1017.45</v>
      </c>
      <c r="S708">
        <f t="shared" si="104"/>
        <v>261.45000000000005</v>
      </c>
      <c r="T708" t="str">
        <f t="shared" si="105"/>
        <v>Jul</v>
      </c>
      <c r="U708" t="str">
        <f t="shared" si="106"/>
        <v>Jul-2024</v>
      </c>
      <c r="V708" s="3">
        <f t="shared" si="107"/>
        <v>45474</v>
      </c>
      <c r="W708" t="str">
        <f>VLOOKUP(D708,Products!A:G,3,FALSE)</f>
        <v>Beauty &amp; Personal Care</v>
      </c>
      <c r="X708" t="str">
        <f>VLOOKUP(D708,Products!A:G,2,FALSE)</f>
        <v>Shampoo</v>
      </c>
    </row>
    <row r="709" spans="1:24">
      <c r="A709" s="1" t="s">
        <v>2521</v>
      </c>
      <c r="B709" s="2">
        <v>45907</v>
      </c>
      <c r="C709" s="1" t="s">
        <v>1554</v>
      </c>
      <c r="D709" s="1" t="s">
        <v>1676</v>
      </c>
      <c r="E709" s="1">
        <v>2</v>
      </c>
      <c r="F709" s="1">
        <v>299</v>
      </c>
      <c r="G709" s="1">
        <v>0</v>
      </c>
      <c r="H709" s="1" t="s">
        <v>1801</v>
      </c>
      <c r="I709" s="1" t="s">
        <v>1815</v>
      </c>
      <c r="J709" s="1" t="s">
        <v>1815</v>
      </c>
      <c r="K709" s="1" t="s">
        <v>1810</v>
      </c>
      <c r="L709" s="1">
        <v>60</v>
      </c>
      <c r="M709" s="1">
        <v>197</v>
      </c>
      <c r="N709">
        <f t="shared" si="99"/>
        <v>598</v>
      </c>
      <c r="O709">
        <f t="shared" si="100"/>
        <v>394</v>
      </c>
      <c r="P709">
        <f t="shared" si="101"/>
        <v>204</v>
      </c>
      <c r="Q709">
        <f t="shared" si="102"/>
        <v>0.34113712374581939</v>
      </c>
      <c r="R709">
        <f t="shared" si="103"/>
        <v>0</v>
      </c>
      <c r="S709">
        <f t="shared" si="104"/>
        <v>0</v>
      </c>
      <c r="T709" t="str">
        <f t="shared" si="105"/>
        <v>Sep</v>
      </c>
      <c r="U709" t="str">
        <f t="shared" si="106"/>
        <v>Sep-2025</v>
      </c>
      <c r="V709" s="3">
        <f t="shared" si="107"/>
        <v>45901</v>
      </c>
      <c r="W709" t="str">
        <f>VLOOKUP(D709,Products!A:G,3,FALSE)</f>
        <v>Electronics</v>
      </c>
      <c r="X709" t="str">
        <f>VLOOKUP(D709,Products!A:G,2,FALSE)</f>
        <v>Laptop</v>
      </c>
    </row>
    <row r="710" spans="1:24">
      <c r="A710" s="1" t="s">
        <v>2522</v>
      </c>
      <c r="B710" s="2">
        <v>45928</v>
      </c>
      <c r="C710" s="1" t="s">
        <v>1274</v>
      </c>
      <c r="D710" s="1" t="s">
        <v>1754</v>
      </c>
      <c r="E710" s="1">
        <v>4</v>
      </c>
      <c r="F710" s="1">
        <v>399</v>
      </c>
      <c r="G710" s="1">
        <v>159.6</v>
      </c>
      <c r="H710" s="1" t="s">
        <v>1801</v>
      </c>
      <c r="I710" s="1" t="s">
        <v>1802</v>
      </c>
      <c r="J710" s="1" t="s">
        <v>1802</v>
      </c>
      <c r="K710" s="1" t="s">
        <v>1813</v>
      </c>
      <c r="L710" s="1">
        <v>100</v>
      </c>
      <c r="M710" s="1">
        <v>252</v>
      </c>
      <c r="N710">
        <f t="shared" si="99"/>
        <v>1436.4</v>
      </c>
      <c r="O710">
        <f t="shared" si="100"/>
        <v>1008</v>
      </c>
      <c r="P710">
        <f t="shared" si="101"/>
        <v>428.40000000000009</v>
      </c>
      <c r="Q710">
        <f t="shared" si="102"/>
        <v>0.29824561403508776</v>
      </c>
      <c r="R710">
        <f t="shared" si="103"/>
        <v>1436.4</v>
      </c>
      <c r="S710">
        <f t="shared" si="104"/>
        <v>428.40000000000009</v>
      </c>
      <c r="T710" t="str">
        <f t="shared" si="105"/>
        <v>Sep</v>
      </c>
      <c r="U710" t="str">
        <f t="shared" si="106"/>
        <v>Sep-2025</v>
      </c>
      <c r="V710" s="3">
        <f t="shared" si="107"/>
        <v>45901</v>
      </c>
      <c r="W710" t="str">
        <f>VLOOKUP(D710,Products!A:G,3,FALSE)</f>
        <v>Beauty &amp; Personal Care</v>
      </c>
      <c r="X710" t="str">
        <f>VLOOKUP(D710,Products!A:G,2,FALSE)</f>
        <v>Shampoo</v>
      </c>
    </row>
    <row r="711" spans="1:24">
      <c r="A711" s="1" t="s">
        <v>2523</v>
      </c>
      <c r="B711" s="2">
        <v>45329</v>
      </c>
      <c r="C711" s="1" t="s">
        <v>1429</v>
      </c>
      <c r="D711" s="1" t="s">
        <v>1783</v>
      </c>
      <c r="E711" s="1">
        <v>1</v>
      </c>
      <c r="F711" s="1">
        <v>799</v>
      </c>
      <c r="G711" s="1">
        <v>0</v>
      </c>
      <c r="H711" s="1" t="s">
        <v>1801</v>
      </c>
      <c r="I711" s="1" t="s">
        <v>1815</v>
      </c>
      <c r="J711" s="1" t="s">
        <v>1815</v>
      </c>
      <c r="K711" s="1" t="s">
        <v>1803</v>
      </c>
      <c r="L711" s="1">
        <v>40</v>
      </c>
      <c r="M711" s="1">
        <v>560</v>
      </c>
      <c r="N711">
        <f t="shared" si="99"/>
        <v>799</v>
      </c>
      <c r="O711">
        <f t="shared" si="100"/>
        <v>560</v>
      </c>
      <c r="P711">
        <f t="shared" si="101"/>
        <v>239</v>
      </c>
      <c r="Q711">
        <f t="shared" si="102"/>
        <v>0.29912390488110135</v>
      </c>
      <c r="R711">
        <f t="shared" si="103"/>
        <v>0</v>
      </c>
      <c r="S711">
        <f t="shared" si="104"/>
        <v>0</v>
      </c>
      <c r="T711" t="str">
        <f t="shared" si="105"/>
        <v>Feb</v>
      </c>
      <c r="U711" t="str">
        <f t="shared" si="106"/>
        <v>Feb-2024</v>
      </c>
      <c r="V711" s="3">
        <f t="shared" si="107"/>
        <v>45323</v>
      </c>
      <c r="W711" t="str">
        <f>VLOOKUP(D711,Products!A:G,3,FALSE)</f>
        <v>Sports &amp; Fitness</v>
      </c>
      <c r="X711" t="str">
        <f>VLOOKUP(D711,Products!A:G,2,FALSE)</f>
        <v>Running Shoes</v>
      </c>
    </row>
    <row r="712" spans="1:24">
      <c r="A712" s="1" t="s">
        <v>2524</v>
      </c>
      <c r="B712" s="2">
        <v>45563</v>
      </c>
      <c r="C712" s="1" t="s">
        <v>1364</v>
      </c>
      <c r="D712" s="1" t="s">
        <v>1759</v>
      </c>
      <c r="E712" s="1">
        <v>1</v>
      </c>
      <c r="F712" s="1">
        <v>2499</v>
      </c>
      <c r="G712" s="1">
        <v>0</v>
      </c>
      <c r="H712" s="1" t="s">
        <v>1823</v>
      </c>
      <c r="I712" s="1" t="s">
        <v>1815</v>
      </c>
      <c r="J712" s="1" t="s">
        <v>1815</v>
      </c>
      <c r="K712" s="1" t="s">
        <v>1810</v>
      </c>
      <c r="L712" s="1">
        <v>60</v>
      </c>
      <c r="M712" s="1">
        <v>1430</v>
      </c>
      <c r="N712">
        <f t="shared" si="99"/>
        <v>2499</v>
      </c>
      <c r="O712">
        <f t="shared" si="100"/>
        <v>1430</v>
      </c>
      <c r="P712">
        <f t="shared" si="101"/>
        <v>1069</v>
      </c>
      <c r="Q712">
        <f t="shared" si="102"/>
        <v>0.42777110844337735</v>
      </c>
      <c r="R712">
        <f t="shared" si="103"/>
        <v>0</v>
      </c>
      <c r="S712">
        <f t="shared" si="104"/>
        <v>0</v>
      </c>
      <c r="T712" t="str">
        <f t="shared" si="105"/>
        <v>Sep</v>
      </c>
      <c r="U712" t="str">
        <f t="shared" si="106"/>
        <v>Sep-2024</v>
      </c>
      <c r="V712" s="3">
        <f t="shared" si="107"/>
        <v>45536</v>
      </c>
      <c r="W712" t="str">
        <f>VLOOKUP(D712,Products!A:G,3,FALSE)</f>
        <v>Beauty &amp; Personal Care</v>
      </c>
      <c r="X712" t="str">
        <f>VLOOKUP(D712,Products!A:G,2,FALSE)</f>
        <v>Trimmer</v>
      </c>
    </row>
    <row r="713" spans="1:24">
      <c r="A713" s="1" t="s">
        <v>2525</v>
      </c>
      <c r="B713" s="2">
        <v>45390</v>
      </c>
      <c r="C713" s="1" t="s">
        <v>248</v>
      </c>
      <c r="D713" s="1" t="s">
        <v>1787</v>
      </c>
      <c r="E713" s="1">
        <v>3</v>
      </c>
      <c r="F713" s="1">
        <v>8999</v>
      </c>
      <c r="G713" s="1">
        <v>6749.25</v>
      </c>
      <c r="H713" s="1" t="s">
        <v>1801</v>
      </c>
      <c r="I713" s="1" t="s">
        <v>1802</v>
      </c>
      <c r="J713" s="1" t="s">
        <v>1802</v>
      </c>
      <c r="K713" s="1" t="s">
        <v>1819</v>
      </c>
      <c r="L713" s="1">
        <v>50</v>
      </c>
      <c r="M713" s="1">
        <v>5811</v>
      </c>
      <c r="N713">
        <f t="shared" si="99"/>
        <v>20247.75</v>
      </c>
      <c r="O713">
        <f t="shared" si="100"/>
        <v>17433</v>
      </c>
      <c r="P713">
        <f t="shared" si="101"/>
        <v>2814.75</v>
      </c>
      <c r="Q713">
        <f t="shared" si="102"/>
        <v>0.13901544616068451</v>
      </c>
      <c r="R713">
        <f t="shared" si="103"/>
        <v>20247.75</v>
      </c>
      <c r="S713">
        <f t="shared" si="104"/>
        <v>2814.75</v>
      </c>
      <c r="T713" t="str">
        <f t="shared" si="105"/>
        <v>Apr</v>
      </c>
      <c r="U713" t="str">
        <f t="shared" si="106"/>
        <v>Apr-2024</v>
      </c>
      <c r="V713" s="3">
        <f t="shared" si="107"/>
        <v>45383</v>
      </c>
      <c r="W713" t="str">
        <f>VLOOKUP(D713,Products!A:G,3,FALSE)</f>
        <v>Sports &amp; Fitness</v>
      </c>
      <c r="X713" t="str">
        <f>VLOOKUP(D713,Products!A:G,2,FALSE)</f>
        <v>Dumbbells</v>
      </c>
    </row>
    <row r="714" spans="1:24">
      <c r="A714" s="1" t="s">
        <v>2526</v>
      </c>
      <c r="B714" s="2">
        <v>45383</v>
      </c>
      <c r="C714" s="1" t="s">
        <v>921</v>
      </c>
      <c r="D714" s="1" t="s">
        <v>1688</v>
      </c>
      <c r="E714" s="1">
        <v>1</v>
      </c>
      <c r="F714" s="1">
        <v>999</v>
      </c>
      <c r="G714" s="1">
        <v>49.95</v>
      </c>
      <c r="H714" s="1" t="s">
        <v>1821</v>
      </c>
      <c r="I714" s="1" t="s">
        <v>1802</v>
      </c>
      <c r="J714" s="1" t="s">
        <v>1809</v>
      </c>
      <c r="K714" s="1" t="s">
        <v>1810</v>
      </c>
      <c r="L714" s="1">
        <v>50</v>
      </c>
      <c r="M714" s="1">
        <v>813</v>
      </c>
      <c r="N714">
        <f t="shared" si="99"/>
        <v>949.05</v>
      </c>
      <c r="O714">
        <f t="shared" si="100"/>
        <v>813</v>
      </c>
      <c r="P714">
        <f t="shared" si="101"/>
        <v>136.04999999999995</v>
      </c>
      <c r="Q714">
        <f t="shared" si="102"/>
        <v>0.14335388019598541</v>
      </c>
      <c r="R714">
        <f t="shared" si="103"/>
        <v>949.05</v>
      </c>
      <c r="S714">
        <f t="shared" si="104"/>
        <v>136.04999999999995</v>
      </c>
      <c r="T714" t="str">
        <f t="shared" si="105"/>
        <v>Apr</v>
      </c>
      <c r="U714" t="str">
        <f t="shared" si="106"/>
        <v>Apr-2024</v>
      </c>
      <c r="V714" s="3">
        <f t="shared" si="107"/>
        <v>45383</v>
      </c>
      <c r="W714" t="str">
        <f>VLOOKUP(D714,Products!A:G,3,FALSE)</f>
        <v>Electronics</v>
      </c>
      <c r="X714" t="str">
        <f>VLOOKUP(D714,Products!A:G,2,FALSE)</f>
        <v>Smartwatch</v>
      </c>
    </row>
    <row r="715" spans="1:24">
      <c r="A715" s="1" t="s">
        <v>2527</v>
      </c>
      <c r="B715" s="2">
        <v>45931</v>
      </c>
      <c r="C715" s="1" t="s">
        <v>370</v>
      </c>
      <c r="D715" s="1" t="s">
        <v>1738</v>
      </c>
      <c r="E715" s="1">
        <v>4</v>
      </c>
      <c r="F715" s="1">
        <v>599</v>
      </c>
      <c r="G715" s="1">
        <v>119.8</v>
      </c>
      <c r="H715" s="1" t="s">
        <v>1823</v>
      </c>
      <c r="I715" s="1" t="s">
        <v>1802</v>
      </c>
      <c r="J715" s="1" t="s">
        <v>1809</v>
      </c>
      <c r="K715" s="1" t="s">
        <v>1807</v>
      </c>
      <c r="L715" s="1">
        <v>100</v>
      </c>
      <c r="M715" s="1">
        <v>443</v>
      </c>
      <c r="N715">
        <f t="shared" si="99"/>
        <v>2276.1999999999998</v>
      </c>
      <c r="O715">
        <f t="shared" si="100"/>
        <v>1772</v>
      </c>
      <c r="P715">
        <f t="shared" si="101"/>
        <v>504.19999999999982</v>
      </c>
      <c r="Q715">
        <f t="shared" si="102"/>
        <v>0.22150953343291443</v>
      </c>
      <c r="R715">
        <f t="shared" si="103"/>
        <v>2276.1999999999998</v>
      </c>
      <c r="S715">
        <f t="shared" si="104"/>
        <v>504.19999999999982</v>
      </c>
      <c r="T715" t="str">
        <f t="shared" si="105"/>
        <v>Oct</v>
      </c>
      <c r="U715" t="str">
        <f t="shared" si="106"/>
        <v>Oct-2025</v>
      </c>
      <c r="V715" s="3">
        <f t="shared" si="107"/>
        <v>45931</v>
      </c>
      <c r="W715" t="str">
        <f>VLOOKUP(D715,Products!A:G,3,FALSE)</f>
        <v>Home &amp; Kitchen</v>
      </c>
      <c r="X715" t="str">
        <f>VLOOKUP(D715,Products!A:G,2,FALSE)</f>
        <v>Bedsheet</v>
      </c>
    </row>
    <row r="716" spans="1:24">
      <c r="A716" s="1" t="s">
        <v>2528</v>
      </c>
      <c r="B716" s="2">
        <v>45596</v>
      </c>
      <c r="C716" s="1" t="s">
        <v>1483</v>
      </c>
      <c r="D716" s="1" t="s">
        <v>1728</v>
      </c>
      <c r="E716" s="1">
        <v>1</v>
      </c>
      <c r="F716" s="1">
        <v>4999</v>
      </c>
      <c r="G716" s="1">
        <v>499.9</v>
      </c>
      <c r="H716" s="1" t="s">
        <v>1805</v>
      </c>
      <c r="I716" s="1" t="s">
        <v>1802</v>
      </c>
      <c r="J716" s="1" t="s">
        <v>1802</v>
      </c>
      <c r="K716" s="1" t="s">
        <v>1807</v>
      </c>
      <c r="L716" s="1">
        <v>100</v>
      </c>
      <c r="M716" s="1">
        <v>3040</v>
      </c>
      <c r="N716">
        <f t="shared" si="99"/>
        <v>4499.1000000000004</v>
      </c>
      <c r="O716">
        <f t="shared" si="100"/>
        <v>3040</v>
      </c>
      <c r="P716">
        <f t="shared" si="101"/>
        <v>1459.1000000000004</v>
      </c>
      <c r="Q716">
        <f t="shared" si="102"/>
        <v>0.32430930630570565</v>
      </c>
      <c r="R716">
        <f t="shared" si="103"/>
        <v>4499.1000000000004</v>
      </c>
      <c r="S716">
        <f t="shared" si="104"/>
        <v>1459.1000000000004</v>
      </c>
      <c r="T716" t="str">
        <f t="shared" si="105"/>
        <v>Oct</v>
      </c>
      <c r="U716" t="str">
        <f t="shared" si="106"/>
        <v>Oct-2024</v>
      </c>
      <c r="V716" s="3">
        <f t="shared" si="107"/>
        <v>45566</v>
      </c>
      <c r="W716" t="str">
        <f>VLOOKUP(D716,Products!A:G,3,FALSE)</f>
        <v>Home &amp; Kitchen</v>
      </c>
      <c r="X716" t="str">
        <f>VLOOKUP(D716,Products!A:G,2,FALSE)</f>
        <v>Air Fryer</v>
      </c>
    </row>
    <row r="717" spans="1:24">
      <c r="A717" s="1" t="s">
        <v>2529</v>
      </c>
      <c r="B717" s="2">
        <v>45555</v>
      </c>
      <c r="C717" s="1" t="s">
        <v>1481</v>
      </c>
      <c r="D717" s="1" t="s">
        <v>1774</v>
      </c>
      <c r="E717" s="1">
        <v>1</v>
      </c>
      <c r="F717" s="1">
        <v>499</v>
      </c>
      <c r="G717" s="1">
        <v>49.9</v>
      </c>
      <c r="H717" s="1" t="s">
        <v>1805</v>
      </c>
      <c r="I717" s="1" t="s">
        <v>1802</v>
      </c>
      <c r="J717" s="1" t="s">
        <v>1809</v>
      </c>
      <c r="K717" s="1" t="s">
        <v>1810</v>
      </c>
      <c r="L717" s="1">
        <v>100</v>
      </c>
      <c r="M717" s="1">
        <v>280</v>
      </c>
      <c r="N717">
        <f t="shared" si="99"/>
        <v>449.1</v>
      </c>
      <c r="O717">
        <f t="shared" si="100"/>
        <v>280</v>
      </c>
      <c r="P717">
        <f t="shared" si="101"/>
        <v>169.10000000000002</v>
      </c>
      <c r="Q717">
        <f t="shared" si="102"/>
        <v>0.37653083945669119</v>
      </c>
      <c r="R717">
        <f t="shared" si="103"/>
        <v>449.1</v>
      </c>
      <c r="S717">
        <f t="shared" si="104"/>
        <v>169.10000000000002</v>
      </c>
      <c r="T717" t="str">
        <f t="shared" si="105"/>
        <v>Sep</v>
      </c>
      <c r="U717" t="str">
        <f t="shared" si="106"/>
        <v>Sep-2024</v>
      </c>
      <c r="V717" s="3">
        <f t="shared" si="107"/>
        <v>45536</v>
      </c>
      <c r="W717" t="str">
        <f>VLOOKUP(D717,Products!A:G,3,FALSE)</f>
        <v>Sports &amp; Fitness</v>
      </c>
      <c r="X717" t="str">
        <f>VLOOKUP(D717,Products!A:G,2,FALSE)</f>
        <v>Yoga Mat</v>
      </c>
    </row>
    <row r="718" spans="1:24">
      <c r="A718" s="1" t="s">
        <v>2530</v>
      </c>
      <c r="B718" s="2">
        <v>45387</v>
      </c>
      <c r="C718" s="1" t="s">
        <v>420</v>
      </c>
      <c r="D718" s="1" t="s">
        <v>1707</v>
      </c>
      <c r="E718" s="1">
        <v>2</v>
      </c>
      <c r="F718" s="1">
        <v>2499</v>
      </c>
      <c r="G718" s="1">
        <v>0</v>
      </c>
      <c r="H718" s="1" t="s">
        <v>1812</v>
      </c>
      <c r="I718" s="1" t="s">
        <v>1802</v>
      </c>
      <c r="J718" s="1" t="s">
        <v>1802</v>
      </c>
      <c r="K718" s="1" t="s">
        <v>1810</v>
      </c>
      <c r="L718" s="1">
        <v>80</v>
      </c>
      <c r="M718" s="1">
        <v>1584</v>
      </c>
      <c r="N718">
        <f t="shared" si="99"/>
        <v>4998</v>
      </c>
      <c r="O718">
        <f t="shared" si="100"/>
        <v>3168</v>
      </c>
      <c r="P718">
        <f t="shared" si="101"/>
        <v>1830</v>
      </c>
      <c r="Q718">
        <f t="shared" si="102"/>
        <v>0.36614645858343337</v>
      </c>
      <c r="R718">
        <f t="shared" si="103"/>
        <v>4998</v>
      </c>
      <c r="S718">
        <f t="shared" si="104"/>
        <v>1830</v>
      </c>
      <c r="T718" t="str">
        <f t="shared" si="105"/>
        <v>Apr</v>
      </c>
      <c r="U718" t="str">
        <f t="shared" si="106"/>
        <v>Apr-2024</v>
      </c>
      <c r="V718" s="3">
        <f t="shared" si="107"/>
        <v>45383</v>
      </c>
      <c r="W718" t="str">
        <f>VLOOKUP(D718,Products!A:G,3,FALSE)</f>
        <v>Fashion</v>
      </c>
      <c r="X718" t="str">
        <f>VLOOKUP(D718,Products!A:G,2,FALSE)</f>
        <v>Sneakers</v>
      </c>
    </row>
    <row r="719" spans="1:24">
      <c r="A719" s="1" t="s">
        <v>2531</v>
      </c>
      <c r="B719" s="2">
        <v>45631</v>
      </c>
      <c r="C719" s="1" t="s">
        <v>1223</v>
      </c>
      <c r="D719" s="1" t="s">
        <v>1794</v>
      </c>
      <c r="E719" s="1">
        <v>4</v>
      </c>
      <c r="F719" s="1">
        <v>299</v>
      </c>
      <c r="G719" s="1">
        <v>0</v>
      </c>
      <c r="H719" s="1" t="s">
        <v>1805</v>
      </c>
      <c r="I719" s="1" t="s">
        <v>1815</v>
      </c>
      <c r="J719" s="1" t="s">
        <v>1815</v>
      </c>
      <c r="K719" s="1" t="s">
        <v>1813</v>
      </c>
      <c r="L719" s="1">
        <v>60</v>
      </c>
      <c r="M719" s="1">
        <v>168</v>
      </c>
      <c r="N719">
        <f t="shared" si="99"/>
        <v>1196</v>
      </c>
      <c r="O719">
        <f t="shared" si="100"/>
        <v>672</v>
      </c>
      <c r="P719">
        <f t="shared" si="101"/>
        <v>524</v>
      </c>
      <c r="Q719">
        <f t="shared" si="102"/>
        <v>0.43812709030100333</v>
      </c>
      <c r="R719">
        <f t="shared" si="103"/>
        <v>0</v>
      </c>
      <c r="S719">
        <f t="shared" si="104"/>
        <v>0</v>
      </c>
      <c r="T719" t="str">
        <f t="shared" si="105"/>
        <v>Dec</v>
      </c>
      <c r="U719" t="str">
        <f t="shared" si="106"/>
        <v>Dec-2024</v>
      </c>
      <c r="V719" s="3">
        <f t="shared" si="107"/>
        <v>45627</v>
      </c>
      <c r="W719" t="str">
        <f>VLOOKUP(D719,Products!A:G,3,FALSE)</f>
        <v>Sports &amp; Fitness</v>
      </c>
      <c r="X719" t="str">
        <f>VLOOKUP(D719,Products!A:G,2,FALSE)</f>
        <v>Fitness Band</v>
      </c>
    </row>
    <row r="720" spans="1:24">
      <c r="A720" s="1" t="s">
        <v>2532</v>
      </c>
      <c r="B720" s="2">
        <v>45451</v>
      </c>
      <c r="C720" s="1" t="s">
        <v>1466</v>
      </c>
      <c r="D720" s="1" t="s">
        <v>1701</v>
      </c>
      <c r="E720" s="1">
        <v>1</v>
      </c>
      <c r="F720" s="1">
        <v>1299</v>
      </c>
      <c r="G720" s="1">
        <v>64.95</v>
      </c>
      <c r="H720" s="1" t="s">
        <v>1821</v>
      </c>
      <c r="I720" s="1" t="s">
        <v>1802</v>
      </c>
      <c r="J720" s="1" t="s">
        <v>1802</v>
      </c>
      <c r="K720" s="1" t="s">
        <v>1813</v>
      </c>
      <c r="L720" s="1">
        <v>50</v>
      </c>
      <c r="M720" s="1">
        <v>969</v>
      </c>
      <c r="N720">
        <f t="shared" si="99"/>
        <v>1234.05</v>
      </c>
      <c r="O720">
        <f t="shared" si="100"/>
        <v>969</v>
      </c>
      <c r="P720">
        <f t="shared" si="101"/>
        <v>265.04999999999995</v>
      </c>
      <c r="Q720">
        <f t="shared" si="102"/>
        <v>0.21478060046189373</v>
      </c>
      <c r="R720">
        <f t="shared" si="103"/>
        <v>1234.05</v>
      </c>
      <c r="S720">
        <f t="shared" si="104"/>
        <v>265.04999999999995</v>
      </c>
      <c r="T720" t="str">
        <f t="shared" si="105"/>
        <v>Jun</v>
      </c>
      <c r="U720" t="str">
        <f t="shared" si="106"/>
        <v>Jun-2024</v>
      </c>
      <c r="V720" s="3">
        <f t="shared" si="107"/>
        <v>45444</v>
      </c>
      <c r="W720" t="str">
        <f>VLOOKUP(D720,Products!A:G,3,FALSE)</f>
        <v>Fashion</v>
      </c>
      <c r="X720" t="str">
        <f>VLOOKUP(D720,Products!A:G,2,FALSE)</f>
        <v>T-Shirt</v>
      </c>
    </row>
    <row r="721" spans="1:24">
      <c r="A721" s="1" t="s">
        <v>2533</v>
      </c>
      <c r="B721" s="2">
        <v>45342</v>
      </c>
      <c r="C721" s="1" t="s">
        <v>1456</v>
      </c>
      <c r="D721" s="1" t="s">
        <v>1753</v>
      </c>
      <c r="E721" s="1">
        <v>4</v>
      </c>
      <c r="F721" s="1">
        <v>799</v>
      </c>
      <c r="G721" s="1">
        <v>319.60000000000002</v>
      </c>
      <c r="H721" s="1" t="s">
        <v>1821</v>
      </c>
      <c r="I721" s="1" t="s">
        <v>1802</v>
      </c>
      <c r="J721" s="1" t="s">
        <v>1802</v>
      </c>
      <c r="K721" s="1" t="s">
        <v>1803</v>
      </c>
      <c r="L721" s="1">
        <v>80</v>
      </c>
      <c r="M721" s="1">
        <v>445</v>
      </c>
      <c r="N721">
        <f t="shared" si="99"/>
        <v>2876.4</v>
      </c>
      <c r="O721">
        <f t="shared" si="100"/>
        <v>1780</v>
      </c>
      <c r="P721">
        <f t="shared" si="101"/>
        <v>1096.4000000000001</v>
      </c>
      <c r="Q721">
        <f t="shared" si="102"/>
        <v>0.3811709080795439</v>
      </c>
      <c r="R721">
        <f t="shared" si="103"/>
        <v>2876.4</v>
      </c>
      <c r="S721">
        <f t="shared" si="104"/>
        <v>1096.4000000000001</v>
      </c>
      <c r="T721" t="str">
        <f t="shared" si="105"/>
        <v>Feb</v>
      </c>
      <c r="U721" t="str">
        <f t="shared" si="106"/>
        <v>Feb-2024</v>
      </c>
      <c r="V721" s="3">
        <f t="shared" si="107"/>
        <v>45323</v>
      </c>
      <c r="W721" t="str">
        <f>VLOOKUP(D721,Products!A:G,3,FALSE)</f>
        <v>Beauty &amp; Personal Care</v>
      </c>
      <c r="X721" t="str">
        <f>VLOOKUP(D721,Products!A:G,2,FALSE)</f>
        <v>Face Wash</v>
      </c>
    </row>
    <row r="722" spans="1:24">
      <c r="A722" s="1" t="s">
        <v>2534</v>
      </c>
      <c r="B722" s="2">
        <v>45325</v>
      </c>
      <c r="C722" s="1" t="s">
        <v>1044</v>
      </c>
      <c r="D722" s="1" t="s">
        <v>1769</v>
      </c>
      <c r="E722" s="1">
        <v>1</v>
      </c>
      <c r="F722" s="1">
        <v>3999</v>
      </c>
      <c r="G722" s="1">
        <v>399.9</v>
      </c>
      <c r="H722" s="1" t="s">
        <v>1805</v>
      </c>
      <c r="I722" s="1" t="s">
        <v>1802</v>
      </c>
      <c r="J722" s="1" t="s">
        <v>1809</v>
      </c>
      <c r="K722" s="1" t="s">
        <v>1810</v>
      </c>
      <c r="L722" s="1">
        <v>40</v>
      </c>
      <c r="M722" s="1">
        <v>2547</v>
      </c>
      <c r="N722">
        <f t="shared" si="99"/>
        <v>3599.1</v>
      </c>
      <c r="O722">
        <f t="shared" si="100"/>
        <v>2547</v>
      </c>
      <c r="P722">
        <f t="shared" si="101"/>
        <v>1052.0999999999999</v>
      </c>
      <c r="Q722">
        <f t="shared" si="102"/>
        <v>0.29232308077019253</v>
      </c>
      <c r="R722">
        <f t="shared" si="103"/>
        <v>3599.1</v>
      </c>
      <c r="S722">
        <f t="shared" si="104"/>
        <v>1052.0999999999999</v>
      </c>
      <c r="T722" t="str">
        <f t="shared" si="105"/>
        <v>Feb</v>
      </c>
      <c r="U722" t="str">
        <f t="shared" si="106"/>
        <v>Feb-2024</v>
      </c>
      <c r="V722" s="3">
        <f t="shared" si="107"/>
        <v>45323</v>
      </c>
      <c r="W722" t="str">
        <f>VLOOKUP(D722,Products!A:G,3,FALSE)</f>
        <v>Beauty &amp; Personal Care</v>
      </c>
      <c r="X722" t="str">
        <f>VLOOKUP(D722,Products!A:G,2,FALSE)</f>
        <v>Perfume</v>
      </c>
    </row>
    <row r="723" spans="1:24">
      <c r="A723" s="1" t="s">
        <v>2535</v>
      </c>
      <c r="B723" s="2">
        <v>45853</v>
      </c>
      <c r="C723" s="1" t="s">
        <v>1151</v>
      </c>
      <c r="D723" s="1" t="s">
        <v>1766</v>
      </c>
      <c r="E723" s="1">
        <v>2</v>
      </c>
      <c r="F723" s="1">
        <v>2999</v>
      </c>
      <c r="G723" s="1">
        <v>0</v>
      </c>
      <c r="H723" s="1" t="s">
        <v>1805</v>
      </c>
      <c r="I723" s="1" t="s">
        <v>1815</v>
      </c>
      <c r="J723" s="1" t="s">
        <v>1815</v>
      </c>
      <c r="K723" s="1" t="s">
        <v>1807</v>
      </c>
      <c r="L723" s="1">
        <v>80</v>
      </c>
      <c r="M723" s="1">
        <v>1870</v>
      </c>
      <c r="N723">
        <f t="shared" si="99"/>
        <v>5998</v>
      </c>
      <c r="O723">
        <f t="shared" si="100"/>
        <v>3740</v>
      </c>
      <c r="P723">
        <f t="shared" si="101"/>
        <v>2258</v>
      </c>
      <c r="Q723">
        <f t="shared" si="102"/>
        <v>0.37645881960653549</v>
      </c>
      <c r="R723">
        <f t="shared" si="103"/>
        <v>0</v>
      </c>
      <c r="S723">
        <f t="shared" si="104"/>
        <v>0</v>
      </c>
      <c r="T723" t="str">
        <f t="shared" si="105"/>
        <v>Jul</v>
      </c>
      <c r="U723" t="str">
        <f t="shared" si="106"/>
        <v>Jul-2025</v>
      </c>
      <c r="V723" s="3">
        <f t="shared" si="107"/>
        <v>45839</v>
      </c>
      <c r="W723" t="str">
        <f>VLOOKUP(D723,Products!A:G,3,FALSE)</f>
        <v>Beauty &amp; Personal Care</v>
      </c>
      <c r="X723" t="str">
        <f>VLOOKUP(D723,Products!A:G,2,FALSE)</f>
        <v>Skin Care Kit</v>
      </c>
    </row>
    <row r="724" spans="1:24">
      <c r="A724" s="1" t="s">
        <v>2536</v>
      </c>
      <c r="B724" s="2">
        <v>45648</v>
      </c>
      <c r="C724" s="1" t="s">
        <v>1562</v>
      </c>
      <c r="D724" s="1" t="s">
        <v>1730</v>
      </c>
      <c r="E724" s="1">
        <v>2</v>
      </c>
      <c r="F724" s="1">
        <v>1999</v>
      </c>
      <c r="G724" s="1">
        <v>399.8</v>
      </c>
      <c r="H724" s="1" t="s">
        <v>1805</v>
      </c>
      <c r="I724" s="1" t="s">
        <v>1802</v>
      </c>
      <c r="J724" s="1" t="s">
        <v>1802</v>
      </c>
      <c r="K724" s="1" t="s">
        <v>1810</v>
      </c>
      <c r="L724" s="1">
        <v>100</v>
      </c>
      <c r="M724" s="1">
        <v>1398</v>
      </c>
      <c r="N724">
        <f t="shared" si="99"/>
        <v>3598.2</v>
      </c>
      <c r="O724">
        <f t="shared" si="100"/>
        <v>2796</v>
      </c>
      <c r="P724">
        <f t="shared" si="101"/>
        <v>802.19999999999982</v>
      </c>
      <c r="Q724">
        <f t="shared" si="102"/>
        <v>0.2229448057362014</v>
      </c>
      <c r="R724">
        <f t="shared" si="103"/>
        <v>3598.2</v>
      </c>
      <c r="S724">
        <f t="shared" si="104"/>
        <v>802.19999999999982</v>
      </c>
      <c r="T724" t="str">
        <f t="shared" si="105"/>
        <v>Dec</v>
      </c>
      <c r="U724" t="str">
        <f t="shared" si="106"/>
        <v>Dec-2024</v>
      </c>
      <c r="V724" s="3">
        <f t="shared" si="107"/>
        <v>45627</v>
      </c>
      <c r="W724" t="str">
        <f>VLOOKUP(D724,Products!A:G,3,FALSE)</f>
        <v>Home &amp; Kitchen</v>
      </c>
      <c r="X724" t="str">
        <f>VLOOKUP(D724,Products!A:G,2,FALSE)</f>
        <v>Air Fryer</v>
      </c>
    </row>
    <row r="725" spans="1:24">
      <c r="A725" s="1" t="s">
        <v>2537</v>
      </c>
      <c r="B725" s="2">
        <v>45754</v>
      </c>
      <c r="C725" s="1" t="s">
        <v>1647</v>
      </c>
      <c r="D725" s="1" t="s">
        <v>1722</v>
      </c>
      <c r="E725" s="1">
        <v>2</v>
      </c>
      <c r="F725" s="1">
        <v>399</v>
      </c>
      <c r="G725" s="1">
        <v>119.7</v>
      </c>
      <c r="H725" s="1" t="s">
        <v>1823</v>
      </c>
      <c r="I725" s="1" t="s">
        <v>1802</v>
      </c>
      <c r="J725" s="1" t="s">
        <v>1802</v>
      </c>
      <c r="K725" s="1" t="s">
        <v>1819</v>
      </c>
      <c r="L725" s="1">
        <v>80</v>
      </c>
      <c r="M725" s="1">
        <v>315</v>
      </c>
      <c r="N725">
        <f t="shared" si="99"/>
        <v>678.3</v>
      </c>
      <c r="O725">
        <f t="shared" si="100"/>
        <v>630</v>
      </c>
      <c r="P725">
        <f t="shared" si="101"/>
        <v>48.299999999999955</v>
      </c>
      <c r="Q725">
        <f t="shared" si="102"/>
        <v>7.120743034055721E-2</v>
      </c>
      <c r="R725">
        <f t="shared" si="103"/>
        <v>678.3</v>
      </c>
      <c r="S725">
        <f t="shared" si="104"/>
        <v>48.299999999999955</v>
      </c>
      <c r="T725" t="str">
        <f t="shared" si="105"/>
        <v>Apr</v>
      </c>
      <c r="U725" t="str">
        <f t="shared" si="106"/>
        <v>Apr-2025</v>
      </c>
      <c r="V725" s="3">
        <f t="shared" si="107"/>
        <v>45748</v>
      </c>
      <c r="W725" t="str">
        <f>VLOOKUP(D725,Products!A:G,3,FALSE)</f>
        <v>Home &amp; Kitchen</v>
      </c>
      <c r="X725" t="str">
        <f>VLOOKUP(D725,Products!A:G,2,FALSE)</f>
        <v>Mixer Grinder</v>
      </c>
    </row>
    <row r="726" spans="1:24">
      <c r="A726" s="1" t="s">
        <v>2538</v>
      </c>
      <c r="B726" s="2">
        <v>45499</v>
      </c>
      <c r="C726" s="1" t="s">
        <v>1390</v>
      </c>
      <c r="D726" s="1" t="s">
        <v>1771</v>
      </c>
      <c r="E726" s="1">
        <v>2</v>
      </c>
      <c r="F726" s="1">
        <v>399</v>
      </c>
      <c r="G726" s="1">
        <v>0</v>
      </c>
      <c r="H726" s="1" t="s">
        <v>1821</v>
      </c>
      <c r="I726" s="1" t="s">
        <v>1815</v>
      </c>
      <c r="J726" s="1" t="s">
        <v>1815</v>
      </c>
      <c r="K726" s="1" t="s">
        <v>1813</v>
      </c>
      <c r="L726" s="1">
        <v>50</v>
      </c>
      <c r="M726" s="1">
        <v>257</v>
      </c>
      <c r="N726">
        <f t="shared" si="99"/>
        <v>798</v>
      </c>
      <c r="O726">
        <f t="shared" si="100"/>
        <v>514</v>
      </c>
      <c r="P726">
        <f t="shared" si="101"/>
        <v>284</v>
      </c>
      <c r="Q726">
        <f t="shared" si="102"/>
        <v>0.35588972431077692</v>
      </c>
      <c r="R726">
        <f t="shared" si="103"/>
        <v>0</v>
      </c>
      <c r="S726">
        <f t="shared" si="104"/>
        <v>0</v>
      </c>
      <c r="T726" t="str">
        <f t="shared" si="105"/>
        <v>Jul</v>
      </c>
      <c r="U726" t="str">
        <f t="shared" si="106"/>
        <v>Jul-2024</v>
      </c>
      <c r="V726" s="3">
        <f t="shared" si="107"/>
        <v>45474</v>
      </c>
      <c r="W726" t="str">
        <f>VLOOKUP(D726,Products!A:G,3,FALSE)</f>
        <v>Beauty &amp; Personal Care</v>
      </c>
      <c r="X726" t="str">
        <f>VLOOKUP(D726,Products!A:G,2,FALSE)</f>
        <v>Perfume</v>
      </c>
    </row>
    <row r="727" spans="1:24">
      <c r="A727" s="1" t="s">
        <v>2539</v>
      </c>
      <c r="B727" s="2">
        <v>45661</v>
      </c>
      <c r="C727" s="1" t="s">
        <v>256</v>
      </c>
      <c r="D727" s="1" t="s">
        <v>1660</v>
      </c>
      <c r="E727" s="1">
        <v>3</v>
      </c>
      <c r="F727" s="1">
        <v>799</v>
      </c>
      <c r="G727" s="1">
        <v>0</v>
      </c>
      <c r="H727" s="1" t="s">
        <v>1805</v>
      </c>
      <c r="I727" s="1" t="s">
        <v>1815</v>
      </c>
      <c r="J727" s="1" t="s">
        <v>1815</v>
      </c>
      <c r="K727" s="1" t="s">
        <v>1819</v>
      </c>
      <c r="L727" s="1">
        <v>70</v>
      </c>
      <c r="M727" s="1">
        <v>547</v>
      </c>
      <c r="N727">
        <f t="shared" si="99"/>
        <v>2397</v>
      </c>
      <c r="O727">
        <f t="shared" si="100"/>
        <v>1641</v>
      </c>
      <c r="P727">
        <f t="shared" si="101"/>
        <v>756</v>
      </c>
      <c r="Q727">
        <f t="shared" si="102"/>
        <v>0.31539424280350437</v>
      </c>
      <c r="R727">
        <f t="shared" si="103"/>
        <v>0</v>
      </c>
      <c r="S727">
        <f t="shared" si="104"/>
        <v>0</v>
      </c>
      <c r="T727" t="str">
        <f t="shared" si="105"/>
        <v>Jan</v>
      </c>
      <c r="U727" t="str">
        <f t="shared" si="106"/>
        <v>Jan-2025</v>
      </c>
      <c r="V727" s="3">
        <f t="shared" si="107"/>
        <v>45658</v>
      </c>
      <c r="W727" t="str">
        <f>VLOOKUP(D727,Products!A:G,3,FALSE)</f>
        <v>Electronics</v>
      </c>
      <c r="X727" t="str">
        <f>VLOOKUP(D727,Products!A:G,2,FALSE)</f>
        <v>Smartphone</v>
      </c>
    </row>
    <row r="728" spans="1:24">
      <c r="A728" s="1" t="s">
        <v>2540</v>
      </c>
      <c r="B728" s="2">
        <v>45886</v>
      </c>
      <c r="C728" s="1" t="s">
        <v>996</v>
      </c>
      <c r="D728" s="1" t="s">
        <v>1769</v>
      </c>
      <c r="E728" s="1">
        <v>3</v>
      </c>
      <c r="F728" s="1">
        <v>3999</v>
      </c>
      <c r="G728" s="1">
        <v>1799.55</v>
      </c>
      <c r="H728" s="1" t="s">
        <v>1823</v>
      </c>
      <c r="I728" s="1" t="s">
        <v>1802</v>
      </c>
      <c r="J728" s="1" t="s">
        <v>1802</v>
      </c>
      <c r="K728" s="1" t="s">
        <v>1810</v>
      </c>
      <c r="L728" s="1">
        <v>50</v>
      </c>
      <c r="M728" s="1">
        <v>2547</v>
      </c>
      <c r="N728">
        <f t="shared" si="99"/>
        <v>10197.450000000001</v>
      </c>
      <c r="O728">
        <f t="shared" si="100"/>
        <v>7641</v>
      </c>
      <c r="P728">
        <f t="shared" si="101"/>
        <v>2556.4500000000007</v>
      </c>
      <c r="Q728">
        <f t="shared" si="102"/>
        <v>0.25069502669785099</v>
      </c>
      <c r="R728">
        <f t="shared" si="103"/>
        <v>10197.450000000001</v>
      </c>
      <c r="S728">
        <f t="shared" si="104"/>
        <v>2556.4500000000007</v>
      </c>
      <c r="T728" t="str">
        <f t="shared" si="105"/>
        <v>Aug</v>
      </c>
      <c r="U728" t="str">
        <f t="shared" si="106"/>
        <v>Aug-2025</v>
      </c>
      <c r="V728" s="3">
        <f t="shared" si="107"/>
        <v>45870</v>
      </c>
      <c r="W728" t="str">
        <f>VLOOKUP(D728,Products!A:G,3,FALSE)</f>
        <v>Beauty &amp; Personal Care</v>
      </c>
      <c r="X728" t="str">
        <f>VLOOKUP(D728,Products!A:G,2,FALSE)</f>
        <v>Perfume</v>
      </c>
    </row>
    <row r="729" spans="1:24">
      <c r="A729" s="1" t="s">
        <v>2541</v>
      </c>
      <c r="B729" s="2">
        <v>45746</v>
      </c>
      <c r="C729" s="1" t="s">
        <v>774</v>
      </c>
      <c r="D729" s="1" t="s">
        <v>1700</v>
      </c>
      <c r="E729" s="1">
        <v>2</v>
      </c>
      <c r="F729" s="1">
        <v>8999</v>
      </c>
      <c r="G729" s="1">
        <v>2699.7</v>
      </c>
      <c r="H729" s="1" t="s">
        <v>1823</v>
      </c>
      <c r="I729" s="1" t="s">
        <v>1802</v>
      </c>
      <c r="J729" s="1" t="s">
        <v>1802</v>
      </c>
      <c r="K729" s="1" t="s">
        <v>1803</v>
      </c>
      <c r="L729" s="1">
        <v>40</v>
      </c>
      <c r="M729" s="1">
        <v>6419</v>
      </c>
      <c r="N729">
        <f t="shared" si="99"/>
        <v>15298.3</v>
      </c>
      <c r="O729">
        <f t="shared" si="100"/>
        <v>12838</v>
      </c>
      <c r="P729">
        <f t="shared" si="101"/>
        <v>2460.2999999999993</v>
      </c>
      <c r="Q729">
        <f t="shared" si="102"/>
        <v>0.16082179065647814</v>
      </c>
      <c r="R729">
        <f t="shared" si="103"/>
        <v>15298.3</v>
      </c>
      <c r="S729">
        <f t="shared" si="104"/>
        <v>2460.2999999999993</v>
      </c>
      <c r="T729" t="str">
        <f t="shared" si="105"/>
        <v>Mar</v>
      </c>
      <c r="U729" t="str">
        <f t="shared" si="106"/>
        <v>Mar-2025</v>
      </c>
      <c r="V729" s="3">
        <f t="shared" si="107"/>
        <v>45717</v>
      </c>
      <c r="W729" t="str">
        <f>VLOOKUP(D729,Products!A:G,3,FALSE)</f>
        <v>Fashion</v>
      </c>
      <c r="X729" t="str">
        <f>VLOOKUP(D729,Products!A:G,2,FALSE)</f>
        <v>T-Shirt</v>
      </c>
    </row>
    <row r="730" spans="1:24">
      <c r="A730" s="1" t="s">
        <v>2542</v>
      </c>
      <c r="B730" s="2">
        <v>45643</v>
      </c>
      <c r="C730" s="1" t="s">
        <v>179</v>
      </c>
      <c r="D730" s="1" t="s">
        <v>1716</v>
      </c>
      <c r="E730" s="1">
        <v>2</v>
      </c>
      <c r="F730" s="1">
        <v>2999</v>
      </c>
      <c r="G730" s="1">
        <v>0</v>
      </c>
      <c r="H730" s="1" t="s">
        <v>1805</v>
      </c>
      <c r="I730" s="1" t="s">
        <v>1815</v>
      </c>
      <c r="J730" s="1" t="s">
        <v>1815</v>
      </c>
      <c r="K730" s="1" t="s">
        <v>1803</v>
      </c>
      <c r="L730" s="1">
        <v>70</v>
      </c>
      <c r="M730" s="1">
        <v>2406</v>
      </c>
      <c r="N730">
        <f t="shared" si="99"/>
        <v>5998</v>
      </c>
      <c r="O730">
        <f t="shared" si="100"/>
        <v>4812</v>
      </c>
      <c r="P730">
        <f t="shared" si="101"/>
        <v>1186</v>
      </c>
      <c r="Q730">
        <f t="shared" si="102"/>
        <v>0.19773257752584195</v>
      </c>
      <c r="R730">
        <f t="shared" si="103"/>
        <v>0</v>
      </c>
      <c r="S730">
        <f t="shared" si="104"/>
        <v>0</v>
      </c>
      <c r="T730" t="str">
        <f t="shared" si="105"/>
        <v>Dec</v>
      </c>
      <c r="U730" t="str">
        <f t="shared" si="106"/>
        <v>Dec-2024</v>
      </c>
      <c r="V730" s="3">
        <f t="shared" si="107"/>
        <v>45627</v>
      </c>
      <c r="W730" t="str">
        <f>VLOOKUP(D730,Products!A:G,3,FALSE)</f>
        <v>Fashion</v>
      </c>
      <c r="X730" t="str">
        <f>VLOOKUP(D730,Products!A:G,2,FALSE)</f>
        <v>Jacket</v>
      </c>
    </row>
    <row r="731" spans="1:24">
      <c r="A731" s="1" t="s">
        <v>2543</v>
      </c>
      <c r="B731" s="2">
        <v>45871</v>
      </c>
      <c r="C731" s="1" t="s">
        <v>1598</v>
      </c>
      <c r="D731" s="1" t="s">
        <v>1779</v>
      </c>
      <c r="E731" s="1">
        <v>4</v>
      </c>
      <c r="F731" s="1">
        <v>999</v>
      </c>
      <c r="G731" s="1">
        <v>799.2</v>
      </c>
      <c r="H731" s="1" t="s">
        <v>1821</v>
      </c>
      <c r="I731" s="1" t="s">
        <v>1802</v>
      </c>
      <c r="J731" s="1" t="s">
        <v>1802</v>
      </c>
      <c r="K731" s="1" t="s">
        <v>1803</v>
      </c>
      <c r="L731" s="1">
        <v>70</v>
      </c>
      <c r="M731" s="1">
        <v>809</v>
      </c>
      <c r="N731">
        <f t="shared" si="99"/>
        <v>3196.8</v>
      </c>
      <c r="O731">
        <f t="shared" si="100"/>
        <v>3236</v>
      </c>
      <c r="P731">
        <f t="shared" si="101"/>
        <v>-39.199999999999818</v>
      </c>
      <c r="Q731">
        <f t="shared" si="102"/>
        <v>-1.2262262262262204E-2</v>
      </c>
      <c r="R731">
        <f t="shared" si="103"/>
        <v>3196.8</v>
      </c>
      <c r="S731">
        <f t="shared" si="104"/>
        <v>-39.199999999999818</v>
      </c>
      <c r="T731" t="str">
        <f t="shared" si="105"/>
        <v>Aug</v>
      </c>
      <c r="U731" t="str">
        <f t="shared" si="106"/>
        <v>Aug-2025</v>
      </c>
      <c r="V731" s="3">
        <f t="shared" si="107"/>
        <v>45870</v>
      </c>
      <c r="W731" t="str">
        <f>VLOOKUP(D731,Products!A:G,3,FALSE)</f>
        <v>Sports &amp; Fitness</v>
      </c>
      <c r="X731" t="str">
        <f>VLOOKUP(D731,Products!A:G,2,FALSE)</f>
        <v>Yoga Mat</v>
      </c>
    </row>
    <row r="732" spans="1:24">
      <c r="A732" s="1" t="s">
        <v>2544</v>
      </c>
      <c r="B732" s="2">
        <v>45796</v>
      </c>
      <c r="C732" s="1" t="s">
        <v>1309</v>
      </c>
      <c r="D732" s="1" t="s">
        <v>1668</v>
      </c>
      <c r="E732" s="1">
        <v>1</v>
      </c>
      <c r="F732" s="1">
        <v>8999</v>
      </c>
      <c r="G732" s="1">
        <v>1349.85</v>
      </c>
      <c r="H732" s="1" t="s">
        <v>1805</v>
      </c>
      <c r="I732" s="1" t="s">
        <v>1802</v>
      </c>
      <c r="J732" s="1" t="s">
        <v>1802</v>
      </c>
      <c r="K732" s="1" t="s">
        <v>1817</v>
      </c>
      <c r="L732" s="1">
        <v>100</v>
      </c>
      <c r="M732" s="1">
        <v>5059</v>
      </c>
      <c r="N732">
        <f t="shared" si="99"/>
        <v>7649.15</v>
      </c>
      <c r="O732">
        <f t="shared" si="100"/>
        <v>5059</v>
      </c>
      <c r="P732">
        <f t="shared" si="101"/>
        <v>2590.1499999999996</v>
      </c>
      <c r="Q732">
        <f t="shared" si="102"/>
        <v>0.33861932371570697</v>
      </c>
      <c r="R732">
        <f t="shared" si="103"/>
        <v>7649.15</v>
      </c>
      <c r="S732">
        <f t="shared" si="104"/>
        <v>2590.1499999999996</v>
      </c>
      <c r="T732" t="str">
        <f t="shared" si="105"/>
        <v>May</v>
      </c>
      <c r="U732" t="str">
        <f t="shared" si="106"/>
        <v>May-2025</v>
      </c>
      <c r="V732" s="3">
        <f t="shared" si="107"/>
        <v>45778</v>
      </c>
      <c r="W732" t="str">
        <f>VLOOKUP(D732,Products!A:G,3,FALSE)</f>
        <v>Electronics</v>
      </c>
      <c r="X732" t="str">
        <f>VLOOKUP(D732,Products!A:G,2,FALSE)</f>
        <v>Smartphone</v>
      </c>
    </row>
    <row r="733" spans="1:24">
      <c r="A733" s="1" t="s">
        <v>2545</v>
      </c>
      <c r="B733" s="2">
        <v>45867</v>
      </c>
      <c r="C733" s="1" t="s">
        <v>1061</v>
      </c>
      <c r="D733" s="1" t="s">
        <v>1707</v>
      </c>
      <c r="E733" s="1">
        <v>2</v>
      </c>
      <c r="F733" s="1">
        <v>2499</v>
      </c>
      <c r="G733" s="1">
        <v>0</v>
      </c>
      <c r="H733" s="1" t="s">
        <v>1801</v>
      </c>
      <c r="I733" s="1" t="s">
        <v>1815</v>
      </c>
      <c r="J733" s="1" t="s">
        <v>1815</v>
      </c>
      <c r="K733" s="1" t="s">
        <v>1817</v>
      </c>
      <c r="L733" s="1">
        <v>60</v>
      </c>
      <c r="M733" s="1">
        <v>1584</v>
      </c>
      <c r="N733">
        <f t="shared" si="99"/>
        <v>4998</v>
      </c>
      <c r="O733">
        <f t="shared" si="100"/>
        <v>3168</v>
      </c>
      <c r="P733">
        <f t="shared" si="101"/>
        <v>1830</v>
      </c>
      <c r="Q733">
        <f t="shared" si="102"/>
        <v>0.36614645858343337</v>
      </c>
      <c r="R733">
        <f t="shared" si="103"/>
        <v>0</v>
      </c>
      <c r="S733">
        <f t="shared" si="104"/>
        <v>0</v>
      </c>
      <c r="T733" t="str">
        <f t="shared" si="105"/>
        <v>Jul</v>
      </c>
      <c r="U733" t="str">
        <f t="shared" si="106"/>
        <v>Jul-2025</v>
      </c>
      <c r="V733" s="3">
        <f t="shared" si="107"/>
        <v>45839</v>
      </c>
      <c r="W733" t="str">
        <f>VLOOKUP(D733,Products!A:G,3,FALSE)</f>
        <v>Fashion</v>
      </c>
      <c r="X733" t="str">
        <f>VLOOKUP(D733,Products!A:G,2,FALSE)</f>
        <v>Sneakers</v>
      </c>
    </row>
    <row r="734" spans="1:24">
      <c r="A734" s="1" t="s">
        <v>2546</v>
      </c>
      <c r="B734" s="2">
        <v>45302</v>
      </c>
      <c r="C734" s="1" t="s">
        <v>1501</v>
      </c>
      <c r="D734" s="1" t="s">
        <v>1759</v>
      </c>
      <c r="E734" s="1">
        <v>2</v>
      </c>
      <c r="F734" s="1">
        <v>2499</v>
      </c>
      <c r="G734" s="1">
        <v>0</v>
      </c>
      <c r="H734" s="1" t="s">
        <v>1801</v>
      </c>
      <c r="I734" s="1" t="s">
        <v>1815</v>
      </c>
      <c r="J734" s="1" t="s">
        <v>1815</v>
      </c>
      <c r="K734" s="1" t="s">
        <v>1810</v>
      </c>
      <c r="L734" s="1">
        <v>80</v>
      </c>
      <c r="M734" s="1">
        <v>1430</v>
      </c>
      <c r="N734">
        <f t="shared" si="99"/>
        <v>4998</v>
      </c>
      <c r="O734">
        <f t="shared" si="100"/>
        <v>2860</v>
      </c>
      <c r="P734">
        <f t="shared" si="101"/>
        <v>2138</v>
      </c>
      <c r="Q734">
        <f t="shared" si="102"/>
        <v>0.42777110844337735</v>
      </c>
      <c r="R734">
        <f t="shared" si="103"/>
        <v>0</v>
      </c>
      <c r="S734">
        <f t="shared" si="104"/>
        <v>0</v>
      </c>
      <c r="T734" t="str">
        <f t="shared" si="105"/>
        <v>Jan</v>
      </c>
      <c r="U734" t="str">
        <f t="shared" si="106"/>
        <v>Jan-2024</v>
      </c>
      <c r="V734" s="3">
        <f t="shared" si="107"/>
        <v>45292</v>
      </c>
      <c r="W734" t="str">
        <f>VLOOKUP(D734,Products!A:G,3,FALSE)</f>
        <v>Beauty &amp; Personal Care</v>
      </c>
      <c r="X734" t="str">
        <f>VLOOKUP(D734,Products!A:G,2,FALSE)</f>
        <v>Trimmer</v>
      </c>
    </row>
    <row r="735" spans="1:24">
      <c r="A735" s="1" t="s">
        <v>2547</v>
      </c>
      <c r="B735" s="2">
        <v>45570</v>
      </c>
      <c r="C735" s="1" t="s">
        <v>1018</v>
      </c>
      <c r="D735" s="1" t="s">
        <v>1778</v>
      </c>
      <c r="E735" s="1">
        <v>2</v>
      </c>
      <c r="F735" s="1">
        <v>499</v>
      </c>
      <c r="G735" s="1">
        <v>149.69999999999999</v>
      </c>
      <c r="H735" s="1" t="s">
        <v>1801</v>
      </c>
      <c r="I735" s="1" t="s">
        <v>1802</v>
      </c>
      <c r="J735" s="1" t="s">
        <v>1802</v>
      </c>
      <c r="K735" s="1" t="s">
        <v>1803</v>
      </c>
      <c r="L735" s="1">
        <v>60</v>
      </c>
      <c r="M735" s="1">
        <v>323</v>
      </c>
      <c r="N735">
        <f t="shared" si="99"/>
        <v>848.3</v>
      </c>
      <c r="O735">
        <f t="shared" si="100"/>
        <v>646</v>
      </c>
      <c r="P735">
        <f t="shared" si="101"/>
        <v>202.29999999999995</v>
      </c>
      <c r="Q735">
        <f t="shared" si="102"/>
        <v>0.23847695390781559</v>
      </c>
      <c r="R735">
        <f t="shared" si="103"/>
        <v>848.3</v>
      </c>
      <c r="S735">
        <f t="shared" si="104"/>
        <v>202.29999999999995</v>
      </c>
      <c r="T735" t="str">
        <f t="shared" si="105"/>
        <v>Oct</v>
      </c>
      <c r="U735" t="str">
        <f t="shared" si="106"/>
        <v>Oct-2024</v>
      </c>
      <c r="V735" s="3">
        <f t="shared" si="107"/>
        <v>45566</v>
      </c>
      <c r="W735" t="str">
        <f>VLOOKUP(D735,Products!A:G,3,FALSE)</f>
        <v>Sports &amp; Fitness</v>
      </c>
      <c r="X735" t="str">
        <f>VLOOKUP(D735,Products!A:G,2,FALSE)</f>
        <v>Yoga Mat</v>
      </c>
    </row>
    <row r="736" spans="1:24">
      <c r="A736" s="1" t="s">
        <v>2548</v>
      </c>
      <c r="B736" s="2">
        <v>45676</v>
      </c>
      <c r="C736" s="1" t="s">
        <v>342</v>
      </c>
      <c r="D736" s="1" t="s">
        <v>1680</v>
      </c>
      <c r="E736" s="1">
        <v>1</v>
      </c>
      <c r="F736" s="1">
        <v>2499</v>
      </c>
      <c r="G736" s="1">
        <v>124.95</v>
      </c>
      <c r="H736" s="1" t="s">
        <v>1805</v>
      </c>
      <c r="I736" s="1" t="s">
        <v>1802</v>
      </c>
      <c r="J736" s="1" t="s">
        <v>1802</v>
      </c>
      <c r="K736" s="1" t="s">
        <v>1810</v>
      </c>
      <c r="L736" s="1">
        <v>70</v>
      </c>
      <c r="M736" s="1">
        <v>2030</v>
      </c>
      <c r="N736">
        <f t="shared" si="99"/>
        <v>2374.0500000000002</v>
      </c>
      <c r="O736">
        <f t="shared" si="100"/>
        <v>2030</v>
      </c>
      <c r="P736">
        <f t="shared" si="101"/>
        <v>344.05000000000018</v>
      </c>
      <c r="Q736">
        <f t="shared" si="102"/>
        <v>0.14492112634527501</v>
      </c>
      <c r="R736">
        <f t="shared" si="103"/>
        <v>2374.0500000000002</v>
      </c>
      <c r="S736">
        <f t="shared" si="104"/>
        <v>344.05000000000018</v>
      </c>
      <c r="T736" t="str">
        <f t="shared" si="105"/>
        <v>Jan</v>
      </c>
      <c r="U736" t="str">
        <f t="shared" si="106"/>
        <v>Jan-2025</v>
      </c>
      <c r="V736" s="3">
        <f t="shared" si="107"/>
        <v>45658</v>
      </c>
      <c r="W736" t="str">
        <f>VLOOKUP(D736,Products!A:G,3,FALSE)</f>
        <v>Electronics</v>
      </c>
      <c r="X736" t="str">
        <f>VLOOKUP(D736,Products!A:G,2,FALSE)</f>
        <v>Headphones</v>
      </c>
    </row>
    <row r="737" spans="1:24">
      <c r="A737" s="1" t="s">
        <v>2549</v>
      </c>
      <c r="B737" s="2">
        <v>45350</v>
      </c>
      <c r="C737" s="1" t="s">
        <v>710</v>
      </c>
      <c r="D737" s="1" t="s">
        <v>1746</v>
      </c>
      <c r="E737" s="1">
        <v>3</v>
      </c>
      <c r="F737" s="1">
        <v>1999</v>
      </c>
      <c r="G737" s="1">
        <v>0</v>
      </c>
      <c r="H737" s="1" t="s">
        <v>1805</v>
      </c>
      <c r="I737" s="1" t="s">
        <v>1815</v>
      </c>
      <c r="J737" s="1" t="s">
        <v>1815</v>
      </c>
      <c r="K737" s="1" t="s">
        <v>1810</v>
      </c>
      <c r="L737" s="1">
        <v>60</v>
      </c>
      <c r="M737" s="1">
        <v>1414</v>
      </c>
      <c r="N737">
        <f t="shared" si="99"/>
        <v>5997</v>
      </c>
      <c r="O737">
        <f t="shared" si="100"/>
        <v>4242</v>
      </c>
      <c r="P737">
        <f t="shared" si="101"/>
        <v>1755</v>
      </c>
      <c r="Q737">
        <f t="shared" si="102"/>
        <v>0.29264632316158079</v>
      </c>
      <c r="R737">
        <f t="shared" si="103"/>
        <v>0</v>
      </c>
      <c r="S737">
        <f t="shared" si="104"/>
        <v>0</v>
      </c>
      <c r="T737" t="str">
        <f t="shared" si="105"/>
        <v>Feb</v>
      </c>
      <c r="U737" t="str">
        <f t="shared" si="106"/>
        <v>Feb-2024</v>
      </c>
      <c r="V737" s="3">
        <f t="shared" si="107"/>
        <v>45323</v>
      </c>
      <c r="W737" t="str">
        <f>VLOOKUP(D737,Products!A:G,3,FALSE)</f>
        <v>Home &amp; Kitchen</v>
      </c>
      <c r="X737" t="str">
        <f>VLOOKUP(D737,Products!A:G,2,FALSE)</f>
        <v>Storage Box</v>
      </c>
    </row>
    <row r="738" spans="1:24">
      <c r="A738" s="1" t="s">
        <v>2550</v>
      </c>
      <c r="B738" s="2">
        <v>45476</v>
      </c>
      <c r="C738" s="1" t="s">
        <v>625</v>
      </c>
      <c r="D738" s="1" t="s">
        <v>1797</v>
      </c>
      <c r="E738" s="1">
        <v>1</v>
      </c>
      <c r="F738" s="1">
        <v>399</v>
      </c>
      <c r="G738" s="1">
        <v>39.9</v>
      </c>
      <c r="H738" s="1" t="s">
        <v>1812</v>
      </c>
      <c r="I738" s="1" t="s">
        <v>1802</v>
      </c>
      <c r="J738" s="1" t="s">
        <v>1802</v>
      </c>
      <c r="K738" s="1" t="s">
        <v>1813</v>
      </c>
      <c r="L738" s="1">
        <v>70</v>
      </c>
      <c r="M738" s="1">
        <v>278</v>
      </c>
      <c r="N738">
        <f t="shared" si="99"/>
        <v>359.1</v>
      </c>
      <c r="O738">
        <f t="shared" si="100"/>
        <v>278</v>
      </c>
      <c r="P738">
        <f t="shared" si="101"/>
        <v>81.100000000000023</v>
      </c>
      <c r="Q738">
        <f t="shared" si="102"/>
        <v>0.22584238373712062</v>
      </c>
      <c r="R738">
        <f t="shared" si="103"/>
        <v>359.1</v>
      </c>
      <c r="S738">
        <f t="shared" si="104"/>
        <v>81.100000000000023</v>
      </c>
      <c r="T738" t="str">
        <f t="shared" si="105"/>
        <v>Jul</v>
      </c>
      <c r="U738" t="str">
        <f t="shared" si="106"/>
        <v>Jul-2024</v>
      </c>
      <c r="V738" s="3">
        <f t="shared" si="107"/>
        <v>45474</v>
      </c>
      <c r="W738" t="str">
        <f>VLOOKUP(D738,Products!A:G,3,FALSE)</f>
        <v>Sports &amp; Fitness</v>
      </c>
      <c r="X738" t="str">
        <f>VLOOKUP(D738,Products!A:G,2,FALSE)</f>
        <v>Cricket Bat</v>
      </c>
    </row>
    <row r="739" spans="1:24">
      <c r="A739" s="1" t="s">
        <v>2551</v>
      </c>
      <c r="B739" s="2">
        <v>45519</v>
      </c>
      <c r="C739" s="1" t="s">
        <v>555</v>
      </c>
      <c r="D739" s="1" t="s">
        <v>1790</v>
      </c>
      <c r="E739" s="1">
        <v>4</v>
      </c>
      <c r="F739" s="1">
        <v>999</v>
      </c>
      <c r="G739" s="1">
        <v>599.4</v>
      </c>
      <c r="H739" s="1" t="s">
        <v>1805</v>
      </c>
      <c r="I739" s="1" t="s">
        <v>1802</v>
      </c>
      <c r="J739" s="1" t="s">
        <v>1802</v>
      </c>
      <c r="K739" s="1" t="s">
        <v>1810</v>
      </c>
      <c r="L739" s="1">
        <v>100</v>
      </c>
      <c r="M739" s="1">
        <v>629</v>
      </c>
      <c r="N739">
        <f t="shared" si="99"/>
        <v>3396.6</v>
      </c>
      <c r="O739">
        <f t="shared" si="100"/>
        <v>2516</v>
      </c>
      <c r="P739">
        <f t="shared" si="101"/>
        <v>880.59999999999991</v>
      </c>
      <c r="Q739">
        <f t="shared" si="102"/>
        <v>0.25925925925925924</v>
      </c>
      <c r="R739">
        <f t="shared" si="103"/>
        <v>3396.6</v>
      </c>
      <c r="S739">
        <f t="shared" si="104"/>
        <v>880.59999999999991</v>
      </c>
      <c r="T739" t="str">
        <f t="shared" si="105"/>
        <v>Aug</v>
      </c>
      <c r="U739" t="str">
        <f t="shared" si="106"/>
        <v>Aug-2024</v>
      </c>
      <c r="V739" s="3">
        <f t="shared" si="107"/>
        <v>45505</v>
      </c>
      <c r="W739" t="str">
        <f>VLOOKUP(D739,Products!A:G,3,FALSE)</f>
        <v>Sports &amp; Fitness</v>
      </c>
      <c r="X739" t="str">
        <f>VLOOKUP(D739,Products!A:G,2,FALSE)</f>
        <v>Fitness Band</v>
      </c>
    </row>
    <row r="740" spans="1:24">
      <c r="A740" s="1" t="s">
        <v>2552</v>
      </c>
      <c r="B740" s="2">
        <v>45422</v>
      </c>
      <c r="C740" s="1" t="s">
        <v>1032</v>
      </c>
      <c r="D740" s="1" t="s">
        <v>1778</v>
      </c>
      <c r="E740" s="1">
        <v>4</v>
      </c>
      <c r="F740" s="1">
        <v>499</v>
      </c>
      <c r="G740" s="1">
        <v>99.8</v>
      </c>
      <c r="H740" s="1" t="s">
        <v>1812</v>
      </c>
      <c r="I740" s="1" t="s">
        <v>1802</v>
      </c>
      <c r="J740" s="1" t="s">
        <v>1802</v>
      </c>
      <c r="K740" s="1" t="s">
        <v>1803</v>
      </c>
      <c r="L740" s="1">
        <v>50</v>
      </c>
      <c r="M740" s="1">
        <v>323</v>
      </c>
      <c r="N740">
        <f t="shared" si="99"/>
        <v>1896.2</v>
      </c>
      <c r="O740">
        <f t="shared" si="100"/>
        <v>1292</v>
      </c>
      <c r="P740">
        <f t="shared" si="101"/>
        <v>604.20000000000005</v>
      </c>
      <c r="Q740">
        <f t="shared" si="102"/>
        <v>0.31863727454909824</v>
      </c>
      <c r="R740">
        <f t="shared" si="103"/>
        <v>1896.2</v>
      </c>
      <c r="S740">
        <f t="shared" si="104"/>
        <v>604.20000000000005</v>
      </c>
      <c r="T740" t="str">
        <f t="shared" si="105"/>
        <v>May</v>
      </c>
      <c r="U740" t="str">
        <f t="shared" si="106"/>
        <v>May-2024</v>
      </c>
      <c r="V740" s="3">
        <f t="shared" si="107"/>
        <v>45413</v>
      </c>
      <c r="W740" t="str">
        <f>VLOOKUP(D740,Products!A:G,3,FALSE)</f>
        <v>Sports &amp; Fitness</v>
      </c>
      <c r="X740" t="str">
        <f>VLOOKUP(D740,Products!A:G,2,FALSE)</f>
        <v>Yoga Mat</v>
      </c>
    </row>
    <row r="741" spans="1:24">
      <c r="A741" s="1" t="s">
        <v>2553</v>
      </c>
      <c r="B741" s="2">
        <v>45822</v>
      </c>
      <c r="C741" s="1" t="s">
        <v>1564</v>
      </c>
      <c r="D741" s="1" t="s">
        <v>1756</v>
      </c>
      <c r="E741" s="1">
        <v>2</v>
      </c>
      <c r="F741" s="1">
        <v>299</v>
      </c>
      <c r="G741" s="1">
        <v>149.5</v>
      </c>
      <c r="H741" s="1" t="s">
        <v>1823</v>
      </c>
      <c r="I741" s="1" t="s">
        <v>1802</v>
      </c>
      <c r="J741" s="1" t="s">
        <v>1802</v>
      </c>
      <c r="K741" s="1" t="s">
        <v>1807</v>
      </c>
      <c r="L741" s="1">
        <v>40</v>
      </c>
      <c r="M741" s="1">
        <v>223</v>
      </c>
      <c r="N741">
        <f t="shared" si="99"/>
        <v>448.5</v>
      </c>
      <c r="O741">
        <f t="shared" si="100"/>
        <v>446</v>
      </c>
      <c r="P741">
        <f t="shared" si="101"/>
        <v>2.5</v>
      </c>
      <c r="Q741">
        <f t="shared" si="102"/>
        <v>5.5741360089186179E-3</v>
      </c>
      <c r="R741">
        <f t="shared" si="103"/>
        <v>448.5</v>
      </c>
      <c r="S741">
        <f t="shared" si="104"/>
        <v>2.5</v>
      </c>
      <c r="T741" t="str">
        <f t="shared" si="105"/>
        <v>Jun</v>
      </c>
      <c r="U741" t="str">
        <f t="shared" si="106"/>
        <v>Jun-2025</v>
      </c>
      <c r="V741" s="3">
        <f t="shared" si="107"/>
        <v>45809</v>
      </c>
      <c r="W741" t="str">
        <f>VLOOKUP(D741,Products!A:G,3,FALSE)</f>
        <v>Beauty &amp; Personal Care</v>
      </c>
      <c r="X741" t="str">
        <f>VLOOKUP(D741,Products!A:G,2,FALSE)</f>
        <v>Shampoo</v>
      </c>
    </row>
    <row r="742" spans="1:24">
      <c r="A742" s="1" t="s">
        <v>2554</v>
      </c>
      <c r="B742" s="2">
        <v>45735</v>
      </c>
      <c r="C742" s="1" t="s">
        <v>1630</v>
      </c>
      <c r="D742" s="1" t="s">
        <v>1717</v>
      </c>
      <c r="E742" s="1">
        <v>2</v>
      </c>
      <c r="F742" s="1">
        <v>399</v>
      </c>
      <c r="G742" s="1">
        <v>79.8</v>
      </c>
      <c r="H742" s="1" t="s">
        <v>1823</v>
      </c>
      <c r="I742" s="1" t="s">
        <v>1802</v>
      </c>
      <c r="J742" s="1" t="s">
        <v>1802</v>
      </c>
      <c r="K742" s="1" t="s">
        <v>1810</v>
      </c>
      <c r="L742" s="1">
        <v>100</v>
      </c>
      <c r="M742" s="1">
        <v>226</v>
      </c>
      <c r="N742">
        <f t="shared" si="99"/>
        <v>718.2</v>
      </c>
      <c r="O742">
        <f t="shared" si="100"/>
        <v>452</v>
      </c>
      <c r="P742">
        <f t="shared" si="101"/>
        <v>266.20000000000005</v>
      </c>
      <c r="Q742">
        <f t="shared" si="102"/>
        <v>0.37064884433305489</v>
      </c>
      <c r="R742">
        <f t="shared" si="103"/>
        <v>718.2</v>
      </c>
      <c r="S742">
        <f t="shared" si="104"/>
        <v>266.20000000000005</v>
      </c>
      <c r="T742" t="str">
        <f t="shared" si="105"/>
        <v>Mar</v>
      </c>
      <c r="U742" t="str">
        <f t="shared" si="106"/>
        <v>Mar-2025</v>
      </c>
      <c r="V742" s="3">
        <f t="shared" si="107"/>
        <v>45717</v>
      </c>
      <c r="W742" t="str">
        <f>VLOOKUP(D742,Products!A:G,3,FALSE)</f>
        <v>Fashion</v>
      </c>
      <c r="X742" t="str">
        <f>VLOOKUP(D742,Products!A:G,2,FALSE)</f>
        <v>Backpack</v>
      </c>
    </row>
    <row r="743" spans="1:24">
      <c r="A743" s="1" t="s">
        <v>2555</v>
      </c>
      <c r="B743" s="2">
        <v>45738</v>
      </c>
      <c r="C743" s="1" t="s">
        <v>383</v>
      </c>
      <c r="D743" s="1" t="s">
        <v>1764</v>
      </c>
      <c r="E743" s="1">
        <v>1</v>
      </c>
      <c r="F743" s="1">
        <v>499</v>
      </c>
      <c r="G743" s="1">
        <v>49.9</v>
      </c>
      <c r="H743" s="1" t="s">
        <v>1805</v>
      </c>
      <c r="I743" s="1" t="s">
        <v>1802</v>
      </c>
      <c r="J743" s="1" t="s">
        <v>1802</v>
      </c>
      <c r="K743" s="1" t="s">
        <v>1807</v>
      </c>
      <c r="L743" s="1">
        <v>80</v>
      </c>
      <c r="M743" s="1">
        <v>334</v>
      </c>
      <c r="N743">
        <f t="shared" si="99"/>
        <v>449.1</v>
      </c>
      <c r="O743">
        <f t="shared" si="100"/>
        <v>334</v>
      </c>
      <c r="P743">
        <f t="shared" si="101"/>
        <v>115.10000000000002</v>
      </c>
      <c r="Q743">
        <f t="shared" si="102"/>
        <v>0.25629035849476733</v>
      </c>
      <c r="R743">
        <f t="shared" si="103"/>
        <v>449.1</v>
      </c>
      <c r="S743">
        <f t="shared" si="104"/>
        <v>115.10000000000002</v>
      </c>
      <c r="T743" t="str">
        <f t="shared" si="105"/>
        <v>Mar</v>
      </c>
      <c r="U743" t="str">
        <f t="shared" si="106"/>
        <v>Mar-2025</v>
      </c>
      <c r="V743" s="3">
        <f t="shared" si="107"/>
        <v>45717</v>
      </c>
      <c r="W743" t="str">
        <f>VLOOKUP(D743,Products!A:G,3,FALSE)</f>
        <v>Beauty &amp; Personal Care</v>
      </c>
      <c r="X743" t="str">
        <f>VLOOKUP(D743,Products!A:G,2,FALSE)</f>
        <v>Skin Care Kit</v>
      </c>
    </row>
    <row r="744" spans="1:24">
      <c r="A744" s="1" t="s">
        <v>2556</v>
      </c>
      <c r="B744" s="2">
        <v>45838</v>
      </c>
      <c r="C744" s="1" t="s">
        <v>485</v>
      </c>
      <c r="D744" s="1" t="s">
        <v>1747</v>
      </c>
      <c r="E744" s="1">
        <v>1</v>
      </c>
      <c r="F744" s="1">
        <v>999</v>
      </c>
      <c r="G744" s="1">
        <v>149.85</v>
      </c>
      <c r="H744" s="1" t="s">
        <v>1805</v>
      </c>
      <c r="I744" s="1" t="s">
        <v>1802</v>
      </c>
      <c r="J744" s="1" t="s">
        <v>1802</v>
      </c>
      <c r="K744" s="1" t="s">
        <v>1817</v>
      </c>
      <c r="L744" s="1">
        <v>100</v>
      </c>
      <c r="M744" s="1">
        <v>744</v>
      </c>
      <c r="N744">
        <f t="shared" si="99"/>
        <v>849.15</v>
      </c>
      <c r="O744">
        <f t="shared" si="100"/>
        <v>744</v>
      </c>
      <c r="P744">
        <f t="shared" si="101"/>
        <v>105.14999999999998</v>
      </c>
      <c r="Q744">
        <f t="shared" si="102"/>
        <v>0.12382971206500616</v>
      </c>
      <c r="R744">
        <f t="shared" si="103"/>
        <v>849.15</v>
      </c>
      <c r="S744">
        <f t="shared" si="104"/>
        <v>105.14999999999998</v>
      </c>
      <c r="T744" t="str">
        <f t="shared" si="105"/>
        <v>Jun</v>
      </c>
      <c r="U744" t="str">
        <f t="shared" si="106"/>
        <v>Jun-2025</v>
      </c>
      <c r="V744" s="3">
        <f t="shared" si="107"/>
        <v>45809</v>
      </c>
      <c r="W744" t="str">
        <f>VLOOKUP(D744,Products!A:G,3,FALSE)</f>
        <v>Home &amp; Kitchen</v>
      </c>
      <c r="X744" t="str">
        <f>VLOOKUP(D744,Products!A:G,2,FALSE)</f>
        <v>Storage Box</v>
      </c>
    </row>
    <row r="745" spans="1:24">
      <c r="A745" s="1" t="s">
        <v>2557</v>
      </c>
      <c r="B745" s="2">
        <v>45953</v>
      </c>
      <c r="C745" s="1" t="s">
        <v>1460</v>
      </c>
      <c r="D745" s="1" t="s">
        <v>1757</v>
      </c>
      <c r="E745" s="1">
        <v>4</v>
      </c>
      <c r="F745" s="1">
        <v>999</v>
      </c>
      <c r="G745" s="1">
        <v>399.6</v>
      </c>
      <c r="H745" s="1" t="s">
        <v>1821</v>
      </c>
      <c r="I745" s="1" t="s">
        <v>1802</v>
      </c>
      <c r="J745" s="1" t="s">
        <v>1802</v>
      </c>
      <c r="K745" s="1" t="s">
        <v>1807</v>
      </c>
      <c r="L745" s="1">
        <v>40</v>
      </c>
      <c r="M745" s="1">
        <v>611</v>
      </c>
      <c r="N745">
        <f t="shared" si="99"/>
        <v>3596.4</v>
      </c>
      <c r="O745">
        <f t="shared" si="100"/>
        <v>2444</v>
      </c>
      <c r="P745">
        <f t="shared" si="101"/>
        <v>1152.4000000000001</v>
      </c>
      <c r="Q745">
        <f t="shared" si="102"/>
        <v>0.32043154265376489</v>
      </c>
      <c r="R745">
        <f t="shared" si="103"/>
        <v>3596.4</v>
      </c>
      <c r="S745">
        <f t="shared" si="104"/>
        <v>1152.4000000000001</v>
      </c>
      <c r="T745" t="str">
        <f t="shared" si="105"/>
        <v>Oct</v>
      </c>
      <c r="U745" t="str">
        <f t="shared" si="106"/>
        <v>Oct-2025</v>
      </c>
      <c r="V745" s="3">
        <f t="shared" si="107"/>
        <v>45931</v>
      </c>
      <c r="W745" t="str">
        <f>VLOOKUP(D745,Products!A:G,3,FALSE)</f>
        <v>Beauty &amp; Personal Care</v>
      </c>
      <c r="X745" t="str">
        <f>VLOOKUP(D745,Products!A:G,2,FALSE)</f>
        <v>Shampoo</v>
      </c>
    </row>
    <row r="746" spans="1:24">
      <c r="A746" s="1" t="s">
        <v>2558</v>
      </c>
      <c r="B746" s="2">
        <v>45703</v>
      </c>
      <c r="C746" s="1" t="s">
        <v>1300</v>
      </c>
      <c r="D746" s="1" t="s">
        <v>1717</v>
      </c>
      <c r="E746" s="1">
        <v>2</v>
      </c>
      <c r="F746" s="1">
        <v>399</v>
      </c>
      <c r="G746" s="1">
        <v>0</v>
      </c>
      <c r="H746" s="1" t="s">
        <v>1805</v>
      </c>
      <c r="I746" s="1" t="s">
        <v>1815</v>
      </c>
      <c r="J746" s="1" t="s">
        <v>1815</v>
      </c>
      <c r="K746" s="1" t="s">
        <v>1817</v>
      </c>
      <c r="L746" s="1">
        <v>50</v>
      </c>
      <c r="M746" s="1">
        <v>226</v>
      </c>
      <c r="N746">
        <f t="shared" si="99"/>
        <v>798</v>
      </c>
      <c r="O746">
        <f t="shared" si="100"/>
        <v>452</v>
      </c>
      <c r="P746">
        <f t="shared" si="101"/>
        <v>346</v>
      </c>
      <c r="Q746">
        <f t="shared" si="102"/>
        <v>0.43358395989974935</v>
      </c>
      <c r="R746">
        <f t="shared" si="103"/>
        <v>0</v>
      </c>
      <c r="S746">
        <f t="shared" si="104"/>
        <v>0</v>
      </c>
      <c r="T746" t="str">
        <f t="shared" si="105"/>
        <v>Feb</v>
      </c>
      <c r="U746" t="str">
        <f t="shared" si="106"/>
        <v>Feb-2025</v>
      </c>
      <c r="V746" s="3">
        <f t="shared" si="107"/>
        <v>45689</v>
      </c>
      <c r="W746" t="str">
        <f>VLOOKUP(D746,Products!A:G,3,FALSE)</f>
        <v>Fashion</v>
      </c>
      <c r="X746" t="str">
        <f>VLOOKUP(D746,Products!A:G,2,FALSE)</f>
        <v>Backpack</v>
      </c>
    </row>
    <row r="747" spans="1:24">
      <c r="A747" s="1" t="s">
        <v>2559</v>
      </c>
      <c r="B747" s="2">
        <v>45769</v>
      </c>
      <c r="C747" s="1" t="s">
        <v>890</v>
      </c>
      <c r="D747" s="1" t="s">
        <v>1789</v>
      </c>
      <c r="E747" s="1">
        <v>1</v>
      </c>
      <c r="F747" s="1">
        <v>999</v>
      </c>
      <c r="G747" s="1">
        <v>49.95</v>
      </c>
      <c r="H747" s="1" t="s">
        <v>1805</v>
      </c>
      <c r="I747" s="1" t="s">
        <v>1802</v>
      </c>
      <c r="J747" s="1" t="s">
        <v>1802</v>
      </c>
      <c r="K747" s="1" t="s">
        <v>1819</v>
      </c>
      <c r="L747" s="1">
        <v>40</v>
      </c>
      <c r="M747" s="1">
        <v>727</v>
      </c>
      <c r="N747">
        <f t="shared" si="99"/>
        <v>949.05</v>
      </c>
      <c r="O747">
        <f t="shared" si="100"/>
        <v>727</v>
      </c>
      <c r="P747">
        <f t="shared" si="101"/>
        <v>222.04999999999995</v>
      </c>
      <c r="Q747">
        <f t="shared" si="102"/>
        <v>0.23397081291818131</v>
      </c>
      <c r="R747">
        <f t="shared" si="103"/>
        <v>949.05</v>
      </c>
      <c r="S747">
        <f t="shared" si="104"/>
        <v>222.04999999999995</v>
      </c>
      <c r="T747" t="str">
        <f t="shared" si="105"/>
        <v>Apr</v>
      </c>
      <c r="U747" t="str">
        <f t="shared" si="106"/>
        <v>Apr-2025</v>
      </c>
      <c r="V747" s="3">
        <f t="shared" si="107"/>
        <v>45748</v>
      </c>
      <c r="W747" t="str">
        <f>VLOOKUP(D747,Products!A:G,3,FALSE)</f>
        <v>Sports &amp; Fitness</v>
      </c>
      <c r="X747" t="str">
        <f>VLOOKUP(D747,Products!A:G,2,FALSE)</f>
        <v>Dumbbells</v>
      </c>
    </row>
    <row r="748" spans="1:24">
      <c r="A748" s="1" t="s">
        <v>2560</v>
      </c>
      <c r="B748" s="2">
        <v>45865</v>
      </c>
      <c r="C748" s="1" t="s">
        <v>1265</v>
      </c>
      <c r="D748" s="1" t="s">
        <v>1699</v>
      </c>
      <c r="E748" s="1">
        <v>2</v>
      </c>
      <c r="F748" s="1">
        <v>999</v>
      </c>
      <c r="G748" s="1">
        <v>0</v>
      </c>
      <c r="H748" s="1" t="s">
        <v>1805</v>
      </c>
      <c r="I748" s="1" t="s">
        <v>1815</v>
      </c>
      <c r="J748" s="1" t="s">
        <v>1815</v>
      </c>
      <c r="K748" s="1" t="s">
        <v>1810</v>
      </c>
      <c r="L748" s="1">
        <v>70</v>
      </c>
      <c r="M748" s="1">
        <v>693</v>
      </c>
      <c r="N748">
        <f t="shared" si="99"/>
        <v>1998</v>
      </c>
      <c r="O748">
        <f t="shared" si="100"/>
        <v>1386</v>
      </c>
      <c r="P748">
        <f t="shared" si="101"/>
        <v>612</v>
      </c>
      <c r="Q748">
        <f t="shared" si="102"/>
        <v>0.30630630630630629</v>
      </c>
      <c r="R748">
        <f t="shared" si="103"/>
        <v>0</v>
      </c>
      <c r="S748">
        <f t="shared" si="104"/>
        <v>0</v>
      </c>
      <c r="T748" t="str">
        <f t="shared" si="105"/>
        <v>Jul</v>
      </c>
      <c r="U748" t="str">
        <f t="shared" si="106"/>
        <v>Jul-2025</v>
      </c>
      <c r="V748" s="3">
        <f t="shared" si="107"/>
        <v>45839</v>
      </c>
      <c r="W748" t="str">
        <f>VLOOKUP(D748,Products!A:G,3,FALSE)</f>
        <v>Fashion</v>
      </c>
      <c r="X748" t="str">
        <f>VLOOKUP(D748,Products!A:G,2,FALSE)</f>
        <v>T-Shirt</v>
      </c>
    </row>
    <row r="749" spans="1:24">
      <c r="A749" s="1" t="s">
        <v>2561</v>
      </c>
      <c r="B749" s="2">
        <v>45746</v>
      </c>
      <c r="C749" s="1" t="s">
        <v>424</v>
      </c>
      <c r="D749" s="1" t="s">
        <v>1712</v>
      </c>
      <c r="E749" s="1">
        <v>1</v>
      </c>
      <c r="F749" s="1">
        <v>399</v>
      </c>
      <c r="G749" s="1">
        <v>39.9</v>
      </c>
      <c r="H749" s="1" t="s">
        <v>1823</v>
      </c>
      <c r="I749" s="1" t="s">
        <v>1802</v>
      </c>
      <c r="J749" s="1" t="s">
        <v>1802</v>
      </c>
      <c r="K749" s="1" t="s">
        <v>1810</v>
      </c>
      <c r="L749" s="1">
        <v>100</v>
      </c>
      <c r="M749" s="1">
        <v>321</v>
      </c>
      <c r="N749">
        <f t="shared" si="99"/>
        <v>359.1</v>
      </c>
      <c r="O749">
        <f t="shared" si="100"/>
        <v>321</v>
      </c>
      <c r="P749">
        <f t="shared" si="101"/>
        <v>38.100000000000023</v>
      </c>
      <c r="Q749">
        <f t="shared" si="102"/>
        <v>0.10609857978279037</v>
      </c>
      <c r="R749">
        <f t="shared" si="103"/>
        <v>359.1</v>
      </c>
      <c r="S749">
        <f t="shared" si="104"/>
        <v>38.100000000000023</v>
      </c>
      <c r="T749" t="str">
        <f t="shared" si="105"/>
        <v>Mar</v>
      </c>
      <c r="U749" t="str">
        <f t="shared" si="106"/>
        <v>Mar-2025</v>
      </c>
      <c r="V749" s="3">
        <f t="shared" si="107"/>
        <v>45717</v>
      </c>
      <c r="W749" t="str">
        <f>VLOOKUP(D749,Products!A:G,3,FALSE)</f>
        <v>Fashion</v>
      </c>
      <c r="X749" t="str">
        <f>VLOOKUP(D749,Products!A:G,2,FALSE)</f>
        <v>Jacket</v>
      </c>
    </row>
    <row r="750" spans="1:24">
      <c r="A750" s="1" t="s">
        <v>2562</v>
      </c>
      <c r="B750" s="2">
        <v>45718</v>
      </c>
      <c r="C750" s="1" t="s">
        <v>1631</v>
      </c>
      <c r="D750" s="1" t="s">
        <v>1730</v>
      </c>
      <c r="E750" s="1">
        <v>3</v>
      </c>
      <c r="F750" s="1">
        <v>1999</v>
      </c>
      <c r="G750" s="1">
        <v>599.70000000000005</v>
      </c>
      <c r="H750" s="1" t="s">
        <v>1805</v>
      </c>
      <c r="I750" s="1" t="s">
        <v>1802</v>
      </c>
      <c r="J750" s="1" t="s">
        <v>1802</v>
      </c>
      <c r="K750" s="1" t="s">
        <v>1813</v>
      </c>
      <c r="L750" s="1">
        <v>70</v>
      </c>
      <c r="M750" s="1">
        <v>1398</v>
      </c>
      <c r="N750">
        <f t="shared" si="99"/>
        <v>5397.3</v>
      </c>
      <c r="O750">
        <f t="shared" si="100"/>
        <v>4194</v>
      </c>
      <c r="P750">
        <f t="shared" si="101"/>
        <v>1203.3000000000002</v>
      </c>
      <c r="Q750">
        <f t="shared" si="102"/>
        <v>0.22294480573620146</v>
      </c>
      <c r="R750">
        <f t="shared" si="103"/>
        <v>5397.3</v>
      </c>
      <c r="S750">
        <f t="shared" si="104"/>
        <v>1203.3000000000002</v>
      </c>
      <c r="T750" t="str">
        <f t="shared" si="105"/>
        <v>Mar</v>
      </c>
      <c r="U750" t="str">
        <f t="shared" si="106"/>
        <v>Mar-2025</v>
      </c>
      <c r="V750" s="3">
        <f t="shared" si="107"/>
        <v>45717</v>
      </c>
      <c r="W750" t="str">
        <f>VLOOKUP(D750,Products!A:G,3,FALSE)</f>
        <v>Home &amp; Kitchen</v>
      </c>
      <c r="X750" t="str">
        <f>VLOOKUP(D750,Products!A:G,2,FALSE)</f>
        <v>Air Fryer</v>
      </c>
    </row>
    <row r="751" spans="1:24">
      <c r="A751" s="1" t="s">
        <v>2563</v>
      </c>
      <c r="B751" s="2">
        <v>45296</v>
      </c>
      <c r="C751" s="1" t="s">
        <v>1352</v>
      </c>
      <c r="D751" s="1" t="s">
        <v>1735</v>
      </c>
      <c r="E751" s="1">
        <v>1</v>
      </c>
      <c r="F751" s="1">
        <v>3999</v>
      </c>
      <c r="G751" s="1">
        <v>799.8</v>
      </c>
      <c r="H751" s="1" t="s">
        <v>1805</v>
      </c>
      <c r="I751" s="1" t="s">
        <v>1802</v>
      </c>
      <c r="J751" s="1" t="s">
        <v>1802</v>
      </c>
      <c r="K751" s="1" t="s">
        <v>1813</v>
      </c>
      <c r="L751" s="1">
        <v>70</v>
      </c>
      <c r="M751" s="1">
        <v>2895</v>
      </c>
      <c r="N751">
        <f t="shared" si="99"/>
        <v>3199.2</v>
      </c>
      <c r="O751">
        <f t="shared" si="100"/>
        <v>2895</v>
      </c>
      <c r="P751">
        <f t="shared" si="101"/>
        <v>304.19999999999982</v>
      </c>
      <c r="Q751">
        <f t="shared" si="102"/>
        <v>9.5086271567891928E-2</v>
      </c>
      <c r="R751">
        <f t="shared" si="103"/>
        <v>3199.2</v>
      </c>
      <c r="S751">
        <f t="shared" si="104"/>
        <v>304.19999999999982</v>
      </c>
      <c r="T751" t="str">
        <f t="shared" si="105"/>
        <v>Jan</v>
      </c>
      <c r="U751" t="str">
        <f t="shared" si="106"/>
        <v>Jan-2024</v>
      </c>
      <c r="V751" s="3">
        <f t="shared" si="107"/>
        <v>45292</v>
      </c>
      <c r="W751" t="str">
        <f>VLOOKUP(D751,Products!A:G,3,FALSE)</f>
        <v>Home &amp; Kitchen</v>
      </c>
      <c r="X751" t="str">
        <f>VLOOKUP(D751,Products!A:G,2,FALSE)</f>
        <v>Cookware Set</v>
      </c>
    </row>
    <row r="752" spans="1:24">
      <c r="A752" s="1" t="s">
        <v>2564</v>
      </c>
      <c r="B752" s="2">
        <v>45643</v>
      </c>
      <c r="C752" s="1" t="s">
        <v>825</v>
      </c>
      <c r="D752" s="1" t="s">
        <v>1716</v>
      </c>
      <c r="E752" s="1">
        <v>1</v>
      </c>
      <c r="F752" s="1">
        <v>2999</v>
      </c>
      <c r="G752" s="1">
        <v>449.85</v>
      </c>
      <c r="H752" s="1" t="s">
        <v>1805</v>
      </c>
      <c r="I752" s="1" t="s">
        <v>1802</v>
      </c>
      <c r="J752" s="1" t="s">
        <v>1802</v>
      </c>
      <c r="K752" s="1" t="s">
        <v>1810</v>
      </c>
      <c r="L752" s="1">
        <v>100</v>
      </c>
      <c r="M752" s="1">
        <v>2406</v>
      </c>
      <c r="N752">
        <f t="shared" si="99"/>
        <v>2549.15</v>
      </c>
      <c r="O752">
        <f t="shared" si="100"/>
        <v>2406</v>
      </c>
      <c r="P752">
        <f t="shared" si="101"/>
        <v>143.15000000000009</v>
      </c>
      <c r="Q752">
        <f t="shared" si="102"/>
        <v>5.6155973559814089E-2</v>
      </c>
      <c r="R752">
        <f t="shared" si="103"/>
        <v>2549.15</v>
      </c>
      <c r="S752">
        <f t="shared" si="104"/>
        <v>143.15000000000009</v>
      </c>
      <c r="T752" t="str">
        <f t="shared" si="105"/>
        <v>Dec</v>
      </c>
      <c r="U752" t="str">
        <f t="shared" si="106"/>
        <v>Dec-2024</v>
      </c>
      <c r="V752" s="3">
        <f t="shared" si="107"/>
        <v>45627</v>
      </c>
      <c r="W752" t="str">
        <f>VLOOKUP(D752,Products!A:G,3,FALSE)</f>
        <v>Fashion</v>
      </c>
      <c r="X752" t="str">
        <f>VLOOKUP(D752,Products!A:G,2,FALSE)</f>
        <v>Jacket</v>
      </c>
    </row>
    <row r="753" spans="1:24">
      <c r="A753" s="1" t="s">
        <v>2565</v>
      </c>
      <c r="B753" s="2">
        <v>45677</v>
      </c>
      <c r="C753" s="1" t="s">
        <v>382</v>
      </c>
      <c r="D753" s="1" t="s">
        <v>1737</v>
      </c>
      <c r="E753" s="1">
        <v>1</v>
      </c>
      <c r="F753" s="1">
        <v>499</v>
      </c>
      <c r="G753" s="1">
        <v>99.8</v>
      </c>
      <c r="H753" s="1" t="s">
        <v>1823</v>
      </c>
      <c r="I753" s="1" t="s">
        <v>1802</v>
      </c>
      <c r="J753" s="1" t="s">
        <v>1802</v>
      </c>
      <c r="K753" s="1" t="s">
        <v>1813</v>
      </c>
      <c r="L753" s="1">
        <v>50</v>
      </c>
      <c r="M753" s="1">
        <v>320</v>
      </c>
      <c r="N753">
        <f t="shared" si="99"/>
        <v>399.2</v>
      </c>
      <c r="O753">
        <f t="shared" si="100"/>
        <v>320</v>
      </c>
      <c r="P753">
        <f t="shared" si="101"/>
        <v>79.199999999999989</v>
      </c>
      <c r="Q753">
        <f t="shared" si="102"/>
        <v>0.19839679358717432</v>
      </c>
      <c r="R753">
        <f t="shared" si="103"/>
        <v>399.2</v>
      </c>
      <c r="S753">
        <f t="shared" si="104"/>
        <v>79.199999999999989</v>
      </c>
      <c r="T753" t="str">
        <f t="shared" si="105"/>
        <v>Jan</v>
      </c>
      <c r="U753" t="str">
        <f t="shared" si="106"/>
        <v>Jan-2025</v>
      </c>
      <c r="V753" s="3">
        <f t="shared" si="107"/>
        <v>45658</v>
      </c>
      <c r="W753" t="str">
        <f>VLOOKUP(D753,Products!A:G,3,FALSE)</f>
        <v>Home &amp; Kitchen</v>
      </c>
      <c r="X753" t="str">
        <f>VLOOKUP(D753,Products!A:G,2,FALSE)</f>
        <v>Cookware Set</v>
      </c>
    </row>
    <row r="754" spans="1:24">
      <c r="A754" s="1" t="s">
        <v>2566</v>
      </c>
      <c r="B754" s="2">
        <v>45796</v>
      </c>
      <c r="C754" s="1" t="s">
        <v>1053</v>
      </c>
      <c r="D754" s="1" t="s">
        <v>1740</v>
      </c>
      <c r="E754" s="1">
        <v>1</v>
      </c>
      <c r="F754" s="1">
        <v>4999</v>
      </c>
      <c r="G754" s="1">
        <v>1249.75</v>
      </c>
      <c r="H754" s="1" t="s">
        <v>1823</v>
      </c>
      <c r="I754" s="1" t="s">
        <v>1802</v>
      </c>
      <c r="J754" s="1" t="s">
        <v>1802</v>
      </c>
      <c r="K754" s="1" t="s">
        <v>1817</v>
      </c>
      <c r="L754" s="1">
        <v>50</v>
      </c>
      <c r="M754" s="1">
        <v>2912</v>
      </c>
      <c r="N754">
        <f t="shared" si="99"/>
        <v>3749.25</v>
      </c>
      <c r="O754">
        <f t="shared" si="100"/>
        <v>2912</v>
      </c>
      <c r="P754">
        <f t="shared" si="101"/>
        <v>837.25</v>
      </c>
      <c r="Q754">
        <f t="shared" si="102"/>
        <v>0.22331132893245315</v>
      </c>
      <c r="R754">
        <f t="shared" si="103"/>
        <v>3749.25</v>
      </c>
      <c r="S754">
        <f t="shared" si="104"/>
        <v>837.25</v>
      </c>
      <c r="T754" t="str">
        <f t="shared" si="105"/>
        <v>May</v>
      </c>
      <c r="U754" t="str">
        <f t="shared" si="106"/>
        <v>May-2025</v>
      </c>
      <c r="V754" s="3">
        <f t="shared" si="107"/>
        <v>45778</v>
      </c>
      <c r="W754" t="str">
        <f>VLOOKUP(D754,Products!A:G,3,FALSE)</f>
        <v>Home &amp; Kitchen</v>
      </c>
      <c r="X754" t="str">
        <f>VLOOKUP(D754,Products!A:G,2,FALSE)</f>
        <v>Bedsheet</v>
      </c>
    </row>
    <row r="755" spans="1:24">
      <c r="A755" s="1" t="s">
        <v>2567</v>
      </c>
      <c r="B755" s="2">
        <v>45861</v>
      </c>
      <c r="C755" s="1" t="s">
        <v>1110</v>
      </c>
      <c r="D755" s="1" t="s">
        <v>1706</v>
      </c>
      <c r="E755" s="1">
        <v>4</v>
      </c>
      <c r="F755" s="1">
        <v>799</v>
      </c>
      <c r="G755" s="1">
        <v>639.20000000000005</v>
      </c>
      <c r="H755" s="1" t="s">
        <v>1805</v>
      </c>
      <c r="I755" s="1" t="s">
        <v>1802</v>
      </c>
      <c r="J755" s="1" t="s">
        <v>1802</v>
      </c>
      <c r="K755" s="1" t="s">
        <v>1807</v>
      </c>
      <c r="L755" s="1">
        <v>40</v>
      </c>
      <c r="M755" s="1">
        <v>526</v>
      </c>
      <c r="N755">
        <f t="shared" si="99"/>
        <v>2556.8000000000002</v>
      </c>
      <c r="O755">
        <f t="shared" si="100"/>
        <v>2104</v>
      </c>
      <c r="P755">
        <f t="shared" si="101"/>
        <v>452.80000000000018</v>
      </c>
      <c r="Q755">
        <f t="shared" si="102"/>
        <v>0.17709637046307891</v>
      </c>
      <c r="R755">
        <f t="shared" si="103"/>
        <v>2556.8000000000002</v>
      </c>
      <c r="S755">
        <f t="shared" si="104"/>
        <v>452.80000000000018</v>
      </c>
      <c r="T755" t="str">
        <f t="shared" si="105"/>
        <v>Jul</v>
      </c>
      <c r="U755" t="str">
        <f t="shared" si="106"/>
        <v>Jul-2025</v>
      </c>
      <c r="V755" s="3">
        <f t="shared" si="107"/>
        <v>45839</v>
      </c>
      <c r="W755" t="str">
        <f>VLOOKUP(D755,Products!A:G,3,FALSE)</f>
        <v>Fashion</v>
      </c>
      <c r="X755" t="str">
        <f>VLOOKUP(D755,Products!A:G,2,FALSE)</f>
        <v>Jeans</v>
      </c>
    </row>
    <row r="756" spans="1:24">
      <c r="A756" s="1" t="s">
        <v>2568</v>
      </c>
      <c r="B756" s="2">
        <v>45764</v>
      </c>
      <c r="C756" s="1" t="s">
        <v>1458</v>
      </c>
      <c r="D756" s="1" t="s">
        <v>1696</v>
      </c>
      <c r="E756" s="1">
        <v>2</v>
      </c>
      <c r="F756" s="1">
        <v>799</v>
      </c>
      <c r="G756" s="1">
        <v>319.60000000000002</v>
      </c>
      <c r="H756" s="1" t="s">
        <v>1801</v>
      </c>
      <c r="I756" s="1" t="s">
        <v>1802</v>
      </c>
      <c r="J756" s="1" t="s">
        <v>1802</v>
      </c>
      <c r="K756" s="1" t="s">
        <v>1813</v>
      </c>
      <c r="L756" s="1">
        <v>70</v>
      </c>
      <c r="M756" s="1">
        <v>613</v>
      </c>
      <c r="N756">
        <f t="shared" si="99"/>
        <v>1278.4000000000001</v>
      </c>
      <c r="O756">
        <f t="shared" si="100"/>
        <v>1226</v>
      </c>
      <c r="P756">
        <f t="shared" si="101"/>
        <v>52.400000000000091</v>
      </c>
      <c r="Q756">
        <f t="shared" si="102"/>
        <v>4.0988735919899946E-2</v>
      </c>
      <c r="R756">
        <f t="shared" si="103"/>
        <v>1278.4000000000001</v>
      </c>
      <c r="S756">
        <f t="shared" si="104"/>
        <v>52.400000000000091</v>
      </c>
      <c r="T756" t="str">
        <f t="shared" si="105"/>
        <v>Apr</v>
      </c>
      <c r="U756" t="str">
        <f t="shared" si="106"/>
        <v>Apr-2025</v>
      </c>
      <c r="V756" s="3">
        <f t="shared" si="107"/>
        <v>45748</v>
      </c>
      <c r="W756" t="str">
        <f>VLOOKUP(D756,Products!A:G,3,FALSE)</f>
        <v>Fashion</v>
      </c>
      <c r="X756" t="str">
        <f>VLOOKUP(D756,Products!A:G,2,FALSE)</f>
        <v>T-Shirt</v>
      </c>
    </row>
    <row r="757" spans="1:24">
      <c r="A757" s="1" t="s">
        <v>2569</v>
      </c>
      <c r="B757" s="2">
        <v>45523</v>
      </c>
      <c r="C757" s="1" t="s">
        <v>1508</v>
      </c>
      <c r="D757" s="1" t="s">
        <v>1790</v>
      </c>
      <c r="E757" s="1">
        <v>1</v>
      </c>
      <c r="F757" s="1">
        <v>999</v>
      </c>
      <c r="G757" s="1">
        <v>149.85</v>
      </c>
      <c r="H757" s="1" t="s">
        <v>1805</v>
      </c>
      <c r="I757" s="1" t="s">
        <v>1802</v>
      </c>
      <c r="J757" s="1" t="s">
        <v>1802</v>
      </c>
      <c r="K757" s="1" t="s">
        <v>1817</v>
      </c>
      <c r="L757" s="1">
        <v>70</v>
      </c>
      <c r="M757" s="1">
        <v>629</v>
      </c>
      <c r="N757">
        <f t="shared" si="99"/>
        <v>849.15</v>
      </c>
      <c r="O757">
        <f t="shared" si="100"/>
        <v>629</v>
      </c>
      <c r="P757">
        <f t="shared" si="101"/>
        <v>220.14999999999998</v>
      </c>
      <c r="Q757">
        <f t="shared" si="102"/>
        <v>0.25925925925925924</v>
      </c>
      <c r="R757">
        <f t="shared" si="103"/>
        <v>849.15</v>
      </c>
      <c r="S757">
        <f t="shared" si="104"/>
        <v>220.14999999999998</v>
      </c>
      <c r="T757" t="str">
        <f t="shared" si="105"/>
        <v>Aug</v>
      </c>
      <c r="U757" t="str">
        <f t="shared" si="106"/>
        <v>Aug-2024</v>
      </c>
      <c r="V757" s="3">
        <f t="shared" si="107"/>
        <v>45505</v>
      </c>
      <c r="W757" t="str">
        <f>VLOOKUP(D757,Products!A:G,3,FALSE)</f>
        <v>Sports &amp; Fitness</v>
      </c>
      <c r="X757" t="str">
        <f>VLOOKUP(D757,Products!A:G,2,FALSE)</f>
        <v>Fitness Band</v>
      </c>
    </row>
    <row r="758" spans="1:24">
      <c r="A758" s="1" t="s">
        <v>2570</v>
      </c>
      <c r="B758" s="2">
        <v>45826</v>
      </c>
      <c r="C758" s="1" t="s">
        <v>1569</v>
      </c>
      <c r="D758" s="1" t="s">
        <v>1670</v>
      </c>
      <c r="E758" s="1">
        <v>1</v>
      </c>
      <c r="F758" s="1">
        <v>599</v>
      </c>
      <c r="G758" s="1">
        <v>0</v>
      </c>
      <c r="H758" s="1" t="s">
        <v>1805</v>
      </c>
      <c r="I758" s="1" t="s">
        <v>1802</v>
      </c>
      <c r="J758" s="1" t="s">
        <v>1802</v>
      </c>
      <c r="K758" s="1" t="s">
        <v>1819</v>
      </c>
      <c r="L758" s="1">
        <v>70</v>
      </c>
      <c r="M758" s="1">
        <v>426</v>
      </c>
      <c r="N758">
        <f t="shared" si="99"/>
        <v>599</v>
      </c>
      <c r="O758">
        <f t="shared" si="100"/>
        <v>426</v>
      </c>
      <c r="P758">
        <f t="shared" si="101"/>
        <v>173</v>
      </c>
      <c r="Q758">
        <f t="shared" si="102"/>
        <v>0.28881469115191988</v>
      </c>
      <c r="R758">
        <f t="shared" si="103"/>
        <v>599</v>
      </c>
      <c r="S758">
        <f t="shared" si="104"/>
        <v>173</v>
      </c>
      <c r="T758" t="str">
        <f t="shared" si="105"/>
        <v>Jun</v>
      </c>
      <c r="U758" t="str">
        <f t="shared" si="106"/>
        <v>Jun-2025</v>
      </c>
      <c r="V758" s="3">
        <f t="shared" si="107"/>
        <v>45809</v>
      </c>
      <c r="W758" t="str">
        <f>VLOOKUP(D758,Products!A:G,3,FALSE)</f>
        <v>Electronics</v>
      </c>
      <c r="X758" t="str">
        <f>VLOOKUP(D758,Products!A:G,2,FALSE)</f>
        <v>Laptop</v>
      </c>
    </row>
    <row r="759" spans="1:24">
      <c r="A759" s="1" t="s">
        <v>2571</v>
      </c>
      <c r="B759" s="2">
        <v>45784</v>
      </c>
      <c r="C759" s="1" t="s">
        <v>973</v>
      </c>
      <c r="D759" s="1" t="s">
        <v>1741</v>
      </c>
      <c r="E759" s="1">
        <v>2</v>
      </c>
      <c r="F759" s="1">
        <v>799</v>
      </c>
      <c r="G759" s="1">
        <v>239.7</v>
      </c>
      <c r="H759" s="1" t="s">
        <v>1821</v>
      </c>
      <c r="I759" s="1" t="s">
        <v>1802</v>
      </c>
      <c r="J759" s="1" t="s">
        <v>1809</v>
      </c>
      <c r="K759" s="1" t="s">
        <v>1810</v>
      </c>
      <c r="L759" s="1">
        <v>40</v>
      </c>
      <c r="M759" s="1">
        <v>596</v>
      </c>
      <c r="N759">
        <f t="shared" si="99"/>
        <v>1358.3</v>
      </c>
      <c r="O759">
        <f t="shared" si="100"/>
        <v>1192</v>
      </c>
      <c r="P759">
        <f t="shared" si="101"/>
        <v>166.29999999999995</v>
      </c>
      <c r="Q759">
        <f t="shared" si="102"/>
        <v>0.1224324523301185</v>
      </c>
      <c r="R759">
        <f t="shared" si="103"/>
        <v>1358.3</v>
      </c>
      <c r="S759">
        <f t="shared" si="104"/>
        <v>166.29999999999995</v>
      </c>
      <c r="T759" t="str">
        <f t="shared" si="105"/>
        <v>May</v>
      </c>
      <c r="U759" t="str">
        <f t="shared" si="106"/>
        <v>May-2025</v>
      </c>
      <c r="V759" s="3">
        <f t="shared" si="107"/>
        <v>45778</v>
      </c>
      <c r="W759" t="str">
        <f>VLOOKUP(D759,Products!A:G,3,FALSE)</f>
        <v>Home &amp; Kitchen</v>
      </c>
      <c r="X759" t="str">
        <f>VLOOKUP(D759,Products!A:G,2,FALSE)</f>
        <v>Bedsheet</v>
      </c>
    </row>
    <row r="760" spans="1:24">
      <c r="A760" s="1" t="s">
        <v>2572</v>
      </c>
      <c r="B760" s="2">
        <v>45821</v>
      </c>
      <c r="C760" s="1" t="s">
        <v>837</v>
      </c>
      <c r="D760" s="1" t="s">
        <v>1727</v>
      </c>
      <c r="E760" s="1">
        <v>2</v>
      </c>
      <c r="F760" s="1">
        <v>4999</v>
      </c>
      <c r="G760" s="1">
        <v>1499.7</v>
      </c>
      <c r="H760" s="1" t="s">
        <v>1805</v>
      </c>
      <c r="I760" s="1" t="s">
        <v>1802</v>
      </c>
      <c r="J760" s="1" t="s">
        <v>1802</v>
      </c>
      <c r="K760" s="1" t="s">
        <v>1817</v>
      </c>
      <c r="L760" s="1">
        <v>100</v>
      </c>
      <c r="M760" s="1">
        <v>3765</v>
      </c>
      <c r="N760">
        <f t="shared" si="99"/>
        <v>8498.2999999999993</v>
      </c>
      <c r="O760">
        <f t="shared" si="100"/>
        <v>7530</v>
      </c>
      <c r="P760">
        <f t="shared" si="101"/>
        <v>968.29999999999927</v>
      </c>
      <c r="Q760">
        <f t="shared" si="102"/>
        <v>0.11394043514585263</v>
      </c>
      <c r="R760">
        <f t="shared" si="103"/>
        <v>8498.2999999999993</v>
      </c>
      <c r="S760">
        <f t="shared" si="104"/>
        <v>968.29999999999927</v>
      </c>
      <c r="T760" t="str">
        <f t="shared" si="105"/>
        <v>Jun</v>
      </c>
      <c r="U760" t="str">
        <f t="shared" si="106"/>
        <v>Jun-2025</v>
      </c>
      <c r="V760" s="3">
        <f t="shared" si="107"/>
        <v>45809</v>
      </c>
      <c r="W760" t="str">
        <f>VLOOKUP(D760,Products!A:G,3,FALSE)</f>
        <v>Home &amp; Kitchen</v>
      </c>
      <c r="X760" t="str">
        <f>VLOOKUP(D760,Products!A:G,2,FALSE)</f>
        <v>Mixer Grinder</v>
      </c>
    </row>
    <row r="761" spans="1:24">
      <c r="A761" s="1" t="s">
        <v>2573</v>
      </c>
      <c r="B761" s="2">
        <v>45365</v>
      </c>
      <c r="C761" s="1" t="s">
        <v>311</v>
      </c>
      <c r="D761" s="1" t="s">
        <v>1733</v>
      </c>
      <c r="E761" s="1">
        <v>1</v>
      </c>
      <c r="F761" s="1">
        <v>799</v>
      </c>
      <c r="G761" s="1">
        <v>0</v>
      </c>
      <c r="H761" s="1" t="s">
        <v>1801</v>
      </c>
      <c r="I761" s="1" t="s">
        <v>1815</v>
      </c>
      <c r="J761" s="1" t="s">
        <v>1815</v>
      </c>
      <c r="K761" s="1" t="s">
        <v>1813</v>
      </c>
      <c r="L761" s="1">
        <v>80</v>
      </c>
      <c r="M761" s="1">
        <v>538</v>
      </c>
      <c r="N761">
        <f t="shared" si="99"/>
        <v>799</v>
      </c>
      <c r="O761">
        <f t="shared" si="100"/>
        <v>538</v>
      </c>
      <c r="P761">
        <f t="shared" si="101"/>
        <v>261</v>
      </c>
      <c r="Q761">
        <f t="shared" si="102"/>
        <v>0.32665832290362956</v>
      </c>
      <c r="R761">
        <f t="shared" si="103"/>
        <v>0</v>
      </c>
      <c r="S761">
        <f t="shared" si="104"/>
        <v>0</v>
      </c>
      <c r="T761" t="str">
        <f t="shared" si="105"/>
        <v>Mar</v>
      </c>
      <c r="U761" t="str">
        <f t="shared" si="106"/>
        <v>Mar-2024</v>
      </c>
      <c r="V761" s="3">
        <f t="shared" si="107"/>
        <v>45352</v>
      </c>
      <c r="W761" t="str">
        <f>VLOOKUP(D761,Products!A:G,3,FALSE)</f>
        <v>Home &amp; Kitchen</v>
      </c>
      <c r="X761" t="str">
        <f>VLOOKUP(D761,Products!A:G,2,FALSE)</f>
        <v>Cookware Set</v>
      </c>
    </row>
    <row r="762" spans="1:24">
      <c r="A762" s="1" t="s">
        <v>2574</v>
      </c>
      <c r="B762" s="2">
        <v>45649</v>
      </c>
      <c r="C762" s="1" t="s">
        <v>384</v>
      </c>
      <c r="D762" s="1" t="s">
        <v>1753</v>
      </c>
      <c r="E762" s="1">
        <v>1</v>
      </c>
      <c r="F762" s="1">
        <v>799</v>
      </c>
      <c r="G762" s="1">
        <v>39.950000000000003</v>
      </c>
      <c r="H762" s="1" t="s">
        <v>1812</v>
      </c>
      <c r="I762" s="1" t="s">
        <v>1802</v>
      </c>
      <c r="J762" s="1" t="s">
        <v>1802</v>
      </c>
      <c r="K762" s="1" t="s">
        <v>1810</v>
      </c>
      <c r="L762" s="1">
        <v>70</v>
      </c>
      <c r="M762" s="1">
        <v>445</v>
      </c>
      <c r="N762">
        <f t="shared" si="99"/>
        <v>759.05</v>
      </c>
      <c r="O762">
        <f t="shared" si="100"/>
        <v>445</v>
      </c>
      <c r="P762">
        <f t="shared" si="101"/>
        <v>314.04999999999995</v>
      </c>
      <c r="Q762">
        <f t="shared" si="102"/>
        <v>0.41374086028588364</v>
      </c>
      <c r="R762">
        <f t="shared" si="103"/>
        <v>759.05</v>
      </c>
      <c r="S762">
        <f t="shared" si="104"/>
        <v>314.04999999999995</v>
      </c>
      <c r="T762" t="str">
        <f t="shared" si="105"/>
        <v>Dec</v>
      </c>
      <c r="U762" t="str">
        <f t="shared" si="106"/>
        <v>Dec-2024</v>
      </c>
      <c r="V762" s="3">
        <f t="shared" si="107"/>
        <v>45627</v>
      </c>
      <c r="W762" t="str">
        <f>VLOOKUP(D762,Products!A:G,3,FALSE)</f>
        <v>Beauty &amp; Personal Care</v>
      </c>
      <c r="X762" t="str">
        <f>VLOOKUP(D762,Products!A:G,2,FALSE)</f>
        <v>Face Wash</v>
      </c>
    </row>
    <row r="763" spans="1:24">
      <c r="A763" s="1" t="s">
        <v>2575</v>
      </c>
      <c r="B763" s="2">
        <v>45556</v>
      </c>
      <c r="C763" s="1" t="s">
        <v>143</v>
      </c>
      <c r="D763" s="1" t="s">
        <v>1797</v>
      </c>
      <c r="E763" s="1">
        <v>1</v>
      </c>
      <c r="F763" s="1">
        <v>399</v>
      </c>
      <c r="G763" s="1">
        <v>0</v>
      </c>
      <c r="H763" s="1" t="s">
        <v>1823</v>
      </c>
      <c r="I763" s="1" t="s">
        <v>1802</v>
      </c>
      <c r="J763" s="1" t="s">
        <v>1802</v>
      </c>
      <c r="K763" s="1" t="s">
        <v>1803</v>
      </c>
      <c r="L763" s="1">
        <v>40</v>
      </c>
      <c r="M763" s="1">
        <v>278</v>
      </c>
      <c r="N763">
        <f t="shared" si="99"/>
        <v>399</v>
      </c>
      <c r="O763">
        <f t="shared" si="100"/>
        <v>278</v>
      </c>
      <c r="P763">
        <f t="shared" si="101"/>
        <v>121</v>
      </c>
      <c r="Q763">
        <f t="shared" si="102"/>
        <v>0.3032581453634085</v>
      </c>
      <c r="R763">
        <f t="shared" si="103"/>
        <v>399</v>
      </c>
      <c r="S763">
        <f t="shared" si="104"/>
        <v>121</v>
      </c>
      <c r="T763" t="str">
        <f t="shared" si="105"/>
        <v>Sep</v>
      </c>
      <c r="U763" t="str">
        <f t="shared" si="106"/>
        <v>Sep-2024</v>
      </c>
      <c r="V763" s="3">
        <f t="shared" si="107"/>
        <v>45536</v>
      </c>
      <c r="W763" t="str">
        <f>VLOOKUP(D763,Products!A:G,3,FALSE)</f>
        <v>Sports &amp; Fitness</v>
      </c>
      <c r="X763" t="str">
        <f>VLOOKUP(D763,Products!A:G,2,FALSE)</f>
        <v>Cricket Bat</v>
      </c>
    </row>
    <row r="764" spans="1:24">
      <c r="A764" s="1" t="s">
        <v>2576</v>
      </c>
      <c r="B764" s="2">
        <v>45309</v>
      </c>
      <c r="C764" s="1" t="s">
        <v>1514</v>
      </c>
      <c r="D764" s="1" t="s">
        <v>1762</v>
      </c>
      <c r="E764" s="1">
        <v>1</v>
      </c>
      <c r="F764" s="1">
        <v>999</v>
      </c>
      <c r="G764" s="1">
        <v>99.9</v>
      </c>
      <c r="H764" s="1" t="s">
        <v>1812</v>
      </c>
      <c r="I764" s="1" t="s">
        <v>1802</v>
      </c>
      <c r="J764" s="1" t="s">
        <v>1802</v>
      </c>
      <c r="K764" s="1" t="s">
        <v>1803</v>
      </c>
      <c r="L764" s="1">
        <v>80</v>
      </c>
      <c r="M764" s="1">
        <v>818</v>
      </c>
      <c r="N764">
        <f t="shared" si="99"/>
        <v>899.1</v>
      </c>
      <c r="O764">
        <f t="shared" si="100"/>
        <v>818</v>
      </c>
      <c r="P764">
        <f t="shared" si="101"/>
        <v>81.100000000000023</v>
      </c>
      <c r="Q764">
        <f t="shared" si="102"/>
        <v>9.0201312423534671E-2</v>
      </c>
      <c r="R764">
        <f t="shared" si="103"/>
        <v>899.1</v>
      </c>
      <c r="S764">
        <f t="shared" si="104"/>
        <v>81.100000000000023</v>
      </c>
      <c r="T764" t="str">
        <f t="shared" si="105"/>
        <v>Jan</v>
      </c>
      <c r="U764" t="str">
        <f t="shared" si="106"/>
        <v>Jan-2024</v>
      </c>
      <c r="V764" s="3">
        <f t="shared" si="107"/>
        <v>45292</v>
      </c>
      <c r="W764" t="str">
        <f>VLOOKUP(D764,Products!A:G,3,FALSE)</f>
        <v>Beauty &amp; Personal Care</v>
      </c>
      <c r="X764" t="str">
        <f>VLOOKUP(D764,Products!A:G,2,FALSE)</f>
        <v>Trimmer</v>
      </c>
    </row>
    <row r="765" spans="1:24">
      <c r="A765" s="1" t="s">
        <v>2577</v>
      </c>
      <c r="B765" s="2">
        <v>45473</v>
      </c>
      <c r="C765" s="1" t="s">
        <v>1213</v>
      </c>
      <c r="D765" s="1" t="s">
        <v>1758</v>
      </c>
      <c r="E765" s="1">
        <v>1</v>
      </c>
      <c r="F765" s="1">
        <v>2499</v>
      </c>
      <c r="G765" s="1">
        <v>374.85</v>
      </c>
      <c r="H765" s="1" t="s">
        <v>1801</v>
      </c>
      <c r="I765" s="1" t="s">
        <v>1802</v>
      </c>
      <c r="J765" s="1" t="s">
        <v>1802</v>
      </c>
      <c r="K765" s="1" t="s">
        <v>1803</v>
      </c>
      <c r="L765" s="1">
        <v>60</v>
      </c>
      <c r="M765" s="1">
        <v>1632</v>
      </c>
      <c r="N765">
        <f t="shared" si="99"/>
        <v>2124.15</v>
      </c>
      <c r="O765">
        <f t="shared" si="100"/>
        <v>1632</v>
      </c>
      <c r="P765">
        <f t="shared" si="101"/>
        <v>492.15000000000009</v>
      </c>
      <c r="Q765">
        <f t="shared" si="102"/>
        <v>0.23169267707082836</v>
      </c>
      <c r="R765">
        <f t="shared" si="103"/>
        <v>2124.15</v>
      </c>
      <c r="S765">
        <f t="shared" si="104"/>
        <v>492.15000000000009</v>
      </c>
      <c r="T765" t="str">
        <f t="shared" si="105"/>
        <v>Jun</v>
      </c>
      <c r="U765" t="str">
        <f t="shared" si="106"/>
        <v>Jun-2024</v>
      </c>
      <c r="V765" s="3">
        <f t="shared" si="107"/>
        <v>45444</v>
      </c>
      <c r="W765" t="str">
        <f>VLOOKUP(D765,Products!A:G,3,FALSE)</f>
        <v>Beauty &amp; Personal Care</v>
      </c>
      <c r="X765" t="str">
        <f>VLOOKUP(D765,Products!A:G,2,FALSE)</f>
        <v>Shampoo</v>
      </c>
    </row>
    <row r="766" spans="1:24">
      <c r="A766" s="1" t="s">
        <v>2578</v>
      </c>
      <c r="B766" s="2">
        <v>45373</v>
      </c>
      <c r="C766" s="1" t="s">
        <v>1218</v>
      </c>
      <c r="D766" s="1" t="s">
        <v>1664</v>
      </c>
      <c r="E766" s="1">
        <v>2</v>
      </c>
      <c r="F766" s="1">
        <v>999</v>
      </c>
      <c r="G766" s="1">
        <v>0</v>
      </c>
      <c r="H766" s="1" t="s">
        <v>1823</v>
      </c>
      <c r="I766" s="1" t="s">
        <v>1815</v>
      </c>
      <c r="J766" s="1" t="s">
        <v>1815</v>
      </c>
      <c r="K766" s="1" t="s">
        <v>1810</v>
      </c>
      <c r="L766" s="1">
        <v>80</v>
      </c>
      <c r="M766" s="1">
        <v>590</v>
      </c>
      <c r="N766">
        <f t="shared" si="99"/>
        <v>1998</v>
      </c>
      <c r="O766">
        <f t="shared" si="100"/>
        <v>1180</v>
      </c>
      <c r="P766">
        <f t="shared" si="101"/>
        <v>818</v>
      </c>
      <c r="Q766">
        <f t="shared" si="102"/>
        <v>0.4094094094094094</v>
      </c>
      <c r="R766">
        <f t="shared" si="103"/>
        <v>0</v>
      </c>
      <c r="S766">
        <f t="shared" si="104"/>
        <v>0</v>
      </c>
      <c r="T766" t="str">
        <f t="shared" si="105"/>
        <v>Mar</v>
      </c>
      <c r="U766" t="str">
        <f t="shared" si="106"/>
        <v>Mar-2024</v>
      </c>
      <c r="V766" s="3">
        <f t="shared" si="107"/>
        <v>45352</v>
      </c>
      <c r="W766" t="str">
        <f>VLOOKUP(D766,Products!A:G,3,FALSE)</f>
        <v>Electronics</v>
      </c>
      <c r="X766" t="str">
        <f>VLOOKUP(D766,Products!A:G,2,FALSE)</f>
        <v>Smartphone</v>
      </c>
    </row>
    <row r="767" spans="1:24">
      <c r="A767" s="1" t="s">
        <v>2579</v>
      </c>
      <c r="B767" s="2">
        <v>45475</v>
      </c>
      <c r="C767" s="1" t="s">
        <v>1556</v>
      </c>
      <c r="D767" s="1" t="s">
        <v>1758</v>
      </c>
      <c r="E767" s="1">
        <v>3</v>
      </c>
      <c r="F767" s="1">
        <v>2499</v>
      </c>
      <c r="G767" s="1">
        <v>1124.55</v>
      </c>
      <c r="H767" s="1" t="s">
        <v>1805</v>
      </c>
      <c r="I767" s="1" t="s">
        <v>1802</v>
      </c>
      <c r="J767" s="1" t="s">
        <v>1802</v>
      </c>
      <c r="K767" s="1" t="s">
        <v>1810</v>
      </c>
      <c r="L767" s="1">
        <v>100</v>
      </c>
      <c r="M767" s="1">
        <v>1632</v>
      </c>
      <c r="N767">
        <f t="shared" si="99"/>
        <v>6372.45</v>
      </c>
      <c r="O767">
        <f t="shared" si="100"/>
        <v>4896</v>
      </c>
      <c r="P767">
        <f t="shared" si="101"/>
        <v>1476.4499999999998</v>
      </c>
      <c r="Q767">
        <f t="shared" si="102"/>
        <v>0.2316926770708283</v>
      </c>
      <c r="R767">
        <f t="shared" si="103"/>
        <v>6372.45</v>
      </c>
      <c r="S767">
        <f t="shared" si="104"/>
        <v>1476.4499999999998</v>
      </c>
      <c r="T767" t="str">
        <f t="shared" si="105"/>
        <v>Jul</v>
      </c>
      <c r="U767" t="str">
        <f t="shared" si="106"/>
        <v>Jul-2024</v>
      </c>
      <c r="V767" s="3">
        <f t="shared" si="107"/>
        <v>45474</v>
      </c>
      <c r="W767" t="str">
        <f>VLOOKUP(D767,Products!A:G,3,FALSE)</f>
        <v>Beauty &amp; Personal Care</v>
      </c>
      <c r="X767" t="str">
        <f>VLOOKUP(D767,Products!A:G,2,FALSE)</f>
        <v>Shampoo</v>
      </c>
    </row>
    <row r="768" spans="1:24">
      <c r="A768" s="1" t="s">
        <v>2580</v>
      </c>
      <c r="B768" s="2">
        <v>45675</v>
      </c>
      <c r="C768" s="1" t="s">
        <v>841</v>
      </c>
      <c r="D768" s="1" t="s">
        <v>1709</v>
      </c>
      <c r="E768" s="1">
        <v>1</v>
      </c>
      <c r="F768" s="1">
        <v>799</v>
      </c>
      <c r="G768" s="1">
        <v>119.85</v>
      </c>
      <c r="H768" s="1" t="s">
        <v>1805</v>
      </c>
      <c r="I768" s="1" t="s">
        <v>1802</v>
      </c>
      <c r="J768" s="1" t="s">
        <v>1809</v>
      </c>
      <c r="K768" s="1" t="s">
        <v>1817</v>
      </c>
      <c r="L768" s="1">
        <v>60</v>
      </c>
      <c r="M768" s="1">
        <v>566</v>
      </c>
      <c r="N768">
        <f t="shared" si="99"/>
        <v>679.15</v>
      </c>
      <c r="O768">
        <f t="shared" si="100"/>
        <v>566</v>
      </c>
      <c r="P768">
        <f t="shared" si="101"/>
        <v>113.14999999999998</v>
      </c>
      <c r="Q768">
        <f t="shared" si="102"/>
        <v>0.16660531546786422</v>
      </c>
      <c r="R768">
        <f t="shared" si="103"/>
        <v>679.15</v>
      </c>
      <c r="S768">
        <f t="shared" si="104"/>
        <v>113.14999999999998</v>
      </c>
      <c r="T768" t="str">
        <f t="shared" si="105"/>
        <v>Jan</v>
      </c>
      <c r="U768" t="str">
        <f t="shared" si="106"/>
        <v>Jan-2025</v>
      </c>
      <c r="V768" s="3">
        <f t="shared" si="107"/>
        <v>45658</v>
      </c>
      <c r="W768" t="str">
        <f>VLOOKUP(D768,Products!A:G,3,FALSE)</f>
        <v>Fashion</v>
      </c>
      <c r="X768" t="str">
        <f>VLOOKUP(D768,Products!A:G,2,FALSE)</f>
        <v>Sneakers</v>
      </c>
    </row>
    <row r="769" spans="1:24">
      <c r="A769" s="1" t="s">
        <v>2581</v>
      </c>
      <c r="B769" s="2">
        <v>45539</v>
      </c>
      <c r="C769" s="1" t="s">
        <v>1375</v>
      </c>
      <c r="D769" s="1" t="s">
        <v>1690</v>
      </c>
      <c r="E769" s="1">
        <v>4</v>
      </c>
      <c r="F769" s="1">
        <v>6999</v>
      </c>
      <c r="G769" s="1">
        <v>5599.2</v>
      </c>
      <c r="H769" s="1" t="s">
        <v>1805</v>
      </c>
      <c r="I769" s="1" t="s">
        <v>1802</v>
      </c>
      <c r="J769" s="1" t="s">
        <v>1802</v>
      </c>
      <c r="K769" s="1" t="s">
        <v>1813</v>
      </c>
      <c r="L769" s="1">
        <v>80</v>
      </c>
      <c r="M769" s="1">
        <v>4046</v>
      </c>
      <c r="N769">
        <f t="shared" si="99"/>
        <v>22396.799999999999</v>
      </c>
      <c r="O769">
        <f t="shared" si="100"/>
        <v>16184</v>
      </c>
      <c r="P769">
        <f t="shared" si="101"/>
        <v>6212.7999999999993</v>
      </c>
      <c r="Q769">
        <f t="shared" si="102"/>
        <v>0.27739677096728099</v>
      </c>
      <c r="R769">
        <f t="shared" si="103"/>
        <v>22396.799999999999</v>
      </c>
      <c r="S769">
        <f t="shared" si="104"/>
        <v>6212.7999999999993</v>
      </c>
      <c r="T769" t="str">
        <f t="shared" si="105"/>
        <v>Sep</v>
      </c>
      <c r="U769" t="str">
        <f t="shared" si="106"/>
        <v>Sep-2024</v>
      </c>
      <c r="V769" s="3">
        <f t="shared" si="107"/>
        <v>45536</v>
      </c>
      <c r="W769" t="str">
        <f>VLOOKUP(D769,Products!A:G,3,FALSE)</f>
        <v>Electronics</v>
      </c>
      <c r="X769" t="str">
        <f>VLOOKUP(D769,Products!A:G,2,FALSE)</f>
        <v>Power Bank</v>
      </c>
    </row>
    <row r="770" spans="1:24">
      <c r="A770" s="1" t="s">
        <v>2582</v>
      </c>
      <c r="B770" s="2">
        <v>45846</v>
      </c>
      <c r="C770" s="1" t="s">
        <v>631</v>
      </c>
      <c r="D770" s="1" t="s">
        <v>1784</v>
      </c>
      <c r="E770" s="1">
        <v>1</v>
      </c>
      <c r="F770" s="1">
        <v>2999</v>
      </c>
      <c r="G770" s="1">
        <v>0</v>
      </c>
      <c r="H770" s="1" t="s">
        <v>1805</v>
      </c>
      <c r="I770" s="1" t="s">
        <v>1802</v>
      </c>
      <c r="J770" s="1" t="s">
        <v>1802</v>
      </c>
      <c r="K770" s="1" t="s">
        <v>1810</v>
      </c>
      <c r="L770" s="1">
        <v>70</v>
      </c>
      <c r="M770" s="1">
        <v>2377</v>
      </c>
      <c r="N770">
        <f t="shared" si="99"/>
        <v>2999</v>
      </c>
      <c r="O770">
        <f t="shared" si="100"/>
        <v>2377</v>
      </c>
      <c r="P770">
        <f t="shared" si="101"/>
        <v>622</v>
      </c>
      <c r="Q770">
        <f t="shared" si="102"/>
        <v>0.20740246748916305</v>
      </c>
      <c r="R770">
        <f t="shared" si="103"/>
        <v>2999</v>
      </c>
      <c r="S770">
        <f t="shared" si="104"/>
        <v>622</v>
      </c>
      <c r="T770" t="str">
        <f t="shared" si="105"/>
        <v>Jul</v>
      </c>
      <c r="U770" t="str">
        <f t="shared" si="106"/>
        <v>Jul-2025</v>
      </c>
      <c r="V770" s="3">
        <f t="shared" si="107"/>
        <v>45839</v>
      </c>
      <c r="W770" t="str">
        <f>VLOOKUP(D770,Products!A:G,3,FALSE)</f>
        <v>Sports &amp; Fitness</v>
      </c>
      <c r="X770" t="str">
        <f>VLOOKUP(D770,Products!A:G,2,FALSE)</f>
        <v>Running Shoes</v>
      </c>
    </row>
    <row r="771" spans="1:24">
      <c r="A771" s="1" t="s">
        <v>2583</v>
      </c>
      <c r="B771" s="2">
        <v>45700</v>
      </c>
      <c r="C771" s="1" t="s">
        <v>1424</v>
      </c>
      <c r="D771" s="1" t="s">
        <v>1782</v>
      </c>
      <c r="E771" s="1">
        <v>1</v>
      </c>
      <c r="F771" s="1">
        <v>6999</v>
      </c>
      <c r="G771" s="1">
        <v>0</v>
      </c>
      <c r="H771" s="1" t="s">
        <v>1801</v>
      </c>
      <c r="I771" s="1" t="s">
        <v>1815</v>
      </c>
      <c r="J771" s="1" t="s">
        <v>1815</v>
      </c>
      <c r="K771" s="1" t="s">
        <v>1813</v>
      </c>
      <c r="L771" s="1">
        <v>50</v>
      </c>
      <c r="M771" s="1">
        <v>4782</v>
      </c>
      <c r="N771">
        <f t="shared" ref="N771:N834" si="108">E771*F771-G771</f>
        <v>6999</v>
      </c>
      <c r="O771">
        <f t="shared" ref="O771:O834" si="109">E771*M771</f>
        <v>4782</v>
      </c>
      <c r="P771">
        <f t="shared" ref="P771:P834" si="110">N771-O771</f>
        <v>2217</v>
      </c>
      <c r="Q771">
        <f t="shared" ref="Q771:Q834" si="111">IFERROR(P771/N771,0)</f>
        <v>0.31675953707672527</v>
      </c>
      <c r="R771">
        <f t="shared" ref="R771:R834" si="112">IF(I771="Cancelled",0,N771)</f>
        <v>0</v>
      </c>
      <c r="S771">
        <f t="shared" ref="S771:S834" si="113">IF(I771="Cancelled",0,P771)</f>
        <v>0</v>
      </c>
      <c r="T771" t="str">
        <f t="shared" ref="T771:T834" si="114">TEXT(B771,"mmm")</f>
        <v>Feb</v>
      </c>
      <c r="U771" t="str">
        <f t="shared" ref="U771:U834" si="115">TEXT(B771,"mmm-yyyy")</f>
        <v>Feb-2025</v>
      </c>
      <c r="V771" s="3">
        <f t="shared" ref="V771:V834" si="116">DATE(YEAR(B771),MONTH(B771),1)</f>
        <v>45689</v>
      </c>
      <c r="W771" t="str">
        <f>VLOOKUP(D771,Products!A:G,3,FALSE)</f>
        <v>Sports &amp; Fitness</v>
      </c>
      <c r="X771" t="str">
        <f>VLOOKUP(D771,Products!A:G,2,FALSE)</f>
        <v>Running Shoes</v>
      </c>
    </row>
    <row r="772" spans="1:24">
      <c r="A772" s="1" t="s">
        <v>2584</v>
      </c>
      <c r="B772" s="2">
        <v>45444</v>
      </c>
      <c r="C772" s="1" t="s">
        <v>1236</v>
      </c>
      <c r="D772" s="1" t="s">
        <v>1730</v>
      </c>
      <c r="E772" s="1">
        <v>2</v>
      </c>
      <c r="F772" s="1">
        <v>1999</v>
      </c>
      <c r="G772" s="1">
        <v>199.9</v>
      </c>
      <c r="H772" s="1" t="s">
        <v>1821</v>
      </c>
      <c r="I772" s="1" t="s">
        <v>1802</v>
      </c>
      <c r="J772" s="1" t="s">
        <v>1809</v>
      </c>
      <c r="K772" s="1" t="s">
        <v>1813</v>
      </c>
      <c r="L772" s="1">
        <v>60</v>
      </c>
      <c r="M772" s="1">
        <v>1398</v>
      </c>
      <c r="N772">
        <f t="shared" si="108"/>
        <v>3798.1</v>
      </c>
      <c r="O772">
        <f t="shared" si="109"/>
        <v>2796</v>
      </c>
      <c r="P772">
        <f t="shared" si="110"/>
        <v>1002.0999999999999</v>
      </c>
      <c r="Q772">
        <f t="shared" si="111"/>
        <v>0.26384244753955921</v>
      </c>
      <c r="R772">
        <f t="shared" si="112"/>
        <v>3798.1</v>
      </c>
      <c r="S772">
        <f t="shared" si="113"/>
        <v>1002.0999999999999</v>
      </c>
      <c r="T772" t="str">
        <f t="shared" si="114"/>
        <v>Jun</v>
      </c>
      <c r="U772" t="str">
        <f t="shared" si="115"/>
        <v>Jun-2024</v>
      </c>
      <c r="V772" s="3">
        <f t="shared" si="116"/>
        <v>45444</v>
      </c>
      <c r="W772" t="str">
        <f>VLOOKUP(D772,Products!A:G,3,FALSE)</f>
        <v>Home &amp; Kitchen</v>
      </c>
      <c r="X772" t="str">
        <f>VLOOKUP(D772,Products!A:G,2,FALSE)</f>
        <v>Air Fryer</v>
      </c>
    </row>
    <row r="773" spans="1:24">
      <c r="A773" s="1" t="s">
        <v>2585</v>
      </c>
      <c r="B773" s="2">
        <v>45613</v>
      </c>
      <c r="C773" s="1" t="s">
        <v>940</v>
      </c>
      <c r="D773" s="1" t="s">
        <v>1787</v>
      </c>
      <c r="E773" s="1">
        <v>1</v>
      </c>
      <c r="F773" s="1">
        <v>8999</v>
      </c>
      <c r="G773" s="1">
        <v>1349.85</v>
      </c>
      <c r="H773" s="1" t="s">
        <v>1821</v>
      </c>
      <c r="I773" s="1" t="s">
        <v>1802</v>
      </c>
      <c r="J773" s="1" t="s">
        <v>1802</v>
      </c>
      <c r="K773" s="1" t="s">
        <v>1813</v>
      </c>
      <c r="L773" s="1">
        <v>50</v>
      </c>
      <c r="M773" s="1">
        <v>5811</v>
      </c>
      <c r="N773">
        <f t="shared" si="108"/>
        <v>7649.15</v>
      </c>
      <c r="O773">
        <f t="shared" si="109"/>
        <v>5811</v>
      </c>
      <c r="P773">
        <f t="shared" si="110"/>
        <v>1838.1499999999996</v>
      </c>
      <c r="Q773">
        <f t="shared" si="111"/>
        <v>0.24030774661236867</v>
      </c>
      <c r="R773">
        <f t="shared" si="112"/>
        <v>7649.15</v>
      </c>
      <c r="S773">
        <f t="shared" si="113"/>
        <v>1838.1499999999996</v>
      </c>
      <c r="T773" t="str">
        <f t="shared" si="114"/>
        <v>Nov</v>
      </c>
      <c r="U773" t="str">
        <f t="shared" si="115"/>
        <v>Nov-2024</v>
      </c>
      <c r="V773" s="3">
        <f t="shared" si="116"/>
        <v>45597</v>
      </c>
      <c r="W773" t="str">
        <f>VLOOKUP(D773,Products!A:G,3,FALSE)</f>
        <v>Sports &amp; Fitness</v>
      </c>
      <c r="X773" t="str">
        <f>VLOOKUP(D773,Products!A:G,2,FALSE)</f>
        <v>Dumbbells</v>
      </c>
    </row>
    <row r="774" spans="1:24">
      <c r="A774" s="1" t="s">
        <v>2586</v>
      </c>
      <c r="B774" s="2">
        <v>45391</v>
      </c>
      <c r="C774" s="1" t="s">
        <v>1640</v>
      </c>
      <c r="D774" s="1" t="s">
        <v>1774</v>
      </c>
      <c r="E774" s="1">
        <v>4</v>
      </c>
      <c r="F774" s="1">
        <v>499</v>
      </c>
      <c r="G774" s="1">
        <v>0</v>
      </c>
      <c r="H774" s="1" t="s">
        <v>1801</v>
      </c>
      <c r="I774" s="1" t="s">
        <v>1802</v>
      </c>
      <c r="J774" s="1" t="s">
        <v>1802</v>
      </c>
      <c r="K774" s="1" t="s">
        <v>1810</v>
      </c>
      <c r="L774" s="1">
        <v>50</v>
      </c>
      <c r="M774" s="1">
        <v>280</v>
      </c>
      <c r="N774">
        <f t="shared" si="108"/>
        <v>1996</v>
      </c>
      <c r="O774">
        <f t="shared" si="109"/>
        <v>1120</v>
      </c>
      <c r="P774">
        <f t="shared" si="110"/>
        <v>876</v>
      </c>
      <c r="Q774">
        <f t="shared" si="111"/>
        <v>0.43887775551102204</v>
      </c>
      <c r="R774">
        <f t="shared" si="112"/>
        <v>1996</v>
      </c>
      <c r="S774">
        <f t="shared" si="113"/>
        <v>876</v>
      </c>
      <c r="T774" t="str">
        <f t="shared" si="114"/>
        <v>Apr</v>
      </c>
      <c r="U774" t="str">
        <f t="shared" si="115"/>
        <v>Apr-2024</v>
      </c>
      <c r="V774" s="3">
        <f t="shared" si="116"/>
        <v>45383</v>
      </c>
      <c r="W774" t="str">
        <f>VLOOKUP(D774,Products!A:G,3,FALSE)</f>
        <v>Sports &amp; Fitness</v>
      </c>
      <c r="X774" t="str">
        <f>VLOOKUP(D774,Products!A:G,2,FALSE)</f>
        <v>Yoga Mat</v>
      </c>
    </row>
    <row r="775" spans="1:24">
      <c r="A775" s="1" t="s">
        <v>2587</v>
      </c>
      <c r="B775" s="2">
        <v>45620</v>
      </c>
      <c r="C775" s="1" t="s">
        <v>1534</v>
      </c>
      <c r="D775" s="1" t="s">
        <v>1754</v>
      </c>
      <c r="E775" s="1">
        <v>1</v>
      </c>
      <c r="F775" s="1">
        <v>399</v>
      </c>
      <c r="G775" s="1">
        <v>39.9</v>
      </c>
      <c r="H775" s="1" t="s">
        <v>1805</v>
      </c>
      <c r="I775" s="1" t="s">
        <v>1802</v>
      </c>
      <c r="J775" s="1" t="s">
        <v>1802</v>
      </c>
      <c r="K775" s="1" t="s">
        <v>1807</v>
      </c>
      <c r="L775" s="1">
        <v>80</v>
      </c>
      <c r="M775" s="1">
        <v>252</v>
      </c>
      <c r="N775">
        <f t="shared" si="108"/>
        <v>359.1</v>
      </c>
      <c r="O775">
        <f t="shared" si="109"/>
        <v>252</v>
      </c>
      <c r="P775">
        <f t="shared" si="110"/>
        <v>107.10000000000002</v>
      </c>
      <c r="Q775">
        <f t="shared" si="111"/>
        <v>0.29824561403508776</v>
      </c>
      <c r="R775">
        <f t="shared" si="112"/>
        <v>359.1</v>
      </c>
      <c r="S775">
        <f t="shared" si="113"/>
        <v>107.10000000000002</v>
      </c>
      <c r="T775" t="str">
        <f t="shared" si="114"/>
        <v>Nov</v>
      </c>
      <c r="U775" t="str">
        <f t="shared" si="115"/>
        <v>Nov-2024</v>
      </c>
      <c r="V775" s="3">
        <f t="shared" si="116"/>
        <v>45597</v>
      </c>
      <c r="W775" t="str">
        <f>VLOOKUP(D775,Products!A:G,3,FALSE)</f>
        <v>Beauty &amp; Personal Care</v>
      </c>
      <c r="X775" t="str">
        <f>VLOOKUP(D775,Products!A:G,2,FALSE)</f>
        <v>Shampoo</v>
      </c>
    </row>
    <row r="776" spans="1:24">
      <c r="A776" s="1" t="s">
        <v>2588</v>
      </c>
      <c r="B776" s="2">
        <v>45898</v>
      </c>
      <c r="C776" s="1" t="s">
        <v>1249</v>
      </c>
      <c r="D776" s="1" t="s">
        <v>1754</v>
      </c>
      <c r="E776" s="1">
        <v>4</v>
      </c>
      <c r="F776" s="1">
        <v>399</v>
      </c>
      <c r="G776" s="1">
        <v>0</v>
      </c>
      <c r="H776" s="1" t="s">
        <v>1823</v>
      </c>
      <c r="I776" s="1" t="s">
        <v>1802</v>
      </c>
      <c r="J776" s="1" t="s">
        <v>1802</v>
      </c>
      <c r="K776" s="1" t="s">
        <v>1817</v>
      </c>
      <c r="L776" s="1">
        <v>60</v>
      </c>
      <c r="M776" s="1">
        <v>252</v>
      </c>
      <c r="N776">
        <f t="shared" si="108"/>
        <v>1596</v>
      </c>
      <c r="O776">
        <f t="shared" si="109"/>
        <v>1008</v>
      </c>
      <c r="P776">
        <f t="shared" si="110"/>
        <v>588</v>
      </c>
      <c r="Q776">
        <f t="shared" si="111"/>
        <v>0.36842105263157893</v>
      </c>
      <c r="R776">
        <f t="shared" si="112"/>
        <v>1596</v>
      </c>
      <c r="S776">
        <f t="shared" si="113"/>
        <v>588</v>
      </c>
      <c r="T776" t="str">
        <f t="shared" si="114"/>
        <v>Aug</v>
      </c>
      <c r="U776" t="str">
        <f t="shared" si="115"/>
        <v>Aug-2025</v>
      </c>
      <c r="V776" s="3">
        <f t="shared" si="116"/>
        <v>45870</v>
      </c>
      <c r="W776" t="str">
        <f>VLOOKUP(D776,Products!A:G,3,FALSE)</f>
        <v>Beauty &amp; Personal Care</v>
      </c>
      <c r="X776" t="str">
        <f>VLOOKUP(D776,Products!A:G,2,FALSE)</f>
        <v>Shampoo</v>
      </c>
    </row>
    <row r="777" spans="1:24">
      <c r="A777" s="1" t="s">
        <v>2589</v>
      </c>
      <c r="B777" s="2">
        <v>45733</v>
      </c>
      <c r="C777" s="1" t="s">
        <v>1099</v>
      </c>
      <c r="D777" s="1" t="s">
        <v>1676</v>
      </c>
      <c r="E777" s="1">
        <v>2</v>
      </c>
      <c r="F777" s="1">
        <v>299</v>
      </c>
      <c r="G777" s="1">
        <v>29.9</v>
      </c>
      <c r="H777" s="1" t="s">
        <v>1805</v>
      </c>
      <c r="I777" s="1" t="s">
        <v>1802</v>
      </c>
      <c r="J777" s="1" t="s">
        <v>1802</v>
      </c>
      <c r="K777" s="1" t="s">
        <v>1819</v>
      </c>
      <c r="L777" s="1">
        <v>70</v>
      </c>
      <c r="M777" s="1">
        <v>197</v>
      </c>
      <c r="N777">
        <f t="shared" si="108"/>
        <v>568.1</v>
      </c>
      <c r="O777">
        <f t="shared" si="109"/>
        <v>394</v>
      </c>
      <c r="P777">
        <f t="shared" si="110"/>
        <v>174.10000000000002</v>
      </c>
      <c r="Q777">
        <f t="shared" si="111"/>
        <v>0.30646013025875729</v>
      </c>
      <c r="R777">
        <f t="shared" si="112"/>
        <v>568.1</v>
      </c>
      <c r="S777">
        <f t="shared" si="113"/>
        <v>174.10000000000002</v>
      </c>
      <c r="T777" t="str">
        <f t="shared" si="114"/>
        <v>Mar</v>
      </c>
      <c r="U777" t="str">
        <f t="shared" si="115"/>
        <v>Mar-2025</v>
      </c>
      <c r="V777" s="3">
        <f t="shared" si="116"/>
        <v>45717</v>
      </c>
      <c r="W777" t="str">
        <f>VLOOKUP(D777,Products!A:G,3,FALSE)</f>
        <v>Electronics</v>
      </c>
      <c r="X777" t="str">
        <f>VLOOKUP(D777,Products!A:G,2,FALSE)</f>
        <v>Laptop</v>
      </c>
    </row>
    <row r="778" spans="1:24">
      <c r="A778" s="1" t="s">
        <v>2590</v>
      </c>
      <c r="B778" s="2">
        <v>45780</v>
      </c>
      <c r="C778" s="1" t="s">
        <v>1170</v>
      </c>
      <c r="D778" s="1" t="s">
        <v>1788</v>
      </c>
      <c r="E778" s="1">
        <v>4</v>
      </c>
      <c r="F778" s="1">
        <v>3999</v>
      </c>
      <c r="G778" s="1">
        <v>3999</v>
      </c>
      <c r="H778" s="1" t="s">
        <v>1821</v>
      </c>
      <c r="I778" s="1" t="s">
        <v>1802</v>
      </c>
      <c r="J778" s="1" t="s">
        <v>1809</v>
      </c>
      <c r="K778" s="1" t="s">
        <v>1803</v>
      </c>
      <c r="L778" s="1">
        <v>60</v>
      </c>
      <c r="M778" s="1">
        <v>3076</v>
      </c>
      <c r="N778">
        <f t="shared" si="108"/>
        <v>11997</v>
      </c>
      <c r="O778">
        <f t="shared" si="109"/>
        <v>12304</v>
      </c>
      <c r="P778">
        <f t="shared" si="110"/>
        <v>-307</v>
      </c>
      <c r="Q778">
        <f t="shared" si="111"/>
        <v>-2.5589730766024839E-2</v>
      </c>
      <c r="R778">
        <f t="shared" si="112"/>
        <v>11997</v>
      </c>
      <c r="S778">
        <f t="shared" si="113"/>
        <v>-307</v>
      </c>
      <c r="T778" t="str">
        <f t="shared" si="114"/>
        <v>May</v>
      </c>
      <c r="U778" t="str">
        <f t="shared" si="115"/>
        <v>May-2025</v>
      </c>
      <c r="V778" s="3">
        <f t="shared" si="116"/>
        <v>45778</v>
      </c>
      <c r="W778" t="str">
        <f>VLOOKUP(D778,Products!A:G,3,FALSE)</f>
        <v>Sports &amp; Fitness</v>
      </c>
      <c r="X778" t="str">
        <f>VLOOKUP(D778,Products!A:G,2,FALSE)</f>
        <v>Dumbbells</v>
      </c>
    </row>
    <row r="779" spans="1:24">
      <c r="A779" s="1" t="s">
        <v>2591</v>
      </c>
      <c r="B779" s="2">
        <v>45664</v>
      </c>
      <c r="C779" s="1" t="s">
        <v>1059</v>
      </c>
      <c r="D779" s="1" t="s">
        <v>1771</v>
      </c>
      <c r="E779" s="1">
        <v>4</v>
      </c>
      <c r="F779" s="1">
        <v>399</v>
      </c>
      <c r="G779" s="1">
        <v>239.4</v>
      </c>
      <c r="H779" s="1" t="s">
        <v>1823</v>
      </c>
      <c r="I779" s="1" t="s">
        <v>1802</v>
      </c>
      <c r="J779" s="1" t="s">
        <v>1802</v>
      </c>
      <c r="K779" s="1" t="s">
        <v>1803</v>
      </c>
      <c r="L779" s="1">
        <v>100</v>
      </c>
      <c r="M779" s="1">
        <v>257</v>
      </c>
      <c r="N779">
        <f t="shared" si="108"/>
        <v>1356.6</v>
      </c>
      <c r="O779">
        <f t="shared" si="109"/>
        <v>1028</v>
      </c>
      <c r="P779">
        <f t="shared" si="110"/>
        <v>328.59999999999991</v>
      </c>
      <c r="Q779">
        <f t="shared" si="111"/>
        <v>0.24222320507150225</v>
      </c>
      <c r="R779">
        <f t="shared" si="112"/>
        <v>1356.6</v>
      </c>
      <c r="S779">
        <f t="shared" si="113"/>
        <v>328.59999999999991</v>
      </c>
      <c r="T779" t="str">
        <f t="shared" si="114"/>
        <v>Jan</v>
      </c>
      <c r="U779" t="str">
        <f t="shared" si="115"/>
        <v>Jan-2025</v>
      </c>
      <c r="V779" s="3">
        <f t="shared" si="116"/>
        <v>45658</v>
      </c>
      <c r="W779" t="str">
        <f>VLOOKUP(D779,Products!A:G,3,FALSE)</f>
        <v>Beauty &amp; Personal Care</v>
      </c>
      <c r="X779" t="str">
        <f>VLOOKUP(D779,Products!A:G,2,FALSE)</f>
        <v>Perfume</v>
      </c>
    </row>
    <row r="780" spans="1:24">
      <c r="A780" s="1" t="s">
        <v>2592</v>
      </c>
      <c r="B780" s="2">
        <v>45475</v>
      </c>
      <c r="C780" s="1" t="s">
        <v>1647</v>
      </c>
      <c r="D780" s="1" t="s">
        <v>1773</v>
      </c>
      <c r="E780" s="1">
        <v>4</v>
      </c>
      <c r="F780" s="1">
        <v>6999</v>
      </c>
      <c r="G780" s="1">
        <v>0</v>
      </c>
      <c r="H780" s="1" t="s">
        <v>1812</v>
      </c>
      <c r="I780" s="1" t="s">
        <v>1802</v>
      </c>
      <c r="J780" s="1" t="s">
        <v>1802</v>
      </c>
      <c r="K780" s="1" t="s">
        <v>1819</v>
      </c>
      <c r="L780" s="1">
        <v>50</v>
      </c>
      <c r="M780" s="1">
        <v>4949</v>
      </c>
      <c r="N780">
        <f t="shared" si="108"/>
        <v>27996</v>
      </c>
      <c r="O780">
        <f t="shared" si="109"/>
        <v>19796</v>
      </c>
      <c r="P780">
        <f t="shared" si="110"/>
        <v>8200</v>
      </c>
      <c r="Q780">
        <f t="shared" si="111"/>
        <v>0.29289898556936705</v>
      </c>
      <c r="R780">
        <f t="shared" si="112"/>
        <v>27996</v>
      </c>
      <c r="S780">
        <f t="shared" si="113"/>
        <v>8200</v>
      </c>
      <c r="T780" t="str">
        <f t="shared" si="114"/>
        <v>Jul</v>
      </c>
      <c r="U780" t="str">
        <f t="shared" si="115"/>
        <v>Jul-2024</v>
      </c>
      <c r="V780" s="3">
        <f t="shared" si="116"/>
        <v>45474</v>
      </c>
      <c r="W780" t="str">
        <f>VLOOKUP(D780,Products!A:G,3,FALSE)</f>
        <v>Beauty &amp; Personal Care</v>
      </c>
      <c r="X780" t="str">
        <f>VLOOKUP(D780,Products!A:G,2,FALSE)</f>
        <v>Perfume</v>
      </c>
    </row>
    <row r="781" spans="1:24">
      <c r="A781" s="1" t="s">
        <v>2593</v>
      </c>
      <c r="B781" s="2">
        <v>45553</v>
      </c>
      <c r="C781" s="1" t="s">
        <v>996</v>
      </c>
      <c r="D781" s="1" t="s">
        <v>1761</v>
      </c>
      <c r="E781" s="1">
        <v>3</v>
      </c>
      <c r="F781" s="1">
        <v>499</v>
      </c>
      <c r="G781" s="1">
        <v>0</v>
      </c>
      <c r="H781" s="1" t="s">
        <v>1812</v>
      </c>
      <c r="I781" s="1" t="s">
        <v>1802</v>
      </c>
      <c r="J781" s="1" t="s">
        <v>1802</v>
      </c>
      <c r="K781" s="1" t="s">
        <v>1819</v>
      </c>
      <c r="L781" s="1">
        <v>50</v>
      </c>
      <c r="M781" s="1">
        <v>394</v>
      </c>
      <c r="N781">
        <f t="shared" si="108"/>
        <v>1497</v>
      </c>
      <c r="O781">
        <f t="shared" si="109"/>
        <v>1182</v>
      </c>
      <c r="P781">
        <f t="shared" si="110"/>
        <v>315</v>
      </c>
      <c r="Q781">
        <f t="shared" si="111"/>
        <v>0.21042084168336672</v>
      </c>
      <c r="R781">
        <f t="shared" si="112"/>
        <v>1497</v>
      </c>
      <c r="S781">
        <f t="shared" si="113"/>
        <v>315</v>
      </c>
      <c r="T781" t="str">
        <f t="shared" si="114"/>
        <v>Sep</v>
      </c>
      <c r="U781" t="str">
        <f t="shared" si="115"/>
        <v>Sep-2024</v>
      </c>
      <c r="V781" s="3">
        <f t="shared" si="116"/>
        <v>45536</v>
      </c>
      <c r="W781" t="str">
        <f>VLOOKUP(D781,Products!A:G,3,FALSE)</f>
        <v>Beauty &amp; Personal Care</v>
      </c>
      <c r="X781" t="str">
        <f>VLOOKUP(D781,Products!A:G,2,FALSE)</f>
        <v>Trimmer</v>
      </c>
    </row>
    <row r="782" spans="1:24">
      <c r="A782" s="1" t="s">
        <v>2594</v>
      </c>
      <c r="B782" s="2">
        <v>45405</v>
      </c>
      <c r="C782" s="1" t="s">
        <v>1572</v>
      </c>
      <c r="D782" s="1" t="s">
        <v>1743</v>
      </c>
      <c r="E782" s="1">
        <v>3</v>
      </c>
      <c r="F782" s="1">
        <v>299</v>
      </c>
      <c r="G782" s="1">
        <v>89.7</v>
      </c>
      <c r="H782" s="1" t="s">
        <v>1805</v>
      </c>
      <c r="I782" s="1" t="s">
        <v>1802</v>
      </c>
      <c r="J782" s="1" t="s">
        <v>1802</v>
      </c>
      <c r="K782" s="1" t="s">
        <v>1813</v>
      </c>
      <c r="L782" s="1">
        <v>100</v>
      </c>
      <c r="M782" s="1">
        <v>188</v>
      </c>
      <c r="N782">
        <f t="shared" si="108"/>
        <v>807.3</v>
      </c>
      <c r="O782">
        <f t="shared" si="109"/>
        <v>564</v>
      </c>
      <c r="P782">
        <f t="shared" si="110"/>
        <v>243.29999999999995</v>
      </c>
      <c r="Q782">
        <f t="shared" si="111"/>
        <v>0.30137495354886656</v>
      </c>
      <c r="R782">
        <f t="shared" si="112"/>
        <v>807.3</v>
      </c>
      <c r="S782">
        <f t="shared" si="113"/>
        <v>243.29999999999995</v>
      </c>
      <c r="T782" t="str">
        <f t="shared" si="114"/>
        <v>Apr</v>
      </c>
      <c r="U782" t="str">
        <f t="shared" si="115"/>
        <v>Apr-2024</v>
      </c>
      <c r="V782" s="3">
        <f t="shared" si="116"/>
        <v>45383</v>
      </c>
      <c r="W782" t="str">
        <f>VLOOKUP(D782,Products!A:G,3,FALSE)</f>
        <v>Home &amp; Kitchen</v>
      </c>
      <c r="X782" t="str">
        <f>VLOOKUP(D782,Products!A:G,2,FALSE)</f>
        <v>Storage Box</v>
      </c>
    </row>
    <row r="783" spans="1:24">
      <c r="A783" s="1" t="s">
        <v>2595</v>
      </c>
      <c r="B783" s="2">
        <v>45348</v>
      </c>
      <c r="C783" s="1" t="s">
        <v>563</v>
      </c>
      <c r="D783" s="1" t="s">
        <v>1736</v>
      </c>
      <c r="E783" s="1">
        <v>4</v>
      </c>
      <c r="F783" s="1">
        <v>2499</v>
      </c>
      <c r="G783" s="1">
        <v>0</v>
      </c>
      <c r="H783" s="1" t="s">
        <v>1812</v>
      </c>
      <c r="I783" s="1" t="s">
        <v>1815</v>
      </c>
      <c r="J783" s="1" t="s">
        <v>1815</v>
      </c>
      <c r="K783" s="1" t="s">
        <v>1803</v>
      </c>
      <c r="L783" s="1">
        <v>60</v>
      </c>
      <c r="M783" s="1">
        <v>1946</v>
      </c>
      <c r="N783">
        <f t="shared" si="108"/>
        <v>9996</v>
      </c>
      <c r="O783">
        <f t="shared" si="109"/>
        <v>7784</v>
      </c>
      <c r="P783">
        <f t="shared" si="110"/>
        <v>2212</v>
      </c>
      <c r="Q783">
        <f t="shared" si="111"/>
        <v>0.22128851540616246</v>
      </c>
      <c r="R783">
        <f t="shared" si="112"/>
        <v>0</v>
      </c>
      <c r="S783">
        <f t="shared" si="113"/>
        <v>0</v>
      </c>
      <c r="T783" t="str">
        <f t="shared" si="114"/>
        <v>Feb</v>
      </c>
      <c r="U783" t="str">
        <f t="shared" si="115"/>
        <v>Feb-2024</v>
      </c>
      <c r="V783" s="3">
        <f t="shared" si="116"/>
        <v>45323</v>
      </c>
      <c r="W783" t="str">
        <f>VLOOKUP(D783,Products!A:G,3,FALSE)</f>
        <v>Home &amp; Kitchen</v>
      </c>
      <c r="X783" t="str">
        <f>VLOOKUP(D783,Products!A:G,2,FALSE)</f>
        <v>Cookware Set</v>
      </c>
    </row>
    <row r="784" spans="1:24">
      <c r="A784" s="1" t="s">
        <v>2596</v>
      </c>
      <c r="B784" s="2">
        <v>45394</v>
      </c>
      <c r="C784" s="1" t="s">
        <v>1535</v>
      </c>
      <c r="D784" s="1" t="s">
        <v>1732</v>
      </c>
      <c r="E784" s="1">
        <v>1</v>
      </c>
      <c r="F784" s="1">
        <v>1599</v>
      </c>
      <c r="G784" s="1">
        <v>159.9</v>
      </c>
      <c r="H784" s="1" t="s">
        <v>1805</v>
      </c>
      <c r="I784" s="1" t="s">
        <v>1802</v>
      </c>
      <c r="J784" s="1" t="s">
        <v>1802</v>
      </c>
      <c r="K784" s="1" t="s">
        <v>1807</v>
      </c>
      <c r="L784" s="1">
        <v>40</v>
      </c>
      <c r="M784" s="1">
        <v>1138</v>
      </c>
      <c r="N784">
        <f t="shared" si="108"/>
        <v>1439.1</v>
      </c>
      <c r="O784">
        <f t="shared" si="109"/>
        <v>1138</v>
      </c>
      <c r="P784">
        <f t="shared" si="110"/>
        <v>301.09999999999991</v>
      </c>
      <c r="Q784">
        <f t="shared" si="111"/>
        <v>0.20922798971579454</v>
      </c>
      <c r="R784">
        <f t="shared" si="112"/>
        <v>1439.1</v>
      </c>
      <c r="S784">
        <f t="shared" si="113"/>
        <v>301.09999999999991</v>
      </c>
      <c r="T784" t="str">
        <f t="shared" si="114"/>
        <v>Apr</v>
      </c>
      <c r="U784" t="str">
        <f t="shared" si="115"/>
        <v>Apr-2024</v>
      </c>
      <c r="V784" s="3">
        <f t="shared" si="116"/>
        <v>45383</v>
      </c>
      <c r="W784" t="str">
        <f>VLOOKUP(D784,Products!A:G,3,FALSE)</f>
        <v>Home &amp; Kitchen</v>
      </c>
      <c r="X784" t="str">
        <f>VLOOKUP(D784,Products!A:G,2,FALSE)</f>
        <v>Air Fryer</v>
      </c>
    </row>
    <row r="785" spans="1:24">
      <c r="A785" s="1" t="s">
        <v>2597</v>
      </c>
      <c r="B785" s="2">
        <v>45714</v>
      </c>
      <c r="C785" s="1" t="s">
        <v>313</v>
      </c>
      <c r="D785" s="1" t="s">
        <v>1680</v>
      </c>
      <c r="E785" s="1">
        <v>1</v>
      </c>
      <c r="F785" s="1">
        <v>2499</v>
      </c>
      <c r="G785" s="1">
        <v>0</v>
      </c>
      <c r="H785" s="1" t="s">
        <v>1812</v>
      </c>
      <c r="I785" s="1" t="s">
        <v>1802</v>
      </c>
      <c r="J785" s="1" t="s">
        <v>1802</v>
      </c>
      <c r="K785" s="1" t="s">
        <v>1819</v>
      </c>
      <c r="L785" s="1">
        <v>40</v>
      </c>
      <c r="M785" s="1">
        <v>2030</v>
      </c>
      <c r="N785">
        <f t="shared" si="108"/>
        <v>2499</v>
      </c>
      <c r="O785">
        <f t="shared" si="109"/>
        <v>2030</v>
      </c>
      <c r="P785">
        <f t="shared" si="110"/>
        <v>469</v>
      </c>
      <c r="Q785">
        <f t="shared" si="111"/>
        <v>0.1876750700280112</v>
      </c>
      <c r="R785">
        <f t="shared" si="112"/>
        <v>2499</v>
      </c>
      <c r="S785">
        <f t="shared" si="113"/>
        <v>469</v>
      </c>
      <c r="T785" t="str">
        <f t="shared" si="114"/>
        <v>Feb</v>
      </c>
      <c r="U785" t="str">
        <f t="shared" si="115"/>
        <v>Feb-2025</v>
      </c>
      <c r="V785" s="3">
        <f t="shared" si="116"/>
        <v>45689</v>
      </c>
      <c r="W785" t="str">
        <f>VLOOKUP(D785,Products!A:G,3,FALSE)</f>
        <v>Electronics</v>
      </c>
      <c r="X785" t="str">
        <f>VLOOKUP(D785,Products!A:G,2,FALSE)</f>
        <v>Headphones</v>
      </c>
    </row>
    <row r="786" spans="1:24">
      <c r="A786" s="1" t="s">
        <v>2598</v>
      </c>
      <c r="B786" s="2">
        <v>45403</v>
      </c>
      <c r="C786" s="1" t="s">
        <v>1254</v>
      </c>
      <c r="D786" s="1" t="s">
        <v>1778</v>
      </c>
      <c r="E786" s="1">
        <v>1</v>
      </c>
      <c r="F786" s="1">
        <v>499</v>
      </c>
      <c r="G786" s="1">
        <v>0</v>
      </c>
      <c r="H786" s="1" t="s">
        <v>1805</v>
      </c>
      <c r="I786" s="1" t="s">
        <v>1815</v>
      </c>
      <c r="J786" s="1" t="s">
        <v>1815</v>
      </c>
      <c r="K786" s="1" t="s">
        <v>1817</v>
      </c>
      <c r="L786" s="1">
        <v>60</v>
      </c>
      <c r="M786" s="1">
        <v>323</v>
      </c>
      <c r="N786">
        <f t="shared" si="108"/>
        <v>499</v>
      </c>
      <c r="O786">
        <f t="shared" si="109"/>
        <v>323</v>
      </c>
      <c r="P786">
        <f t="shared" si="110"/>
        <v>176</v>
      </c>
      <c r="Q786">
        <f t="shared" si="111"/>
        <v>0.35270541082164331</v>
      </c>
      <c r="R786">
        <f t="shared" si="112"/>
        <v>0</v>
      </c>
      <c r="S786">
        <f t="shared" si="113"/>
        <v>0</v>
      </c>
      <c r="T786" t="str">
        <f t="shared" si="114"/>
        <v>Apr</v>
      </c>
      <c r="U786" t="str">
        <f t="shared" si="115"/>
        <v>Apr-2024</v>
      </c>
      <c r="V786" s="3">
        <f t="shared" si="116"/>
        <v>45383</v>
      </c>
      <c r="W786" t="str">
        <f>VLOOKUP(D786,Products!A:G,3,FALSE)</f>
        <v>Sports &amp; Fitness</v>
      </c>
      <c r="X786" t="str">
        <f>VLOOKUP(D786,Products!A:G,2,FALSE)</f>
        <v>Yoga Mat</v>
      </c>
    </row>
    <row r="787" spans="1:24">
      <c r="A787" s="1" t="s">
        <v>2599</v>
      </c>
      <c r="B787" s="2">
        <v>45509</v>
      </c>
      <c r="C787" s="1" t="s">
        <v>1566</v>
      </c>
      <c r="D787" s="1" t="s">
        <v>1738</v>
      </c>
      <c r="E787" s="1">
        <v>1</v>
      </c>
      <c r="F787" s="1">
        <v>599</v>
      </c>
      <c r="G787" s="1">
        <v>0</v>
      </c>
      <c r="H787" s="1" t="s">
        <v>1801</v>
      </c>
      <c r="I787" s="1" t="s">
        <v>1815</v>
      </c>
      <c r="J787" s="1" t="s">
        <v>1815</v>
      </c>
      <c r="K787" s="1" t="s">
        <v>1813</v>
      </c>
      <c r="L787" s="1">
        <v>70</v>
      </c>
      <c r="M787" s="1">
        <v>443</v>
      </c>
      <c r="N787">
        <f t="shared" si="108"/>
        <v>599</v>
      </c>
      <c r="O787">
        <f t="shared" si="109"/>
        <v>443</v>
      </c>
      <c r="P787">
        <f t="shared" si="110"/>
        <v>156</v>
      </c>
      <c r="Q787">
        <f t="shared" si="111"/>
        <v>0.2604340567612688</v>
      </c>
      <c r="R787">
        <f t="shared" si="112"/>
        <v>0</v>
      </c>
      <c r="S787">
        <f t="shared" si="113"/>
        <v>0</v>
      </c>
      <c r="T787" t="str">
        <f t="shared" si="114"/>
        <v>Aug</v>
      </c>
      <c r="U787" t="str">
        <f t="shared" si="115"/>
        <v>Aug-2024</v>
      </c>
      <c r="V787" s="3">
        <f t="shared" si="116"/>
        <v>45505</v>
      </c>
      <c r="W787" t="str">
        <f>VLOOKUP(D787,Products!A:G,3,FALSE)</f>
        <v>Home &amp; Kitchen</v>
      </c>
      <c r="X787" t="str">
        <f>VLOOKUP(D787,Products!A:G,2,FALSE)</f>
        <v>Bedsheet</v>
      </c>
    </row>
    <row r="788" spans="1:24">
      <c r="A788" s="1" t="s">
        <v>2600</v>
      </c>
      <c r="B788" s="2">
        <v>45796</v>
      </c>
      <c r="C788" s="1" t="s">
        <v>1365</v>
      </c>
      <c r="D788" s="1" t="s">
        <v>1768</v>
      </c>
      <c r="E788" s="1">
        <v>1</v>
      </c>
      <c r="F788" s="1">
        <v>399</v>
      </c>
      <c r="G788" s="1">
        <v>0</v>
      </c>
      <c r="H788" s="1" t="s">
        <v>1801</v>
      </c>
      <c r="I788" s="1" t="s">
        <v>1802</v>
      </c>
      <c r="J788" s="1" t="s">
        <v>1802</v>
      </c>
      <c r="K788" s="1" t="s">
        <v>1817</v>
      </c>
      <c r="L788" s="1">
        <v>40</v>
      </c>
      <c r="M788" s="1">
        <v>322</v>
      </c>
      <c r="N788">
        <f t="shared" si="108"/>
        <v>399</v>
      </c>
      <c r="O788">
        <f t="shared" si="109"/>
        <v>322</v>
      </c>
      <c r="P788">
        <f t="shared" si="110"/>
        <v>77</v>
      </c>
      <c r="Q788">
        <f t="shared" si="111"/>
        <v>0.19298245614035087</v>
      </c>
      <c r="R788">
        <f t="shared" si="112"/>
        <v>399</v>
      </c>
      <c r="S788">
        <f t="shared" si="113"/>
        <v>77</v>
      </c>
      <c r="T788" t="str">
        <f t="shared" si="114"/>
        <v>May</v>
      </c>
      <c r="U788" t="str">
        <f t="shared" si="115"/>
        <v>May-2025</v>
      </c>
      <c r="V788" s="3">
        <f t="shared" si="116"/>
        <v>45778</v>
      </c>
      <c r="W788" t="str">
        <f>VLOOKUP(D788,Products!A:G,3,FALSE)</f>
        <v>Beauty &amp; Personal Care</v>
      </c>
      <c r="X788" t="str">
        <f>VLOOKUP(D788,Products!A:G,2,FALSE)</f>
        <v>Skin Care Kit</v>
      </c>
    </row>
    <row r="789" spans="1:24">
      <c r="A789" s="1" t="s">
        <v>2601</v>
      </c>
      <c r="B789" s="2">
        <v>45741</v>
      </c>
      <c r="C789" s="1" t="s">
        <v>668</v>
      </c>
      <c r="D789" s="1" t="s">
        <v>1752</v>
      </c>
      <c r="E789" s="1">
        <v>2</v>
      </c>
      <c r="F789" s="1">
        <v>2999</v>
      </c>
      <c r="G789" s="1">
        <v>299.89999999999998</v>
      </c>
      <c r="H789" s="1" t="s">
        <v>1823</v>
      </c>
      <c r="I789" s="1" t="s">
        <v>1802</v>
      </c>
      <c r="J789" s="1" t="s">
        <v>1802</v>
      </c>
      <c r="K789" s="1" t="s">
        <v>1810</v>
      </c>
      <c r="L789" s="1">
        <v>60</v>
      </c>
      <c r="M789" s="1">
        <v>1877</v>
      </c>
      <c r="N789">
        <f t="shared" si="108"/>
        <v>5698.1</v>
      </c>
      <c r="O789">
        <f t="shared" si="109"/>
        <v>3754</v>
      </c>
      <c r="P789">
        <f t="shared" si="110"/>
        <v>1944.1000000000004</v>
      </c>
      <c r="Q789">
        <f t="shared" si="111"/>
        <v>0.34118390340639865</v>
      </c>
      <c r="R789">
        <f t="shared" si="112"/>
        <v>5698.1</v>
      </c>
      <c r="S789">
        <f t="shared" si="113"/>
        <v>1944.1000000000004</v>
      </c>
      <c r="T789" t="str">
        <f t="shared" si="114"/>
        <v>Mar</v>
      </c>
      <c r="U789" t="str">
        <f t="shared" si="115"/>
        <v>Mar-2025</v>
      </c>
      <c r="V789" s="3">
        <f t="shared" si="116"/>
        <v>45717</v>
      </c>
      <c r="W789" t="str">
        <f>VLOOKUP(D789,Products!A:G,3,FALSE)</f>
        <v>Beauty &amp; Personal Care</v>
      </c>
      <c r="X789" t="str">
        <f>VLOOKUP(D789,Products!A:G,2,FALSE)</f>
        <v>Face Wash</v>
      </c>
    </row>
    <row r="790" spans="1:24">
      <c r="A790" s="1" t="s">
        <v>2602</v>
      </c>
      <c r="B790" s="2">
        <v>45859</v>
      </c>
      <c r="C790" s="1" t="s">
        <v>1570</v>
      </c>
      <c r="D790" s="1" t="s">
        <v>1720</v>
      </c>
      <c r="E790" s="1">
        <v>2</v>
      </c>
      <c r="F790" s="1">
        <v>999</v>
      </c>
      <c r="G790" s="1">
        <v>399.6</v>
      </c>
      <c r="H790" s="1" t="s">
        <v>1801</v>
      </c>
      <c r="I790" s="1" t="s">
        <v>1802</v>
      </c>
      <c r="J790" s="1" t="s">
        <v>1802</v>
      </c>
      <c r="K790" s="1" t="s">
        <v>1807</v>
      </c>
      <c r="L790" s="1">
        <v>70</v>
      </c>
      <c r="M790" s="1">
        <v>573</v>
      </c>
      <c r="N790">
        <f t="shared" si="108"/>
        <v>1598.4</v>
      </c>
      <c r="O790">
        <f t="shared" si="109"/>
        <v>1146</v>
      </c>
      <c r="P790">
        <f t="shared" si="110"/>
        <v>452.40000000000009</v>
      </c>
      <c r="Q790">
        <f t="shared" si="111"/>
        <v>0.28303303303303307</v>
      </c>
      <c r="R790">
        <f t="shared" si="112"/>
        <v>1598.4</v>
      </c>
      <c r="S790">
        <f t="shared" si="113"/>
        <v>452.40000000000009</v>
      </c>
      <c r="T790" t="str">
        <f t="shared" si="114"/>
        <v>Jul</v>
      </c>
      <c r="U790" t="str">
        <f t="shared" si="115"/>
        <v>Jul-2025</v>
      </c>
      <c r="V790" s="3">
        <f t="shared" si="116"/>
        <v>45839</v>
      </c>
      <c r="W790" t="str">
        <f>VLOOKUP(D790,Products!A:G,3,FALSE)</f>
        <v>Fashion</v>
      </c>
      <c r="X790" t="str">
        <f>VLOOKUP(D790,Products!A:G,2,FALSE)</f>
        <v>Backpack</v>
      </c>
    </row>
    <row r="791" spans="1:24">
      <c r="A791" s="1" t="s">
        <v>2603</v>
      </c>
      <c r="B791" s="2">
        <v>45483</v>
      </c>
      <c r="C791" s="1" t="s">
        <v>1395</v>
      </c>
      <c r="D791" s="1" t="s">
        <v>1728</v>
      </c>
      <c r="E791" s="1">
        <v>1</v>
      </c>
      <c r="F791" s="1">
        <v>4999</v>
      </c>
      <c r="G791" s="1">
        <v>499.9</v>
      </c>
      <c r="H791" s="1" t="s">
        <v>1801</v>
      </c>
      <c r="I791" s="1" t="s">
        <v>1802</v>
      </c>
      <c r="J791" s="1" t="s">
        <v>1802</v>
      </c>
      <c r="K791" s="1" t="s">
        <v>1813</v>
      </c>
      <c r="L791" s="1">
        <v>70</v>
      </c>
      <c r="M791" s="1">
        <v>3040</v>
      </c>
      <c r="N791">
        <f t="shared" si="108"/>
        <v>4499.1000000000004</v>
      </c>
      <c r="O791">
        <f t="shared" si="109"/>
        <v>3040</v>
      </c>
      <c r="P791">
        <f t="shared" si="110"/>
        <v>1459.1000000000004</v>
      </c>
      <c r="Q791">
        <f t="shared" si="111"/>
        <v>0.32430930630570565</v>
      </c>
      <c r="R791">
        <f t="shared" si="112"/>
        <v>4499.1000000000004</v>
      </c>
      <c r="S791">
        <f t="shared" si="113"/>
        <v>1459.1000000000004</v>
      </c>
      <c r="T791" t="str">
        <f t="shared" si="114"/>
        <v>Jul</v>
      </c>
      <c r="U791" t="str">
        <f t="shared" si="115"/>
        <v>Jul-2024</v>
      </c>
      <c r="V791" s="3">
        <f t="shared" si="116"/>
        <v>45474</v>
      </c>
      <c r="W791" t="str">
        <f>VLOOKUP(D791,Products!A:G,3,FALSE)</f>
        <v>Home &amp; Kitchen</v>
      </c>
      <c r="X791" t="str">
        <f>VLOOKUP(D791,Products!A:G,2,FALSE)</f>
        <v>Air Fryer</v>
      </c>
    </row>
    <row r="792" spans="1:24">
      <c r="A792" s="1" t="s">
        <v>2604</v>
      </c>
      <c r="B792" s="2">
        <v>45918</v>
      </c>
      <c r="C792" s="1" t="s">
        <v>1344</v>
      </c>
      <c r="D792" s="1" t="s">
        <v>1705</v>
      </c>
      <c r="E792" s="1">
        <v>1</v>
      </c>
      <c r="F792" s="1">
        <v>299</v>
      </c>
      <c r="G792" s="1">
        <v>0</v>
      </c>
      <c r="H792" s="1" t="s">
        <v>1801</v>
      </c>
      <c r="I792" s="1" t="s">
        <v>1802</v>
      </c>
      <c r="J792" s="1" t="s">
        <v>1802</v>
      </c>
      <c r="K792" s="1" t="s">
        <v>1803</v>
      </c>
      <c r="L792" s="1">
        <v>70</v>
      </c>
      <c r="M792" s="1">
        <v>206</v>
      </c>
      <c r="N792">
        <f t="shared" si="108"/>
        <v>299</v>
      </c>
      <c r="O792">
        <f t="shared" si="109"/>
        <v>206</v>
      </c>
      <c r="P792">
        <f t="shared" si="110"/>
        <v>93</v>
      </c>
      <c r="Q792">
        <f t="shared" si="111"/>
        <v>0.31103678929765888</v>
      </c>
      <c r="R792">
        <f t="shared" si="112"/>
        <v>299</v>
      </c>
      <c r="S792">
        <f t="shared" si="113"/>
        <v>93</v>
      </c>
      <c r="T792" t="str">
        <f t="shared" si="114"/>
        <v>Sep</v>
      </c>
      <c r="U792" t="str">
        <f t="shared" si="115"/>
        <v>Sep-2025</v>
      </c>
      <c r="V792" s="3">
        <f t="shared" si="116"/>
        <v>45901</v>
      </c>
      <c r="W792" t="str">
        <f>VLOOKUP(D792,Products!A:G,3,FALSE)</f>
        <v>Fashion</v>
      </c>
      <c r="X792" t="str">
        <f>VLOOKUP(D792,Products!A:G,2,FALSE)</f>
        <v>Jeans</v>
      </c>
    </row>
    <row r="793" spans="1:24">
      <c r="A793" s="1" t="s">
        <v>2605</v>
      </c>
      <c r="B793" s="2">
        <v>45670</v>
      </c>
      <c r="C793" s="1" t="s">
        <v>383</v>
      </c>
      <c r="D793" s="1" t="s">
        <v>1790</v>
      </c>
      <c r="E793" s="1">
        <v>1</v>
      </c>
      <c r="F793" s="1">
        <v>999</v>
      </c>
      <c r="G793" s="1">
        <v>99.9</v>
      </c>
      <c r="H793" s="1" t="s">
        <v>1821</v>
      </c>
      <c r="I793" s="1" t="s">
        <v>1802</v>
      </c>
      <c r="J793" s="1" t="s">
        <v>1802</v>
      </c>
      <c r="K793" s="1" t="s">
        <v>1813</v>
      </c>
      <c r="L793" s="1">
        <v>40</v>
      </c>
      <c r="M793" s="1">
        <v>629</v>
      </c>
      <c r="N793">
        <f t="shared" si="108"/>
        <v>899.1</v>
      </c>
      <c r="O793">
        <f t="shared" si="109"/>
        <v>629</v>
      </c>
      <c r="P793">
        <f t="shared" si="110"/>
        <v>270.10000000000002</v>
      </c>
      <c r="Q793">
        <f t="shared" si="111"/>
        <v>0.30041152263374488</v>
      </c>
      <c r="R793">
        <f t="shared" si="112"/>
        <v>899.1</v>
      </c>
      <c r="S793">
        <f t="shared" si="113"/>
        <v>270.10000000000002</v>
      </c>
      <c r="T793" t="str">
        <f t="shared" si="114"/>
        <v>Jan</v>
      </c>
      <c r="U793" t="str">
        <f t="shared" si="115"/>
        <v>Jan-2025</v>
      </c>
      <c r="V793" s="3">
        <f t="shared" si="116"/>
        <v>45658</v>
      </c>
      <c r="W793" t="str">
        <f>VLOOKUP(D793,Products!A:G,3,FALSE)</f>
        <v>Sports &amp; Fitness</v>
      </c>
      <c r="X793" t="str">
        <f>VLOOKUP(D793,Products!A:G,2,FALSE)</f>
        <v>Fitness Band</v>
      </c>
    </row>
    <row r="794" spans="1:24">
      <c r="A794" s="1" t="s">
        <v>2606</v>
      </c>
      <c r="B794" s="2">
        <v>45420</v>
      </c>
      <c r="C794" s="1" t="s">
        <v>687</v>
      </c>
      <c r="D794" s="1" t="s">
        <v>1680</v>
      </c>
      <c r="E794" s="1">
        <v>4</v>
      </c>
      <c r="F794" s="1">
        <v>2499</v>
      </c>
      <c r="G794" s="1">
        <v>0</v>
      </c>
      <c r="H794" s="1" t="s">
        <v>1821</v>
      </c>
      <c r="I794" s="1" t="s">
        <v>1802</v>
      </c>
      <c r="J794" s="1" t="s">
        <v>1802</v>
      </c>
      <c r="K794" s="1" t="s">
        <v>1813</v>
      </c>
      <c r="L794" s="1">
        <v>50</v>
      </c>
      <c r="M794" s="1">
        <v>2030</v>
      </c>
      <c r="N794">
        <f t="shared" si="108"/>
        <v>9996</v>
      </c>
      <c r="O794">
        <f t="shared" si="109"/>
        <v>8120</v>
      </c>
      <c r="P794">
        <f t="shared" si="110"/>
        <v>1876</v>
      </c>
      <c r="Q794">
        <f t="shared" si="111"/>
        <v>0.1876750700280112</v>
      </c>
      <c r="R794">
        <f t="shared" si="112"/>
        <v>9996</v>
      </c>
      <c r="S794">
        <f t="shared" si="113"/>
        <v>1876</v>
      </c>
      <c r="T794" t="str">
        <f t="shared" si="114"/>
        <v>May</v>
      </c>
      <c r="U794" t="str">
        <f t="shared" si="115"/>
        <v>May-2024</v>
      </c>
      <c r="V794" s="3">
        <f t="shared" si="116"/>
        <v>45413</v>
      </c>
      <c r="W794" t="str">
        <f>VLOOKUP(D794,Products!A:G,3,FALSE)</f>
        <v>Electronics</v>
      </c>
      <c r="X794" t="str">
        <f>VLOOKUP(D794,Products!A:G,2,FALSE)</f>
        <v>Headphones</v>
      </c>
    </row>
    <row r="795" spans="1:24">
      <c r="A795" s="1" t="s">
        <v>2607</v>
      </c>
      <c r="B795" s="2">
        <v>45553</v>
      </c>
      <c r="C795" s="1" t="s">
        <v>854</v>
      </c>
      <c r="D795" s="1" t="s">
        <v>1680</v>
      </c>
      <c r="E795" s="1">
        <v>3</v>
      </c>
      <c r="F795" s="1">
        <v>2499</v>
      </c>
      <c r="G795" s="1">
        <v>0</v>
      </c>
      <c r="H795" s="1" t="s">
        <v>1821</v>
      </c>
      <c r="I795" s="1" t="s">
        <v>1815</v>
      </c>
      <c r="J795" s="1" t="s">
        <v>1815</v>
      </c>
      <c r="K795" s="1" t="s">
        <v>1819</v>
      </c>
      <c r="L795" s="1">
        <v>70</v>
      </c>
      <c r="M795" s="1">
        <v>2030</v>
      </c>
      <c r="N795">
        <f t="shared" si="108"/>
        <v>7497</v>
      </c>
      <c r="O795">
        <f t="shared" si="109"/>
        <v>6090</v>
      </c>
      <c r="P795">
        <f t="shared" si="110"/>
        <v>1407</v>
      </c>
      <c r="Q795">
        <f t="shared" si="111"/>
        <v>0.1876750700280112</v>
      </c>
      <c r="R795">
        <f t="shared" si="112"/>
        <v>0</v>
      </c>
      <c r="S795">
        <f t="shared" si="113"/>
        <v>0</v>
      </c>
      <c r="T795" t="str">
        <f t="shared" si="114"/>
        <v>Sep</v>
      </c>
      <c r="U795" t="str">
        <f t="shared" si="115"/>
        <v>Sep-2024</v>
      </c>
      <c r="V795" s="3">
        <f t="shared" si="116"/>
        <v>45536</v>
      </c>
      <c r="W795" t="str">
        <f>VLOOKUP(D795,Products!A:G,3,FALSE)</f>
        <v>Electronics</v>
      </c>
      <c r="X795" t="str">
        <f>VLOOKUP(D795,Products!A:G,2,FALSE)</f>
        <v>Headphones</v>
      </c>
    </row>
    <row r="796" spans="1:24">
      <c r="A796" s="1" t="s">
        <v>2608</v>
      </c>
      <c r="B796" s="2">
        <v>45587</v>
      </c>
      <c r="C796" s="1" t="s">
        <v>1116</v>
      </c>
      <c r="D796" s="1" t="s">
        <v>1738</v>
      </c>
      <c r="E796" s="1">
        <v>3</v>
      </c>
      <c r="F796" s="1">
        <v>599</v>
      </c>
      <c r="G796" s="1">
        <v>179.7</v>
      </c>
      <c r="H796" s="1" t="s">
        <v>1801</v>
      </c>
      <c r="I796" s="1" t="s">
        <v>1802</v>
      </c>
      <c r="J796" s="1" t="s">
        <v>1809</v>
      </c>
      <c r="K796" s="1" t="s">
        <v>1810</v>
      </c>
      <c r="L796" s="1">
        <v>50</v>
      </c>
      <c r="M796" s="1">
        <v>443</v>
      </c>
      <c r="N796">
        <f t="shared" si="108"/>
        <v>1617.3</v>
      </c>
      <c r="O796">
        <f t="shared" si="109"/>
        <v>1329</v>
      </c>
      <c r="P796">
        <f t="shared" si="110"/>
        <v>288.29999999999995</v>
      </c>
      <c r="Q796">
        <f t="shared" si="111"/>
        <v>0.1782600630680764</v>
      </c>
      <c r="R796">
        <f t="shared" si="112"/>
        <v>1617.3</v>
      </c>
      <c r="S796">
        <f t="shared" si="113"/>
        <v>288.29999999999995</v>
      </c>
      <c r="T796" t="str">
        <f t="shared" si="114"/>
        <v>Oct</v>
      </c>
      <c r="U796" t="str">
        <f t="shared" si="115"/>
        <v>Oct-2024</v>
      </c>
      <c r="V796" s="3">
        <f t="shared" si="116"/>
        <v>45566</v>
      </c>
      <c r="W796" t="str">
        <f>VLOOKUP(D796,Products!A:G,3,FALSE)</f>
        <v>Home &amp; Kitchen</v>
      </c>
      <c r="X796" t="str">
        <f>VLOOKUP(D796,Products!A:G,2,FALSE)</f>
        <v>Bedsheet</v>
      </c>
    </row>
    <row r="797" spans="1:24">
      <c r="A797" s="1" t="s">
        <v>2609</v>
      </c>
      <c r="B797" s="2">
        <v>45499</v>
      </c>
      <c r="C797" s="1" t="s">
        <v>1081</v>
      </c>
      <c r="D797" s="1" t="s">
        <v>1742</v>
      </c>
      <c r="E797" s="1">
        <v>2</v>
      </c>
      <c r="F797" s="1">
        <v>299</v>
      </c>
      <c r="G797" s="1">
        <v>0</v>
      </c>
      <c r="H797" s="1" t="s">
        <v>1812</v>
      </c>
      <c r="I797" s="1" t="s">
        <v>1815</v>
      </c>
      <c r="J797" s="1" t="s">
        <v>1815</v>
      </c>
      <c r="K797" s="1" t="s">
        <v>1813</v>
      </c>
      <c r="L797" s="1">
        <v>50</v>
      </c>
      <c r="M797" s="1">
        <v>188</v>
      </c>
      <c r="N797">
        <f t="shared" si="108"/>
        <v>598</v>
      </c>
      <c r="O797">
        <f t="shared" si="109"/>
        <v>376</v>
      </c>
      <c r="P797">
        <f t="shared" si="110"/>
        <v>222</v>
      </c>
      <c r="Q797">
        <f t="shared" si="111"/>
        <v>0.37123745819397991</v>
      </c>
      <c r="R797">
        <f t="shared" si="112"/>
        <v>0</v>
      </c>
      <c r="S797">
        <f t="shared" si="113"/>
        <v>0</v>
      </c>
      <c r="T797" t="str">
        <f t="shared" si="114"/>
        <v>Jul</v>
      </c>
      <c r="U797" t="str">
        <f t="shared" si="115"/>
        <v>Jul-2024</v>
      </c>
      <c r="V797" s="3">
        <f t="shared" si="116"/>
        <v>45474</v>
      </c>
      <c r="W797" t="str">
        <f>VLOOKUP(D797,Products!A:G,3,FALSE)</f>
        <v>Home &amp; Kitchen</v>
      </c>
      <c r="X797" t="str">
        <f>VLOOKUP(D797,Products!A:G,2,FALSE)</f>
        <v>Bedsheet</v>
      </c>
    </row>
    <row r="798" spans="1:24">
      <c r="A798" s="1" t="s">
        <v>2610</v>
      </c>
      <c r="B798" s="2">
        <v>45916</v>
      </c>
      <c r="C798" s="1" t="s">
        <v>428</v>
      </c>
      <c r="D798" s="1" t="s">
        <v>1795</v>
      </c>
      <c r="E798" s="1">
        <v>4</v>
      </c>
      <c r="F798" s="1">
        <v>499</v>
      </c>
      <c r="G798" s="1">
        <v>399.2</v>
      </c>
      <c r="H798" s="1" t="s">
        <v>1801</v>
      </c>
      <c r="I798" s="1" t="s">
        <v>1802</v>
      </c>
      <c r="J798" s="1" t="s">
        <v>1802</v>
      </c>
      <c r="K798" s="1" t="s">
        <v>1817</v>
      </c>
      <c r="L798" s="1">
        <v>60</v>
      </c>
      <c r="M798" s="1">
        <v>324</v>
      </c>
      <c r="N798">
        <f t="shared" si="108"/>
        <v>1596.8</v>
      </c>
      <c r="O798">
        <f t="shared" si="109"/>
        <v>1296</v>
      </c>
      <c r="P798">
        <f t="shared" si="110"/>
        <v>300.79999999999995</v>
      </c>
      <c r="Q798">
        <f t="shared" si="111"/>
        <v>0.18837675350701399</v>
      </c>
      <c r="R798">
        <f t="shared" si="112"/>
        <v>1596.8</v>
      </c>
      <c r="S798">
        <f t="shared" si="113"/>
        <v>300.79999999999995</v>
      </c>
      <c r="T798" t="str">
        <f t="shared" si="114"/>
        <v>Sep</v>
      </c>
      <c r="U798" t="str">
        <f t="shared" si="115"/>
        <v>Sep-2025</v>
      </c>
      <c r="V798" s="3">
        <f t="shared" si="116"/>
        <v>45901</v>
      </c>
      <c r="W798" t="str">
        <f>VLOOKUP(D798,Products!A:G,3,FALSE)</f>
        <v>Sports &amp; Fitness</v>
      </c>
      <c r="X798" t="str">
        <f>VLOOKUP(D798,Products!A:G,2,FALSE)</f>
        <v>Cricket Bat</v>
      </c>
    </row>
    <row r="799" spans="1:24">
      <c r="A799" s="1" t="s">
        <v>2611</v>
      </c>
      <c r="B799" s="2">
        <v>45651</v>
      </c>
      <c r="C799" s="1" t="s">
        <v>1012</v>
      </c>
      <c r="D799" s="1" t="s">
        <v>1752</v>
      </c>
      <c r="E799" s="1">
        <v>4</v>
      </c>
      <c r="F799" s="1">
        <v>2999</v>
      </c>
      <c r="G799" s="1">
        <v>1799.4</v>
      </c>
      <c r="H799" s="1" t="s">
        <v>1801</v>
      </c>
      <c r="I799" s="1" t="s">
        <v>1802</v>
      </c>
      <c r="J799" s="1" t="s">
        <v>1802</v>
      </c>
      <c r="K799" s="1" t="s">
        <v>1803</v>
      </c>
      <c r="L799" s="1">
        <v>50</v>
      </c>
      <c r="M799" s="1">
        <v>1877</v>
      </c>
      <c r="N799">
        <f t="shared" si="108"/>
        <v>10196.6</v>
      </c>
      <c r="O799">
        <f t="shared" si="109"/>
        <v>7508</v>
      </c>
      <c r="P799">
        <f t="shared" si="110"/>
        <v>2688.6000000000004</v>
      </c>
      <c r="Q799">
        <f t="shared" si="111"/>
        <v>0.2636761273365632</v>
      </c>
      <c r="R799">
        <f t="shared" si="112"/>
        <v>10196.6</v>
      </c>
      <c r="S799">
        <f t="shared" si="113"/>
        <v>2688.6000000000004</v>
      </c>
      <c r="T799" t="str">
        <f t="shared" si="114"/>
        <v>Dec</v>
      </c>
      <c r="U799" t="str">
        <f t="shared" si="115"/>
        <v>Dec-2024</v>
      </c>
      <c r="V799" s="3">
        <f t="shared" si="116"/>
        <v>45627</v>
      </c>
      <c r="W799" t="str">
        <f>VLOOKUP(D799,Products!A:G,3,FALSE)</f>
        <v>Beauty &amp; Personal Care</v>
      </c>
      <c r="X799" t="str">
        <f>VLOOKUP(D799,Products!A:G,2,FALSE)</f>
        <v>Face Wash</v>
      </c>
    </row>
    <row r="800" spans="1:24">
      <c r="A800" s="1" t="s">
        <v>2612</v>
      </c>
      <c r="B800" s="2">
        <v>45455</v>
      </c>
      <c r="C800" s="1" t="s">
        <v>978</v>
      </c>
      <c r="D800" s="1" t="s">
        <v>1753</v>
      </c>
      <c r="E800" s="1">
        <v>3</v>
      </c>
      <c r="F800" s="1">
        <v>799</v>
      </c>
      <c r="G800" s="1">
        <v>0</v>
      </c>
      <c r="H800" s="1" t="s">
        <v>1823</v>
      </c>
      <c r="I800" s="1" t="s">
        <v>1802</v>
      </c>
      <c r="J800" s="1" t="s">
        <v>1802</v>
      </c>
      <c r="K800" s="1" t="s">
        <v>1807</v>
      </c>
      <c r="L800" s="1">
        <v>100</v>
      </c>
      <c r="M800" s="1">
        <v>445</v>
      </c>
      <c r="N800">
        <f t="shared" si="108"/>
        <v>2397</v>
      </c>
      <c r="O800">
        <f t="shared" si="109"/>
        <v>1335</v>
      </c>
      <c r="P800">
        <f t="shared" si="110"/>
        <v>1062</v>
      </c>
      <c r="Q800">
        <f t="shared" si="111"/>
        <v>0.44305381727158949</v>
      </c>
      <c r="R800">
        <f t="shared" si="112"/>
        <v>2397</v>
      </c>
      <c r="S800">
        <f t="shared" si="113"/>
        <v>1062</v>
      </c>
      <c r="T800" t="str">
        <f t="shared" si="114"/>
        <v>Jun</v>
      </c>
      <c r="U800" t="str">
        <f t="shared" si="115"/>
        <v>Jun-2024</v>
      </c>
      <c r="V800" s="3">
        <f t="shared" si="116"/>
        <v>45444</v>
      </c>
      <c r="W800" t="str">
        <f>VLOOKUP(D800,Products!A:G,3,FALSE)</f>
        <v>Beauty &amp; Personal Care</v>
      </c>
      <c r="X800" t="str">
        <f>VLOOKUP(D800,Products!A:G,2,FALSE)</f>
        <v>Face Wash</v>
      </c>
    </row>
    <row r="801" spans="1:24">
      <c r="A801" s="1" t="s">
        <v>2613</v>
      </c>
      <c r="B801" s="2">
        <v>45465</v>
      </c>
      <c r="C801" s="1" t="s">
        <v>1576</v>
      </c>
      <c r="D801" s="1" t="s">
        <v>1779</v>
      </c>
      <c r="E801" s="1">
        <v>2</v>
      </c>
      <c r="F801" s="1">
        <v>999</v>
      </c>
      <c r="G801" s="1">
        <v>0</v>
      </c>
      <c r="H801" s="1" t="s">
        <v>1801</v>
      </c>
      <c r="I801" s="1" t="s">
        <v>1815</v>
      </c>
      <c r="J801" s="1" t="s">
        <v>1815</v>
      </c>
      <c r="K801" s="1" t="s">
        <v>1810</v>
      </c>
      <c r="L801" s="1">
        <v>40</v>
      </c>
      <c r="M801" s="1">
        <v>809</v>
      </c>
      <c r="N801">
        <f t="shared" si="108"/>
        <v>1998</v>
      </c>
      <c r="O801">
        <f t="shared" si="109"/>
        <v>1618</v>
      </c>
      <c r="P801">
        <f t="shared" si="110"/>
        <v>380</v>
      </c>
      <c r="Q801">
        <f t="shared" si="111"/>
        <v>0.19019019019019018</v>
      </c>
      <c r="R801">
        <f t="shared" si="112"/>
        <v>0</v>
      </c>
      <c r="S801">
        <f t="shared" si="113"/>
        <v>0</v>
      </c>
      <c r="T801" t="str">
        <f t="shared" si="114"/>
        <v>Jun</v>
      </c>
      <c r="U801" t="str">
        <f t="shared" si="115"/>
        <v>Jun-2024</v>
      </c>
      <c r="V801" s="3">
        <f t="shared" si="116"/>
        <v>45444</v>
      </c>
      <c r="W801" t="str">
        <f>VLOOKUP(D801,Products!A:G,3,FALSE)</f>
        <v>Sports &amp; Fitness</v>
      </c>
      <c r="X801" t="str">
        <f>VLOOKUP(D801,Products!A:G,2,FALSE)</f>
        <v>Yoga Mat</v>
      </c>
    </row>
    <row r="802" spans="1:24">
      <c r="A802" s="1" t="s">
        <v>2614</v>
      </c>
      <c r="B802" s="2">
        <v>45334</v>
      </c>
      <c r="C802" s="1" t="s">
        <v>233</v>
      </c>
      <c r="D802" s="1" t="s">
        <v>1704</v>
      </c>
      <c r="E802" s="1">
        <v>1</v>
      </c>
      <c r="F802" s="1">
        <v>599</v>
      </c>
      <c r="G802" s="1">
        <v>89.85</v>
      </c>
      <c r="H802" s="1" t="s">
        <v>1801</v>
      </c>
      <c r="I802" s="1" t="s">
        <v>1802</v>
      </c>
      <c r="J802" s="1" t="s">
        <v>1802</v>
      </c>
      <c r="K802" s="1" t="s">
        <v>1817</v>
      </c>
      <c r="L802" s="1">
        <v>80</v>
      </c>
      <c r="M802" s="1">
        <v>363</v>
      </c>
      <c r="N802">
        <f t="shared" si="108"/>
        <v>509.15</v>
      </c>
      <c r="O802">
        <f t="shared" si="109"/>
        <v>363</v>
      </c>
      <c r="P802">
        <f t="shared" si="110"/>
        <v>146.14999999999998</v>
      </c>
      <c r="Q802">
        <f t="shared" si="111"/>
        <v>0.28704703918295194</v>
      </c>
      <c r="R802">
        <f t="shared" si="112"/>
        <v>509.15</v>
      </c>
      <c r="S802">
        <f t="shared" si="113"/>
        <v>146.14999999999998</v>
      </c>
      <c r="T802" t="str">
        <f t="shared" si="114"/>
        <v>Feb</v>
      </c>
      <c r="U802" t="str">
        <f t="shared" si="115"/>
        <v>Feb-2024</v>
      </c>
      <c r="V802" s="3">
        <f t="shared" si="116"/>
        <v>45323</v>
      </c>
      <c r="W802" t="str">
        <f>VLOOKUP(D802,Products!A:G,3,FALSE)</f>
        <v>Fashion</v>
      </c>
      <c r="X802" t="str">
        <f>VLOOKUP(D802,Products!A:G,2,FALSE)</f>
        <v>Jeans</v>
      </c>
    </row>
    <row r="803" spans="1:24">
      <c r="A803" s="1" t="s">
        <v>2615</v>
      </c>
      <c r="B803" s="2">
        <v>45561</v>
      </c>
      <c r="C803" s="1" t="s">
        <v>103</v>
      </c>
      <c r="D803" s="1" t="s">
        <v>1715</v>
      </c>
      <c r="E803" s="1">
        <v>2</v>
      </c>
      <c r="F803" s="1">
        <v>1299</v>
      </c>
      <c r="G803" s="1">
        <v>519.6</v>
      </c>
      <c r="H803" s="1" t="s">
        <v>1805</v>
      </c>
      <c r="I803" s="1" t="s">
        <v>1802</v>
      </c>
      <c r="J803" s="1" t="s">
        <v>1802</v>
      </c>
      <c r="K803" s="1" t="s">
        <v>1819</v>
      </c>
      <c r="L803" s="1">
        <v>80</v>
      </c>
      <c r="M803" s="1">
        <v>863</v>
      </c>
      <c r="N803">
        <f t="shared" si="108"/>
        <v>2078.4</v>
      </c>
      <c r="O803">
        <f t="shared" si="109"/>
        <v>1726</v>
      </c>
      <c r="P803">
        <f t="shared" si="110"/>
        <v>352.40000000000009</v>
      </c>
      <c r="Q803">
        <f t="shared" si="111"/>
        <v>0.16955350269438033</v>
      </c>
      <c r="R803">
        <f t="shared" si="112"/>
        <v>2078.4</v>
      </c>
      <c r="S803">
        <f t="shared" si="113"/>
        <v>352.40000000000009</v>
      </c>
      <c r="T803" t="str">
        <f t="shared" si="114"/>
        <v>Sep</v>
      </c>
      <c r="U803" t="str">
        <f t="shared" si="115"/>
        <v>Sep-2024</v>
      </c>
      <c r="V803" s="3">
        <f t="shared" si="116"/>
        <v>45536</v>
      </c>
      <c r="W803" t="str">
        <f>VLOOKUP(D803,Products!A:G,3,FALSE)</f>
        <v>Fashion</v>
      </c>
      <c r="X803" t="str">
        <f>VLOOKUP(D803,Products!A:G,2,FALSE)</f>
        <v>Jacket</v>
      </c>
    </row>
    <row r="804" spans="1:24">
      <c r="A804" s="1" t="s">
        <v>2616</v>
      </c>
      <c r="B804" s="2">
        <v>45753</v>
      </c>
      <c r="C804" s="1" t="s">
        <v>761</v>
      </c>
      <c r="D804" s="1" t="s">
        <v>1780</v>
      </c>
      <c r="E804" s="1">
        <v>4</v>
      </c>
      <c r="F804" s="1">
        <v>2999</v>
      </c>
      <c r="G804" s="1">
        <v>1799.4</v>
      </c>
      <c r="H804" s="1" t="s">
        <v>1823</v>
      </c>
      <c r="I804" s="1" t="s">
        <v>1802</v>
      </c>
      <c r="J804" s="1" t="s">
        <v>1802</v>
      </c>
      <c r="K804" s="1" t="s">
        <v>1807</v>
      </c>
      <c r="L804" s="1">
        <v>80</v>
      </c>
      <c r="M804" s="1">
        <v>2394</v>
      </c>
      <c r="N804">
        <f t="shared" si="108"/>
        <v>10196.6</v>
      </c>
      <c r="O804">
        <f t="shared" si="109"/>
        <v>9576</v>
      </c>
      <c r="P804">
        <f t="shared" si="110"/>
        <v>620.60000000000036</v>
      </c>
      <c r="Q804">
        <f t="shared" si="111"/>
        <v>6.0863425063256413E-2</v>
      </c>
      <c r="R804">
        <f t="shared" si="112"/>
        <v>10196.6</v>
      </c>
      <c r="S804">
        <f t="shared" si="113"/>
        <v>620.60000000000036</v>
      </c>
      <c r="T804" t="str">
        <f t="shared" si="114"/>
        <v>Apr</v>
      </c>
      <c r="U804" t="str">
        <f t="shared" si="115"/>
        <v>Apr-2025</v>
      </c>
      <c r="V804" s="3">
        <f t="shared" si="116"/>
        <v>45748</v>
      </c>
      <c r="W804" t="str">
        <f>VLOOKUP(D804,Products!A:G,3,FALSE)</f>
        <v>Sports &amp; Fitness</v>
      </c>
      <c r="X804" t="str">
        <f>VLOOKUP(D804,Products!A:G,2,FALSE)</f>
        <v>Running Shoes</v>
      </c>
    </row>
    <row r="805" spans="1:24">
      <c r="A805" s="1" t="s">
        <v>2617</v>
      </c>
      <c r="B805" s="2">
        <v>45744</v>
      </c>
      <c r="C805" s="1" t="s">
        <v>1544</v>
      </c>
      <c r="D805" s="1" t="s">
        <v>1797</v>
      </c>
      <c r="E805" s="1">
        <v>1</v>
      </c>
      <c r="F805" s="1">
        <v>399</v>
      </c>
      <c r="G805" s="1">
        <v>0</v>
      </c>
      <c r="H805" s="1" t="s">
        <v>1801</v>
      </c>
      <c r="I805" s="1" t="s">
        <v>1815</v>
      </c>
      <c r="J805" s="1" t="s">
        <v>1815</v>
      </c>
      <c r="K805" s="1" t="s">
        <v>1807</v>
      </c>
      <c r="L805" s="1">
        <v>40</v>
      </c>
      <c r="M805" s="1">
        <v>278</v>
      </c>
      <c r="N805">
        <f t="shared" si="108"/>
        <v>399</v>
      </c>
      <c r="O805">
        <f t="shared" si="109"/>
        <v>278</v>
      </c>
      <c r="P805">
        <f t="shared" si="110"/>
        <v>121</v>
      </c>
      <c r="Q805">
        <f t="shared" si="111"/>
        <v>0.3032581453634085</v>
      </c>
      <c r="R805">
        <f t="shared" si="112"/>
        <v>0</v>
      </c>
      <c r="S805">
        <f t="shared" si="113"/>
        <v>0</v>
      </c>
      <c r="T805" t="str">
        <f t="shared" si="114"/>
        <v>Mar</v>
      </c>
      <c r="U805" t="str">
        <f t="shared" si="115"/>
        <v>Mar-2025</v>
      </c>
      <c r="V805" s="3">
        <f t="shared" si="116"/>
        <v>45717</v>
      </c>
      <c r="W805" t="str">
        <f>VLOOKUP(D805,Products!A:G,3,FALSE)</f>
        <v>Sports &amp; Fitness</v>
      </c>
      <c r="X805" t="str">
        <f>VLOOKUP(D805,Products!A:G,2,FALSE)</f>
        <v>Cricket Bat</v>
      </c>
    </row>
    <row r="806" spans="1:24">
      <c r="A806" s="1" t="s">
        <v>2618</v>
      </c>
      <c r="B806" s="2">
        <v>45454</v>
      </c>
      <c r="C806" s="1" t="s">
        <v>745</v>
      </c>
      <c r="D806" s="1" t="s">
        <v>1670</v>
      </c>
      <c r="E806" s="1">
        <v>4</v>
      </c>
      <c r="F806" s="1">
        <v>599</v>
      </c>
      <c r="G806" s="1">
        <v>239.6</v>
      </c>
      <c r="H806" s="1" t="s">
        <v>1801</v>
      </c>
      <c r="I806" s="1" t="s">
        <v>1802</v>
      </c>
      <c r="J806" s="1" t="s">
        <v>1809</v>
      </c>
      <c r="K806" s="1" t="s">
        <v>1810</v>
      </c>
      <c r="L806" s="1">
        <v>60</v>
      </c>
      <c r="M806" s="1">
        <v>426</v>
      </c>
      <c r="N806">
        <f t="shared" si="108"/>
        <v>2156.4</v>
      </c>
      <c r="O806">
        <f t="shared" si="109"/>
        <v>1704</v>
      </c>
      <c r="P806">
        <f t="shared" si="110"/>
        <v>452.40000000000009</v>
      </c>
      <c r="Q806">
        <f t="shared" si="111"/>
        <v>0.20979410127991099</v>
      </c>
      <c r="R806">
        <f t="shared" si="112"/>
        <v>2156.4</v>
      </c>
      <c r="S806">
        <f t="shared" si="113"/>
        <v>452.40000000000009</v>
      </c>
      <c r="T806" t="str">
        <f t="shared" si="114"/>
        <v>Jun</v>
      </c>
      <c r="U806" t="str">
        <f t="shared" si="115"/>
        <v>Jun-2024</v>
      </c>
      <c r="V806" s="3">
        <f t="shared" si="116"/>
        <v>45444</v>
      </c>
      <c r="W806" t="str">
        <f>VLOOKUP(D806,Products!A:G,3,FALSE)</f>
        <v>Electronics</v>
      </c>
      <c r="X806" t="str">
        <f>VLOOKUP(D806,Products!A:G,2,FALSE)</f>
        <v>Laptop</v>
      </c>
    </row>
    <row r="807" spans="1:24">
      <c r="A807" s="1" t="s">
        <v>2619</v>
      </c>
      <c r="B807" s="2">
        <v>45495</v>
      </c>
      <c r="C807" s="1" t="s">
        <v>1533</v>
      </c>
      <c r="D807" s="1" t="s">
        <v>1761</v>
      </c>
      <c r="E807" s="1">
        <v>3</v>
      </c>
      <c r="F807" s="1">
        <v>499</v>
      </c>
      <c r="G807" s="1">
        <v>299.39999999999998</v>
      </c>
      <c r="H807" s="1" t="s">
        <v>1805</v>
      </c>
      <c r="I807" s="1" t="s">
        <v>1802</v>
      </c>
      <c r="J807" s="1" t="s">
        <v>1802</v>
      </c>
      <c r="K807" s="1" t="s">
        <v>1813</v>
      </c>
      <c r="L807" s="1">
        <v>40</v>
      </c>
      <c r="M807" s="1">
        <v>394</v>
      </c>
      <c r="N807">
        <f t="shared" si="108"/>
        <v>1197.5999999999999</v>
      </c>
      <c r="O807">
        <f t="shared" si="109"/>
        <v>1182</v>
      </c>
      <c r="P807">
        <f t="shared" si="110"/>
        <v>15.599999999999909</v>
      </c>
      <c r="Q807">
        <f t="shared" si="111"/>
        <v>1.3026052104208341E-2</v>
      </c>
      <c r="R807">
        <f t="shared" si="112"/>
        <v>1197.5999999999999</v>
      </c>
      <c r="S807">
        <f t="shared" si="113"/>
        <v>15.599999999999909</v>
      </c>
      <c r="T807" t="str">
        <f t="shared" si="114"/>
        <v>Jul</v>
      </c>
      <c r="U807" t="str">
        <f t="shared" si="115"/>
        <v>Jul-2024</v>
      </c>
      <c r="V807" s="3">
        <f t="shared" si="116"/>
        <v>45474</v>
      </c>
      <c r="W807" t="str">
        <f>VLOOKUP(D807,Products!A:G,3,FALSE)</f>
        <v>Beauty &amp; Personal Care</v>
      </c>
      <c r="X807" t="str">
        <f>VLOOKUP(D807,Products!A:G,2,FALSE)</f>
        <v>Trimmer</v>
      </c>
    </row>
    <row r="808" spans="1:24">
      <c r="A808" s="1" t="s">
        <v>2620</v>
      </c>
      <c r="B808" s="2">
        <v>45672</v>
      </c>
      <c r="C808" s="1" t="s">
        <v>1162</v>
      </c>
      <c r="D808" s="1" t="s">
        <v>1683</v>
      </c>
      <c r="E808" s="1">
        <v>4</v>
      </c>
      <c r="F808" s="1">
        <v>999</v>
      </c>
      <c r="G808" s="1">
        <v>0</v>
      </c>
      <c r="H808" s="1" t="s">
        <v>1823</v>
      </c>
      <c r="I808" s="1" t="s">
        <v>1815</v>
      </c>
      <c r="J808" s="1" t="s">
        <v>1815</v>
      </c>
      <c r="K808" s="1" t="s">
        <v>1807</v>
      </c>
      <c r="L808" s="1">
        <v>70</v>
      </c>
      <c r="M808" s="1">
        <v>603</v>
      </c>
      <c r="N808">
        <f t="shared" si="108"/>
        <v>3996</v>
      </c>
      <c r="O808">
        <f t="shared" si="109"/>
        <v>2412</v>
      </c>
      <c r="P808">
        <f t="shared" si="110"/>
        <v>1584</v>
      </c>
      <c r="Q808">
        <f t="shared" si="111"/>
        <v>0.3963963963963964</v>
      </c>
      <c r="R808">
        <f t="shared" si="112"/>
        <v>0</v>
      </c>
      <c r="S808">
        <f t="shared" si="113"/>
        <v>0</v>
      </c>
      <c r="T808" t="str">
        <f t="shared" si="114"/>
        <v>Jan</v>
      </c>
      <c r="U808" t="str">
        <f t="shared" si="115"/>
        <v>Jan-2025</v>
      </c>
      <c r="V808" s="3">
        <f t="shared" si="116"/>
        <v>45658</v>
      </c>
      <c r="W808" t="str">
        <f>VLOOKUP(D808,Products!A:G,3,FALSE)</f>
        <v>Electronics</v>
      </c>
      <c r="X808" t="str">
        <f>VLOOKUP(D808,Products!A:G,2,FALSE)</f>
        <v>Smartwatch</v>
      </c>
    </row>
    <row r="809" spans="1:24">
      <c r="A809" s="1" t="s">
        <v>2621</v>
      </c>
      <c r="B809" s="2">
        <v>45789</v>
      </c>
      <c r="C809" s="1" t="s">
        <v>654</v>
      </c>
      <c r="D809" s="1" t="s">
        <v>1771</v>
      </c>
      <c r="E809" s="1">
        <v>1</v>
      </c>
      <c r="F809" s="1">
        <v>399</v>
      </c>
      <c r="G809" s="1">
        <v>79.8</v>
      </c>
      <c r="H809" s="1" t="s">
        <v>1805</v>
      </c>
      <c r="I809" s="1" t="s">
        <v>1802</v>
      </c>
      <c r="J809" s="1" t="s">
        <v>1802</v>
      </c>
      <c r="K809" s="1" t="s">
        <v>1813</v>
      </c>
      <c r="L809" s="1">
        <v>50</v>
      </c>
      <c r="M809" s="1">
        <v>257</v>
      </c>
      <c r="N809">
        <f t="shared" si="108"/>
        <v>319.2</v>
      </c>
      <c r="O809">
        <f t="shared" si="109"/>
        <v>257</v>
      </c>
      <c r="P809">
        <f t="shared" si="110"/>
        <v>62.199999999999989</v>
      </c>
      <c r="Q809">
        <f t="shared" si="111"/>
        <v>0.19486215538847115</v>
      </c>
      <c r="R809">
        <f t="shared" si="112"/>
        <v>319.2</v>
      </c>
      <c r="S809">
        <f t="shared" si="113"/>
        <v>62.199999999999989</v>
      </c>
      <c r="T809" t="str">
        <f t="shared" si="114"/>
        <v>May</v>
      </c>
      <c r="U809" t="str">
        <f t="shared" si="115"/>
        <v>May-2025</v>
      </c>
      <c r="V809" s="3">
        <f t="shared" si="116"/>
        <v>45778</v>
      </c>
      <c r="W809" t="str">
        <f>VLOOKUP(D809,Products!A:G,3,FALSE)</f>
        <v>Beauty &amp; Personal Care</v>
      </c>
      <c r="X809" t="str">
        <f>VLOOKUP(D809,Products!A:G,2,FALSE)</f>
        <v>Perfume</v>
      </c>
    </row>
    <row r="810" spans="1:24">
      <c r="A810" s="1" t="s">
        <v>2622</v>
      </c>
      <c r="B810" s="2">
        <v>45801</v>
      </c>
      <c r="C810" s="1" t="s">
        <v>208</v>
      </c>
      <c r="D810" s="1" t="s">
        <v>1774</v>
      </c>
      <c r="E810" s="1">
        <v>1</v>
      </c>
      <c r="F810" s="1">
        <v>499</v>
      </c>
      <c r="G810" s="1">
        <v>99.8</v>
      </c>
      <c r="H810" s="1" t="s">
        <v>1823</v>
      </c>
      <c r="I810" s="1" t="s">
        <v>1802</v>
      </c>
      <c r="J810" s="1" t="s">
        <v>1802</v>
      </c>
      <c r="K810" s="1" t="s">
        <v>1813</v>
      </c>
      <c r="L810" s="1">
        <v>80</v>
      </c>
      <c r="M810" s="1">
        <v>280</v>
      </c>
      <c r="N810">
        <f t="shared" si="108"/>
        <v>399.2</v>
      </c>
      <c r="O810">
        <f t="shared" si="109"/>
        <v>280</v>
      </c>
      <c r="P810">
        <f t="shared" si="110"/>
        <v>119.19999999999999</v>
      </c>
      <c r="Q810">
        <f t="shared" si="111"/>
        <v>0.29859719438877752</v>
      </c>
      <c r="R810">
        <f t="shared" si="112"/>
        <v>399.2</v>
      </c>
      <c r="S810">
        <f t="shared" si="113"/>
        <v>119.19999999999999</v>
      </c>
      <c r="T810" t="str">
        <f t="shared" si="114"/>
        <v>May</v>
      </c>
      <c r="U810" t="str">
        <f t="shared" si="115"/>
        <v>May-2025</v>
      </c>
      <c r="V810" s="3">
        <f t="shared" si="116"/>
        <v>45778</v>
      </c>
      <c r="W810" t="str">
        <f>VLOOKUP(D810,Products!A:G,3,FALSE)</f>
        <v>Sports &amp; Fitness</v>
      </c>
      <c r="X810" t="str">
        <f>VLOOKUP(D810,Products!A:G,2,FALSE)</f>
        <v>Yoga Mat</v>
      </c>
    </row>
    <row r="811" spans="1:24">
      <c r="A811" s="1" t="s">
        <v>2623</v>
      </c>
      <c r="B811" s="2">
        <v>45713</v>
      </c>
      <c r="C811" s="1" t="s">
        <v>420</v>
      </c>
      <c r="D811" s="1" t="s">
        <v>1660</v>
      </c>
      <c r="E811" s="1">
        <v>2</v>
      </c>
      <c r="F811" s="1">
        <v>799</v>
      </c>
      <c r="G811" s="1">
        <v>159.80000000000001</v>
      </c>
      <c r="H811" s="1" t="s">
        <v>1812</v>
      </c>
      <c r="I811" s="1" t="s">
        <v>1802</v>
      </c>
      <c r="J811" s="1" t="s">
        <v>1802</v>
      </c>
      <c r="K811" s="1" t="s">
        <v>1813</v>
      </c>
      <c r="L811" s="1">
        <v>70</v>
      </c>
      <c r="M811" s="1">
        <v>547</v>
      </c>
      <c r="N811">
        <f t="shared" si="108"/>
        <v>1438.2</v>
      </c>
      <c r="O811">
        <f t="shared" si="109"/>
        <v>1094</v>
      </c>
      <c r="P811">
        <f t="shared" si="110"/>
        <v>344.20000000000005</v>
      </c>
      <c r="Q811">
        <f t="shared" si="111"/>
        <v>0.23932693644833822</v>
      </c>
      <c r="R811">
        <f t="shared" si="112"/>
        <v>1438.2</v>
      </c>
      <c r="S811">
        <f t="shared" si="113"/>
        <v>344.20000000000005</v>
      </c>
      <c r="T811" t="str">
        <f t="shared" si="114"/>
        <v>Feb</v>
      </c>
      <c r="U811" t="str">
        <f t="shared" si="115"/>
        <v>Feb-2025</v>
      </c>
      <c r="V811" s="3">
        <f t="shared" si="116"/>
        <v>45689</v>
      </c>
      <c r="W811" t="str">
        <f>VLOOKUP(D811,Products!A:G,3,FALSE)</f>
        <v>Electronics</v>
      </c>
      <c r="X811" t="str">
        <f>VLOOKUP(D811,Products!A:G,2,FALSE)</f>
        <v>Smartphone</v>
      </c>
    </row>
    <row r="812" spans="1:24">
      <c r="A812" s="1" t="s">
        <v>2624</v>
      </c>
      <c r="B812" s="2">
        <v>45338</v>
      </c>
      <c r="C812" s="1" t="s">
        <v>1517</v>
      </c>
      <c r="D812" s="1" t="s">
        <v>1674</v>
      </c>
      <c r="E812" s="1">
        <v>1</v>
      </c>
      <c r="F812" s="1">
        <v>599</v>
      </c>
      <c r="G812" s="1">
        <v>119.8</v>
      </c>
      <c r="H812" s="1" t="s">
        <v>1801</v>
      </c>
      <c r="I812" s="1" t="s">
        <v>1802</v>
      </c>
      <c r="J812" s="1" t="s">
        <v>1802</v>
      </c>
      <c r="K812" s="1" t="s">
        <v>1803</v>
      </c>
      <c r="L812" s="1">
        <v>50</v>
      </c>
      <c r="M812" s="1">
        <v>470</v>
      </c>
      <c r="N812">
        <f t="shared" si="108"/>
        <v>479.2</v>
      </c>
      <c r="O812">
        <f t="shared" si="109"/>
        <v>470</v>
      </c>
      <c r="P812">
        <f t="shared" si="110"/>
        <v>9.1999999999999886</v>
      </c>
      <c r="Q812">
        <f t="shared" si="111"/>
        <v>1.9198664440734533E-2</v>
      </c>
      <c r="R812">
        <f t="shared" si="112"/>
        <v>479.2</v>
      </c>
      <c r="S812">
        <f t="shared" si="113"/>
        <v>9.1999999999999886</v>
      </c>
      <c r="T812" t="str">
        <f t="shared" si="114"/>
        <v>Feb</v>
      </c>
      <c r="U812" t="str">
        <f t="shared" si="115"/>
        <v>Feb-2024</v>
      </c>
      <c r="V812" s="3">
        <f t="shared" si="116"/>
        <v>45323</v>
      </c>
      <c r="W812" t="str">
        <f>VLOOKUP(D812,Products!A:G,3,FALSE)</f>
        <v>Electronics</v>
      </c>
      <c r="X812" t="str">
        <f>VLOOKUP(D812,Products!A:G,2,FALSE)</f>
        <v>Laptop</v>
      </c>
    </row>
    <row r="813" spans="1:24">
      <c r="A813" s="1" t="s">
        <v>2625</v>
      </c>
      <c r="B813" s="2">
        <v>45478</v>
      </c>
      <c r="C813" s="1" t="s">
        <v>420</v>
      </c>
      <c r="D813" s="1" t="s">
        <v>1686</v>
      </c>
      <c r="E813" s="1">
        <v>3</v>
      </c>
      <c r="F813" s="1">
        <v>1299</v>
      </c>
      <c r="G813" s="1">
        <v>389.7</v>
      </c>
      <c r="H813" s="1" t="s">
        <v>1821</v>
      </c>
      <c r="I813" s="1" t="s">
        <v>1802</v>
      </c>
      <c r="J813" s="1" t="s">
        <v>1802</v>
      </c>
      <c r="K813" s="1" t="s">
        <v>1813</v>
      </c>
      <c r="L813" s="1">
        <v>100</v>
      </c>
      <c r="M813" s="1">
        <v>881</v>
      </c>
      <c r="N813">
        <f t="shared" si="108"/>
        <v>3507.3</v>
      </c>
      <c r="O813">
        <f t="shared" si="109"/>
        <v>2643</v>
      </c>
      <c r="P813">
        <f t="shared" si="110"/>
        <v>864.30000000000018</v>
      </c>
      <c r="Q813">
        <f t="shared" si="111"/>
        <v>0.24642887691386542</v>
      </c>
      <c r="R813">
        <f t="shared" si="112"/>
        <v>3507.3</v>
      </c>
      <c r="S813">
        <f t="shared" si="113"/>
        <v>864.30000000000018</v>
      </c>
      <c r="T813" t="str">
        <f t="shared" si="114"/>
        <v>Jul</v>
      </c>
      <c r="U813" t="str">
        <f t="shared" si="115"/>
        <v>Jul-2024</v>
      </c>
      <c r="V813" s="3">
        <f t="shared" si="116"/>
        <v>45474</v>
      </c>
      <c r="W813" t="str">
        <f>VLOOKUP(D813,Products!A:G,3,FALSE)</f>
        <v>Electronics</v>
      </c>
      <c r="X813" t="str">
        <f>VLOOKUP(D813,Products!A:G,2,FALSE)</f>
        <v>Smartwatch</v>
      </c>
    </row>
    <row r="814" spans="1:24">
      <c r="A814" s="1" t="s">
        <v>2626</v>
      </c>
      <c r="B814" s="2">
        <v>45688</v>
      </c>
      <c r="C814" s="1" t="s">
        <v>1191</v>
      </c>
      <c r="D814" s="1" t="s">
        <v>1779</v>
      </c>
      <c r="E814" s="1">
        <v>2</v>
      </c>
      <c r="F814" s="1">
        <v>999</v>
      </c>
      <c r="G814" s="1">
        <v>0</v>
      </c>
      <c r="H814" s="1" t="s">
        <v>1801</v>
      </c>
      <c r="I814" s="1" t="s">
        <v>1815</v>
      </c>
      <c r="J814" s="1" t="s">
        <v>1815</v>
      </c>
      <c r="K814" s="1" t="s">
        <v>1813</v>
      </c>
      <c r="L814" s="1">
        <v>40</v>
      </c>
      <c r="M814" s="1">
        <v>809</v>
      </c>
      <c r="N814">
        <f t="shared" si="108"/>
        <v>1998</v>
      </c>
      <c r="O814">
        <f t="shared" si="109"/>
        <v>1618</v>
      </c>
      <c r="P814">
        <f t="shared" si="110"/>
        <v>380</v>
      </c>
      <c r="Q814">
        <f t="shared" si="111"/>
        <v>0.19019019019019018</v>
      </c>
      <c r="R814">
        <f t="shared" si="112"/>
        <v>0</v>
      </c>
      <c r="S814">
        <f t="shared" si="113"/>
        <v>0</v>
      </c>
      <c r="T814" t="str">
        <f t="shared" si="114"/>
        <v>Jan</v>
      </c>
      <c r="U814" t="str">
        <f t="shared" si="115"/>
        <v>Jan-2025</v>
      </c>
      <c r="V814" s="3">
        <f t="shared" si="116"/>
        <v>45658</v>
      </c>
      <c r="W814" t="str">
        <f>VLOOKUP(D814,Products!A:G,3,FALSE)</f>
        <v>Sports &amp; Fitness</v>
      </c>
      <c r="X814" t="str">
        <f>VLOOKUP(D814,Products!A:G,2,FALSE)</f>
        <v>Yoga Mat</v>
      </c>
    </row>
    <row r="815" spans="1:24">
      <c r="A815" s="1" t="s">
        <v>2627</v>
      </c>
      <c r="B815" s="2">
        <v>45335</v>
      </c>
      <c r="C815" s="1" t="s">
        <v>745</v>
      </c>
      <c r="D815" s="1" t="s">
        <v>1730</v>
      </c>
      <c r="E815" s="1">
        <v>2</v>
      </c>
      <c r="F815" s="1">
        <v>1999</v>
      </c>
      <c r="G815" s="1">
        <v>199.9</v>
      </c>
      <c r="H815" s="1" t="s">
        <v>1805</v>
      </c>
      <c r="I815" s="1" t="s">
        <v>1802</v>
      </c>
      <c r="J815" s="1" t="s">
        <v>1802</v>
      </c>
      <c r="K815" s="1" t="s">
        <v>1810</v>
      </c>
      <c r="L815" s="1">
        <v>40</v>
      </c>
      <c r="M815" s="1">
        <v>1398</v>
      </c>
      <c r="N815">
        <f t="shared" si="108"/>
        <v>3798.1</v>
      </c>
      <c r="O815">
        <f t="shared" si="109"/>
        <v>2796</v>
      </c>
      <c r="P815">
        <f t="shared" si="110"/>
        <v>1002.0999999999999</v>
      </c>
      <c r="Q815">
        <f t="shared" si="111"/>
        <v>0.26384244753955921</v>
      </c>
      <c r="R815">
        <f t="shared" si="112"/>
        <v>3798.1</v>
      </c>
      <c r="S815">
        <f t="shared" si="113"/>
        <v>1002.0999999999999</v>
      </c>
      <c r="T815" t="str">
        <f t="shared" si="114"/>
        <v>Feb</v>
      </c>
      <c r="U815" t="str">
        <f t="shared" si="115"/>
        <v>Feb-2024</v>
      </c>
      <c r="V815" s="3">
        <f t="shared" si="116"/>
        <v>45323</v>
      </c>
      <c r="W815" t="str">
        <f>VLOOKUP(D815,Products!A:G,3,FALSE)</f>
        <v>Home &amp; Kitchen</v>
      </c>
      <c r="X815" t="str">
        <f>VLOOKUP(D815,Products!A:G,2,FALSE)</f>
        <v>Air Fryer</v>
      </c>
    </row>
    <row r="816" spans="1:24">
      <c r="A816" s="1" t="s">
        <v>2628</v>
      </c>
      <c r="B816" s="2">
        <v>45322</v>
      </c>
      <c r="C816" s="1" t="s">
        <v>601</v>
      </c>
      <c r="D816" s="1" t="s">
        <v>1799</v>
      </c>
      <c r="E816" s="1">
        <v>3</v>
      </c>
      <c r="F816" s="1">
        <v>4999</v>
      </c>
      <c r="G816" s="1">
        <v>3749.25</v>
      </c>
      <c r="H816" s="1" t="s">
        <v>1805</v>
      </c>
      <c r="I816" s="1" t="s">
        <v>1802</v>
      </c>
      <c r="J816" s="1" t="s">
        <v>1802</v>
      </c>
      <c r="K816" s="1" t="s">
        <v>1819</v>
      </c>
      <c r="L816" s="1">
        <v>50</v>
      </c>
      <c r="M816" s="1">
        <v>3463</v>
      </c>
      <c r="N816">
        <f t="shared" si="108"/>
        <v>11247.75</v>
      </c>
      <c r="O816">
        <f t="shared" si="109"/>
        <v>10389</v>
      </c>
      <c r="P816">
        <f t="shared" si="110"/>
        <v>858.75</v>
      </c>
      <c r="Q816">
        <f t="shared" si="111"/>
        <v>7.6348603053944128E-2</v>
      </c>
      <c r="R816">
        <f t="shared" si="112"/>
        <v>11247.75</v>
      </c>
      <c r="S816">
        <f t="shared" si="113"/>
        <v>858.75</v>
      </c>
      <c r="T816" t="str">
        <f t="shared" si="114"/>
        <v>Jan</v>
      </c>
      <c r="U816" t="str">
        <f t="shared" si="115"/>
        <v>Jan-2024</v>
      </c>
      <c r="V816" s="3">
        <f t="shared" si="116"/>
        <v>45292</v>
      </c>
      <c r="W816" t="str">
        <f>VLOOKUP(D816,Products!A:G,3,FALSE)</f>
        <v>Sports &amp; Fitness</v>
      </c>
      <c r="X816" t="str">
        <f>VLOOKUP(D816,Products!A:G,2,FALSE)</f>
        <v>Cricket Bat</v>
      </c>
    </row>
    <row r="817" spans="1:24">
      <c r="A817" s="1" t="s">
        <v>2629</v>
      </c>
      <c r="B817" s="2">
        <v>45683</v>
      </c>
      <c r="C817" s="1" t="s">
        <v>1272</v>
      </c>
      <c r="D817" s="1" t="s">
        <v>1733</v>
      </c>
      <c r="E817" s="1">
        <v>3</v>
      </c>
      <c r="F817" s="1">
        <v>799</v>
      </c>
      <c r="G817" s="1">
        <v>119.85</v>
      </c>
      <c r="H817" s="1" t="s">
        <v>1823</v>
      </c>
      <c r="I817" s="1" t="s">
        <v>1802</v>
      </c>
      <c r="J817" s="1" t="s">
        <v>1802</v>
      </c>
      <c r="K817" s="1" t="s">
        <v>1819</v>
      </c>
      <c r="L817" s="1">
        <v>100</v>
      </c>
      <c r="M817" s="1">
        <v>538</v>
      </c>
      <c r="N817">
        <f t="shared" si="108"/>
        <v>2277.15</v>
      </c>
      <c r="O817">
        <f t="shared" si="109"/>
        <v>1614</v>
      </c>
      <c r="P817">
        <f t="shared" si="110"/>
        <v>663.15000000000009</v>
      </c>
      <c r="Q817">
        <f t="shared" si="111"/>
        <v>0.29121928726697849</v>
      </c>
      <c r="R817">
        <f t="shared" si="112"/>
        <v>2277.15</v>
      </c>
      <c r="S817">
        <f t="shared" si="113"/>
        <v>663.15000000000009</v>
      </c>
      <c r="T817" t="str">
        <f t="shared" si="114"/>
        <v>Jan</v>
      </c>
      <c r="U817" t="str">
        <f t="shared" si="115"/>
        <v>Jan-2025</v>
      </c>
      <c r="V817" s="3">
        <f t="shared" si="116"/>
        <v>45658</v>
      </c>
      <c r="W817" t="str">
        <f>VLOOKUP(D817,Products!A:G,3,FALSE)</f>
        <v>Home &amp; Kitchen</v>
      </c>
      <c r="X817" t="str">
        <f>VLOOKUP(D817,Products!A:G,2,FALSE)</f>
        <v>Cookware Set</v>
      </c>
    </row>
    <row r="818" spans="1:24">
      <c r="A818" s="1" t="s">
        <v>2630</v>
      </c>
      <c r="B818" s="2">
        <v>45961</v>
      </c>
      <c r="C818" s="1" t="s">
        <v>1525</v>
      </c>
      <c r="D818" s="1" t="s">
        <v>1693</v>
      </c>
      <c r="E818" s="1">
        <v>2</v>
      </c>
      <c r="F818" s="1">
        <v>499</v>
      </c>
      <c r="G818" s="1">
        <v>99.8</v>
      </c>
      <c r="H818" s="1" t="s">
        <v>1801</v>
      </c>
      <c r="I818" s="1" t="s">
        <v>1802</v>
      </c>
      <c r="J818" s="1" t="s">
        <v>1802</v>
      </c>
      <c r="K818" s="1" t="s">
        <v>1813</v>
      </c>
      <c r="L818" s="1">
        <v>50</v>
      </c>
      <c r="M818" s="1">
        <v>391</v>
      </c>
      <c r="N818">
        <f t="shared" si="108"/>
        <v>898.2</v>
      </c>
      <c r="O818">
        <f t="shared" si="109"/>
        <v>782</v>
      </c>
      <c r="P818">
        <f t="shared" si="110"/>
        <v>116.20000000000005</v>
      </c>
      <c r="Q818">
        <f t="shared" si="111"/>
        <v>0.12936985081273664</v>
      </c>
      <c r="R818">
        <f t="shared" si="112"/>
        <v>898.2</v>
      </c>
      <c r="S818">
        <f t="shared" si="113"/>
        <v>116.20000000000005</v>
      </c>
      <c r="T818" t="str">
        <f t="shared" si="114"/>
        <v>Oct</v>
      </c>
      <c r="U818" t="str">
        <f t="shared" si="115"/>
        <v>Oct-2025</v>
      </c>
      <c r="V818" s="3">
        <f t="shared" si="116"/>
        <v>45931</v>
      </c>
      <c r="W818" t="str">
        <f>VLOOKUP(D818,Products!A:G,3,FALSE)</f>
        <v>Electronics</v>
      </c>
      <c r="X818" t="str">
        <f>VLOOKUP(D818,Products!A:G,2,FALSE)</f>
        <v>Power Bank</v>
      </c>
    </row>
    <row r="819" spans="1:24">
      <c r="A819" s="1" t="s">
        <v>2631</v>
      </c>
      <c r="B819" s="2">
        <v>45907</v>
      </c>
      <c r="C819" s="1" t="s">
        <v>1343</v>
      </c>
      <c r="D819" s="1" t="s">
        <v>1692</v>
      </c>
      <c r="E819" s="1">
        <v>1</v>
      </c>
      <c r="F819" s="1">
        <v>499</v>
      </c>
      <c r="G819" s="1">
        <v>99.8</v>
      </c>
      <c r="H819" s="1" t="s">
        <v>1821</v>
      </c>
      <c r="I819" s="1" t="s">
        <v>1802</v>
      </c>
      <c r="J819" s="1" t="s">
        <v>1802</v>
      </c>
      <c r="K819" s="1" t="s">
        <v>1813</v>
      </c>
      <c r="L819" s="1">
        <v>60</v>
      </c>
      <c r="M819" s="1">
        <v>403</v>
      </c>
      <c r="N819">
        <f t="shared" si="108"/>
        <v>399.2</v>
      </c>
      <c r="O819">
        <f t="shared" si="109"/>
        <v>403</v>
      </c>
      <c r="P819">
        <f t="shared" si="110"/>
        <v>-3.8000000000000114</v>
      </c>
      <c r="Q819">
        <f t="shared" si="111"/>
        <v>-9.5190380761523332E-3</v>
      </c>
      <c r="R819">
        <f t="shared" si="112"/>
        <v>399.2</v>
      </c>
      <c r="S819">
        <f t="shared" si="113"/>
        <v>-3.8000000000000114</v>
      </c>
      <c r="T819" t="str">
        <f t="shared" si="114"/>
        <v>Sep</v>
      </c>
      <c r="U819" t="str">
        <f t="shared" si="115"/>
        <v>Sep-2025</v>
      </c>
      <c r="V819" s="3">
        <f t="shared" si="116"/>
        <v>45901</v>
      </c>
      <c r="W819" t="str">
        <f>VLOOKUP(D819,Products!A:G,3,FALSE)</f>
        <v>Electronics</v>
      </c>
      <c r="X819" t="str">
        <f>VLOOKUP(D819,Products!A:G,2,FALSE)</f>
        <v>Power Bank</v>
      </c>
    </row>
    <row r="820" spans="1:24">
      <c r="A820" s="1" t="s">
        <v>2632</v>
      </c>
      <c r="B820" s="2">
        <v>45802</v>
      </c>
      <c r="C820" s="1" t="s">
        <v>754</v>
      </c>
      <c r="D820" s="1" t="s">
        <v>1685</v>
      </c>
      <c r="E820" s="1">
        <v>2</v>
      </c>
      <c r="F820" s="1">
        <v>2499</v>
      </c>
      <c r="G820" s="1">
        <v>999.6</v>
      </c>
      <c r="H820" s="1" t="s">
        <v>1805</v>
      </c>
      <c r="I820" s="1" t="s">
        <v>1802</v>
      </c>
      <c r="J820" s="1" t="s">
        <v>1802</v>
      </c>
      <c r="K820" s="1" t="s">
        <v>1807</v>
      </c>
      <c r="L820" s="1">
        <v>80</v>
      </c>
      <c r="M820" s="1">
        <v>1599</v>
      </c>
      <c r="N820">
        <f t="shared" si="108"/>
        <v>3998.4</v>
      </c>
      <c r="O820">
        <f t="shared" si="109"/>
        <v>3198</v>
      </c>
      <c r="P820">
        <f t="shared" si="110"/>
        <v>800.40000000000009</v>
      </c>
      <c r="Q820">
        <f t="shared" si="111"/>
        <v>0.20018007202881155</v>
      </c>
      <c r="R820">
        <f t="shared" si="112"/>
        <v>3998.4</v>
      </c>
      <c r="S820">
        <f t="shared" si="113"/>
        <v>800.40000000000009</v>
      </c>
      <c r="T820" t="str">
        <f t="shared" si="114"/>
        <v>May</v>
      </c>
      <c r="U820" t="str">
        <f t="shared" si="115"/>
        <v>May-2025</v>
      </c>
      <c r="V820" s="3">
        <f t="shared" si="116"/>
        <v>45778</v>
      </c>
      <c r="W820" t="str">
        <f>VLOOKUP(D820,Products!A:G,3,FALSE)</f>
        <v>Electronics</v>
      </c>
      <c r="X820" t="str">
        <f>VLOOKUP(D820,Products!A:G,2,FALSE)</f>
        <v>Smartwatch</v>
      </c>
    </row>
    <row r="821" spans="1:24">
      <c r="A821" s="1" t="s">
        <v>2633</v>
      </c>
      <c r="B821" s="2">
        <v>45550</v>
      </c>
      <c r="C821" s="1" t="s">
        <v>508</v>
      </c>
      <c r="D821" s="1" t="s">
        <v>1704</v>
      </c>
      <c r="E821" s="1">
        <v>4</v>
      </c>
      <c r="F821" s="1">
        <v>599</v>
      </c>
      <c r="G821" s="1">
        <v>239.6</v>
      </c>
      <c r="H821" s="1" t="s">
        <v>1801</v>
      </c>
      <c r="I821" s="1" t="s">
        <v>1802</v>
      </c>
      <c r="J821" s="1" t="s">
        <v>1802</v>
      </c>
      <c r="K821" s="1" t="s">
        <v>1813</v>
      </c>
      <c r="L821" s="1">
        <v>40</v>
      </c>
      <c r="M821" s="1">
        <v>363</v>
      </c>
      <c r="N821">
        <f t="shared" si="108"/>
        <v>2156.4</v>
      </c>
      <c r="O821">
        <f t="shared" si="109"/>
        <v>1452</v>
      </c>
      <c r="P821">
        <f t="shared" si="110"/>
        <v>704.40000000000009</v>
      </c>
      <c r="Q821">
        <f t="shared" si="111"/>
        <v>0.32665553700612132</v>
      </c>
      <c r="R821">
        <f t="shared" si="112"/>
        <v>2156.4</v>
      </c>
      <c r="S821">
        <f t="shared" si="113"/>
        <v>704.40000000000009</v>
      </c>
      <c r="T821" t="str">
        <f t="shared" si="114"/>
        <v>Sep</v>
      </c>
      <c r="U821" t="str">
        <f t="shared" si="115"/>
        <v>Sep-2024</v>
      </c>
      <c r="V821" s="3">
        <f t="shared" si="116"/>
        <v>45536</v>
      </c>
      <c r="W821" t="str">
        <f>VLOOKUP(D821,Products!A:G,3,FALSE)</f>
        <v>Fashion</v>
      </c>
      <c r="X821" t="str">
        <f>VLOOKUP(D821,Products!A:G,2,FALSE)</f>
        <v>Jeans</v>
      </c>
    </row>
    <row r="822" spans="1:24">
      <c r="A822" s="1" t="s">
        <v>2634</v>
      </c>
      <c r="B822" s="2">
        <v>45928</v>
      </c>
      <c r="C822" s="1" t="s">
        <v>1040</v>
      </c>
      <c r="D822" s="1" t="s">
        <v>1720</v>
      </c>
      <c r="E822" s="1">
        <v>3</v>
      </c>
      <c r="F822" s="1">
        <v>999</v>
      </c>
      <c r="G822" s="1">
        <v>149.85</v>
      </c>
      <c r="H822" s="1" t="s">
        <v>1823</v>
      </c>
      <c r="I822" s="1" t="s">
        <v>1802</v>
      </c>
      <c r="J822" s="1" t="s">
        <v>1809</v>
      </c>
      <c r="K822" s="1" t="s">
        <v>1813</v>
      </c>
      <c r="L822" s="1">
        <v>50</v>
      </c>
      <c r="M822" s="1">
        <v>573</v>
      </c>
      <c r="N822">
        <f t="shared" si="108"/>
        <v>2847.15</v>
      </c>
      <c r="O822">
        <f t="shared" si="109"/>
        <v>1719</v>
      </c>
      <c r="P822">
        <f t="shared" si="110"/>
        <v>1128.1500000000001</v>
      </c>
      <c r="Q822">
        <f t="shared" si="111"/>
        <v>0.39623834360676469</v>
      </c>
      <c r="R822">
        <f t="shared" si="112"/>
        <v>2847.15</v>
      </c>
      <c r="S822">
        <f t="shared" si="113"/>
        <v>1128.1500000000001</v>
      </c>
      <c r="T822" t="str">
        <f t="shared" si="114"/>
        <v>Sep</v>
      </c>
      <c r="U822" t="str">
        <f t="shared" si="115"/>
        <v>Sep-2025</v>
      </c>
      <c r="V822" s="3">
        <f t="shared" si="116"/>
        <v>45901</v>
      </c>
      <c r="W822" t="str">
        <f>VLOOKUP(D822,Products!A:G,3,FALSE)</f>
        <v>Fashion</v>
      </c>
      <c r="X822" t="str">
        <f>VLOOKUP(D822,Products!A:G,2,FALSE)</f>
        <v>Backpack</v>
      </c>
    </row>
    <row r="823" spans="1:24">
      <c r="A823" s="1" t="s">
        <v>2635</v>
      </c>
      <c r="B823" s="2">
        <v>45603</v>
      </c>
      <c r="C823" s="1" t="s">
        <v>1096</v>
      </c>
      <c r="D823" s="1" t="s">
        <v>1759</v>
      </c>
      <c r="E823" s="1">
        <v>4</v>
      </c>
      <c r="F823" s="1">
        <v>2499</v>
      </c>
      <c r="G823" s="1">
        <v>0</v>
      </c>
      <c r="H823" s="1" t="s">
        <v>1823</v>
      </c>
      <c r="I823" s="1" t="s">
        <v>1815</v>
      </c>
      <c r="J823" s="1" t="s">
        <v>1815</v>
      </c>
      <c r="K823" s="1" t="s">
        <v>1810</v>
      </c>
      <c r="L823" s="1">
        <v>70</v>
      </c>
      <c r="M823" s="1">
        <v>1430</v>
      </c>
      <c r="N823">
        <f t="shared" si="108"/>
        <v>9996</v>
      </c>
      <c r="O823">
        <f t="shared" si="109"/>
        <v>5720</v>
      </c>
      <c r="P823">
        <f t="shared" si="110"/>
        <v>4276</v>
      </c>
      <c r="Q823">
        <f t="shared" si="111"/>
        <v>0.42777110844337735</v>
      </c>
      <c r="R823">
        <f t="shared" si="112"/>
        <v>0</v>
      </c>
      <c r="S823">
        <f t="shared" si="113"/>
        <v>0</v>
      </c>
      <c r="T823" t="str">
        <f t="shared" si="114"/>
        <v>Nov</v>
      </c>
      <c r="U823" t="str">
        <f t="shared" si="115"/>
        <v>Nov-2024</v>
      </c>
      <c r="V823" s="3">
        <f t="shared" si="116"/>
        <v>45597</v>
      </c>
      <c r="W823" t="str">
        <f>VLOOKUP(D823,Products!A:G,3,FALSE)</f>
        <v>Beauty &amp; Personal Care</v>
      </c>
      <c r="X823" t="str">
        <f>VLOOKUP(D823,Products!A:G,2,FALSE)</f>
        <v>Trimmer</v>
      </c>
    </row>
    <row r="824" spans="1:24">
      <c r="A824" s="1" t="s">
        <v>2636</v>
      </c>
      <c r="B824" s="2">
        <v>45619</v>
      </c>
      <c r="C824" s="1" t="s">
        <v>72</v>
      </c>
      <c r="D824" s="1" t="s">
        <v>1717</v>
      </c>
      <c r="E824" s="1">
        <v>2</v>
      </c>
      <c r="F824" s="1">
        <v>399</v>
      </c>
      <c r="G824" s="1">
        <v>0</v>
      </c>
      <c r="H824" s="1" t="s">
        <v>1805</v>
      </c>
      <c r="I824" s="1" t="s">
        <v>1815</v>
      </c>
      <c r="J824" s="1" t="s">
        <v>1815</v>
      </c>
      <c r="K824" s="1" t="s">
        <v>1810</v>
      </c>
      <c r="L824" s="1">
        <v>60</v>
      </c>
      <c r="M824" s="1">
        <v>226</v>
      </c>
      <c r="N824">
        <f t="shared" si="108"/>
        <v>798</v>
      </c>
      <c r="O824">
        <f t="shared" si="109"/>
        <v>452</v>
      </c>
      <c r="P824">
        <f t="shared" si="110"/>
        <v>346</v>
      </c>
      <c r="Q824">
        <f t="shared" si="111"/>
        <v>0.43358395989974935</v>
      </c>
      <c r="R824">
        <f t="shared" si="112"/>
        <v>0</v>
      </c>
      <c r="S824">
        <f t="shared" si="113"/>
        <v>0</v>
      </c>
      <c r="T824" t="str">
        <f t="shared" si="114"/>
        <v>Nov</v>
      </c>
      <c r="U824" t="str">
        <f t="shared" si="115"/>
        <v>Nov-2024</v>
      </c>
      <c r="V824" s="3">
        <f t="shared" si="116"/>
        <v>45597</v>
      </c>
      <c r="W824" t="str">
        <f>VLOOKUP(D824,Products!A:G,3,FALSE)</f>
        <v>Fashion</v>
      </c>
      <c r="X824" t="str">
        <f>VLOOKUP(D824,Products!A:G,2,FALSE)</f>
        <v>Backpack</v>
      </c>
    </row>
    <row r="825" spans="1:24">
      <c r="A825" s="1" t="s">
        <v>2637</v>
      </c>
      <c r="B825" s="2">
        <v>45528</v>
      </c>
      <c r="C825" s="1" t="s">
        <v>1400</v>
      </c>
      <c r="D825" s="1" t="s">
        <v>1726</v>
      </c>
      <c r="E825" s="1">
        <v>4</v>
      </c>
      <c r="F825" s="1">
        <v>599</v>
      </c>
      <c r="G825" s="1">
        <v>359.4</v>
      </c>
      <c r="H825" s="1" t="s">
        <v>1821</v>
      </c>
      <c r="I825" s="1" t="s">
        <v>1802</v>
      </c>
      <c r="J825" s="1" t="s">
        <v>1802</v>
      </c>
      <c r="K825" s="1" t="s">
        <v>1819</v>
      </c>
      <c r="L825" s="1">
        <v>60</v>
      </c>
      <c r="M825" s="1">
        <v>358</v>
      </c>
      <c r="N825">
        <f t="shared" si="108"/>
        <v>2036.6</v>
      </c>
      <c r="O825">
        <f t="shared" si="109"/>
        <v>1432</v>
      </c>
      <c r="P825">
        <f t="shared" si="110"/>
        <v>604.59999999999991</v>
      </c>
      <c r="Q825">
        <f t="shared" si="111"/>
        <v>0.2968673278994402</v>
      </c>
      <c r="R825">
        <f t="shared" si="112"/>
        <v>2036.6</v>
      </c>
      <c r="S825">
        <f t="shared" si="113"/>
        <v>604.59999999999991</v>
      </c>
      <c r="T825" t="str">
        <f t="shared" si="114"/>
        <v>Aug</v>
      </c>
      <c r="U825" t="str">
        <f t="shared" si="115"/>
        <v>Aug-2024</v>
      </c>
      <c r="V825" s="3">
        <f t="shared" si="116"/>
        <v>45505</v>
      </c>
      <c r="W825" t="str">
        <f>VLOOKUP(D825,Products!A:G,3,FALSE)</f>
        <v>Home &amp; Kitchen</v>
      </c>
      <c r="X825" t="str">
        <f>VLOOKUP(D825,Products!A:G,2,FALSE)</f>
        <v>Mixer Grinder</v>
      </c>
    </row>
    <row r="826" spans="1:24">
      <c r="A826" s="1" t="s">
        <v>2638</v>
      </c>
      <c r="B826" s="2">
        <v>45310</v>
      </c>
      <c r="C826" s="1" t="s">
        <v>1124</v>
      </c>
      <c r="D826" s="1" t="s">
        <v>1787</v>
      </c>
      <c r="E826" s="1">
        <v>1</v>
      </c>
      <c r="F826" s="1">
        <v>8999</v>
      </c>
      <c r="G826" s="1">
        <v>0</v>
      </c>
      <c r="H826" s="1" t="s">
        <v>1805</v>
      </c>
      <c r="I826" s="1" t="s">
        <v>1815</v>
      </c>
      <c r="J826" s="1" t="s">
        <v>1815</v>
      </c>
      <c r="K826" s="1" t="s">
        <v>1817</v>
      </c>
      <c r="L826" s="1">
        <v>100</v>
      </c>
      <c r="M826" s="1">
        <v>5811</v>
      </c>
      <c r="N826">
        <f t="shared" si="108"/>
        <v>8999</v>
      </c>
      <c r="O826">
        <f t="shared" si="109"/>
        <v>5811</v>
      </c>
      <c r="P826">
        <f t="shared" si="110"/>
        <v>3188</v>
      </c>
      <c r="Q826">
        <f t="shared" si="111"/>
        <v>0.35426158462051338</v>
      </c>
      <c r="R826">
        <f t="shared" si="112"/>
        <v>0</v>
      </c>
      <c r="S826">
        <f t="shared" si="113"/>
        <v>0</v>
      </c>
      <c r="T826" t="str">
        <f t="shared" si="114"/>
        <v>Jan</v>
      </c>
      <c r="U826" t="str">
        <f t="shared" si="115"/>
        <v>Jan-2024</v>
      </c>
      <c r="V826" s="3">
        <f t="shared" si="116"/>
        <v>45292</v>
      </c>
      <c r="W826" t="str">
        <f>VLOOKUP(D826,Products!A:G,3,FALSE)</f>
        <v>Sports &amp; Fitness</v>
      </c>
      <c r="X826" t="str">
        <f>VLOOKUP(D826,Products!A:G,2,FALSE)</f>
        <v>Dumbbells</v>
      </c>
    </row>
    <row r="827" spans="1:24">
      <c r="A827" s="1" t="s">
        <v>2639</v>
      </c>
      <c r="B827" s="2">
        <v>45898</v>
      </c>
      <c r="C827" s="1" t="s">
        <v>1306</v>
      </c>
      <c r="D827" s="1" t="s">
        <v>1664</v>
      </c>
      <c r="E827" s="1">
        <v>1</v>
      </c>
      <c r="F827" s="1">
        <v>999</v>
      </c>
      <c r="G827" s="1">
        <v>49.95</v>
      </c>
      <c r="H827" s="1" t="s">
        <v>1805</v>
      </c>
      <c r="I827" s="1" t="s">
        <v>1802</v>
      </c>
      <c r="J827" s="1" t="s">
        <v>1809</v>
      </c>
      <c r="K827" s="1" t="s">
        <v>1810</v>
      </c>
      <c r="L827" s="1">
        <v>60</v>
      </c>
      <c r="M827" s="1">
        <v>590</v>
      </c>
      <c r="N827">
        <f t="shared" si="108"/>
        <v>949.05</v>
      </c>
      <c r="O827">
        <f t="shared" si="109"/>
        <v>590</v>
      </c>
      <c r="P827">
        <f t="shared" si="110"/>
        <v>359.04999999999995</v>
      </c>
      <c r="Q827">
        <f t="shared" si="111"/>
        <v>0.37832569411516775</v>
      </c>
      <c r="R827">
        <f t="shared" si="112"/>
        <v>949.05</v>
      </c>
      <c r="S827">
        <f t="shared" si="113"/>
        <v>359.04999999999995</v>
      </c>
      <c r="T827" t="str">
        <f t="shared" si="114"/>
        <v>Aug</v>
      </c>
      <c r="U827" t="str">
        <f t="shared" si="115"/>
        <v>Aug-2025</v>
      </c>
      <c r="V827" s="3">
        <f t="shared" si="116"/>
        <v>45870</v>
      </c>
      <c r="W827" t="str">
        <f>VLOOKUP(D827,Products!A:G,3,FALSE)</f>
        <v>Electronics</v>
      </c>
      <c r="X827" t="str">
        <f>VLOOKUP(D827,Products!A:G,2,FALSE)</f>
        <v>Smartphone</v>
      </c>
    </row>
    <row r="828" spans="1:24">
      <c r="A828" s="1" t="s">
        <v>2640</v>
      </c>
      <c r="B828" s="2">
        <v>45336</v>
      </c>
      <c r="C828" s="1" t="s">
        <v>412</v>
      </c>
      <c r="D828" s="1" t="s">
        <v>1678</v>
      </c>
      <c r="E828" s="1">
        <v>2</v>
      </c>
      <c r="F828" s="1">
        <v>4999</v>
      </c>
      <c r="G828" s="1">
        <v>499.9</v>
      </c>
      <c r="H828" s="1" t="s">
        <v>1823</v>
      </c>
      <c r="I828" s="1" t="s">
        <v>1802</v>
      </c>
      <c r="J828" s="1" t="s">
        <v>1802</v>
      </c>
      <c r="K828" s="1" t="s">
        <v>1819</v>
      </c>
      <c r="L828" s="1">
        <v>80</v>
      </c>
      <c r="M828" s="1">
        <v>2853</v>
      </c>
      <c r="N828">
        <f t="shared" si="108"/>
        <v>9498.1</v>
      </c>
      <c r="O828">
        <f t="shared" si="109"/>
        <v>5706</v>
      </c>
      <c r="P828">
        <f t="shared" si="110"/>
        <v>3792.1000000000004</v>
      </c>
      <c r="Q828">
        <f t="shared" si="111"/>
        <v>0.39924827070677293</v>
      </c>
      <c r="R828">
        <f t="shared" si="112"/>
        <v>9498.1</v>
      </c>
      <c r="S828">
        <f t="shared" si="113"/>
        <v>3792.1000000000004</v>
      </c>
      <c r="T828" t="str">
        <f t="shared" si="114"/>
        <v>Feb</v>
      </c>
      <c r="U828" t="str">
        <f t="shared" si="115"/>
        <v>Feb-2024</v>
      </c>
      <c r="V828" s="3">
        <f t="shared" si="116"/>
        <v>45323</v>
      </c>
      <c r="W828" t="str">
        <f>VLOOKUP(D828,Products!A:G,3,FALSE)</f>
        <v>Electronics</v>
      </c>
      <c r="X828" t="str">
        <f>VLOOKUP(D828,Products!A:G,2,FALSE)</f>
        <v>Headphones</v>
      </c>
    </row>
    <row r="829" spans="1:24">
      <c r="A829" s="1" t="s">
        <v>2641</v>
      </c>
      <c r="B829" s="2">
        <v>45345</v>
      </c>
      <c r="C829" s="1" t="s">
        <v>950</v>
      </c>
      <c r="D829" s="1" t="s">
        <v>1732</v>
      </c>
      <c r="E829" s="1">
        <v>4</v>
      </c>
      <c r="F829" s="1">
        <v>1599</v>
      </c>
      <c r="G829" s="1">
        <v>959.4</v>
      </c>
      <c r="H829" s="1" t="s">
        <v>1801</v>
      </c>
      <c r="I829" s="1" t="s">
        <v>1802</v>
      </c>
      <c r="J829" s="1" t="s">
        <v>1809</v>
      </c>
      <c r="K829" s="1" t="s">
        <v>1813</v>
      </c>
      <c r="L829" s="1">
        <v>100</v>
      </c>
      <c r="M829" s="1">
        <v>1138</v>
      </c>
      <c r="N829">
        <f t="shared" si="108"/>
        <v>5436.6</v>
      </c>
      <c r="O829">
        <f t="shared" si="109"/>
        <v>4552</v>
      </c>
      <c r="P829">
        <f t="shared" si="110"/>
        <v>884.60000000000036</v>
      </c>
      <c r="Q829">
        <f t="shared" si="111"/>
        <v>0.16271198911084139</v>
      </c>
      <c r="R829">
        <f t="shared" si="112"/>
        <v>5436.6</v>
      </c>
      <c r="S829">
        <f t="shared" si="113"/>
        <v>884.60000000000036</v>
      </c>
      <c r="T829" t="str">
        <f t="shared" si="114"/>
        <v>Feb</v>
      </c>
      <c r="U829" t="str">
        <f t="shared" si="115"/>
        <v>Feb-2024</v>
      </c>
      <c r="V829" s="3">
        <f t="shared" si="116"/>
        <v>45323</v>
      </c>
      <c r="W829" t="str">
        <f>VLOOKUP(D829,Products!A:G,3,FALSE)</f>
        <v>Home &amp; Kitchen</v>
      </c>
      <c r="X829" t="str">
        <f>VLOOKUP(D829,Products!A:G,2,FALSE)</f>
        <v>Air Fryer</v>
      </c>
    </row>
    <row r="830" spans="1:24">
      <c r="A830" s="1" t="s">
        <v>2642</v>
      </c>
      <c r="B830" s="2">
        <v>45626</v>
      </c>
      <c r="C830" s="1" t="s">
        <v>456</v>
      </c>
      <c r="D830" s="1" t="s">
        <v>1743</v>
      </c>
      <c r="E830" s="1">
        <v>1</v>
      </c>
      <c r="F830" s="1">
        <v>299</v>
      </c>
      <c r="G830" s="1">
        <v>14.95</v>
      </c>
      <c r="H830" s="1" t="s">
        <v>1823</v>
      </c>
      <c r="I830" s="1" t="s">
        <v>1802</v>
      </c>
      <c r="J830" s="1" t="s">
        <v>1802</v>
      </c>
      <c r="K830" s="1" t="s">
        <v>1813</v>
      </c>
      <c r="L830" s="1">
        <v>50</v>
      </c>
      <c r="M830" s="1">
        <v>188</v>
      </c>
      <c r="N830">
        <f t="shared" si="108"/>
        <v>284.05</v>
      </c>
      <c r="O830">
        <f t="shared" si="109"/>
        <v>188</v>
      </c>
      <c r="P830">
        <f t="shared" si="110"/>
        <v>96.050000000000011</v>
      </c>
      <c r="Q830">
        <f t="shared" si="111"/>
        <v>0.33814469283576837</v>
      </c>
      <c r="R830">
        <f t="shared" si="112"/>
        <v>284.05</v>
      </c>
      <c r="S830">
        <f t="shared" si="113"/>
        <v>96.050000000000011</v>
      </c>
      <c r="T830" t="str">
        <f t="shared" si="114"/>
        <v>Nov</v>
      </c>
      <c r="U830" t="str">
        <f t="shared" si="115"/>
        <v>Nov-2024</v>
      </c>
      <c r="V830" s="3">
        <f t="shared" si="116"/>
        <v>45597</v>
      </c>
      <c r="W830" t="str">
        <f>VLOOKUP(D830,Products!A:G,3,FALSE)</f>
        <v>Home &amp; Kitchen</v>
      </c>
      <c r="X830" t="str">
        <f>VLOOKUP(D830,Products!A:G,2,FALSE)</f>
        <v>Storage Box</v>
      </c>
    </row>
    <row r="831" spans="1:24">
      <c r="A831" s="1" t="s">
        <v>2643</v>
      </c>
      <c r="B831" s="2">
        <v>45378</v>
      </c>
      <c r="C831" s="1" t="s">
        <v>966</v>
      </c>
      <c r="D831" s="1" t="s">
        <v>1783</v>
      </c>
      <c r="E831" s="1">
        <v>1</v>
      </c>
      <c r="F831" s="1">
        <v>799</v>
      </c>
      <c r="G831" s="1">
        <v>159.80000000000001</v>
      </c>
      <c r="H831" s="1" t="s">
        <v>1801</v>
      </c>
      <c r="I831" s="1" t="s">
        <v>1802</v>
      </c>
      <c r="J831" s="1" t="s">
        <v>1802</v>
      </c>
      <c r="K831" s="1" t="s">
        <v>1813</v>
      </c>
      <c r="L831" s="1">
        <v>50</v>
      </c>
      <c r="M831" s="1">
        <v>560</v>
      </c>
      <c r="N831">
        <f t="shared" si="108"/>
        <v>639.20000000000005</v>
      </c>
      <c r="O831">
        <f t="shared" si="109"/>
        <v>560</v>
      </c>
      <c r="P831">
        <f t="shared" si="110"/>
        <v>79.200000000000045</v>
      </c>
      <c r="Q831">
        <f t="shared" si="111"/>
        <v>0.12390488110137678</v>
      </c>
      <c r="R831">
        <f t="shared" si="112"/>
        <v>639.20000000000005</v>
      </c>
      <c r="S831">
        <f t="shared" si="113"/>
        <v>79.200000000000045</v>
      </c>
      <c r="T831" t="str">
        <f t="shared" si="114"/>
        <v>Mar</v>
      </c>
      <c r="U831" t="str">
        <f t="shared" si="115"/>
        <v>Mar-2024</v>
      </c>
      <c r="V831" s="3">
        <f t="shared" si="116"/>
        <v>45352</v>
      </c>
      <c r="W831" t="str">
        <f>VLOOKUP(D831,Products!A:G,3,FALSE)</f>
        <v>Sports &amp; Fitness</v>
      </c>
      <c r="X831" t="str">
        <f>VLOOKUP(D831,Products!A:G,2,FALSE)</f>
        <v>Running Shoes</v>
      </c>
    </row>
    <row r="832" spans="1:24">
      <c r="A832" s="1" t="s">
        <v>2644</v>
      </c>
      <c r="B832" s="2">
        <v>45421</v>
      </c>
      <c r="C832" s="1" t="s">
        <v>707</v>
      </c>
      <c r="D832" s="1" t="s">
        <v>1682</v>
      </c>
      <c r="E832" s="1">
        <v>4</v>
      </c>
      <c r="F832" s="1">
        <v>1599</v>
      </c>
      <c r="G832" s="1">
        <v>639.6</v>
      </c>
      <c r="H832" s="1" t="s">
        <v>1823</v>
      </c>
      <c r="I832" s="1" t="s">
        <v>1802</v>
      </c>
      <c r="J832" s="1" t="s">
        <v>1802</v>
      </c>
      <c r="K832" s="1" t="s">
        <v>1813</v>
      </c>
      <c r="L832" s="1">
        <v>70</v>
      </c>
      <c r="M832" s="1">
        <v>1169</v>
      </c>
      <c r="N832">
        <f t="shared" si="108"/>
        <v>5756.4</v>
      </c>
      <c r="O832">
        <f t="shared" si="109"/>
        <v>4676</v>
      </c>
      <c r="P832">
        <f t="shared" si="110"/>
        <v>1080.3999999999996</v>
      </c>
      <c r="Q832">
        <f t="shared" si="111"/>
        <v>0.18768674866235838</v>
      </c>
      <c r="R832">
        <f t="shared" si="112"/>
        <v>5756.4</v>
      </c>
      <c r="S832">
        <f t="shared" si="113"/>
        <v>1080.3999999999996</v>
      </c>
      <c r="T832" t="str">
        <f t="shared" si="114"/>
        <v>May</v>
      </c>
      <c r="U832" t="str">
        <f t="shared" si="115"/>
        <v>May-2024</v>
      </c>
      <c r="V832" s="3">
        <f t="shared" si="116"/>
        <v>45413</v>
      </c>
      <c r="W832" t="str">
        <f>VLOOKUP(D832,Products!A:G,3,FALSE)</f>
        <v>Electronics</v>
      </c>
      <c r="X832" t="str">
        <f>VLOOKUP(D832,Products!A:G,2,FALSE)</f>
        <v>Headphones</v>
      </c>
    </row>
    <row r="833" spans="1:24">
      <c r="A833" s="1" t="s">
        <v>2645</v>
      </c>
      <c r="B833" s="2">
        <v>45889</v>
      </c>
      <c r="C833" s="1" t="s">
        <v>1014</v>
      </c>
      <c r="D833" s="1" t="s">
        <v>1709</v>
      </c>
      <c r="E833" s="1">
        <v>1</v>
      </c>
      <c r="F833" s="1">
        <v>799</v>
      </c>
      <c r="G833" s="1">
        <v>79.900000000000006</v>
      </c>
      <c r="H833" s="1" t="s">
        <v>1801</v>
      </c>
      <c r="I833" s="1" t="s">
        <v>1802</v>
      </c>
      <c r="J833" s="1" t="s">
        <v>1802</v>
      </c>
      <c r="K833" s="1" t="s">
        <v>1810</v>
      </c>
      <c r="L833" s="1">
        <v>40</v>
      </c>
      <c r="M833" s="1">
        <v>566</v>
      </c>
      <c r="N833">
        <f t="shared" si="108"/>
        <v>719.1</v>
      </c>
      <c r="O833">
        <f t="shared" si="109"/>
        <v>566</v>
      </c>
      <c r="P833">
        <f t="shared" si="110"/>
        <v>153.10000000000002</v>
      </c>
      <c r="Q833">
        <f t="shared" si="111"/>
        <v>0.21290502016409404</v>
      </c>
      <c r="R833">
        <f t="shared" si="112"/>
        <v>719.1</v>
      </c>
      <c r="S833">
        <f t="shared" si="113"/>
        <v>153.10000000000002</v>
      </c>
      <c r="T833" t="str">
        <f t="shared" si="114"/>
        <v>Aug</v>
      </c>
      <c r="U833" t="str">
        <f t="shared" si="115"/>
        <v>Aug-2025</v>
      </c>
      <c r="V833" s="3">
        <f t="shared" si="116"/>
        <v>45870</v>
      </c>
      <c r="W833" t="str">
        <f>VLOOKUP(D833,Products!A:G,3,FALSE)</f>
        <v>Fashion</v>
      </c>
      <c r="X833" t="str">
        <f>VLOOKUP(D833,Products!A:G,2,FALSE)</f>
        <v>Sneakers</v>
      </c>
    </row>
    <row r="834" spans="1:24">
      <c r="A834" s="1" t="s">
        <v>2646</v>
      </c>
      <c r="B834" s="2">
        <v>45746</v>
      </c>
      <c r="C834" s="1" t="s">
        <v>1447</v>
      </c>
      <c r="D834" s="1" t="s">
        <v>1794</v>
      </c>
      <c r="E834" s="1">
        <v>2</v>
      </c>
      <c r="F834" s="1">
        <v>299</v>
      </c>
      <c r="G834" s="1">
        <v>119.6</v>
      </c>
      <c r="H834" s="1" t="s">
        <v>1805</v>
      </c>
      <c r="I834" s="1" t="s">
        <v>1802</v>
      </c>
      <c r="J834" s="1" t="s">
        <v>1802</v>
      </c>
      <c r="K834" s="1" t="s">
        <v>1807</v>
      </c>
      <c r="L834" s="1">
        <v>60</v>
      </c>
      <c r="M834" s="1">
        <v>168</v>
      </c>
      <c r="N834">
        <f t="shared" si="108"/>
        <v>478.4</v>
      </c>
      <c r="O834">
        <f t="shared" si="109"/>
        <v>336</v>
      </c>
      <c r="P834">
        <f t="shared" si="110"/>
        <v>142.39999999999998</v>
      </c>
      <c r="Q834">
        <f t="shared" si="111"/>
        <v>0.29765886287625415</v>
      </c>
      <c r="R834">
        <f t="shared" si="112"/>
        <v>478.4</v>
      </c>
      <c r="S834">
        <f t="shared" si="113"/>
        <v>142.39999999999998</v>
      </c>
      <c r="T834" t="str">
        <f t="shared" si="114"/>
        <v>Mar</v>
      </c>
      <c r="U834" t="str">
        <f t="shared" si="115"/>
        <v>Mar-2025</v>
      </c>
      <c r="V834" s="3">
        <f t="shared" si="116"/>
        <v>45717</v>
      </c>
      <c r="W834" t="str">
        <f>VLOOKUP(D834,Products!A:G,3,FALSE)</f>
        <v>Sports &amp; Fitness</v>
      </c>
      <c r="X834" t="str">
        <f>VLOOKUP(D834,Products!A:G,2,FALSE)</f>
        <v>Fitness Band</v>
      </c>
    </row>
    <row r="835" spans="1:24">
      <c r="A835" s="1" t="s">
        <v>2647</v>
      </c>
      <c r="B835" s="2">
        <v>45615</v>
      </c>
      <c r="C835" s="1" t="s">
        <v>139</v>
      </c>
      <c r="D835" s="1" t="s">
        <v>1758</v>
      </c>
      <c r="E835" s="1">
        <v>1</v>
      </c>
      <c r="F835" s="1">
        <v>2499</v>
      </c>
      <c r="G835" s="1">
        <v>499.8</v>
      </c>
      <c r="H835" s="1" t="s">
        <v>1801</v>
      </c>
      <c r="I835" s="1" t="s">
        <v>1802</v>
      </c>
      <c r="J835" s="1" t="s">
        <v>1802</v>
      </c>
      <c r="K835" s="1" t="s">
        <v>1803</v>
      </c>
      <c r="L835" s="1">
        <v>80</v>
      </c>
      <c r="M835" s="1">
        <v>1632</v>
      </c>
      <c r="N835">
        <f t="shared" ref="N835:N898" si="117">E835*F835-G835</f>
        <v>1999.2</v>
      </c>
      <c r="O835">
        <f t="shared" ref="O835:O898" si="118">E835*M835</f>
        <v>1632</v>
      </c>
      <c r="P835">
        <f t="shared" ref="P835:P898" si="119">N835-O835</f>
        <v>367.20000000000005</v>
      </c>
      <c r="Q835">
        <f t="shared" ref="Q835:Q898" si="120">IFERROR(P835/N835,0)</f>
        <v>0.18367346938775511</v>
      </c>
      <c r="R835">
        <f t="shared" ref="R835:R898" si="121">IF(I835="Cancelled",0,N835)</f>
        <v>1999.2</v>
      </c>
      <c r="S835">
        <f t="shared" ref="S835:S898" si="122">IF(I835="Cancelled",0,P835)</f>
        <v>367.20000000000005</v>
      </c>
      <c r="T835" t="str">
        <f t="shared" ref="T835:T898" si="123">TEXT(B835,"mmm")</f>
        <v>Nov</v>
      </c>
      <c r="U835" t="str">
        <f t="shared" ref="U835:U898" si="124">TEXT(B835,"mmm-yyyy")</f>
        <v>Nov-2024</v>
      </c>
      <c r="V835" s="3">
        <f t="shared" ref="V835:V898" si="125">DATE(YEAR(B835),MONTH(B835),1)</f>
        <v>45597</v>
      </c>
      <c r="W835" t="str">
        <f>VLOOKUP(D835,Products!A:G,3,FALSE)</f>
        <v>Beauty &amp; Personal Care</v>
      </c>
      <c r="X835" t="str">
        <f>VLOOKUP(D835,Products!A:G,2,FALSE)</f>
        <v>Shampoo</v>
      </c>
    </row>
    <row r="836" spans="1:24">
      <c r="A836" s="1" t="s">
        <v>2648</v>
      </c>
      <c r="B836" s="2">
        <v>45725</v>
      </c>
      <c r="C836" s="1" t="s">
        <v>1058</v>
      </c>
      <c r="D836" s="1" t="s">
        <v>1753</v>
      </c>
      <c r="E836" s="1">
        <v>1</v>
      </c>
      <c r="F836" s="1">
        <v>799</v>
      </c>
      <c r="G836" s="1">
        <v>0</v>
      </c>
      <c r="H836" s="1" t="s">
        <v>1821</v>
      </c>
      <c r="I836" s="1" t="s">
        <v>1802</v>
      </c>
      <c r="J836" s="1" t="s">
        <v>1809</v>
      </c>
      <c r="K836" s="1" t="s">
        <v>1803</v>
      </c>
      <c r="L836" s="1">
        <v>40</v>
      </c>
      <c r="M836" s="1">
        <v>445</v>
      </c>
      <c r="N836">
        <f t="shared" si="117"/>
        <v>799</v>
      </c>
      <c r="O836">
        <f t="shared" si="118"/>
        <v>445</v>
      </c>
      <c r="P836">
        <f t="shared" si="119"/>
        <v>354</v>
      </c>
      <c r="Q836">
        <f t="shared" si="120"/>
        <v>0.44305381727158949</v>
      </c>
      <c r="R836">
        <f t="shared" si="121"/>
        <v>799</v>
      </c>
      <c r="S836">
        <f t="shared" si="122"/>
        <v>354</v>
      </c>
      <c r="T836" t="str">
        <f t="shared" si="123"/>
        <v>Mar</v>
      </c>
      <c r="U836" t="str">
        <f t="shared" si="124"/>
        <v>Mar-2025</v>
      </c>
      <c r="V836" s="3">
        <f t="shared" si="125"/>
        <v>45717</v>
      </c>
      <c r="W836" t="str">
        <f>VLOOKUP(D836,Products!A:G,3,FALSE)</f>
        <v>Beauty &amp; Personal Care</v>
      </c>
      <c r="X836" t="str">
        <f>VLOOKUP(D836,Products!A:G,2,FALSE)</f>
        <v>Face Wash</v>
      </c>
    </row>
    <row r="837" spans="1:24">
      <c r="A837" s="1" t="s">
        <v>2649</v>
      </c>
      <c r="B837" s="2">
        <v>45799</v>
      </c>
      <c r="C837" s="1" t="s">
        <v>973</v>
      </c>
      <c r="D837" s="1" t="s">
        <v>1771</v>
      </c>
      <c r="E837" s="1">
        <v>1</v>
      </c>
      <c r="F837" s="1">
        <v>399</v>
      </c>
      <c r="G837" s="1">
        <v>19.95</v>
      </c>
      <c r="H837" s="1" t="s">
        <v>1805</v>
      </c>
      <c r="I837" s="1" t="s">
        <v>1802</v>
      </c>
      <c r="J837" s="1" t="s">
        <v>1802</v>
      </c>
      <c r="K837" s="1" t="s">
        <v>1813</v>
      </c>
      <c r="L837" s="1">
        <v>60</v>
      </c>
      <c r="M837" s="1">
        <v>257</v>
      </c>
      <c r="N837">
        <f t="shared" si="117"/>
        <v>379.05</v>
      </c>
      <c r="O837">
        <f t="shared" si="118"/>
        <v>257</v>
      </c>
      <c r="P837">
        <f t="shared" si="119"/>
        <v>122.05000000000001</v>
      </c>
      <c r="Q837">
        <f t="shared" si="120"/>
        <v>0.32198918348502836</v>
      </c>
      <c r="R837">
        <f t="shared" si="121"/>
        <v>379.05</v>
      </c>
      <c r="S837">
        <f t="shared" si="122"/>
        <v>122.05000000000001</v>
      </c>
      <c r="T837" t="str">
        <f t="shared" si="123"/>
        <v>May</v>
      </c>
      <c r="U837" t="str">
        <f t="shared" si="124"/>
        <v>May-2025</v>
      </c>
      <c r="V837" s="3">
        <f t="shared" si="125"/>
        <v>45778</v>
      </c>
      <c r="W837" t="str">
        <f>VLOOKUP(D837,Products!A:G,3,FALSE)</f>
        <v>Beauty &amp; Personal Care</v>
      </c>
      <c r="X837" t="str">
        <f>VLOOKUP(D837,Products!A:G,2,FALSE)</f>
        <v>Perfume</v>
      </c>
    </row>
    <row r="838" spans="1:24">
      <c r="A838" s="1" t="s">
        <v>2650</v>
      </c>
      <c r="B838" s="2">
        <v>45463</v>
      </c>
      <c r="C838" s="1" t="s">
        <v>1478</v>
      </c>
      <c r="D838" s="1" t="s">
        <v>1695</v>
      </c>
      <c r="E838" s="1">
        <v>1</v>
      </c>
      <c r="F838" s="1">
        <v>1999</v>
      </c>
      <c r="G838" s="1">
        <v>299.85000000000002</v>
      </c>
      <c r="H838" s="1" t="s">
        <v>1812</v>
      </c>
      <c r="I838" s="1" t="s">
        <v>1802</v>
      </c>
      <c r="J838" s="1" t="s">
        <v>1802</v>
      </c>
      <c r="K838" s="1" t="s">
        <v>1817</v>
      </c>
      <c r="L838" s="1">
        <v>70</v>
      </c>
      <c r="M838" s="1">
        <v>1597</v>
      </c>
      <c r="N838">
        <f t="shared" si="117"/>
        <v>1699.15</v>
      </c>
      <c r="O838">
        <f t="shared" si="118"/>
        <v>1597</v>
      </c>
      <c r="P838">
        <f t="shared" si="119"/>
        <v>102.15000000000009</v>
      </c>
      <c r="Q838">
        <f t="shared" si="120"/>
        <v>6.0118294441338364E-2</v>
      </c>
      <c r="R838">
        <f t="shared" si="121"/>
        <v>1699.15</v>
      </c>
      <c r="S838">
        <f t="shared" si="122"/>
        <v>102.15000000000009</v>
      </c>
      <c r="T838" t="str">
        <f t="shared" si="123"/>
        <v>Jun</v>
      </c>
      <c r="U838" t="str">
        <f t="shared" si="124"/>
        <v>Jun-2024</v>
      </c>
      <c r="V838" s="3">
        <f t="shared" si="125"/>
        <v>45444</v>
      </c>
      <c r="W838" t="str">
        <f>VLOOKUP(D838,Products!A:G,3,FALSE)</f>
        <v>Electronics</v>
      </c>
      <c r="X838" t="str">
        <f>VLOOKUP(D838,Products!A:G,2,FALSE)</f>
        <v>Power Bank</v>
      </c>
    </row>
    <row r="839" spans="1:24">
      <c r="A839" s="1" t="s">
        <v>2651</v>
      </c>
      <c r="B839" s="2">
        <v>45529</v>
      </c>
      <c r="C839" s="1" t="s">
        <v>461</v>
      </c>
      <c r="D839" s="1" t="s">
        <v>1759</v>
      </c>
      <c r="E839" s="1">
        <v>2</v>
      </c>
      <c r="F839" s="1">
        <v>2499</v>
      </c>
      <c r="G839" s="1">
        <v>249.9</v>
      </c>
      <c r="H839" s="1" t="s">
        <v>1823</v>
      </c>
      <c r="I839" s="1" t="s">
        <v>1802</v>
      </c>
      <c r="J839" s="1" t="s">
        <v>1802</v>
      </c>
      <c r="K839" s="1" t="s">
        <v>1803</v>
      </c>
      <c r="L839" s="1">
        <v>100</v>
      </c>
      <c r="M839" s="1">
        <v>1430</v>
      </c>
      <c r="N839">
        <f t="shared" si="117"/>
        <v>4748.1000000000004</v>
      </c>
      <c r="O839">
        <f t="shared" si="118"/>
        <v>2860</v>
      </c>
      <c r="P839">
        <f t="shared" si="119"/>
        <v>1888.1000000000004</v>
      </c>
      <c r="Q839">
        <f t="shared" si="120"/>
        <v>0.39765379836144987</v>
      </c>
      <c r="R839">
        <f t="shared" si="121"/>
        <v>4748.1000000000004</v>
      </c>
      <c r="S839">
        <f t="shared" si="122"/>
        <v>1888.1000000000004</v>
      </c>
      <c r="T839" t="str">
        <f t="shared" si="123"/>
        <v>Aug</v>
      </c>
      <c r="U839" t="str">
        <f t="shared" si="124"/>
        <v>Aug-2024</v>
      </c>
      <c r="V839" s="3">
        <f t="shared" si="125"/>
        <v>45505</v>
      </c>
      <c r="W839" t="str">
        <f>VLOOKUP(D839,Products!A:G,3,FALSE)</f>
        <v>Beauty &amp; Personal Care</v>
      </c>
      <c r="X839" t="str">
        <f>VLOOKUP(D839,Products!A:G,2,FALSE)</f>
        <v>Trimmer</v>
      </c>
    </row>
    <row r="840" spans="1:24">
      <c r="A840" s="1" t="s">
        <v>2652</v>
      </c>
      <c r="B840" s="2">
        <v>45394</v>
      </c>
      <c r="C840" s="1" t="s">
        <v>1630</v>
      </c>
      <c r="D840" s="1" t="s">
        <v>1673</v>
      </c>
      <c r="E840" s="1">
        <v>2</v>
      </c>
      <c r="F840" s="1">
        <v>399</v>
      </c>
      <c r="G840" s="1">
        <v>119.7</v>
      </c>
      <c r="H840" s="1" t="s">
        <v>1805</v>
      </c>
      <c r="I840" s="1" t="s">
        <v>1802</v>
      </c>
      <c r="J840" s="1" t="s">
        <v>1802</v>
      </c>
      <c r="K840" s="1" t="s">
        <v>1803</v>
      </c>
      <c r="L840" s="1">
        <v>50</v>
      </c>
      <c r="M840" s="1">
        <v>221</v>
      </c>
      <c r="N840">
        <f t="shared" si="117"/>
        <v>678.3</v>
      </c>
      <c r="O840">
        <f t="shared" si="118"/>
        <v>442</v>
      </c>
      <c r="P840">
        <f t="shared" si="119"/>
        <v>236.29999999999995</v>
      </c>
      <c r="Q840">
        <f t="shared" si="120"/>
        <v>0.34837092731829572</v>
      </c>
      <c r="R840">
        <f t="shared" si="121"/>
        <v>678.3</v>
      </c>
      <c r="S840">
        <f t="shared" si="122"/>
        <v>236.29999999999995</v>
      </c>
      <c r="T840" t="str">
        <f t="shared" si="123"/>
        <v>Apr</v>
      </c>
      <c r="U840" t="str">
        <f t="shared" si="124"/>
        <v>Apr-2024</v>
      </c>
      <c r="V840" s="3">
        <f t="shared" si="125"/>
        <v>45383</v>
      </c>
      <c r="W840" t="str">
        <f>VLOOKUP(D840,Products!A:G,3,FALSE)</f>
        <v>Electronics</v>
      </c>
      <c r="X840" t="str">
        <f>VLOOKUP(D840,Products!A:G,2,FALSE)</f>
        <v>Laptop</v>
      </c>
    </row>
    <row r="841" spans="1:24">
      <c r="A841" s="1" t="s">
        <v>2653</v>
      </c>
      <c r="B841" s="2">
        <v>45599</v>
      </c>
      <c r="C841" s="1" t="s">
        <v>367</v>
      </c>
      <c r="D841" s="1" t="s">
        <v>1705</v>
      </c>
      <c r="E841" s="1">
        <v>1</v>
      </c>
      <c r="F841" s="1">
        <v>299</v>
      </c>
      <c r="G841" s="1">
        <v>29.9</v>
      </c>
      <c r="H841" s="1" t="s">
        <v>1805</v>
      </c>
      <c r="I841" s="1" t="s">
        <v>1802</v>
      </c>
      <c r="J841" s="1" t="s">
        <v>1802</v>
      </c>
      <c r="K841" s="1" t="s">
        <v>1803</v>
      </c>
      <c r="L841" s="1">
        <v>50</v>
      </c>
      <c r="M841" s="1">
        <v>206</v>
      </c>
      <c r="N841">
        <f t="shared" si="117"/>
        <v>269.10000000000002</v>
      </c>
      <c r="O841">
        <f t="shared" si="118"/>
        <v>206</v>
      </c>
      <c r="P841">
        <f t="shared" si="119"/>
        <v>63.100000000000023</v>
      </c>
      <c r="Q841">
        <f t="shared" si="120"/>
        <v>0.23448532144184325</v>
      </c>
      <c r="R841">
        <f t="shared" si="121"/>
        <v>269.10000000000002</v>
      </c>
      <c r="S841">
        <f t="shared" si="122"/>
        <v>63.100000000000023</v>
      </c>
      <c r="T841" t="str">
        <f t="shared" si="123"/>
        <v>Nov</v>
      </c>
      <c r="U841" t="str">
        <f t="shared" si="124"/>
        <v>Nov-2024</v>
      </c>
      <c r="V841" s="3">
        <f t="shared" si="125"/>
        <v>45597</v>
      </c>
      <c r="W841" t="str">
        <f>VLOOKUP(D841,Products!A:G,3,FALSE)</f>
        <v>Fashion</v>
      </c>
      <c r="X841" t="str">
        <f>VLOOKUP(D841,Products!A:G,2,FALSE)</f>
        <v>Jeans</v>
      </c>
    </row>
    <row r="842" spans="1:24">
      <c r="A842" s="1" t="s">
        <v>2654</v>
      </c>
      <c r="B842" s="2">
        <v>45415</v>
      </c>
      <c r="C842" s="1" t="s">
        <v>1038</v>
      </c>
      <c r="D842" s="1" t="s">
        <v>1780</v>
      </c>
      <c r="E842" s="1">
        <v>1</v>
      </c>
      <c r="F842" s="1">
        <v>2999</v>
      </c>
      <c r="G842" s="1">
        <v>0</v>
      </c>
      <c r="H842" s="1" t="s">
        <v>1805</v>
      </c>
      <c r="I842" s="1" t="s">
        <v>1802</v>
      </c>
      <c r="J842" s="1" t="s">
        <v>1802</v>
      </c>
      <c r="K842" s="1" t="s">
        <v>1813</v>
      </c>
      <c r="L842" s="1">
        <v>100</v>
      </c>
      <c r="M842" s="1">
        <v>2394</v>
      </c>
      <c r="N842">
        <f t="shared" si="117"/>
        <v>2999</v>
      </c>
      <c r="O842">
        <f t="shared" si="118"/>
        <v>2394</v>
      </c>
      <c r="P842">
        <f t="shared" si="119"/>
        <v>605</v>
      </c>
      <c r="Q842">
        <f t="shared" si="120"/>
        <v>0.20173391130376792</v>
      </c>
      <c r="R842">
        <f t="shared" si="121"/>
        <v>2999</v>
      </c>
      <c r="S842">
        <f t="shared" si="122"/>
        <v>605</v>
      </c>
      <c r="T842" t="str">
        <f t="shared" si="123"/>
        <v>May</v>
      </c>
      <c r="U842" t="str">
        <f t="shared" si="124"/>
        <v>May-2024</v>
      </c>
      <c r="V842" s="3">
        <f t="shared" si="125"/>
        <v>45413</v>
      </c>
      <c r="W842" t="str">
        <f>VLOOKUP(D842,Products!A:G,3,FALSE)</f>
        <v>Sports &amp; Fitness</v>
      </c>
      <c r="X842" t="str">
        <f>VLOOKUP(D842,Products!A:G,2,FALSE)</f>
        <v>Running Shoes</v>
      </c>
    </row>
    <row r="843" spans="1:24">
      <c r="A843" s="1" t="s">
        <v>2655</v>
      </c>
      <c r="B843" s="2">
        <v>45757</v>
      </c>
      <c r="C843" s="1" t="s">
        <v>1119</v>
      </c>
      <c r="D843" s="1" t="s">
        <v>1720</v>
      </c>
      <c r="E843" s="1">
        <v>3</v>
      </c>
      <c r="F843" s="1">
        <v>999</v>
      </c>
      <c r="G843" s="1">
        <v>299.7</v>
      </c>
      <c r="H843" s="1" t="s">
        <v>1805</v>
      </c>
      <c r="I843" s="1" t="s">
        <v>1802</v>
      </c>
      <c r="J843" s="1" t="s">
        <v>1809</v>
      </c>
      <c r="K843" s="1" t="s">
        <v>1803</v>
      </c>
      <c r="L843" s="1">
        <v>40</v>
      </c>
      <c r="M843" s="1">
        <v>573</v>
      </c>
      <c r="N843">
        <f t="shared" si="117"/>
        <v>2697.3</v>
      </c>
      <c r="O843">
        <f t="shared" si="118"/>
        <v>1719</v>
      </c>
      <c r="P843">
        <f t="shared" si="119"/>
        <v>978.30000000000018</v>
      </c>
      <c r="Q843">
        <f t="shared" si="120"/>
        <v>0.36269602936269607</v>
      </c>
      <c r="R843">
        <f t="shared" si="121"/>
        <v>2697.3</v>
      </c>
      <c r="S843">
        <f t="shared" si="122"/>
        <v>978.30000000000018</v>
      </c>
      <c r="T843" t="str">
        <f t="shared" si="123"/>
        <v>Apr</v>
      </c>
      <c r="U843" t="str">
        <f t="shared" si="124"/>
        <v>Apr-2025</v>
      </c>
      <c r="V843" s="3">
        <f t="shared" si="125"/>
        <v>45748</v>
      </c>
      <c r="W843" t="str">
        <f>VLOOKUP(D843,Products!A:G,3,FALSE)</f>
        <v>Fashion</v>
      </c>
      <c r="X843" t="str">
        <f>VLOOKUP(D843,Products!A:G,2,FALSE)</f>
        <v>Backpack</v>
      </c>
    </row>
    <row r="844" spans="1:24">
      <c r="A844" s="1" t="s">
        <v>2656</v>
      </c>
      <c r="B844" s="2">
        <v>45511</v>
      </c>
      <c r="C844" s="1" t="s">
        <v>485</v>
      </c>
      <c r="D844" s="1" t="s">
        <v>1737</v>
      </c>
      <c r="E844" s="1">
        <v>2</v>
      </c>
      <c r="F844" s="1">
        <v>499</v>
      </c>
      <c r="G844" s="1">
        <v>0</v>
      </c>
      <c r="H844" s="1" t="s">
        <v>1823</v>
      </c>
      <c r="I844" s="1" t="s">
        <v>1815</v>
      </c>
      <c r="J844" s="1" t="s">
        <v>1815</v>
      </c>
      <c r="K844" s="1" t="s">
        <v>1819</v>
      </c>
      <c r="L844" s="1">
        <v>50</v>
      </c>
      <c r="M844" s="1">
        <v>320</v>
      </c>
      <c r="N844">
        <f t="shared" si="117"/>
        <v>998</v>
      </c>
      <c r="O844">
        <f t="shared" si="118"/>
        <v>640</v>
      </c>
      <c r="P844">
        <f t="shared" si="119"/>
        <v>358</v>
      </c>
      <c r="Q844">
        <f t="shared" si="120"/>
        <v>0.3587174348697395</v>
      </c>
      <c r="R844">
        <f t="shared" si="121"/>
        <v>0</v>
      </c>
      <c r="S844">
        <f t="shared" si="122"/>
        <v>0</v>
      </c>
      <c r="T844" t="str">
        <f t="shared" si="123"/>
        <v>Aug</v>
      </c>
      <c r="U844" t="str">
        <f t="shared" si="124"/>
        <v>Aug-2024</v>
      </c>
      <c r="V844" s="3">
        <f t="shared" si="125"/>
        <v>45505</v>
      </c>
      <c r="W844" t="str">
        <f>VLOOKUP(D844,Products!A:G,3,FALSE)</f>
        <v>Home &amp; Kitchen</v>
      </c>
      <c r="X844" t="str">
        <f>VLOOKUP(D844,Products!A:G,2,FALSE)</f>
        <v>Cookware Set</v>
      </c>
    </row>
    <row r="845" spans="1:24">
      <c r="A845" s="1" t="s">
        <v>2657</v>
      </c>
      <c r="B845" s="2">
        <v>45856</v>
      </c>
      <c r="C845" s="1" t="s">
        <v>701</v>
      </c>
      <c r="D845" s="1" t="s">
        <v>1666</v>
      </c>
      <c r="E845" s="1">
        <v>1</v>
      </c>
      <c r="F845" s="1">
        <v>399</v>
      </c>
      <c r="G845" s="1">
        <v>19.95</v>
      </c>
      <c r="H845" s="1" t="s">
        <v>1823</v>
      </c>
      <c r="I845" s="1" t="s">
        <v>1802</v>
      </c>
      <c r="J845" s="1" t="s">
        <v>1802</v>
      </c>
      <c r="K845" s="1" t="s">
        <v>1810</v>
      </c>
      <c r="L845" s="1">
        <v>80</v>
      </c>
      <c r="M845" s="1">
        <v>307</v>
      </c>
      <c r="N845">
        <f t="shared" si="117"/>
        <v>379.05</v>
      </c>
      <c r="O845">
        <f t="shared" si="118"/>
        <v>307</v>
      </c>
      <c r="P845">
        <f t="shared" si="119"/>
        <v>72.050000000000011</v>
      </c>
      <c r="Q845">
        <f t="shared" si="120"/>
        <v>0.19008046431869149</v>
      </c>
      <c r="R845">
        <f t="shared" si="121"/>
        <v>379.05</v>
      </c>
      <c r="S845">
        <f t="shared" si="122"/>
        <v>72.050000000000011</v>
      </c>
      <c r="T845" t="str">
        <f t="shared" si="123"/>
        <v>Jul</v>
      </c>
      <c r="U845" t="str">
        <f t="shared" si="124"/>
        <v>Jul-2025</v>
      </c>
      <c r="V845" s="3">
        <f t="shared" si="125"/>
        <v>45839</v>
      </c>
      <c r="W845" t="str">
        <f>VLOOKUP(D845,Products!A:G,3,FALSE)</f>
        <v>Electronics</v>
      </c>
      <c r="X845" t="str">
        <f>VLOOKUP(D845,Products!A:G,2,FALSE)</f>
        <v>Smartphone</v>
      </c>
    </row>
    <row r="846" spans="1:24">
      <c r="A846" s="1" t="s">
        <v>2658</v>
      </c>
      <c r="B846" s="2">
        <v>45427</v>
      </c>
      <c r="C846" s="1" t="s">
        <v>762</v>
      </c>
      <c r="D846" s="1" t="s">
        <v>1756</v>
      </c>
      <c r="E846" s="1">
        <v>4</v>
      </c>
      <c r="F846" s="1">
        <v>299</v>
      </c>
      <c r="G846" s="1">
        <v>179.4</v>
      </c>
      <c r="H846" s="1" t="s">
        <v>1823</v>
      </c>
      <c r="I846" s="1" t="s">
        <v>1802</v>
      </c>
      <c r="J846" s="1" t="s">
        <v>1809</v>
      </c>
      <c r="K846" s="1" t="s">
        <v>1810</v>
      </c>
      <c r="L846" s="1">
        <v>100</v>
      </c>
      <c r="M846" s="1">
        <v>223</v>
      </c>
      <c r="N846">
        <f t="shared" si="117"/>
        <v>1016.6</v>
      </c>
      <c r="O846">
        <f t="shared" si="118"/>
        <v>892</v>
      </c>
      <c r="P846">
        <f t="shared" si="119"/>
        <v>124.60000000000002</v>
      </c>
      <c r="Q846">
        <f t="shared" si="120"/>
        <v>0.12256541412551644</v>
      </c>
      <c r="R846">
        <f t="shared" si="121"/>
        <v>1016.6</v>
      </c>
      <c r="S846">
        <f t="shared" si="122"/>
        <v>124.60000000000002</v>
      </c>
      <c r="T846" t="str">
        <f t="shared" si="123"/>
        <v>May</v>
      </c>
      <c r="U846" t="str">
        <f t="shared" si="124"/>
        <v>May-2024</v>
      </c>
      <c r="V846" s="3">
        <f t="shared" si="125"/>
        <v>45413</v>
      </c>
      <c r="W846" t="str">
        <f>VLOOKUP(D846,Products!A:G,3,FALSE)</f>
        <v>Beauty &amp; Personal Care</v>
      </c>
      <c r="X846" t="str">
        <f>VLOOKUP(D846,Products!A:G,2,FALSE)</f>
        <v>Shampoo</v>
      </c>
    </row>
    <row r="847" spans="1:24">
      <c r="A847" s="1" t="s">
        <v>2659</v>
      </c>
      <c r="B847" s="2">
        <v>45527</v>
      </c>
      <c r="C847" s="1" t="s">
        <v>1280</v>
      </c>
      <c r="D847" s="1" t="s">
        <v>1714</v>
      </c>
      <c r="E847" s="1">
        <v>1</v>
      </c>
      <c r="F847" s="1">
        <v>4999</v>
      </c>
      <c r="G847" s="1">
        <v>249.95</v>
      </c>
      <c r="H847" s="1" t="s">
        <v>1805</v>
      </c>
      <c r="I847" s="1" t="s">
        <v>1802</v>
      </c>
      <c r="J847" s="1" t="s">
        <v>1802</v>
      </c>
      <c r="K847" s="1" t="s">
        <v>1810</v>
      </c>
      <c r="L847" s="1">
        <v>100</v>
      </c>
      <c r="M847" s="1">
        <v>3985</v>
      </c>
      <c r="N847">
        <f t="shared" si="117"/>
        <v>4749.05</v>
      </c>
      <c r="O847">
        <f t="shared" si="118"/>
        <v>3985</v>
      </c>
      <c r="P847">
        <f t="shared" si="119"/>
        <v>764.05000000000018</v>
      </c>
      <c r="Q847">
        <f t="shared" si="120"/>
        <v>0.16088480854065554</v>
      </c>
      <c r="R847">
        <f t="shared" si="121"/>
        <v>4749.05</v>
      </c>
      <c r="S847">
        <f t="shared" si="122"/>
        <v>764.05000000000018</v>
      </c>
      <c r="T847" t="str">
        <f t="shared" si="123"/>
        <v>Aug</v>
      </c>
      <c r="U847" t="str">
        <f t="shared" si="124"/>
        <v>Aug-2024</v>
      </c>
      <c r="V847" s="3">
        <f t="shared" si="125"/>
        <v>45505</v>
      </c>
      <c r="W847" t="str">
        <f>VLOOKUP(D847,Products!A:G,3,FALSE)</f>
        <v>Fashion</v>
      </c>
      <c r="X847" t="str">
        <f>VLOOKUP(D847,Products!A:G,2,FALSE)</f>
        <v>Jacket</v>
      </c>
    </row>
    <row r="848" spans="1:24">
      <c r="A848" s="1" t="s">
        <v>2660</v>
      </c>
      <c r="B848" s="2">
        <v>45825</v>
      </c>
      <c r="C848" s="1" t="s">
        <v>1307</v>
      </c>
      <c r="D848" s="1" t="s">
        <v>1700</v>
      </c>
      <c r="E848" s="1">
        <v>1</v>
      </c>
      <c r="F848" s="1">
        <v>8999</v>
      </c>
      <c r="G848" s="1">
        <v>899.9</v>
      </c>
      <c r="H848" s="1" t="s">
        <v>1823</v>
      </c>
      <c r="I848" s="1" t="s">
        <v>1802</v>
      </c>
      <c r="J848" s="1" t="s">
        <v>1809</v>
      </c>
      <c r="K848" s="1" t="s">
        <v>1813</v>
      </c>
      <c r="L848" s="1">
        <v>50</v>
      </c>
      <c r="M848" s="1">
        <v>6419</v>
      </c>
      <c r="N848">
        <f t="shared" si="117"/>
        <v>8099.1</v>
      </c>
      <c r="O848">
        <f t="shared" si="118"/>
        <v>6419</v>
      </c>
      <c r="P848">
        <f t="shared" si="119"/>
        <v>1680.1000000000004</v>
      </c>
      <c r="Q848">
        <f t="shared" si="120"/>
        <v>0.20744280228667386</v>
      </c>
      <c r="R848">
        <f t="shared" si="121"/>
        <v>8099.1</v>
      </c>
      <c r="S848">
        <f t="shared" si="122"/>
        <v>1680.1000000000004</v>
      </c>
      <c r="T848" t="str">
        <f t="shared" si="123"/>
        <v>Jun</v>
      </c>
      <c r="U848" t="str">
        <f t="shared" si="124"/>
        <v>Jun-2025</v>
      </c>
      <c r="V848" s="3">
        <f t="shared" si="125"/>
        <v>45809</v>
      </c>
      <c r="W848" t="str">
        <f>VLOOKUP(D848,Products!A:G,3,FALSE)</f>
        <v>Fashion</v>
      </c>
      <c r="X848" t="str">
        <f>VLOOKUP(D848,Products!A:G,2,FALSE)</f>
        <v>T-Shirt</v>
      </c>
    </row>
    <row r="849" spans="1:24">
      <c r="A849" s="1" t="s">
        <v>2661</v>
      </c>
      <c r="B849" s="2">
        <v>45925</v>
      </c>
      <c r="C849" s="1" t="s">
        <v>1390</v>
      </c>
      <c r="D849" s="1" t="s">
        <v>1793</v>
      </c>
      <c r="E849" s="1">
        <v>1</v>
      </c>
      <c r="F849" s="1">
        <v>299</v>
      </c>
      <c r="G849" s="1">
        <v>29.9</v>
      </c>
      <c r="H849" s="1" t="s">
        <v>1801</v>
      </c>
      <c r="I849" s="1" t="s">
        <v>1802</v>
      </c>
      <c r="J849" s="1" t="s">
        <v>1802</v>
      </c>
      <c r="K849" s="1" t="s">
        <v>1819</v>
      </c>
      <c r="L849" s="1">
        <v>70</v>
      </c>
      <c r="M849" s="1">
        <v>221</v>
      </c>
      <c r="N849">
        <f t="shared" si="117"/>
        <v>269.10000000000002</v>
      </c>
      <c r="O849">
        <f t="shared" si="118"/>
        <v>221</v>
      </c>
      <c r="P849">
        <f t="shared" si="119"/>
        <v>48.100000000000023</v>
      </c>
      <c r="Q849">
        <f t="shared" si="120"/>
        <v>0.17874396135265708</v>
      </c>
      <c r="R849">
        <f t="shared" si="121"/>
        <v>269.10000000000002</v>
      </c>
      <c r="S849">
        <f t="shared" si="122"/>
        <v>48.100000000000023</v>
      </c>
      <c r="T849" t="str">
        <f t="shared" si="123"/>
        <v>Sep</v>
      </c>
      <c r="U849" t="str">
        <f t="shared" si="124"/>
        <v>Sep-2025</v>
      </c>
      <c r="V849" s="3">
        <f t="shared" si="125"/>
        <v>45901</v>
      </c>
      <c r="W849" t="str">
        <f>VLOOKUP(D849,Products!A:G,3,FALSE)</f>
        <v>Sports &amp; Fitness</v>
      </c>
      <c r="X849" t="str">
        <f>VLOOKUP(D849,Products!A:G,2,FALSE)</f>
        <v>Fitness Band</v>
      </c>
    </row>
    <row r="850" spans="1:24">
      <c r="A850" s="1" t="s">
        <v>2662</v>
      </c>
      <c r="B850" s="2">
        <v>45462</v>
      </c>
      <c r="C850" s="1" t="s">
        <v>1142</v>
      </c>
      <c r="D850" s="1" t="s">
        <v>1692</v>
      </c>
      <c r="E850" s="1">
        <v>2</v>
      </c>
      <c r="F850" s="1">
        <v>499</v>
      </c>
      <c r="G850" s="1">
        <v>0</v>
      </c>
      <c r="H850" s="1" t="s">
        <v>1801</v>
      </c>
      <c r="I850" s="1" t="s">
        <v>1815</v>
      </c>
      <c r="J850" s="1" t="s">
        <v>1815</v>
      </c>
      <c r="K850" s="1" t="s">
        <v>1813</v>
      </c>
      <c r="L850" s="1">
        <v>40</v>
      </c>
      <c r="M850" s="1">
        <v>403</v>
      </c>
      <c r="N850">
        <f t="shared" si="117"/>
        <v>998</v>
      </c>
      <c r="O850">
        <f t="shared" si="118"/>
        <v>806</v>
      </c>
      <c r="P850">
        <f t="shared" si="119"/>
        <v>192</v>
      </c>
      <c r="Q850">
        <f t="shared" si="120"/>
        <v>0.19238476953907815</v>
      </c>
      <c r="R850">
        <f t="shared" si="121"/>
        <v>0</v>
      </c>
      <c r="S850">
        <f t="shared" si="122"/>
        <v>0</v>
      </c>
      <c r="T850" t="str">
        <f t="shared" si="123"/>
        <v>Jun</v>
      </c>
      <c r="U850" t="str">
        <f t="shared" si="124"/>
        <v>Jun-2024</v>
      </c>
      <c r="V850" s="3">
        <f t="shared" si="125"/>
        <v>45444</v>
      </c>
      <c r="W850" t="str">
        <f>VLOOKUP(D850,Products!A:G,3,FALSE)</f>
        <v>Electronics</v>
      </c>
      <c r="X850" t="str">
        <f>VLOOKUP(D850,Products!A:G,2,FALSE)</f>
        <v>Power Bank</v>
      </c>
    </row>
    <row r="851" spans="1:24">
      <c r="A851" s="1" t="s">
        <v>2663</v>
      </c>
      <c r="B851" s="2">
        <v>45674</v>
      </c>
      <c r="C851" s="1" t="s">
        <v>1231</v>
      </c>
      <c r="D851" s="1" t="s">
        <v>1674</v>
      </c>
      <c r="E851" s="1">
        <v>2</v>
      </c>
      <c r="F851" s="1">
        <v>599</v>
      </c>
      <c r="G851" s="1">
        <v>239.6</v>
      </c>
      <c r="H851" s="1" t="s">
        <v>1821</v>
      </c>
      <c r="I851" s="1" t="s">
        <v>1802</v>
      </c>
      <c r="J851" s="1" t="s">
        <v>1802</v>
      </c>
      <c r="K851" s="1" t="s">
        <v>1817</v>
      </c>
      <c r="L851" s="1">
        <v>80</v>
      </c>
      <c r="M851" s="1">
        <v>470</v>
      </c>
      <c r="N851">
        <f t="shared" si="117"/>
        <v>958.4</v>
      </c>
      <c r="O851">
        <f t="shared" si="118"/>
        <v>940</v>
      </c>
      <c r="P851">
        <f t="shared" si="119"/>
        <v>18.399999999999977</v>
      </c>
      <c r="Q851">
        <f t="shared" si="120"/>
        <v>1.9198664440734533E-2</v>
      </c>
      <c r="R851">
        <f t="shared" si="121"/>
        <v>958.4</v>
      </c>
      <c r="S851">
        <f t="shared" si="122"/>
        <v>18.399999999999977</v>
      </c>
      <c r="T851" t="str">
        <f t="shared" si="123"/>
        <v>Jan</v>
      </c>
      <c r="U851" t="str">
        <f t="shared" si="124"/>
        <v>Jan-2025</v>
      </c>
      <c r="V851" s="3">
        <f t="shared" si="125"/>
        <v>45658</v>
      </c>
      <c r="W851" t="str">
        <f>VLOOKUP(D851,Products!A:G,3,FALSE)</f>
        <v>Electronics</v>
      </c>
      <c r="X851" t="str">
        <f>VLOOKUP(D851,Products!A:G,2,FALSE)</f>
        <v>Laptop</v>
      </c>
    </row>
    <row r="852" spans="1:24">
      <c r="A852" s="1" t="s">
        <v>2664</v>
      </c>
      <c r="B852" s="2">
        <v>45835</v>
      </c>
      <c r="C852" s="1" t="s">
        <v>983</v>
      </c>
      <c r="D852" s="1" t="s">
        <v>1740</v>
      </c>
      <c r="E852" s="1">
        <v>3</v>
      </c>
      <c r="F852" s="1">
        <v>4999</v>
      </c>
      <c r="G852" s="1">
        <v>0</v>
      </c>
      <c r="H852" s="1" t="s">
        <v>1805</v>
      </c>
      <c r="I852" s="1" t="s">
        <v>1802</v>
      </c>
      <c r="J852" s="1" t="s">
        <v>1802</v>
      </c>
      <c r="K852" s="1" t="s">
        <v>1813</v>
      </c>
      <c r="L852" s="1">
        <v>80</v>
      </c>
      <c r="M852" s="1">
        <v>2912</v>
      </c>
      <c r="N852">
        <f t="shared" si="117"/>
        <v>14997</v>
      </c>
      <c r="O852">
        <f t="shared" si="118"/>
        <v>8736</v>
      </c>
      <c r="P852">
        <f t="shared" si="119"/>
        <v>6261</v>
      </c>
      <c r="Q852">
        <f t="shared" si="120"/>
        <v>0.41748349669933987</v>
      </c>
      <c r="R852">
        <f t="shared" si="121"/>
        <v>14997</v>
      </c>
      <c r="S852">
        <f t="shared" si="122"/>
        <v>6261</v>
      </c>
      <c r="T852" t="str">
        <f t="shared" si="123"/>
        <v>Jun</v>
      </c>
      <c r="U852" t="str">
        <f t="shared" si="124"/>
        <v>Jun-2025</v>
      </c>
      <c r="V852" s="3">
        <f t="shared" si="125"/>
        <v>45809</v>
      </c>
      <c r="W852" t="str">
        <f>VLOOKUP(D852,Products!A:G,3,FALSE)</f>
        <v>Home &amp; Kitchen</v>
      </c>
      <c r="X852" t="str">
        <f>VLOOKUP(D852,Products!A:G,2,FALSE)</f>
        <v>Bedsheet</v>
      </c>
    </row>
    <row r="853" spans="1:24">
      <c r="A853" s="1" t="s">
        <v>2665</v>
      </c>
      <c r="B853" s="2">
        <v>45441</v>
      </c>
      <c r="C853" s="1" t="s">
        <v>1191</v>
      </c>
      <c r="D853" s="1" t="s">
        <v>1748</v>
      </c>
      <c r="E853" s="1">
        <v>4</v>
      </c>
      <c r="F853" s="1">
        <v>299</v>
      </c>
      <c r="G853" s="1">
        <v>299</v>
      </c>
      <c r="H853" s="1" t="s">
        <v>1823</v>
      </c>
      <c r="I853" s="1" t="s">
        <v>1802</v>
      </c>
      <c r="J853" s="1" t="s">
        <v>1802</v>
      </c>
      <c r="K853" s="1" t="s">
        <v>1813</v>
      </c>
      <c r="L853" s="1">
        <v>40</v>
      </c>
      <c r="M853" s="1">
        <v>170</v>
      </c>
      <c r="N853">
        <f t="shared" si="117"/>
        <v>897</v>
      </c>
      <c r="O853">
        <f t="shared" si="118"/>
        <v>680</v>
      </c>
      <c r="P853">
        <f t="shared" si="119"/>
        <v>217</v>
      </c>
      <c r="Q853">
        <f t="shared" si="120"/>
        <v>0.241917502787068</v>
      </c>
      <c r="R853">
        <f t="shared" si="121"/>
        <v>897</v>
      </c>
      <c r="S853">
        <f t="shared" si="122"/>
        <v>217</v>
      </c>
      <c r="T853" t="str">
        <f t="shared" si="123"/>
        <v>May</v>
      </c>
      <c r="U853" t="str">
        <f t="shared" si="124"/>
        <v>May-2024</v>
      </c>
      <c r="V853" s="3">
        <f t="shared" si="125"/>
        <v>45413</v>
      </c>
      <c r="W853" t="str">
        <f>VLOOKUP(D853,Products!A:G,3,FALSE)</f>
        <v>Beauty &amp; Personal Care</v>
      </c>
      <c r="X853" t="str">
        <f>VLOOKUP(D853,Products!A:G,2,FALSE)</f>
        <v>Face Wash</v>
      </c>
    </row>
    <row r="854" spans="1:24">
      <c r="A854" s="1" t="s">
        <v>2666</v>
      </c>
      <c r="B854" s="2">
        <v>45446</v>
      </c>
      <c r="C854" s="1" t="s">
        <v>1658</v>
      </c>
      <c r="D854" s="1" t="s">
        <v>1738</v>
      </c>
      <c r="E854" s="1">
        <v>3</v>
      </c>
      <c r="F854" s="1">
        <v>599</v>
      </c>
      <c r="G854" s="1">
        <v>0</v>
      </c>
      <c r="H854" s="1" t="s">
        <v>1823</v>
      </c>
      <c r="I854" s="1" t="s">
        <v>1815</v>
      </c>
      <c r="J854" s="1" t="s">
        <v>1815</v>
      </c>
      <c r="K854" s="1" t="s">
        <v>1817</v>
      </c>
      <c r="L854" s="1">
        <v>70</v>
      </c>
      <c r="M854" s="1">
        <v>443</v>
      </c>
      <c r="N854">
        <f t="shared" si="117"/>
        <v>1797</v>
      </c>
      <c r="O854">
        <f t="shared" si="118"/>
        <v>1329</v>
      </c>
      <c r="P854">
        <f t="shared" si="119"/>
        <v>468</v>
      </c>
      <c r="Q854">
        <f t="shared" si="120"/>
        <v>0.2604340567612688</v>
      </c>
      <c r="R854">
        <f t="shared" si="121"/>
        <v>0</v>
      </c>
      <c r="S854">
        <f t="shared" si="122"/>
        <v>0</v>
      </c>
      <c r="T854" t="str">
        <f t="shared" si="123"/>
        <v>Jun</v>
      </c>
      <c r="U854" t="str">
        <f t="shared" si="124"/>
        <v>Jun-2024</v>
      </c>
      <c r="V854" s="3">
        <f t="shared" si="125"/>
        <v>45444</v>
      </c>
      <c r="W854" t="str">
        <f>VLOOKUP(D854,Products!A:G,3,FALSE)</f>
        <v>Home &amp; Kitchen</v>
      </c>
      <c r="X854" t="str">
        <f>VLOOKUP(D854,Products!A:G,2,FALSE)</f>
        <v>Bedsheet</v>
      </c>
    </row>
    <row r="855" spans="1:24">
      <c r="A855" s="1" t="s">
        <v>2667</v>
      </c>
      <c r="B855" s="2">
        <v>45776</v>
      </c>
      <c r="C855" s="1" t="s">
        <v>1090</v>
      </c>
      <c r="D855" s="1" t="s">
        <v>1798</v>
      </c>
      <c r="E855" s="1">
        <v>1</v>
      </c>
      <c r="F855" s="1">
        <v>1299</v>
      </c>
      <c r="G855" s="1">
        <v>0</v>
      </c>
      <c r="H855" s="1" t="s">
        <v>1801</v>
      </c>
      <c r="I855" s="1" t="s">
        <v>1802</v>
      </c>
      <c r="J855" s="1" t="s">
        <v>1802</v>
      </c>
      <c r="K855" s="1" t="s">
        <v>1813</v>
      </c>
      <c r="L855" s="1">
        <v>80</v>
      </c>
      <c r="M855" s="1">
        <v>1025</v>
      </c>
      <c r="N855">
        <f t="shared" si="117"/>
        <v>1299</v>
      </c>
      <c r="O855">
        <f t="shared" si="118"/>
        <v>1025</v>
      </c>
      <c r="P855">
        <f t="shared" si="119"/>
        <v>274</v>
      </c>
      <c r="Q855">
        <f t="shared" si="120"/>
        <v>0.21093148575827558</v>
      </c>
      <c r="R855">
        <f t="shared" si="121"/>
        <v>1299</v>
      </c>
      <c r="S855">
        <f t="shared" si="122"/>
        <v>274</v>
      </c>
      <c r="T855" t="str">
        <f t="shared" si="123"/>
        <v>Apr</v>
      </c>
      <c r="U855" t="str">
        <f t="shared" si="124"/>
        <v>Apr-2025</v>
      </c>
      <c r="V855" s="3">
        <f t="shared" si="125"/>
        <v>45748</v>
      </c>
      <c r="W855" t="str">
        <f>VLOOKUP(D855,Products!A:G,3,FALSE)</f>
        <v>Sports &amp; Fitness</v>
      </c>
      <c r="X855" t="str">
        <f>VLOOKUP(D855,Products!A:G,2,FALSE)</f>
        <v>Cricket Bat</v>
      </c>
    </row>
    <row r="856" spans="1:24">
      <c r="A856" s="1" t="s">
        <v>2668</v>
      </c>
      <c r="B856" s="2">
        <v>45942</v>
      </c>
      <c r="C856" s="1" t="s">
        <v>1220</v>
      </c>
      <c r="D856" s="1" t="s">
        <v>1695</v>
      </c>
      <c r="E856" s="1">
        <v>1</v>
      </c>
      <c r="F856" s="1">
        <v>1999</v>
      </c>
      <c r="G856" s="1">
        <v>0</v>
      </c>
      <c r="H856" s="1" t="s">
        <v>1805</v>
      </c>
      <c r="I856" s="1" t="s">
        <v>1815</v>
      </c>
      <c r="J856" s="1" t="s">
        <v>1815</v>
      </c>
      <c r="K856" s="1" t="s">
        <v>1817</v>
      </c>
      <c r="L856" s="1">
        <v>100</v>
      </c>
      <c r="M856" s="1">
        <v>1597</v>
      </c>
      <c r="N856">
        <f t="shared" si="117"/>
        <v>1999</v>
      </c>
      <c r="O856">
        <f t="shared" si="118"/>
        <v>1597</v>
      </c>
      <c r="P856">
        <f t="shared" si="119"/>
        <v>402</v>
      </c>
      <c r="Q856">
        <f t="shared" si="120"/>
        <v>0.20110055027513757</v>
      </c>
      <c r="R856">
        <f t="shared" si="121"/>
        <v>0</v>
      </c>
      <c r="S856">
        <f t="shared" si="122"/>
        <v>0</v>
      </c>
      <c r="T856" t="str">
        <f t="shared" si="123"/>
        <v>Oct</v>
      </c>
      <c r="U856" t="str">
        <f t="shared" si="124"/>
        <v>Oct-2025</v>
      </c>
      <c r="V856" s="3">
        <f t="shared" si="125"/>
        <v>45931</v>
      </c>
      <c r="W856" t="str">
        <f>VLOOKUP(D856,Products!A:G,3,FALSE)</f>
        <v>Electronics</v>
      </c>
      <c r="X856" t="str">
        <f>VLOOKUP(D856,Products!A:G,2,FALSE)</f>
        <v>Power Bank</v>
      </c>
    </row>
    <row r="857" spans="1:24">
      <c r="A857" s="1" t="s">
        <v>2669</v>
      </c>
      <c r="B857" s="2">
        <v>45317</v>
      </c>
      <c r="C857" s="1" t="s">
        <v>292</v>
      </c>
      <c r="D857" s="1" t="s">
        <v>1716</v>
      </c>
      <c r="E857" s="1">
        <v>1</v>
      </c>
      <c r="F857" s="1">
        <v>2999</v>
      </c>
      <c r="G857" s="1">
        <v>599.79999999999995</v>
      </c>
      <c r="H857" s="1" t="s">
        <v>1821</v>
      </c>
      <c r="I857" s="1" t="s">
        <v>1802</v>
      </c>
      <c r="J857" s="1" t="s">
        <v>1802</v>
      </c>
      <c r="K857" s="1" t="s">
        <v>1803</v>
      </c>
      <c r="L857" s="1">
        <v>60</v>
      </c>
      <c r="M857" s="1">
        <v>2406</v>
      </c>
      <c r="N857">
        <f t="shared" si="117"/>
        <v>2399.1999999999998</v>
      </c>
      <c r="O857">
        <f t="shared" si="118"/>
        <v>2406</v>
      </c>
      <c r="P857">
        <f t="shared" si="119"/>
        <v>-6.8000000000001819</v>
      </c>
      <c r="Q857">
        <f t="shared" si="120"/>
        <v>-2.8342780926976421E-3</v>
      </c>
      <c r="R857">
        <f t="shared" si="121"/>
        <v>2399.1999999999998</v>
      </c>
      <c r="S857">
        <f t="shared" si="122"/>
        <v>-6.8000000000001819</v>
      </c>
      <c r="T857" t="str">
        <f t="shared" si="123"/>
        <v>Jan</v>
      </c>
      <c r="U857" t="str">
        <f t="shared" si="124"/>
        <v>Jan-2024</v>
      </c>
      <c r="V857" s="3">
        <f t="shared" si="125"/>
        <v>45292</v>
      </c>
      <c r="W857" t="str">
        <f>VLOOKUP(D857,Products!A:G,3,FALSE)</f>
        <v>Fashion</v>
      </c>
      <c r="X857" t="str">
        <f>VLOOKUP(D857,Products!A:G,2,FALSE)</f>
        <v>Jacket</v>
      </c>
    </row>
    <row r="858" spans="1:24">
      <c r="A858" s="1" t="s">
        <v>2670</v>
      </c>
      <c r="B858" s="2">
        <v>45374</v>
      </c>
      <c r="C858" s="1" t="s">
        <v>176</v>
      </c>
      <c r="D858" s="1" t="s">
        <v>1773</v>
      </c>
      <c r="E858" s="1">
        <v>4</v>
      </c>
      <c r="F858" s="1">
        <v>6999</v>
      </c>
      <c r="G858" s="1">
        <v>0</v>
      </c>
      <c r="H858" s="1" t="s">
        <v>1801</v>
      </c>
      <c r="I858" s="1" t="s">
        <v>1815</v>
      </c>
      <c r="J858" s="1" t="s">
        <v>1815</v>
      </c>
      <c r="K858" s="1" t="s">
        <v>1810</v>
      </c>
      <c r="L858" s="1">
        <v>100</v>
      </c>
      <c r="M858" s="1">
        <v>4949</v>
      </c>
      <c r="N858">
        <f t="shared" si="117"/>
        <v>27996</v>
      </c>
      <c r="O858">
        <f t="shared" si="118"/>
        <v>19796</v>
      </c>
      <c r="P858">
        <f t="shared" si="119"/>
        <v>8200</v>
      </c>
      <c r="Q858">
        <f t="shared" si="120"/>
        <v>0.29289898556936705</v>
      </c>
      <c r="R858">
        <f t="shared" si="121"/>
        <v>0</v>
      </c>
      <c r="S858">
        <f t="shared" si="122"/>
        <v>0</v>
      </c>
      <c r="T858" t="str">
        <f t="shared" si="123"/>
        <v>Mar</v>
      </c>
      <c r="U858" t="str">
        <f t="shared" si="124"/>
        <v>Mar-2024</v>
      </c>
      <c r="V858" s="3">
        <f t="shared" si="125"/>
        <v>45352</v>
      </c>
      <c r="W858" t="str">
        <f>VLOOKUP(D858,Products!A:G,3,FALSE)</f>
        <v>Beauty &amp; Personal Care</v>
      </c>
      <c r="X858" t="str">
        <f>VLOOKUP(D858,Products!A:G,2,FALSE)</f>
        <v>Perfume</v>
      </c>
    </row>
    <row r="859" spans="1:24">
      <c r="A859" s="1" t="s">
        <v>2671</v>
      </c>
      <c r="B859" s="2">
        <v>45764</v>
      </c>
      <c r="C859" s="1" t="s">
        <v>1123</v>
      </c>
      <c r="D859" s="1" t="s">
        <v>1742</v>
      </c>
      <c r="E859" s="1">
        <v>2</v>
      </c>
      <c r="F859" s="1">
        <v>299</v>
      </c>
      <c r="G859" s="1">
        <v>119.6</v>
      </c>
      <c r="H859" s="1" t="s">
        <v>1821</v>
      </c>
      <c r="I859" s="1" t="s">
        <v>1802</v>
      </c>
      <c r="J859" s="1" t="s">
        <v>1809</v>
      </c>
      <c r="K859" s="1" t="s">
        <v>1803</v>
      </c>
      <c r="L859" s="1">
        <v>40</v>
      </c>
      <c r="M859" s="1">
        <v>188</v>
      </c>
      <c r="N859">
        <f t="shared" si="117"/>
        <v>478.4</v>
      </c>
      <c r="O859">
        <f t="shared" si="118"/>
        <v>376</v>
      </c>
      <c r="P859">
        <f t="shared" si="119"/>
        <v>102.39999999999998</v>
      </c>
      <c r="Q859">
        <f t="shared" si="120"/>
        <v>0.21404682274247488</v>
      </c>
      <c r="R859">
        <f t="shared" si="121"/>
        <v>478.4</v>
      </c>
      <c r="S859">
        <f t="shared" si="122"/>
        <v>102.39999999999998</v>
      </c>
      <c r="T859" t="str">
        <f t="shared" si="123"/>
        <v>Apr</v>
      </c>
      <c r="U859" t="str">
        <f t="shared" si="124"/>
        <v>Apr-2025</v>
      </c>
      <c r="V859" s="3">
        <f t="shared" si="125"/>
        <v>45748</v>
      </c>
      <c r="W859" t="str">
        <f>VLOOKUP(D859,Products!A:G,3,FALSE)</f>
        <v>Home &amp; Kitchen</v>
      </c>
      <c r="X859" t="str">
        <f>VLOOKUP(D859,Products!A:G,2,FALSE)</f>
        <v>Bedsheet</v>
      </c>
    </row>
    <row r="860" spans="1:24">
      <c r="A860" s="1" t="s">
        <v>2672</v>
      </c>
      <c r="B860" s="2">
        <v>45814</v>
      </c>
      <c r="C860" s="1" t="s">
        <v>962</v>
      </c>
      <c r="D860" s="1" t="s">
        <v>1768</v>
      </c>
      <c r="E860" s="1">
        <v>1</v>
      </c>
      <c r="F860" s="1">
        <v>399</v>
      </c>
      <c r="G860" s="1">
        <v>0</v>
      </c>
      <c r="H860" s="1" t="s">
        <v>1805</v>
      </c>
      <c r="I860" s="1" t="s">
        <v>1802</v>
      </c>
      <c r="J860" s="1" t="s">
        <v>1802</v>
      </c>
      <c r="K860" s="1" t="s">
        <v>1807</v>
      </c>
      <c r="L860" s="1">
        <v>40</v>
      </c>
      <c r="M860" s="1">
        <v>322</v>
      </c>
      <c r="N860">
        <f t="shared" si="117"/>
        <v>399</v>
      </c>
      <c r="O860">
        <f t="shared" si="118"/>
        <v>322</v>
      </c>
      <c r="P860">
        <f t="shared" si="119"/>
        <v>77</v>
      </c>
      <c r="Q860">
        <f t="shared" si="120"/>
        <v>0.19298245614035087</v>
      </c>
      <c r="R860">
        <f t="shared" si="121"/>
        <v>399</v>
      </c>
      <c r="S860">
        <f t="shared" si="122"/>
        <v>77</v>
      </c>
      <c r="T860" t="str">
        <f t="shared" si="123"/>
        <v>Jun</v>
      </c>
      <c r="U860" t="str">
        <f t="shared" si="124"/>
        <v>Jun-2025</v>
      </c>
      <c r="V860" s="3">
        <f t="shared" si="125"/>
        <v>45809</v>
      </c>
      <c r="W860" t="str">
        <f>VLOOKUP(D860,Products!A:G,3,FALSE)</f>
        <v>Beauty &amp; Personal Care</v>
      </c>
      <c r="X860" t="str">
        <f>VLOOKUP(D860,Products!A:G,2,FALSE)</f>
        <v>Skin Care Kit</v>
      </c>
    </row>
    <row r="861" spans="1:24">
      <c r="A861" s="1" t="s">
        <v>2673</v>
      </c>
      <c r="B861" s="2">
        <v>45646</v>
      </c>
      <c r="C861" s="1" t="s">
        <v>1409</v>
      </c>
      <c r="D861" s="1" t="s">
        <v>1685</v>
      </c>
      <c r="E861" s="1">
        <v>2</v>
      </c>
      <c r="F861" s="1">
        <v>2499</v>
      </c>
      <c r="G861" s="1">
        <v>0</v>
      </c>
      <c r="H861" s="1" t="s">
        <v>1801</v>
      </c>
      <c r="I861" s="1" t="s">
        <v>1815</v>
      </c>
      <c r="J861" s="1" t="s">
        <v>1815</v>
      </c>
      <c r="K861" s="1" t="s">
        <v>1813</v>
      </c>
      <c r="L861" s="1">
        <v>50</v>
      </c>
      <c r="M861" s="1">
        <v>1599</v>
      </c>
      <c r="N861">
        <f t="shared" si="117"/>
        <v>4998</v>
      </c>
      <c r="O861">
        <f t="shared" si="118"/>
        <v>3198</v>
      </c>
      <c r="P861">
        <f t="shared" si="119"/>
        <v>1800</v>
      </c>
      <c r="Q861">
        <f t="shared" si="120"/>
        <v>0.36014405762304924</v>
      </c>
      <c r="R861">
        <f t="shared" si="121"/>
        <v>0</v>
      </c>
      <c r="S861">
        <f t="shared" si="122"/>
        <v>0</v>
      </c>
      <c r="T861" t="str">
        <f t="shared" si="123"/>
        <v>Dec</v>
      </c>
      <c r="U861" t="str">
        <f t="shared" si="124"/>
        <v>Dec-2024</v>
      </c>
      <c r="V861" s="3">
        <f t="shared" si="125"/>
        <v>45627</v>
      </c>
      <c r="W861" t="str">
        <f>VLOOKUP(D861,Products!A:G,3,FALSE)</f>
        <v>Electronics</v>
      </c>
      <c r="X861" t="str">
        <f>VLOOKUP(D861,Products!A:G,2,FALSE)</f>
        <v>Smartwatch</v>
      </c>
    </row>
    <row r="862" spans="1:24">
      <c r="A862" s="1" t="s">
        <v>2674</v>
      </c>
      <c r="B862" s="2">
        <v>45429</v>
      </c>
      <c r="C862" s="1" t="s">
        <v>927</v>
      </c>
      <c r="D862" s="1" t="s">
        <v>1673</v>
      </c>
      <c r="E862" s="1">
        <v>2</v>
      </c>
      <c r="F862" s="1">
        <v>399</v>
      </c>
      <c r="G862" s="1">
        <v>0</v>
      </c>
      <c r="H862" s="1" t="s">
        <v>1823</v>
      </c>
      <c r="I862" s="1" t="s">
        <v>1815</v>
      </c>
      <c r="J862" s="1" t="s">
        <v>1815</v>
      </c>
      <c r="K862" s="1" t="s">
        <v>1807</v>
      </c>
      <c r="L862" s="1">
        <v>100</v>
      </c>
      <c r="M862" s="1">
        <v>221</v>
      </c>
      <c r="N862">
        <f t="shared" si="117"/>
        <v>798</v>
      </c>
      <c r="O862">
        <f t="shared" si="118"/>
        <v>442</v>
      </c>
      <c r="P862">
        <f t="shared" si="119"/>
        <v>356</v>
      </c>
      <c r="Q862">
        <f t="shared" si="120"/>
        <v>0.44611528822055135</v>
      </c>
      <c r="R862">
        <f t="shared" si="121"/>
        <v>0</v>
      </c>
      <c r="S862">
        <f t="shared" si="122"/>
        <v>0</v>
      </c>
      <c r="T862" t="str">
        <f t="shared" si="123"/>
        <v>May</v>
      </c>
      <c r="U862" t="str">
        <f t="shared" si="124"/>
        <v>May-2024</v>
      </c>
      <c r="V862" s="3">
        <f t="shared" si="125"/>
        <v>45413</v>
      </c>
      <c r="W862" t="str">
        <f>VLOOKUP(D862,Products!A:G,3,FALSE)</f>
        <v>Electronics</v>
      </c>
      <c r="X862" t="str">
        <f>VLOOKUP(D862,Products!A:G,2,FALSE)</f>
        <v>Laptop</v>
      </c>
    </row>
    <row r="863" spans="1:24">
      <c r="A863" s="1" t="s">
        <v>2675</v>
      </c>
      <c r="B863" s="2">
        <v>45918</v>
      </c>
      <c r="C863" s="1" t="s">
        <v>1287</v>
      </c>
      <c r="D863" s="1" t="s">
        <v>1682</v>
      </c>
      <c r="E863" s="1">
        <v>1</v>
      </c>
      <c r="F863" s="1">
        <v>1599</v>
      </c>
      <c r="G863" s="1">
        <v>239.85</v>
      </c>
      <c r="H863" s="1" t="s">
        <v>1805</v>
      </c>
      <c r="I863" s="1" t="s">
        <v>1802</v>
      </c>
      <c r="J863" s="1" t="s">
        <v>1802</v>
      </c>
      <c r="K863" s="1" t="s">
        <v>1810</v>
      </c>
      <c r="L863" s="1">
        <v>80</v>
      </c>
      <c r="M863" s="1">
        <v>1169</v>
      </c>
      <c r="N863">
        <f t="shared" si="117"/>
        <v>1359.15</v>
      </c>
      <c r="O863">
        <f t="shared" si="118"/>
        <v>1169</v>
      </c>
      <c r="P863">
        <f t="shared" si="119"/>
        <v>190.15000000000009</v>
      </c>
      <c r="Q863">
        <f t="shared" si="120"/>
        <v>0.1399036162307325</v>
      </c>
      <c r="R863">
        <f t="shared" si="121"/>
        <v>1359.15</v>
      </c>
      <c r="S863">
        <f t="shared" si="122"/>
        <v>190.15000000000009</v>
      </c>
      <c r="T863" t="str">
        <f t="shared" si="123"/>
        <v>Sep</v>
      </c>
      <c r="U863" t="str">
        <f t="shared" si="124"/>
        <v>Sep-2025</v>
      </c>
      <c r="V863" s="3">
        <f t="shared" si="125"/>
        <v>45901</v>
      </c>
      <c r="W863" t="str">
        <f>VLOOKUP(D863,Products!A:G,3,FALSE)</f>
        <v>Electronics</v>
      </c>
      <c r="X863" t="str">
        <f>VLOOKUP(D863,Products!A:G,2,FALSE)</f>
        <v>Headphones</v>
      </c>
    </row>
    <row r="864" spans="1:24">
      <c r="A864" s="1" t="s">
        <v>2676</v>
      </c>
      <c r="B864" s="2">
        <v>45952</v>
      </c>
      <c r="C864" s="1" t="s">
        <v>1574</v>
      </c>
      <c r="D864" s="1" t="s">
        <v>1793</v>
      </c>
      <c r="E864" s="1">
        <v>3</v>
      </c>
      <c r="F864" s="1">
        <v>299</v>
      </c>
      <c r="G864" s="1">
        <v>89.7</v>
      </c>
      <c r="H864" s="1" t="s">
        <v>1821</v>
      </c>
      <c r="I864" s="1" t="s">
        <v>1802</v>
      </c>
      <c r="J864" s="1" t="s">
        <v>1802</v>
      </c>
      <c r="K864" s="1" t="s">
        <v>1807</v>
      </c>
      <c r="L864" s="1">
        <v>40</v>
      </c>
      <c r="M864" s="1">
        <v>221</v>
      </c>
      <c r="N864">
        <f t="shared" si="117"/>
        <v>807.3</v>
      </c>
      <c r="O864">
        <f t="shared" si="118"/>
        <v>663</v>
      </c>
      <c r="P864">
        <f t="shared" si="119"/>
        <v>144.29999999999995</v>
      </c>
      <c r="Q864">
        <f t="shared" si="120"/>
        <v>0.17874396135265697</v>
      </c>
      <c r="R864">
        <f t="shared" si="121"/>
        <v>807.3</v>
      </c>
      <c r="S864">
        <f t="shared" si="122"/>
        <v>144.29999999999995</v>
      </c>
      <c r="T864" t="str">
        <f t="shared" si="123"/>
        <v>Oct</v>
      </c>
      <c r="U864" t="str">
        <f t="shared" si="124"/>
        <v>Oct-2025</v>
      </c>
      <c r="V864" s="3">
        <f t="shared" si="125"/>
        <v>45931</v>
      </c>
      <c r="W864" t="str">
        <f>VLOOKUP(D864,Products!A:G,3,FALSE)</f>
        <v>Sports &amp; Fitness</v>
      </c>
      <c r="X864" t="str">
        <f>VLOOKUP(D864,Products!A:G,2,FALSE)</f>
        <v>Fitness Band</v>
      </c>
    </row>
    <row r="865" spans="1:24">
      <c r="A865" s="1" t="s">
        <v>2677</v>
      </c>
      <c r="B865" s="2">
        <v>45403</v>
      </c>
      <c r="C865" s="1" t="s">
        <v>501</v>
      </c>
      <c r="D865" s="1" t="s">
        <v>1717</v>
      </c>
      <c r="E865" s="1">
        <v>1</v>
      </c>
      <c r="F865" s="1">
        <v>399</v>
      </c>
      <c r="G865" s="1">
        <v>0</v>
      </c>
      <c r="H865" s="1" t="s">
        <v>1801</v>
      </c>
      <c r="I865" s="1" t="s">
        <v>1802</v>
      </c>
      <c r="J865" s="1" t="s">
        <v>1802</v>
      </c>
      <c r="K865" s="1" t="s">
        <v>1803</v>
      </c>
      <c r="L865" s="1">
        <v>40</v>
      </c>
      <c r="M865" s="1">
        <v>226</v>
      </c>
      <c r="N865">
        <f t="shared" si="117"/>
        <v>399</v>
      </c>
      <c r="O865">
        <f t="shared" si="118"/>
        <v>226</v>
      </c>
      <c r="P865">
        <f t="shared" si="119"/>
        <v>173</v>
      </c>
      <c r="Q865">
        <f t="shared" si="120"/>
        <v>0.43358395989974935</v>
      </c>
      <c r="R865">
        <f t="shared" si="121"/>
        <v>399</v>
      </c>
      <c r="S865">
        <f t="shared" si="122"/>
        <v>173</v>
      </c>
      <c r="T865" t="str">
        <f t="shared" si="123"/>
        <v>Apr</v>
      </c>
      <c r="U865" t="str">
        <f t="shared" si="124"/>
        <v>Apr-2024</v>
      </c>
      <c r="V865" s="3">
        <f t="shared" si="125"/>
        <v>45383</v>
      </c>
      <c r="W865" t="str">
        <f>VLOOKUP(D865,Products!A:G,3,FALSE)</f>
        <v>Fashion</v>
      </c>
      <c r="X865" t="str">
        <f>VLOOKUP(D865,Products!A:G,2,FALSE)</f>
        <v>Backpack</v>
      </c>
    </row>
    <row r="866" spans="1:24">
      <c r="A866" s="1" t="s">
        <v>2678</v>
      </c>
      <c r="B866" s="2">
        <v>45692</v>
      </c>
      <c r="C866" s="1" t="s">
        <v>1409</v>
      </c>
      <c r="D866" s="1" t="s">
        <v>1736</v>
      </c>
      <c r="E866" s="1">
        <v>1</v>
      </c>
      <c r="F866" s="1">
        <v>2499</v>
      </c>
      <c r="G866" s="1">
        <v>0</v>
      </c>
      <c r="H866" s="1" t="s">
        <v>1823</v>
      </c>
      <c r="I866" s="1" t="s">
        <v>1815</v>
      </c>
      <c r="J866" s="1" t="s">
        <v>1815</v>
      </c>
      <c r="K866" s="1" t="s">
        <v>1810</v>
      </c>
      <c r="L866" s="1">
        <v>50</v>
      </c>
      <c r="M866" s="1">
        <v>1946</v>
      </c>
      <c r="N866">
        <f t="shared" si="117"/>
        <v>2499</v>
      </c>
      <c r="O866">
        <f t="shared" si="118"/>
        <v>1946</v>
      </c>
      <c r="P866">
        <f t="shared" si="119"/>
        <v>553</v>
      </c>
      <c r="Q866">
        <f t="shared" si="120"/>
        <v>0.22128851540616246</v>
      </c>
      <c r="R866">
        <f t="shared" si="121"/>
        <v>0</v>
      </c>
      <c r="S866">
        <f t="shared" si="122"/>
        <v>0</v>
      </c>
      <c r="T866" t="str">
        <f t="shared" si="123"/>
        <v>Feb</v>
      </c>
      <c r="U866" t="str">
        <f t="shared" si="124"/>
        <v>Feb-2025</v>
      </c>
      <c r="V866" s="3">
        <f t="shared" si="125"/>
        <v>45689</v>
      </c>
      <c r="W866" t="str">
        <f>VLOOKUP(D866,Products!A:G,3,FALSE)</f>
        <v>Home &amp; Kitchen</v>
      </c>
      <c r="X866" t="str">
        <f>VLOOKUP(D866,Products!A:G,2,FALSE)</f>
        <v>Cookware Set</v>
      </c>
    </row>
    <row r="867" spans="1:24">
      <c r="A867" s="1" t="s">
        <v>2679</v>
      </c>
      <c r="B867" s="2">
        <v>45394</v>
      </c>
      <c r="C867" s="1" t="s">
        <v>878</v>
      </c>
      <c r="D867" s="1" t="s">
        <v>1682</v>
      </c>
      <c r="E867" s="1">
        <v>3</v>
      </c>
      <c r="F867" s="1">
        <v>1599</v>
      </c>
      <c r="G867" s="1">
        <v>0</v>
      </c>
      <c r="H867" s="1" t="s">
        <v>1821</v>
      </c>
      <c r="I867" s="1" t="s">
        <v>1802</v>
      </c>
      <c r="J867" s="1" t="s">
        <v>1802</v>
      </c>
      <c r="K867" s="1" t="s">
        <v>1813</v>
      </c>
      <c r="L867" s="1">
        <v>40</v>
      </c>
      <c r="M867" s="1">
        <v>1169</v>
      </c>
      <c r="N867">
        <f t="shared" si="117"/>
        <v>4797</v>
      </c>
      <c r="O867">
        <f t="shared" si="118"/>
        <v>3507</v>
      </c>
      <c r="P867">
        <f t="shared" si="119"/>
        <v>1290</v>
      </c>
      <c r="Q867">
        <f t="shared" si="120"/>
        <v>0.26891807379612259</v>
      </c>
      <c r="R867">
        <f t="shared" si="121"/>
        <v>4797</v>
      </c>
      <c r="S867">
        <f t="shared" si="122"/>
        <v>1290</v>
      </c>
      <c r="T867" t="str">
        <f t="shared" si="123"/>
        <v>Apr</v>
      </c>
      <c r="U867" t="str">
        <f t="shared" si="124"/>
        <v>Apr-2024</v>
      </c>
      <c r="V867" s="3">
        <f t="shared" si="125"/>
        <v>45383</v>
      </c>
      <c r="W867" t="str">
        <f>VLOOKUP(D867,Products!A:G,3,FALSE)</f>
        <v>Electronics</v>
      </c>
      <c r="X867" t="str">
        <f>VLOOKUP(D867,Products!A:G,2,FALSE)</f>
        <v>Headphones</v>
      </c>
    </row>
    <row r="868" spans="1:24">
      <c r="A868" s="1" t="s">
        <v>2680</v>
      </c>
      <c r="B868" s="2">
        <v>45608</v>
      </c>
      <c r="C868" s="1" t="s">
        <v>1530</v>
      </c>
      <c r="D868" s="1" t="s">
        <v>1764</v>
      </c>
      <c r="E868" s="1">
        <v>1</v>
      </c>
      <c r="F868" s="1">
        <v>499</v>
      </c>
      <c r="G868" s="1">
        <v>24.95</v>
      </c>
      <c r="H868" s="1" t="s">
        <v>1805</v>
      </c>
      <c r="I868" s="1" t="s">
        <v>1802</v>
      </c>
      <c r="J868" s="1" t="s">
        <v>1802</v>
      </c>
      <c r="K868" s="1" t="s">
        <v>1810</v>
      </c>
      <c r="L868" s="1">
        <v>80</v>
      </c>
      <c r="M868" s="1">
        <v>334</v>
      </c>
      <c r="N868">
        <f t="shared" si="117"/>
        <v>474.05</v>
      </c>
      <c r="O868">
        <f t="shared" si="118"/>
        <v>334</v>
      </c>
      <c r="P868">
        <f t="shared" si="119"/>
        <v>140.05000000000001</v>
      </c>
      <c r="Q868">
        <f t="shared" si="120"/>
        <v>0.29543297120556905</v>
      </c>
      <c r="R868">
        <f t="shared" si="121"/>
        <v>474.05</v>
      </c>
      <c r="S868">
        <f t="shared" si="122"/>
        <v>140.05000000000001</v>
      </c>
      <c r="T868" t="str">
        <f t="shared" si="123"/>
        <v>Nov</v>
      </c>
      <c r="U868" t="str">
        <f t="shared" si="124"/>
        <v>Nov-2024</v>
      </c>
      <c r="V868" s="3">
        <f t="shared" si="125"/>
        <v>45597</v>
      </c>
      <c r="W868" t="str">
        <f>VLOOKUP(D868,Products!A:G,3,FALSE)</f>
        <v>Beauty &amp; Personal Care</v>
      </c>
      <c r="X868" t="str">
        <f>VLOOKUP(D868,Products!A:G,2,FALSE)</f>
        <v>Skin Care Kit</v>
      </c>
    </row>
    <row r="869" spans="1:24">
      <c r="A869" s="1" t="s">
        <v>2681</v>
      </c>
      <c r="B869" s="2">
        <v>45774</v>
      </c>
      <c r="C869" s="1" t="s">
        <v>1329</v>
      </c>
      <c r="D869" s="1" t="s">
        <v>1758</v>
      </c>
      <c r="E869" s="1">
        <v>2</v>
      </c>
      <c r="F869" s="1">
        <v>2499</v>
      </c>
      <c r="G869" s="1">
        <v>749.7</v>
      </c>
      <c r="H869" s="1" t="s">
        <v>1801</v>
      </c>
      <c r="I869" s="1" t="s">
        <v>1802</v>
      </c>
      <c r="J869" s="1" t="s">
        <v>1802</v>
      </c>
      <c r="K869" s="1" t="s">
        <v>1807</v>
      </c>
      <c r="L869" s="1">
        <v>80</v>
      </c>
      <c r="M869" s="1">
        <v>1632</v>
      </c>
      <c r="N869">
        <f t="shared" si="117"/>
        <v>4248.3</v>
      </c>
      <c r="O869">
        <f t="shared" si="118"/>
        <v>3264</v>
      </c>
      <c r="P869">
        <f t="shared" si="119"/>
        <v>984.30000000000018</v>
      </c>
      <c r="Q869">
        <f t="shared" si="120"/>
        <v>0.23169267707082836</v>
      </c>
      <c r="R869">
        <f t="shared" si="121"/>
        <v>4248.3</v>
      </c>
      <c r="S869">
        <f t="shared" si="122"/>
        <v>984.30000000000018</v>
      </c>
      <c r="T869" t="str">
        <f t="shared" si="123"/>
        <v>Apr</v>
      </c>
      <c r="U869" t="str">
        <f t="shared" si="124"/>
        <v>Apr-2025</v>
      </c>
      <c r="V869" s="3">
        <f t="shared" si="125"/>
        <v>45748</v>
      </c>
      <c r="W869" t="str">
        <f>VLOOKUP(D869,Products!A:G,3,FALSE)</f>
        <v>Beauty &amp; Personal Care</v>
      </c>
      <c r="X869" t="str">
        <f>VLOOKUP(D869,Products!A:G,2,FALSE)</f>
        <v>Shampoo</v>
      </c>
    </row>
    <row r="870" spans="1:24">
      <c r="A870" s="1" t="s">
        <v>2682</v>
      </c>
      <c r="B870" s="2">
        <v>45392</v>
      </c>
      <c r="C870" s="1" t="s">
        <v>667</v>
      </c>
      <c r="D870" s="1" t="s">
        <v>1779</v>
      </c>
      <c r="E870" s="1">
        <v>1</v>
      </c>
      <c r="F870" s="1">
        <v>999</v>
      </c>
      <c r="G870" s="1">
        <v>0</v>
      </c>
      <c r="H870" s="1" t="s">
        <v>1821</v>
      </c>
      <c r="I870" s="1" t="s">
        <v>1802</v>
      </c>
      <c r="J870" s="1" t="s">
        <v>1802</v>
      </c>
      <c r="K870" s="1" t="s">
        <v>1807</v>
      </c>
      <c r="L870" s="1">
        <v>100</v>
      </c>
      <c r="M870" s="1">
        <v>809</v>
      </c>
      <c r="N870">
        <f t="shared" si="117"/>
        <v>999</v>
      </c>
      <c r="O870">
        <f t="shared" si="118"/>
        <v>809</v>
      </c>
      <c r="P870">
        <f t="shared" si="119"/>
        <v>190</v>
      </c>
      <c r="Q870">
        <f t="shared" si="120"/>
        <v>0.19019019019019018</v>
      </c>
      <c r="R870">
        <f t="shared" si="121"/>
        <v>999</v>
      </c>
      <c r="S870">
        <f t="shared" si="122"/>
        <v>190</v>
      </c>
      <c r="T870" t="str">
        <f t="shared" si="123"/>
        <v>Apr</v>
      </c>
      <c r="U870" t="str">
        <f t="shared" si="124"/>
        <v>Apr-2024</v>
      </c>
      <c r="V870" s="3">
        <f t="shared" si="125"/>
        <v>45383</v>
      </c>
      <c r="W870" t="str">
        <f>VLOOKUP(D870,Products!A:G,3,FALSE)</f>
        <v>Sports &amp; Fitness</v>
      </c>
      <c r="X870" t="str">
        <f>VLOOKUP(D870,Products!A:G,2,FALSE)</f>
        <v>Yoga Mat</v>
      </c>
    </row>
    <row r="871" spans="1:24">
      <c r="A871" s="1" t="s">
        <v>2683</v>
      </c>
      <c r="B871" s="2">
        <v>45356</v>
      </c>
      <c r="C871" s="1" t="s">
        <v>1466</v>
      </c>
      <c r="D871" s="1" t="s">
        <v>1753</v>
      </c>
      <c r="E871" s="1">
        <v>1</v>
      </c>
      <c r="F871" s="1">
        <v>799</v>
      </c>
      <c r="G871" s="1">
        <v>0</v>
      </c>
      <c r="H871" s="1" t="s">
        <v>1805</v>
      </c>
      <c r="I871" s="1" t="s">
        <v>1802</v>
      </c>
      <c r="J871" s="1" t="s">
        <v>1809</v>
      </c>
      <c r="K871" s="1" t="s">
        <v>1813</v>
      </c>
      <c r="L871" s="1">
        <v>60</v>
      </c>
      <c r="M871" s="1">
        <v>445</v>
      </c>
      <c r="N871">
        <f t="shared" si="117"/>
        <v>799</v>
      </c>
      <c r="O871">
        <f t="shared" si="118"/>
        <v>445</v>
      </c>
      <c r="P871">
        <f t="shared" si="119"/>
        <v>354</v>
      </c>
      <c r="Q871">
        <f t="shared" si="120"/>
        <v>0.44305381727158949</v>
      </c>
      <c r="R871">
        <f t="shared" si="121"/>
        <v>799</v>
      </c>
      <c r="S871">
        <f t="shared" si="122"/>
        <v>354</v>
      </c>
      <c r="T871" t="str">
        <f t="shared" si="123"/>
        <v>Mar</v>
      </c>
      <c r="U871" t="str">
        <f t="shared" si="124"/>
        <v>Mar-2024</v>
      </c>
      <c r="V871" s="3">
        <f t="shared" si="125"/>
        <v>45352</v>
      </c>
      <c r="W871" t="str">
        <f>VLOOKUP(D871,Products!A:G,3,FALSE)</f>
        <v>Beauty &amp; Personal Care</v>
      </c>
      <c r="X871" t="str">
        <f>VLOOKUP(D871,Products!A:G,2,FALSE)</f>
        <v>Face Wash</v>
      </c>
    </row>
    <row r="872" spans="1:24">
      <c r="A872" s="1" t="s">
        <v>2684</v>
      </c>
      <c r="B872" s="2">
        <v>45393</v>
      </c>
      <c r="C872" s="1" t="s">
        <v>216</v>
      </c>
      <c r="D872" s="1" t="s">
        <v>1695</v>
      </c>
      <c r="E872" s="1">
        <v>3</v>
      </c>
      <c r="F872" s="1">
        <v>1999</v>
      </c>
      <c r="G872" s="1">
        <v>599.70000000000005</v>
      </c>
      <c r="H872" s="1" t="s">
        <v>1823</v>
      </c>
      <c r="I872" s="1" t="s">
        <v>1802</v>
      </c>
      <c r="J872" s="1" t="s">
        <v>1802</v>
      </c>
      <c r="K872" s="1" t="s">
        <v>1803</v>
      </c>
      <c r="L872" s="1">
        <v>40</v>
      </c>
      <c r="M872" s="1">
        <v>1597</v>
      </c>
      <c r="N872">
        <f t="shared" si="117"/>
        <v>5397.3</v>
      </c>
      <c r="O872">
        <f t="shared" si="118"/>
        <v>4791</v>
      </c>
      <c r="P872">
        <f t="shared" si="119"/>
        <v>606.30000000000018</v>
      </c>
      <c r="Q872">
        <f t="shared" si="120"/>
        <v>0.11233394475015289</v>
      </c>
      <c r="R872">
        <f t="shared" si="121"/>
        <v>5397.3</v>
      </c>
      <c r="S872">
        <f t="shared" si="122"/>
        <v>606.30000000000018</v>
      </c>
      <c r="T872" t="str">
        <f t="shared" si="123"/>
        <v>Apr</v>
      </c>
      <c r="U872" t="str">
        <f t="shared" si="124"/>
        <v>Apr-2024</v>
      </c>
      <c r="V872" s="3">
        <f t="shared" si="125"/>
        <v>45383</v>
      </c>
      <c r="W872" t="str">
        <f>VLOOKUP(D872,Products!A:G,3,FALSE)</f>
        <v>Electronics</v>
      </c>
      <c r="X872" t="str">
        <f>VLOOKUP(D872,Products!A:G,2,FALSE)</f>
        <v>Power Bank</v>
      </c>
    </row>
    <row r="873" spans="1:24">
      <c r="A873" s="1" t="s">
        <v>2685</v>
      </c>
      <c r="B873" s="2">
        <v>45917</v>
      </c>
      <c r="C873" s="1" t="s">
        <v>971</v>
      </c>
      <c r="D873" s="1" t="s">
        <v>1717</v>
      </c>
      <c r="E873" s="1">
        <v>1</v>
      </c>
      <c r="F873" s="1">
        <v>399</v>
      </c>
      <c r="G873" s="1">
        <v>79.8</v>
      </c>
      <c r="H873" s="1" t="s">
        <v>1821</v>
      </c>
      <c r="I873" s="1" t="s">
        <v>1802</v>
      </c>
      <c r="J873" s="1" t="s">
        <v>1802</v>
      </c>
      <c r="K873" s="1" t="s">
        <v>1813</v>
      </c>
      <c r="L873" s="1">
        <v>80</v>
      </c>
      <c r="M873" s="1">
        <v>226</v>
      </c>
      <c r="N873">
        <f t="shared" si="117"/>
        <v>319.2</v>
      </c>
      <c r="O873">
        <f t="shared" si="118"/>
        <v>226</v>
      </c>
      <c r="P873">
        <f t="shared" si="119"/>
        <v>93.199999999999989</v>
      </c>
      <c r="Q873">
        <f t="shared" si="120"/>
        <v>0.29197994987468667</v>
      </c>
      <c r="R873">
        <f t="shared" si="121"/>
        <v>319.2</v>
      </c>
      <c r="S873">
        <f t="shared" si="122"/>
        <v>93.199999999999989</v>
      </c>
      <c r="T873" t="str">
        <f t="shared" si="123"/>
        <v>Sep</v>
      </c>
      <c r="U873" t="str">
        <f t="shared" si="124"/>
        <v>Sep-2025</v>
      </c>
      <c r="V873" s="3">
        <f t="shared" si="125"/>
        <v>45901</v>
      </c>
      <c r="W873" t="str">
        <f>VLOOKUP(D873,Products!A:G,3,FALSE)</f>
        <v>Fashion</v>
      </c>
      <c r="X873" t="str">
        <f>VLOOKUP(D873,Products!A:G,2,FALSE)</f>
        <v>Backpack</v>
      </c>
    </row>
    <row r="874" spans="1:24">
      <c r="A874" s="1" t="s">
        <v>2686</v>
      </c>
      <c r="B874" s="2">
        <v>45913</v>
      </c>
      <c r="C874" s="1" t="s">
        <v>517</v>
      </c>
      <c r="D874" s="1" t="s">
        <v>1695</v>
      </c>
      <c r="E874" s="1">
        <v>3</v>
      </c>
      <c r="F874" s="1">
        <v>1999</v>
      </c>
      <c r="G874" s="1">
        <v>599.70000000000005</v>
      </c>
      <c r="H874" s="1" t="s">
        <v>1805</v>
      </c>
      <c r="I874" s="1" t="s">
        <v>1802</v>
      </c>
      <c r="J874" s="1" t="s">
        <v>1802</v>
      </c>
      <c r="K874" s="1" t="s">
        <v>1803</v>
      </c>
      <c r="L874" s="1">
        <v>70</v>
      </c>
      <c r="M874" s="1">
        <v>1597</v>
      </c>
      <c r="N874">
        <f t="shared" si="117"/>
        <v>5397.3</v>
      </c>
      <c r="O874">
        <f t="shared" si="118"/>
        <v>4791</v>
      </c>
      <c r="P874">
        <f t="shared" si="119"/>
        <v>606.30000000000018</v>
      </c>
      <c r="Q874">
        <f t="shared" si="120"/>
        <v>0.11233394475015289</v>
      </c>
      <c r="R874">
        <f t="shared" si="121"/>
        <v>5397.3</v>
      </c>
      <c r="S874">
        <f t="shared" si="122"/>
        <v>606.30000000000018</v>
      </c>
      <c r="T874" t="str">
        <f t="shared" si="123"/>
        <v>Sep</v>
      </c>
      <c r="U874" t="str">
        <f t="shared" si="124"/>
        <v>Sep-2025</v>
      </c>
      <c r="V874" s="3">
        <f t="shared" si="125"/>
        <v>45901</v>
      </c>
      <c r="W874" t="str">
        <f>VLOOKUP(D874,Products!A:G,3,FALSE)</f>
        <v>Electronics</v>
      </c>
      <c r="X874" t="str">
        <f>VLOOKUP(D874,Products!A:G,2,FALSE)</f>
        <v>Power Bank</v>
      </c>
    </row>
    <row r="875" spans="1:24">
      <c r="A875" s="1" t="s">
        <v>2687</v>
      </c>
      <c r="B875" s="2">
        <v>45504</v>
      </c>
      <c r="C875" s="1" t="s">
        <v>670</v>
      </c>
      <c r="D875" s="1" t="s">
        <v>1794</v>
      </c>
      <c r="E875" s="1">
        <v>1</v>
      </c>
      <c r="F875" s="1">
        <v>299</v>
      </c>
      <c r="G875" s="1">
        <v>0</v>
      </c>
      <c r="H875" s="1" t="s">
        <v>1801</v>
      </c>
      <c r="I875" s="1" t="s">
        <v>1802</v>
      </c>
      <c r="J875" s="1" t="s">
        <v>1802</v>
      </c>
      <c r="K875" s="1" t="s">
        <v>1819</v>
      </c>
      <c r="L875" s="1">
        <v>60</v>
      </c>
      <c r="M875" s="1">
        <v>168</v>
      </c>
      <c r="N875">
        <f t="shared" si="117"/>
        <v>299</v>
      </c>
      <c r="O875">
        <f t="shared" si="118"/>
        <v>168</v>
      </c>
      <c r="P875">
        <f t="shared" si="119"/>
        <v>131</v>
      </c>
      <c r="Q875">
        <f t="shared" si="120"/>
        <v>0.43812709030100333</v>
      </c>
      <c r="R875">
        <f t="shared" si="121"/>
        <v>299</v>
      </c>
      <c r="S875">
        <f t="shared" si="122"/>
        <v>131</v>
      </c>
      <c r="T875" t="str">
        <f t="shared" si="123"/>
        <v>Jul</v>
      </c>
      <c r="U875" t="str">
        <f t="shared" si="124"/>
        <v>Jul-2024</v>
      </c>
      <c r="V875" s="3">
        <f t="shared" si="125"/>
        <v>45474</v>
      </c>
      <c r="W875" t="str">
        <f>VLOOKUP(D875,Products!A:G,3,FALSE)</f>
        <v>Sports &amp; Fitness</v>
      </c>
      <c r="X875" t="str">
        <f>VLOOKUP(D875,Products!A:G,2,FALSE)</f>
        <v>Fitness Band</v>
      </c>
    </row>
    <row r="876" spans="1:24">
      <c r="A876" s="1" t="s">
        <v>2688</v>
      </c>
      <c r="B876" s="2">
        <v>45949</v>
      </c>
      <c r="C876" s="1" t="s">
        <v>1267</v>
      </c>
      <c r="D876" s="1" t="s">
        <v>1789</v>
      </c>
      <c r="E876" s="1">
        <v>2</v>
      </c>
      <c r="F876" s="1">
        <v>999</v>
      </c>
      <c r="G876" s="1">
        <v>99.9</v>
      </c>
      <c r="H876" s="1" t="s">
        <v>1805</v>
      </c>
      <c r="I876" s="1" t="s">
        <v>1802</v>
      </c>
      <c r="J876" s="1" t="s">
        <v>1809</v>
      </c>
      <c r="K876" s="1" t="s">
        <v>1813</v>
      </c>
      <c r="L876" s="1">
        <v>50</v>
      </c>
      <c r="M876" s="1">
        <v>727</v>
      </c>
      <c r="N876">
        <f t="shared" si="117"/>
        <v>1898.1</v>
      </c>
      <c r="O876">
        <f t="shared" si="118"/>
        <v>1454</v>
      </c>
      <c r="P876">
        <f t="shared" si="119"/>
        <v>444.09999999999991</v>
      </c>
      <c r="Q876">
        <f t="shared" si="120"/>
        <v>0.23397081291818131</v>
      </c>
      <c r="R876">
        <f t="shared" si="121"/>
        <v>1898.1</v>
      </c>
      <c r="S876">
        <f t="shared" si="122"/>
        <v>444.09999999999991</v>
      </c>
      <c r="T876" t="str">
        <f t="shared" si="123"/>
        <v>Oct</v>
      </c>
      <c r="U876" t="str">
        <f t="shared" si="124"/>
        <v>Oct-2025</v>
      </c>
      <c r="V876" s="3">
        <f t="shared" si="125"/>
        <v>45931</v>
      </c>
      <c r="W876" t="str">
        <f>VLOOKUP(D876,Products!A:G,3,FALSE)</f>
        <v>Sports &amp; Fitness</v>
      </c>
      <c r="X876" t="str">
        <f>VLOOKUP(D876,Products!A:G,2,FALSE)</f>
        <v>Dumbbells</v>
      </c>
    </row>
    <row r="877" spans="1:24">
      <c r="A877" s="1" t="s">
        <v>2689</v>
      </c>
      <c r="B877" s="2">
        <v>45843</v>
      </c>
      <c r="C877" s="1" t="s">
        <v>1546</v>
      </c>
      <c r="D877" s="1" t="s">
        <v>1789</v>
      </c>
      <c r="E877" s="1">
        <v>3</v>
      </c>
      <c r="F877" s="1">
        <v>999</v>
      </c>
      <c r="G877" s="1">
        <v>149.85</v>
      </c>
      <c r="H877" s="1" t="s">
        <v>1823</v>
      </c>
      <c r="I877" s="1" t="s">
        <v>1802</v>
      </c>
      <c r="J877" s="1" t="s">
        <v>1802</v>
      </c>
      <c r="K877" s="1" t="s">
        <v>1813</v>
      </c>
      <c r="L877" s="1">
        <v>80</v>
      </c>
      <c r="M877" s="1">
        <v>727</v>
      </c>
      <c r="N877">
        <f t="shared" si="117"/>
        <v>2847.15</v>
      </c>
      <c r="O877">
        <f t="shared" si="118"/>
        <v>2181</v>
      </c>
      <c r="P877">
        <f t="shared" si="119"/>
        <v>666.15000000000009</v>
      </c>
      <c r="Q877">
        <f t="shared" si="120"/>
        <v>0.23397081291818136</v>
      </c>
      <c r="R877">
        <f t="shared" si="121"/>
        <v>2847.15</v>
      </c>
      <c r="S877">
        <f t="shared" si="122"/>
        <v>666.15000000000009</v>
      </c>
      <c r="T877" t="str">
        <f t="shared" si="123"/>
        <v>Jul</v>
      </c>
      <c r="U877" t="str">
        <f t="shared" si="124"/>
        <v>Jul-2025</v>
      </c>
      <c r="V877" s="3">
        <f t="shared" si="125"/>
        <v>45839</v>
      </c>
      <c r="W877" t="str">
        <f>VLOOKUP(D877,Products!A:G,3,FALSE)</f>
        <v>Sports &amp; Fitness</v>
      </c>
      <c r="X877" t="str">
        <f>VLOOKUP(D877,Products!A:G,2,FALSE)</f>
        <v>Dumbbells</v>
      </c>
    </row>
    <row r="878" spans="1:24">
      <c r="A878" s="1" t="s">
        <v>2690</v>
      </c>
      <c r="B878" s="2">
        <v>45624</v>
      </c>
      <c r="C878" s="1" t="s">
        <v>83</v>
      </c>
      <c r="D878" s="1" t="s">
        <v>1728</v>
      </c>
      <c r="E878" s="1">
        <v>3</v>
      </c>
      <c r="F878" s="1">
        <v>4999</v>
      </c>
      <c r="G878" s="1">
        <v>2249.5500000000002</v>
      </c>
      <c r="H878" s="1" t="s">
        <v>1805</v>
      </c>
      <c r="I878" s="1" t="s">
        <v>1802</v>
      </c>
      <c r="J878" s="1" t="s">
        <v>1802</v>
      </c>
      <c r="K878" s="1" t="s">
        <v>1813</v>
      </c>
      <c r="L878" s="1">
        <v>50</v>
      </c>
      <c r="M878" s="1">
        <v>3040</v>
      </c>
      <c r="N878">
        <f t="shared" si="117"/>
        <v>12747.45</v>
      </c>
      <c r="O878">
        <f t="shared" si="118"/>
        <v>9120</v>
      </c>
      <c r="P878">
        <f t="shared" si="119"/>
        <v>3627.4500000000007</v>
      </c>
      <c r="Q878">
        <f t="shared" si="120"/>
        <v>0.2845627949119236</v>
      </c>
      <c r="R878">
        <f t="shared" si="121"/>
        <v>12747.45</v>
      </c>
      <c r="S878">
        <f t="shared" si="122"/>
        <v>3627.4500000000007</v>
      </c>
      <c r="T878" t="str">
        <f t="shared" si="123"/>
        <v>Nov</v>
      </c>
      <c r="U878" t="str">
        <f t="shared" si="124"/>
        <v>Nov-2024</v>
      </c>
      <c r="V878" s="3">
        <f t="shared" si="125"/>
        <v>45597</v>
      </c>
      <c r="W878" t="str">
        <f>VLOOKUP(D878,Products!A:G,3,FALSE)</f>
        <v>Home &amp; Kitchen</v>
      </c>
      <c r="X878" t="str">
        <f>VLOOKUP(D878,Products!A:G,2,FALSE)</f>
        <v>Air Fryer</v>
      </c>
    </row>
    <row r="879" spans="1:24">
      <c r="A879" s="1" t="s">
        <v>2691</v>
      </c>
      <c r="B879" s="2">
        <v>45738</v>
      </c>
      <c r="C879" s="1" t="s">
        <v>1513</v>
      </c>
      <c r="D879" s="1" t="s">
        <v>1794</v>
      </c>
      <c r="E879" s="1">
        <v>3</v>
      </c>
      <c r="F879" s="1">
        <v>299</v>
      </c>
      <c r="G879" s="1">
        <v>0</v>
      </c>
      <c r="H879" s="1" t="s">
        <v>1823</v>
      </c>
      <c r="I879" s="1" t="s">
        <v>1802</v>
      </c>
      <c r="J879" s="1" t="s">
        <v>1802</v>
      </c>
      <c r="K879" s="1" t="s">
        <v>1810</v>
      </c>
      <c r="L879" s="1">
        <v>100</v>
      </c>
      <c r="M879" s="1">
        <v>168</v>
      </c>
      <c r="N879">
        <f t="shared" si="117"/>
        <v>897</v>
      </c>
      <c r="O879">
        <f t="shared" si="118"/>
        <v>504</v>
      </c>
      <c r="P879">
        <f t="shared" si="119"/>
        <v>393</v>
      </c>
      <c r="Q879">
        <f t="shared" si="120"/>
        <v>0.43812709030100333</v>
      </c>
      <c r="R879">
        <f t="shared" si="121"/>
        <v>897</v>
      </c>
      <c r="S879">
        <f t="shared" si="122"/>
        <v>393</v>
      </c>
      <c r="T879" t="str">
        <f t="shared" si="123"/>
        <v>Mar</v>
      </c>
      <c r="U879" t="str">
        <f t="shared" si="124"/>
        <v>Mar-2025</v>
      </c>
      <c r="V879" s="3">
        <f t="shared" si="125"/>
        <v>45717</v>
      </c>
      <c r="W879" t="str">
        <f>VLOOKUP(D879,Products!A:G,3,FALSE)</f>
        <v>Sports &amp; Fitness</v>
      </c>
      <c r="X879" t="str">
        <f>VLOOKUP(D879,Products!A:G,2,FALSE)</f>
        <v>Fitness Band</v>
      </c>
    </row>
    <row r="880" spans="1:24">
      <c r="A880" s="1" t="s">
        <v>2692</v>
      </c>
      <c r="B880" s="2">
        <v>45936</v>
      </c>
      <c r="C880" s="1" t="s">
        <v>939</v>
      </c>
      <c r="D880" s="1" t="s">
        <v>1763</v>
      </c>
      <c r="E880" s="1">
        <v>1</v>
      </c>
      <c r="F880" s="1">
        <v>999</v>
      </c>
      <c r="G880" s="1">
        <v>0</v>
      </c>
      <c r="H880" s="1" t="s">
        <v>1805</v>
      </c>
      <c r="I880" s="1" t="s">
        <v>1815</v>
      </c>
      <c r="J880" s="1" t="s">
        <v>1815</v>
      </c>
      <c r="K880" s="1" t="s">
        <v>1813</v>
      </c>
      <c r="L880" s="1">
        <v>100</v>
      </c>
      <c r="M880" s="1">
        <v>636</v>
      </c>
      <c r="N880">
        <f t="shared" si="117"/>
        <v>999</v>
      </c>
      <c r="O880">
        <f t="shared" si="118"/>
        <v>636</v>
      </c>
      <c r="P880">
        <f t="shared" si="119"/>
        <v>363</v>
      </c>
      <c r="Q880">
        <f t="shared" si="120"/>
        <v>0.36336336336336339</v>
      </c>
      <c r="R880">
        <f t="shared" si="121"/>
        <v>0</v>
      </c>
      <c r="S880">
        <f t="shared" si="122"/>
        <v>0</v>
      </c>
      <c r="T880" t="str">
        <f t="shared" si="123"/>
        <v>Oct</v>
      </c>
      <c r="U880" t="str">
        <f t="shared" si="124"/>
        <v>Oct-2025</v>
      </c>
      <c r="V880" s="3">
        <f t="shared" si="125"/>
        <v>45931</v>
      </c>
      <c r="W880" t="str">
        <f>VLOOKUP(D880,Products!A:G,3,FALSE)</f>
        <v>Beauty &amp; Personal Care</v>
      </c>
      <c r="X880" t="str">
        <f>VLOOKUP(D880,Products!A:G,2,FALSE)</f>
        <v>Trimmer</v>
      </c>
    </row>
    <row r="881" spans="1:24">
      <c r="A881" s="1" t="s">
        <v>2693</v>
      </c>
      <c r="B881" s="2">
        <v>45771</v>
      </c>
      <c r="C881" s="1" t="s">
        <v>886</v>
      </c>
      <c r="D881" s="1" t="s">
        <v>1777</v>
      </c>
      <c r="E881" s="1">
        <v>2</v>
      </c>
      <c r="F881" s="1">
        <v>3999</v>
      </c>
      <c r="G881" s="1">
        <v>799.8</v>
      </c>
      <c r="H881" s="1" t="s">
        <v>1823</v>
      </c>
      <c r="I881" s="1" t="s">
        <v>1802</v>
      </c>
      <c r="J881" s="1" t="s">
        <v>1802</v>
      </c>
      <c r="K881" s="1" t="s">
        <v>1819</v>
      </c>
      <c r="L881" s="1">
        <v>80</v>
      </c>
      <c r="M881" s="1">
        <v>2514</v>
      </c>
      <c r="N881">
        <f t="shared" si="117"/>
        <v>7198.2</v>
      </c>
      <c r="O881">
        <f t="shared" si="118"/>
        <v>5028</v>
      </c>
      <c r="P881">
        <f t="shared" si="119"/>
        <v>2170.1999999999998</v>
      </c>
      <c r="Q881">
        <f t="shared" si="120"/>
        <v>0.30149203967658578</v>
      </c>
      <c r="R881">
        <f t="shared" si="121"/>
        <v>7198.2</v>
      </c>
      <c r="S881">
        <f t="shared" si="122"/>
        <v>2170.1999999999998</v>
      </c>
      <c r="T881" t="str">
        <f t="shared" si="123"/>
        <v>Apr</v>
      </c>
      <c r="U881" t="str">
        <f t="shared" si="124"/>
        <v>Apr-2025</v>
      </c>
      <c r="V881" s="3">
        <f t="shared" si="125"/>
        <v>45748</v>
      </c>
      <c r="W881" t="str">
        <f>VLOOKUP(D881,Products!A:G,3,FALSE)</f>
        <v>Sports &amp; Fitness</v>
      </c>
      <c r="X881" t="str">
        <f>VLOOKUP(D881,Products!A:G,2,FALSE)</f>
        <v>Yoga Mat</v>
      </c>
    </row>
    <row r="882" spans="1:24">
      <c r="A882" s="1" t="s">
        <v>2694</v>
      </c>
      <c r="B882" s="2">
        <v>45801</v>
      </c>
      <c r="C882" s="1" t="s">
        <v>1211</v>
      </c>
      <c r="D882" s="1" t="s">
        <v>1756</v>
      </c>
      <c r="E882" s="1">
        <v>2</v>
      </c>
      <c r="F882" s="1">
        <v>299</v>
      </c>
      <c r="G882" s="1">
        <v>0</v>
      </c>
      <c r="H882" s="1" t="s">
        <v>1812</v>
      </c>
      <c r="I882" s="1" t="s">
        <v>1815</v>
      </c>
      <c r="J882" s="1" t="s">
        <v>1815</v>
      </c>
      <c r="K882" s="1" t="s">
        <v>1807</v>
      </c>
      <c r="L882" s="1">
        <v>80</v>
      </c>
      <c r="M882" s="1">
        <v>223</v>
      </c>
      <c r="N882">
        <f t="shared" si="117"/>
        <v>598</v>
      </c>
      <c r="O882">
        <f t="shared" si="118"/>
        <v>446</v>
      </c>
      <c r="P882">
        <f t="shared" si="119"/>
        <v>152</v>
      </c>
      <c r="Q882">
        <f t="shared" si="120"/>
        <v>0.25418060200668896</v>
      </c>
      <c r="R882">
        <f t="shared" si="121"/>
        <v>0</v>
      </c>
      <c r="S882">
        <f t="shared" si="122"/>
        <v>0</v>
      </c>
      <c r="T882" t="str">
        <f t="shared" si="123"/>
        <v>May</v>
      </c>
      <c r="U882" t="str">
        <f t="shared" si="124"/>
        <v>May-2025</v>
      </c>
      <c r="V882" s="3">
        <f t="shared" si="125"/>
        <v>45778</v>
      </c>
      <c r="W882" t="str">
        <f>VLOOKUP(D882,Products!A:G,3,FALSE)</f>
        <v>Beauty &amp; Personal Care</v>
      </c>
      <c r="X882" t="str">
        <f>VLOOKUP(D882,Products!A:G,2,FALSE)</f>
        <v>Shampoo</v>
      </c>
    </row>
    <row r="883" spans="1:24">
      <c r="A883" s="1" t="s">
        <v>2695</v>
      </c>
      <c r="B883" s="2">
        <v>45599</v>
      </c>
      <c r="C883" s="1" t="s">
        <v>1220</v>
      </c>
      <c r="D883" s="1" t="s">
        <v>1748</v>
      </c>
      <c r="E883" s="1">
        <v>4</v>
      </c>
      <c r="F883" s="1">
        <v>299</v>
      </c>
      <c r="G883" s="1">
        <v>0</v>
      </c>
      <c r="H883" s="1" t="s">
        <v>1823</v>
      </c>
      <c r="I883" s="1" t="s">
        <v>1815</v>
      </c>
      <c r="J883" s="1" t="s">
        <v>1815</v>
      </c>
      <c r="K883" s="1" t="s">
        <v>1810</v>
      </c>
      <c r="L883" s="1">
        <v>100</v>
      </c>
      <c r="M883" s="1">
        <v>170</v>
      </c>
      <c r="N883">
        <f t="shared" si="117"/>
        <v>1196</v>
      </c>
      <c r="O883">
        <f t="shared" si="118"/>
        <v>680</v>
      </c>
      <c r="P883">
        <f t="shared" si="119"/>
        <v>516</v>
      </c>
      <c r="Q883">
        <f t="shared" si="120"/>
        <v>0.43143812709030099</v>
      </c>
      <c r="R883">
        <f t="shared" si="121"/>
        <v>0</v>
      </c>
      <c r="S883">
        <f t="shared" si="122"/>
        <v>0</v>
      </c>
      <c r="T883" t="str">
        <f t="shared" si="123"/>
        <v>Nov</v>
      </c>
      <c r="U883" t="str">
        <f t="shared" si="124"/>
        <v>Nov-2024</v>
      </c>
      <c r="V883" s="3">
        <f t="shared" si="125"/>
        <v>45597</v>
      </c>
      <c r="W883" t="str">
        <f>VLOOKUP(D883,Products!A:G,3,FALSE)</f>
        <v>Beauty &amp; Personal Care</v>
      </c>
      <c r="X883" t="str">
        <f>VLOOKUP(D883,Products!A:G,2,FALSE)</f>
        <v>Face Wash</v>
      </c>
    </row>
    <row r="884" spans="1:24">
      <c r="A884" s="1" t="s">
        <v>2696</v>
      </c>
      <c r="B884" s="2">
        <v>45862</v>
      </c>
      <c r="C884" s="1" t="s">
        <v>1566</v>
      </c>
      <c r="D884" s="1" t="s">
        <v>1787</v>
      </c>
      <c r="E884" s="1">
        <v>1</v>
      </c>
      <c r="F884" s="1">
        <v>8999</v>
      </c>
      <c r="G884" s="1">
        <v>449.95</v>
      </c>
      <c r="H884" s="1" t="s">
        <v>1801</v>
      </c>
      <c r="I884" s="1" t="s">
        <v>1802</v>
      </c>
      <c r="J884" s="1" t="s">
        <v>1802</v>
      </c>
      <c r="K884" s="1" t="s">
        <v>1803</v>
      </c>
      <c r="L884" s="1">
        <v>70</v>
      </c>
      <c r="M884" s="1">
        <v>5811</v>
      </c>
      <c r="N884">
        <f t="shared" si="117"/>
        <v>8549.0499999999993</v>
      </c>
      <c r="O884">
        <f t="shared" si="118"/>
        <v>5811</v>
      </c>
      <c r="P884">
        <f t="shared" si="119"/>
        <v>2738.0499999999993</v>
      </c>
      <c r="Q884">
        <f t="shared" si="120"/>
        <v>0.32027535223211928</v>
      </c>
      <c r="R884">
        <f t="shared" si="121"/>
        <v>8549.0499999999993</v>
      </c>
      <c r="S884">
        <f t="shared" si="122"/>
        <v>2738.0499999999993</v>
      </c>
      <c r="T884" t="str">
        <f t="shared" si="123"/>
        <v>Jul</v>
      </c>
      <c r="U884" t="str">
        <f t="shared" si="124"/>
        <v>Jul-2025</v>
      </c>
      <c r="V884" s="3">
        <f t="shared" si="125"/>
        <v>45839</v>
      </c>
      <c r="W884" t="str">
        <f>VLOOKUP(D884,Products!A:G,3,FALSE)</f>
        <v>Sports &amp; Fitness</v>
      </c>
      <c r="X884" t="str">
        <f>VLOOKUP(D884,Products!A:G,2,FALSE)</f>
        <v>Dumbbells</v>
      </c>
    </row>
    <row r="885" spans="1:24">
      <c r="A885" s="1" t="s">
        <v>2697</v>
      </c>
      <c r="B885" s="2">
        <v>45719</v>
      </c>
      <c r="C885" s="1" t="s">
        <v>1419</v>
      </c>
      <c r="D885" s="1" t="s">
        <v>1678</v>
      </c>
      <c r="E885" s="1">
        <v>1</v>
      </c>
      <c r="F885" s="1">
        <v>4999</v>
      </c>
      <c r="G885" s="1">
        <v>249.95</v>
      </c>
      <c r="H885" s="1" t="s">
        <v>1805</v>
      </c>
      <c r="I885" s="1" t="s">
        <v>1802</v>
      </c>
      <c r="J885" s="1" t="s">
        <v>1802</v>
      </c>
      <c r="K885" s="1" t="s">
        <v>1803</v>
      </c>
      <c r="L885" s="1">
        <v>100</v>
      </c>
      <c r="M885" s="1">
        <v>2853</v>
      </c>
      <c r="N885">
        <f t="shared" si="117"/>
        <v>4749.05</v>
      </c>
      <c r="O885">
        <f t="shared" si="118"/>
        <v>2853</v>
      </c>
      <c r="P885">
        <f t="shared" si="119"/>
        <v>1896.0500000000002</v>
      </c>
      <c r="Q885">
        <f t="shared" si="120"/>
        <v>0.39924827070677293</v>
      </c>
      <c r="R885">
        <f t="shared" si="121"/>
        <v>4749.05</v>
      </c>
      <c r="S885">
        <f t="shared" si="122"/>
        <v>1896.0500000000002</v>
      </c>
      <c r="T885" t="str">
        <f t="shared" si="123"/>
        <v>Mar</v>
      </c>
      <c r="U885" t="str">
        <f t="shared" si="124"/>
        <v>Mar-2025</v>
      </c>
      <c r="V885" s="3">
        <f t="shared" si="125"/>
        <v>45717</v>
      </c>
      <c r="W885" t="str">
        <f>VLOOKUP(D885,Products!A:G,3,FALSE)</f>
        <v>Electronics</v>
      </c>
      <c r="X885" t="str">
        <f>VLOOKUP(D885,Products!A:G,2,FALSE)</f>
        <v>Headphones</v>
      </c>
    </row>
    <row r="886" spans="1:24">
      <c r="A886" s="1" t="s">
        <v>2698</v>
      </c>
      <c r="B886" s="2">
        <v>45801</v>
      </c>
      <c r="C886" s="1" t="s">
        <v>59</v>
      </c>
      <c r="D886" s="1" t="s">
        <v>1798</v>
      </c>
      <c r="E886" s="1">
        <v>1</v>
      </c>
      <c r="F886" s="1">
        <v>1299</v>
      </c>
      <c r="G886" s="1">
        <v>0</v>
      </c>
      <c r="H886" s="1" t="s">
        <v>1801</v>
      </c>
      <c r="I886" s="1" t="s">
        <v>1815</v>
      </c>
      <c r="J886" s="1" t="s">
        <v>1815</v>
      </c>
      <c r="K886" s="1" t="s">
        <v>1803</v>
      </c>
      <c r="L886" s="1">
        <v>40</v>
      </c>
      <c r="M886" s="1">
        <v>1025</v>
      </c>
      <c r="N886">
        <f t="shared" si="117"/>
        <v>1299</v>
      </c>
      <c r="O886">
        <f t="shared" si="118"/>
        <v>1025</v>
      </c>
      <c r="P886">
        <f t="shared" si="119"/>
        <v>274</v>
      </c>
      <c r="Q886">
        <f t="shared" si="120"/>
        <v>0.21093148575827558</v>
      </c>
      <c r="R886">
        <f t="shared" si="121"/>
        <v>0</v>
      </c>
      <c r="S886">
        <f t="shared" si="122"/>
        <v>0</v>
      </c>
      <c r="T886" t="str">
        <f t="shared" si="123"/>
        <v>May</v>
      </c>
      <c r="U886" t="str">
        <f t="shared" si="124"/>
        <v>May-2025</v>
      </c>
      <c r="V886" s="3">
        <f t="shared" si="125"/>
        <v>45778</v>
      </c>
      <c r="W886" t="str">
        <f>VLOOKUP(D886,Products!A:G,3,FALSE)</f>
        <v>Sports &amp; Fitness</v>
      </c>
      <c r="X886" t="str">
        <f>VLOOKUP(D886,Products!A:G,2,FALSE)</f>
        <v>Cricket Bat</v>
      </c>
    </row>
    <row r="887" spans="1:24">
      <c r="A887" s="1" t="s">
        <v>2699</v>
      </c>
      <c r="B887" s="2">
        <v>45298</v>
      </c>
      <c r="C887" s="1" t="s">
        <v>1556</v>
      </c>
      <c r="D887" s="1" t="s">
        <v>1690</v>
      </c>
      <c r="E887" s="1">
        <v>3</v>
      </c>
      <c r="F887" s="1">
        <v>6999</v>
      </c>
      <c r="G887" s="1">
        <v>4199.3999999999996</v>
      </c>
      <c r="H887" s="1" t="s">
        <v>1805</v>
      </c>
      <c r="I887" s="1" t="s">
        <v>1802</v>
      </c>
      <c r="J887" s="1" t="s">
        <v>1802</v>
      </c>
      <c r="K887" s="1" t="s">
        <v>1813</v>
      </c>
      <c r="L887" s="1">
        <v>40</v>
      </c>
      <c r="M887" s="1">
        <v>4046</v>
      </c>
      <c r="N887">
        <f t="shared" si="117"/>
        <v>16797.599999999999</v>
      </c>
      <c r="O887">
        <f t="shared" si="118"/>
        <v>12138</v>
      </c>
      <c r="P887">
        <f t="shared" si="119"/>
        <v>4659.5999999999985</v>
      </c>
      <c r="Q887">
        <f t="shared" si="120"/>
        <v>0.27739677096728099</v>
      </c>
      <c r="R887">
        <f t="shared" si="121"/>
        <v>16797.599999999999</v>
      </c>
      <c r="S887">
        <f t="shared" si="122"/>
        <v>4659.5999999999985</v>
      </c>
      <c r="T887" t="str">
        <f t="shared" si="123"/>
        <v>Jan</v>
      </c>
      <c r="U887" t="str">
        <f t="shared" si="124"/>
        <v>Jan-2024</v>
      </c>
      <c r="V887" s="3">
        <f t="shared" si="125"/>
        <v>45292</v>
      </c>
      <c r="W887" t="str">
        <f>VLOOKUP(D887,Products!A:G,3,FALSE)</f>
        <v>Electronics</v>
      </c>
      <c r="X887" t="str">
        <f>VLOOKUP(D887,Products!A:G,2,FALSE)</f>
        <v>Power Bank</v>
      </c>
    </row>
    <row r="888" spans="1:24">
      <c r="A888" s="1" t="s">
        <v>2700</v>
      </c>
      <c r="B888" s="2">
        <v>45555</v>
      </c>
      <c r="C888" s="1" t="s">
        <v>823</v>
      </c>
      <c r="D888" s="1" t="s">
        <v>1794</v>
      </c>
      <c r="E888" s="1">
        <v>2</v>
      </c>
      <c r="F888" s="1">
        <v>299</v>
      </c>
      <c r="G888" s="1">
        <v>59.8</v>
      </c>
      <c r="H888" s="1" t="s">
        <v>1801</v>
      </c>
      <c r="I888" s="1" t="s">
        <v>1802</v>
      </c>
      <c r="J888" s="1" t="s">
        <v>1802</v>
      </c>
      <c r="K888" s="1" t="s">
        <v>1819</v>
      </c>
      <c r="L888" s="1">
        <v>70</v>
      </c>
      <c r="M888" s="1">
        <v>168</v>
      </c>
      <c r="N888">
        <f t="shared" si="117"/>
        <v>538.20000000000005</v>
      </c>
      <c r="O888">
        <f t="shared" si="118"/>
        <v>336</v>
      </c>
      <c r="P888">
        <f t="shared" si="119"/>
        <v>202.20000000000005</v>
      </c>
      <c r="Q888">
        <f t="shared" si="120"/>
        <v>0.37569676700111487</v>
      </c>
      <c r="R888">
        <f t="shared" si="121"/>
        <v>538.20000000000005</v>
      </c>
      <c r="S888">
        <f t="shared" si="122"/>
        <v>202.20000000000005</v>
      </c>
      <c r="T888" t="str">
        <f t="shared" si="123"/>
        <v>Sep</v>
      </c>
      <c r="U888" t="str">
        <f t="shared" si="124"/>
        <v>Sep-2024</v>
      </c>
      <c r="V888" s="3">
        <f t="shared" si="125"/>
        <v>45536</v>
      </c>
      <c r="W888" t="str">
        <f>VLOOKUP(D888,Products!A:G,3,FALSE)</f>
        <v>Sports &amp; Fitness</v>
      </c>
      <c r="X888" t="str">
        <f>VLOOKUP(D888,Products!A:G,2,FALSE)</f>
        <v>Fitness Band</v>
      </c>
    </row>
    <row r="889" spans="1:24">
      <c r="A889" s="1" t="s">
        <v>2701</v>
      </c>
      <c r="B889" s="2">
        <v>45372</v>
      </c>
      <c r="C889" s="1" t="s">
        <v>1353</v>
      </c>
      <c r="D889" s="1" t="s">
        <v>1707</v>
      </c>
      <c r="E889" s="1">
        <v>1</v>
      </c>
      <c r="F889" s="1">
        <v>2499</v>
      </c>
      <c r="G889" s="1">
        <v>624.75</v>
      </c>
      <c r="H889" s="1" t="s">
        <v>1821</v>
      </c>
      <c r="I889" s="1" t="s">
        <v>1802</v>
      </c>
      <c r="J889" s="1" t="s">
        <v>1802</v>
      </c>
      <c r="K889" s="1" t="s">
        <v>1803</v>
      </c>
      <c r="L889" s="1">
        <v>70</v>
      </c>
      <c r="M889" s="1">
        <v>1584</v>
      </c>
      <c r="N889">
        <f t="shared" si="117"/>
        <v>1874.25</v>
      </c>
      <c r="O889">
        <f t="shared" si="118"/>
        <v>1584</v>
      </c>
      <c r="P889">
        <f t="shared" si="119"/>
        <v>290.25</v>
      </c>
      <c r="Q889">
        <f t="shared" si="120"/>
        <v>0.15486194477791115</v>
      </c>
      <c r="R889">
        <f t="shared" si="121"/>
        <v>1874.25</v>
      </c>
      <c r="S889">
        <f t="shared" si="122"/>
        <v>290.25</v>
      </c>
      <c r="T889" t="str">
        <f t="shared" si="123"/>
        <v>Mar</v>
      </c>
      <c r="U889" t="str">
        <f t="shared" si="124"/>
        <v>Mar-2024</v>
      </c>
      <c r="V889" s="3">
        <f t="shared" si="125"/>
        <v>45352</v>
      </c>
      <c r="W889" t="str">
        <f>VLOOKUP(D889,Products!A:G,3,FALSE)</f>
        <v>Fashion</v>
      </c>
      <c r="X889" t="str">
        <f>VLOOKUP(D889,Products!A:G,2,FALSE)</f>
        <v>Sneakers</v>
      </c>
    </row>
    <row r="890" spans="1:24">
      <c r="A890" s="1" t="s">
        <v>2702</v>
      </c>
      <c r="B890" s="2">
        <v>45853</v>
      </c>
      <c r="C890" s="1" t="s">
        <v>1092</v>
      </c>
      <c r="D890" s="1" t="s">
        <v>1727</v>
      </c>
      <c r="E890" s="1">
        <v>4</v>
      </c>
      <c r="F890" s="1">
        <v>4999</v>
      </c>
      <c r="G890" s="1">
        <v>0</v>
      </c>
      <c r="H890" s="1" t="s">
        <v>1821</v>
      </c>
      <c r="I890" s="1" t="s">
        <v>1802</v>
      </c>
      <c r="J890" s="1" t="s">
        <v>1802</v>
      </c>
      <c r="K890" s="1" t="s">
        <v>1807</v>
      </c>
      <c r="L890" s="1">
        <v>80</v>
      </c>
      <c r="M890" s="1">
        <v>3765</v>
      </c>
      <c r="N890">
        <f t="shared" si="117"/>
        <v>19996</v>
      </c>
      <c r="O890">
        <f t="shared" si="118"/>
        <v>15060</v>
      </c>
      <c r="P890">
        <f t="shared" si="119"/>
        <v>4936</v>
      </c>
      <c r="Q890">
        <f t="shared" si="120"/>
        <v>0.24684936987397479</v>
      </c>
      <c r="R890">
        <f t="shared" si="121"/>
        <v>19996</v>
      </c>
      <c r="S890">
        <f t="shared" si="122"/>
        <v>4936</v>
      </c>
      <c r="T890" t="str">
        <f t="shared" si="123"/>
        <v>Jul</v>
      </c>
      <c r="U890" t="str">
        <f t="shared" si="124"/>
        <v>Jul-2025</v>
      </c>
      <c r="V890" s="3">
        <f t="shared" si="125"/>
        <v>45839</v>
      </c>
      <c r="W890" t="str">
        <f>VLOOKUP(D890,Products!A:G,3,FALSE)</f>
        <v>Home &amp; Kitchen</v>
      </c>
      <c r="X890" t="str">
        <f>VLOOKUP(D890,Products!A:G,2,FALSE)</f>
        <v>Mixer Grinder</v>
      </c>
    </row>
    <row r="891" spans="1:24">
      <c r="A891" s="1" t="s">
        <v>2703</v>
      </c>
      <c r="B891" s="2">
        <v>45337</v>
      </c>
      <c r="C891" s="1" t="s">
        <v>323</v>
      </c>
      <c r="D891" s="1" t="s">
        <v>1706</v>
      </c>
      <c r="E891" s="1">
        <v>3</v>
      </c>
      <c r="F891" s="1">
        <v>799</v>
      </c>
      <c r="G891" s="1">
        <v>359.55</v>
      </c>
      <c r="H891" s="1" t="s">
        <v>1801</v>
      </c>
      <c r="I891" s="1" t="s">
        <v>1802</v>
      </c>
      <c r="J891" s="1" t="s">
        <v>1802</v>
      </c>
      <c r="K891" s="1" t="s">
        <v>1813</v>
      </c>
      <c r="L891" s="1">
        <v>50</v>
      </c>
      <c r="M891" s="1">
        <v>526</v>
      </c>
      <c r="N891">
        <f t="shared" si="117"/>
        <v>2037.45</v>
      </c>
      <c r="O891">
        <f t="shared" si="118"/>
        <v>1578</v>
      </c>
      <c r="P891">
        <f t="shared" si="119"/>
        <v>459.45000000000005</v>
      </c>
      <c r="Q891">
        <f t="shared" si="120"/>
        <v>0.22550246631819187</v>
      </c>
      <c r="R891">
        <f t="shared" si="121"/>
        <v>2037.45</v>
      </c>
      <c r="S891">
        <f t="shared" si="122"/>
        <v>459.45000000000005</v>
      </c>
      <c r="T891" t="str">
        <f t="shared" si="123"/>
        <v>Feb</v>
      </c>
      <c r="U891" t="str">
        <f t="shared" si="124"/>
        <v>Feb-2024</v>
      </c>
      <c r="V891" s="3">
        <f t="shared" si="125"/>
        <v>45323</v>
      </c>
      <c r="W891" t="str">
        <f>VLOOKUP(D891,Products!A:G,3,FALSE)</f>
        <v>Fashion</v>
      </c>
      <c r="X891" t="str">
        <f>VLOOKUP(D891,Products!A:G,2,FALSE)</f>
        <v>Jeans</v>
      </c>
    </row>
    <row r="892" spans="1:24">
      <c r="A892" s="1" t="s">
        <v>2704</v>
      </c>
      <c r="B892" s="2">
        <v>45356</v>
      </c>
      <c r="C892" s="1" t="s">
        <v>1572</v>
      </c>
      <c r="D892" s="1" t="s">
        <v>1722</v>
      </c>
      <c r="E892" s="1">
        <v>1</v>
      </c>
      <c r="F892" s="1">
        <v>399</v>
      </c>
      <c r="G892" s="1">
        <v>19.95</v>
      </c>
      <c r="H892" s="1" t="s">
        <v>1805</v>
      </c>
      <c r="I892" s="1" t="s">
        <v>1802</v>
      </c>
      <c r="J892" s="1" t="s">
        <v>1809</v>
      </c>
      <c r="K892" s="1" t="s">
        <v>1813</v>
      </c>
      <c r="L892" s="1">
        <v>100</v>
      </c>
      <c r="M892" s="1">
        <v>315</v>
      </c>
      <c r="N892">
        <f t="shared" si="117"/>
        <v>379.05</v>
      </c>
      <c r="O892">
        <f t="shared" si="118"/>
        <v>315</v>
      </c>
      <c r="P892">
        <f t="shared" si="119"/>
        <v>64.050000000000011</v>
      </c>
      <c r="Q892">
        <f t="shared" si="120"/>
        <v>0.16897506925207759</v>
      </c>
      <c r="R892">
        <f t="shared" si="121"/>
        <v>379.05</v>
      </c>
      <c r="S892">
        <f t="shared" si="122"/>
        <v>64.050000000000011</v>
      </c>
      <c r="T892" t="str">
        <f t="shared" si="123"/>
        <v>Mar</v>
      </c>
      <c r="U892" t="str">
        <f t="shared" si="124"/>
        <v>Mar-2024</v>
      </c>
      <c r="V892" s="3">
        <f t="shared" si="125"/>
        <v>45352</v>
      </c>
      <c r="W892" t="str">
        <f>VLOOKUP(D892,Products!A:G,3,FALSE)</f>
        <v>Home &amp; Kitchen</v>
      </c>
      <c r="X892" t="str">
        <f>VLOOKUP(D892,Products!A:G,2,FALSE)</f>
        <v>Mixer Grinder</v>
      </c>
    </row>
    <row r="893" spans="1:24">
      <c r="A893" s="1" t="s">
        <v>2705</v>
      </c>
      <c r="B893" s="2">
        <v>45780</v>
      </c>
      <c r="C893" s="1" t="s">
        <v>481</v>
      </c>
      <c r="D893" s="1" t="s">
        <v>1720</v>
      </c>
      <c r="E893" s="1">
        <v>2</v>
      </c>
      <c r="F893" s="1">
        <v>999</v>
      </c>
      <c r="G893" s="1">
        <v>99.9</v>
      </c>
      <c r="H893" s="1" t="s">
        <v>1801</v>
      </c>
      <c r="I893" s="1" t="s">
        <v>1802</v>
      </c>
      <c r="J893" s="1" t="s">
        <v>1802</v>
      </c>
      <c r="K893" s="1" t="s">
        <v>1807</v>
      </c>
      <c r="L893" s="1">
        <v>40</v>
      </c>
      <c r="M893" s="1">
        <v>573</v>
      </c>
      <c r="N893">
        <f t="shared" si="117"/>
        <v>1898.1</v>
      </c>
      <c r="O893">
        <f t="shared" si="118"/>
        <v>1146</v>
      </c>
      <c r="P893">
        <f t="shared" si="119"/>
        <v>752.09999999999991</v>
      </c>
      <c r="Q893">
        <f t="shared" si="120"/>
        <v>0.39623834360676463</v>
      </c>
      <c r="R893">
        <f t="shared" si="121"/>
        <v>1898.1</v>
      </c>
      <c r="S893">
        <f t="shared" si="122"/>
        <v>752.09999999999991</v>
      </c>
      <c r="T893" t="str">
        <f t="shared" si="123"/>
        <v>May</v>
      </c>
      <c r="U893" t="str">
        <f t="shared" si="124"/>
        <v>May-2025</v>
      </c>
      <c r="V893" s="3">
        <f t="shared" si="125"/>
        <v>45778</v>
      </c>
      <c r="W893" t="str">
        <f>VLOOKUP(D893,Products!A:G,3,FALSE)</f>
        <v>Fashion</v>
      </c>
      <c r="X893" t="str">
        <f>VLOOKUP(D893,Products!A:G,2,FALSE)</f>
        <v>Backpack</v>
      </c>
    </row>
    <row r="894" spans="1:24">
      <c r="A894" s="1" t="s">
        <v>2706</v>
      </c>
      <c r="B894" s="2">
        <v>45934</v>
      </c>
      <c r="C894" s="1" t="s">
        <v>707</v>
      </c>
      <c r="D894" s="1" t="s">
        <v>1714</v>
      </c>
      <c r="E894" s="1">
        <v>1</v>
      </c>
      <c r="F894" s="1">
        <v>4999</v>
      </c>
      <c r="G894" s="1">
        <v>749.85</v>
      </c>
      <c r="H894" s="1" t="s">
        <v>1821</v>
      </c>
      <c r="I894" s="1" t="s">
        <v>1802</v>
      </c>
      <c r="J894" s="1" t="s">
        <v>1802</v>
      </c>
      <c r="K894" s="1" t="s">
        <v>1807</v>
      </c>
      <c r="L894" s="1">
        <v>70</v>
      </c>
      <c r="M894" s="1">
        <v>3985</v>
      </c>
      <c r="N894">
        <f t="shared" si="117"/>
        <v>4249.1499999999996</v>
      </c>
      <c r="O894">
        <f t="shared" si="118"/>
        <v>3985</v>
      </c>
      <c r="P894">
        <f t="shared" si="119"/>
        <v>264.14999999999964</v>
      </c>
      <c r="Q894">
        <f t="shared" si="120"/>
        <v>6.2165374251320772E-2</v>
      </c>
      <c r="R894">
        <f t="shared" si="121"/>
        <v>4249.1499999999996</v>
      </c>
      <c r="S894">
        <f t="shared" si="122"/>
        <v>264.14999999999964</v>
      </c>
      <c r="T894" t="str">
        <f t="shared" si="123"/>
        <v>Oct</v>
      </c>
      <c r="U894" t="str">
        <f t="shared" si="124"/>
        <v>Oct-2025</v>
      </c>
      <c r="V894" s="3">
        <f t="shared" si="125"/>
        <v>45931</v>
      </c>
      <c r="W894" t="str">
        <f>VLOOKUP(D894,Products!A:G,3,FALSE)</f>
        <v>Fashion</v>
      </c>
      <c r="X894" t="str">
        <f>VLOOKUP(D894,Products!A:G,2,FALSE)</f>
        <v>Jacket</v>
      </c>
    </row>
    <row r="895" spans="1:24">
      <c r="A895" s="1" t="s">
        <v>2707</v>
      </c>
      <c r="B895" s="2">
        <v>45775</v>
      </c>
      <c r="C895" s="1" t="s">
        <v>878</v>
      </c>
      <c r="D895" s="1" t="s">
        <v>1733</v>
      </c>
      <c r="E895" s="1">
        <v>4</v>
      </c>
      <c r="F895" s="1">
        <v>799</v>
      </c>
      <c r="G895" s="1">
        <v>479.4</v>
      </c>
      <c r="H895" s="1" t="s">
        <v>1801</v>
      </c>
      <c r="I895" s="1" t="s">
        <v>1802</v>
      </c>
      <c r="J895" s="1" t="s">
        <v>1802</v>
      </c>
      <c r="K895" s="1" t="s">
        <v>1813</v>
      </c>
      <c r="L895" s="1">
        <v>60</v>
      </c>
      <c r="M895" s="1">
        <v>538</v>
      </c>
      <c r="N895">
        <f t="shared" si="117"/>
        <v>2716.6</v>
      </c>
      <c r="O895">
        <f t="shared" si="118"/>
        <v>2152</v>
      </c>
      <c r="P895">
        <f t="shared" si="119"/>
        <v>564.59999999999991</v>
      </c>
      <c r="Q895">
        <f t="shared" si="120"/>
        <v>0.20783332106309355</v>
      </c>
      <c r="R895">
        <f t="shared" si="121"/>
        <v>2716.6</v>
      </c>
      <c r="S895">
        <f t="shared" si="122"/>
        <v>564.59999999999991</v>
      </c>
      <c r="T895" t="str">
        <f t="shared" si="123"/>
        <v>Apr</v>
      </c>
      <c r="U895" t="str">
        <f t="shared" si="124"/>
        <v>Apr-2025</v>
      </c>
      <c r="V895" s="3">
        <f t="shared" si="125"/>
        <v>45748</v>
      </c>
      <c r="W895" t="str">
        <f>VLOOKUP(D895,Products!A:G,3,FALSE)</f>
        <v>Home &amp; Kitchen</v>
      </c>
      <c r="X895" t="str">
        <f>VLOOKUP(D895,Products!A:G,2,FALSE)</f>
        <v>Cookware Set</v>
      </c>
    </row>
    <row r="896" spans="1:24">
      <c r="A896" s="1" t="s">
        <v>2708</v>
      </c>
      <c r="B896" s="2">
        <v>45888</v>
      </c>
      <c r="C896" s="1" t="s">
        <v>1520</v>
      </c>
      <c r="D896" s="1" t="s">
        <v>1741</v>
      </c>
      <c r="E896" s="1">
        <v>4</v>
      </c>
      <c r="F896" s="1">
        <v>799</v>
      </c>
      <c r="G896" s="1">
        <v>0</v>
      </c>
      <c r="H896" s="1" t="s">
        <v>1805</v>
      </c>
      <c r="I896" s="1" t="s">
        <v>1815</v>
      </c>
      <c r="J896" s="1" t="s">
        <v>1815</v>
      </c>
      <c r="K896" s="1" t="s">
        <v>1813</v>
      </c>
      <c r="L896" s="1">
        <v>60</v>
      </c>
      <c r="M896" s="1">
        <v>596</v>
      </c>
      <c r="N896">
        <f t="shared" si="117"/>
        <v>3196</v>
      </c>
      <c r="O896">
        <f t="shared" si="118"/>
        <v>2384</v>
      </c>
      <c r="P896">
        <f t="shared" si="119"/>
        <v>812</v>
      </c>
      <c r="Q896">
        <f t="shared" si="120"/>
        <v>0.25406758448060074</v>
      </c>
      <c r="R896">
        <f t="shared" si="121"/>
        <v>0</v>
      </c>
      <c r="S896">
        <f t="shared" si="122"/>
        <v>0</v>
      </c>
      <c r="T896" t="str">
        <f t="shared" si="123"/>
        <v>Aug</v>
      </c>
      <c r="U896" t="str">
        <f t="shared" si="124"/>
        <v>Aug-2025</v>
      </c>
      <c r="V896" s="3">
        <f t="shared" si="125"/>
        <v>45870</v>
      </c>
      <c r="W896" t="str">
        <f>VLOOKUP(D896,Products!A:G,3,FALSE)</f>
        <v>Home &amp; Kitchen</v>
      </c>
      <c r="X896" t="str">
        <f>VLOOKUP(D896,Products!A:G,2,FALSE)</f>
        <v>Bedsheet</v>
      </c>
    </row>
    <row r="897" spans="1:24">
      <c r="A897" s="1" t="s">
        <v>2709</v>
      </c>
      <c r="B897" s="2">
        <v>45416</v>
      </c>
      <c r="C897" s="1" t="s">
        <v>1405</v>
      </c>
      <c r="D897" s="1" t="s">
        <v>1783</v>
      </c>
      <c r="E897" s="1">
        <v>1</v>
      </c>
      <c r="F897" s="1">
        <v>799</v>
      </c>
      <c r="G897" s="1">
        <v>119.85</v>
      </c>
      <c r="H897" s="1" t="s">
        <v>1805</v>
      </c>
      <c r="I897" s="1" t="s">
        <v>1802</v>
      </c>
      <c r="J897" s="1" t="s">
        <v>1802</v>
      </c>
      <c r="K897" s="1" t="s">
        <v>1813</v>
      </c>
      <c r="L897" s="1">
        <v>70</v>
      </c>
      <c r="M897" s="1">
        <v>560</v>
      </c>
      <c r="N897">
        <f t="shared" si="117"/>
        <v>679.15</v>
      </c>
      <c r="O897">
        <f t="shared" si="118"/>
        <v>560</v>
      </c>
      <c r="P897">
        <f t="shared" si="119"/>
        <v>119.14999999999998</v>
      </c>
      <c r="Q897">
        <f t="shared" si="120"/>
        <v>0.17543988809541336</v>
      </c>
      <c r="R897">
        <f t="shared" si="121"/>
        <v>679.15</v>
      </c>
      <c r="S897">
        <f t="shared" si="122"/>
        <v>119.14999999999998</v>
      </c>
      <c r="T897" t="str">
        <f t="shared" si="123"/>
        <v>May</v>
      </c>
      <c r="U897" t="str">
        <f t="shared" si="124"/>
        <v>May-2024</v>
      </c>
      <c r="V897" s="3">
        <f t="shared" si="125"/>
        <v>45413</v>
      </c>
      <c r="W897" t="str">
        <f>VLOOKUP(D897,Products!A:G,3,FALSE)</f>
        <v>Sports &amp; Fitness</v>
      </c>
      <c r="X897" t="str">
        <f>VLOOKUP(D897,Products!A:G,2,FALSE)</f>
        <v>Running Shoes</v>
      </c>
    </row>
    <row r="898" spans="1:24">
      <c r="A898" s="1" t="s">
        <v>2710</v>
      </c>
      <c r="B898" s="2">
        <v>45649</v>
      </c>
      <c r="C898" s="1" t="s">
        <v>1445</v>
      </c>
      <c r="D898" s="1" t="s">
        <v>1769</v>
      </c>
      <c r="E898" s="1">
        <v>1</v>
      </c>
      <c r="F898" s="1">
        <v>3999</v>
      </c>
      <c r="G898" s="1">
        <v>0</v>
      </c>
      <c r="H898" s="1" t="s">
        <v>1805</v>
      </c>
      <c r="I898" s="1" t="s">
        <v>1815</v>
      </c>
      <c r="J898" s="1" t="s">
        <v>1815</v>
      </c>
      <c r="K898" s="1" t="s">
        <v>1807</v>
      </c>
      <c r="L898" s="1">
        <v>80</v>
      </c>
      <c r="M898" s="1">
        <v>2547</v>
      </c>
      <c r="N898">
        <f t="shared" si="117"/>
        <v>3999</v>
      </c>
      <c r="O898">
        <f t="shared" si="118"/>
        <v>2547</v>
      </c>
      <c r="P898">
        <f t="shared" si="119"/>
        <v>1452</v>
      </c>
      <c r="Q898">
        <f t="shared" si="120"/>
        <v>0.3630907726931733</v>
      </c>
      <c r="R898">
        <f t="shared" si="121"/>
        <v>0</v>
      </c>
      <c r="S898">
        <f t="shared" si="122"/>
        <v>0</v>
      </c>
      <c r="T898" t="str">
        <f t="shared" si="123"/>
        <v>Dec</v>
      </c>
      <c r="U898" t="str">
        <f t="shared" si="124"/>
        <v>Dec-2024</v>
      </c>
      <c r="V898" s="3">
        <f t="shared" si="125"/>
        <v>45627</v>
      </c>
      <c r="W898" t="str">
        <f>VLOOKUP(D898,Products!A:G,3,FALSE)</f>
        <v>Beauty &amp; Personal Care</v>
      </c>
      <c r="X898" t="str">
        <f>VLOOKUP(D898,Products!A:G,2,FALSE)</f>
        <v>Perfume</v>
      </c>
    </row>
    <row r="899" spans="1:24">
      <c r="A899" s="1" t="s">
        <v>2711</v>
      </c>
      <c r="B899" s="2">
        <v>45739</v>
      </c>
      <c r="C899" s="1" t="s">
        <v>1486</v>
      </c>
      <c r="D899" s="1" t="s">
        <v>1683</v>
      </c>
      <c r="E899" s="1">
        <v>1</v>
      </c>
      <c r="F899" s="1">
        <v>999</v>
      </c>
      <c r="G899" s="1">
        <v>149.85</v>
      </c>
      <c r="H899" s="1" t="s">
        <v>1823</v>
      </c>
      <c r="I899" s="1" t="s">
        <v>1802</v>
      </c>
      <c r="J899" s="1" t="s">
        <v>1802</v>
      </c>
      <c r="K899" s="1" t="s">
        <v>1807</v>
      </c>
      <c r="L899" s="1">
        <v>50</v>
      </c>
      <c r="M899" s="1">
        <v>603</v>
      </c>
      <c r="N899">
        <f t="shared" ref="N899:N962" si="126">E899*F899-G899</f>
        <v>849.15</v>
      </c>
      <c r="O899">
        <f t="shared" ref="O899:O962" si="127">E899*M899</f>
        <v>603</v>
      </c>
      <c r="P899">
        <f t="shared" ref="P899:P962" si="128">N899-O899</f>
        <v>246.14999999999998</v>
      </c>
      <c r="Q899">
        <f t="shared" ref="Q899:Q962" si="129">IFERROR(P899/N899,0)</f>
        <v>0.28987811340752517</v>
      </c>
      <c r="R899">
        <f t="shared" ref="R899:R962" si="130">IF(I899="Cancelled",0,N899)</f>
        <v>849.15</v>
      </c>
      <c r="S899">
        <f t="shared" ref="S899:S962" si="131">IF(I899="Cancelled",0,P899)</f>
        <v>246.14999999999998</v>
      </c>
      <c r="T899" t="str">
        <f t="shared" ref="T899:T962" si="132">TEXT(B899,"mmm")</f>
        <v>Mar</v>
      </c>
      <c r="U899" t="str">
        <f t="shared" ref="U899:U962" si="133">TEXT(B899,"mmm-yyyy")</f>
        <v>Mar-2025</v>
      </c>
      <c r="V899" s="3">
        <f t="shared" ref="V899:V962" si="134">DATE(YEAR(B899),MONTH(B899),1)</f>
        <v>45717</v>
      </c>
      <c r="W899" t="str">
        <f>VLOOKUP(D899,Products!A:G,3,FALSE)</f>
        <v>Electronics</v>
      </c>
      <c r="X899" t="str">
        <f>VLOOKUP(D899,Products!A:G,2,FALSE)</f>
        <v>Smartwatch</v>
      </c>
    </row>
    <row r="900" spans="1:24">
      <c r="A900" s="1" t="s">
        <v>2712</v>
      </c>
      <c r="B900" s="2">
        <v>45732</v>
      </c>
      <c r="C900" s="1" t="s">
        <v>445</v>
      </c>
      <c r="D900" s="1" t="s">
        <v>1771</v>
      </c>
      <c r="E900" s="1">
        <v>1</v>
      </c>
      <c r="F900" s="1">
        <v>399</v>
      </c>
      <c r="G900" s="1">
        <v>19.95</v>
      </c>
      <c r="H900" s="1" t="s">
        <v>1823</v>
      </c>
      <c r="I900" s="1" t="s">
        <v>1802</v>
      </c>
      <c r="J900" s="1" t="s">
        <v>1802</v>
      </c>
      <c r="K900" s="1" t="s">
        <v>1810</v>
      </c>
      <c r="L900" s="1">
        <v>70</v>
      </c>
      <c r="M900" s="1">
        <v>257</v>
      </c>
      <c r="N900">
        <f t="shared" si="126"/>
        <v>379.05</v>
      </c>
      <c r="O900">
        <f t="shared" si="127"/>
        <v>257</v>
      </c>
      <c r="P900">
        <f t="shared" si="128"/>
        <v>122.05000000000001</v>
      </c>
      <c r="Q900">
        <f t="shared" si="129"/>
        <v>0.32198918348502836</v>
      </c>
      <c r="R900">
        <f t="shared" si="130"/>
        <v>379.05</v>
      </c>
      <c r="S900">
        <f t="shared" si="131"/>
        <v>122.05000000000001</v>
      </c>
      <c r="T900" t="str">
        <f t="shared" si="132"/>
        <v>Mar</v>
      </c>
      <c r="U900" t="str">
        <f t="shared" si="133"/>
        <v>Mar-2025</v>
      </c>
      <c r="V900" s="3">
        <f t="shared" si="134"/>
        <v>45717</v>
      </c>
      <c r="W900" t="str">
        <f>VLOOKUP(D900,Products!A:G,3,FALSE)</f>
        <v>Beauty &amp; Personal Care</v>
      </c>
      <c r="X900" t="str">
        <f>VLOOKUP(D900,Products!A:G,2,FALSE)</f>
        <v>Perfume</v>
      </c>
    </row>
    <row r="901" spans="1:24">
      <c r="A901" s="1" t="s">
        <v>2713</v>
      </c>
      <c r="B901" s="2">
        <v>45779</v>
      </c>
      <c r="C901" s="1" t="s">
        <v>597</v>
      </c>
      <c r="D901" s="1" t="s">
        <v>1797</v>
      </c>
      <c r="E901" s="1">
        <v>1</v>
      </c>
      <c r="F901" s="1">
        <v>399</v>
      </c>
      <c r="G901" s="1">
        <v>79.8</v>
      </c>
      <c r="H901" s="1" t="s">
        <v>1823</v>
      </c>
      <c r="I901" s="1" t="s">
        <v>1802</v>
      </c>
      <c r="J901" s="1" t="s">
        <v>1802</v>
      </c>
      <c r="K901" s="1" t="s">
        <v>1813</v>
      </c>
      <c r="L901" s="1">
        <v>50</v>
      </c>
      <c r="M901" s="1">
        <v>278</v>
      </c>
      <c r="N901">
        <f t="shared" si="126"/>
        <v>319.2</v>
      </c>
      <c r="O901">
        <f t="shared" si="127"/>
        <v>278</v>
      </c>
      <c r="P901">
        <f t="shared" si="128"/>
        <v>41.199999999999989</v>
      </c>
      <c r="Q901">
        <f t="shared" si="129"/>
        <v>0.12907268170426062</v>
      </c>
      <c r="R901">
        <f t="shared" si="130"/>
        <v>319.2</v>
      </c>
      <c r="S901">
        <f t="shared" si="131"/>
        <v>41.199999999999989</v>
      </c>
      <c r="T901" t="str">
        <f t="shared" si="132"/>
        <v>May</v>
      </c>
      <c r="U901" t="str">
        <f t="shared" si="133"/>
        <v>May-2025</v>
      </c>
      <c r="V901" s="3">
        <f t="shared" si="134"/>
        <v>45778</v>
      </c>
      <c r="W901" t="str">
        <f>VLOOKUP(D901,Products!A:G,3,FALSE)</f>
        <v>Sports &amp; Fitness</v>
      </c>
      <c r="X901" t="str">
        <f>VLOOKUP(D901,Products!A:G,2,FALSE)</f>
        <v>Cricket Bat</v>
      </c>
    </row>
    <row r="902" spans="1:24">
      <c r="A902" s="1" t="s">
        <v>2714</v>
      </c>
      <c r="B902" s="2">
        <v>45547</v>
      </c>
      <c r="C902" s="1" t="s">
        <v>122</v>
      </c>
      <c r="D902" s="1" t="s">
        <v>1692</v>
      </c>
      <c r="E902" s="1">
        <v>1</v>
      </c>
      <c r="F902" s="1">
        <v>499</v>
      </c>
      <c r="G902" s="1">
        <v>49.9</v>
      </c>
      <c r="H902" s="1" t="s">
        <v>1823</v>
      </c>
      <c r="I902" s="1" t="s">
        <v>1802</v>
      </c>
      <c r="J902" s="1" t="s">
        <v>1809</v>
      </c>
      <c r="K902" s="1" t="s">
        <v>1813</v>
      </c>
      <c r="L902" s="1">
        <v>100</v>
      </c>
      <c r="M902" s="1">
        <v>403</v>
      </c>
      <c r="N902">
        <f t="shared" si="126"/>
        <v>449.1</v>
      </c>
      <c r="O902">
        <f t="shared" si="127"/>
        <v>403</v>
      </c>
      <c r="P902">
        <f t="shared" si="128"/>
        <v>46.100000000000023</v>
      </c>
      <c r="Q902">
        <f t="shared" si="129"/>
        <v>0.10264974393230911</v>
      </c>
      <c r="R902">
        <f t="shared" si="130"/>
        <v>449.1</v>
      </c>
      <c r="S902">
        <f t="shared" si="131"/>
        <v>46.100000000000023</v>
      </c>
      <c r="T902" t="str">
        <f t="shared" si="132"/>
        <v>Sep</v>
      </c>
      <c r="U902" t="str">
        <f t="shared" si="133"/>
        <v>Sep-2024</v>
      </c>
      <c r="V902" s="3">
        <f t="shared" si="134"/>
        <v>45536</v>
      </c>
      <c r="W902" t="str">
        <f>VLOOKUP(D902,Products!A:G,3,FALSE)</f>
        <v>Electronics</v>
      </c>
      <c r="X902" t="str">
        <f>VLOOKUP(D902,Products!A:G,2,FALSE)</f>
        <v>Power Bank</v>
      </c>
    </row>
    <row r="903" spans="1:24">
      <c r="A903" s="1" t="s">
        <v>2715</v>
      </c>
      <c r="B903" s="2">
        <v>45482</v>
      </c>
      <c r="C903" s="1" t="s">
        <v>545</v>
      </c>
      <c r="D903" s="1" t="s">
        <v>1797</v>
      </c>
      <c r="E903" s="1">
        <v>1</v>
      </c>
      <c r="F903" s="1">
        <v>399</v>
      </c>
      <c r="G903" s="1">
        <v>59.85</v>
      </c>
      <c r="H903" s="1" t="s">
        <v>1805</v>
      </c>
      <c r="I903" s="1" t="s">
        <v>1802</v>
      </c>
      <c r="J903" s="1" t="s">
        <v>1802</v>
      </c>
      <c r="K903" s="1" t="s">
        <v>1813</v>
      </c>
      <c r="L903" s="1">
        <v>60</v>
      </c>
      <c r="M903" s="1">
        <v>278</v>
      </c>
      <c r="N903">
        <f t="shared" si="126"/>
        <v>339.15</v>
      </c>
      <c r="O903">
        <f t="shared" si="127"/>
        <v>278</v>
      </c>
      <c r="P903">
        <f t="shared" si="128"/>
        <v>61.149999999999977</v>
      </c>
      <c r="Q903">
        <f t="shared" si="129"/>
        <v>0.18030370042753938</v>
      </c>
      <c r="R903">
        <f t="shared" si="130"/>
        <v>339.15</v>
      </c>
      <c r="S903">
        <f t="shared" si="131"/>
        <v>61.149999999999977</v>
      </c>
      <c r="T903" t="str">
        <f t="shared" si="132"/>
        <v>Jul</v>
      </c>
      <c r="U903" t="str">
        <f t="shared" si="133"/>
        <v>Jul-2024</v>
      </c>
      <c r="V903" s="3">
        <f t="shared" si="134"/>
        <v>45474</v>
      </c>
      <c r="W903" t="str">
        <f>VLOOKUP(D903,Products!A:G,3,FALSE)</f>
        <v>Sports &amp; Fitness</v>
      </c>
      <c r="X903" t="str">
        <f>VLOOKUP(D903,Products!A:G,2,FALSE)</f>
        <v>Cricket Bat</v>
      </c>
    </row>
    <row r="904" spans="1:24">
      <c r="A904" s="1" t="s">
        <v>2716</v>
      </c>
      <c r="B904" s="2">
        <v>45414</v>
      </c>
      <c r="C904" s="1" t="s">
        <v>1174</v>
      </c>
      <c r="D904" s="1" t="s">
        <v>1725</v>
      </c>
      <c r="E904" s="1">
        <v>4</v>
      </c>
      <c r="F904" s="1">
        <v>2499</v>
      </c>
      <c r="G904" s="1">
        <v>499.8</v>
      </c>
      <c r="H904" s="1" t="s">
        <v>1821</v>
      </c>
      <c r="I904" s="1" t="s">
        <v>1802</v>
      </c>
      <c r="J904" s="1" t="s">
        <v>1802</v>
      </c>
      <c r="K904" s="1" t="s">
        <v>1813</v>
      </c>
      <c r="L904" s="1">
        <v>80</v>
      </c>
      <c r="M904" s="1">
        <v>1833</v>
      </c>
      <c r="N904">
        <f t="shared" si="126"/>
        <v>9496.2000000000007</v>
      </c>
      <c r="O904">
        <f t="shared" si="127"/>
        <v>7332</v>
      </c>
      <c r="P904">
        <f t="shared" si="128"/>
        <v>2164.2000000000007</v>
      </c>
      <c r="Q904">
        <f t="shared" si="129"/>
        <v>0.22790168699058577</v>
      </c>
      <c r="R904">
        <f t="shared" si="130"/>
        <v>9496.2000000000007</v>
      </c>
      <c r="S904">
        <f t="shared" si="131"/>
        <v>2164.2000000000007</v>
      </c>
      <c r="T904" t="str">
        <f t="shared" si="132"/>
        <v>May</v>
      </c>
      <c r="U904" t="str">
        <f t="shared" si="133"/>
        <v>May-2024</v>
      </c>
      <c r="V904" s="3">
        <f t="shared" si="134"/>
        <v>45413</v>
      </c>
      <c r="W904" t="str">
        <f>VLOOKUP(D904,Products!A:G,3,FALSE)</f>
        <v>Home &amp; Kitchen</v>
      </c>
      <c r="X904" t="str">
        <f>VLOOKUP(D904,Products!A:G,2,FALSE)</f>
        <v>Mixer Grinder</v>
      </c>
    </row>
    <row r="905" spans="1:24">
      <c r="A905" s="1" t="s">
        <v>2717</v>
      </c>
      <c r="B905" s="2">
        <v>45821</v>
      </c>
      <c r="C905" s="1" t="s">
        <v>746</v>
      </c>
      <c r="D905" s="1" t="s">
        <v>1777</v>
      </c>
      <c r="E905" s="1">
        <v>3</v>
      </c>
      <c r="F905" s="1">
        <v>3999</v>
      </c>
      <c r="G905" s="1">
        <v>1799.55</v>
      </c>
      <c r="H905" s="1" t="s">
        <v>1823</v>
      </c>
      <c r="I905" s="1" t="s">
        <v>1802</v>
      </c>
      <c r="J905" s="1" t="s">
        <v>1802</v>
      </c>
      <c r="K905" s="1" t="s">
        <v>1813</v>
      </c>
      <c r="L905" s="1">
        <v>40</v>
      </c>
      <c r="M905" s="1">
        <v>2514</v>
      </c>
      <c r="N905">
        <f t="shared" si="126"/>
        <v>10197.450000000001</v>
      </c>
      <c r="O905">
        <f t="shared" si="127"/>
        <v>7542</v>
      </c>
      <c r="P905">
        <f t="shared" si="128"/>
        <v>2655.4500000000007</v>
      </c>
      <c r="Q905">
        <f t="shared" si="129"/>
        <v>0.26040333612814975</v>
      </c>
      <c r="R905">
        <f t="shared" si="130"/>
        <v>10197.450000000001</v>
      </c>
      <c r="S905">
        <f t="shared" si="131"/>
        <v>2655.4500000000007</v>
      </c>
      <c r="T905" t="str">
        <f t="shared" si="132"/>
        <v>Jun</v>
      </c>
      <c r="U905" t="str">
        <f t="shared" si="133"/>
        <v>Jun-2025</v>
      </c>
      <c r="V905" s="3">
        <f t="shared" si="134"/>
        <v>45809</v>
      </c>
      <c r="W905" t="str">
        <f>VLOOKUP(D905,Products!A:G,3,FALSE)</f>
        <v>Sports &amp; Fitness</v>
      </c>
      <c r="X905" t="str">
        <f>VLOOKUP(D905,Products!A:G,2,FALSE)</f>
        <v>Yoga Mat</v>
      </c>
    </row>
    <row r="906" spans="1:24">
      <c r="A906" s="1" t="s">
        <v>2718</v>
      </c>
      <c r="B906" s="2">
        <v>45583</v>
      </c>
      <c r="C906" s="1" t="s">
        <v>663</v>
      </c>
      <c r="D906" s="1" t="s">
        <v>1777</v>
      </c>
      <c r="E906" s="1">
        <v>2</v>
      </c>
      <c r="F906" s="1">
        <v>3999</v>
      </c>
      <c r="G906" s="1">
        <v>799.8</v>
      </c>
      <c r="H906" s="1" t="s">
        <v>1805</v>
      </c>
      <c r="I906" s="1" t="s">
        <v>1802</v>
      </c>
      <c r="J906" s="1" t="s">
        <v>1802</v>
      </c>
      <c r="K906" s="1" t="s">
        <v>1813</v>
      </c>
      <c r="L906" s="1">
        <v>70</v>
      </c>
      <c r="M906" s="1">
        <v>2514</v>
      </c>
      <c r="N906">
        <f t="shared" si="126"/>
        <v>7198.2</v>
      </c>
      <c r="O906">
        <f t="shared" si="127"/>
        <v>5028</v>
      </c>
      <c r="P906">
        <f t="shared" si="128"/>
        <v>2170.1999999999998</v>
      </c>
      <c r="Q906">
        <f t="shared" si="129"/>
        <v>0.30149203967658578</v>
      </c>
      <c r="R906">
        <f t="shared" si="130"/>
        <v>7198.2</v>
      </c>
      <c r="S906">
        <f t="shared" si="131"/>
        <v>2170.1999999999998</v>
      </c>
      <c r="T906" t="str">
        <f t="shared" si="132"/>
        <v>Oct</v>
      </c>
      <c r="U906" t="str">
        <f t="shared" si="133"/>
        <v>Oct-2024</v>
      </c>
      <c r="V906" s="3">
        <f t="shared" si="134"/>
        <v>45566</v>
      </c>
      <c r="W906" t="str">
        <f>VLOOKUP(D906,Products!A:G,3,FALSE)</f>
        <v>Sports &amp; Fitness</v>
      </c>
      <c r="X906" t="str">
        <f>VLOOKUP(D906,Products!A:G,2,FALSE)</f>
        <v>Yoga Mat</v>
      </c>
    </row>
    <row r="907" spans="1:24">
      <c r="A907" s="1" t="s">
        <v>2719</v>
      </c>
      <c r="B907" s="2">
        <v>45502</v>
      </c>
      <c r="C907" s="1" t="s">
        <v>1090</v>
      </c>
      <c r="D907" s="1" t="s">
        <v>1738</v>
      </c>
      <c r="E907" s="1">
        <v>1</v>
      </c>
      <c r="F907" s="1">
        <v>599</v>
      </c>
      <c r="G907" s="1">
        <v>0</v>
      </c>
      <c r="H907" s="1" t="s">
        <v>1801</v>
      </c>
      <c r="I907" s="1" t="s">
        <v>1802</v>
      </c>
      <c r="J907" s="1" t="s">
        <v>1802</v>
      </c>
      <c r="K907" s="1" t="s">
        <v>1810</v>
      </c>
      <c r="L907" s="1">
        <v>70</v>
      </c>
      <c r="M907" s="1">
        <v>443</v>
      </c>
      <c r="N907">
        <f t="shared" si="126"/>
        <v>599</v>
      </c>
      <c r="O907">
        <f t="shared" si="127"/>
        <v>443</v>
      </c>
      <c r="P907">
        <f t="shared" si="128"/>
        <v>156</v>
      </c>
      <c r="Q907">
        <f t="shared" si="129"/>
        <v>0.2604340567612688</v>
      </c>
      <c r="R907">
        <f t="shared" si="130"/>
        <v>599</v>
      </c>
      <c r="S907">
        <f t="shared" si="131"/>
        <v>156</v>
      </c>
      <c r="T907" t="str">
        <f t="shared" si="132"/>
        <v>Jul</v>
      </c>
      <c r="U907" t="str">
        <f t="shared" si="133"/>
        <v>Jul-2024</v>
      </c>
      <c r="V907" s="3">
        <f t="shared" si="134"/>
        <v>45474</v>
      </c>
      <c r="W907" t="str">
        <f>VLOOKUP(D907,Products!A:G,3,FALSE)</f>
        <v>Home &amp; Kitchen</v>
      </c>
      <c r="X907" t="str">
        <f>VLOOKUP(D907,Products!A:G,2,FALSE)</f>
        <v>Bedsheet</v>
      </c>
    </row>
    <row r="908" spans="1:24">
      <c r="A908" s="1" t="s">
        <v>2720</v>
      </c>
      <c r="B908" s="2">
        <v>45488</v>
      </c>
      <c r="C908" s="1" t="s">
        <v>1133</v>
      </c>
      <c r="D908" s="1" t="s">
        <v>1699</v>
      </c>
      <c r="E908" s="1">
        <v>1</v>
      </c>
      <c r="F908" s="1">
        <v>999</v>
      </c>
      <c r="G908" s="1">
        <v>99.9</v>
      </c>
      <c r="H908" s="1" t="s">
        <v>1805</v>
      </c>
      <c r="I908" s="1" t="s">
        <v>1802</v>
      </c>
      <c r="J908" s="1" t="s">
        <v>1802</v>
      </c>
      <c r="K908" s="1" t="s">
        <v>1813</v>
      </c>
      <c r="L908" s="1">
        <v>70</v>
      </c>
      <c r="M908" s="1">
        <v>693</v>
      </c>
      <c r="N908">
        <f t="shared" si="126"/>
        <v>899.1</v>
      </c>
      <c r="O908">
        <f t="shared" si="127"/>
        <v>693</v>
      </c>
      <c r="P908">
        <f t="shared" si="128"/>
        <v>206.10000000000002</v>
      </c>
      <c r="Q908">
        <f t="shared" si="129"/>
        <v>0.22922922922922925</v>
      </c>
      <c r="R908">
        <f t="shared" si="130"/>
        <v>899.1</v>
      </c>
      <c r="S908">
        <f t="shared" si="131"/>
        <v>206.10000000000002</v>
      </c>
      <c r="T908" t="str">
        <f t="shared" si="132"/>
        <v>Jul</v>
      </c>
      <c r="U908" t="str">
        <f t="shared" si="133"/>
        <v>Jul-2024</v>
      </c>
      <c r="V908" s="3">
        <f t="shared" si="134"/>
        <v>45474</v>
      </c>
      <c r="W908" t="str">
        <f>VLOOKUP(D908,Products!A:G,3,FALSE)</f>
        <v>Fashion</v>
      </c>
      <c r="X908" t="str">
        <f>VLOOKUP(D908,Products!A:G,2,FALSE)</f>
        <v>T-Shirt</v>
      </c>
    </row>
    <row r="909" spans="1:24">
      <c r="A909" s="1" t="s">
        <v>2721</v>
      </c>
      <c r="B909" s="2">
        <v>45739</v>
      </c>
      <c r="C909" s="1" t="s">
        <v>817</v>
      </c>
      <c r="D909" s="1" t="s">
        <v>1764</v>
      </c>
      <c r="E909" s="1">
        <v>1</v>
      </c>
      <c r="F909" s="1">
        <v>499</v>
      </c>
      <c r="G909" s="1">
        <v>0</v>
      </c>
      <c r="H909" s="1" t="s">
        <v>1812</v>
      </c>
      <c r="I909" s="1" t="s">
        <v>1815</v>
      </c>
      <c r="J909" s="1" t="s">
        <v>1815</v>
      </c>
      <c r="K909" s="1" t="s">
        <v>1807</v>
      </c>
      <c r="L909" s="1">
        <v>60</v>
      </c>
      <c r="M909" s="1">
        <v>334</v>
      </c>
      <c r="N909">
        <f t="shared" si="126"/>
        <v>499</v>
      </c>
      <c r="O909">
        <f t="shared" si="127"/>
        <v>334</v>
      </c>
      <c r="P909">
        <f t="shared" si="128"/>
        <v>165</v>
      </c>
      <c r="Q909">
        <f t="shared" si="129"/>
        <v>0.33066132264529058</v>
      </c>
      <c r="R909">
        <f t="shared" si="130"/>
        <v>0</v>
      </c>
      <c r="S909">
        <f t="shared" si="131"/>
        <v>0</v>
      </c>
      <c r="T909" t="str">
        <f t="shared" si="132"/>
        <v>Mar</v>
      </c>
      <c r="U909" t="str">
        <f t="shared" si="133"/>
        <v>Mar-2025</v>
      </c>
      <c r="V909" s="3">
        <f t="shared" si="134"/>
        <v>45717</v>
      </c>
      <c r="W909" t="str">
        <f>VLOOKUP(D909,Products!A:G,3,FALSE)</f>
        <v>Beauty &amp; Personal Care</v>
      </c>
      <c r="X909" t="str">
        <f>VLOOKUP(D909,Products!A:G,2,FALSE)</f>
        <v>Skin Care Kit</v>
      </c>
    </row>
    <row r="910" spans="1:24">
      <c r="A910" s="1" t="s">
        <v>2722</v>
      </c>
      <c r="B910" s="2">
        <v>45954</v>
      </c>
      <c r="C910" s="1" t="s">
        <v>1570</v>
      </c>
      <c r="D910" s="1" t="s">
        <v>1778</v>
      </c>
      <c r="E910" s="1">
        <v>4</v>
      </c>
      <c r="F910" s="1">
        <v>499</v>
      </c>
      <c r="G910" s="1">
        <v>399.2</v>
      </c>
      <c r="H910" s="1" t="s">
        <v>1805</v>
      </c>
      <c r="I910" s="1" t="s">
        <v>1802</v>
      </c>
      <c r="J910" s="1" t="s">
        <v>1802</v>
      </c>
      <c r="K910" s="1" t="s">
        <v>1813</v>
      </c>
      <c r="L910" s="1">
        <v>40</v>
      </c>
      <c r="M910" s="1">
        <v>323</v>
      </c>
      <c r="N910">
        <f t="shared" si="126"/>
        <v>1596.8</v>
      </c>
      <c r="O910">
        <f t="shared" si="127"/>
        <v>1292</v>
      </c>
      <c r="P910">
        <f t="shared" si="128"/>
        <v>304.79999999999995</v>
      </c>
      <c r="Q910">
        <f t="shared" si="129"/>
        <v>0.19088176352705408</v>
      </c>
      <c r="R910">
        <f t="shared" si="130"/>
        <v>1596.8</v>
      </c>
      <c r="S910">
        <f t="shared" si="131"/>
        <v>304.79999999999995</v>
      </c>
      <c r="T910" t="str">
        <f t="shared" si="132"/>
        <v>Oct</v>
      </c>
      <c r="U910" t="str">
        <f t="shared" si="133"/>
        <v>Oct-2025</v>
      </c>
      <c r="V910" s="3">
        <f t="shared" si="134"/>
        <v>45931</v>
      </c>
      <c r="W910" t="str">
        <f>VLOOKUP(D910,Products!A:G,3,FALSE)</f>
        <v>Sports &amp; Fitness</v>
      </c>
      <c r="X910" t="str">
        <f>VLOOKUP(D910,Products!A:G,2,FALSE)</f>
        <v>Yoga Mat</v>
      </c>
    </row>
    <row r="911" spans="1:24">
      <c r="A911" s="1" t="s">
        <v>2723</v>
      </c>
      <c r="B911" s="2">
        <v>45514</v>
      </c>
      <c r="C911" s="1" t="s">
        <v>792</v>
      </c>
      <c r="D911" s="1" t="s">
        <v>1719</v>
      </c>
      <c r="E911" s="1">
        <v>1</v>
      </c>
      <c r="F911" s="1">
        <v>399</v>
      </c>
      <c r="G911" s="1">
        <v>0</v>
      </c>
      <c r="H911" s="1" t="s">
        <v>1801</v>
      </c>
      <c r="I911" s="1" t="s">
        <v>1815</v>
      </c>
      <c r="J911" s="1" t="s">
        <v>1815</v>
      </c>
      <c r="K911" s="1" t="s">
        <v>1813</v>
      </c>
      <c r="L911" s="1">
        <v>100</v>
      </c>
      <c r="M911" s="1">
        <v>248</v>
      </c>
      <c r="N911">
        <f t="shared" si="126"/>
        <v>399</v>
      </c>
      <c r="O911">
        <f t="shared" si="127"/>
        <v>248</v>
      </c>
      <c r="P911">
        <f t="shared" si="128"/>
        <v>151</v>
      </c>
      <c r="Q911">
        <f t="shared" si="129"/>
        <v>0.37844611528822053</v>
      </c>
      <c r="R911">
        <f t="shared" si="130"/>
        <v>0</v>
      </c>
      <c r="S911">
        <f t="shared" si="131"/>
        <v>0</v>
      </c>
      <c r="T911" t="str">
        <f t="shared" si="132"/>
        <v>Aug</v>
      </c>
      <c r="U911" t="str">
        <f t="shared" si="133"/>
        <v>Aug-2024</v>
      </c>
      <c r="V911" s="3">
        <f t="shared" si="134"/>
        <v>45505</v>
      </c>
      <c r="W911" t="str">
        <f>VLOOKUP(D911,Products!A:G,3,FALSE)</f>
        <v>Fashion</v>
      </c>
      <c r="X911" t="str">
        <f>VLOOKUP(D911,Products!A:G,2,FALSE)</f>
        <v>Backpack</v>
      </c>
    </row>
    <row r="912" spans="1:24">
      <c r="A912" s="1" t="s">
        <v>2724</v>
      </c>
      <c r="B912" s="2">
        <v>45761</v>
      </c>
      <c r="C912" s="1" t="s">
        <v>1162</v>
      </c>
      <c r="D912" s="1" t="s">
        <v>1673</v>
      </c>
      <c r="E912" s="1">
        <v>1</v>
      </c>
      <c r="F912" s="1">
        <v>399</v>
      </c>
      <c r="G912" s="1">
        <v>0</v>
      </c>
      <c r="H912" s="1" t="s">
        <v>1805</v>
      </c>
      <c r="I912" s="1" t="s">
        <v>1815</v>
      </c>
      <c r="J912" s="1" t="s">
        <v>1815</v>
      </c>
      <c r="K912" s="1" t="s">
        <v>1807</v>
      </c>
      <c r="L912" s="1">
        <v>100</v>
      </c>
      <c r="M912" s="1">
        <v>221</v>
      </c>
      <c r="N912">
        <f t="shared" si="126"/>
        <v>399</v>
      </c>
      <c r="O912">
        <f t="shared" si="127"/>
        <v>221</v>
      </c>
      <c r="P912">
        <f t="shared" si="128"/>
        <v>178</v>
      </c>
      <c r="Q912">
        <f t="shared" si="129"/>
        <v>0.44611528822055135</v>
      </c>
      <c r="R912">
        <f t="shared" si="130"/>
        <v>0</v>
      </c>
      <c r="S912">
        <f t="shared" si="131"/>
        <v>0</v>
      </c>
      <c r="T912" t="str">
        <f t="shared" si="132"/>
        <v>Apr</v>
      </c>
      <c r="U912" t="str">
        <f t="shared" si="133"/>
        <v>Apr-2025</v>
      </c>
      <c r="V912" s="3">
        <f t="shared" si="134"/>
        <v>45748</v>
      </c>
      <c r="W912" t="str">
        <f>VLOOKUP(D912,Products!A:G,3,FALSE)</f>
        <v>Electronics</v>
      </c>
      <c r="X912" t="str">
        <f>VLOOKUP(D912,Products!A:G,2,FALSE)</f>
        <v>Laptop</v>
      </c>
    </row>
    <row r="913" spans="1:24">
      <c r="A913" s="1" t="s">
        <v>2725</v>
      </c>
      <c r="B913" s="2">
        <v>45946</v>
      </c>
      <c r="C913" s="1" t="s">
        <v>433</v>
      </c>
      <c r="D913" s="1" t="s">
        <v>1780</v>
      </c>
      <c r="E913" s="1">
        <v>1</v>
      </c>
      <c r="F913" s="1">
        <v>2999</v>
      </c>
      <c r="G913" s="1">
        <v>149.94999999999999</v>
      </c>
      <c r="H913" s="1" t="s">
        <v>1823</v>
      </c>
      <c r="I913" s="1" t="s">
        <v>1802</v>
      </c>
      <c r="J913" s="1" t="s">
        <v>1802</v>
      </c>
      <c r="K913" s="1" t="s">
        <v>1817</v>
      </c>
      <c r="L913" s="1">
        <v>60</v>
      </c>
      <c r="M913" s="1">
        <v>2394</v>
      </c>
      <c r="N913">
        <f t="shared" si="126"/>
        <v>2849.05</v>
      </c>
      <c r="O913">
        <f t="shared" si="127"/>
        <v>2394</v>
      </c>
      <c r="P913">
        <f t="shared" si="128"/>
        <v>455.05000000000018</v>
      </c>
      <c r="Q913">
        <f t="shared" si="129"/>
        <v>0.15971990663554522</v>
      </c>
      <c r="R913">
        <f t="shared" si="130"/>
        <v>2849.05</v>
      </c>
      <c r="S913">
        <f t="shared" si="131"/>
        <v>455.05000000000018</v>
      </c>
      <c r="T913" t="str">
        <f t="shared" si="132"/>
        <v>Oct</v>
      </c>
      <c r="U913" t="str">
        <f t="shared" si="133"/>
        <v>Oct-2025</v>
      </c>
      <c r="V913" s="3">
        <f t="shared" si="134"/>
        <v>45931</v>
      </c>
      <c r="W913" t="str">
        <f>VLOOKUP(D913,Products!A:G,3,FALSE)</f>
        <v>Sports &amp; Fitness</v>
      </c>
      <c r="X913" t="str">
        <f>VLOOKUP(D913,Products!A:G,2,FALSE)</f>
        <v>Running Shoes</v>
      </c>
    </row>
    <row r="914" spans="1:24">
      <c r="A914" s="1" t="s">
        <v>2726</v>
      </c>
      <c r="B914" s="2">
        <v>45293</v>
      </c>
      <c r="C914" s="1" t="s">
        <v>1143</v>
      </c>
      <c r="D914" s="1" t="s">
        <v>1716</v>
      </c>
      <c r="E914" s="1">
        <v>1</v>
      </c>
      <c r="F914" s="1">
        <v>2999</v>
      </c>
      <c r="G914" s="1">
        <v>449.85</v>
      </c>
      <c r="H914" s="1" t="s">
        <v>1812</v>
      </c>
      <c r="I914" s="1" t="s">
        <v>1802</v>
      </c>
      <c r="J914" s="1" t="s">
        <v>1809</v>
      </c>
      <c r="K914" s="1" t="s">
        <v>1807</v>
      </c>
      <c r="L914" s="1">
        <v>50</v>
      </c>
      <c r="M914" s="1">
        <v>2406</v>
      </c>
      <c r="N914">
        <f t="shared" si="126"/>
        <v>2549.15</v>
      </c>
      <c r="O914">
        <f t="shared" si="127"/>
        <v>2406</v>
      </c>
      <c r="P914">
        <f t="shared" si="128"/>
        <v>143.15000000000009</v>
      </c>
      <c r="Q914">
        <f t="shared" si="129"/>
        <v>5.6155973559814089E-2</v>
      </c>
      <c r="R914">
        <f t="shared" si="130"/>
        <v>2549.15</v>
      </c>
      <c r="S914">
        <f t="shared" si="131"/>
        <v>143.15000000000009</v>
      </c>
      <c r="T914" t="str">
        <f t="shared" si="132"/>
        <v>Jan</v>
      </c>
      <c r="U914" t="str">
        <f t="shared" si="133"/>
        <v>Jan-2024</v>
      </c>
      <c r="V914" s="3">
        <f t="shared" si="134"/>
        <v>45292</v>
      </c>
      <c r="W914" t="str">
        <f>VLOOKUP(D914,Products!A:G,3,FALSE)</f>
        <v>Fashion</v>
      </c>
      <c r="X914" t="str">
        <f>VLOOKUP(D914,Products!A:G,2,FALSE)</f>
        <v>Jacket</v>
      </c>
    </row>
    <row r="915" spans="1:24">
      <c r="A915" s="1" t="s">
        <v>2727</v>
      </c>
      <c r="B915" s="2">
        <v>45654</v>
      </c>
      <c r="C915" s="1" t="s">
        <v>578</v>
      </c>
      <c r="D915" s="1" t="s">
        <v>1702</v>
      </c>
      <c r="E915" s="1">
        <v>1</v>
      </c>
      <c r="F915" s="1">
        <v>4999</v>
      </c>
      <c r="G915" s="1">
        <v>249.95</v>
      </c>
      <c r="H915" s="1" t="s">
        <v>1823</v>
      </c>
      <c r="I915" s="1" t="s">
        <v>1802</v>
      </c>
      <c r="J915" s="1" t="s">
        <v>1802</v>
      </c>
      <c r="K915" s="1" t="s">
        <v>1813</v>
      </c>
      <c r="L915" s="1">
        <v>40</v>
      </c>
      <c r="M915" s="1">
        <v>3572</v>
      </c>
      <c r="N915">
        <f t="shared" si="126"/>
        <v>4749.05</v>
      </c>
      <c r="O915">
        <f t="shared" si="127"/>
        <v>3572</v>
      </c>
      <c r="P915">
        <f t="shared" si="128"/>
        <v>1177.0500000000002</v>
      </c>
      <c r="Q915">
        <f t="shared" si="129"/>
        <v>0.24784956991398283</v>
      </c>
      <c r="R915">
        <f t="shared" si="130"/>
        <v>4749.05</v>
      </c>
      <c r="S915">
        <f t="shared" si="131"/>
        <v>1177.0500000000002</v>
      </c>
      <c r="T915" t="str">
        <f t="shared" si="132"/>
        <v>Dec</v>
      </c>
      <c r="U915" t="str">
        <f t="shared" si="133"/>
        <v>Dec-2024</v>
      </c>
      <c r="V915" s="3">
        <f t="shared" si="134"/>
        <v>45627</v>
      </c>
      <c r="W915" t="str">
        <f>VLOOKUP(D915,Products!A:G,3,FALSE)</f>
        <v>Fashion</v>
      </c>
      <c r="X915" t="str">
        <f>VLOOKUP(D915,Products!A:G,2,FALSE)</f>
        <v>Jeans</v>
      </c>
    </row>
    <row r="916" spans="1:24">
      <c r="A916" s="1" t="s">
        <v>2728</v>
      </c>
      <c r="B916" s="2">
        <v>45893</v>
      </c>
      <c r="C916" s="1" t="s">
        <v>798</v>
      </c>
      <c r="D916" s="1" t="s">
        <v>1676</v>
      </c>
      <c r="E916" s="1">
        <v>4</v>
      </c>
      <c r="F916" s="1">
        <v>299</v>
      </c>
      <c r="G916" s="1">
        <v>179.4</v>
      </c>
      <c r="H916" s="1" t="s">
        <v>1801</v>
      </c>
      <c r="I916" s="1" t="s">
        <v>1802</v>
      </c>
      <c r="J916" s="1" t="s">
        <v>1802</v>
      </c>
      <c r="K916" s="1" t="s">
        <v>1813</v>
      </c>
      <c r="L916" s="1">
        <v>60</v>
      </c>
      <c r="M916" s="1">
        <v>197</v>
      </c>
      <c r="N916">
        <f t="shared" si="126"/>
        <v>1016.6</v>
      </c>
      <c r="O916">
        <f t="shared" si="127"/>
        <v>788</v>
      </c>
      <c r="P916">
        <f t="shared" si="128"/>
        <v>228.60000000000002</v>
      </c>
      <c r="Q916">
        <f t="shared" si="129"/>
        <v>0.22486720440684638</v>
      </c>
      <c r="R916">
        <f t="shared" si="130"/>
        <v>1016.6</v>
      </c>
      <c r="S916">
        <f t="shared" si="131"/>
        <v>228.60000000000002</v>
      </c>
      <c r="T916" t="str">
        <f t="shared" si="132"/>
        <v>Aug</v>
      </c>
      <c r="U916" t="str">
        <f t="shared" si="133"/>
        <v>Aug-2025</v>
      </c>
      <c r="V916" s="3">
        <f t="shared" si="134"/>
        <v>45870</v>
      </c>
      <c r="W916" t="str">
        <f>VLOOKUP(D916,Products!A:G,3,FALSE)</f>
        <v>Electronics</v>
      </c>
      <c r="X916" t="str">
        <f>VLOOKUP(D916,Products!A:G,2,FALSE)</f>
        <v>Laptop</v>
      </c>
    </row>
    <row r="917" spans="1:24">
      <c r="A917" s="1" t="s">
        <v>2729</v>
      </c>
      <c r="B917" s="2">
        <v>45366</v>
      </c>
      <c r="C917" s="1" t="s">
        <v>1155</v>
      </c>
      <c r="D917" s="1" t="s">
        <v>1720</v>
      </c>
      <c r="E917" s="1">
        <v>1</v>
      </c>
      <c r="F917" s="1">
        <v>999</v>
      </c>
      <c r="G917" s="1">
        <v>149.85</v>
      </c>
      <c r="H917" s="1" t="s">
        <v>1823</v>
      </c>
      <c r="I917" s="1" t="s">
        <v>1802</v>
      </c>
      <c r="J917" s="1" t="s">
        <v>1802</v>
      </c>
      <c r="K917" s="1" t="s">
        <v>1813</v>
      </c>
      <c r="L917" s="1">
        <v>40</v>
      </c>
      <c r="M917" s="1">
        <v>573</v>
      </c>
      <c r="N917">
        <f t="shared" si="126"/>
        <v>849.15</v>
      </c>
      <c r="O917">
        <f t="shared" si="127"/>
        <v>573</v>
      </c>
      <c r="P917">
        <f t="shared" si="128"/>
        <v>276.14999999999998</v>
      </c>
      <c r="Q917">
        <f t="shared" si="129"/>
        <v>0.32520756050167815</v>
      </c>
      <c r="R917">
        <f t="shared" si="130"/>
        <v>849.15</v>
      </c>
      <c r="S917">
        <f t="shared" si="131"/>
        <v>276.14999999999998</v>
      </c>
      <c r="T917" t="str">
        <f t="shared" si="132"/>
        <v>Mar</v>
      </c>
      <c r="U917" t="str">
        <f t="shared" si="133"/>
        <v>Mar-2024</v>
      </c>
      <c r="V917" s="3">
        <f t="shared" si="134"/>
        <v>45352</v>
      </c>
      <c r="W917" t="str">
        <f>VLOOKUP(D917,Products!A:G,3,FALSE)</f>
        <v>Fashion</v>
      </c>
      <c r="X917" t="str">
        <f>VLOOKUP(D917,Products!A:G,2,FALSE)</f>
        <v>Backpack</v>
      </c>
    </row>
    <row r="918" spans="1:24">
      <c r="A918" s="1" t="s">
        <v>2730</v>
      </c>
      <c r="B918" s="2">
        <v>45832</v>
      </c>
      <c r="C918" s="1" t="s">
        <v>1123</v>
      </c>
      <c r="D918" s="1" t="s">
        <v>1787</v>
      </c>
      <c r="E918" s="1">
        <v>3</v>
      </c>
      <c r="F918" s="1">
        <v>8999</v>
      </c>
      <c r="G918" s="1">
        <v>1349.85</v>
      </c>
      <c r="H918" s="1" t="s">
        <v>1801</v>
      </c>
      <c r="I918" s="1" t="s">
        <v>1802</v>
      </c>
      <c r="J918" s="1" t="s">
        <v>1802</v>
      </c>
      <c r="K918" s="1" t="s">
        <v>1813</v>
      </c>
      <c r="L918" s="1">
        <v>70</v>
      </c>
      <c r="M918" s="1">
        <v>5811</v>
      </c>
      <c r="N918">
        <f t="shared" si="126"/>
        <v>25647.15</v>
      </c>
      <c r="O918">
        <f t="shared" si="127"/>
        <v>17433</v>
      </c>
      <c r="P918">
        <f t="shared" si="128"/>
        <v>8214.1500000000015</v>
      </c>
      <c r="Q918">
        <f t="shared" si="129"/>
        <v>0.32027535223211939</v>
      </c>
      <c r="R918">
        <f t="shared" si="130"/>
        <v>25647.15</v>
      </c>
      <c r="S918">
        <f t="shared" si="131"/>
        <v>8214.1500000000015</v>
      </c>
      <c r="T918" t="str">
        <f t="shared" si="132"/>
        <v>Jun</v>
      </c>
      <c r="U918" t="str">
        <f t="shared" si="133"/>
        <v>Jun-2025</v>
      </c>
      <c r="V918" s="3">
        <f t="shared" si="134"/>
        <v>45809</v>
      </c>
      <c r="W918" t="str">
        <f>VLOOKUP(D918,Products!A:G,3,FALSE)</f>
        <v>Sports &amp; Fitness</v>
      </c>
      <c r="X918" t="str">
        <f>VLOOKUP(D918,Products!A:G,2,FALSE)</f>
        <v>Dumbbells</v>
      </c>
    </row>
    <row r="919" spans="1:24">
      <c r="A919" s="1" t="s">
        <v>2731</v>
      </c>
      <c r="B919" s="2">
        <v>45958</v>
      </c>
      <c r="C919" s="1" t="s">
        <v>893</v>
      </c>
      <c r="D919" s="1" t="s">
        <v>1681</v>
      </c>
      <c r="E919" s="1">
        <v>2</v>
      </c>
      <c r="F919" s="1">
        <v>799</v>
      </c>
      <c r="G919" s="1">
        <v>399.5</v>
      </c>
      <c r="H919" s="1" t="s">
        <v>1805</v>
      </c>
      <c r="I919" s="1" t="s">
        <v>1802</v>
      </c>
      <c r="J919" s="1" t="s">
        <v>1802</v>
      </c>
      <c r="K919" s="1" t="s">
        <v>1813</v>
      </c>
      <c r="L919" s="1">
        <v>60</v>
      </c>
      <c r="M919" s="1">
        <v>645</v>
      </c>
      <c r="N919">
        <f t="shared" si="126"/>
        <v>1198.5</v>
      </c>
      <c r="O919">
        <f t="shared" si="127"/>
        <v>1290</v>
      </c>
      <c r="P919">
        <f t="shared" si="128"/>
        <v>-91.5</v>
      </c>
      <c r="Q919">
        <f t="shared" si="129"/>
        <v>-7.634543178973717E-2</v>
      </c>
      <c r="R919">
        <f t="shared" si="130"/>
        <v>1198.5</v>
      </c>
      <c r="S919">
        <f t="shared" si="131"/>
        <v>-91.5</v>
      </c>
      <c r="T919" t="str">
        <f t="shared" si="132"/>
        <v>Oct</v>
      </c>
      <c r="U919" t="str">
        <f t="shared" si="133"/>
        <v>Oct-2025</v>
      </c>
      <c r="V919" s="3">
        <f t="shared" si="134"/>
        <v>45931</v>
      </c>
      <c r="W919" t="str">
        <f>VLOOKUP(D919,Products!A:G,3,FALSE)</f>
        <v>Electronics</v>
      </c>
      <c r="X919" t="str">
        <f>VLOOKUP(D919,Products!A:G,2,FALSE)</f>
        <v>Headphones</v>
      </c>
    </row>
    <row r="920" spans="1:24">
      <c r="A920" s="1" t="s">
        <v>2732</v>
      </c>
      <c r="B920" s="2">
        <v>45666</v>
      </c>
      <c r="C920" s="1" t="s">
        <v>1244</v>
      </c>
      <c r="D920" s="1" t="s">
        <v>1710</v>
      </c>
      <c r="E920" s="1">
        <v>1</v>
      </c>
      <c r="F920" s="1">
        <v>3999</v>
      </c>
      <c r="G920" s="1">
        <v>0</v>
      </c>
      <c r="H920" s="1" t="s">
        <v>1801</v>
      </c>
      <c r="I920" s="1" t="s">
        <v>1802</v>
      </c>
      <c r="J920" s="1" t="s">
        <v>1802</v>
      </c>
      <c r="K920" s="1" t="s">
        <v>1810</v>
      </c>
      <c r="L920" s="1">
        <v>70</v>
      </c>
      <c r="M920" s="1">
        <v>3007</v>
      </c>
      <c r="N920">
        <f t="shared" si="126"/>
        <v>3999</v>
      </c>
      <c r="O920">
        <f t="shared" si="127"/>
        <v>3007</v>
      </c>
      <c r="P920">
        <f t="shared" si="128"/>
        <v>992</v>
      </c>
      <c r="Q920">
        <f t="shared" si="129"/>
        <v>0.24806201550387597</v>
      </c>
      <c r="R920">
        <f t="shared" si="130"/>
        <v>3999</v>
      </c>
      <c r="S920">
        <f t="shared" si="131"/>
        <v>992</v>
      </c>
      <c r="T920" t="str">
        <f t="shared" si="132"/>
        <v>Jan</v>
      </c>
      <c r="U920" t="str">
        <f t="shared" si="133"/>
        <v>Jan-2025</v>
      </c>
      <c r="V920" s="3">
        <f t="shared" si="134"/>
        <v>45658</v>
      </c>
      <c r="W920" t="str">
        <f>VLOOKUP(D920,Products!A:G,3,FALSE)</f>
        <v>Fashion</v>
      </c>
      <c r="X920" t="str">
        <f>VLOOKUP(D920,Products!A:G,2,FALSE)</f>
        <v>Sneakers</v>
      </c>
    </row>
    <row r="921" spans="1:24">
      <c r="A921" s="1" t="s">
        <v>2733</v>
      </c>
      <c r="B921" s="2">
        <v>45535</v>
      </c>
      <c r="C921" s="1" t="s">
        <v>724</v>
      </c>
      <c r="D921" s="1" t="s">
        <v>1690</v>
      </c>
      <c r="E921" s="1">
        <v>4</v>
      </c>
      <c r="F921" s="1">
        <v>6999</v>
      </c>
      <c r="G921" s="1">
        <v>4199.3999999999996</v>
      </c>
      <c r="H921" s="1" t="s">
        <v>1801</v>
      </c>
      <c r="I921" s="1" t="s">
        <v>1802</v>
      </c>
      <c r="J921" s="1" t="s">
        <v>1809</v>
      </c>
      <c r="K921" s="1" t="s">
        <v>1819</v>
      </c>
      <c r="L921" s="1">
        <v>40</v>
      </c>
      <c r="M921" s="1">
        <v>4046</v>
      </c>
      <c r="N921">
        <f t="shared" si="126"/>
        <v>23796.6</v>
      </c>
      <c r="O921">
        <f t="shared" si="127"/>
        <v>16184</v>
      </c>
      <c r="P921">
        <f t="shared" si="128"/>
        <v>7612.5999999999985</v>
      </c>
      <c r="Q921">
        <f t="shared" si="129"/>
        <v>0.3199028432633233</v>
      </c>
      <c r="R921">
        <f t="shared" si="130"/>
        <v>23796.6</v>
      </c>
      <c r="S921">
        <f t="shared" si="131"/>
        <v>7612.5999999999985</v>
      </c>
      <c r="T921" t="str">
        <f t="shared" si="132"/>
        <v>Aug</v>
      </c>
      <c r="U921" t="str">
        <f t="shared" si="133"/>
        <v>Aug-2024</v>
      </c>
      <c r="V921" s="3">
        <f t="shared" si="134"/>
        <v>45505</v>
      </c>
      <c r="W921" t="str">
        <f>VLOOKUP(D921,Products!A:G,3,FALSE)</f>
        <v>Electronics</v>
      </c>
      <c r="X921" t="str">
        <f>VLOOKUP(D921,Products!A:G,2,FALSE)</f>
        <v>Power Bank</v>
      </c>
    </row>
    <row r="922" spans="1:24">
      <c r="A922" s="1" t="s">
        <v>2734</v>
      </c>
      <c r="B922" s="2">
        <v>45856</v>
      </c>
      <c r="C922" s="1" t="s">
        <v>1484</v>
      </c>
      <c r="D922" s="1" t="s">
        <v>1793</v>
      </c>
      <c r="E922" s="1">
        <v>3</v>
      </c>
      <c r="F922" s="1">
        <v>299</v>
      </c>
      <c r="G922" s="1">
        <v>89.7</v>
      </c>
      <c r="H922" s="1" t="s">
        <v>1821</v>
      </c>
      <c r="I922" s="1" t="s">
        <v>1802</v>
      </c>
      <c r="J922" s="1" t="s">
        <v>1809</v>
      </c>
      <c r="K922" s="1" t="s">
        <v>1817</v>
      </c>
      <c r="L922" s="1">
        <v>40</v>
      </c>
      <c r="M922" s="1">
        <v>221</v>
      </c>
      <c r="N922">
        <f t="shared" si="126"/>
        <v>807.3</v>
      </c>
      <c r="O922">
        <f t="shared" si="127"/>
        <v>663</v>
      </c>
      <c r="P922">
        <f t="shared" si="128"/>
        <v>144.29999999999995</v>
      </c>
      <c r="Q922">
        <f t="shared" si="129"/>
        <v>0.17874396135265697</v>
      </c>
      <c r="R922">
        <f t="shared" si="130"/>
        <v>807.3</v>
      </c>
      <c r="S922">
        <f t="shared" si="131"/>
        <v>144.29999999999995</v>
      </c>
      <c r="T922" t="str">
        <f t="shared" si="132"/>
        <v>Jul</v>
      </c>
      <c r="U922" t="str">
        <f t="shared" si="133"/>
        <v>Jul-2025</v>
      </c>
      <c r="V922" s="3">
        <f t="shared" si="134"/>
        <v>45839</v>
      </c>
      <c r="W922" t="str">
        <f>VLOOKUP(D922,Products!A:G,3,FALSE)</f>
        <v>Sports &amp; Fitness</v>
      </c>
      <c r="X922" t="str">
        <f>VLOOKUP(D922,Products!A:G,2,FALSE)</f>
        <v>Fitness Band</v>
      </c>
    </row>
    <row r="923" spans="1:24">
      <c r="A923" s="1" t="s">
        <v>2735</v>
      </c>
      <c r="B923" s="2">
        <v>45451</v>
      </c>
      <c r="C923" s="1" t="s">
        <v>1449</v>
      </c>
      <c r="D923" s="1" t="s">
        <v>1756</v>
      </c>
      <c r="E923" s="1">
        <v>1</v>
      </c>
      <c r="F923" s="1">
        <v>299</v>
      </c>
      <c r="G923" s="1">
        <v>29.9</v>
      </c>
      <c r="H923" s="1" t="s">
        <v>1823</v>
      </c>
      <c r="I923" s="1" t="s">
        <v>1802</v>
      </c>
      <c r="J923" s="1" t="s">
        <v>1802</v>
      </c>
      <c r="K923" s="1" t="s">
        <v>1810</v>
      </c>
      <c r="L923" s="1">
        <v>80</v>
      </c>
      <c r="M923" s="1">
        <v>223</v>
      </c>
      <c r="N923">
        <f t="shared" si="126"/>
        <v>269.10000000000002</v>
      </c>
      <c r="O923">
        <f t="shared" si="127"/>
        <v>223</v>
      </c>
      <c r="P923">
        <f t="shared" si="128"/>
        <v>46.100000000000023</v>
      </c>
      <c r="Q923">
        <f t="shared" si="129"/>
        <v>0.17131178000743225</v>
      </c>
      <c r="R923">
        <f t="shared" si="130"/>
        <v>269.10000000000002</v>
      </c>
      <c r="S923">
        <f t="shared" si="131"/>
        <v>46.100000000000023</v>
      </c>
      <c r="T923" t="str">
        <f t="shared" si="132"/>
        <v>Jun</v>
      </c>
      <c r="U923" t="str">
        <f t="shared" si="133"/>
        <v>Jun-2024</v>
      </c>
      <c r="V923" s="3">
        <f t="shared" si="134"/>
        <v>45444</v>
      </c>
      <c r="W923" t="str">
        <f>VLOOKUP(D923,Products!A:G,3,FALSE)</f>
        <v>Beauty &amp; Personal Care</v>
      </c>
      <c r="X923" t="str">
        <f>VLOOKUP(D923,Products!A:G,2,FALSE)</f>
        <v>Shampoo</v>
      </c>
    </row>
    <row r="924" spans="1:24">
      <c r="A924" s="1" t="s">
        <v>2736</v>
      </c>
      <c r="B924" s="2">
        <v>45455</v>
      </c>
      <c r="C924" s="1" t="s">
        <v>1628</v>
      </c>
      <c r="D924" s="1" t="s">
        <v>1764</v>
      </c>
      <c r="E924" s="1">
        <v>1</v>
      </c>
      <c r="F924" s="1">
        <v>499</v>
      </c>
      <c r="G924" s="1">
        <v>74.849999999999994</v>
      </c>
      <c r="H924" s="1" t="s">
        <v>1812</v>
      </c>
      <c r="I924" s="1" t="s">
        <v>1802</v>
      </c>
      <c r="J924" s="1" t="s">
        <v>1802</v>
      </c>
      <c r="K924" s="1" t="s">
        <v>1817</v>
      </c>
      <c r="L924" s="1">
        <v>70</v>
      </c>
      <c r="M924" s="1">
        <v>334</v>
      </c>
      <c r="N924">
        <f t="shared" si="126"/>
        <v>424.15</v>
      </c>
      <c r="O924">
        <f t="shared" si="127"/>
        <v>334</v>
      </c>
      <c r="P924">
        <f t="shared" si="128"/>
        <v>90.149999999999977</v>
      </c>
      <c r="Q924">
        <f t="shared" si="129"/>
        <v>0.21254273252387124</v>
      </c>
      <c r="R924">
        <f t="shared" si="130"/>
        <v>424.15</v>
      </c>
      <c r="S924">
        <f t="shared" si="131"/>
        <v>90.149999999999977</v>
      </c>
      <c r="T924" t="str">
        <f t="shared" si="132"/>
        <v>Jun</v>
      </c>
      <c r="U924" t="str">
        <f t="shared" si="133"/>
        <v>Jun-2024</v>
      </c>
      <c r="V924" s="3">
        <f t="shared" si="134"/>
        <v>45444</v>
      </c>
      <c r="W924" t="str">
        <f>VLOOKUP(D924,Products!A:G,3,FALSE)</f>
        <v>Beauty &amp; Personal Care</v>
      </c>
      <c r="X924" t="str">
        <f>VLOOKUP(D924,Products!A:G,2,FALSE)</f>
        <v>Skin Care Kit</v>
      </c>
    </row>
    <row r="925" spans="1:24">
      <c r="A925" s="1" t="s">
        <v>2737</v>
      </c>
      <c r="B925" s="2">
        <v>45292</v>
      </c>
      <c r="C925" s="1" t="s">
        <v>345</v>
      </c>
      <c r="D925" s="1" t="s">
        <v>1799</v>
      </c>
      <c r="E925" s="1">
        <v>1</v>
      </c>
      <c r="F925" s="1">
        <v>4999</v>
      </c>
      <c r="G925" s="1">
        <v>0</v>
      </c>
      <c r="H925" s="1" t="s">
        <v>1801</v>
      </c>
      <c r="I925" s="1" t="s">
        <v>1815</v>
      </c>
      <c r="J925" s="1" t="s">
        <v>1815</v>
      </c>
      <c r="K925" s="1" t="s">
        <v>1807</v>
      </c>
      <c r="L925" s="1">
        <v>80</v>
      </c>
      <c r="M925" s="1">
        <v>3463</v>
      </c>
      <c r="N925">
        <f t="shared" si="126"/>
        <v>4999</v>
      </c>
      <c r="O925">
        <f t="shared" si="127"/>
        <v>3463</v>
      </c>
      <c r="P925">
        <f t="shared" si="128"/>
        <v>1536</v>
      </c>
      <c r="Q925">
        <f t="shared" si="129"/>
        <v>0.30726145229045809</v>
      </c>
      <c r="R925">
        <f t="shared" si="130"/>
        <v>0</v>
      </c>
      <c r="S925">
        <f t="shared" si="131"/>
        <v>0</v>
      </c>
      <c r="T925" t="str">
        <f t="shared" si="132"/>
        <v>Jan</v>
      </c>
      <c r="U925" t="str">
        <f t="shared" si="133"/>
        <v>Jan-2024</v>
      </c>
      <c r="V925" s="3">
        <f t="shared" si="134"/>
        <v>45292</v>
      </c>
      <c r="W925" t="str">
        <f>VLOOKUP(D925,Products!A:G,3,FALSE)</f>
        <v>Sports &amp; Fitness</v>
      </c>
      <c r="X925" t="str">
        <f>VLOOKUP(D925,Products!A:G,2,FALSE)</f>
        <v>Cricket Bat</v>
      </c>
    </row>
    <row r="926" spans="1:24">
      <c r="A926" s="1" t="s">
        <v>2738</v>
      </c>
      <c r="B926" s="2">
        <v>45887</v>
      </c>
      <c r="C926" s="1" t="s">
        <v>582</v>
      </c>
      <c r="D926" s="1" t="s">
        <v>1714</v>
      </c>
      <c r="E926" s="1">
        <v>2</v>
      </c>
      <c r="F926" s="1">
        <v>4999</v>
      </c>
      <c r="G926" s="1">
        <v>0</v>
      </c>
      <c r="H926" s="1" t="s">
        <v>1801</v>
      </c>
      <c r="I926" s="1" t="s">
        <v>1802</v>
      </c>
      <c r="J926" s="1" t="s">
        <v>1802</v>
      </c>
      <c r="K926" s="1" t="s">
        <v>1807</v>
      </c>
      <c r="L926" s="1">
        <v>40</v>
      </c>
      <c r="M926" s="1">
        <v>3985</v>
      </c>
      <c r="N926">
        <f t="shared" si="126"/>
        <v>9998</v>
      </c>
      <c r="O926">
        <f t="shared" si="127"/>
        <v>7970</v>
      </c>
      <c r="P926">
        <f t="shared" si="128"/>
        <v>2028</v>
      </c>
      <c r="Q926">
        <f t="shared" si="129"/>
        <v>0.20284056811362272</v>
      </c>
      <c r="R926">
        <f t="shared" si="130"/>
        <v>9998</v>
      </c>
      <c r="S926">
        <f t="shared" si="131"/>
        <v>2028</v>
      </c>
      <c r="T926" t="str">
        <f t="shared" si="132"/>
        <v>Aug</v>
      </c>
      <c r="U926" t="str">
        <f t="shared" si="133"/>
        <v>Aug-2025</v>
      </c>
      <c r="V926" s="3">
        <f t="shared" si="134"/>
        <v>45870</v>
      </c>
      <c r="W926" t="str">
        <f>VLOOKUP(D926,Products!A:G,3,FALSE)</f>
        <v>Fashion</v>
      </c>
      <c r="X926" t="str">
        <f>VLOOKUP(D926,Products!A:G,2,FALSE)</f>
        <v>Jacket</v>
      </c>
    </row>
    <row r="927" spans="1:24">
      <c r="A927" s="1" t="s">
        <v>2739</v>
      </c>
      <c r="B927" s="2">
        <v>45578</v>
      </c>
      <c r="C927" s="1" t="s">
        <v>1638</v>
      </c>
      <c r="D927" s="1" t="s">
        <v>1706</v>
      </c>
      <c r="E927" s="1">
        <v>1</v>
      </c>
      <c r="F927" s="1">
        <v>799</v>
      </c>
      <c r="G927" s="1">
        <v>79.900000000000006</v>
      </c>
      <c r="H927" s="1" t="s">
        <v>1801</v>
      </c>
      <c r="I927" s="1" t="s">
        <v>1802</v>
      </c>
      <c r="J927" s="1" t="s">
        <v>1802</v>
      </c>
      <c r="K927" s="1" t="s">
        <v>1813</v>
      </c>
      <c r="L927" s="1">
        <v>40</v>
      </c>
      <c r="M927" s="1">
        <v>526</v>
      </c>
      <c r="N927">
        <f t="shared" si="126"/>
        <v>719.1</v>
      </c>
      <c r="O927">
        <f t="shared" si="127"/>
        <v>526</v>
      </c>
      <c r="P927">
        <f t="shared" si="128"/>
        <v>193.10000000000002</v>
      </c>
      <c r="Q927">
        <f t="shared" si="129"/>
        <v>0.26853010707829233</v>
      </c>
      <c r="R927">
        <f t="shared" si="130"/>
        <v>719.1</v>
      </c>
      <c r="S927">
        <f t="shared" si="131"/>
        <v>193.10000000000002</v>
      </c>
      <c r="T927" t="str">
        <f t="shared" si="132"/>
        <v>Oct</v>
      </c>
      <c r="U927" t="str">
        <f t="shared" si="133"/>
        <v>Oct-2024</v>
      </c>
      <c r="V927" s="3">
        <f t="shared" si="134"/>
        <v>45566</v>
      </c>
      <c r="W927" t="str">
        <f>VLOOKUP(D927,Products!A:G,3,FALSE)</f>
        <v>Fashion</v>
      </c>
      <c r="X927" t="str">
        <f>VLOOKUP(D927,Products!A:G,2,FALSE)</f>
        <v>Jeans</v>
      </c>
    </row>
    <row r="928" spans="1:24">
      <c r="A928" s="1" t="s">
        <v>2740</v>
      </c>
      <c r="B928" s="2">
        <v>45716</v>
      </c>
      <c r="C928" s="1" t="s">
        <v>1152</v>
      </c>
      <c r="D928" s="1" t="s">
        <v>1763</v>
      </c>
      <c r="E928" s="1">
        <v>1</v>
      </c>
      <c r="F928" s="1">
        <v>999</v>
      </c>
      <c r="G928" s="1">
        <v>99.9</v>
      </c>
      <c r="H928" s="1" t="s">
        <v>1812</v>
      </c>
      <c r="I928" s="1" t="s">
        <v>1802</v>
      </c>
      <c r="J928" s="1" t="s">
        <v>1802</v>
      </c>
      <c r="K928" s="1" t="s">
        <v>1819</v>
      </c>
      <c r="L928" s="1">
        <v>80</v>
      </c>
      <c r="M928" s="1">
        <v>636</v>
      </c>
      <c r="N928">
        <f t="shared" si="126"/>
        <v>899.1</v>
      </c>
      <c r="O928">
        <f t="shared" si="127"/>
        <v>636</v>
      </c>
      <c r="P928">
        <f t="shared" si="128"/>
        <v>263.10000000000002</v>
      </c>
      <c r="Q928">
        <f t="shared" si="129"/>
        <v>0.29262595929262597</v>
      </c>
      <c r="R928">
        <f t="shared" si="130"/>
        <v>899.1</v>
      </c>
      <c r="S928">
        <f t="shared" si="131"/>
        <v>263.10000000000002</v>
      </c>
      <c r="T928" t="str">
        <f t="shared" si="132"/>
        <v>Feb</v>
      </c>
      <c r="U928" t="str">
        <f t="shared" si="133"/>
        <v>Feb-2025</v>
      </c>
      <c r="V928" s="3">
        <f t="shared" si="134"/>
        <v>45689</v>
      </c>
      <c r="W928" t="str">
        <f>VLOOKUP(D928,Products!A:G,3,FALSE)</f>
        <v>Beauty &amp; Personal Care</v>
      </c>
      <c r="X928" t="str">
        <f>VLOOKUP(D928,Products!A:G,2,FALSE)</f>
        <v>Trimmer</v>
      </c>
    </row>
    <row r="929" spans="1:24">
      <c r="A929" s="1" t="s">
        <v>2741</v>
      </c>
      <c r="B929" s="2">
        <v>45715</v>
      </c>
      <c r="C929" s="1" t="s">
        <v>1015</v>
      </c>
      <c r="D929" s="1" t="s">
        <v>1738</v>
      </c>
      <c r="E929" s="1">
        <v>1</v>
      </c>
      <c r="F929" s="1">
        <v>599</v>
      </c>
      <c r="G929" s="1">
        <v>89.85</v>
      </c>
      <c r="H929" s="1" t="s">
        <v>1801</v>
      </c>
      <c r="I929" s="1" t="s">
        <v>1802</v>
      </c>
      <c r="J929" s="1" t="s">
        <v>1802</v>
      </c>
      <c r="K929" s="1" t="s">
        <v>1813</v>
      </c>
      <c r="L929" s="1">
        <v>50</v>
      </c>
      <c r="M929" s="1">
        <v>443</v>
      </c>
      <c r="N929">
        <f t="shared" si="126"/>
        <v>509.15</v>
      </c>
      <c r="O929">
        <f t="shared" si="127"/>
        <v>443</v>
      </c>
      <c r="P929">
        <f t="shared" si="128"/>
        <v>66.149999999999977</v>
      </c>
      <c r="Q929">
        <f t="shared" si="129"/>
        <v>0.1299224197191397</v>
      </c>
      <c r="R929">
        <f t="shared" si="130"/>
        <v>509.15</v>
      </c>
      <c r="S929">
        <f t="shared" si="131"/>
        <v>66.149999999999977</v>
      </c>
      <c r="T929" t="str">
        <f t="shared" si="132"/>
        <v>Feb</v>
      </c>
      <c r="U929" t="str">
        <f t="shared" si="133"/>
        <v>Feb-2025</v>
      </c>
      <c r="V929" s="3">
        <f t="shared" si="134"/>
        <v>45689</v>
      </c>
      <c r="W929" t="str">
        <f>VLOOKUP(D929,Products!A:G,3,FALSE)</f>
        <v>Home &amp; Kitchen</v>
      </c>
      <c r="X929" t="str">
        <f>VLOOKUP(D929,Products!A:G,2,FALSE)</f>
        <v>Bedsheet</v>
      </c>
    </row>
    <row r="930" spans="1:24">
      <c r="A930" s="1" t="s">
        <v>2742</v>
      </c>
      <c r="B930" s="2">
        <v>45819</v>
      </c>
      <c r="C930" s="1" t="s">
        <v>1621</v>
      </c>
      <c r="D930" s="1" t="s">
        <v>1710</v>
      </c>
      <c r="E930" s="1">
        <v>1</v>
      </c>
      <c r="F930" s="1">
        <v>3999</v>
      </c>
      <c r="G930" s="1">
        <v>0</v>
      </c>
      <c r="H930" s="1" t="s">
        <v>1805</v>
      </c>
      <c r="I930" s="1" t="s">
        <v>1815</v>
      </c>
      <c r="J930" s="1" t="s">
        <v>1815</v>
      </c>
      <c r="K930" s="1" t="s">
        <v>1803</v>
      </c>
      <c r="L930" s="1">
        <v>100</v>
      </c>
      <c r="M930" s="1">
        <v>3007</v>
      </c>
      <c r="N930">
        <f t="shared" si="126"/>
        <v>3999</v>
      </c>
      <c r="O930">
        <f t="shared" si="127"/>
        <v>3007</v>
      </c>
      <c r="P930">
        <f t="shared" si="128"/>
        <v>992</v>
      </c>
      <c r="Q930">
        <f t="shared" si="129"/>
        <v>0.24806201550387597</v>
      </c>
      <c r="R930">
        <f t="shared" si="130"/>
        <v>0</v>
      </c>
      <c r="S930">
        <f t="shared" si="131"/>
        <v>0</v>
      </c>
      <c r="T930" t="str">
        <f t="shared" si="132"/>
        <v>Jun</v>
      </c>
      <c r="U930" t="str">
        <f t="shared" si="133"/>
        <v>Jun-2025</v>
      </c>
      <c r="V930" s="3">
        <f t="shared" si="134"/>
        <v>45809</v>
      </c>
      <c r="W930" t="str">
        <f>VLOOKUP(D930,Products!A:G,3,FALSE)</f>
        <v>Fashion</v>
      </c>
      <c r="X930" t="str">
        <f>VLOOKUP(D930,Products!A:G,2,FALSE)</f>
        <v>Sneakers</v>
      </c>
    </row>
    <row r="931" spans="1:24">
      <c r="A931" s="1" t="s">
        <v>2743</v>
      </c>
      <c r="B931" s="2">
        <v>45766</v>
      </c>
      <c r="C931" s="1" t="s">
        <v>1219</v>
      </c>
      <c r="D931" s="1" t="s">
        <v>1720</v>
      </c>
      <c r="E931" s="1">
        <v>3</v>
      </c>
      <c r="F931" s="1">
        <v>999</v>
      </c>
      <c r="G931" s="1">
        <v>299.7</v>
      </c>
      <c r="H931" s="1" t="s">
        <v>1821</v>
      </c>
      <c r="I931" s="1" t="s">
        <v>1802</v>
      </c>
      <c r="J931" s="1" t="s">
        <v>1802</v>
      </c>
      <c r="K931" s="1" t="s">
        <v>1810</v>
      </c>
      <c r="L931" s="1">
        <v>80</v>
      </c>
      <c r="M931" s="1">
        <v>573</v>
      </c>
      <c r="N931">
        <f t="shared" si="126"/>
        <v>2697.3</v>
      </c>
      <c r="O931">
        <f t="shared" si="127"/>
        <v>1719</v>
      </c>
      <c r="P931">
        <f t="shared" si="128"/>
        <v>978.30000000000018</v>
      </c>
      <c r="Q931">
        <f t="shared" si="129"/>
        <v>0.36269602936269607</v>
      </c>
      <c r="R931">
        <f t="shared" si="130"/>
        <v>2697.3</v>
      </c>
      <c r="S931">
        <f t="shared" si="131"/>
        <v>978.30000000000018</v>
      </c>
      <c r="T931" t="str">
        <f t="shared" si="132"/>
        <v>Apr</v>
      </c>
      <c r="U931" t="str">
        <f t="shared" si="133"/>
        <v>Apr-2025</v>
      </c>
      <c r="V931" s="3">
        <f t="shared" si="134"/>
        <v>45748</v>
      </c>
      <c r="W931" t="str">
        <f>VLOOKUP(D931,Products!A:G,3,FALSE)</f>
        <v>Fashion</v>
      </c>
      <c r="X931" t="str">
        <f>VLOOKUP(D931,Products!A:G,2,FALSE)</f>
        <v>Backpack</v>
      </c>
    </row>
    <row r="932" spans="1:24">
      <c r="A932" s="1" t="s">
        <v>2744</v>
      </c>
      <c r="B932" s="2">
        <v>45864</v>
      </c>
      <c r="C932" s="1" t="s">
        <v>487</v>
      </c>
      <c r="D932" s="1" t="s">
        <v>1714</v>
      </c>
      <c r="E932" s="1">
        <v>1</v>
      </c>
      <c r="F932" s="1">
        <v>4999</v>
      </c>
      <c r="G932" s="1">
        <v>499.9</v>
      </c>
      <c r="H932" s="1" t="s">
        <v>1823</v>
      </c>
      <c r="I932" s="1" t="s">
        <v>1802</v>
      </c>
      <c r="J932" s="1" t="s">
        <v>1802</v>
      </c>
      <c r="K932" s="1" t="s">
        <v>1817</v>
      </c>
      <c r="L932" s="1">
        <v>60</v>
      </c>
      <c r="M932" s="1">
        <v>3985</v>
      </c>
      <c r="N932">
        <f t="shared" si="126"/>
        <v>4499.1000000000004</v>
      </c>
      <c r="O932">
        <f t="shared" si="127"/>
        <v>3985</v>
      </c>
      <c r="P932">
        <f t="shared" si="128"/>
        <v>514.10000000000036</v>
      </c>
      <c r="Q932">
        <f t="shared" si="129"/>
        <v>0.11426729790402532</v>
      </c>
      <c r="R932">
        <f t="shared" si="130"/>
        <v>4499.1000000000004</v>
      </c>
      <c r="S932">
        <f t="shared" si="131"/>
        <v>514.10000000000036</v>
      </c>
      <c r="T932" t="str">
        <f t="shared" si="132"/>
        <v>Jul</v>
      </c>
      <c r="U932" t="str">
        <f t="shared" si="133"/>
        <v>Jul-2025</v>
      </c>
      <c r="V932" s="3">
        <f t="shared" si="134"/>
        <v>45839</v>
      </c>
      <c r="W932" t="str">
        <f>VLOOKUP(D932,Products!A:G,3,FALSE)</f>
        <v>Fashion</v>
      </c>
      <c r="X932" t="str">
        <f>VLOOKUP(D932,Products!A:G,2,FALSE)</f>
        <v>Jacket</v>
      </c>
    </row>
    <row r="933" spans="1:24">
      <c r="A933" s="1" t="s">
        <v>2745</v>
      </c>
      <c r="B933" s="2">
        <v>45415</v>
      </c>
      <c r="C933" s="1" t="s">
        <v>1222</v>
      </c>
      <c r="D933" s="1" t="s">
        <v>1754</v>
      </c>
      <c r="E933" s="1">
        <v>2</v>
      </c>
      <c r="F933" s="1">
        <v>399</v>
      </c>
      <c r="G933" s="1">
        <v>79.8</v>
      </c>
      <c r="H933" s="1" t="s">
        <v>1805</v>
      </c>
      <c r="I933" s="1" t="s">
        <v>1802</v>
      </c>
      <c r="J933" s="1" t="s">
        <v>1802</v>
      </c>
      <c r="K933" s="1" t="s">
        <v>1813</v>
      </c>
      <c r="L933" s="1">
        <v>80</v>
      </c>
      <c r="M933" s="1">
        <v>252</v>
      </c>
      <c r="N933">
        <f t="shared" si="126"/>
        <v>718.2</v>
      </c>
      <c r="O933">
        <f t="shared" si="127"/>
        <v>504</v>
      </c>
      <c r="P933">
        <f t="shared" si="128"/>
        <v>214.20000000000005</v>
      </c>
      <c r="Q933">
        <f t="shared" si="129"/>
        <v>0.29824561403508776</v>
      </c>
      <c r="R933">
        <f t="shared" si="130"/>
        <v>718.2</v>
      </c>
      <c r="S933">
        <f t="shared" si="131"/>
        <v>214.20000000000005</v>
      </c>
      <c r="T933" t="str">
        <f t="shared" si="132"/>
        <v>May</v>
      </c>
      <c r="U933" t="str">
        <f t="shared" si="133"/>
        <v>May-2024</v>
      </c>
      <c r="V933" s="3">
        <f t="shared" si="134"/>
        <v>45413</v>
      </c>
      <c r="W933" t="str">
        <f>VLOOKUP(D933,Products!A:G,3,FALSE)</f>
        <v>Beauty &amp; Personal Care</v>
      </c>
      <c r="X933" t="str">
        <f>VLOOKUP(D933,Products!A:G,2,FALSE)</f>
        <v>Shampoo</v>
      </c>
    </row>
    <row r="934" spans="1:24">
      <c r="A934" s="1" t="s">
        <v>2746</v>
      </c>
      <c r="B934" s="2">
        <v>45327</v>
      </c>
      <c r="C934" s="1" t="s">
        <v>642</v>
      </c>
      <c r="D934" s="1" t="s">
        <v>1716</v>
      </c>
      <c r="E934" s="1">
        <v>4</v>
      </c>
      <c r="F934" s="1">
        <v>2999</v>
      </c>
      <c r="G934" s="1">
        <v>599.79999999999995</v>
      </c>
      <c r="H934" s="1" t="s">
        <v>1805</v>
      </c>
      <c r="I934" s="1" t="s">
        <v>1802</v>
      </c>
      <c r="J934" s="1" t="s">
        <v>1802</v>
      </c>
      <c r="K934" s="1" t="s">
        <v>1813</v>
      </c>
      <c r="L934" s="1">
        <v>80</v>
      </c>
      <c r="M934" s="1">
        <v>2406</v>
      </c>
      <c r="N934">
        <f t="shared" si="126"/>
        <v>11396.2</v>
      </c>
      <c r="O934">
        <f t="shared" si="127"/>
        <v>9624</v>
      </c>
      <c r="P934">
        <f t="shared" si="128"/>
        <v>1772.2000000000007</v>
      </c>
      <c r="Q934">
        <f t="shared" si="129"/>
        <v>0.15550797634299157</v>
      </c>
      <c r="R934">
        <f t="shared" si="130"/>
        <v>11396.2</v>
      </c>
      <c r="S934">
        <f t="shared" si="131"/>
        <v>1772.2000000000007</v>
      </c>
      <c r="T934" t="str">
        <f t="shared" si="132"/>
        <v>Feb</v>
      </c>
      <c r="U934" t="str">
        <f t="shared" si="133"/>
        <v>Feb-2024</v>
      </c>
      <c r="V934" s="3">
        <f t="shared" si="134"/>
        <v>45323</v>
      </c>
      <c r="W934" t="str">
        <f>VLOOKUP(D934,Products!A:G,3,FALSE)</f>
        <v>Fashion</v>
      </c>
      <c r="X934" t="str">
        <f>VLOOKUP(D934,Products!A:G,2,FALSE)</f>
        <v>Jacket</v>
      </c>
    </row>
    <row r="935" spans="1:24">
      <c r="A935" s="1" t="s">
        <v>2747</v>
      </c>
      <c r="B935" s="2">
        <v>45538</v>
      </c>
      <c r="C935" s="1" t="s">
        <v>615</v>
      </c>
      <c r="D935" s="1" t="s">
        <v>1692</v>
      </c>
      <c r="E935" s="1">
        <v>1</v>
      </c>
      <c r="F935" s="1">
        <v>499</v>
      </c>
      <c r="G935" s="1">
        <v>24.95</v>
      </c>
      <c r="H935" s="1" t="s">
        <v>1805</v>
      </c>
      <c r="I935" s="1" t="s">
        <v>1802</v>
      </c>
      <c r="J935" s="1" t="s">
        <v>1809</v>
      </c>
      <c r="K935" s="1" t="s">
        <v>1810</v>
      </c>
      <c r="L935" s="1">
        <v>80</v>
      </c>
      <c r="M935" s="1">
        <v>403</v>
      </c>
      <c r="N935">
        <f t="shared" si="126"/>
        <v>474.05</v>
      </c>
      <c r="O935">
        <f t="shared" si="127"/>
        <v>403</v>
      </c>
      <c r="P935">
        <f t="shared" si="128"/>
        <v>71.050000000000011</v>
      </c>
      <c r="Q935">
        <f t="shared" si="129"/>
        <v>0.14987870477797702</v>
      </c>
      <c r="R935">
        <f t="shared" si="130"/>
        <v>474.05</v>
      </c>
      <c r="S935">
        <f t="shared" si="131"/>
        <v>71.050000000000011</v>
      </c>
      <c r="T935" t="str">
        <f t="shared" si="132"/>
        <v>Sep</v>
      </c>
      <c r="U935" t="str">
        <f t="shared" si="133"/>
        <v>Sep-2024</v>
      </c>
      <c r="V935" s="3">
        <f t="shared" si="134"/>
        <v>45536</v>
      </c>
      <c r="W935" t="str">
        <f>VLOOKUP(D935,Products!A:G,3,FALSE)</f>
        <v>Electronics</v>
      </c>
      <c r="X935" t="str">
        <f>VLOOKUP(D935,Products!A:G,2,FALSE)</f>
        <v>Power Bank</v>
      </c>
    </row>
    <row r="936" spans="1:24">
      <c r="A936" s="1" t="s">
        <v>2748</v>
      </c>
      <c r="B936" s="2">
        <v>45894</v>
      </c>
      <c r="C936" s="1" t="s">
        <v>68</v>
      </c>
      <c r="D936" s="1" t="s">
        <v>1716</v>
      </c>
      <c r="E936" s="1">
        <v>3</v>
      </c>
      <c r="F936" s="1">
        <v>2999</v>
      </c>
      <c r="G936" s="1">
        <v>449.85</v>
      </c>
      <c r="H936" s="1" t="s">
        <v>1805</v>
      </c>
      <c r="I936" s="1" t="s">
        <v>1802</v>
      </c>
      <c r="J936" s="1" t="s">
        <v>1809</v>
      </c>
      <c r="K936" s="1" t="s">
        <v>1817</v>
      </c>
      <c r="L936" s="1">
        <v>70</v>
      </c>
      <c r="M936" s="1">
        <v>2406</v>
      </c>
      <c r="N936">
        <f t="shared" si="126"/>
        <v>8547.15</v>
      </c>
      <c r="O936">
        <f t="shared" si="127"/>
        <v>7218</v>
      </c>
      <c r="P936">
        <f t="shared" si="128"/>
        <v>1329.1499999999996</v>
      </c>
      <c r="Q936">
        <f t="shared" si="129"/>
        <v>0.15550797634299149</v>
      </c>
      <c r="R936">
        <f t="shared" si="130"/>
        <v>8547.15</v>
      </c>
      <c r="S936">
        <f t="shared" si="131"/>
        <v>1329.1499999999996</v>
      </c>
      <c r="T936" t="str">
        <f t="shared" si="132"/>
        <v>Aug</v>
      </c>
      <c r="U936" t="str">
        <f t="shared" si="133"/>
        <v>Aug-2025</v>
      </c>
      <c r="V936" s="3">
        <f t="shared" si="134"/>
        <v>45870</v>
      </c>
      <c r="W936" t="str">
        <f>VLOOKUP(D936,Products!A:G,3,FALSE)</f>
        <v>Fashion</v>
      </c>
      <c r="X936" t="str">
        <f>VLOOKUP(D936,Products!A:G,2,FALSE)</f>
        <v>Jacket</v>
      </c>
    </row>
    <row r="937" spans="1:24">
      <c r="A937" s="1" t="s">
        <v>2749</v>
      </c>
      <c r="B937" s="2">
        <v>45345</v>
      </c>
      <c r="C937" s="1" t="s">
        <v>53</v>
      </c>
      <c r="D937" s="1" t="s">
        <v>1752</v>
      </c>
      <c r="E937" s="1">
        <v>1</v>
      </c>
      <c r="F937" s="1">
        <v>2999</v>
      </c>
      <c r="G937" s="1">
        <v>299.89999999999998</v>
      </c>
      <c r="H937" s="1" t="s">
        <v>1823</v>
      </c>
      <c r="I937" s="1" t="s">
        <v>1802</v>
      </c>
      <c r="J937" s="1" t="s">
        <v>1802</v>
      </c>
      <c r="K937" s="1" t="s">
        <v>1813</v>
      </c>
      <c r="L937" s="1">
        <v>100</v>
      </c>
      <c r="M937" s="1">
        <v>1877</v>
      </c>
      <c r="N937">
        <f t="shared" si="126"/>
        <v>2699.1</v>
      </c>
      <c r="O937">
        <f t="shared" si="127"/>
        <v>1877</v>
      </c>
      <c r="P937">
        <f t="shared" si="128"/>
        <v>822.09999999999991</v>
      </c>
      <c r="Q937">
        <f t="shared" si="129"/>
        <v>0.30458300915119851</v>
      </c>
      <c r="R937">
        <f t="shared" si="130"/>
        <v>2699.1</v>
      </c>
      <c r="S937">
        <f t="shared" si="131"/>
        <v>822.09999999999991</v>
      </c>
      <c r="T937" t="str">
        <f t="shared" si="132"/>
        <v>Feb</v>
      </c>
      <c r="U937" t="str">
        <f t="shared" si="133"/>
        <v>Feb-2024</v>
      </c>
      <c r="V937" s="3">
        <f t="shared" si="134"/>
        <v>45323</v>
      </c>
      <c r="W937" t="str">
        <f>VLOOKUP(D937,Products!A:G,3,FALSE)</f>
        <v>Beauty &amp; Personal Care</v>
      </c>
      <c r="X937" t="str">
        <f>VLOOKUP(D937,Products!A:G,2,FALSE)</f>
        <v>Face Wash</v>
      </c>
    </row>
    <row r="938" spans="1:24">
      <c r="A938" s="1" t="s">
        <v>2750</v>
      </c>
      <c r="B938" s="2">
        <v>45731</v>
      </c>
      <c r="C938" s="1" t="s">
        <v>738</v>
      </c>
      <c r="D938" s="1" t="s">
        <v>1759</v>
      </c>
      <c r="E938" s="1">
        <v>1</v>
      </c>
      <c r="F938" s="1">
        <v>2499</v>
      </c>
      <c r="G938" s="1">
        <v>0</v>
      </c>
      <c r="H938" s="1" t="s">
        <v>1805</v>
      </c>
      <c r="I938" s="1" t="s">
        <v>1815</v>
      </c>
      <c r="J938" s="1" t="s">
        <v>1815</v>
      </c>
      <c r="K938" s="1" t="s">
        <v>1807</v>
      </c>
      <c r="L938" s="1">
        <v>60</v>
      </c>
      <c r="M938" s="1">
        <v>1430</v>
      </c>
      <c r="N938">
        <f t="shared" si="126"/>
        <v>2499</v>
      </c>
      <c r="O938">
        <f t="shared" si="127"/>
        <v>1430</v>
      </c>
      <c r="P938">
        <f t="shared" si="128"/>
        <v>1069</v>
      </c>
      <c r="Q938">
        <f t="shared" si="129"/>
        <v>0.42777110844337735</v>
      </c>
      <c r="R938">
        <f t="shared" si="130"/>
        <v>0</v>
      </c>
      <c r="S938">
        <f t="shared" si="131"/>
        <v>0</v>
      </c>
      <c r="T938" t="str">
        <f t="shared" si="132"/>
        <v>Mar</v>
      </c>
      <c r="U938" t="str">
        <f t="shared" si="133"/>
        <v>Mar-2025</v>
      </c>
      <c r="V938" s="3">
        <f t="shared" si="134"/>
        <v>45717</v>
      </c>
      <c r="W938" t="str">
        <f>VLOOKUP(D938,Products!A:G,3,FALSE)</f>
        <v>Beauty &amp; Personal Care</v>
      </c>
      <c r="X938" t="str">
        <f>VLOOKUP(D938,Products!A:G,2,FALSE)</f>
        <v>Trimmer</v>
      </c>
    </row>
    <row r="939" spans="1:24">
      <c r="A939" s="1" t="s">
        <v>2751</v>
      </c>
      <c r="B939" s="2">
        <v>45782</v>
      </c>
      <c r="C939" s="1" t="s">
        <v>97</v>
      </c>
      <c r="D939" s="1" t="s">
        <v>1736</v>
      </c>
      <c r="E939" s="1">
        <v>1</v>
      </c>
      <c r="F939" s="1">
        <v>2499</v>
      </c>
      <c r="G939" s="1">
        <v>124.95</v>
      </c>
      <c r="H939" s="1" t="s">
        <v>1805</v>
      </c>
      <c r="I939" s="1" t="s">
        <v>1802</v>
      </c>
      <c r="J939" s="1" t="s">
        <v>1802</v>
      </c>
      <c r="K939" s="1" t="s">
        <v>1803</v>
      </c>
      <c r="L939" s="1">
        <v>40</v>
      </c>
      <c r="M939" s="1">
        <v>1946</v>
      </c>
      <c r="N939">
        <f t="shared" si="126"/>
        <v>2374.0500000000002</v>
      </c>
      <c r="O939">
        <f t="shared" si="127"/>
        <v>1946</v>
      </c>
      <c r="P939">
        <f t="shared" si="128"/>
        <v>428.05000000000018</v>
      </c>
      <c r="Q939">
        <f t="shared" si="129"/>
        <v>0.18030370042753949</v>
      </c>
      <c r="R939">
        <f t="shared" si="130"/>
        <v>2374.0500000000002</v>
      </c>
      <c r="S939">
        <f t="shared" si="131"/>
        <v>428.05000000000018</v>
      </c>
      <c r="T939" t="str">
        <f t="shared" si="132"/>
        <v>May</v>
      </c>
      <c r="U939" t="str">
        <f t="shared" si="133"/>
        <v>May-2025</v>
      </c>
      <c r="V939" s="3">
        <f t="shared" si="134"/>
        <v>45778</v>
      </c>
      <c r="W939" t="str">
        <f>VLOOKUP(D939,Products!A:G,3,FALSE)</f>
        <v>Home &amp; Kitchen</v>
      </c>
      <c r="X939" t="str">
        <f>VLOOKUP(D939,Products!A:G,2,FALSE)</f>
        <v>Cookware Set</v>
      </c>
    </row>
    <row r="940" spans="1:24">
      <c r="A940" s="1" t="s">
        <v>2752</v>
      </c>
      <c r="B940" s="2">
        <v>45792</v>
      </c>
      <c r="C940" s="1" t="s">
        <v>218</v>
      </c>
      <c r="D940" s="1" t="s">
        <v>1743</v>
      </c>
      <c r="E940" s="1">
        <v>3</v>
      </c>
      <c r="F940" s="1">
        <v>299</v>
      </c>
      <c r="G940" s="1">
        <v>179.4</v>
      </c>
      <c r="H940" s="1" t="s">
        <v>1805</v>
      </c>
      <c r="I940" s="1" t="s">
        <v>1802</v>
      </c>
      <c r="J940" s="1" t="s">
        <v>1802</v>
      </c>
      <c r="K940" s="1" t="s">
        <v>1813</v>
      </c>
      <c r="L940" s="1">
        <v>70</v>
      </c>
      <c r="M940" s="1">
        <v>188</v>
      </c>
      <c r="N940">
        <f t="shared" si="126"/>
        <v>717.6</v>
      </c>
      <c r="O940">
        <f t="shared" si="127"/>
        <v>564</v>
      </c>
      <c r="P940">
        <f t="shared" si="128"/>
        <v>153.60000000000002</v>
      </c>
      <c r="Q940">
        <f t="shared" si="129"/>
        <v>0.21404682274247494</v>
      </c>
      <c r="R940">
        <f t="shared" si="130"/>
        <v>717.6</v>
      </c>
      <c r="S940">
        <f t="shared" si="131"/>
        <v>153.60000000000002</v>
      </c>
      <c r="T940" t="str">
        <f t="shared" si="132"/>
        <v>May</v>
      </c>
      <c r="U940" t="str">
        <f t="shared" si="133"/>
        <v>May-2025</v>
      </c>
      <c r="V940" s="3">
        <f t="shared" si="134"/>
        <v>45778</v>
      </c>
      <c r="W940" t="str">
        <f>VLOOKUP(D940,Products!A:G,3,FALSE)</f>
        <v>Home &amp; Kitchen</v>
      </c>
      <c r="X940" t="str">
        <f>VLOOKUP(D940,Products!A:G,2,FALSE)</f>
        <v>Storage Box</v>
      </c>
    </row>
    <row r="941" spans="1:24">
      <c r="A941" s="1" t="s">
        <v>2753</v>
      </c>
      <c r="B941" s="2">
        <v>45562</v>
      </c>
      <c r="C941" s="1" t="s">
        <v>841</v>
      </c>
      <c r="D941" s="1" t="s">
        <v>1789</v>
      </c>
      <c r="E941" s="1">
        <v>4</v>
      </c>
      <c r="F941" s="1">
        <v>999</v>
      </c>
      <c r="G941" s="1">
        <v>0</v>
      </c>
      <c r="H941" s="1" t="s">
        <v>1821</v>
      </c>
      <c r="I941" s="1" t="s">
        <v>1802</v>
      </c>
      <c r="J941" s="1" t="s">
        <v>1802</v>
      </c>
      <c r="K941" s="1" t="s">
        <v>1810</v>
      </c>
      <c r="L941" s="1">
        <v>80</v>
      </c>
      <c r="M941" s="1">
        <v>727</v>
      </c>
      <c r="N941">
        <f t="shared" si="126"/>
        <v>3996</v>
      </c>
      <c r="O941">
        <f t="shared" si="127"/>
        <v>2908</v>
      </c>
      <c r="P941">
        <f t="shared" si="128"/>
        <v>1088</v>
      </c>
      <c r="Q941">
        <f t="shared" si="129"/>
        <v>0.2722722722722723</v>
      </c>
      <c r="R941">
        <f t="shared" si="130"/>
        <v>3996</v>
      </c>
      <c r="S941">
        <f t="shared" si="131"/>
        <v>1088</v>
      </c>
      <c r="T941" t="str">
        <f t="shared" si="132"/>
        <v>Sep</v>
      </c>
      <c r="U941" t="str">
        <f t="shared" si="133"/>
        <v>Sep-2024</v>
      </c>
      <c r="V941" s="3">
        <f t="shared" si="134"/>
        <v>45536</v>
      </c>
      <c r="W941" t="str">
        <f>VLOOKUP(D941,Products!A:G,3,FALSE)</f>
        <v>Sports &amp; Fitness</v>
      </c>
      <c r="X941" t="str">
        <f>VLOOKUP(D941,Products!A:G,2,FALSE)</f>
        <v>Dumbbells</v>
      </c>
    </row>
    <row r="942" spans="1:24">
      <c r="A942" s="1" t="s">
        <v>2754</v>
      </c>
      <c r="B942" s="2">
        <v>45831</v>
      </c>
      <c r="C942" s="1" t="s">
        <v>909</v>
      </c>
      <c r="D942" s="1" t="s">
        <v>1716</v>
      </c>
      <c r="E942" s="1">
        <v>4</v>
      </c>
      <c r="F942" s="1">
        <v>2999</v>
      </c>
      <c r="G942" s="1">
        <v>599.79999999999995</v>
      </c>
      <c r="H942" s="1" t="s">
        <v>1821</v>
      </c>
      <c r="I942" s="1" t="s">
        <v>1802</v>
      </c>
      <c r="J942" s="1" t="s">
        <v>1809</v>
      </c>
      <c r="K942" s="1" t="s">
        <v>1810</v>
      </c>
      <c r="L942" s="1">
        <v>70</v>
      </c>
      <c r="M942" s="1">
        <v>2406</v>
      </c>
      <c r="N942">
        <f t="shared" si="126"/>
        <v>11396.2</v>
      </c>
      <c r="O942">
        <f t="shared" si="127"/>
        <v>9624</v>
      </c>
      <c r="P942">
        <f t="shared" si="128"/>
        <v>1772.2000000000007</v>
      </c>
      <c r="Q942">
        <f t="shared" si="129"/>
        <v>0.15550797634299157</v>
      </c>
      <c r="R942">
        <f t="shared" si="130"/>
        <v>11396.2</v>
      </c>
      <c r="S942">
        <f t="shared" si="131"/>
        <v>1772.2000000000007</v>
      </c>
      <c r="T942" t="str">
        <f t="shared" si="132"/>
        <v>Jun</v>
      </c>
      <c r="U942" t="str">
        <f t="shared" si="133"/>
        <v>Jun-2025</v>
      </c>
      <c r="V942" s="3">
        <f t="shared" si="134"/>
        <v>45809</v>
      </c>
      <c r="W942" t="str">
        <f>VLOOKUP(D942,Products!A:G,3,FALSE)</f>
        <v>Fashion</v>
      </c>
      <c r="X942" t="str">
        <f>VLOOKUP(D942,Products!A:G,2,FALSE)</f>
        <v>Jacket</v>
      </c>
    </row>
    <row r="943" spans="1:24">
      <c r="A943" s="1" t="s">
        <v>2755</v>
      </c>
      <c r="B943" s="2">
        <v>45492</v>
      </c>
      <c r="C943" s="1" t="s">
        <v>1505</v>
      </c>
      <c r="D943" s="1" t="s">
        <v>1798</v>
      </c>
      <c r="E943" s="1">
        <v>1</v>
      </c>
      <c r="F943" s="1">
        <v>1299</v>
      </c>
      <c r="G943" s="1">
        <v>129.9</v>
      </c>
      <c r="H943" s="1" t="s">
        <v>1821</v>
      </c>
      <c r="I943" s="1" t="s">
        <v>1802</v>
      </c>
      <c r="J943" s="1" t="s">
        <v>1802</v>
      </c>
      <c r="K943" s="1" t="s">
        <v>1819</v>
      </c>
      <c r="L943" s="1">
        <v>70</v>
      </c>
      <c r="M943" s="1">
        <v>1025</v>
      </c>
      <c r="N943">
        <f t="shared" si="126"/>
        <v>1169.0999999999999</v>
      </c>
      <c r="O943">
        <f t="shared" si="127"/>
        <v>1025</v>
      </c>
      <c r="P943">
        <f t="shared" si="128"/>
        <v>144.09999999999991</v>
      </c>
      <c r="Q943">
        <f t="shared" si="129"/>
        <v>0.12325720639808393</v>
      </c>
      <c r="R943">
        <f t="shared" si="130"/>
        <v>1169.0999999999999</v>
      </c>
      <c r="S943">
        <f t="shared" si="131"/>
        <v>144.09999999999991</v>
      </c>
      <c r="T943" t="str">
        <f t="shared" si="132"/>
        <v>Jul</v>
      </c>
      <c r="U943" t="str">
        <f t="shared" si="133"/>
        <v>Jul-2024</v>
      </c>
      <c r="V943" s="3">
        <f t="shared" si="134"/>
        <v>45474</v>
      </c>
      <c r="W943" t="str">
        <f>VLOOKUP(D943,Products!A:G,3,FALSE)</f>
        <v>Sports &amp; Fitness</v>
      </c>
      <c r="X943" t="str">
        <f>VLOOKUP(D943,Products!A:G,2,FALSE)</f>
        <v>Cricket Bat</v>
      </c>
    </row>
    <row r="944" spans="1:24">
      <c r="A944" s="1" t="s">
        <v>2756</v>
      </c>
      <c r="B944" s="2">
        <v>45383</v>
      </c>
      <c r="C944" s="1" t="s">
        <v>1623</v>
      </c>
      <c r="D944" s="1" t="s">
        <v>1678</v>
      </c>
      <c r="E944" s="1">
        <v>1</v>
      </c>
      <c r="F944" s="1">
        <v>4999</v>
      </c>
      <c r="G944" s="1">
        <v>999.8</v>
      </c>
      <c r="H944" s="1" t="s">
        <v>1801</v>
      </c>
      <c r="I944" s="1" t="s">
        <v>1802</v>
      </c>
      <c r="J944" s="1" t="s">
        <v>1809</v>
      </c>
      <c r="K944" s="1" t="s">
        <v>1807</v>
      </c>
      <c r="L944" s="1">
        <v>60</v>
      </c>
      <c r="M944" s="1">
        <v>2853</v>
      </c>
      <c r="N944">
        <f t="shared" si="126"/>
        <v>3999.2</v>
      </c>
      <c r="O944">
        <f t="shared" si="127"/>
        <v>2853</v>
      </c>
      <c r="P944">
        <f t="shared" si="128"/>
        <v>1146.1999999999998</v>
      </c>
      <c r="Q944">
        <f t="shared" si="129"/>
        <v>0.28660732146429285</v>
      </c>
      <c r="R944">
        <f t="shared" si="130"/>
        <v>3999.2</v>
      </c>
      <c r="S944">
        <f t="shared" si="131"/>
        <v>1146.1999999999998</v>
      </c>
      <c r="T944" t="str">
        <f t="shared" si="132"/>
        <v>Apr</v>
      </c>
      <c r="U944" t="str">
        <f t="shared" si="133"/>
        <v>Apr-2024</v>
      </c>
      <c r="V944" s="3">
        <f t="shared" si="134"/>
        <v>45383</v>
      </c>
      <c r="W944" t="str">
        <f>VLOOKUP(D944,Products!A:G,3,FALSE)</f>
        <v>Electronics</v>
      </c>
      <c r="X944" t="str">
        <f>VLOOKUP(D944,Products!A:G,2,FALSE)</f>
        <v>Headphones</v>
      </c>
    </row>
    <row r="945" spans="1:24">
      <c r="A945" s="1" t="s">
        <v>2757</v>
      </c>
      <c r="B945" s="2">
        <v>45740</v>
      </c>
      <c r="C945" s="1" t="s">
        <v>1247</v>
      </c>
      <c r="D945" s="1" t="s">
        <v>1696</v>
      </c>
      <c r="E945" s="1">
        <v>2</v>
      </c>
      <c r="F945" s="1">
        <v>799</v>
      </c>
      <c r="G945" s="1">
        <v>239.7</v>
      </c>
      <c r="H945" s="1" t="s">
        <v>1821</v>
      </c>
      <c r="I945" s="1" t="s">
        <v>1802</v>
      </c>
      <c r="J945" s="1" t="s">
        <v>1802</v>
      </c>
      <c r="K945" s="1" t="s">
        <v>1817</v>
      </c>
      <c r="L945" s="1">
        <v>50</v>
      </c>
      <c r="M945" s="1">
        <v>613</v>
      </c>
      <c r="N945">
        <f t="shared" si="126"/>
        <v>1358.3</v>
      </c>
      <c r="O945">
        <f t="shared" si="127"/>
        <v>1226</v>
      </c>
      <c r="P945">
        <f t="shared" si="128"/>
        <v>132.29999999999995</v>
      </c>
      <c r="Q945">
        <f t="shared" si="129"/>
        <v>9.740116321872927E-2</v>
      </c>
      <c r="R945">
        <f t="shared" si="130"/>
        <v>1358.3</v>
      </c>
      <c r="S945">
        <f t="shared" si="131"/>
        <v>132.29999999999995</v>
      </c>
      <c r="T945" t="str">
        <f t="shared" si="132"/>
        <v>Mar</v>
      </c>
      <c r="U945" t="str">
        <f t="shared" si="133"/>
        <v>Mar-2025</v>
      </c>
      <c r="V945" s="3">
        <f t="shared" si="134"/>
        <v>45717</v>
      </c>
      <c r="W945" t="str">
        <f>VLOOKUP(D945,Products!A:G,3,FALSE)</f>
        <v>Fashion</v>
      </c>
      <c r="X945" t="str">
        <f>VLOOKUP(D945,Products!A:G,2,FALSE)</f>
        <v>T-Shirt</v>
      </c>
    </row>
    <row r="946" spans="1:24">
      <c r="A946" s="1" t="s">
        <v>2758</v>
      </c>
      <c r="B946" s="2">
        <v>45398</v>
      </c>
      <c r="C946" s="1" t="s">
        <v>771</v>
      </c>
      <c r="D946" s="1" t="s">
        <v>1692</v>
      </c>
      <c r="E946" s="1">
        <v>1</v>
      </c>
      <c r="F946" s="1">
        <v>499</v>
      </c>
      <c r="G946" s="1">
        <v>24.95</v>
      </c>
      <c r="H946" s="1" t="s">
        <v>1801</v>
      </c>
      <c r="I946" s="1" t="s">
        <v>1802</v>
      </c>
      <c r="J946" s="1" t="s">
        <v>1802</v>
      </c>
      <c r="K946" s="1" t="s">
        <v>1807</v>
      </c>
      <c r="L946" s="1">
        <v>80</v>
      </c>
      <c r="M946" s="1">
        <v>403</v>
      </c>
      <c r="N946">
        <f t="shared" si="126"/>
        <v>474.05</v>
      </c>
      <c r="O946">
        <f t="shared" si="127"/>
        <v>403</v>
      </c>
      <c r="P946">
        <f t="shared" si="128"/>
        <v>71.050000000000011</v>
      </c>
      <c r="Q946">
        <f t="shared" si="129"/>
        <v>0.14987870477797702</v>
      </c>
      <c r="R946">
        <f t="shared" si="130"/>
        <v>474.05</v>
      </c>
      <c r="S946">
        <f t="shared" si="131"/>
        <v>71.050000000000011</v>
      </c>
      <c r="T946" t="str">
        <f t="shared" si="132"/>
        <v>Apr</v>
      </c>
      <c r="U946" t="str">
        <f t="shared" si="133"/>
        <v>Apr-2024</v>
      </c>
      <c r="V946" s="3">
        <f t="shared" si="134"/>
        <v>45383</v>
      </c>
      <c r="W946" t="str">
        <f>VLOOKUP(D946,Products!A:G,3,FALSE)</f>
        <v>Electronics</v>
      </c>
      <c r="X946" t="str">
        <f>VLOOKUP(D946,Products!A:G,2,FALSE)</f>
        <v>Power Bank</v>
      </c>
    </row>
    <row r="947" spans="1:24">
      <c r="A947" s="1" t="s">
        <v>2759</v>
      </c>
      <c r="B947" s="2">
        <v>45413</v>
      </c>
      <c r="C947" s="1" t="s">
        <v>942</v>
      </c>
      <c r="D947" s="1" t="s">
        <v>1686</v>
      </c>
      <c r="E947" s="1">
        <v>2</v>
      </c>
      <c r="F947" s="1">
        <v>1299</v>
      </c>
      <c r="G947" s="1">
        <v>129.9</v>
      </c>
      <c r="H947" s="1" t="s">
        <v>1823</v>
      </c>
      <c r="I947" s="1" t="s">
        <v>1802</v>
      </c>
      <c r="J947" s="1" t="s">
        <v>1802</v>
      </c>
      <c r="K947" s="1" t="s">
        <v>1810</v>
      </c>
      <c r="L947" s="1">
        <v>50</v>
      </c>
      <c r="M947" s="1">
        <v>881</v>
      </c>
      <c r="N947">
        <f t="shared" si="126"/>
        <v>2468.1</v>
      </c>
      <c r="O947">
        <f t="shared" si="127"/>
        <v>1762</v>
      </c>
      <c r="P947">
        <f t="shared" si="128"/>
        <v>706.09999999999991</v>
      </c>
      <c r="Q947">
        <f t="shared" si="129"/>
        <v>0.28609051497103033</v>
      </c>
      <c r="R947">
        <f t="shared" si="130"/>
        <v>2468.1</v>
      </c>
      <c r="S947">
        <f t="shared" si="131"/>
        <v>706.09999999999991</v>
      </c>
      <c r="T947" t="str">
        <f t="shared" si="132"/>
        <v>May</v>
      </c>
      <c r="U947" t="str">
        <f t="shared" si="133"/>
        <v>May-2024</v>
      </c>
      <c r="V947" s="3">
        <f t="shared" si="134"/>
        <v>45413</v>
      </c>
      <c r="W947" t="str">
        <f>VLOOKUP(D947,Products!A:G,3,FALSE)</f>
        <v>Electronics</v>
      </c>
      <c r="X947" t="str">
        <f>VLOOKUP(D947,Products!A:G,2,FALSE)</f>
        <v>Smartwatch</v>
      </c>
    </row>
    <row r="948" spans="1:24">
      <c r="A948" s="1" t="s">
        <v>2760</v>
      </c>
      <c r="B948" s="2">
        <v>45754</v>
      </c>
      <c r="C948" s="1" t="s">
        <v>1647</v>
      </c>
      <c r="D948" s="1" t="s">
        <v>1685</v>
      </c>
      <c r="E948" s="1">
        <v>4</v>
      </c>
      <c r="F948" s="1">
        <v>2499</v>
      </c>
      <c r="G948" s="1">
        <v>1499.4</v>
      </c>
      <c r="H948" s="1" t="s">
        <v>1823</v>
      </c>
      <c r="I948" s="1" t="s">
        <v>1802</v>
      </c>
      <c r="J948" s="1" t="s">
        <v>1802</v>
      </c>
      <c r="K948" s="1" t="s">
        <v>1803</v>
      </c>
      <c r="L948" s="1">
        <v>80</v>
      </c>
      <c r="M948" s="1">
        <v>1599</v>
      </c>
      <c r="N948">
        <f t="shared" si="126"/>
        <v>8496.6</v>
      </c>
      <c r="O948">
        <f t="shared" si="127"/>
        <v>6396</v>
      </c>
      <c r="P948">
        <f t="shared" si="128"/>
        <v>2100.6000000000004</v>
      </c>
      <c r="Q948">
        <f t="shared" si="129"/>
        <v>0.24722830308594029</v>
      </c>
      <c r="R948">
        <f t="shared" si="130"/>
        <v>8496.6</v>
      </c>
      <c r="S948">
        <f t="shared" si="131"/>
        <v>2100.6000000000004</v>
      </c>
      <c r="T948" t="str">
        <f t="shared" si="132"/>
        <v>Apr</v>
      </c>
      <c r="U948" t="str">
        <f t="shared" si="133"/>
        <v>Apr-2025</v>
      </c>
      <c r="V948" s="3">
        <f t="shared" si="134"/>
        <v>45748</v>
      </c>
      <c r="W948" t="str">
        <f>VLOOKUP(D948,Products!A:G,3,FALSE)</f>
        <v>Electronics</v>
      </c>
      <c r="X948" t="str">
        <f>VLOOKUP(D948,Products!A:G,2,FALSE)</f>
        <v>Smartwatch</v>
      </c>
    </row>
    <row r="949" spans="1:24">
      <c r="A949" s="1" t="s">
        <v>2761</v>
      </c>
      <c r="B949" s="2">
        <v>45621</v>
      </c>
      <c r="C949" s="1" t="s">
        <v>460</v>
      </c>
      <c r="D949" s="1" t="s">
        <v>1680</v>
      </c>
      <c r="E949" s="1">
        <v>1</v>
      </c>
      <c r="F949" s="1">
        <v>2499</v>
      </c>
      <c r="G949" s="1">
        <v>249.9</v>
      </c>
      <c r="H949" s="1" t="s">
        <v>1823</v>
      </c>
      <c r="I949" s="1" t="s">
        <v>1802</v>
      </c>
      <c r="J949" s="1" t="s">
        <v>1802</v>
      </c>
      <c r="K949" s="1" t="s">
        <v>1803</v>
      </c>
      <c r="L949" s="1">
        <v>50</v>
      </c>
      <c r="M949" s="1">
        <v>2030</v>
      </c>
      <c r="N949">
        <f t="shared" si="126"/>
        <v>2249.1</v>
      </c>
      <c r="O949">
        <f t="shared" si="127"/>
        <v>2030</v>
      </c>
      <c r="P949">
        <f t="shared" si="128"/>
        <v>219.09999999999991</v>
      </c>
      <c r="Q949">
        <f t="shared" si="129"/>
        <v>9.7416744475567973E-2</v>
      </c>
      <c r="R949">
        <f t="shared" si="130"/>
        <v>2249.1</v>
      </c>
      <c r="S949">
        <f t="shared" si="131"/>
        <v>219.09999999999991</v>
      </c>
      <c r="T949" t="str">
        <f t="shared" si="132"/>
        <v>Nov</v>
      </c>
      <c r="U949" t="str">
        <f t="shared" si="133"/>
        <v>Nov-2024</v>
      </c>
      <c r="V949" s="3">
        <f t="shared" si="134"/>
        <v>45597</v>
      </c>
      <c r="W949" t="str">
        <f>VLOOKUP(D949,Products!A:G,3,FALSE)</f>
        <v>Electronics</v>
      </c>
      <c r="X949" t="str">
        <f>VLOOKUP(D949,Products!A:G,2,FALSE)</f>
        <v>Headphones</v>
      </c>
    </row>
    <row r="950" spans="1:24">
      <c r="A950" s="1" t="s">
        <v>2762</v>
      </c>
      <c r="B950" s="2">
        <v>45385</v>
      </c>
      <c r="C950" s="1" t="s">
        <v>853</v>
      </c>
      <c r="D950" s="1" t="s">
        <v>1767</v>
      </c>
      <c r="E950" s="1">
        <v>2</v>
      </c>
      <c r="F950" s="1">
        <v>1999</v>
      </c>
      <c r="G950" s="1">
        <v>599.70000000000005</v>
      </c>
      <c r="H950" s="1" t="s">
        <v>1801</v>
      </c>
      <c r="I950" s="1" t="s">
        <v>1802</v>
      </c>
      <c r="J950" s="1" t="s">
        <v>1802</v>
      </c>
      <c r="K950" s="1" t="s">
        <v>1807</v>
      </c>
      <c r="L950" s="1">
        <v>60</v>
      </c>
      <c r="M950" s="1">
        <v>1338</v>
      </c>
      <c r="N950">
        <f t="shared" si="126"/>
        <v>3398.3</v>
      </c>
      <c r="O950">
        <f t="shared" si="127"/>
        <v>2676</v>
      </c>
      <c r="P950">
        <f t="shared" si="128"/>
        <v>722.30000000000018</v>
      </c>
      <c r="Q950">
        <f t="shared" si="129"/>
        <v>0.21254745019568613</v>
      </c>
      <c r="R950">
        <f t="shared" si="130"/>
        <v>3398.3</v>
      </c>
      <c r="S950">
        <f t="shared" si="131"/>
        <v>722.30000000000018</v>
      </c>
      <c r="T950" t="str">
        <f t="shared" si="132"/>
        <v>Apr</v>
      </c>
      <c r="U950" t="str">
        <f t="shared" si="133"/>
        <v>Apr-2024</v>
      </c>
      <c r="V950" s="3">
        <f t="shared" si="134"/>
        <v>45383</v>
      </c>
      <c r="W950" t="str">
        <f>VLOOKUP(D950,Products!A:G,3,FALSE)</f>
        <v>Beauty &amp; Personal Care</v>
      </c>
      <c r="X950" t="str">
        <f>VLOOKUP(D950,Products!A:G,2,FALSE)</f>
        <v>Skin Care Kit</v>
      </c>
    </row>
    <row r="951" spans="1:24">
      <c r="A951" s="1" t="s">
        <v>2763</v>
      </c>
      <c r="B951" s="2">
        <v>45332</v>
      </c>
      <c r="C951" s="1" t="s">
        <v>886</v>
      </c>
      <c r="D951" s="1" t="s">
        <v>1695</v>
      </c>
      <c r="E951" s="1">
        <v>1</v>
      </c>
      <c r="F951" s="1">
        <v>1999</v>
      </c>
      <c r="G951" s="1">
        <v>199.9</v>
      </c>
      <c r="H951" s="1" t="s">
        <v>1823</v>
      </c>
      <c r="I951" s="1" t="s">
        <v>1802</v>
      </c>
      <c r="J951" s="1" t="s">
        <v>1802</v>
      </c>
      <c r="K951" s="1" t="s">
        <v>1803</v>
      </c>
      <c r="L951" s="1">
        <v>100</v>
      </c>
      <c r="M951" s="1">
        <v>1597</v>
      </c>
      <c r="N951">
        <f t="shared" si="126"/>
        <v>1799.1</v>
      </c>
      <c r="O951">
        <f t="shared" si="127"/>
        <v>1597</v>
      </c>
      <c r="P951">
        <f t="shared" si="128"/>
        <v>202.09999999999991</v>
      </c>
      <c r="Q951">
        <f t="shared" si="129"/>
        <v>0.11233394475015281</v>
      </c>
      <c r="R951">
        <f t="shared" si="130"/>
        <v>1799.1</v>
      </c>
      <c r="S951">
        <f t="shared" si="131"/>
        <v>202.09999999999991</v>
      </c>
      <c r="T951" t="str">
        <f t="shared" si="132"/>
        <v>Feb</v>
      </c>
      <c r="U951" t="str">
        <f t="shared" si="133"/>
        <v>Feb-2024</v>
      </c>
      <c r="V951" s="3">
        <f t="shared" si="134"/>
        <v>45323</v>
      </c>
      <c r="W951" t="str">
        <f>VLOOKUP(D951,Products!A:G,3,FALSE)</f>
        <v>Electronics</v>
      </c>
      <c r="X951" t="str">
        <f>VLOOKUP(D951,Products!A:G,2,FALSE)</f>
        <v>Power Bank</v>
      </c>
    </row>
    <row r="952" spans="1:24">
      <c r="A952" s="1" t="s">
        <v>2764</v>
      </c>
      <c r="B952" s="2">
        <v>45462</v>
      </c>
      <c r="C952" s="1" t="s">
        <v>909</v>
      </c>
      <c r="D952" s="1" t="s">
        <v>1690</v>
      </c>
      <c r="E952" s="1">
        <v>4</v>
      </c>
      <c r="F952" s="1">
        <v>6999</v>
      </c>
      <c r="G952" s="1">
        <v>0</v>
      </c>
      <c r="H952" s="1" t="s">
        <v>1801</v>
      </c>
      <c r="I952" s="1" t="s">
        <v>1802</v>
      </c>
      <c r="J952" s="1" t="s">
        <v>1802</v>
      </c>
      <c r="K952" s="1" t="s">
        <v>1810</v>
      </c>
      <c r="L952" s="1">
        <v>60</v>
      </c>
      <c r="M952" s="1">
        <v>4046</v>
      </c>
      <c r="N952">
        <f t="shared" si="126"/>
        <v>27996</v>
      </c>
      <c r="O952">
        <f t="shared" si="127"/>
        <v>16184</v>
      </c>
      <c r="P952">
        <f t="shared" si="128"/>
        <v>11812</v>
      </c>
      <c r="Q952">
        <f t="shared" si="129"/>
        <v>0.42191741677382483</v>
      </c>
      <c r="R952">
        <f t="shared" si="130"/>
        <v>27996</v>
      </c>
      <c r="S952">
        <f t="shared" si="131"/>
        <v>11812</v>
      </c>
      <c r="T952" t="str">
        <f t="shared" si="132"/>
        <v>Jun</v>
      </c>
      <c r="U952" t="str">
        <f t="shared" si="133"/>
        <v>Jun-2024</v>
      </c>
      <c r="V952" s="3">
        <f t="shared" si="134"/>
        <v>45444</v>
      </c>
      <c r="W952" t="str">
        <f>VLOOKUP(D952,Products!A:G,3,FALSE)</f>
        <v>Electronics</v>
      </c>
      <c r="X952" t="str">
        <f>VLOOKUP(D952,Products!A:G,2,FALSE)</f>
        <v>Power Bank</v>
      </c>
    </row>
    <row r="953" spans="1:24">
      <c r="A953" s="1" t="s">
        <v>2765</v>
      </c>
      <c r="B953" s="2">
        <v>45482</v>
      </c>
      <c r="C953" s="1" t="s">
        <v>1373</v>
      </c>
      <c r="D953" s="1" t="s">
        <v>1769</v>
      </c>
      <c r="E953" s="1">
        <v>2</v>
      </c>
      <c r="F953" s="1">
        <v>3999</v>
      </c>
      <c r="G953" s="1">
        <v>399.9</v>
      </c>
      <c r="H953" s="1" t="s">
        <v>1801</v>
      </c>
      <c r="I953" s="1" t="s">
        <v>1802</v>
      </c>
      <c r="J953" s="1" t="s">
        <v>1802</v>
      </c>
      <c r="K953" s="1" t="s">
        <v>1807</v>
      </c>
      <c r="L953" s="1">
        <v>100</v>
      </c>
      <c r="M953" s="1">
        <v>2547</v>
      </c>
      <c r="N953">
        <f t="shared" si="126"/>
        <v>7598.1</v>
      </c>
      <c r="O953">
        <f t="shared" si="127"/>
        <v>5094</v>
      </c>
      <c r="P953">
        <f t="shared" si="128"/>
        <v>2504.1000000000004</v>
      </c>
      <c r="Q953">
        <f t="shared" si="129"/>
        <v>0.32956923441386665</v>
      </c>
      <c r="R953">
        <f t="shared" si="130"/>
        <v>7598.1</v>
      </c>
      <c r="S953">
        <f t="shared" si="131"/>
        <v>2504.1000000000004</v>
      </c>
      <c r="T953" t="str">
        <f t="shared" si="132"/>
        <v>Jul</v>
      </c>
      <c r="U953" t="str">
        <f t="shared" si="133"/>
        <v>Jul-2024</v>
      </c>
      <c r="V953" s="3">
        <f t="shared" si="134"/>
        <v>45474</v>
      </c>
      <c r="W953" t="str">
        <f>VLOOKUP(D953,Products!A:G,3,FALSE)</f>
        <v>Beauty &amp; Personal Care</v>
      </c>
      <c r="X953" t="str">
        <f>VLOOKUP(D953,Products!A:G,2,FALSE)</f>
        <v>Perfume</v>
      </c>
    </row>
    <row r="954" spans="1:24">
      <c r="A954" s="1" t="s">
        <v>2766</v>
      </c>
      <c r="B954" s="2">
        <v>45887</v>
      </c>
      <c r="C954" s="1" t="s">
        <v>1177</v>
      </c>
      <c r="D954" s="1" t="s">
        <v>1735</v>
      </c>
      <c r="E954" s="1">
        <v>1</v>
      </c>
      <c r="F954" s="1">
        <v>3999</v>
      </c>
      <c r="G954" s="1">
        <v>599.85</v>
      </c>
      <c r="H954" s="1" t="s">
        <v>1823</v>
      </c>
      <c r="I954" s="1" t="s">
        <v>1802</v>
      </c>
      <c r="J954" s="1" t="s">
        <v>1802</v>
      </c>
      <c r="K954" s="1" t="s">
        <v>1817</v>
      </c>
      <c r="L954" s="1">
        <v>70</v>
      </c>
      <c r="M954" s="1">
        <v>2895</v>
      </c>
      <c r="N954">
        <f t="shared" si="126"/>
        <v>3399.15</v>
      </c>
      <c r="O954">
        <f t="shared" si="127"/>
        <v>2895</v>
      </c>
      <c r="P954">
        <f t="shared" si="128"/>
        <v>504.15000000000009</v>
      </c>
      <c r="Q954">
        <f t="shared" si="129"/>
        <v>0.14831649088742777</v>
      </c>
      <c r="R954">
        <f t="shared" si="130"/>
        <v>3399.15</v>
      </c>
      <c r="S954">
        <f t="shared" si="131"/>
        <v>504.15000000000009</v>
      </c>
      <c r="T954" t="str">
        <f t="shared" si="132"/>
        <v>Aug</v>
      </c>
      <c r="U954" t="str">
        <f t="shared" si="133"/>
        <v>Aug-2025</v>
      </c>
      <c r="V954" s="3">
        <f t="shared" si="134"/>
        <v>45870</v>
      </c>
      <c r="W954" t="str">
        <f>VLOOKUP(D954,Products!A:G,3,FALSE)</f>
        <v>Home &amp; Kitchen</v>
      </c>
      <c r="X954" t="str">
        <f>VLOOKUP(D954,Products!A:G,2,FALSE)</f>
        <v>Cookware Set</v>
      </c>
    </row>
    <row r="955" spans="1:24">
      <c r="A955" s="1" t="s">
        <v>2767</v>
      </c>
      <c r="B955" s="2">
        <v>45468</v>
      </c>
      <c r="C955" s="1" t="s">
        <v>836</v>
      </c>
      <c r="D955" s="1" t="s">
        <v>1757</v>
      </c>
      <c r="E955" s="1">
        <v>1</v>
      </c>
      <c r="F955" s="1">
        <v>999</v>
      </c>
      <c r="G955" s="1">
        <v>0</v>
      </c>
      <c r="H955" s="1" t="s">
        <v>1805</v>
      </c>
      <c r="I955" s="1" t="s">
        <v>1802</v>
      </c>
      <c r="J955" s="1" t="s">
        <v>1802</v>
      </c>
      <c r="K955" s="1" t="s">
        <v>1807</v>
      </c>
      <c r="L955" s="1">
        <v>70</v>
      </c>
      <c r="M955" s="1">
        <v>611</v>
      </c>
      <c r="N955">
        <f t="shared" si="126"/>
        <v>999</v>
      </c>
      <c r="O955">
        <f t="shared" si="127"/>
        <v>611</v>
      </c>
      <c r="P955">
        <f t="shared" si="128"/>
        <v>388</v>
      </c>
      <c r="Q955">
        <f t="shared" si="129"/>
        <v>0.38838838838838841</v>
      </c>
      <c r="R955">
        <f t="shared" si="130"/>
        <v>999</v>
      </c>
      <c r="S955">
        <f t="shared" si="131"/>
        <v>388</v>
      </c>
      <c r="T955" t="str">
        <f t="shared" si="132"/>
        <v>Jun</v>
      </c>
      <c r="U955" t="str">
        <f t="shared" si="133"/>
        <v>Jun-2024</v>
      </c>
      <c r="V955" s="3">
        <f t="shared" si="134"/>
        <v>45444</v>
      </c>
      <c r="W955" t="str">
        <f>VLOOKUP(D955,Products!A:G,3,FALSE)</f>
        <v>Beauty &amp; Personal Care</v>
      </c>
      <c r="X955" t="str">
        <f>VLOOKUP(D955,Products!A:G,2,FALSE)</f>
        <v>Shampoo</v>
      </c>
    </row>
    <row r="956" spans="1:24">
      <c r="A956" s="1" t="s">
        <v>2768</v>
      </c>
      <c r="B956" s="2">
        <v>45909</v>
      </c>
      <c r="C956" s="1" t="s">
        <v>512</v>
      </c>
      <c r="D956" s="1" t="s">
        <v>1715</v>
      </c>
      <c r="E956" s="1">
        <v>3</v>
      </c>
      <c r="F956" s="1">
        <v>1299</v>
      </c>
      <c r="G956" s="1">
        <v>0</v>
      </c>
      <c r="H956" s="1" t="s">
        <v>1801</v>
      </c>
      <c r="I956" s="1" t="s">
        <v>1802</v>
      </c>
      <c r="J956" s="1" t="s">
        <v>1802</v>
      </c>
      <c r="K956" s="1" t="s">
        <v>1813</v>
      </c>
      <c r="L956" s="1">
        <v>50</v>
      </c>
      <c r="M956" s="1">
        <v>863</v>
      </c>
      <c r="N956">
        <f t="shared" si="126"/>
        <v>3897</v>
      </c>
      <c r="O956">
        <f t="shared" si="127"/>
        <v>2589</v>
      </c>
      <c r="P956">
        <f t="shared" si="128"/>
        <v>1308</v>
      </c>
      <c r="Q956">
        <f t="shared" si="129"/>
        <v>0.33564280215550424</v>
      </c>
      <c r="R956">
        <f t="shared" si="130"/>
        <v>3897</v>
      </c>
      <c r="S956">
        <f t="shared" si="131"/>
        <v>1308</v>
      </c>
      <c r="T956" t="str">
        <f t="shared" si="132"/>
        <v>Sep</v>
      </c>
      <c r="U956" t="str">
        <f t="shared" si="133"/>
        <v>Sep-2025</v>
      </c>
      <c r="V956" s="3">
        <f t="shared" si="134"/>
        <v>45901</v>
      </c>
      <c r="W956" t="str">
        <f>VLOOKUP(D956,Products!A:G,3,FALSE)</f>
        <v>Fashion</v>
      </c>
      <c r="X956" t="str">
        <f>VLOOKUP(D956,Products!A:G,2,FALSE)</f>
        <v>Jacket</v>
      </c>
    </row>
    <row r="957" spans="1:24">
      <c r="A957" s="1" t="s">
        <v>2769</v>
      </c>
      <c r="B957" s="2">
        <v>45944</v>
      </c>
      <c r="C957" s="1" t="s">
        <v>290</v>
      </c>
      <c r="D957" s="1" t="s">
        <v>1756</v>
      </c>
      <c r="E957" s="1">
        <v>1</v>
      </c>
      <c r="F957" s="1">
        <v>299</v>
      </c>
      <c r="G957" s="1">
        <v>44.85</v>
      </c>
      <c r="H957" s="1" t="s">
        <v>1805</v>
      </c>
      <c r="I957" s="1" t="s">
        <v>1802</v>
      </c>
      <c r="J957" s="1" t="s">
        <v>1802</v>
      </c>
      <c r="K957" s="1" t="s">
        <v>1803</v>
      </c>
      <c r="L957" s="1">
        <v>40</v>
      </c>
      <c r="M957" s="1">
        <v>223</v>
      </c>
      <c r="N957">
        <f t="shared" si="126"/>
        <v>254.15</v>
      </c>
      <c r="O957">
        <f t="shared" si="127"/>
        <v>223</v>
      </c>
      <c r="P957">
        <f t="shared" si="128"/>
        <v>31.150000000000006</v>
      </c>
      <c r="Q957">
        <f t="shared" si="129"/>
        <v>0.12256541412551644</v>
      </c>
      <c r="R957">
        <f t="shared" si="130"/>
        <v>254.15</v>
      </c>
      <c r="S957">
        <f t="shared" si="131"/>
        <v>31.150000000000006</v>
      </c>
      <c r="T957" t="str">
        <f t="shared" si="132"/>
        <v>Oct</v>
      </c>
      <c r="U957" t="str">
        <f t="shared" si="133"/>
        <v>Oct-2025</v>
      </c>
      <c r="V957" s="3">
        <f t="shared" si="134"/>
        <v>45931</v>
      </c>
      <c r="W957" t="str">
        <f>VLOOKUP(D957,Products!A:G,3,FALSE)</f>
        <v>Beauty &amp; Personal Care</v>
      </c>
      <c r="X957" t="str">
        <f>VLOOKUP(D957,Products!A:G,2,FALSE)</f>
        <v>Shampoo</v>
      </c>
    </row>
    <row r="958" spans="1:24">
      <c r="A958" s="1" t="s">
        <v>2770</v>
      </c>
      <c r="B958" s="2">
        <v>45328</v>
      </c>
      <c r="C958" s="1" t="s">
        <v>812</v>
      </c>
      <c r="D958" s="1" t="s">
        <v>1673</v>
      </c>
      <c r="E958" s="1">
        <v>2</v>
      </c>
      <c r="F958" s="1">
        <v>399</v>
      </c>
      <c r="G958" s="1">
        <v>39.9</v>
      </c>
      <c r="H958" s="1" t="s">
        <v>1805</v>
      </c>
      <c r="I958" s="1" t="s">
        <v>1802</v>
      </c>
      <c r="J958" s="1" t="s">
        <v>1802</v>
      </c>
      <c r="K958" s="1" t="s">
        <v>1817</v>
      </c>
      <c r="L958" s="1">
        <v>80</v>
      </c>
      <c r="M958" s="1">
        <v>221</v>
      </c>
      <c r="N958">
        <f t="shared" si="126"/>
        <v>758.1</v>
      </c>
      <c r="O958">
        <f t="shared" si="127"/>
        <v>442</v>
      </c>
      <c r="P958">
        <f t="shared" si="128"/>
        <v>316.10000000000002</v>
      </c>
      <c r="Q958">
        <f t="shared" si="129"/>
        <v>0.41696346128479095</v>
      </c>
      <c r="R958">
        <f t="shared" si="130"/>
        <v>758.1</v>
      </c>
      <c r="S958">
        <f t="shared" si="131"/>
        <v>316.10000000000002</v>
      </c>
      <c r="T958" t="str">
        <f t="shared" si="132"/>
        <v>Feb</v>
      </c>
      <c r="U958" t="str">
        <f t="shared" si="133"/>
        <v>Feb-2024</v>
      </c>
      <c r="V958" s="3">
        <f t="shared" si="134"/>
        <v>45323</v>
      </c>
      <c r="W958" t="str">
        <f>VLOOKUP(D958,Products!A:G,3,FALSE)</f>
        <v>Electronics</v>
      </c>
      <c r="X958" t="str">
        <f>VLOOKUP(D958,Products!A:G,2,FALSE)</f>
        <v>Laptop</v>
      </c>
    </row>
    <row r="959" spans="1:24">
      <c r="A959" s="1" t="s">
        <v>2771</v>
      </c>
      <c r="B959" s="2">
        <v>45947</v>
      </c>
      <c r="C959" s="1" t="s">
        <v>281</v>
      </c>
      <c r="D959" s="1" t="s">
        <v>1733</v>
      </c>
      <c r="E959" s="1">
        <v>4</v>
      </c>
      <c r="F959" s="1">
        <v>799</v>
      </c>
      <c r="G959" s="1">
        <v>0</v>
      </c>
      <c r="H959" s="1" t="s">
        <v>1801</v>
      </c>
      <c r="I959" s="1" t="s">
        <v>1802</v>
      </c>
      <c r="J959" s="1" t="s">
        <v>1802</v>
      </c>
      <c r="K959" s="1" t="s">
        <v>1810</v>
      </c>
      <c r="L959" s="1">
        <v>50</v>
      </c>
      <c r="M959" s="1">
        <v>538</v>
      </c>
      <c r="N959">
        <f t="shared" si="126"/>
        <v>3196</v>
      </c>
      <c r="O959">
        <f t="shared" si="127"/>
        <v>2152</v>
      </c>
      <c r="P959">
        <f t="shared" si="128"/>
        <v>1044</v>
      </c>
      <c r="Q959">
        <f t="shared" si="129"/>
        <v>0.32665832290362956</v>
      </c>
      <c r="R959">
        <f t="shared" si="130"/>
        <v>3196</v>
      </c>
      <c r="S959">
        <f t="shared" si="131"/>
        <v>1044</v>
      </c>
      <c r="T959" t="str">
        <f t="shared" si="132"/>
        <v>Oct</v>
      </c>
      <c r="U959" t="str">
        <f t="shared" si="133"/>
        <v>Oct-2025</v>
      </c>
      <c r="V959" s="3">
        <f t="shared" si="134"/>
        <v>45931</v>
      </c>
      <c r="W959" t="str">
        <f>VLOOKUP(D959,Products!A:G,3,FALSE)</f>
        <v>Home &amp; Kitchen</v>
      </c>
      <c r="X959" t="str">
        <f>VLOOKUP(D959,Products!A:G,2,FALSE)</f>
        <v>Cookware Set</v>
      </c>
    </row>
    <row r="960" spans="1:24">
      <c r="A960" s="1" t="s">
        <v>2772</v>
      </c>
      <c r="B960" s="2">
        <v>45952</v>
      </c>
      <c r="C960" s="1" t="s">
        <v>1074</v>
      </c>
      <c r="D960" s="1" t="s">
        <v>1700</v>
      </c>
      <c r="E960" s="1">
        <v>1</v>
      </c>
      <c r="F960" s="1">
        <v>8999</v>
      </c>
      <c r="G960" s="1">
        <v>1349.85</v>
      </c>
      <c r="H960" s="1" t="s">
        <v>1805</v>
      </c>
      <c r="I960" s="1" t="s">
        <v>1802</v>
      </c>
      <c r="J960" s="1" t="s">
        <v>1802</v>
      </c>
      <c r="K960" s="1" t="s">
        <v>1813</v>
      </c>
      <c r="L960" s="1">
        <v>100</v>
      </c>
      <c r="M960" s="1">
        <v>6419</v>
      </c>
      <c r="N960">
        <f t="shared" si="126"/>
        <v>7649.15</v>
      </c>
      <c r="O960">
        <f t="shared" si="127"/>
        <v>6419</v>
      </c>
      <c r="P960">
        <f t="shared" si="128"/>
        <v>1230.1499999999996</v>
      </c>
      <c r="Q960">
        <f t="shared" si="129"/>
        <v>0.16082179065647814</v>
      </c>
      <c r="R960">
        <f t="shared" si="130"/>
        <v>7649.15</v>
      </c>
      <c r="S960">
        <f t="shared" si="131"/>
        <v>1230.1499999999996</v>
      </c>
      <c r="T960" t="str">
        <f t="shared" si="132"/>
        <v>Oct</v>
      </c>
      <c r="U960" t="str">
        <f t="shared" si="133"/>
        <v>Oct-2025</v>
      </c>
      <c r="V960" s="3">
        <f t="shared" si="134"/>
        <v>45931</v>
      </c>
      <c r="W960" t="str">
        <f>VLOOKUP(D960,Products!A:G,3,FALSE)</f>
        <v>Fashion</v>
      </c>
      <c r="X960" t="str">
        <f>VLOOKUP(D960,Products!A:G,2,FALSE)</f>
        <v>T-Shirt</v>
      </c>
    </row>
    <row r="961" spans="1:24">
      <c r="A961" s="1" t="s">
        <v>2773</v>
      </c>
      <c r="B961" s="2">
        <v>45920</v>
      </c>
      <c r="C961" s="1" t="s">
        <v>1281</v>
      </c>
      <c r="D961" s="1" t="s">
        <v>1761</v>
      </c>
      <c r="E961" s="1">
        <v>3</v>
      </c>
      <c r="F961" s="1">
        <v>499</v>
      </c>
      <c r="G961" s="1">
        <v>0</v>
      </c>
      <c r="H961" s="1" t="s">
        <v>1801</v>
      </c>
      <c r="I961" s="1" t="s">
        <v>1802</v>
      </c>
      <c r="J961" s="1" t="s">
        <v>1802</v>
      </c>
      <c r="K961" s="1" t="s">
        <v>1803</v>
      </c>
      <c r="L961" s="1">
        <v>40</v>
      </c>
      <c r="M961" s="1">
        <v>394</v>
      </c>
      <c r="N961">
        <f t="shared" si="126"/>
        <v>1497</v>
      </c>
      <c r="O961">
        <f t="shared" si="127"/>
        <v>1182</v>
      </c>
      <c r="P961">
        <f t="shared" si="128"/>
        <v>315</v>
      </c>
      <c r="Q961">
        <f t="shared" si="129"/>
        <v>0.21042084168336672</v>
      </c>
      <c r="R961">
        <f t="shared" si="130"/>
        <v>1497</v>
      </c>
      <c r="S961">
        <f t="shared" si="131"/>
        <v>315</v>
      </c>
      <c r="T961" t="str">
        <f t="shared" si="132"/>
        <v>Sep</v>
      </c>
      <c r="U961" t="str">
        <f t="shared" si="133"/>
        <v>Sep-2025</v>
      </c>
      <c r="V961" s="3">
        <f t="shared" si="134"/>
        <v>45901</v>
      </c>
      <c r="W961" t="str">
        <f>VLOOKUP(D961,Products!A:G,3,FALSE)</f>
        <v>Beauty &amp; Personal Care</v>
      </c>
      <c r="X961" t="str">
        <f>VLOOKUP(D961,Products!A:G,2,FALSE)</f>
        <v>Trimmer</v>
      </c>
    </row>
    <row r="962" spans="1:24">
      <c r="A962" s="1" t="s">
        <v>2774</v>
      </c>
      <c r="B962" s="2">
        <v>45815</v>
      </c>
      <c r="C962" s="1" t="s">
        <v>1304</v>
      </c>
      <c r="D962" s="1" t="s">
        <v>1736</v>
      </c>
      <c r="E962" s="1">
        <v>4</v>
      </c>
      <c r="F962" s="1">
        <v>2499</v>
      </c>
      <c r="G962" s="1">
        <v>1999.2</v>
      </c>
      <c r="H962" s="1" t="s">
        <v>1805</v>
      </c>
      <c r="I962" s="1" t="s">
        <v>1802</v>
      </c>
      <c r="J962" s="1" t="s">
        <v>1802</v>
      </c>
      <c r="K962" s="1" t="s">
        <v>1803</v>
      </c>
      <c r="L962" s="1">
        <v>80</v>
      </c>
      <c r="M962" s="1">
        <v>1946</v>
      </c>
      <c r="N962">
        <f t="shared" si="126"/>
        <v>7996.8</v>
      </c>
      <c r="O962">
        <f t="shared" si="127"/>
        <v>7784</v>
      </c>
      <c r="P962">
        <f t="shared" si="128"/>
        <v>212.80000000000018</v>
      </c>
      <c r="Q962">
        <f t="shared" si="129"/>
        <v>2.6610644257703105E-2</v>
      </c>
      <c r="R962">
        <f t="shared" si="130"/>
        <v>7996.8</v>
      </c>
      <c r="S962">
        <f t="shared" si="131"/>
        <v>212.80000000000018</v>
      </c>
      <c r="T962" t="str">
        <f t="shared" si="132"/>
        <v>Jun</v>
      </c>
      <c r="U962" t="str">
        <f t="shared" si="133"/>
        <v>Jun-2025</v>
      </c>
      <c r="V962" s="3">
        <f t="shared" si="134"/>
        <v>45809</v>
      </c>
      <c r="W962" t="str">
        <f>VLOOKUP(D962,Products!A:G,3,FALSE)</f>
        <v>Home &amp; Kitchen</v>
      </c>
      <c r="X962" t="str">
        <f>VLOOKUP(D962,Products!A:G,2,FALSE)</f>
        <v>Cookware Set</v>
      </c>
    </row>
    <row r="963" spans="1:24">
      <c r="A963" s="1" t="s">
        <v>2775</v>
      </c>
      <c r="B963" s="2">
        <v>45747</v>
      </c>
      <c r="C963" s="1" t="s">
        <v>1260</v>
      </c>
      <c r="D963" s="1" t="s">
        <v>1710</v>
      </c>
      <c r="E963" s="1">
        <v>2</v>
      </c>
      <c r="F963" s="1">
        <v>3999</v>
      </c>
      <c r="G963" s="1">
        <v>1199.7</v>
      </c>
      <c r="H963" s="1" t="s">
        <v>1801</v>
      </c>
      <c r="I963" s="1" t="s">
        <v>1802</v>
      </c>
      <c r="J963" s="1" t="s">
        <v>1802</v>
      </c>
      <c r="K963" s="1" t="s">
        <v>1817</v>
      </c>
      <c r="L963" s="1">
        <v>100</v>
      </c>
      <c r="M963" s="1">
        <v>3007</v>
      </c>
      <c r="N963">
        <f t="shared" ref="N963:N1026" si="135">E963*F963-G963</f>
        <v>6798.3</v>
      </c>
      <c r="O963">
        <f t="shared" ref="O963:O1026" si="136">E963*M963</f>
        <v>6014</v>
      </c>
      <c r="P963">
        <f t="shared" ref="P963:P1026" si="137">N963-O963</f>
        <v>784.30000000000018</v>
      </c>
      <c r="Q963">
        <f t="shared" ref="Q963:Q1026" si="138">IFERROR(P963/N963,0)</f>
        <v>0.11536707706338352</v>
      </c>
      <c r="R963">
        <f t="shared" ref="R963:R1026" si="139">IF(I963="Cancelled",0,N963)</f>
        <v>6798.3</v>
      </c>
      <c r="S963">
        <f t="shared" ref="S963:S1026" si="140">IF(I963="Cancelled",0,P963)</f>
        <v>784.30000000000018</v>
      </c>
      <c r="T963" t="str">
        <f t="shared" ref="T963:T1026" si="141">TEXT(B963,"mmm")</f>
        <v>Mar</v>
      </c>
      <c r="U963" t="str">
        <f t="shared" ref="U963:U1026" si="142">TEXT(B963,"mmm-yyyy")</f>
        <v>Mar-2025</v>
      </c>
      <c r="V963" s="3">
        <f t="shared" ref="V963:V1026" si="143">DATE(YEAR(B963),MONTH(B963),1)</f>
        <v>45717</v>
      </c>
      <c r="W963" t="str">
        <f>VLOOKUP(D963,Products!A:G,3,FALSE)</f>
        <v>Fashion</v>
      </c>
      <c r="X963" t="str">
        <f>VLOOKUP(D963,Products!A:G,2,FALSE)</f>
        <v>Sneakers</v>
      </c>
    </row>
    <row r="964" spans="1:24">
      <c r="A964" s="1" t="s">
        <v>2776</v>
      </c>
      <c r="B964" s="2">
        <v>45388</v>
      </c>
      <c r="C964" s="1" t="s">
        <v>958</v>
      </c>
      <c r="D964" s="1" t="s">
        <v>1738</v>
      </c>
      <c r="E964" s="1">
        <v>4</v>
      </c>
      <c r="F964" s="1">
        <v>599</v>
      </c>
      <c r="G964" s="1">
        <v>0</v>
      </c>
      <c r="H964" s="1" t="s">
        <v>1823</v>
      </c>
      <c r="I964" s="1" t="s">
        <v>1815</v>
      </c>
      <c r="J964" s="1" t="s">
        <v>1815</v>
      </c>
      <c r="K964" s="1" t="s">
        <v>1817</v>
      </c>
      <c r="L964" s="1">
        <v>100</v>
      </c>
      <c r="M964" s="1">
        <v>443</v>
      </c>
      <c r="N964">
        <f t="shared" si="135"/>
        <v>2396</v>
      </c>
      <c r="O964">
        <f t="shared" si="136"/>
        <v>1772</v>
      </c>
      <c r="P964">
        <f t="shared" si="137"/>
        <v>624</v>
      </c>
      <c r="Q964">
        <f t="shared" si="138"/>
        <v>0.2604340567612688</v>
      </c>
      <c r="R964">
        <f t="shared" si="139"/>
        <v>0</v>
      </c>
      <c r="S964">
        <f t="shared" si="140"/>
        <v>0</v>
      </c>
      <c r="T964" t="str">
        <f t="shared" si="141"/>
        <v>Apr</v>
      </c>
      <c r="U964" t="str">
        <f t="shared" si="142"/>
        <v>Apr-2024</v>
      </c>
      <c r="V964" s="3">
        <f t="shared" si="143"/>
        <v>45383</v>
      </c>
      <c r="W964" t="str">
        <f>VLOOKUP(D964,Products!A:G,3,FALSE)</f>
        <v>Home &amp; Kitchen</v>
      </c>
      <c r="X964" t="str">
        <f>VLOOKUP(D964,Products!A:G,2,FALSE)</f>
        <v>Bedsheet</v>
      </c>
    </row>
    <row r="965" spans="1:24">
      <c r="A965" s="1" t="s">
        <v>2777</v>
      </c>
      <c r="B965" s="2">
        <v>45313</v>
      </c>
      <c r="C965" s="1" t="s">
        <v>1022</v>
      </c>
      <c r="D965" s="1" t="s">
        <v>1719</v>
      </c>
      <c r="E965" s="1">
        <v>1</v>
      </c>
      <c r="F965" s="1">
        <v>399</v>
      </c>
      <c r="G965" s="1">
        <v>39.9</v>
      </c>
      <c r="H965" s="1" t="s">
        <v>1823</v>
      </c>
      <c r="I965" s="1" t="s">
        <v>1802</v>
      </c>
      <c r="J965" s="1" t="s">
        <v>1802</v>
      </c>
      <c r="K965" s="1" t="s">
        <v>1813</v>
      </c>
      <c r="L965" s="1">
        <v>80</v>
      </c>
      <c r="M965" s="1">
        <v>248</v>
      </c>
      <c r="N965">
        <f t="shared" si="135"/>
        <v>359.1</v>
      </c>
      <c r="O965">
        <f t="shared" si="136"/>
        <v>248</v>
      </c>
      <c r="P965">
        <f t="shared" si="137"/>
        <v>111.10000000000002</v>
      </c>
      <c r="Q965">
        <f t="shared" si="138"/>
        <v>0.30938457254246732</v>
      </c>
      <c r="R965">
        <f t="shared" si="139"/>
        <v>359.1</v>
      </c>
      <c r="S965">
        <f t="shared" si="140"/>
        <v>111.10000000000002</v>
      </c>
      <c r="T965" t="str">
        <f t="shared" si="141"/>
        <v>Jan</v>
      </c>
      <c r="U965" t="str">
        <f t="shared" si="142"/>
        <v>Jan-2024</v>
      </c>
      <c r="V965" s="3">
        <f t="shared" si="143"/>
        <v>45292</v>
      </c>
      <c r="W965" t="str">
        <f>VLOOKUP(D965,Products!A:G,3,FALSE)</f>
        <v>Fashion</v>
      </c>
      <c r="X965" t="str">
        <f>VLOOKUP(D965,Products!A:G,2,FALSE)</f>
        <v>Backpack</v>
      </c>
    </row>
    <row r="966" spans="1:24">
      <c r="A966" s="1" t="s">
        <v>2778</v>
      </c>
      <c r="B966" s="2">
        <v>45873</v>
      </c>
      <c r="C966" s="1" t="s">
        <v>1062</v>
      </c>
      <c r="D966" s="1" t="s">
        <v>1785</v>
      </c>
      <c r="E966" s="1">
        <v>1</v>
      </c>
      <c r="F966" s="1">
        <v>2999</v>
      </c>
      <c r="G966" s="1">
        <v>0</v>
      </c>
      <c r="H966" s="1" t="s">
        <v>1801</v>
      </c>
      <c r="I966" s="1" t="s">
        <v>1815</v>
      </c>
      <c r="J966" s="1" t="s">
        <v>1815</v>
      </c>
      <c r="K966" s="1" t="s">
        <v>1807</v>
      </c>
      <c r="L966" s="1">
        <v>40</v>
      </c>
      <c r="M966" s="1">
        <v>2453</v>
      </c>
      <c r="N966">
        <f t="shared" si="135"/>
        <v>2999</v>
      </c>
      <c r="O966">
        <f t="shared" si="136"/>
        <v>2453</v>
      </c>
      <c r="P966">
        <f t="shared" si="137"/>
        <v>546</v>
      </c>
      <c r="Q966">
        <f t="shared" si="138"/>
        <v>0.18206068689563187</v>
      </c>
      <c r="R966">
        <f t="shared" si="139"/>
        <v>0</v>
      </c>
      <c r="S966">
        <f t="shared" si="140"/>
        <v>0</v>
      </c>
      <c r="T966" t="str">
        <f t="shared" si="141"/>
        <v>Aug</v>
      </c>
      <c r="U966" t="str">
        <f t="shared" si="142"/>
        <v>Aug-2025</v>
      </c>
      <c r="V966" s="3">
        <f t="shared" si="143"/>
        <v>45870</v>
      </c>
      <c r="W966" t="str">
        <f>VLOOKUP(D966,Products!A:G,3,FALSE)</f>
        <v>Sports &amp; Fitness</v>
      </c>
      <c r="X966" t="str">
        <f>VLOOKUP(D966,Products!A:G,2,FALSE)</f>
        <v>Dumbbells</v>
      </c>
    </row>
    <row r="967" spans="1:24">
      <c r="A967" s="1" t="s">
        <v>2779</v>
      </c>
      <c r="B967" s="2">
        <v>45858</v>
      </c>
      <c r="C967" s="1" t="s">
        <v>805</v>
      </c>
      <c r="D967" s="1" t="s">
        <v>1742</v>
      </c>
      <c r="E967" s="1">
        <v>1</v>
      </c>
      <c r="F967" s="1">
        <v>299</v>
      </c>
      <c r="G967" s="1">
        <v>0</v>
      </c>
      <c r="H967" s="1" t="s">
        <v>1805</v>
      </c>
      <c r="I967" s="1" t="s">
        <v>1815</v>
      </c>
      <c r="J967" s="1" t="s">
        <v>1815</v>
      </c>
      <c r="K967" s="1" t="s">
        <v>1807</v>
      </c>
      <c r="L967" s="1">
        <v>70</v>
      </c>
      <c r="M967" s="1">
        <v>188</v>
      </c>
      <c r="N967">
        <f t="shared" si="135"/>
        <v>299</v>
      </c>
      <c r="O967">
        <f t="shared" si="136"/>
        <v>188</v>
      </c>
      <c r="P967">
        <f t="shared" si="137"/>
        <v>111</v>
      </c>
      <c r="Q967">
        <f t="shared" si="138"/>
        <v>0.37123745819397991</v>
      </c>
      <c r="R967">
        <f t="shared" si="139"/>
        <v>0</v>
      </c>
      <c r="S967">
        <f t="shared" si="140"/>
        <v>0</v>
      </c>
      <c r="T967" t="str">
        <f t="shared" si="141"/>
        <v>Jul</v>
      </c>
      <c r="U967" t="str">
        <f t="shared" si="142"/>
        <v>Jul-2025</v>
      </c>
      <c r="V967" s="3">
        <f t="shared" si="143"/>
        <v>45839</v>
      </c>
      <c r="W967" t="str">
        <f>VLOOKUP(D967,Products!A:G,3,FALSE)</f>
        <v>Home &amp; Kitchen</v>
      </c>
      <c r="X967" t="str">
        <f>VLOOKUP(D967,Products!A:G,2,FALSE)</f>
        <v>Bedsheet</v>
      </c>
    </row>
    <row r="968" spans="1:24">
      <c r="A968" s="1" t="s">
        <v>2780</v>
      </c>
      <c r="B968" s="2">
        <v>45734</v>
      </c>
      <c r="C968" s="1" t="s">
        <v>1186</v>
      </c>
      <c r="D968" s="1" t="s">
        <v>1778</v>
      </c>
      <c r="E968" s="1">
        <v>2</v>
      </c>
      <c r="F968" s="1">
        <v>499</v>
      </c>
      <c r="G968" s="1">
        <v>149.69999999999999</v>
      </c>
      <c r="H968" s="1" t="s">
        <v>1823</v>
      </c>
      <c r="I968" s="1" t="s">
        <v>1802</v>
      </c>
      <c r="J968" s="1" t="s">
        <v>1809</v>
      </c>
      <c r="K968" s="1" t="s">
        <v>1803</v>
      </c>
      <c r="L968" s="1">
        <v>100</v>
      </c>
      <c r="M968" s="1">
        <v>323</v>
      </c>
      <c r="N968">
        <f t="shared" si="135"/>
        <v>848.3</v>
      </c>
      <c r="O968">
        <f t="shared" si="136"/>
        <v>646</v>
      </c>
      <c r="P968">
        <f t="shared" si="137"/>
        <v>202.29999999999995</v>
      </c>
      <c r="Q968">
        <f t="shared" si="138"/>
        <v>0.23847695390781559</v>
      </c>
      <c r="R968">
        <f t="shared" si="139"/>
        <v>848.3</v>
      </c>
      <c r="S968">
        <f t="shared" si="140"/>
        <v>202.29999999999995</v>
      </c>
      <c r="T968" t="str">
        <f t="shared" si="141"/>
        <v>Mar</v>
      </c>
      <c r="U968" t="str">
        <f t="shared" si="142"/>
        <v>Mar-2025</v>
      </c>
      <c r="V968" s="3">
        <f t="shared" si="143"/>
        <v>45717</v>
      </c>
      <c r="W968" t="str">
        <f>VLOOKUP(D968,Products!A:G,3,FALSE)</f>
        <v>Sports &amp; Fitness</v>
      </c>
      <c r="X968" t="str">
        <f>VLOOKUP(D968,Products!A:G,2,FALSE)</f>
        <v>Yoga Mat</v>
      </c>
    </row>
    <row r="969" spans="1:24">
      <c r="A969" s="1" t="s">
        <v>2781</v>
      </c>
      <c r="B969" s="2">
        <v>45476</v>
      </c>
      <c r="C969" s="1" t="s">
        <v>279</v>
      </c>
      <c r="D969" s="1" t="s">
        <v>1721</v>
      </c>
      <c r="E969" s="1">
        <v>1</v>
      </c>
      <c r="F969" s="1">
        <v>799</v>
      </c>
      <c r="G969" s="1">
        <v>79.900000000000006</v>
      </c>
      <c r="H969" s="1" t="s">
        <v>1805</v>
      </c>
      <c r="I969" s="1" t="s">
        <v>1802</v>
      </c>
      <c r="J969" s="1" t="s">
        <v>1802</v>
      </c>
      <c r="K969" s="1" t="s">
        <v>1817</v>
      </c>
      <c r="L969" s="1">
        <v>70</v>
      </c>
      <c r="M969" s="1">
        <v>639</v>
      </c>
      <c r="N969">
        <f t="shared" si="135"/>
        <v>719.1</v>
      </c>
      <c r="O969">
        <f t="shared" si="136"/>
        <v>639</v>
      </c>
      <c r="P969">
        <f t="shared" si="137"/>
        <v>80.100000000000023</v>
      </c>
      <c r="Q969">
        <f t="shared" si="138"/>
        <v>0.11138923654568213</v>
      </c>
      <c r="R969">
        <f t="shared" si="139"/>
        <v>719.1</v>
      </c>
      <c r="S969">
        <f t="shared" si="140"/>
        <v>80.100000000000023</v>
      </c>
      <c r="T969" t="str">
        <f t="shared" si="141"/>
        <v>Jul</v>
      </c>
      <c r="U969" t="str">
        <f t="shared" si="142"/>
        <v>Jul-2024</v>
      </c>
      <c r="V969" s="3">
        <f t="shared" si="143"/>
        <v>45474</v>
      </c>
      <c r="W969" t="str">
        <f>VLOOKUP(D969,Products!A:G,3,FALSE)</f>
        <v>Fashion</v>
      </c>
      <c r="X969" t="str">
        <f>VLOOKUP(D969,Products!A:G,2,FALSE)</f>
        <v>Backpack</v>
      </c>
    </row>
    <row r="970" spans="1:24">
      <c r="A970" s="1" t="s">
        <v>2782</v>
      </c>
      <c r="B970" s="2">
        <v>45890</v>
      </c>
      <c r="C970" s="1" t="s">
        <v>1394</v>
      </c>
      <c r="D970" s="1" t="s">
        <v>1742</v>
      </c>
      <c r="E970" s="1">
        <v>2</v>
      </c>
      <c r="F970" s="1">
        <v>299</v>
      </c>
      <c r="G970" s="1">
        <v>0</v>
      </c>
      <c r="H970" s="1" t="s">
        <v>1821</v>
      </c>
      <c r="I970" s="1" t="s">
        <v>1815</v>
      </c>
      <c r="J970" s="1" t="s">
        <v>1815</v>
      </c>
      <c r="K970" s="1" t="s">
        <v>1810</v>
      </c>
      <c r="L970" s="1">
        <v>100</v>
      </c>
      <c r="M970" s="1">
        <v>188</v>
      </c>
      <c r="N970">
        <f t="shared" si="135"/>
        <v>598</v>
      </c>
      <c r="O970">
        <f t="shared" si="136"/>
        <v>376</v>
      </c>
      <c r="P970">
        <f t="shared" si="137"/>
        <v>222</v>
      </c>
      <c r="Q970">
        <f t="shared" si="138"/>
        <v>0.37123745819397991</v>
      </c>
      <c r="R970">
        <f t="shared" si="139"/>
        <v>0</v>
      </c>
      <c r="S970">
        <f t="shared" si="140"/>
        <v>0</v>
      </c>
      <c r="T970" t="str">
        <f t="shared" si="141"/>
        <v>Aug</v>
      </c>
      <c r="U970" t="str">
        <f t="shared" si="142"/>
        <v>Aug-2025</v>
      </c>
      <c r="V970" s="3">
        <f t="shared" si="143"/>
        <v>45870</v>
      </c>
      <c r="W970" t="str">
        <f>VLOOKUP(D970,Products!A:G,3,FALSE)</f>
        <v>Home &amp; Kitchen</v>
      </c>
      <c r="X970" t="str">
        <f>VLOOKUP(D970,Products!A:G,2,FALSE)</f>
        <v>Bedsheet</v>
      </c>
    </row>
    <row r="971" spans="1:24">
      <c r="A971" s="1" t="s">
        <v>2783</v>
      </c>
      <c r="B971" s="2">
        <v>45886</v>
      </c>
      <c r="C971" s="1" t="s">
        <v>1517</v>
      </c>
      <c r="D971" s="1" t="s">
        <v>1751</v>
      </c>
      <c r="E971" s="1">
        <v>2</v>
      </c>
      <c r="F971" s="1">
        <v>1599</v>
      </c>
      <c r="G971" s="1">
        <v>159.9</v>
      </c>
      <c r="H971" s="1" t="s">
        <v>1821</v>
      </c>
      <c r="I971" s="1" t="s">
        <v>1802</v>
      </c>
      <c r="J971" s="1" t="s">
        <v>1802</v>
      </c>
      <c r="K971" s="1" t="s">
        <v>1810</v>
      </c>
      <c r="L971" s="1">
        <v>50</v>
      </c>
      <c r="M971" s="1">
        <v>1023</v>
      </c>
      <c r="N971">
        <f t="shared" si="135"/>
        <v>3038.1</v>
      </c>
      <c r="O971">
        <f t="shared" si="136"/>
        <v>2046</v>
      </c>
      <c r="P971">
        <f t="shared" si="137"/>
        <v>992.09999999999991</v>
      </c>
      <c r="Q971">
        <f t="shared" si="138"/>
        <v>0.32655277969783747</v>
      </c>
      <c r="R971">
        <f t="shared" si="139"/>
        <v>3038.1</v>
      </c>
      <c r="S971">
        <f t="shared" si="140"/>
        <v>992.09999999999991</v>
      </c>
      <c r="T971" t="str">
        <f t="shared" si="141"/>
        <v>Aug</v>
      </c>
      <c r="U971" t="str">
        <f t="shared" si="142"/>
        <v>Aug-2025</v>
      </c>
      <c r="V971" s="3">
        <f t="shared" si="143"/>
        <v>45870</v>
      </c>
      <c r="W971" t="str">
        <f>VLOOKUP(D971,Products!A:G,3,FALSE)</f>
        <v>Beauty &amp; Personal Care</v>
      </c>
      <c r="X971" t="str">
        <f>VLOOKUP(D971,Products!A:G,2,FALSE)</f>
        <v>Face Wash</v>
      </c>
    </row>
    <row r="972" spans="1:24">
      <c r="A972" s="1" t="s">
        <v>2784</v>
      </c>
      <c r="B972" s="2">
        <v>45642</v>
      </c>
      <c r="C972" s="1" t="s">
        <v>359</v>
      </c>
      <c r="D972" s="1" t="s">
        <v>1787</v>
      </c>
      <c r="E972" s="1">
        <v>4</v>
      </c>
      <c r="F972" s="1">
        <v>8999</v>
      </c>
      <c r="G972" s="1">
        <v>0</v>
      </c>
      <c r="H972" s="1" t="s">
        <v>1823</v>
      </c>
      <c r="I972" s="1" t="s">
        <v>1815</v>
      </c>
      <c r="J972" s="1" t="s">
        <v>1815</v>
      </c>
      <c r="K972" s="1" t="s">
        <v>1817</v>
      </c>
      <c r="L972" s="1">
        <v>60</v>
      </c>
      <c r="M972" s="1">
        <v>5811</v>
      </c>
      <c r="N972">
        <f t="shared" si="135"/>
        <v>35996</v>
      </c>
      <c r="O972">
        <f t="shared" si="136"/>
        <v>23244</v>
      </c>
      <c r="P972">
        <f t="shared" si="137"/>
        <v>12752</v>
      </c>
      <c r="Q972">
        <f t="shared" si="138"/>
        <v>0.35426158462051338</v>
      </c>
      <c r="R972">
        <f t="shared" si="139"/>
        <v>0</v>
      </c>
      <c r="S972">
        <f t="shared" si="140"/>
        <v>0</v>
      </c>
      <c r="T972" t="str">
        <f t="shared" si="141"/>
        <v>Dec</v>
      </c>
      <c r="U972" t="str">
        <f t="shared" si="142"/>
        <v>Dec-2024</v>
      </c>
      <c r="V972" s="3">
        <f t="shared" si="143"/>
        <v>45627</v>
      </c>
      <c r="W972" t="str">
        <f>VLOOKUP(D972,Products!A:G,3,FALSE)</f>
        <v>Sports &amp; Fitness</v>
      </c>
      <c r="X972" t="str">
        <f>VLOOKUP(D972,Products!A:G,2,FALSE)</f>
        <v>Dumbbells</v>
      </c>
    </row>
    <row r="973" spans="1:24">
      <c r="A973" s="1" t="s">
        <v>2785</v>
      </c>
      <c r="B973" s="2">
        <v>45764</v>
      </c>
      <c r="C973" s="1" t="s">
        <v>1154</v>
      </c>
      <c r="D973" s="1" t="s">
        <v>1710</v>
      </c>
      <c r="E973" s="1">
        <v>4</v>
      </c>
      <c r="F973" s="1">
        <v>3999</v>
      </c>
      <c r="G973" s="1">
        <v>0</v>
      </c>
      <c r="H973" s="1" t="s">
        <v>1805</v>
      </c>
      <c r="I973" s="1" t="s">
        <v>1815</v>
      </c>
      <c r="J973" s="1" t="s">
        <v>1815</v>
      </c>
      <c r="K973" s="1" t="s">
        <v>1810</v>
      </c>
      <c r="L973" s="1">
        <v>80</v>
      </c>
      <c r="M973" s="1">
        <v>3007</v>
      </c>
      <c r="N973">
        <f t="shared" si="135"/>
        <v>15996</v>
      </c>
      <c r="O973">
        <f t="shared" si="136"/>
        <v>12028</v>
      </c>
      <c r="P973">
        <f t="shared" si="137"/>
        <v>3968</v>
      </c>
      <c r="Q973">
        <f t="shared" si="138"/>
        <v>0.24806201550387597</v>
      </c>
      <c r="R973">
        <f t="shared" si="139"/>
        <v>0</v>
      </c>
      <c r="S973">
        <f t="shared" si="140"/>
        <v>0</v>
      </c>
      <c r="T973" t="str">
        <f t="shared" si="141"/>
        <v>Apr</v>
      </c>
      <c r="U973" t="str">
        <f t="shared" si="142"/>
        <v>Apr-2025</v>
      </c>
      <c r="V973" s="3">
        <f t="shared" si="143"/>
        <v>45748</v>
      </c>
      <c r="W973" t="str">
        <f>VLOOKUP(D973,Products!A:G,3,FALSE)</f>
        <v>Fashion</v>
      </c>
      <c r="X973" t="str">
        <f>VLOOKUP(D973,Products!A:G,2,FALSE)</f>
        <v>Sneakers</v>
      </c>
    </row>
    <row r="974" spans="1:24">
      <c r="A974" s="1" t="s">
        <v>2786</v>
      </c>
      <c r="B974" s="2">
        <v>45449</v>
      </c>
      <c r="C974" s="1" t="s">
        <v>1485</v>
      </c>
      <c r="D974" s="1" t="s">
        <v>1681</v>
      </c>
      <c r="E974" s="1">
        <v>2</v>
      </c>
      <c r="F974" s="1">
        <v>799</v>
      </c>
      <c r="G974" s="1">
        <v>79.900000000000006</v>
      </c>
      <c r="H974" s="1" t="s">
        <v>1805</v>
      </c>
      <c r="I974" s="1" t="s">
        <v>1802</v>
      </c>
      <c r="J974" s="1" t="s">
        <v>1802</v>
      </c>
      <c r="K974" s="1" t="s">
        <v>1810</v>
      </c>
      <c r="L974" s="1">
        <v>70</v>
      </c>
      <c r="M974" s="1">
        <v>645</v>
      </c>
      <c r="N974">
        <f t="shared" si="135"/>
        <v>1518.1</v>
      </c>
      <c r="O974">
        <f t="shared" si="136"/>
        <v>1290</v>
      </c>
      <c r="P974">
        <f t="shared" si="137"/>
        <v>228.09999999999991</v>
      </c>
      <c r="Q974">
        <f t="shared" si="138"/>
        <v>0.1502536064817864</v>
      </c>
      <c r="R974">
        <f t="shared" si="139"/>
        <v>1518.1</v>
      </c>
      <c r="S974">
        <f t="shared" si="140"/>
        <v>228.09999999999991</v>
      </c>
      <c r="T974" t="str">
        <f t="shared" si="141"/>
        <v>Jun</v>
      </c>
      <c r="U974" t="str">
        <f t="shared" si="142"/>
        <v>Jun-2024</v>
      </c>
      <c r="V974" s="3">
        <f t="shared" si="143"/>
        <v>45444</v>
      </c>
      <c r="W974" t="str">
        <f>VLOOKUP(D974,Products!A:G,3,FALSE)</f>
        <v>Electronics</v>
      </c>
      <c r="X974" t="str">
        <f>VLOOKUP(D974,Products!A:G,2,FALSE)</f>
        <v>Headphones</v>
      </c>
    </row>
    <row r="975" spans="1:24">
      <c r="A975" s="1" t="s">
        <v>2787</v>
      </c>
      <c r="B975" s="2">
        <v>45713</v>
      </c>
      <c r="C975" s="1" t="s">
        <v>1410</v>
      </c>
      <c r="D975" s="1" t="s">
        <v>1787</v>
      </c>
      <c r="E975" s="1">
        <v>1</v>
      </c>
      <c r="F975" s="1">
        <v>8999</v>
      </c>
      <c r="G975" s="1">
        <v>0</v>
      </c>
      <c r="H975" s="1" t="s">
        <v>1801</v>
      </c>
      <c r="I975" s="1" t="s">
        <v>1802</v>
      </c>
      <c r="J975" s="1" t="s">
        <v>1802</v>
      </c>
      <c r="K975" s="1" t="s">
        <v>1810</v>
      </c>
      <c r="L975" s="1">
        <v>70</v>
      </c>
      <c r="M975" s="1">
        <v>5811</v>
      </c>
      <c r="N975">
        <f t="shared" si="135"/>
        <v>8999</v>
      </c>
      <c r="O975">
        <f t="shared" si="136"/>
        <v>5811</v>
      </c>
      <c r="P975">
        <f t="shared" si="137"/>
        <v>3188</v>
      </c>
      <c r="Q975">
        <f t="shared" si="138"/>
        <v>0.35426158462051338</v>
      </c>
      <c r="R975">
        <f t="shared" si="139"/>
        <v>8999</v>
      </c>
      <c r="S975">
        <f t="shared" si="140"/>
        <v>3188</v>
      </c>
      <c r="T975" t="str">
        <f t="shared" si="141"/>
        <v>Feb</v>
      </c>
      <c r="U975" t="str">
        <f t="shared" si="142"/>
        <v>Feb-2025</v>
      </c>
      <c r="V975" s="3">
        <f t="shared" si="143"/>
        <v>45689</v>
      </c>
      <c r="W975" t="str">
        <f>VLOOKUP(D975,Products!A:G,3,FALSE)</f>
        <v>Sports &amp; Fitness</v>
      </c>
      <c r="X975" t="str">
        <f>VLOOKUP(D975,Products!A:G,2,FALSE)</f>
        <v>Dumbbells</v>
      </c>
    </row>
    <row r="976" spans="1:24">
      <c r="A976" s="1" t="s">
        <v>2788</v>
      </c>
      <c r="B976" s="2">
        <v>45900</v>
      </c>
      <c r="C976" s="1" t="s">
        <v>1657</v>
      </c>
      <c r="D976" s="1" t="s">
        <v>1670</v>
      </c>
      <c r="E976" s="1">
        <v>1</v>
      </c>
      <c r="F976" s="1">
        <v>599</v>
      </c>
      <c r="G976" s="1">
        <v>89.85</v>
      </c>
      <c r="H976" s="1" t="s">
        <v>1823</v>
      </c>
      <c r="I976" s="1" t="s">
        <v>1802</v>
      </c>
      <c r="J976" s="1" t="s">
        <v>1802</v>
      </c>
      <c r="K976" s="1" t="s">
        <v>1817</v>
      </c>
      <c r="L976" s="1">
        <v>60</v>
      </c>
      <c r="M976" s="1">
        <v>426</v>
      </c>
      <c r="N976">
        <f t="shared" si="135"/>
        <v>509.15</v>
      </c>
      <c r="O976">
        <f t="shared" si="136"/>
        <v>426</v>
      </c>
      <c r="P976">
        <f t="shared" si="137"/>
        <v>83.149999999999977</v>
      </c>
      <c r="Q976">
        <f t="shared" si="138"/>
        <v>0.16331140135519981</v>
      </c>
      <c r="R976">
        <f t="shared" si="139"/>
        <v>509.15</v>
      </c>
      <c r="S976">
        <f t="shared" si="140"/>
        <v>83.149999999999977</v>
      </c>
      <c r="T976" t="str">
        <f t="shared" si="141"/>
        <v>Aug</v>
      </c>
      <c r="U976" t="str">
        <f t="shared" si="142"/>
        <v>Aug-2025</v>
      </c>
      <c r="V976" s="3">
        <f t="shared" si="143"/>
        <v>45870</v>
      </c>
      <c r="W976" t="str">
        <f>VLOOKUP(D976,Products!A:G,3,FALSE)</f>
        <v>Electronics</v>
      </c>
      <c r="X976" t="str">
        <f>VLOOKUP(D976,Products!A:G,2,FALSE)</f>
        <v>Laptop</v>
      </c>
    </row>
    <row r="977" spans="1:24">
      <c r="A977" s="1" t="s">
        <v>2789</v>
      </c>
      <c r="B977" s="2">
        <v>45554</v>
      </c>
      <c r="C977" s="1" t="s">
        <v>923</v>
      </c>
      <c r="D977" s="1" t="s">
        <v>1782</v>
      </c>
      <c r="E977" s="1">
        <v>2</v>
      </c>
      <c r="F977" s="1">
        <v>6999</v>
      </c>
      <c r="G977" s="1">
        <v>699.9</v>
      </c>
      <c r="H977" s="1" t="s">
        <v>1801</v>
      </c>
      <c r="I977" s="1" t="s">
        <v>1802</v>
      </c>
      <c r="J977" s="1" t="s">
        <v>1802</v>
      </c>
      <c r="K977" s="1" t="s">
        <v>1817</v>
      </c>
      <c r="L977" s="1">
        <v>50</v>
      </c>
      <c r="M977" s="1">
        <v>4782</v>
      </c>
      <c r="N977">
        <f t="shared" si="135"/>
        <v>13298.1</v>
      </c>
      <c r="O977">
        <f t="shared" si="136"/>
        <v>9564</v>
      </c>
      <c r="P977">
        <f t="shared" si="137"/>
        <v>3734.1000000000004</v>
      </c>
      <c r="Q977">
        <f t="shared" si="138"/>
        <v>0.28079951271234238</v>
      </c>
      <c r="R977">
        <f t="shared" si="139"/>
        <v>13298.1</v>
      </c>
      <c r="S977">
        <f t="shared" si="140"/>
        <v>3734.1000000000004</v>
      </c>
      <c r="T977" t="str">
        <f t="shared" si="141"/>
        <v>Sep</v>
      </c>
      <c r="U977" t="str">
        <f t="shared" si="142"/>
        <v>Sep-2024</v>
      </c>
      <c r="V977" s="3">
        <f t="shared" si="143"/>
        <v>45536</v>
      </c>
      <c r="W977" t="str">
        <f>VLOOKUP(D977,Products!A:G,3,FALSE)</f>
        <v>Sports &amp; Fitness</v>
      </c>
      <c r="X977" t="str">
        <f>VLOOKUP(D977,Products!A:G,2,FALSE)</f>
        <v>Running Shoes</v>
      </c>
    </row>
    <row r="978" spans="1:24">
      <c r="A978" s="1" t="s">
        <v>2790</v>
      </c>
      <c r="B978" s="2">
        <v>45819</v>
      </c>
      <c r="C978" s="1" t="s">
        <v>64</v>
      </c>
      <c r="D978" s="1" t="s">
        <v>1681</v>
      </c>
      <c r="E978" s="1">
        <v>2</v>
      </c>
      <c r="F978" s="1">
        <v>799</v>
      </c>
      <c r="G978" s="1">
        <v>0</v>
      </c>
      <c r="H978" s="1" t="s">
        <v>1821</v>
      </c>
      <c r="I978" s="1" t="s">
        <v>1802</v>
      </c>
      <c r="J978" s="1" t="s">
        <v>1809</v>
      </c>
      <c r="K978" s="1" t="s">
        <v>1807</v>
      </c>
      <c r="L978" s="1">
        <v>80</v>
      </c>
      <c r="M978" s="1">
        <v>645</v>
      </c>
      <c r="N978">
        <f t="shared" si="135"/>
        <v>1598</v>
      </c>
      <c r="O978">
        <f t="shared" si="136"/>
        <v>1290</v>
      </c>
      <c r="P978">
        <f t="shared" si="137"/>
        <v>308</v>
      </c>
      <c r="Q978">
        <f t="shared" si="138"/>
        <v>0.19274092615769711</v>
      </c>
      <c r="R978">
        <f t="shared" si="139"/>
        <v>1598</v>
      </c>
      <c r="S978">
        <f t="shared" si="140"/>
        <v>308</v>
      </c>
      <c r="T978" t="str">
        <f t="shared" si="141"/>
        <v>Jun</v>
      </c>
      <c r="U978" t="str">
        <f t="shared" si="142"/>
        <v>Jun-2025</v>
      </c>
      <c r="V978" s="3">
        <f t="shared" si="143"/>
        <v>45809</v>
      </c>
      <c r="W978" t="str">
        <f>VLOOKUP(D978,Products!A:G,3,FALSE)</f>
        <v>Electronics</v>
      </c>
      <c r="X978" t="str">
        <f>VLOOKUP(D978,Products!A:G,2,FALSE)</f>
        <v>Headphones</v>
      </c>
    </row>
    <row r="979" spans="1:24">
      <c r="A979" s="1" t="s">
        <v>2791</v>
      </c>
      <c r="B979" s="2">
        <v>45379</v>
      </c>
      <c r="C979" s="1" t="s">
        <v>1049</v>
      </c>
      <c r="D979" s="1" t="s">
        <v>1774</v>
      </c>
      <c r="E979" s="1">
        <v>4</v>
      </c>
      <c r="F979" s="1">
        <v>499</v>
      </c>
      <c r="G979" s="1">
        <v>0</v>
      </c>
      <c r="H979" s="1" t="s">
        <v>1821</v>
      </c>
      <c r="I979" s="1" t="s">
        <v>1802</v>
      </c>
      <c r="J979" s="1" t="s">
        <v>1802</v>
      </c>
      <c r="K979" s="1" t="s">
        <v>1810</v>
      </c>
      <c r="L979" s="1">
        <v>50</v>
      </c>
      <c r="M979" s="1">
        <v>280</v>
      </c>
      <c r="N979">
        <f t="shared" si="135"/>
        <v>1996</v>
      </c>
      <c r="O979">
        <f t="shared" si="136"/>
        <v>1120</v>
      </c>
      <c r="P979">
        <f t="shared" si="137"/>
        <v>876</v>
      </c>
      <c r="Q979">
        <f t="shared" si="138"/>
        <v>0.43887775551102204</v>
      </c>
      <c r="R979">
        <f t="shared" si="139"/>
        <v>1996</v>
      </c>
      <c r="S979">
        <f t="shared" si="140"/>
        <v>876</v>
      </c>
      <c r="T979" t="str">
        <f t="shared" si="141"/>
        <v>Mar</v>
      </c>
      <c r="U979" t="str">
        <f t="shared" si="142"/>
        <v>Mar-2024</v>
      </c>
      <c r="V979" s="3">
        <f t="shared" si="143"/>
        <v>45352</v>
      </c>
      <c r="W979" t="str">
        <f>VLOOKUP(D979,Products!A:G,3,FALSE)</f>
        <v>Sports &amp; Fitness</v>
      </c>
      <c r="X979" t="str">
        <f>VLOOKUP(D979,Products!A:G,2,FALSE)</f>
        <v>Yoga Mat</v>
      </c>
    </row>
    <row r="980" spans="1:24">
      <c r="A980" s="1" t="s">
        <v>2792</v>
      </c>
      <c r="B980" s="2">
        <v>45835</v>
      </c>
      <c r="C980" s="1" t="s">
        <v>165</v>
      </c>
      <c r="D980" s="1" t="s">
        <v>1789</v>
      </c>
      <c r="E980" s="1">
        <v>2</v>
      </c>
      <c r="F980" s="1">
        <v>999</v>
      </c>
      <c r="G980" s="1">
        <v>299.7</v>
      </c>
      <c r="H980" s="1" t="s">
        <v>1805</v>
      </c>
      <c r="I980" s="1" t="s">
        <v>1802</v>
      </c>
      <c r="J980" s="1" t="s">
        <v>1802</v>
      </c>
      <c r="K980" s="1" t="s">
        <v>1817</v>
      </c>
      <c r="L980" s="1">
        <v>100</v>
      </c>
      <c r="M980" s="1">
        <v>727</v>
      </c>
      <c r="N980">
        <f t="shared" si="135"/>
        <v>1698.3</v>
      </c>
      <c r="O980">
        <f t="shared" si="136"/>
        <v>1454</v>
      </c>
      <c r="P980">
        <f t="shared" si="137"/>
        <v>244.29999999999995</v>
      </c>
      <c r="Q980">
        <f t="shared" si="138"/>
        <v>0.14384973208502619</v>
      </c>
      <c r="R980">
        <f t="shared" si="139"/>
        <v>1698.3</v>
      </c>
      <c r="S980">
        <f t="shared" si="140"/>
        <v>244.29999999999995</v>
      </c>
      <c r="T980" t="str">
        <f t="shared" si="141"/>
        <v>Jun</v>
      </c>
      <c r="U980" t="str">
        <f t="shared" si="142"/>
        <v>Jun-2025</v>
      </c>
      <c r="V980" s="3">
        <f t="shared" si="143"/>
        <v>45809</v>
      </c>
      <c r="W980" t="str">
        <f>VLOOKUP(D980,Products!A:G,3,FALSE)</f>
        <v>Sports &amp; Fitness</v>
      </c>
      <c r="X980" t="str">
        <f>VLOOKUP(D980,Products!A:G,2,FALSE)</f>
        <v>Dumbbells</v>
      </c>
    </row>
    <row r="981" spans="1:24">
      <c r="A981" s="1" t="s">
        <v>2793</v>
      </c>
      <c r="B981" s="2">
        <v>45738</v>
      </c>
      <c r="C981" s="1" t="s">
        <v>1059</v>
      </c>
      <c r="D981" s="1" t="s">
        <v>1780</v>
      </c>
      <c r="E981" s="1">
        <v>2</v>
      </c>
      <c r="F981" s="1">
        <v>2999</v>
      </c>
      <c r="G981" s="1">
        <v>599.79999999999995</v>
      </c>
      <c r="H981" s="1" t="s">
        <v>1805</v>
      </c>
      <c r="I981" s="1" t="s">
        <v>1802</v>
      </c>
      <c r="J981" s="1" t="s">
        <v>1809</v>
      </c>
      <c r="K981" s="1" t="s">
        <v>1813</v>
      </c>
      <c r="L981" s="1">
        <v>60</v>
      </c>
      <c r="M981" s="1">
        <v>2394</v>
      </c>
      <c r="N981">
        <f t="shared" si="135"/>
        <v>5398.2</v>
      </c>
      <c r="O981">
        <f t="shared" si="136"/>
        <v>4788</v>
      </c>
      <c r="P981">
        <f t="shared" si="137"/>
        <v>610.19999999999982</v>
      </c>
      <c r="Q981">
        <f t="shared" si="138"/>
        <v>0.11303767922640877</v>
      </c>
      <c r="R981">
        <f t="shared" si="139"/>
        <v>5398.2</v>
      </c>
      <c r="S981">
        <f t="shared" si="140"/>
        <v>610.19999999999982</v>
      </c>
      <c r="T981" t="str">
        <f t="shared" si="141"/>
        <v>Mar</v>
      </c>
      <c r="U981" t="str">
        <f t="shared" si="142"/>
        <v>Mar-2025</v>
      </c>
      <c r="V981" s="3">
        <f t="shared" si="143"/>
        <v>45717</v>
      </c>
      <c r="W981" t="str">
        <f>VLOOKUP(D981,Products!A:G,3,FALSE)</f>
        <v>Sports &amp; Fitness</v>
      </c>
      <c r="X981" t="str">
        <f>VLOOKUP(D981,Products!A:G,2,FALSE)</f>
        <v>Running Shoes</v>
      </c>
    </row>
    <row r="982" spans="1:24">
      <c r="A982" s="1" t="s">
        <v>2794</v>
      </c>
      <c r="B982" s="2">
        <v>45905</v>
      </c>
      <c r="C982" s="1" t="s">
        <v>1218</v>
      </c>
      <c r="D982" s="1" t="s">
        <v>1736</v>
      </c>
      <c r="E982" s="1">
        <v>1</v>
      </c>
      <c r="F982" s="1">
        <v>2499</v>
      </c>
      <c r="G982" s="1">
        <v>0</v>
      </c>
      <c r="H982" s="1" t="s">
        <v>1805</v>
      </c>
      <c r="I982" s="1" t="s">
        <v>1802</v>
      </c>
      <c r="J982" s="1" t="s">
        <v>1802</v>
      </c>
      <c r="K982" s="1" t="s">
        <v>1810</v>
      </c>
      <c r="L982" s="1">
        <v>70</v>
      </c>
      <c r="M982" s="1">
        <v>1946</v>
      </c>
      <c r="N982">
        <f t="shared" si="135"/>
        <v>2499</v>
      </c>
      <c r="O982">
        <f t="shared" si="136"/>
        <v>1946</v>
      </c>
      <c r="P982">
        <f t="shared" si="137"/>
        <v>553</v>
      </c>
      <c r="Q982">
        <f t="shared" si="138"/>
        <v>0.22128851540616246</v>
      </c>
      <c r="R982">
        <f t="shared" si="139"/>
        <v>2499</v>
      </c>
      <c r="S982">
        <f t="shared" si="140"/>
        <v>553</v>
      </c>
      <c r="T982" t="str">
        <f t="shared" si="141"/>
        <v>Sep</v>
      </c>
      <c r="U982" t="str">
        <f t="shared" si="142"/>
        <v>Sep-2025</v>
      </c>
      <c r="V982" s="3">
        <f t="shared" si="143"/>
        <v>45901</v>
      </c>
      <c r="W982" t="str">
        <f>VLOOKUP(D982,Products!A:G,3,FALSE)</f>
        <v>Home &amp; Kitchen</v>
      </c>
      <c r="X982" t="str">
        <f>VLOOKUP(D982,Products!A:G,2,FALSE)</f>
        <v>Cookware Set</v>
      </c>
    </row>
    <row r="983" spans="1:24">
      <c r="A983" s="1" t="s">
        <v>2795</v>
      </c>
      <c r="B983" s="2">
        <v>45493</v>
      </c>
      <c r="C983" s="1" t="s">
        <v>1499</v>
      </c>
      <c r="D983" s="1" t="s">
        <v>1714</v>
      </c>
      <c r="E983" s="1">
        <v>1</v>
      </c>
      <c r="F983" s="1">
        <v>4999</v>
      </c>
      <c r="G983" s="1">
        <v>0</v>
      </c>
      <c r="H983" s="1" t="s">
        <v>1801</v>
      </c>
      <c r="I983" s="1" t="s">
        <v>1815</v>
      </c>
      <c r="J983" s="1" t="s">
        <v>1815</v>
      </c>
      <c r="K983" s="1" t="s">
        <v>1803</v>
      </c>
      <c r="L983" s="1">
        <v>60</v>
      </c>
      <c r="M983" s="1">
        <v>3985</v>
      </c>
      <c r="N983">
        <f t="shared" si="135"/>
        <v>4999</v>
      </c>
      <c r="O983">
        <f t="shared" si="136"/>
        <v>3985</v>
      </c>
      <c r="P983">
        <f t="shared" si="137"/>
        <v>1014</v>
      </c>
      <c r="Q983">
        <f t="shared" si="138"/>
        <v>0.20284056811362272</v>
      </c>
      <c r="R983">
        <f t="shared" si="139"/>
        <v>0</v>
      </c>
      <c r="S983">
        <f t="shared" si="140"/>
        <v>0</v>
      </c>
      <c r="T983" t="str">
        <f t="shared" si="141"/>
        <v>Jul</v>
      </c>
      <c r="U983" t="str">
        <f t="shared" si="142"/>
        <v>Jul-2024</v>
      </c>
      <c r="V983" s="3">
        <f t="shared" si="143"/>
        <v>45474</v>
      </c>
      <c r="W983" t="str">
        <f>VLOOKUP(D983,Products!A:G,3,FALSE)</f>
        <v>Fashion</v>
      </c>
      <c r="X983" t="str">
        <f>VLOOKUP(D983,Products!A:G,2,FALSE)</f>
        <v>Jacket</v>
      </c>
    </row>
    <row r="984" spans="1:24">
      <c r="A984" s="1" t="s">
        <v>2796</v>
      </c>
      <c r="B984" s="2">
        <v>45627</v>
      </c>
      <c r="C984" s="1" t="s">
        <v>684</v>
      </c>
      <c r="D984" s="1" t="s">
        <v>1695</v>
      </c>
      <c r="E984" s="1">
        <v>3</v>
      </c>
      <c r="F984" s="1">
        <v>1999</v>
      </c>
      <c r="G984" s="1">
        <v>299.85000000000002</v>
      </c>
      <c r="H984" s="1" t="s">
        <v>1801</v>
      </c>
      <c r="I984" s="1" t="s">
        <v>1802</v>
      </c>
      <c r="J984" s="1" t="s">
        <v>1802</v>
      </c>
      <c r="K984" s="1" t="s">
        <v>1813</v>
      </c>
      <c r="L984" s="1">
        <v>40</v>
      </c>
      <c r="M984" s="1">
        <v>1597</v>
      </c>
      <c r="N984">
        <f t="shared" si="135"/>
        <v>5697.15</v>
      </c>
      <c r="O984">
        <f t="shared" si="136"/>
        <v>4791</v>
      </c>
      <c r="P984">
        <f t="shared" si="137"/>
        <v>906.14999999999964</v>
      </c>
      <c r="Q984">
        <f t="shared" si="138"/>
        <v>0.15905321081593424</v>
      </c>
      <c r="R984">
        <f t="shared" si="139"/>
        <v>5697.15</v>
      </c>
      <c r="S984">
        <f t="shared" si="140"/>
        <v>906.14999999999964</v>
      </c>
      <c r="T984" t="str">
        <f t="shared" si="141"/>
        <v>Dec</v>
      </c>
      <c r="U984" t="str">
        <f t="shared" si="142"/>
        <v>Dec-2024</v>
      </c>
      <c r="V984" s="3">
        <f t="shared" si="143"/>
        <v>45627</v>
      </c>
      <c r="W984" t="str">
        <f>VLOOKUP(D984,Products!A:G,3,FALSE)</f>
        <v>Electronics</v>
      </c>
      <c r="X984" t="str">
        <f>VLOOKUP(D984,Products!A:G,2,FALSE)</f>
        <v>Power Bank</v>
      </c>
    </row>
    <row r="985" spans="1:24">
      <c r="A985" s="1" t="s">
        <v>2797</v>
      </c>
      <c r="B985" s="2">
        <v>45562</v>
      </c>
      <c r="C985" s="1" t="s">
        <v>670</v>
      </c>
      <c r="D985" s="1" t="s">
        <v>1690</v>
      </c>
      <c r="E985" s="1">
        <v>2</v>
      </c>
      <c r="F985" s="1">
        <v>6999</v>
      </c>
      <c r="G985" s="1">
        <v>2099.6999999999998</v>
      </c>
      <c r="H985" s="1" t="s">
        <v>1805</v>
      </c>
      <c r="I985" s="1" t="s">
        <v>1802</v>
      </c>
      <c r="J985" s="1" t="s">
        <v>1809</v>
      </c>
      <c r="K985" s="1" t="s">
        <v>1819</v>
      </c>
      <c r="L985" s="1">
        <v>60</v>
      </c>
      <c r="M985" s="1">
        <v>4046</v>
      </c>
      <c r="N985">
        <f t="shared" si="135"/>
        <v>11898.3</v>
      </c>
      <c r="O985">
        <f t="shared" si="136"/>
        <v>8092</v>
      </c>
      <c r="P985">
        <f t="shared" si="137"/>
        <v>3806.2999999999993</v>
      </c>
      <c r="Q985">
        <f t="shared" si="138"/>
        <v>0.3199028432633233</v>
      </c>
      <c r="R985">
        <f t="shared" si="139"/>
        <v>11898.3</v>
      </c>
      <c r="S985">
        <f t="shared" si="140"/>
        <v>3806.2999999999993</v>
      </c>
      <c r="T985" t="str">
        <f t="shared" si="141"/>
        <v>Sep</v>
      </c>
      <c r="U985" t="str">
        <f t="shared" si="142"/>
        <v>Sep-2024</v>
      </c>
      <c r="V985" s="3">
        <f t="shared" si="143"/>
        <v>45536</v>
      </c>
      <c r="W985" t="str">
        <f>VLOOKUP(D985,Products!A:G,3,FALSE)</f>
        <v>Electronics</v>
      </c>
      <c r="X985" t="str">
        <f>VLOOKUP(D985,Products!A:G,2,FALSE)</f>
        <v>Power Bank</v>
      </c>
    </row>
    <row r="986" spans="1:24">
      <c r="A986" s="1" t="s">
        <v>2798</v>
      </c>
      <c r="B986" s="2">
        <v>45454</v>
      </c>
      <c r="C986" s="1" t="s">
        <v>315</v>
      </c>
      <c r="D986" s="1" t="s">
        <v>1740</v>
      </c>
      <c r="E986" s="1">
        <v>3</v>
      </c>
      <c r="F986" s="1">
        <v>4999</v>
      </c>
      <c r="G986" s="1">
        <v>0</v>
      </c>
      <c r="H986" s="1" t="s">
        <v>1821</v>
      </c>
      <c r="I986" s="1" t="s">
        <v>1815</v>
      </c>
      <c r="J986" s="1" t="s">
        <v>1815</v>
      </c>
      <c r="K986" s="1" t="s">
        <v>1810</v>
      </c>
      <c r="L986" s="1">
        <v>60</v>
      </c>
      <c r="M986" s="1">
        <v>2912</v>
      </c>
      <c r="N986">
        <f t="shared" si="135"/>
        <v>14997</v>
      </c>
      <c r="O986">
        <f t="shared" si="136"/>
        <v>8736</v>
      </c>
      <c r="P986">
        <f t="shared" si="137"/>
        <v>6261</v>
      </c>
      <c r="Q986">
        <f t="shared" si="138"/>
        <v>0.41748349669933987</v>
      </c>
      <c r="R986">
        <f t="shared" si="139"/>
        <v>0</v>
      </c>
      <c r="S986">
        <f t="shared" si="140"/>
        <v>0</v>
      </c>
      <c r="T986" t="str">
        <f t="shared" si="141"/>
        <v>Jun</v>
      </c>
      <c r="U986" t="str">
        <f t="shared" si="142"/>
        <v>Jun-2024</v>
      </c>
      <c r="V986" s="3">
        <f t="shared" si="143"/>
        <v>45444</v>
      </c>
      <c r="W986" t="str">
        <f>VLOOKUP(D986,Products!A:G,3,FALSE)</f>
        <v>Home &amp; Kitchen</v>
      </c>
      <c r="X986" t="str">
        <f>VLOOKUP(D986,Products!A:G,2,FALSE)</f>
        <v>Bedsheet</v>
      </c>
    </row>
    <row r="987" spans="1:24">
      <c r="A987" s="1" t="s">
        <v>2799</v>
      </c>
      <c r="B987" s="2">
        <v>45425</v>
      </c>
      <c r="C987" s="1" t="s">
        <v>866</v>
      </c>
      <c r="D987" s="1" t="s">
        <v>1730</v>
      </c>
      <c r="E987" s="1">
        <v>2</v>
      </c>
      <c r="F987" s="1">
        <v>1999</v>
      </c>
      <c r="G987" s="1">
        <v>799.6</v>
      </c>
      <c r="H987" s="1" t="s">
        <v>1805</v>
      </c>
      <c r="I987" s="1" t="s">
        <v>1802</v>
      </c>
      <c r="J987" s="1" t="s">
        <v>1802</v>
      </c>
      <c r="K987" s="1" t="s">
        <v>1807</v>
      </c>
      <c r="L987" s="1">
        <v>80</v>
      </c>
      <c r="M987" s="1">
        <v>1398</v>
      </c>
      <c r="N987">
        <f t="shared" si="135"/>
        <v>3198.4</v>
      </c>
      <c r="O987">
        <f t="shared" si="136"/>
        <v>2796</v>
      </c>
      <c r="P987">
        <f t="shared" si="137"/>
        <v>402.40000000000009</v>
      </c>
      <c r="Q987">
        <f t="shared" si="138"/>
        <v>0.12581290645322663</v>
      </c>
      <c r="R987">
        <f t="shared" si="139"/>
        <v>3198.4</v>
      </c>
      <c r="S987">
        <f t="shared" si="140"/>
        <v>402.40000000000009</v>
      </c>
      <c r="T987" t="str">
        <f t="shared" si="141"/>
        <v>May</v>
      </c>
      <c r="U987" t="str">
        <f t="shared" si="142"/>
        <v>May-2024</v>
      </c>
      <c r="V987" s="3">
        <f t="shared" si="143"/>
        <v>45413</v>
      </c>
      <c r="W987" t="str">
        <f>VLOOKUP(D987,Products!A:G,3,FALSE)</f>
        <v>Home &amp; Kitchen</v>
      </c>
      <c r="X987" t="str">
        <f>VLOOKUP(D987,Products!A:G,2,FALSE)</f>
        <v>Air Fryer</v>
      </c>
    </row>
    <row r="988" spans="1:24">
      <c r="A988" s="1" t="s">
        <v>2800</v>
      </c>
      <c r="B988" s="2">
        <v>45812</v>
      </c>
      <c r="C988" s="1" t="s">
        <v>361</v>
      </c>
      <c r="D988" s="1" t="s">
        <v>1795</v>
      </c>
      <c r="E988" s="1">
        <v>2</v>
      </c>
      <c r="F988" s="1">
        <v>499</v>
      </c>
      <c r="G988" s="1">
        <v>0</v>
      </c>
      <c r="H988" s="1" t="s">
        <v>1801</v>
      </c>
      <c r="I988" s="1" t="s">
        <v>1815</v>
      </c>
      <c r="J988" s="1" t="s">
        <v>1815</v>
      </c>
      <c r="K988" s="1" t="s">
        <v>1810</v>
      </c>
      <c r="L988" s="1">
        <v>70</v>
      </c>
      <c r="M988" s="1">
        <v>324</v>
      </c>
      <c r="N988">
        <f t="shared" si="135"/>
        <v>998</v>
      </c>
      <c r="O988">
        <f t="shared" si="136"/>
        <v>648</v>
      </c>
      <c r="P988">
        <f t="shared" si="137"/>
        <v>350</v>
      </c>
      <c r="Q988">
        <f t="shared" si="138"/>
        <v>0.35070140280561124</v>
      </c>
      <c r="R988">
        <f t="shared" si="139"/>
        <v>0</v>
      </c>
      <c r="S988">
        <f t="shared" si="140"/>
        <v>0</v>
      </c>
      <c r="T988" t="str">
        <f t="shared" si="141"/>
        <v>Jun</v>
      </c>
      <c r="U988" t="str">
        <f t="shared" si="142"/>
        <v>Jun-2025</v>
      </c>
      <c r="V988" s="3">
        <f t="shared" si="143"/>
        <v>45809</v>
      </c>
      <c r="W988" t="str">
        <f>VLOOKUP(D988,Products!A:G,3,FALSE)</f>
        <v>Sports &amp; Fitness</v>
      </c>
      <c r="X988" t="str">
        <f>VLOOKUP(D988,Products!A:G,2,FALSE)</f>
        <v>Cricket Bat</v>
      </c>
    </row>
    <row r="989" spans="1:24">
      <c r="A989" s="1" t="s">
        <v>2801</v>
      </c>
      <c r="B989" s="2">
        <v>45451</v>
      </c>
      <c r="C989" s="1" t="s">
        <v>1397</v>
      </c>
      <c r="D989" s="1" t="s">
        <v>1688</v>
      </c>
      <c r="E989" s="1">
        <v>2</v>
      </c>
      <c r="F989" s="1">
        <v>999</v>
      </c>
      <c r="G989" s="1">
        <v>199.8</v>
      </c>
      <c r="H989" s="1" t="s">
        <v>1805</v>
      </c>
      <c r="I989" s="1" t="s">
        <v>1802</v>
      </c>
      <c r="J989" s="1" t="s">
        <v>1802</v>
      </c>
      <c r="K989" s="1" t="s">
        <v>1813</v>
      </c>
      <c r="L989" s="1">
        <v>100</v>
      </c>
      <c r="M989" s="1">
        <v>813</v>
      </c>
      <c r="N989">
        <f t="shared" si="135"/>
        <v>1798.2</v>
      </c>
      <c r="O989">
        <f t="shared" si="136"/>
        <v>1626</v>
      </c>
      <c r="P989">
        <f t="shared" si="137"/>
        <v>172.20000000000005</v>
      </c>
      <c r="Q989">
        <f t="shared" si="138"/>
        <v>9.576242909576245E-2</v>
      </c>
      <c r="R989">
        <f t="shared" si="139"/>
        <v>1798.2</v>
      </c>
      <c r="S989">
        <f t="shared" si="140"/>
        <v>172.20000000000005</v>
      </c>
      <c r="T989" t="str">
        <f t="shared" si="141"/>
        <v>Jun</v>
      </c>
      <c r="U989" t="str">
        <f t="shared" si="142"/>
        <v>Jun-2024</v>
      </c>
      <c r="V989" s="3">
        <f t="shared" si="143"/>
        <v>45444</v>
      </c>
      <c r="W989" t="str">
        <f>VLOOKUP(D989,Products!A:G,3,FALSE)</f>
        <v>Electronics</v>
      </c>
      <c r="X989" t="str">
        <f>VLOOKUP(D989,Products!A:G,2,FALSE)</f>
        <v>Smartwatch</v>
      </c>
    </row>
    <row r="990" spans="1:24">
      <c r="A990" s="1" t="s">
        <v>2802</v>
      </c>
      <c r="B990" s="2">
        <v>45928</v>
      </c>
      <c r="C990" s="1" t="s">
        <v>1616</v>
      </c>
      <c r="D990" s="1" t="s">
        <v>1736</v>
      </c>
      <c r="E990" s="1">
        <v>2</v>
      </c>
      <c r="F990" s="1">
        <v>2499</v>
      </c>
      <c r="G990" s="1">
        <v>249.9</v>
      </c>
      <c r="H990" s="1" t="s">
        <v>1801</v>
      </c>
      <c r="I990" s="1" t="s">
        <v>1802</v>
      </c>
      <c r="J990" s="1" t="s">
        <v>1802</v>
      </c>
      <c r="K990" s="1" t="s">
        <v>1813</v>
      </c>
      <c r="L990" s="1">
        <v>100</v>
      </c>
      <c r="M990" s="1">
        <v>1946</v>
      </c>
      <c r="N990">
        <f t="shared" si="135"/>
        <v>4748.1000000000004</v>
      </c>
      <c r="O990">
        <f t="shared" si="136"/>
        <v>3892</v>
      </c>
      <c r="P990">
        <f t="shared" si="137"/>
        <v>856.10000000000036</v>
      </c>
      <c r="Q990">
        <f t="shared" si="138"/>
        <v>0.18030370042753949</v>
      </c>
      <c r="R990">
        <f t="shared" si="139"/>
        <v>4748.1000000000004</v>
      </c>
      <c r="S990">
        <f t="shared" si="140"/>
        <v>856.10000000000036</v>
      </c>
      <c r="T990" t="str">
        <f t="shared" si="141"/>
        <v>Sep</v>
      </c>
      <c r="U990" t="str">
        <f t="shared" si="142"/>
        <v>Sep-2025</v>
      </c>
      <c r="V990" s="3">
        <f t="shared" si="143"/>
        <v>45901</v>
      </c>
      <c r="W990" t="str">
        <f>VLOOKUP(D990,Products!A:G,3,FALSE)</f>
        <v>Home &amp; Kitchen</v>
      </c>
      <c r="X990" t="str">
        <f>VLOOKUP(D990,Products!A:G,2,FALSE)</f>
        <v>Cookware Set</v>
      </c>
    </row>
    <row r="991" spans="1:24">
      <c r="A991" s="1" t="s">
        <v>2803</v>
      </c>
      <c r="B991" s="2">
        <v>45870</v>
      </c>
      <c r="C991" s="1" t="s">
        <v>428</v>
      </c>
      <c r="D991" s="1" t="s">
        <v>1785</v>
      </c>
      <c r="E991" s="1">
        <v>1</v>
      </c>
      <c r="F991" s="1">
        <v>2999</v>
      </c>
      <c r="G991" s="1">
        <v>599.79999999999995</v>
      </c>
      <c r="H991" s="1" t="s">
        <v>1805</v>
      </c>
      <c r="I991" s="1" t="s">
        <v>1802</v>
      </c>
      <c r="J991" s="1" t="s">
        <v>1809</v>
      </c>
      <c r="K991" s="1" t="s">
        <v>1807</v>
      </c>
      <c r="L991" s="1">
        <v>70</v>
      </c>
      <c r="M991" s="1">
        <v>2453</v>
      </c>
      <c r="N991">
        <f t="shared" si="135"/>
        <v>2399.1999999999998</v>
      </c>
      <c r="O991">
        <f t="shared" si="136"/>
        <v>2453</v>
      </c>
      <c r="P991">
        <f t="shared" si="137"/>
        <v>-53.800000000000182</v>
      </c>
      <c r="Q991">
        <f t="shared" si="138"/>
        <v>-2.2424141380460231E-2</v>
      </c>
      <c r="R991">
        <f t="shared" si="139"/>
        <v>2399.1999999999998</v>
      </c>
      <c r="S991">
        <f t="shared" si="140"/>
        <v>-53.800000000000182</v>
      </c>
      <c r="T991" t="str">
        <f t="shared" si="141"/>
        <v>Aug</v>
      </c>
      <c r="U991" t="str">
        <f t="shared" si="142"/>
        <v>Aug-2025</v>
      </c>
      <c r="V991" s="3">
        <f t="shared" si="143"/>
        <v>45870</v>
      </c>
      <c r="W991" t="str">
        <f>VLOOKUP(D991,Products!A:G,3,FALSE)</f>
        <v>Sports &amp; Fitness</v>
      </c>
      <c r="X991" t="str">
        <f>VLOOKUP(D991,Products!A:G,2,FALSE)</f>
        <v>Dumbbells</v>
      </c>
    </row>
    <row r="992" spans="1:24">
      <c r="A992" s="1" t="s">
        <v>2804</v>
      </c>
      <c r="B992" s="2">
        <v>45393</v>
      </c>
      <c r="C992" s="1" t="s">
        <v>1303</v>
      </c>
      <c r="D992" s="1" t="s">
        <v>1754</v>
      </c>
      <c r="E992" s="1">
        <v>3</v>
      </c>
      <c r="F992" s="1">
        <v>399</v>
      </c>
      <c r="G992" s="1">
        <v>179.55</v>
      </c>
      <c r="H992" s="1" t="s">
        <v>1801</v>
      </c>
      <c r="I992" s="1" t="s">
        <v>1802</v>
      </c>
      <c r="J992" s="1" t="s">
        <v>1802</v>
      </c>
      <c r="K992" s="1" t="s">
        <v>1813</v>
      </c>
      <c r="L992" s="1">
        <v>60</v>
      </c>
      <c r="M992" s="1">
        <v>252</v>
      </c>
      <c r="N992">
        <f t="shared" si="135"/>
        <v>1017.45</v>
      </c>
      <c r="O992">
        <f t="shared" si="136"/>
        <v>756</v>
      </c>
      <c r="P992">
        <f t="shared" si="137"/>
        <v>261.45000000000005</v>
      </c>
      <c r="Q992">
        <f t="shared" si="138"/>
        <v>0.25696594427244585</v>
      </c>
      <c r="R992">
        <f t="shared" si="139"/>
        <v>1017.45</v>
      </c>
      <c r="S992">
        <f t="shared" si="140"/>
        <v>261.45000000000005</v>
      </c>
      <c r="T992" t="str">
        <f t="shared" si="141"/>
        <v>Apr</v>
      </c>
      <c r="U992" t="str">
        <f t="shared" si="142"/>
        <v>Apr-2024</v>
      </c>
      <c r="V992" s="3">
        <f t="shared" si="143"/>
        <v>45383</v>
      </c>
      <c r="W992" t="str">
        <f>VLOOKUP(D992,Products!A:G,3,FALSE)</f>
        <v>Beauty &amp; Personal Care</v>
      </c>
      <c r="X992" t="str">
        <f>VLOOKUP(D992,Products!A:G,2,FALSE)</f>
        <v>Shampoo</v>
      </c>
    </row>
    <row r="993" spans="1:24">
      <c r="A993" s="1" t="s">
        <v>2805</v>
      </c>
      <c r="B993" s="2">
        <v>45856</v>
      </c>
      <c r="C993" s="1" t="s">
        <v>1518</v>
      </c>
      <c r="D993" s="1" t="s">
        <v>1768</v>
      </c>
      <c r="E993" s="1">
        <v>1</v>
      </c>
      <c r="F993" s="1">
        <v>399</v>
      </c>
      <c r="G993" s="1">
        <v>19.95</v>
      </c>
      <c r="H993" s="1" t="s">
        <v>1821</v>
      </c>
      <c r="I993" s="1" t="s">
        <v>1802</v>
      </c>
      <c r="J993" s="1" t="s">
        <v>1802</v>
      </c>
      <c r="K993" s="1" t="s">
        <v>1810</v>
      </c>
      <c r="L993" s="1">
        <v>70</v>
      </c>
      <c r="M993" s="1">
        <v>322</v>
      </c>
      <c r="N993">
        <f t="shared" si="135"/>
        <v>379.05</v>
      </c>
      <c r="O993">
        <f t="shared" si="136"/>
        <v>322</v>
      </c>
      <c r="P993">
        <f t="shared" si="137"/>
        <v>57.050000000000011</v>
      </c>
      <c r="Q993">
        <f t="shared" si="138"/>
        <v>0.15050784856879043</v>
      </c>
      <c r="R993">
        <f t="shared" si="139"/>
        <v>379.05</v>
      </c>
      <c r="S993">
        <f t="shared" si="140"/>
        <v>57.050000000000011</v>
      </c>
      <c r="T993" t="str">
        <f t="shared" si="141"/>
        <v>Jul</v>
      </c>
      <c r="U993" t="str">
        <f t="shared" si="142"/>
        <v>Jul-2025</v>
      </c>
      <c r="V993" s="3">
        <f t="shared" si="143"/>
        <v>45839</v>
      </c>
      <c r="W993" t="str">
        <f>VLOOKUP(D993,Products!A:G,3,FALSE)</f>
        <v>Beauty &amp; Personal Care</v>
      </c>
      <c r="X993" t="str">
        <f>VLOOKUP(D993,Products!A:G,2,FALSE)</f>
        <v>Skin Care Kit</v>
      </c>
    </row>
    <row r="994" spans="1:24">
      <c r="A994" s="1" t="s">
        <v>2806</v>
      </c>
      <c r="B994" s="2">
        <v>45743</v>
      </c>
      <c r="C994" s="1" t="s">
        <v>1399</v>
      </c>
      <c r="D994" s="1" t="s">
        <v>1784</v>
      </c>
      <c r="E994" s="1">
        <v>2</v>
      </c>
      <c r="F994" s="1">
        <v>2999</v>
      </c>
      <c r="G994" s="1">
        <v>1199.5999999999999</v>
      </c>
      <c r="H994" s="1" t="s">
        <v>1821</v>
      </c>
      <c r="I994" s="1" t="s">
        <v>1802</v>
      </c>
      <c r="J994" s="1" t="s">
        <v>1802</v>
      </c>
      <c r="K994" s="1" t="s">
        <v>1803</v>
      </c>
      <c r="L994" s="1">
        <v>70</v>
      </c>
      <c r="M994" s="1">
        <v>2377</v>
      </c>
      <c r="N994">
        <f t="shared" si="135"/>
        <v>4798.3999999999996</v>
      </c>
      <c r="O994">
        <f t="shared" si="136"/>
        <v>4754</v>
      </c>
      <c r="P994">
        <f t="shared" si="137"/>
        <v>44.399999999999636</v>
      </c>
      <c r="Q994">
        <f t="shared" si="138"/>
        <v>9.2530843614537436E-3</v>
      </c>
      <c r="R994">
        <f t="shared" si="139"/>
        <v>4798.3999999999996</v>
      </c>
      <c r="S994">
        <f t="shared" si="140"/>
        <v>44.399999999999636</v>
      </c>
      <c r="T994" t="str">
        <f t="shared" si="141"/>
        <v>Mar</v>
      </c>
      <c r="U994" t="str">
        <f t="shared" si="142"/>
        <v>Mar-2025</v>
      </c>
      <c r="V994" s="3">
        <f t="shared" si="143"/>
        <v>45717</v>
      </c>
      <c r="W994" t="str">
        <f>VLOOKUP(D994,Products!A:G,3,FALSE)</f>
        <v>Sports &amp; Fitness</v>
      </c>
      <c r="X994" t="str">
        <f>VLOOKUP(D994,Products!A:G,2,FALSE)</f>
        <v>Running Shoes</v>
      </c>
    </row>
    <row r="995" spans="1:24">
      <c r="A995" s="1" t="s">
        <v>2807</v>
      </c>
      <c r="B995" s="2">
        <v>45543</v>
      </c>
      <c r="C995" s="1" t="s">
        <v>129</v>
      </c>
      <c r="D995" s="1" t="s">
        <v>1730</v>
      </c>
      <c r="E995" s="1">
        <v>1</v>
      </c>
      <c r="F995" s="1">
        <v>1999</v>
      </c>
      <c r="G995" s="1">
        <v>0</v>
      </c>
      <c r="H995" s="1" t="s">
        <v>1805</v>
      </c>
      <c r="I995" s="1" t="s">
        <v>1815</v>
      </c>
      <c r="J995" s="1" t="s">
        <v>1815</v>
      </c>
      <c r="K995" s="1" t="s">
        <v>1813</v>
      </c>
      <c r="L995" s="1">
        <v>50</v>
      </c>
      <c r="M995" s="1">
        <v>1398</v>
      </c>
      <c r="N995">
        <f t="shared" si="135"/>
        <v>1999</v>
      </c>
      <c r="O995">
        <f t="shared" si="136"/>
        <v>1398</v>
      </c>
      <c r="P995">
        <f t="shared" si="137"/>
        <v>601</v>
      </c>
      <c r="Q995">
        <f t="shared" si="138"/>
        <v>0.30065032516258128</v>
      </c>
      <c r="R995">
        <f t="shared" si="139"/>
        <v>0</v>
      </c>
      <c r="S995">
        <f t="shared" si="140"/>
        <v>0</v>
      </c>
      <c r="T995" t="str">
        <f t="shared" si="141"/>
        <v>Sep</v>
      </c>
      <c r="U995" t="str">
        <f t="shared" si="142"/>
        <v>Sep-2024</v>
      </c>
      <c r="V995" s="3">
        <f t="shared" si="143"/>
        <v>45536</v>
      </c>
      <c r="W995" t="str">
        <f>VLOOKUP(D995,Products!A:G,3,FALSE)</f>
        <v>Home &amp; Kitchen</v>
      </c>
      <c r="X995" t="str">
        <f>VLOOKUP(D995,Products!A:G,2,FALSE)</f>
        <v>Air Fryer</v>
      </c>
    </row>
    <row r="996" spans="1:24">
      <c r="A996" s="1" t="s">
        <v>2808</v>
      </c>
      <c r="B996" s="2">
        <v>45717</v>
      </c>
      <c r="C996" s="1" t="s">
        <v>202</v>
      </c>
      <c r="D996" s="1" t="s">
        <v>1752</v>
      </c>
      <c r="E996" s="1">
        <v>2</v>
      </c>
      <c r="F996" s="1">
        <v>2999</v>
      </c>
      <c r="G996" s="1">
        <v>299.89999999999998</v>
      </c>
      <c r="H996" s="1" t="s">
        <v>1812</v>
      </c>
      <c r="I996" s="1" t="s">
        <v>1802</v>
      </c>
      <c r="J996" s="1" t="s">
        <v>1802</v>
      </c>
      <c r="K996" s="1" t="s">
        <v>1807</v>
      </c>
      <c r="L996" s="1">
        <v>100</v>
      </c>
      <c r="M996" s="1">
        <v>1877</v>
      </c>
      <c r="N996">
        <f t="shared" si="135"/>
        <v>5698.1</v>
      </c>
      <c r="O996">
        <f t="shared" si="136"/>
        <v>3754</v>
      </c>
      <c r="P996">
        <f t="shared" si="137"/>
        <v>1944.1000000000004</v>
      </c>
      <c r="Q996">
        <f t="shared" si="138"/>
        <v>0.34118390340639865</v>
      </c>
      <c r="R996">
        <f t="shared" si="139"/>
        <v>5698.1</v>
      </c>
      <c r="S996">
        <f t="shared" si="140"/>
        <v>1944.1000000000004</v>
      </c>
      <c r="T996" t="str">
        <f t="shared" si="141"/>
        <v>Mar</v>
      </c>
      <c r="U996" t="str">
        <f t="shared" si="142"/>
        <v>Mar-2025</v>
      </c>
      <c r="V996" s="3">
        <f t="shared" si="143"/>
        <v>45717</v>
      </c>
      <c r="W996" t="str">
        <f>VLOOKUP(D996,Products!A:G,3,FALSE)</f>
        <v>Beauty &amp; Personal Care</v>
      </c>
      <c r="X996" t="str">
        <f>VLOOKUP(D996,Products!A:G,2,FALSE)</f>
        <v>Face Wash</v>
      </c>
    </row>
    <row r="997" spans="1:24">
      <c r="A997" s="1" t="s">
        <v>2809</v>
      </c>
      <c r="B997" s="2">
        <v>45949</v>
      </c>
      <c r="C997" s="1" t="s">
        <v>257</v>
      </c>
      <c r="D997" s="1" t="s">
        <v>1789</v>
      </c>
      <c r="E997" s="1">
        <v>3</v>
      </c>
      <c r="F997" s="1">
        <v>999</v>
      </c>
      <c r="G997" s="1">
        <v>0</v>
      </c>
      <c r="H997" s="1" t="s">
        <v>1821</v>
      </c>
      <c r="I997" s="1" t="s">
        <v>1815</v>
      </c>
      <c r="J997" s="1" t="s">
        <v>1815</v>
      </c>
      <c r="K997" s="1" t="s">
        <v>1819</v>
      </c>
      <c r="L997" s="1">
        <v>60</v>
      </c>
      <c r="M997" s="1">
        <v>727</v>
      </c>
      <c r="N997">
        <f t="shared" si="135"/>
        <v>2997</v>
      </c>
      <c r="O997">
        <f t="shared" si="136"/>
        <v>2181</v>
      </c>
      <c r="P997">
        <f t="shared" si="137"/>
        <v>816</v>
      </c>
      <c r="Q997">
        <f t="shared" si="138"/>
        <v>0.2722722722722723</v>
      </c>
      <c r="R997">
        <f t="shared" si="139"/>
        <v>0</v>
      </c>
      <c r="S997">
        <f t="shared" si="140"/>
        <v>0</v>
      </c>
      <c r="T997" t="str">
        <f t="shared" si="141"/>
        <v>Oct</v>
      </c>
      <c r="U997" t="str">
        <f t="shared" si="142"/>
        <v>Oct-2025</v>
      </c>
      <c r="V997" s="3">
        <f t="shared" si="143"/>
        <v>45931</v>
      </c>
      <c r="W997" t="str">
        <f>VLOOKUP(D997,Products!A:G,3,FALSE)</f>
        <v>Sports &amp; Fitness</v>
      </c>
      <c r="X997" t="str">
        <f>VLOOKUP(D997,Products!A:G,2,FALSE)</f>
        <v>Dumbbells</v>
      </c>
    </row>
    <row r="998" spans="1:24">
      <c r="A998" s="1" t="s">
        <v>2810</v>
      </c>
      <c r="B998" s="2">
        <v>45705</v>
      </c>
      <c r="C998" s="1" t="s">
        <v>1479</v>
      </c>
      <c r="D998" s="1" t="s">
        <v>1758</v>
      </c>
      <c r="E998" s="1">
        <v>1</v>
      </c>
      <c r="F998" s="1">
        <v>2499</v>
      </c>
      <c r="G998" s="1">
        <v>124.95</v>
      </c>
      <c r="H998" s="1" t="s">
        <v>1805</v>
      </c>
      <c r="I998" s="1" t="s">
        <v>1802</v>
      </c>
      <c r="J998" s="1" t="s">
        <v>1809</v>
      </c>
      <c r="K998" s="1" t="s">
        <v>1807</v>
      </c>
      <c r="L998" s="1">
        <v>50</v>
      </c>
      <c r="M998" s="1">
        <v>1632</v>
      </c>
      <c r="N998">
        <f t="shared" si="135"/>
        <v>2374.0500000000002</v>
      </c>
      <c r="O998">
        <f t="shared" si="136"/>
        <v>1632</v>
      </c>
      <c r="P998">
        <f t="shared" si="137"/>
        <v>742.05000000000018</v>
      </c>
      <c r="Q998">
        <f t="shared" si="138"/>
        <v>0.31256713211600434</v>
      </c>
      <c r="R998">
        <f t="shared" si="139"/>
        <v>2374.0500000000002</v>
      </c>
      <c r="S998">
        <f t="shared" si="140"/>
        <v>742.05000000000018</v>
      </c>
      <c r="T998" t="str">
        <f t="shared" si="141"/>
        <v>Feb</v>
      </c>
      <c r="U998" t="str">
        <f t="shared" si="142"/>
        <v>Feb-2025</v>
      </c>
      <c r="V998" s="3">
        <f t="shared" si="143"/>
        <v>45689</v>
      </c>
      <c r="W998" t="str">
        <f>VLOOKUP(D998,Products!A:G,3,FALSE)</f>
        <v>Beauty &amp; Personal Care</v>
      </c>
      <c r="X998" t="str">
        <f>VLOOKUP(D998,Products!A:G,2,FALSE)</f>
        <v>Shampoo</v>
      </c>
    </row>
    <row r="999" spans="1:24">
      <c r="A999" s="1" t="s">
        <v>2811</v>
      </c>
      <c r="B999" s="2">
        <v>45637</v>
      </c>
      <c r="C999" s="1" t="s">
        <v>840</v>
      </c>
      <c r="D999" s="1" t="s">
        <v>1752</v>
      </c>
      <c r="E999" s="1">
        <v>3</v>
      </c>
      <c r="F999" s="1">
        <v>2999</v>
      </c>
      <c r="G999" s="1">
        <v>0</v>
      </c>
      <c r="H999" s="1" t="s">
        <v>1801</v>
      </c>
      <c r="I999" s="1" t="s">
        <v>1815</v>
      </c>
      <c r="J999" s="1" t="s">
        <v>1815</v>
      </c>
      <c r="K999" s="1" t="s">
        <v>1810</v>
      </c>
      <c r="L999" s="1">
        <v>70</v>
      </c>
      <c r="M999" s="1">
        <v>1877</v>
      </c>
      <c r="N999">
        <f t="shared" si="135"/>
        <v>8997</v>
      </c>
      <c r="O999">
        <f t="shared" si="136"/>
        <v>5631</v>
      </c>
      <c r="P999">
        <f t="shared" si="137"/>
        <v>3366</v>
      </c>
      <c r="Q999">
        <f t="shared" si="138"/>
        <v>0.37412470823607868</v>
      </c>
      <c r="R999">
        <f t="shared" si="139"/>
        <v>0</v>
      </c>
      <c r="S999">
        <f t="shared" si="140"/>
        <v>0</v>
      </c>
      <c r="T999" t="str">
        <f t="shared" si="141"/>
        <v>Dec</v>
      </c>
      <c r="U999" t="str">
        <f t="shared" si="142"/>
        <v>Dec-2024</v>
      </c>
      <c r="V999" s="3">
        <f t="shared" si="143"/>
        <v>45627</v>
      </c>
      <c r="W999" t="str">
        <f>VLOOKUP(D999,Products!A:G,3,FALSE)</f>
        <v>Beauty &amp; Personal Care</v>
      </c>
      <c r="X999" t="str">
        <f>VLOOKUP(D999,Products!A:G,2,FALSE)</f>
        <v>Face Wash</v>
      </c>
    </row>
    <row r="1000" spans="1:24">
      <c r="A1000" s="1" t="s">
        <v>2812</v>
      </c>
      <c r="B1000" s="2">
        <v>45885</v>
      </c>
      <c r="C1000" s="1" t="s">
        <v>1357</v>
      </c>
      <c r="D1000" s="1" t="s">
        <v>1777</v>
      </c>
      <c r="E1000" s="1">
        <v>1</v>
      </c>
      <c r="F1000" s="1">
        <v>3999</v>
      </c>
      <c r="G1000" s="1">
        <v>399.9</v>
      </c>
      <c r="H1000" s="1" t="s">
        <v>1821</v>
      </c>
      <c r="I1000" s="1" t="s">
        <v>1802</v>
      </c>
      <c r="J1000" s="1" t="s">
        <v>1802</v>
      </c>
      <c r="K1000" s="1" t="s">
        <v>1813</v>
      </c>
      <c r="L1000" s="1">
        <v>50</v>
      </c>
      <c r="M1000" s="1">
        <v>2514</v>
      </c>
      <c r="N1000">
        <f t="shared" si="135"/>
        <v>3599.1</v>
      </c>
      <c r="O1000">
        <f t="shared" si="136"/>
        <v>2514</v>
      </c>
      <c r="P1000">
        <f t="shared" si="137"/>
        <v>1085.0999999999999</v>
      </c>
      <c r="Q1000">
        <f t="shared" si="138"/>
        <v>0.30149203967658578</v>
      </c>
      <c r="R1000">
        <f t="shared" si="139"/>
        <v>3599.1</v>
      </c>
      <c r="S1000">
        <f t="shared" si="140"/>
        <v>1085.0999999999999</v>
      </c>
      <c r="T1000" t="str">
        <f t="shared" si="141"/>
        <v>Aug</v>
      </c>
      <c r="U1000" t="str">
        <f t="shared" si="142"/>
        <v>Aug-2025</v>
      </c>
      <c r="V1000" s="3">
        <f t="shared" si="143"/>
        <v>45870</v>
      </c>
      <c r="W1000" t="str">
        <f>VLOOKUP(D1000,Products!A:G,3,FALSE)</f>
        <v>Sports &amp; Fitness</v>
      </c>
      <c r="X1000" t="str">
        <f>VLOOKUP(D1000,Products!A:G,2,FALSE)</f>
        <v>Yoga Mat</v>
      </c>
    </row>
    <row r="1001" spans="1:24">
      <c r="A1001" s="1" t="s">
        <v>2813</v>
      </c>
      <c r="B1001" s="2">
        <v>45756</v>
      </c>
      <c r="C1001" s="1" t="s">
        <v>857</v>
      </c>
      <c r="D1001" s="1" t="s">
        <v>1686</v>
      </c>
      <c r="E1001" s="1">
        <v>1</v>
      </c>
      <c r="F1001" s="1">
        <v>1299</v>
      </c>
      <c r="G1001" s="1">
        <v>129.9</v>
      </c>
      <c r="H1001" s="1" t="s">
        <v>1805</v>
      </c>
      <c r="I1001" s="1" t="s">
        <v>1802</v>
      </c>
      <c r="J1001" s="1" t="s">
        <v>1802</v>
      </c>
      <c r="K1001" s="1" t="s">
        <v>1819</v>
      </c>
      <c r="L1001" s="1">
        <v>60</v>
      </c>
      <c r="M1001" s="1">
        <v>881</v>
      </c>
      <c r="N1001">
        <f t="shared" si="135"/>
        <v>1169.0999999999999</v>
      </c>
      <c r="O1001">
        <f t="shared" si="136"/>
        <v>881</v>
      </c>
      <c r="P1001">
        <f t="shared" si="137"/>
        <v>288.09999999999991</v>
      </c>
      <c r="Q1001">
        <f t="shared" si="138"/>
        <v>0.24642887691386531</v>
      </c>
      <c r="R1001">
        <f t="shared" si="139"/>
        <v>1169.0999999999999</v>
      </c>
      <c r="S1001">
        <f t="shared" si="140"/>
        <v>288.09999999999991</v>
      </c>
      <c r="T1001" t="str">
        <f t="shared" si="141"/>
        <v>Apr</v>
      </c>
      <c r="U1001" t="str">
        <f t="shared" si="142"/>
        <v>Apr-2025</v>
      </c>
      <c r="V1001" s="3">
        <f t="shared" si="143"/>
        <v>45748</v>
      </c>
      <c r="W1001" t="str">
        <f>VLOOKUP(D1001,Products!A:G,3,FALSE)</f>
        <v>Electronics</v>
      </c>
      <c r="X1001" t="str">
        <f>VLOOKUP(D1001,Products!A:G,2,FALSE)</f>
        <v>Smartwatch</v>
      </c>
    </row>
    <row r="1002" spans="1:24">
      <c r="A1002" s="1" t="s">
        <v>2814</v>
      </c>
      <c r="B1002" s="2">
        <v>45792</v>
      </c>
      <c r="C1002" s="1" t="s">
        <v>1176</v>
      </c>
      <c r="D1002" s="1" t="s">
        <v>1701</v>
      </c>
      <c r="E1002" s="1">
        <v>1</v>
      </c>
      <c r="F1002" s="1">
        <v>1299</v>
      </c>
      <c r="G1002" s="1">
        <v>194.85</v>
      </c>
      <c r="H1002" s="1" t="s">
        <v>1821</v>
      </c>
      <c r="I1002" s="1" t="s">
        <v>1802</v>
      </c>
      <c r="J1002" s="1" t="s">
        <v>1802</v>
      </c>
      <c r="K1002" s="1" t="s">
        <v>1817</v>
      </c>
      <c r="L1002" s="1">
        <v>80</v>
      </c>
      <c r="M1002" s="1">
        <v>969</v>
      </c>
      <c r="N1002">
        <f t="shared" si="135"/>
        <v>1104.1500000000001</v>
      </c>
      <c r="O1002">
        <f t="shared" si="136"/>
        <v>969</v>
      </c>
      <c r="P1002">
        <f t="shared" si="137"/>
        <v>135.15000000000009</v>
      </c>
      <c r="Q1002">
        <f t="shared" si="138"/>
        <v>0.12240184757505781</v>
      </c>
      <c r="R1002">
        <f t="shared" si="139"/>
        <v>1104.1500000000001</v>
      </c>
      <c r="S1002">
        <f t="shared" si="140"/>
        <v>135.15000000000009</v>
      </c>
      <c r="T1002" t="str">
        <f t="shared" si="141"/>
        <v>May</v>
      </c>
      <c r="U1002" t="str">
        <f t="shared" si="142"/>
        <v>May-2025</v>
      </c>
      <c r="V1002" s="3">
        <f t="shared" si="143"/>
        <v>45778</v>
      </c>
      <c r="W1002" t="str">
        <f>VLOOKUP(D1002,Products!A:G,3,FALSE)</f>
        <v>Fashion</v>
      </c>
      <c r="X1002" t="str">
        <f>VLOOKUP(D1002,Products!A:G,2,FALSE)</f>
        <v>T-Shirt</v>
      </c>
    </row>
    <row r="1003" spans="1:24">
      <c r="A1003" s="1" t="s">
        <v>2815</v>
      </c>
      <c r="B1003" s="2">
        <v>45655</v>
      </c>
      <c r="C1003" s="1" t="s">
        <v>1646</v>
      </c>
      <c r="D1003" s="1" t="s">
        <v>1711</v>
      </c>
      <c r="E1003" s="1">
        <v>1</v>
      </c>
      <c r="F1003" s="1">
        <v>1599</v>
      </c>
      <c r="G1003" s="1">
        <v>159.9</v>
      </c>
      <c r="H1003" s="1" t="s">
        <v>1821</v>
      </c>
      <c r="I1003" s="1" t="s">
        <v>1802</v>
      </c>
      <c r="J1003" s="1" t="s">
        <v>1802</v>
      </c>
      <c r="K1003" s="1" t="s">
        <v>1817</v>
      </c>
      <c r="L1003" s="1">
        <v>60</v>
      </c>
      <c r="M1003" s="1">
        <v>1180</v>
      </c>
      <c r="N1003">
        <f t="shared" si="135"/>
        <v>1439.1</v>
      </c>
      <c r="O1003">
        <f t="shared" si="136"/>
        <v>1180</v>
      </c>
      <c r="P1003">
        <f t="shared" si="137"/>
        <v>259.09999999999991</v>
      </c>
      <c r="Q1003">
        <f t="shared" si="138"/>
        <v>0.18004308248210682</v>
      </c>
      <c r="R1003">
        <f t="shared" si="139"/>
        <v>1439.1</v>
      </c>
      <c r="S1003">
        <f t="shared" si="140"/>
        <v>259.09999999999991</v>
      </c>
      <c r="T1003" t="str">
        <f t="shared" si="141"/>
        <v>Dec</v>
      </c>
      <c r="U1003" t="str">
        <f t="shared" si="142"/>
        <v>Dec-2024</v>
      </c>
      <c r="V1003" s="3">
        <f t="shared" si="143"/>
        <v>45627</v>
      </c>
      <c r="W1003" t="str">
        <f>VLOOKUP(D1003,Products!A:G,3,FALSE)</f>
        <v>Fashion</v>
      </c>
      <c r="X1003" t="str">
        <f>VLOOKUP(D1003,Products!A:G,2,FALSE)</f>
        <v>Sneakers</v>
      </c>
    </row>
    <row r="1004" spans="1:24">
      <c r="A1004" s="1" t="s">
        <v>2816</v>
      </c>
      <c r="B1004" s="2">
        <v>45839</v>
      </c>
      <c r="C1004" s="1" t="s">
        <v>851</v>
      </c>
      <c r="D1004" s="1" t="s">
        <v>1696</v>
      </c>
      <c r="E1004" s="1">
        <v>3</v>
      </c>
      <c r="F1004" s="1">
        <v>799</v>
      </c>
      <c r="G1004" s="1">
        <v>599.25</v>
      </c>
      <c r="H1004" s="1" t="s">
        <v>1801</v>
      </c>
      <c r="I1004" s="1" t="s">
        <v>1802</v>
      </c>
      <c r="J1004" s="1" t="s">
        <v>1809</v>
      </c>
      <c r="K1004" s="1" t="s">
        <v>1807</v>
      </c>
      <c r="L1004" s="1">
        <v>70</v>
      </c>
      <c r="M1004" s="1">
        <v>613</v>
      </c>
      <c r="N1004">
        <f t="shared" si="135"/>
        <v>1797.75</v>
      </c>
      <c r="O1004">
        <f t="shared" si="136"/>
        <v>1839</v>
      </c>
      <c r="P1004">
        <f t="shared" si="137"/>
        <v>-41.25</v>
      </c>
      <c r="Q1004">
        <f t="shared" si="138"/>
        <v>-2.2945348352106799E-2</v>
      </c>
      <c r="R1004">
        <f t="shared" si="139"/>
        <v>1797.75</v>
      </c>
      <c r="S1004">
        <f t="shared" si="140"/>
        <v>-41.25</v>
      </c>
      <c r="T1004" t="str">
        <f t="shared" si="141"/>
        <v>Jul</v>
      </c>
      <c r="U1004" t="str">
        <f t="shared" si="142"/>
        <v>Jul-2025</v>
      </c>
      <c r="V1004" s="3">
        <f t="shared" si="143"/>
        <v>45839</v>
      </c>
      <c r="W1004" t="str">
        <f>VLOOKUP(D1004,Products!A:G,3,FALSE)</f>
        <v>Fashion</v>
      </c>
      <c r="X1004" t="str">
        <f>VLOOKUP(D1004,Products!A:G,2,FALSE)</f>
        <v>T-Shirt</v>
      </c>
    </row>
    <row r="1005" spans="1:24">
      <c r="A1005" s="1" t="s">
        <v>2817</v>
      </c>
      <c r="B1005" s="2">
        <v>45438</v>
      </c>
      <c r="C1005" s="1" t="s">
        <v>53</v>
      </c>
      <c r="D1005" s="1" t="s">
        <v>1702</v>
      </c>
      <c r="E1005" s="1">
        <v>1</v>
      </c>
      <c r="F1005" s="1">
        <v>4999</v>
      </c>
      <c r="G1005" s="1">
        <v>249.95</v>
      </c>
      <c r="H1005" s="1" t="s">
        <v>1805</v>
      </c>
      <c r="I1005" s="1" t="s">
        <v>1802</v>
      </c>
      <c r="J1005" s="1" t="s">
        <v>1802</v>
      </c>
      <c r="K1005" s="1" t="s">
        <v>1819</v>
      </c>
      <c r="L1005" s="1">
        <v>40</v>
      </c>
      <c r="M1005" s="1">
        <v>3572</v>
      </c>
      <c r="N1005">
        <f t="shared" si="135"/>
        <v>4749.05</v>
      </c>
      <c r="O1005">
        <f t="shared" si="136"/>
        <v>3572</v>
      </c>
      <c r="P1005">
        <f t="shared" si="137"/>
        <v>1177.0500000000002</v>
      </c>
      <c r="Q1005">
        <f t="shared" si="138"/>
        <v>0.24784956991398283</v>
      </c>
      <c r="R1005">
        <f t="shared" si="139"/>
        <v>4749.05</v>
      </c>
      <c r="S1005">
        <f t="shared" si="140"/>
        <v>1177.0500000000002</v>
      </c>
      <c r="T1005" t="str">
        <f t="shared" si="141"/>
        <v>May</v>
      </c>
      <c r="U1005" t="str">
        <f t="shared" si="142"/>
        <v>May-2024</v>
      </c>
      <c r="V1005" s="3">
        <f t="shared" si="143"/>
        <v>45413</v>
      </c>
      <c r="W1005" t="str">
        <f>VLOOKUP(D1005,Products!A:G,3,FALSE)</f>
        <v>Fashion</v>
      </c>
      <c r="X1005" t="str">
        <f>VLOOKUP(D1005,Products!A:G,2,FALSE)</f>
        <v>Jeans</v>
      </c>
    </row>
    <row r="1006" spans="1:24">
      <c r="A1006" s="1" t="s">
        <v>2818</v>
      </c>
      <c r="B1006" s="2">
        <v>45889</v>
      </c>
      <c r="C1006" s="1" t="s">
        <v>803</v>
      </c>
      <c r="D1006" s="1" t="s">
        <v>1717</v>
      </c>
      <c r="E1006" s="1">
        <v>1</v>
      </c>
      <c r="F1006" s="1">
        <v>399</v>
      </c>
      <c r="G1006" s="1">
        <v>19.95</v>
      </c>
      <c r="H1006" s="1" t="s">
        <v>1801</v>
      </c>
      <c r="I1006" s="1" t="s">
        <v>1802</v>
      </c>
      <c r="J1006" s="1" t="s">
        <v>1802</v>
      </c>
      <c r="K1006" s="1" t="s">
        <v>1803</v>
      </c>
      <c r="L1006" s="1">
        <v>80</v>
      </c>
      <c r="M1006" s="1">
        <v>226</v>
      </c>
      <c r="N1006">
        <f t="shared" si="135"/>
        <v>379.05</v>
      </c>
      <c r="O1006">
        <f t="shared" si="136"/>
        <v>226</v>
      </c>
      <c r="P1006">
        <f t="shared" si="137"/>
        <v>153.05000000000001</v>
      </c>
      <c r="Q1006">
        <f t="shared" si="138"/>
        <v>0.40377258936815724</v>
      </c>
      <c r="R1006">
        <f t="shared" si="139"/>
        <v>379.05</v>
      </c>
      <c r="S1006">
        <f t="shared" si="140"/>
        <v>153.05000000000001</v>
      </c>
      <c r="T1006" t="str">
        <f t="shared" si="141"/>
        <v>Aug</v>
      </c>
      <c r="U1006" t="str">
        <f t="shared" si="142"/>
        <v>Aug-2025</v>
      </c>
      <c r="V1006" s="3">
        <f t="shared" si="143"/>
        <v>45870</v>
      </c>
      <c r="W1006" t="str">
        <f>VLOOKUP(D1006,Products!A:G,3,FALSE)</f>
        <v>Fashion</v>
      </c>
      <c r="X1006" t="str">
        <f>VLOOKUP(D1006,Products!A:G,2,FALSE)</f>
        <v>Backpack</v>
      </c>
    </row>
    <row r="1007" spans="1:24">
      <c r="A1007" s="1" t="s">
        <v>2819</v>
      </c>
      <c r="B1007" s="2">
        <v>45594</v>
      </c>
      <c r="C1007" s="1" t="s">
        <v>1307</v>
      </c>
      <c r="D1007" s="1" t="s">
        <v>1761</v>
      </c>
      <c r="E1007" s="1">
        <v>3</v>
      </c>
      <c r="F1007" s="1">
        <v>499</v>
      </c>
      <c r="G1007" s="1">
        <v>0</v>
      </c>
      <c r="H1007" s="1" t="s">
        <v>1823</v>
      </c>
      <c r="I1007" s="1" t="s">
        <v>1802</v>
      </c>
      <c r="J1007" s="1" t="s">
        <v>1802</v>
      </c>
      <c r="K1007" s="1" t="s">
        <v>1807</v>
      </c>
      <c r="L1007" s="1">
        <v>50</v>
      </c>
      <c r="M1007" s="1">
        <v>394</v>
      </c>
      <c r="N1007">
        <f t="shared" si="135"/>
        <v>1497</v>
      </c>
      <c r="O1007">
        <f t="shared" si="136"/>
        <v>1182</v>
      </c>
      <c r="P1007">
        <f t="shared" si="137"/>
        <v>315</v>
      </c>
      <c r="Q1007">
        <f t="shared" si="138"/>
        <v>0.21042084168336672</v>
      </c>
      <c r="R1007">
        <f t="shared" si="139"/>
        <v>1497</v>
      </c>
      <c r="S1007">
        <f t="shared" si="140"/>
        <v>315</v>
      </c>
      <c r="T1007" t="str">
        <f t="shared" si="141"/>
        <v>Oct</v>
      </c>
      <c r="U1007" t="str">
        <f t="shared" si="142"/>
        <v>Oct-2024</v>
      </c>
      <c r="V1007" s="3">
        <f t="shared" si="143"/>
        <v>45566</v>
      </c>
      <c r="W1007" t="str">
        <f>VLOOKUP(D1007,Products!A:G,3,FALSE)</f>
        <v>Beauty &amp; Personal Care</v>
      </c>
      <c r="X1007" t="str">
        <f>VLOOKUP(D1007,Products!A:G,2,FALSE)</f>
        <v>Trimmer</v>
      </c>
    </row>
    <row r="1008" spans="1:24">
      <c r="A1008" s="1" t="s">
        <v>2820</v>
      </c>
      <c r="B1008" s="2">
        <v>45492</v>
      </c>
      <c r="C1008" s="1" t="s">
        <v>301</v>
      </c>
      <c r="D1008" s="1" t="s">
        <v>1763</v>
      </c>
      <c r="E1008" s="1">
        <v>2</v>
      </c>
      <c r="F1008" s="1">
        <v>999</v>
      </c>
      <c r="G1008" s="1">
        <v>0</v>
      </c>
      <c r="H1008" s="1" t="s">
        <v>1805</v>
      </c>
      <c r="I1008" s="1" t="s">
        <v>1802</v>
      </c>
      <c r="J1008" s="1" t="s">
        <v>1802</v>
      </c>
      <c r="K1008" s="1" t="s">
        <v>1813</v>
      </c>
      <c r="L1008" s="1">
        <v>70</v>
      </c>
      <c r="M1008" s="1">
        <v>636</v>
      </c>
      <c r="N1008">
        <f t="shared" si="135"/>
        <v>1998</v>
      </c>
      <c r="O1008">
        <f t="shared" si="136"/>
        <v>1272</v>
      </c>
      <c r="P1008">
        <f t="shared" si="137"/>
        <v>726</v>
      </c>
      <c r="Q1008">
        <f t="shared" si="138"/>
        <v>0.36336336336336339</v>
      </c>
      <c r="R1008">
        <f t="shared" si="139"/>
        <v>1998</v>
      </c>
      <c r="S1008">
        <f t="shared" si="140"/>
        <v>726</v>
      </c>
      <c r="T1008" t="str">
        <f t="shared" si="141"/>
        <v>Jul</v>
      </c>
      <c r="U1008" t="str">
        <f t="shared" si="142"/>
        <v>Jul-2024</v>
      </c>
      <c r="V1008" s="3">
        <f t="shared" si="143"/>
        <v>45474</v>
      </c>
      <c r="W1008" t="str">
        <f>VLOOKUP(D1008,Products!A:G,3,FALSE)</f>
        <v>Beauty &amp; Personal Care</v>
      </c>
      <c r="X1008" t="str">
        <f>VLOOKUP(D1008,Products!A:G,2,FALSE)</f>
        <v>Trimmer</v>
      </c>
    </row>
    <row r="1009" spans="1:24">
      <c r="A1009" s="1" t="s">
        <v>2821</v>
      </c>
      <c r="B1009" s="2">
        <v>45677</v>
      </c>
      <c r="C1009" s="1" t="s">
        <v>1180</v>
      </c>
      <c r="D1009" s="1" t="s">
        <v>1710</v>
      </c>
      <c r="E1009" s="1">
        <v>1</v>
      </c>
      <c r="F1009" s="1">
        <v>3999</v>
      </c>
      <c r="G1009" s="1">
        <v>399.9</v>
      </c>
      <c r="H1009" s="1" t="s">
        <v>1801</v>
      </c>
      <c r="I1009" s="1" t="s">
        <v>1802</v>
      </c>
      <c r="J1009" s="1" t="s">
        <v>1802</v>
      </c>
      <c r="K1009" s="1" t="s">
        <v>1807</v>
      </c>
      <c r="L1009" s="1">
        <v>70</v>
      </c>
      <c r="M1009" s="1">
        <v>3007</v>
      </c>
      <c r="N1009">
        <f t="shared" si="135"/>
        <v>3599.1</v>
      </c>
      <c r="O1009">
        <f t="shared" si="136"/>
        <v>3007</v>
      </c>
      <c r="P1009">
        <f t="shared" si="137"/>
        <v>592.09999999999991</v>
      </c>
      <c r="Q1009">
        <f t="shared" si="138"/>
        <v>0.16451335055986216</v>
      </c>
      <c r="R1009">
        <f t="shared" si="139"/>
        <v>3599.1</v>
      </c>
      <c r="S1009">
        <f t="shared" si="140"/>
        <v>592.09999999999991</v>
      </c>
      <c r="T1009" t="str">
        <f t="shared" si="141"/>
        <v>Jan</v>
      </c>
      <c r="U1009" t="str">
        <f t="shared" si="142"/>
        <v>Jan-2025</v>
      </c>
      <c r="V1009" s="3">
        <f t="shared" si="143"/>
        <v>45658</v>
      </c>
      <c r="W1009" t="str">
        <f>VLOOKUP(D1009,Products!A:G,3,FALSE)</f>
        <v>Fashion</v>
      </c>
      <c r="X1009" t="str">
        <f>VLOOKUP(D1009,Products!A:G,2,FALSE)</f>
        <v>Sneakers</v>
      </c>
    </row>
    <row r="1010" spans="1:24">
      <c r="A1010" s="1" t="s">
        <v>2822</v>
      </c>
      <c r="B1010" s="2">
        <v>45766</v>
      </c>
      <c r="C1010" s="1" t="s">
        <v>1365</v>
      </c>
      <c r="D1010" s="1" t="s">
        <v>1743</v>
      </c>
      <c r="E1010" s="1">
        <v>2</v>
      </c>
      <c r="F1010" s="1">
        <v>299</v>
      </c>
      <c r="G1010" s="1">
        <v>0</v>
      </c>
      <c r="H1010" s="1" t="s">
        <v>1805</v>
      </c>
      <c r="I1010" s="1" t="s">
        <v>1815</v>
      </c>
      <c r="J1010" s="1" t="s">
        <v>1815</v>
      </c>
      <c r="K1010" s="1" t="s">
        <v>1807</v>
      </c>
      <c r="L1010" s="1">
        <v>70</v>
      </c>
      <c r="M1010" s="1">
        <v>188</v>
      </c>
      <c r="N1010">
        <f t="shared" si="135"/>
        <v>598</v>
      </c>
      <c r="O1010">
        <f t="shared" si="136"/>
        <v>376</v>
      </c>
      <c r="P1010">
        <f t="shared" si="137"/>
        <v>222</v>
      </c>
      <c r="Q1010">
        <f t="shared" si="138"/>
        <v>0.37123745819397991</v>
      </c>
      <c r="R1010">
        <f t="shared" si="139"/>
        <v>0</v>
      </c>
      <c r="S1010">
        <f t="shared" si="140"/>
        <v>0</v>
      </c>
      <c r="T1010" t="str">
        <f t="shared" si="141"/>
        <v>Apr</v>
      </c>
      <c r="U1010" t="str">
        <f t="shared" si="142"/>
        <v>Apr-2025</v>
      </c>
      <c r="V1010" s="3">
        <f t="shared" si="143"/>
        <v>45748</v>
      </c>
      <c r="W1010" t="str">
        <f>VLOOKUP(D1010,Products!A:G,3,FALSE)</f>
        <v>Home &amp; Kitchen</v>
      </c>
      <c r="X1010" t="str">
        <f>VLOOKUP(D1010,Products!A:G,2,FALSE)</f>
        <v>Storage Box</v>
      </c>
    </row>
    <row r="1011" spans="1:24">
      <c r="A1011" s="1" t="s">
        <v>2823</v>
      </c>
      <c r="B1011" s="2">
        <v>45921</v>
      </c>
      <c r="C1011" s="1" t="s">
        <v>1084</v>
      </c>
      <c r="D1011" s="1" t="s">
        <v>1741</v>
      </c>
      <c r="E1011" s="1">
        <v>1</v>
      </c>
      <c r="F1011" s="1">
        <v>799</v>
      </c>
      <c r="G1011" s="1">
        <v>79.900000000000006</v>
      </c>
      <c r="H1011" s="1" t="s">
        <v>1805</v>
      </c>
      <c r="I1011" s="1" t="s">
        <v>1802</v>
      </c>
      <c r="J1011" s="1" t="s">
        <v>1802</v>
      </c>
      <c r="K1011" s="1" t="s">
        <v>1810</v>
      </c>
      <c r="L1011" s="1">
        <v>50</v>
      </c>
      <c r="M1011" s="1">
        <v>596</v>
      </c>
      <c r="N1011">
        <f t="shared" si="135"/>
        <v>719.1</v>
      </c>
      <c r="O1011">
        <f t="shared" si="136"/>
        <v>596</v>
      </c>
      <c r="P1011">
        <f t="shared" si="137"/>
        <v>123.10000000000002</v>
      </c>
      <c r="Q1011">
        <f t="shared" si="138"/>
        <v>0.17118620497844531</v>
      </c>
      <c r="R1011">
        <f t="shared" si="139"/>
        <v>719.1</v>
      </c>
      <c r="S1011">
        <f t="shared" si="140"/>
        <v>123.10000000000002</v>
      </c>
      <c r="T1011" t="str">
        <f t="shared" si="141"/>
        <v>Sep</v>
      </c>
      <c r="U1011" t="str">
        <f t="shared" si="142"/>
        <v>Sep-2025</v>
      </c>
      <c r="V1011" s="3">
        <f t="shared" si="143"/>
        <v>45901</v>
      </c>
      <c r="W1011" t="str">
        <f>VLOOKUP(D1011,Products!A:G,3,FALSE)</f>
        <v>Home &amp; Kitchen</v>
      </c>
      <c r="X1011" t="str">
        <f>VLOOKUP(D1011,Products!A:G,2,FALSE)</f>
        <v>Bedsheet</v>
      </c>
    </row>
    <row r="1012" spans="1:24">
      <c r="A1012" s="1" t="s">
        <v>2824</v>
      </c>
      <c r="B1012" s="2">
        <v>45863</v>
      </c>
      <c r="C1012" s="1" t="s">
        <v>1098</v>
      </c>
      <c r="D1012" s="1" t="s">
        <v>1681</v>
      </c>
      <c r="E1012" s="1">
        <v>3</v>
      </c>
      <c r="F1012" s="1">
        <v>799</v>
      </c>
      <c r="G1012" s="1">
        <v>119.85</v>
      </c>
      <c r="H1012" s="1" t="s">
        <v>1805</v>
      </c>
      <c r="I1012" s="1" t="s">
        <v>1802</v>
      </c>
      <c r="J1012" s="1" t="s">
        <v>1802</v>
      </c>
      <c r="K1012" s="1" t="s">
        <v>1817</v>
      </c>
      <c r="L1012" s="1">
        <v>60</v>
      </c>
      <c r="M1012" s="1">
        <v>645</v>
      </c>
      <c r="N1012">
        <f t="shared" si="135"/>
        <v>2277.15</v>
      </c>
      <c r="O1012">
        <f t="shared" si="136"/>
        <v>1935</v>
      </c>
      <c r="P1012">
        <f t="shared" si="137"/>
        <v>342.15000000000009</v>
      </c>
      <c r="Q1012">
        <f t="shared" si="138"/>
        <v>0.15025360648178648</v>
      </c>
      <c r="R1012">
        <f t="shared" si="139"/>
        <v>2277.15</v>
      </c>
      <c r="S1012">
        <f t="shared" si="140"/>
        <v>342.15000000000009</v>
      </c>
      <c r="T1012" t="str">
        <f t="shared" si="141"/>
        <v>Jul</v>
      </c>
      <c r="U1012" t="str">
        <f t="shared" si="142"/>
        <v>Jul-2025</v>
      </c>
      <c r="V1012" s="3">
        <f t="shared" si="143"/>
        <v>45839</v>
      </c>
      <c r="W1012" t="str">
        <f>VLOOKUP(D1012,Products!A:G,3,FALSE)</f>
        <v>Electronics</v>
      </c>
      <c r="X1012" t="str">
        <f>VLOOKUP(D1012,Products!A:G,2,FALSE)</f>
        <v>Headphones</v>
      </c>
    </row>
    <row r="1013" spans="1:24">
      <c r="A1013" s="1" t="s">
        <v>2825</v>
      </c>
      <c r="B1013" s="2">
        <v>45872</v>
      </c>
      <c r="C1013" s="1" t="s">
        <v>522</v>
      </c>
      <c r="D1013" s="1" t="s">
        <v>1735</v>
      </c>
      <c r="E1013" s="1">
        <v>2</v>
      </c>
      <c r="F1013" s="1">
        <v>3999</v>
      </c>
      <c r="G1013" s="1">
        <v>1999.5</v>
      </c>
      <c r="H1013" s="1" t="s">
        <v>1805</v>
      </c>
      <c r="I1013" s="1" t="s">
        <v>1802</v>
      </c>
      <c r="J1013" s="1" t="s">
        <v>1802</v>
      </c>
      <c r="K1013" s="1" t="s">
        <v>1813</v>
      </c>
      <c r="L1013" s="1">
        <v>80</v>
      </c>
      <c r="M1013" s="1">
        <v>2895</v>
      </c>
      <c r="N1013">
        <f t="shared" si="135"/>
        <v>5998.5</v>
      </c>
      <c r="O1013">
        <f t="shared" si="136"/>
        <v>5790</v>
      </c>
      <c r="P1013">
        <f t="shared" si="137"/>
        <v>208.5</v>
      </c>
      <c r="Q1013">
        <f t="shared" si="138"/>
        <v>3.4758689672418103E-2</v>
      </c>
      <c r="R1013">
        <f t="shared" si="139"/>
        <v>5998.5</v>
      </c>
      <c r="S1013">
        <f t="shared" si="140"/>
        <v>208.5</v>
      </c>
      <c r="T1013" t="str">
        <f t="shared" si="141"/>
        <v>Aug</v>
      </c>
      <c r="U1013" t="str">
        <f t="shared" si="142"/>
        <v>Aug-2025</v>
      </c>
      <c r="V1013" s="3">
        <f t="shared" si="143"/>
        <v>45870</v>
      </c>
      <c r="W1013" t="str">
        <f>VLOOKUP(D1013,Products!A:G,3,FALSE)</f>
        <v>Home &amp; Kitchen</v>
      </c>
      <c r="X1013" t="str">
        <f>VLOOKUP(D1013,Products!A:G,2,FALSE)</f>
        <v>Cookware Set</v>
      </c>
    </row>
    <row r="1014" spans="1:24">
      <c r="A1014" s="1" t="s">
        <v>2826</v>
      </c>
      <c r="B1014" s="2">
        <v>45805</v>
      </c>
      <c r="C1014" s="1" t="s">
        <v>179</v>
      </c>
      <c r="D1014" s="1" t="s">
        <v>1797</v>
      </c>
      <c r="E1014" s="1">
        <v>1</v>
      </c>
      <c r="F1014" s="1">
        <v>399</v>
      </c>
      <c r="G1014" s="1">
        <v>19.95</v>
      </c>
      <c r="H1014" s="1" t="s">
        <v>1805</v>
      </c>
      <c r="I1014" s="1" t="s">
        <v>1802</v>
      </c>
      <c r="J1014" s="1" t="s">
        <v>1802</v>
      </c>
      <c r="K1014" s="1" t="s">
        <v>1819</v>
      </c>
      <c r="L1014" s="1">
        <v>50</v>
      </c>
      <c r="M1014" s="1">
        <v>278</v>
      </c>
      <c r="N1014">
        <f t="shared" si="135"/>
        <v>379.05</v>
      </c>
      <c r="O1014">
        <f t="shared" si="136"/>
        <v>278</v>
      </c>
      <c r="P1014">
        <f t="shared" si="137"/>
        <v>101.05000000000001</v>
      </c>
      <c r="Q1014">
        <f t="shared" si="138"/>
        <v>0.2665875214351669</v>
      </c>
      <c r="R1014">
        <f t="shared" si="139"/>
        <v>379.05</v>
      </c>
      <c r="S1014">
        <f t="shared" si="140"/>
        <v>101.05000000000001</v>
      </c>
      <c r="T1014" t="str">
        <f t="shared" si="141"/>
        <v>May</v>
      </c>
      <c r="U1014" t="str">
        <f t="shared" si="142"/>
        <v>May-2025</v>
      </c>
      <c r="V1014" s="3">
        <f t="shared" si="143"/>
        <v>45778</v>
      </c>
      <c r="W1014" t="str">
        <f>VLOOKUP(D1014,Products!A:G,3,FALSE)</f>
        <v>Sports &amp; Fitness</v>
      </c>
      <c r="X1014" t="str">
        <f>VLOOKUP(D1014,Products!A:G,2,FALSE)</f>
        <v>Cricket Bat</v>
      </c>
    </row>
    <row r="1015" spans="1:24">
      <c r="A1015" s="1" t="s">
        <v>2827</v>
      </c>
      <c r="B1015" s="2">
        <v>45556</v>
      </c>
      <c r="C1015" s="1" t="s">
        <v>1624</v>
      </c>
      <c r="D1015" s="1" t="s">
        <v>1719</v>
      </c>
      <c r="E1015" s="1">
        <v>3</v>
      </c>
      <c r="F1015" s="1">
        <v>399</v>
      </c>
      <c r="G1015" s="1">
        <v>0</v>
      </c>
      <c r="H1015" s="1" t="s">
        <v>1805</v>
      </c>
      <c r="I1015" s="1" t="s">
        <v>1802</v>
      </c>
      <c r="J1015" s="1" t="s">
        <v>1802</v>
      </c>
      <c r="K1015" s="1" t="s">
        <v>1813</v>
      </c>
      <c r="L1015" s="1">
        <v>80</v>
      </c>
      <c r="M1015" s="1">
        <v>248</v>
      </c>
      <c r="N1015">
        <f t="shared" si="135"/>
        <v>1197</v>
      </c>
      <c r="O1015">
        <f t="shared" si="136"/>
        <v>744</v>
      </c>
      <c r="P1015">
        <f t="shared" si="137"/>
        <v>453</v>
      </c>
      <c r="Q1015">
        <f t="shared" si="138"/>
        <v>0.37844611528822053</v>
      </c>
      <c r="R1015">
        <f t="shared" si="139"/>
        <v>1197</v>
      </c>
      <c r="S1015">
        <f t="shared" si="140"/>
        <v>453</v>
      </c>
      <c r="T1015" t="str">
        <f t="shared" si="141"/>
        <v>Sep</v>
      </c>
      <c r="U1015" t="str">
        <f t="shared" si="142"/>
        <v>Sep-2024</v>
      </c>
      <c r="V1015" s="3">
        <f t="shared" si="143"/>
        <v>45536</v>
      </c>
      <c r="W1015" t="str">
        <f>VLOOKUP(D1015,Products!A:G,3,FALSE)</f>
        <v>Fashion</v>
      </c>
      <c r="X1015" t="str">
        <f>VLOOKUP(D1015,Products!A:G,2,FALSE)</f>
        <v>Backpack</v>
      </c>
    </row>
    <row r="1016" spans="1:24">
      <c r="A1016" s="1" t="s">
        <v>2828</v>
      </c>
      <c r="B1016" s="2">
        <v>45679</v>
      </c>
      <c r="C1016" s="1" t="s">
        <v>157</v>
      </c>
      <c r="D1016" s="1" t="s">
        <v>1717</v>
      </c>
      <c r="E1016" s="1">
        <v>3</v>
      </c>
      <c r="F1016" s="1">
        <v>399</v>
      </c>
      <c r="G1016" s="1">
        <v>0</v>
      </c>
      <c r="H1016" s="1" t="s">
        <v>1801</v>
      </c>
      <c r="I1016" s="1" t="s">
        <v>1815</v>
      </c>
      <c r="J1016" s="1" t="s">
        <v>1815</v>
      </c>
      <c r="K1016" s="1" t="s">
        <v>1819</v>
      </c>
      <c r="L1016" s="1">
        <v>50</v>
      </c>
      <c r="M1016" s="1">
        <v>226</v>
      </c>
      <c r="N1016">
        <f t="shared" si="135"/>
        <v>1197</v>
      </c>
      <c r="O1016">
        <f t="shared" si="136"/>
        <v>678</v>
      </c>
      <c r="P1016">
        <f t="shared" si="137"/>
        <v>519</v>
      </c>
      <c r="Q1016">
        <f t="shared" si="138"/>
        <v>0.43358395989974935</v>
      </c>
      <c r="R1016">
        <f t="shared" si="139"/>
        <v>0</v>
      </c>
      <c r="S1016">
        <f t="shared" si="140"/>
        <v>0</v>
      </c>
      <c r="T1016" t="str">
        <f t="shared" si="141"/>
        <v>Jan</v>
      </c>
      <c r="U1016" t="str">
        <f t="shared" si="142"/>
        <v>Jan-2025</v>
      </c>
      <c r="V1016" s="3">
        <f t="shared" si="143"/>
        <v>45658</v>
      </c>
      <c r="W1016" t="str">
        <f>VLOOKUP(D1016,Products!A:G,3,FALSE)</f>
        <v>Fashion</v>
      </c>
      <c r="X1016" t="str">
        <f>VLOOKUP(D1016,Products!A:G,2,FALSE)</f>
        <v>Backpack</v>
      </c>
    </row>
    <row r="1017" spans="1:24">
      <c r="A1017" s="1" t="s">
        <v>2829</v>
      </c>
      <c r="B1017" s="2">
        <v>45363</v>
      </c>
      <c r="C1017" s="1" t="s">
        <v>1190</v>
      </c>
      <c r="D1017" s="1" t="s">
        <v>1735</v>
      </c>
      <c r="E1017" s="1">
        <v>2</v>
      </c>
      <c r="F1017" s="1">
        <v>3999</v>
      </c>
      <c r="G1017" s="1">
        <v>399.9</v>
      </c>
      <c r="H1017" s="1" t="s">
        <v>1801</v>
      </c>
      <c r="I1017" s="1" t="s">
        <v>1802</v>
      </c>
      <c r="J1017" s="1" t="s">
        <v>1802</v>
      </c>
      <c r="K1017" s="1" t="s">
        <v>1810</v>
      </c>
      <c r="L1017" s="1">
        <v>80</v>
      </c>
      <c r="M1017" s="1">
        <v>2895</v>
      </c>
      <c r="N1017">
        <f t="shared" si="135"/>
        <v>7598.1</v>
      </c>
      <c r="O1017">
        <f t="shared" si="136"/>
        <v>5790</v>
      </c>
      <c r="P1017">
        <f t="shared" si="137"/>
        <v>1808.1000000000004</v>
      </c>
      <c r="Q1017">
        <f t="shared" si="138"/>
        <v>0.23796738658348801</v>
      </c>
      <c r="R1017">
        <f t="shared" si="139"/>
        <v>7598.1</v>
      </c>
      <c r="S1017">
        <f t="shared" si="140"/>
        <v>1808.1000000000004</v>
      </c>
      <c r="T1017" t="str">
        <f t="shared" si="141"/>
        <v>Mar</v>
      </c>
      <c r="U1017" t="str">
        <f t="shared" si="142"/>
        <v>Mar-2024</v>
      </c>
      <c r="V1017" s="3">
        <f t="shared" si="143"/>
        <v>45352</v>
      </c>
      <c r="W1017" t="str">
        <f>VLOOKUP(D1017,Products!A:G,3,FALSE)</f>
        <v>Home &amp; Kitchen</v>
      </c>
      <c r="X1017" t="str">
        <f>VLOOKUP(D1017,Products!A:G,2,FALSE)</f>
        <v>Cookware Set</v>
      </c>
    </row>
    <row r="1018" spans="1:24">
      <c r="A1018" s="1" t="s">
        <v>2830</v>
      </c>
      <c r="B1018" s="2">
        <v>45310</v>
      </c>
      <c r="C1018" s="1" t="s">
        <v>1160</v>
      </c>
      <c r="D1018" s="1" t="s">
        <v>1747</v>
      </c>
      <c r="E1018" s="1">
        <v>2</v>
      </c>
      <c r="F1018" s="1">
        <v>999</v>
      </c>
      <c r="G1018" s="1">
        <v>99.9</v>
      </c>
      <c r="H1018" s="1" t="s">
        <v>1805</v>
      </c>
      <c r="I1018" s="1" t="s">
        <v>1802</v>
      </c>
      <c r="J1018" s="1" t="s">
        <v>1802</v>
      </c>
      <c r="K1018" s="1" t="s">
        <v>1817</v>
      </c>
      <c r="L1018" s="1">
        <v>40</v>
      </c>
      <c r="M1018" s="1">
        <v>744</v>
      </c>
      <c r="N1018">
        <f t="shared" si="135"/>
        <v>1898.1</v>
      </c>
      <c r="O1018">
        <f t="shared" si="136"/>
        <v>1488</v>
      </c>
      <c r="P1018">
        <f t="shared" si="137"/>
        <v>410.09999999999991</v>
      </c>
      <c r="Q1018">
        <f t="shared" si="138"/>
        <v>0.21605816342658443</v>
      </c>
      <c r="R1018">
        <f t="shared" si="139"/>
        <v>1898.1</v>
      </c>
      <c r="S1018">
        <f t="shared" si="140"/>
        <v>410.09999999999991</v>
      </c>
      <c r="T1018" t="str">
        <f t="shared" si="141"/>
        <v>Jan</v>
      </c>
      <c r="U1018" t="str">
        <f t="shared" si="142"/>
        <v>Jan-2024</v>
      </c>
      <c r="V1018" s="3">
        <f t="shared" si="143"/>
        <v>45292</v>
      </c>
      <c r="W1018" t="str">
        <f>VLOOKUP(D1018,Products!A:G,3,FALSE)</f>
        <v>Home &amp; Kitchen</v>
      </c>
      <c r="X1018" t="str">
        <f>VLOOKUP(D1018,Products!A:G,2,FALSE)</f>
        <v>Storage Box</v>
      </c>
    </row>
    <row r="1019" spans="1:24">
      <c r="A1019" s="1" t="s">
        <v>2831</v>
      </c>
      <c r="B1019" s="2">
        <v>45338</v>
      </c>
      <c r="C1019" s="1" t="s">
        <v>831</v>
      </c>
      <c r="D1019" s="1" t="s">
        <v>1741</v>
      </c>
      <c r="E1019" s="1">
        <v>2</v>
      </c>
      <c r="F1019" s="1">
        <v>799</v>
      </c>
      <c r="G1019" s="1">
        <v>239.7</v>
      </c>
      <c r="H1019" s="1" t="s">
        <v>1805</v>
      </c>
      <c r="I1019" s="1" t="s">
        <v>1802</v>
      </c>
      <c r="J1019" s="1" t="s">
        <v>1802</v>
      </c>
      <c r="K1019" s="1" t="s">
        <v>1817</v>
      </c>
      <c r="L1019" s="1">
        <v>60</v>
      </c>
      <c r="M1019" s="1">
        <v>596</v>
      </c>
      <c r="N1019">
        <f t="shared" si="135"/>
        <v>1358.3</v>
      </c>
      <c r="O1019">
        <f t="shared" si="136"/>
        <v>1192</v>
      </c>
      <c r="P1019">
        <f t="shared" si="137"/>
        <v>166.29999999999995</v>
      </c>
      <c r="Q1019">
        <f t="shared" si="138"/>
        <v>0.1224324523301185</v>
      </c>
      <c r="R1019">
        <f t="shared" si="139"/>
        <v>1358.3</v>
      </c>
      <c r="S1019">
        <f t="shared" si="140"/>
        <v>166.29999999999995</v>
      </c>
      <c r="T1019" t="str">
        <f t="shared" si="141"/>
        <v>Feb</v>
      </c>
      <c r="U1019" t="str">
        <f t="shared" si="142"/>
        <v>Feb-2024</v>
      </c>
      <c r="V1019" s="3">
        <f t="shared" si="143"/>
        <v>45323</v>
      </c>
      <c r="W1019" t="str">
        <f>VLOOKUP(D1019,Products!A:G,3,FALSE)</f>
        <v>Home &amp; Kitchen</v>
      </c>
      <c r="X1019" t="str">
        <f>VLOOKUP(D1019,Products!A:G,2,FALSE)</f>
        <v>Bedsheet</v>
      </c>
    </row>
    <row r="1020" spans="1:24">
      <c r="A1020" s="1" t="s">
        <v>2832</v>
      </c>
      <c r="B1020" s="2">
        <v>45850</v>
      </c>
      <c r="C1020" s="1" t="s">
        <v>1177</v>
      </c>
      <c r="D1020" s="1" t="s">
        <v>1681</v>
      </c>
      <c r="E1020" s="1">
        <v>2</v>
      </c>
      <c r="F1020" s="1">
        <v>799</v>
      </c>
      <c r="G1020" s="1">
        <v>0</v>
      </c>
      <c r="H1020" s="1" t="s">
        <v>1805</v>
      </c>
      <c r="I1020" s="1" t="s">
        <v>1815</v>
      </c>
      <c r="J1020" s="1" t="s">
        <v>1815</v>
      </c>
      <c r="K1020" s="1" t="s">
        <v>1810</v>
      </c>
      <c r="L1020" s="1">
        <v>70</v>
      </c>
      <c r="M1020" s="1">
        <v>645</v>
      </c>
      <c r="N1020">
        <f t="shared" si="135"/>
        <v>1598</v>
      </c>
      <c r="O1020">
        <f t="shared" si="136"/>
        <v>1290</v>
      </c>
      <c r="P1020">
        <f t="shared" si="137"/>
        <v>308</v>
      </c>
      <c r="Q1020">
        <f t="shared" si="138"/>
        <v>0.19274092615769711</v>
      </c>
      <c r="R1020">
        <f t="shared" si="139"/>
        <v>0</v>
      </c>
      <c r="S1020">
        <f t="shared" si="140"/>
        <v>0</v>
      </c>
      <c r="T1020" t="str">
        <f t="shared" si="141"/>
        <v>Jul</v>
      </c>
      <c r="U1020" t="str">
        <f t="shared" si="142"/>
        <v>Jul-2025</v>
      </c>
      <c r="V1020" s="3">
        <f t="shared" si="143"/>
        <v>45839</v>
      </c>
      <c r="W1020" t="str">
        <f>VLOOKUP(D1020,Products!A:G,3,FALSE)</f>
        <v>Electronics</v>
      </c>
      <c r="X1020" t="str">
        <f>VLOOKUP(D1020,Products!A:G,2,FALSE)</f>
        <v>Headphones</v>
      </c>
    </row>
    <row r="1021" spans="1:24">
      <c r="A1021" s="1" t="s">
        <v>2833</v>
      </c>
      <c r="B1021" s="2">
        <v>45555</v>
      </c>
      <c r="C1021" s="1" t="s">
        <v>755</v>
      </c>
      <c r="D1021" s="1" t="s">
        <v>1722</v>
      </c>
      <c r="E1021" s="1">
        <v>2</v>
      </c>
      <c r="F1021" s="1">
        <v>399</v>
      </c>
      <c r="G1021" s="1">
        <v>39.9</v>
      </c>
      <c r="H1021" s="1" t="s">
        <v>1823</v>
      </c>
      <c r="I1021" s="1" t="s">
        <v>1802</v>
      </c>
      <c r="J1021" s="1" t="s">
        <v>1802</v>
      </c>
      <c r="K1021" s="1" t="s">
        <v>1810</v>
      </c>
      <c r="L1021" s="1">
        <v>50</v>
      </c>
      <c r="M1021" s="1">
        <v>315</v>
      </c>
      <c r="N1021">
        <f t="shared" si="135"/>
        <v>758.1</v>
      </c>
      <c r="O1021">
        <f t="shared" si="136"/>
        <v>630</v>
      </c>
      <c r="P1021">
        <f t="shared" si="137"/>
        <v>128.10000000000002</v>
      </c>
      <c r="Q1021">
        <f t="shared" si="138"/>
        <v>0.16897506925207759</v>
      </c>
      <c r="R1021">
        <f t="shared" si="139"/>
        <v>758.1</v>
      </c>
      <c r="S1021">
        <f t="shared" si="140"/>
        <v>128.10000000000002</v>
      </c>
      <c r="T1021" t="str">
        <f t="shared" si="141"/>
        <v>Sep</v>
      </c>
      <c r="U1021" t="str">
        <f t="shared" si="142"/>
        <v>Sep-2024</v>
      </c>
      <c r="V1021" s="3">
        <f t="shared" si="143"/>
        <v>45536</v>
      </c>
      <c r="W1021" t="str">
        <f>VLOOKUP(D1021,Products!A:G,3,FALSE)</f>
        <v>Home &amp; Kitchen</v>
      </c>
      <c r="X1021" t="str">
        <f>VLOOKUP(D1021,Products!A:G,2,FALSE)</f>
        <v>Mixer Grinder</v>
      </c>
    </row>
    <row r="1022" spans="1:24">
      <c r="A1022" s="1" t="s">
        <v>2834</v>
      </c>
      <c r="B1022" s="2">
        <v>45793</v>
      </c>
      <c r="C1022" s="1" t="s">
        <v>1659</v>
      </c>
      <c r="D1022" s="1" t="s">
        <v>1757</v>
      </c>
      <c r="E1022" s="1">
        <v>1</v>
      </c>
      <c r="F1022" s="1">
        <v>999</v>
      </c>
      <c r="G1022" s="1">
        <v>49.95</v>
      </c>
      <c r="H1022" s="1" t="s">
        <v>1805</v>
      </c>
      <c r="I1022" s="1" t="s">
        <v>1802</v>
      </c>
      <c r="J1022" s="1" t="s">
        <v>1802</v>
      </c>
      <c r="K1022" s="1" t="s">
        <v>1807</v>
      </c>
      <c r="L1022" s="1">
        <v>80</v>
      </c>
      <c r="M1022" s="1">
        <v>611</v>
      </c>
      <c r="N1022">
        <f t="shared" si="135"/>
        <v>949.05</v>
      </c>
      <c r="O1022">
        <f t="shared" si="136"/>
        <v>611</v>
      </c>
      <c r="P1022">
        <f t="shared" si="137"/>
        <v>338.04999999999995</v>
      </c>
      <c r="Q1022">
        <f t="shared" si="138"/>
        <v>0.35619830356672461</v>
      </c>
      <c r="R1022">
        <f t="shared" si="139"/>
        <v>949.05</v>
      </c>
      <c r="S1022">
        <f t="shared" si="140"/>
        <v>338.04999999999995</v>
      </c>
      <c r="T1022" t="str">
        <f t="shared" si="141"/>
        <v>May</v>
      </c>
      <c r="U1022" t="str">
        <f t="shared" si="142"/>
        <v>May-2025</v>
      </c>
      <c r="V1022" s="3">
        <f t="shared" si="143"/>
        <v>45778</v>
      </c>
      <c r="W1022" t="str">
        <f>VLOOKUP(D1022,Products!A:G,3,FALSE)</f>
        <v>Beauty &amp; Personal Care</v>
      </c>
      <c r="X1022" t="str">
        <f>VLOOKUP(D1022,Products!A:G,2,FALSE)</f>
        <v>Shampoo</v>
      </c>
    </row>
    <row r="1023" spans="1:24">
      <c r="A1023" s="1" t="s">
        <v>2835</v>
      </c>
      <c r="B1023" s="2">
        <v>45428</v>
      </c>
      <c r="C1023" s="1" t="s">
        <v>1628</v>
      </c>
      <c r="D1023" s="1" t="s">
        <v>1793</v>
      </c>
      <c r="E1023" s="1">
        <v>4</v>
      </c>
      <c r="F1023" s="1">
        <v>299</v>
      </c>
      <c r="G1023" s="1">
        <v>179.4</v>
      </c>
      <c r="H1023" s="1" t="s">
        <v>1823</v>
      </c>
      <c r="I1023" s="1" t="s">
        <v>1802</v>
      </c>
      <c r="J1023" s="1" t="s">
        <v>1802</v>
      </c>
      <c r="K1023" s="1" t="s">
        <v>1813</v>
      </c>
      <c r="L1023" s="1">
        <v>80</v>
      </c>
      <c r="M1023" s="1">
        <v>221</v>
      </c>
      <c r="N1023">
        <f t="shared" si="135"/>
        <v>1016.6</v>
      </c>
      <c r="O1023">
        <f t="shared" si="136"/>
        <v>884</v>
      </c>
      <c r="P1023">
        <f t="shared" si="137"/>
        <v>132.60000000000002</v>
      </c>
      <c r="Q1023">
        <f t="shared" si="138"/>
        <v>0.13043478260869568</v>
      </c>
      <c r="R1023">
        <f t="shared" si="139"/>
        <v>1016.6</v>
      </c>
      <c r="S1023">
        <f t="shared" si="140"/>
        <v>132.60000000000002</v>
      </c>
      <c r="T1023" t="str">
        <f t="shared" si="141"/>
        <v>May</v>
      </c>
      <c r="U1023" t="str">
        <f t="shared" si="142"/>
        <v>May-2024</v>
      </c>
      <c r="V1023" s="3">
        <f t="shared" si="143"/>
        <v>45413</v>
      </c>
      <c r="W1023" t="str">
        <f>VLOOKUP(D1023,Products!A:G,3,FALSE)</f>
        <v>Sports &amp; Fitness</v>
      </c>
      <c r="X1023" t="str">
        <f>VLOOKUP(D1023,Products!A:G,2,FALSE)</f>
        <v>Fitness Band</v>
      </c>
    </row>
    <row r="1024" spans="1:24">
      <c r="A1024" s="1" t="s">
        <v>2836</v>
      </c>
      <c r="B1024" s="2">
        <v>45829</v>
      </c>
      <c r="C1024" s="1" t="s">
        <v>1155</v>
      </c>
      <c r="D1024" s="1" t="s">
        <v>1681</v>
      </c>
      <c r="E1024" s="1">
        <v>1</v>
      </c>
      <c r="F1024" s="1">
        <v>799</v>
      </c>
      <c r="G1024" s="1">
        <v>119.85</v>
      </c>
      <c r="H1024" s="1" t="s">
        <v>1823</v>
      </c>
      <c r="I1024" s="1" t="s">
        <v>1802</v>
      </c>
      <c r="J1024" s="1" t="s">
        <v>1802</v>
      </c>
      <c r="K1024" s="1" t="s">
        <v>1817</v>
      </c>
      <c r="L1024" s="1">
        <v>100</v>
      </c>
      <c r="M1024" s="1">
        <v>645</v>
      </c>
      <c r="N1024">
        <f t="shared" si="135"/>
        <v>679.15</v>
      </c>
      <c r="O1024">
        <f t="shared" si="136"/>
        <v>645</v>
      </c>
      <c r="P1024">
        <f t="shared" si="137"/>
        <v>34.149999999999977</v>
      </c>
      <c r="Q1024">
        <f t="shared" si="138"/>
        <v>5.0283442538467171E-2</v>
      </c>
      <c r="R1024">
        <f t="shared" si="139"/>
        <v>679.15</v>
      </c>
      <c r="S1024">
        <f t="shared" si="140"/>
        <v>34.149999999999977</v>
      </c>
      <c r="T1024" t="str">
        <f t="shared" si="141"/>
        <v>Jun</v>
      </c>
      <c r="U1024" t="str">
        <f t="shared" si="142"/>
        <v>Jun-2025</v>
      </c>
      <c r="V1024" s="3">
        <f t="shared" si="143"/>
        <v>45809</v>
      </c>
      <c r="W1024" t="str">
        <f>VLOOKUP(D1024,Products!A:G,3,FALSE)</f>
        <v>Electronics</v>
      </c>
      <c r="X1024" t="str">
        <f>VLOOKUP(D1024,Products!A:G,2,FALSE)</f>
        <v>Headphones</v>
      </c>
    </row>
    <row r="1025" spans="1:24">
      <c r="A1025" s="1" t="s">
        <v>2837</v>
      </c>
      <c r="B1025" s="2">
        <v>45618</v>
      </c>
      <c r="C1025" s="1" t="s">
        <v>1047</v>
      </c>
      <c r="D1025" s="1" t="s">
        <v>1752</v>
      </c>
      <c r="E1025" s="1">
        <v>2</v>
      </c>
      <c r="F1025" s="1">
        <v>2999</v>
      </c>
      <c r="G1025" s="1">
        <v>299.89999999999998</v>
      </c>
      <c r="H1025" s="1" t="s">
        <v>1821</v>
      </c>
      <c r="I1025" s="1" t="s">
        <v>1802</v>
      </c>
      <c r="J1025" s="1" t="s">
        <v>1802</v>
      </c>
      <c r="K1025" s="1" t="s">
        <v>1817</v>
      </c>
      <c r="L1025" s="1">
        <v>70</v>
      </c>
      <c r="M1025" s="1">
        <v>1877</v>
      </c>
      <c r="N1025">
        <f t="shared" si="135"/>
        <v>5698.1</v>
      </c>
      <c r="O1025">
        <f t="shared" si="136"/>
        <v>3754</v>
      </c>
      <c r="P1025">
        <f t="shared" si="137"/>
        <v>1944.1000000000004</v>
      </c>
      <c r="Q1025">
        <f t="shared" si="138"/>
        <v>0.34118390340639865</v>
      </c>
      <c r="R1025">
        <f t="shared" si="139"/>
        <v>5698.1</v>
      </c>
      <c r="S1025">
        <f t="shared" si="140"/>
        <v>1944.1000000000004</v>
      </c>
      <c r="T1025" t="str">
        <f t="shared" si="141"/>
        <v>Nov</v>
      </c>
      <c r="U1025" t="str">
        <f t="shared" si="142"/>
        <v>Nov-2024</v>
      </c>
      <c r="V1025" s="3">
        <f t="shared" si="143"/>
        <v>45597</v>
      </c>
      <c r="W1025" t="str">
        <f>VLOOKUP(D1025,Products!A:G,3,FALSE)</f>
        <v>Beauty &amp; Personal Care</v>
      </c>
      <c r="X1025" t="str">
        <f>VLOOKUP(D1025,Products!A:G,2,FALSE)</f>
        <v>Face Wash</v>
      </c>
    </row>
    <row r="1026" spans="1:24">
      <c r="A1026" s="1" t="s">
        <v>2838</v>
      </c>
      <c r="B1026" s="2">
        <v>45519</v>
      </c>
      <c r="C1026" s="1" t="s">
        <v>777</v>
      </c>
      <c r="D1026" s="1" t="s">
        <v>1706</v>
      </c>
      <c r="E1026" s="1">
        <v>2</v>
      </c>
      <c r="F1026" s="1">
        <v>799</v>
      </c>
      <c r="G1026" s="1">
        <v>0</v>
      </c>
      <c r="H1026" s="1" t="s">
        <v>1823</v>
      </c>
      <c r="I1026" s="1" t="s">
        <v>1815</v>
      </c>
      <c r="J1026" s="1" t="s">
        <v>1815</v>
      </c>
      <c r="K1026" s="1" t="s">
        <v>1819</v>
      </c>
      <c r="L1026" s="1">
        <v>60</v>
      </c>
      <c r="M1026" s="1">
        <v>526</v>
      </c>
      <c r="N1026">
        <f t="shared" si="135"/>
        <v>1598</v>
      </c>
      <c r="O1026">
        <f t="shared" si="136"/>
        <v>1052</v>
      </c>
      <c r="P1026">
        <f t="shared" si="137"/>
        <v>546</v>
      </c>
      <c r="Q1026">
        <f t="shared" si="138"/>
        <v>0.34167709637046306</v>
      </c>
      <c r="R1026">
        <f t="shared" si="139"/>
        <v>0</v>
      </c>
      <c r="S1026">
        <f t="shared" si="140"/>
        <v>0</v>
      </c>
      <c r="T1026" t="str">
        <f t="shared" si="141"/>
        <v>Aug</v>
      </c>
      <c r="U1026" t="str">
        <f t="shared" si="142"/>
        <v>Aug-2024</v>
      </c>
      <c r="V1026" s="3">
        <f t="shared" si="143"/>
        <v>45505</v>
      </c>
      <c r="W1026" t="str">
        <f>VLOOKUP(D1026,Products!A:G,3,FALSE)</f>
        <v>Fashion</v>
      </c>
      <c r="X1026" t="str">
        <f>VLOOKUP(D1026,Products!A:G,2,FALSE)</f>
        <v>Jeans</v>
      </c>
    </row>
    <row r="1027" spans="1:24">
      <c r="A1027" s="1" t="s">
        <v>2839</v>
      </c>
      <c r="B1027" s="2">
        <v>45808</v>
      </c>
      <c r="C1027" s="1" t="s">
        <v>875</v>
      </c>
      <c r="D1027" s="1" t="s">
        <v>1740</v>
      </c>
      <c r="E1027" s="1">
        <v>4</v>
      </c>
      <c r="F1027" s="1">
        <v>4999</v>
      </c>
      <c r="G1027" s="1">
        <v>1999.6</v>
      </c>
      <c r="H1027" s="1" t="s">
        <v>1801</v>
      </c>
      <c r="I1027" s="1" t="s">
        <v>1802</v>
      </c>
      <c r="J1027" s="1" t="s">
        <v>1802</v>
      </c>
      <c r="K1027" s="1" t="s">
        <v>1813</v>
      </c>
      <c r="L1027" s="1">
        <v>100</v>
      </c>
      <c r="M1027" s="1">
        <v>2912</v>
      </c>
      <c r="N1027">
        <f t="shared" ref="N1027:N1090" si="144">E1027*F1027-G1027</f>
        <v>17996.400000000001</v>
      </c>
      <c r="O1027">
        <f t="shared" ref="O1027:O1090" si="145">E1027*M1027</f>
        <v>11648</v>
      </c>
      <c r="P1027">
        <f t="shared" ref="P1027:P1090" si="146">N1027-O1027</f>
        <v>6348.4000000000015</v>
      </c>
      <c r="Q1027">
        <f t="shared" ref="Q1027:Q1090" si="147">IFERROR(P1027/N1027,0)</f>
        <v>0.35275944077704435</v>
      </c>
      <c r="R1027">
        <f t="shared" ref="R1027:R1090" si="148">IF(I1027="Cancelled",0,N1027)</f>
        <v>17996.400000000001</v>
      </c>
      <c r="S1027">
        <f t="shared" ref="S1027:S1090" si="149">IF(I1027="Cancelled",0,P1027)</f>
        <v>6348.4000000000015</v>
      </c>
      <c r="T1027" t="str">
        <f t="shared" ref="T1027:T1090" si="150">TEXT(B1027,"mmm")</f>
        <v>May</v>
      </c>
      <c r="U1027" t="str">
        <f t="shared" ref="U1027:U1090" si="151">TEXT(B1027,"mmm-yyyy")</f>
        <v>May-2025</v>
      </c>
      <c r="V1027" s="3">
        <f t="shared" ref="V1027:V1090" si="152">DATE(YEAR(B1027),MONTH(B1027),1)</f>
        <v>45778</v>
      </c>
      <c r="W1027" t="str">
        <f>VLOOKUP(D1027,Products!A:G,3,FALSE)</f>
        <v>Home &amp; Kitchen</v>
      </c>
      <c r="X1027" t="str">
        <f>VLOOKUP(D1027,Products!A:G,2,FALSE)</f>
        <v>Bedsheet</v>
      </c>
    </row>
    <row r="1028" spans="1:24">
      <c r="A1028" s="1" t="s">
        <v>2840</v>
      </c>
      <c r="B1028" s="2">
        <v>45950</v>
      </c>
      <c r="C1028" s="1" t="s">
        <v>1506</v>
      </c>
      <c r="D1028" s="1" t="s">
        <v>1681</v>
      </c>
      <c r="E1028" s="1">
        <v>1</v>
      </c>
      <c r="F1028" s="1">
        <v>799</v>
      </c>
      <c r="G1028" s="1">
        <v>39.950000000000003</v>
      </c>
      <c r="H1028" s="1" t="s">
        <v>1812</v>
      </c>
      <c r="I1028" s="1" t="s">
        <v>1802</v>
      </c>
      <c r="J1028" s="1" t="s">
        <v>1802</v>
      </c>
      <c r="K1028" s="1" t="s">
        <v>1803</v>
      </c>
      <c r="L1028" s="1">
        <v>70</v>
      </c>
      <c r="M1028" s="1">
        <v>645</v>
      </c>
      <c r="N1028">
        <f t="shared" si="144"/>
        <v>759.05</v>
      </c>
      <c r="O1028">
        <f t="shared" si="145"/>
        <v>645</v>
      </c>
      <c r="P1028">
        <f t="shared" si="146"/>
        <v>114.04999999999995</v>
      </c>
      <c r="Q1028">
        <f t="shared" si="147"/>
        <v>0.1502536064817864</v>
      </c>
      <c r="R1028">
        <f t="shared" si="148"/>
        <v>759.05</v>
      </c>
      <c r="S1028">
        <f t="shared" si="149"/>
        <v>114.04999999999995</v>
      </c>
      <c r="T1028" t="str">
        <f t="shared" si="150"/>
        <v>Oct</v>
      </c>
      <c r="U1028" t="str">
        <f t="shared" si="151"/>
        <v>Oct-2025</v>
      </c>
      <c r="V1028" s="3">
        <f t="shared" si="152"/>
        <v>45931</v>
      </c>
      <c r="W1028" t="str">
        <f>VLOOKUP(D1028,Products!A:G,3,FALSE)</f>
        <v>Electronics</v>
      </c>
      <c r="X1028" t="str">
        <f>VLOOKUP(D1028,Products!A:G,2,FALSE)</f>
        <v>Headphones</v>
      </c>
    </row>
    <row r="1029" spans="1:24">
      <c r="A1029" s="1" t="s">
        <v>2841</v>
      </c>
      <c r="B1029" s="2">
        <v>45728</v>
      </c>
      <c r="C1029" s="1" t="s">
        <v>456</v>
      </c>
      <c r="D1029" s="1" t="s">
        <v>1680</v>
      </c>
      <c r="E1029" s="1">
        <v>4</v>
      </c>
      <c r="F1029" s="1">
        <v>2499</v>
      </c>
      <c r="G1029" s="1">
        <v>999.6</v>
      </c>
      <c r="H1029" s="1" t="s">
        <v>1821</v>
      </c>
      <c r="I1029" s="1" t="s">
        <v>1802</v>
      </c>
      <c r="J1029" s="1" t="s">
        <v>1802</v>
      </c>
      <c r="K1029" s="1" t="s">
        <v>1810</v>
      </c>
      <c r="L1029" s="1">
        <v>60</v>
      </c>
      <c r="M1029" s="1">
        <v>2030</v>
      </c>
      <c r="N1029">
        <f t="shared" si="144"/>
        <v>8996.4</v>
      </c>
      <c r="O1029">
        <f t="shared" si="145"/>
        <v>8120</v>
      </c>
      <c r="P1029">
        <f t="shared" si="146"/>
        <v>876.39999999999964</v>
      </c>
      <c r="Q1029">
        <f t="shared" si="147"/>
        <v>9.7416744475567973E-2</v>
      </c>
      <c r="R1029">
        <f t="shared" si="148"/>
        <v>8996.4</v>
      </c>
      <c r="S1029">
        <f t="shared" si="149"/>
        <v>876.39999999999964</v>
      </c>
      <c r="T1029" t="str">
        <f t="shared" si="150"/>
        <v>Mar</v>
      </c>
      <c r="U1029" t="str">
        <f t="shared" si="151"/>
        <v>Mar-2025</v>
      </c>
      <c r="V1029" s="3">
        <f t="shared" si="152"/>
        <v>45717</v>
      </c>
      <c r="W1029" t="str">
        <f>VLOOKUP(D1029,Products!A:G,3,FALSE)</f>
        <v>Electronics</v>
      </c>
      <c r="X1029" t="str">
        <f>VLOOKUP(D1029,Products!A:G,2,FALSE)</f>
        <v>Headphones</v>
      </c>
    </row>
    <row r="1030" spans="1:24">
      <c r="A1030" s="1" t="s">
        <v>2842</v>
      </c>
      <c r="B1030" s="2">
        <v>45686</v>
      </c>
      <c r="C1030" s="1" t="s">
        <v>1185</v>
      </c>
      <c r="D1030" s="1" t="s">
        <v>1696</v>
      </c>
      <c r="E1030" s="1">
        <v>2</v>
      </c>
      <c r="F1030" s="1">
        <v>799</v>
      </c>
      <c r="G1030" s="1">
        <v>0</v>
      </c>
      <c r="H1030" s="1" t="s">
        <v>1805</v>
      </c>
      <c r="I1030" s="1" t="s">
        <v>1815</v>
      </c>
      <c r="J1030" s="1" t="s">
        <v>1815</v>
      </c>
      <c r="K1030" s="1" t="s">
        <v>1807</v>
      </c>
      <c r="L1030" s="1">
        <v>100</v>
      </c>
      <c r="M1030" s="1">
        <v>613</v>
      </c>
      <c r="N1030">
        <f t="shared" si="144"/>
        <v>1598</v>
      </c>
      <c r="O1030">
        <f t="shared" si="145"/>
        <v>1226</v>
      </c>
      <c r="P1030">
        <f t="shared" si="146"/>
        <v>372</v>
      </c>
      <c r="Q1030">
        <f t="shared" si="147"/>
        <v>0.23279098873591991</v>
      </c>
      <c r="R1030">
        <f t="shared" si="148"/>
        <v>0</v>
      </c>
      <c r="S1030">
        <f t="shared" si="149"/>
        <v>0</v>
      </c>
      <c r="T1030" t="str">
        <f t="shared" si="150"/>
        <v>Jan</v>
      </c>
      <c r="U1030" t="str">
        <f t="shared" si="151"/>
        <v>Jan-2025</v>
      </c>
      <c r="V1030" s="3">
        <f t="shared" si="152"/>
        <v>45658</v>
      </c>
      <c r="W1030" t="str">
        <f>VLOOKUP(D1030,Products!A:G,3,FALSE)</f>
        <v>Fashion</v>
      </c>
      <c r="X1030" t="str">
        <f>VLOOKUP(D1030,Products!A:G,2,FALSE)</f>
        <v>T-Shirt</v>
      </c>
    </row>
    <row r="1031" spans="1:24">
      <c r="A1031" s="1" t="s">
        <v>2843</v>
      </c>
      <c r="B1031" s="2">
        <v>45904</v>
      </c>
      <c r="C1031" s="1" t="s">
        <v>616</v>
      </c>
      <c r="D1031" s="1" t="s">
        <v>1681</v>
      </c>
      <c r="E1031" s="1">
        <v>1</v>
      </c>
      <c r="F1031" s="1">
        <v>799</v>
      </c>
      <c r="G1031" s="1">
        <v>0</v>
      </c>
      <c r="H1031" s="1" t="s">
        <v>1805</v>
      </c>
      <c r="I1031" s="1" t="s">
        <v>1815</v>
      </c>
      <c r="J1031" s="1" t="s">
        <v>1815</v>
      </c>
      <c r="K1031" s="1" t="s">
        <v>1813</v>
      </c>
      <c r="L1031" s="1">
        <v>70</v>
      </c>
      <c r="M1031" s="1">
        <v>645</v>
      </c>
      <c r="N1031">
        <f t="shared" si="144"/>
        <v>799</v>
      </c>
      <c r="O1031">
        <f t="shared" si="145"/>
        <v>645</v>
      </c>
      <c r="P1031">
        <f t="shared" si="146"/>
        <v>154</v>
      </c>
      <c r="Q1031">
        <f t="shared" si="147"/>
        <v>0.19274092615769711</v>
      </c>
      <c r="R1031">
        <f t="shared" si="148"/>
        <v>0</v>
      </c>
      <c r="S1031">
        <f t="shared" si="149"/>
        <v>0</v>
      </c>
      <c r="T1031" t="str">
        <f t="shared" si="150"/>
        <v>Sep</v>
      </c>
      <c r="U1031" t="str">
        <f t="shared" si="151"/>
        <v>Sep-2025</v>
      </c>
      <c r="V1031" s="3">
        <f t="shared" si="152"/>
        <v>45901</v>
      </c>
      <c r="W1031" t="str">
        <f>VLOOKUP(D1031,Products!A:G,3,FALSE)</f>
        <v>Electronics</v>
      </c>
      <c r="X1031" t="str">
        <f>VLOOKUP(D1031,Products!A:G,2,FALSE)</f>
        <v>Headphones</v>
      </c>
    </row>
    <row r="1032" spans="1:24">
      <c r="A1032" s="1" t="s">
        <v>2844</v>
      </c>
      <c r="B1032" s="2">
        <v>45550</v>
      </c>
      <c r="C1032" s="1" t="s">
        <v>810</v>
      </c>
      <c r="D1032" s="1" t="s">
        <v>1701</v>
      </c>
      <c r="E1032" s="1">
        <v>1</v>
      </c>
      <c r="F1032" s="1">
        <v>1299</v>
      </c>
      <c r="G1032" s="1">
        <v>0</v>
      </c>
      <c r="H1032" s="1" t="s">
        <v>1805</v>
      </c>
      <c r="I1032" s="1" t="s">
        <v>1802</v>
      </c>
      <c r="J1032" s="1" t="s">
        <v>1802</v>
      </c>
      <c r="K1032" s="1" t="s">
        <v>1810</v>
      </c>
      <c r="L1032" s="1">
        <v>60</v>
      </c>
      <c r="M1032" s="1">
        <v>969</v>
      </c>
      <c r="N1032">
        <f t="shared" si="144"/>
        <v>1299</v>
      </c>
      <c r="O1032">
        <f t="shared" si="145"/>
        <v>969</v>
      </c>
      <c r="P1032">
        <f t="shared" si="146"/>
        <v>330</v>
      </c>
      <c r="Q1032">
        <f t="shared" si="147"/>
        <v>0.2540415704387991</v>
      </c>
      <c r="R1032">
        <f t="shared" si="148"/>
        <v>1299</v>
      </c>
      <c r="S1032">
        <f t="shared" si="149"/>
        <v>330</v>
      </c>
      <c r="T1032" t="str">
        <f t="shared" si="150"/>
        <v>Sep</v>
      </c>
      <c r="U1032" t="str">
        <f t="shared" si="151"/>
        <v>Sep-2024</v>
      </c>
      <c r="V1032" s="3">
        <f t="shared" si="152"/>
        <v>45536</v>
      </c>
      <c r="W1032" t="str">
        <f>VLOOKUP(D1032,Products!A:G,3,FALSE)</f>
        <v>Fashion</v>
      </c>
      <c r="X1032" t="str">
        <f>VLOOKUP(D1032,Products!A:G,2,FALSE)</f>
        <v>T-Shirt</v>
      </c>
    </row>
    <row r="1033" spans="1:24">
      <c r="A1033" s="1" t="s">
        <v>2845</v>
      </c>
      <c r="B1033" s="2">
        <v>45364</v>
      </c>
      <c r="C1033" s="1" t="s">
        <v>1645</v>
      </c>
      <c r="D1033" s="1" t="s">
        <v>1778</v>
      </c>
      <c r="E1033" s="1">
        <v>1</v>
      </c>
      <c r="F1033" s="1">
        <v>499</v>
      </c>
      <c r="G1033" s="1">
        <v>0</v>
      </c>
      <c r="H1033" s="1" t="s">
        <v>1805</v>
      </c>
      <c r="I1033" s="1" t="s">
        <v>1815</v>
      </c>
      <c r="J1033" s="1" t="s">
        <v>1815</v>
      </c>
      <c r="K1033" s="1" t="s">
        <v>1813</v>
      </c>
      <c r="L1033" s="1">
        <v>40</v>
      </c>
      <c r="M1033" s="1">
        <v>323</v>
      </c>
      <c r="N1033">
        <f t="shared" si="144"/>
        <v>499</v>
      </c>
      <c r="O1033">
        <f t="shared" si="145"/>
        <v>323</v>
      </c>
      <c r="P1033">
        <f t="shared" si="146"/>
        <v>176</v>
      </c>
      <c r="Q1033">
        <f t="shared" si="147"/>
        <v>0.35270541082164331</v>
      </c>
      <c r="R1033">
        <f t="shared" si="148"/>
        <v>0</v>
      </c>
      <c r="S1033">
        <f t="shared" si="149"/>
        <v>0</v>
      </c>
      <c r="T1033" t="str">
        <f t="shared" si="150"/>
        <v>Mar</v>
      </c>
      <c r="U1033" t="str">
        <f t="shared" si="151"/>
        <v>Mar-2024</v>
      </c>
      <c r="V1033" s="3">
        <f t="shared" si="152"/>
        <v>45352</v>
      </c>
      <c r="W1033" t="str">
        <f>VLOOKUP(D1033,Products!A:G,3,FALSE)</f>
        <v>Sports &amp; Fitness</v>
      </c>
      <c r="X1033" t="str">
        <f>VLOOKUP(D1033,Products!A:G,2,FALSE)</f>
        <v>Yoga Mat</v>
      </c>
    </row>
    <row r="1034" spans="1:24">
      <c r="A1034" s="1" t="s">
        <v>2846</v>
      </c>
      <c r="B1034" s="2">
        <v>45935</v>
      </c>
      <c r="C1034" s="1" t="s">
        <v>1219</v>
      </c>
      <c r="D1034" s="1" t="s">
        <v>1715</v>
      </c>
      <c r="E1034" s="1">
        <v>1</v>
      </c>
      <c r="F1034" s="1">
        <v>1299</v>
      </c>
      <c r="G1034" s="1">
        <v>259.8</v>
      </c>
      <c r="H1034" s="1" t="s">
        <v>1805</v>
      </c>
      <c r="I1034" s="1" t="s">
        <v>1802</v>
      </c>
      <c r="J1034" s="1" t="s">
        <v>1802</v>
      </c>
      <c r="K1034" s="1" t="s">
        <v>1803</v>
      </c>
      <c r="L1034" s="1">
        <v>40</v>
      </c>
      <c r="M1034" s="1">
        <v>863</v>
      </c>
      <c r="N1034">
        <f t="shared" si="144"/>
        <v>1039.2</v>
      </c>
      <c r="O1034">
        <f t="shared" si="145"/>
        <v>863</v>
      </c>
      <c r="P1034">
        <f t="shared" si="146"/>
        <v>176.20000000000005</v>
      </c>
      <c r="Q1034">
        <f t="shared" si="147"/>
        <v>0.16955350269438033</v>
      </c>
      <c r="R1034">
        <f t="shared" si="148"/>
        <v>1039.2</v>
      </c>
      <c r="S1034">
        <f t="shared" si="149"/>
        <v>176.20000000000005</v>
      </c>
      <c r="T1034" t="str">
        <f t="shared" si="150"/>
        <v>Oct</v>
      </c>
      <c r="U1034" t="str">
        <f t="shared" si="151"/>
        <v>Oct-2025</v>
      </c>
      <c r="V1034" s="3">
        <f t="shared" si="152"/>
        <v>45931</v>
      </c>
      <c r="W1034" t="str">
        <f>VLOOKUP(D1034,Products!A:G,3,FALSE)</f>
        <v>Fashion</v>
      </c>
      <c r="X1034" t="str">
        <f>VLOOKUP(D1034,Products!A:G,2,FALSE)</f>
        <v>Jacket</v>
      </c>
    </row>
    <row r="1035" spans="1:24">
      <c r="A1035" s="1" t="s">
        <v>2847</v>
      </c>
      <c r="B1035" s="2">
        <v>45734</v>
      </c>
      <c r="C1035" s="1" t="s">
        <v>1484</v>
      </c>
      <c r="D1035" s="1" t="s">
        <v>1716</v>
      </c>
      <c r="E1035" s="1">
        <v>4</v>
      </c>
      <c r="F1035" s="1">
        <v>2999</v>
      </c>
      <c r="G1035" s="1">
        <v>1199.5999999999999</v>
      </c>
      <c r="H1035" s="1" t="s">
        <v>1801</v>
      </c>
      <c r="I1035" s="1" t="s">
        <v>1802</v>
      </c>
      <c r="J1035" s="1" t="s">
        <v>1809</v>
      </c>
      <c r="K1035" s="1" t="s">
        <v>1810</v>
      </c>
      <c r="L1035" s="1">
        <v>80</v>
      </c>
      <c r="M1035" s="1">
        <v>2406</v>
      </c>
      <c r="N1035">
        <f t="shared" si="144"/>
        <v>10796.4</v>
      </c>
      <c r="O1035">
        <f t="shared" si="145"/>
        <v>9624</v>
      </c>
      <c r="P1035">
        <f t="shared" si="146"/>
        <v>1172.3999999999996</v>
      </c>
      <c r="Q1035">
        <f t="shared" si="147"/>
        <v>0.10859175280649103</v>
      </c>
      <c r="R1035">
        <f t="shared" si="148"/>
        <v>10796.4</v>
      </c>
      <c r="S1035">
        <f t="shared" si="149"/>
        <v>1172.3999999999996</v>
      </c>
      <c r="T1035" t="str">
        <f t="shared" si="150"/>
        <v>Mar</v>
      </c>
      <c r="U1035" t="str">
        <f t="shared" si="151"/>
        <v>Mar-2025</v>
      </c>
      <c r="V1035" s="3">
        <f t="shared" si="152"/>
        <v>45717</v>
      </c>
      <c r="W1035" t="str">
        <f>VLOOKUP(D1035,Products!A:G,3,FALSE)</f>
        <v>Fashion</v>
      </c>
      <c r="X1035" t="str">
        <f>VLOOKUP(D1035,Products!A:G,2,FALSE)</f>
        <v>Jacket</v>
      </c>
    </row>
    <row r="1036" spans="1:24">
      <c r="A1036" s="1" t="s">
        <v>2848</v>
      </c>
      <c r="B1036" s="2">
        <v>45507</v>
      </c>
      <c r="C1036" s="1" t="s">
        <v>665</v>
      </c>
      <c r="D1036" s="1" t="s">
        <v>1683</v>
      </c>
      <c r="E1036" s="1">
        <v>1</v>
      </c>
      <c r="F1036" s="1">
        <v>999</v>
      </c>
      <c r="G1036" s="1">
        <v>99.9</v>
      </c>
      <c r="H1036" s="1" t="s">
        <v>1823</v>
      </c>
      <c r="I1036" s="1" t="s">
        <v>1802</v>
      </c>
      <c r="J1036" s="1" t="s">
        <v>1809</v>
      </c>
      <c r="K1036" s="1" t="s">
        <v>1813</v>
      </c>
      <c r="L1036" s="1">
        <v>60</v>
      </c>
      <c r="M1036" s="1">
        <v>603</v>
      </c>
      <c r="N1036">
        <f t="shared" si="144"/>
        <v>899.1</v>
      </c>
      <c r="O1036">
        <f t="shared" si="145"/>
        <v>603</v>
      </c>
      <c r="P1036">
        <f t="shared" si="146"/>
        <v>296.10000000000002</v>
      </c>
      <c r="Q1036">
        <f t="shared" si="147"/>
        <v>0.32932932932932935</v>
      </c>
      <c r="R1036">
        <f t="shared" si="148"/>
        <v>899.1</v>
      </c>
      <c r="S1036">
        <f t="shared" si="149"/>
        <v>296.10000000000002</v>
      </c>
      <c r="T1036" t="str">
        <f t="shared" si="150"/>
        <v>Aug</v>
      </c>
      <c r="U1036" t="str">
        <f t="shared" si="151"/>
        <v>Aug-2024</v>
      </c>
      <c r="V1036" s="3">
        <f t="shared" si="152"/>
        <v>45505</v>
      </c>
      <c r="W1036" t="str">
        <f>VLOOKUP(D1036,Products!A:G,3,FALSE)</f>
        <v>Electronics</v>
      </c>
      <c r="X1036" t="str">
        <f>VLOOKUP(D1036,Products!A:G,2,FALSE)</f>
        <v>Smartwatch</v>
      </c>
    </row>
    <row r="1037" spans="1:24">
      <c r="A1037" s="1" t="s">
        <v>2849</v>
      </c>
      <c r="B1037" s="2">
        <v>45952</v>
      </c>
      <c r="C1037" s="1" t="s">
        <v>1003</v>
      </c>
      <c r="D1037" s="1" t="s">
        <v>1726</v>
      </c>
      <c r="E1037" s="1">
        <v>1</v>
      </c>
      <c r="F1037" s="1">
        <v>599</v>
      </c>
      <c r="G1037" s="1">
        <v>0</v>
      </c>
      <c r="H1037" s="1" t="s">
        <v>1823</v>
      </c>
      <c r="I1037" s="1" t="s">
        <v>1815</v>
      </c>
      <c r="J1037" s="1" t="s">
        <v>1815</v>
      </c>
      <c r="K1037" s="1" t="s">
        <v>1807</v>
      </c>
      <c r="L1037" s="1">
        <v>80</v>
      </c>
      <c r="M1037" s="1">
        <v>358</v>
      </c>
      <c r="N1037">
        <f t="shared" si="144"/>
        <v>599</v>
      </c>
      <c r="O1037">
        <f t="shared" si="145"/>
        <v>358</v>
      </c>
      <c r="P1037">
        <f t="shared" si="146"/>
        <v>241</v>
      </c>
      <c r="Q1037">
        <f t="shared" si="147"/>
        <v>0.40233722871452421</v>
      </c>
      <c r="R1037">
        <f t="shared" si="148"/>
        <v>0</v>
      </c>
      <c r="S1037">
        <f t="shared" si="149"/>
        <v>0</v>
      </c>
      <c r="T1037" t="str">
        <f t="shared" si="150"/>
        <v>Oct</v>
      </c>
      <c r="U1037" t="str">
        <f t="shared" si="151"/>
        <v>Oct-2025</v>
      </c>
      <c r="V1037" s="3">
        <f t="shared" si="152"/>
        <v>45931</v>
      </c>
      <c r="W1037" t="str">
        <f>VLOOKUP(D1037,Products!A:G,3,FALSE)</f>
        <v>Home &amp; Kitchen</v>
      </c>
      <c r="X1037" t="str">
        <f>VLOOKUP(D1037,Products!A:G,2,FALSE)</f>
        <v>Mixer Grinder</v>
      </c>
    </row>
    <row r="1038" spans="1:24">
      <c r="A1038" s="1" t="s">
        <v>2850</v>
      </c>
      <c r="B1038" s="2">
        <v>45343</v>
      </c>
      <c r="C1038" s="1" t="s">
        <v>913</v>
      </c>
      <c r="D1038" s="1" t="s">
        <v>1688</v>
      </c>
      <c r="E1038" s="1">
        <v>1</v>
      </c>
      <c r="F1038" s="1">
        <v>999</v>
      </c>
      <c r="G1038" s="1">
        <v>49.95</v>
      </c>
      <c r="H1038" s="1" t="s">
        <v>1805</v>
      </c>
      <c r="I1038" s="1" t="s">
        <v>1802</v>
      </c>
      <c r="J1038" s="1" t="s">
        <v>1802</v>
      </c>
      <c r="K1038" s="1" t="s">
        <v>1810</v>
      </c>
      <c r="L1038" s="1">
        <v>50</v>
      </c>
      <c r="M1038" s="1">
        <v>813</v>
      </c>
      <c r="N1038">
        <f t="shared" si="144"/>
        <v>949.05</v>
      </c>
      <c r="O1038">
        <f t="shared" si="145"/>
        <v>813</v>
      </c>
      <c r="P1038">
        <f t="shared" si="146"/>
        <v>136.04999999999995</v>
      </c>
      <c r="Q1038">
        <f t="shared" si="147"/>
        <v>0.14335388019598541</v>
      </c>
      <c r="R1038">
        <f t="shared" si="148"/>
        <v>949.05</v>
      </c>
      <c r="S1038">
        <f t="shared" si="149"/>
        <v>136.04999999999995</v>
      </c>
      <c r="T1038" t="str">
        <f t="shared" si="150"/>
        <v>Feb</v>
      </c>
      <c r="U1038" t="str">
        <f t="shared" si="151"/>
        <v>Feb-2024</v>
      </c>
      <c r="V1038" s="3">
        <f t="shared" si="152"/>
        <v>45323</v>
      </c>
      <c r="W1038" t="str">
        <f>VLOOKUP(D1038,Products!A:G,3,FALSE)</f>
        <v>Electronics</v>
      </c>
      <c r="X1038" t="str">
        <f>VLOOKUP(D1038,Products!A:G,2,FALSE)</f>
        <v>Smartwatch</v>
      </c>
    </row>
    <row r="1039" spans="1:24">
      <c r="A1039" s="1" t="s">
        <v>2851</v>
      </c>
      <c r="B1039" s="2">
        <v>45483</v>
      </c>
      <c r="C1039" s="1" t="s">
        <v>952</v>
      </c>
      <c r="D1039" s="1" t="s">
        <v>1731</v>
      </c>
      <c r="E1039" s="1">
        <v>2</v>
      </c>
      <c r="F1039" s="1">
        <v>1999</v>
      </c>
      <c r="G1039" s="1">
        <v>399.8</v>
      </c>
      <c r="H1039" s="1" t="s">
        <v>1821</v>
      </c>
      <c r="I1039" s="1" t="s">
        <v>1802</v>
      </c>
      <c r="J1039" s="1" t="s">
        <v>1802</v>
      </c>
      <c r="K1039" s="1" t="s">
        <v>1817</v>
      </c>
      <c r="L1039" s="1">
        <v>50</v>
      </c>
      <c r="M1039" s="1">
        <v>1547</v>
      </c>
      <c r="N1039">
        <f t="shared" si="144"/>
        <v>3598.2</v>
      </c>
      <c r="O1039">
        <f t="shared" si="145"/>
        <v>3094</v>
      </c>
      <c r="P1039">
        <f t="shared" si="146"/>
        <v>504.19999999999982</v>
      </c>
      <c r="Q1039">
        <f t="shared" si="147"/>
        <v>0.14012561836473789</v>
      </c>
      <c r="R1039">
        <f t="shared" si="148"/>
        <v>3598.2</v>
      </c>
      <c r="S1039">
        <f t="shared" si="149"/>
        <v>504.19999999999982</v>
      </c>
      <c r="T1039" t="str">
        <f t="shared" si="150"/>
        <v>Jul</v>
      </c>
      <c r="U1039" t="str">
        <f t="shared" si="151"/>
        <v>Jul-2024</v>
      </c>
      <c r="V1039" s="3">
        <f t="shared" si="152"/>
        <v>45474</v>
      </c>
      <c r="W1039" t="str">
        <f>VLOOKUP(D1039,Products!A:G,3,FALSE)</f>
        <v>Home &amp; Kitchen</v>
      </c>
      <c r="X1039" t="str">
        <f>VLOOKUP(D1039,Products!A:G,2,FALSE)</f>
        <v>Air Fryer</v>
      </c>
    </row>
    <row r="1040" spans="1:24">
      <c r="A1040" s="1" t="s">
        <v>2852</v>
      </c>
      <c r="B1040" s="2">
        <v>45598</v>
      </c>
      <c r="C1040" s="1" t="s">
        <v>1447</v>
      </c>
      <c r="D1040" s="1" t="s">
        <v>1752</v>
      </c>
      <c r="E1040" s="1">
        <v>2</v>
      </c>
      <c r="F1040" s="1">
        <v>2999</v>
      </c>
      <c r="G1040" s="1">
        <v>299.89999999999998</v>
      </c>
      <c r="H1040" s="1" t="s">
        <v>1805</v>
      </c>
      <c r="I1040" s="1" t="s">
        <v>1802</v>
      </c>
      <c r="J1040" s="1" t="s">
        <v>1802</v>
      </c>
      <c r="K1040" s="1" t="s">
        <v>1813</v>
      </c>
      <c r="L1040" s="1">
        <v>100</v>
      </c>
      <c r="M1040" s="1">
        <v>1877</v>
      </c>
      <c r="N1040">
        <f t="shared" si="144"/>
        <v>5698.1</v>
      </c>
      <c r="O1040">
        <f t="shared" si="145"/>
        <v>3754</v>
      </c>
      <c r="P1040">
        <f t="shared" si="146"/>
        <v>1944.1000000000004</v>
      </c>
      <c r="Q1040">
        <f t="shared" si="147"/>
        <v>0.34118390340639865</v>
      </c>
      <c r="R1040">
        <f t="shared" si="148"/>
        <v>5698.1</v>
      </c>
      <c r="S1040">
        <f t="shared" si="149"/>
        <v>1944.1000000000004</v>
      </c>
      <c r="T1040" t="str">
        <f t="shared" si="150"/>
        <v>Nov</v>
      </c>
      <c r="U1040" t="str">
        <f t="shared" si="151"/>
        <v>Nov-2024</v>
      </c>
      <c r="V1040" s="3">
        <f t="shared" si="152"/>
        <v>45597</v>
      </c>
      <c r="W1040" t="str">
        <f>VLOOKUP(D1040,Products!A:G,3,FALSE)</f>
        <v>Beauty &amp; Personal Care</v>
      </c>
      <c r="X1040" t="str">
        <f>VLOOKUP(D1040,Products!A:G,2,FALSE)</f>
        <v>Face Wash</v>
      </c>
    </row>
    <row r="1041" spans="1:24">
      <c r="A1041" s="1" t="s">
        <v>2853</v>
      </c>
      <c r="B1041" s="2">
        <v>45375</v>
      </c>
      <c r="C1041" s="1" t="s">
        <v>424</v>
      </c>
      <c r="D1041" s="1" t="s">
        <v>1759</v>
      </c>
      <c r="E1041" s="1">
        <v>1</v>
      </c>
      <c r="F1041" s="1">
        <v>2499</v>
      </c>
      <c r="G1041" s="1">
        <v>124.95</v>
      </c>
      <c r="H1041" s="1" t="s">
        <v>1823</v>
      </c>
      <c r="I1041" s="1" t="s">
        <v>1802</v>
      </c>
      <c r="J1041" s="1" t="s">
        <v>1802</v>
      </c>
      <c r="K1041" s="1" t="s">
        <v>1819</v>
      </c>
      <c r="L1041" s="1">
        <v>70</v>
      </c>
      <c r="M1041" s="1">
        <v>1430</v>
      </c>
      <c r="N1041">
        <f t="shared" si="144"/>
        <v>2374.0500000000002</v>
      </c>
      <c r="O1041">
        <f t="shared" si="145"/>
        <v>1430</v>
      </c>
      <c r="P1041">
        <f t="shared" si="146"/>
        <v>944.05000000000018</v>
      </c>
      <c r="Q1041">
        <f t="shared" si="147"/>
        <v>0.39765379836144987</v>
      </c>
      <c r="R1041">
        <f t="shared" si="148"/>
        <v>2374.0500000000002</v>
      </c>
      <c r="S1041">
        <f t="shared" si="149"/>
        <v>944.05000000000018</v>
      </c>
      <c r="T1041" t="str">
        <f t="shared" si="150"/>
        <v>Mar</v>
      </c>
      <c r="U1041" t="str">
        <f t="shared" si="151"/>
        <v>Mar-2024</v>
      </c>
      <c r="V1041" s="3">
        <f t="shared" si="152"/>
        <v>45352</v>
      </c>
      <c r="W1041" t="str">
        <f>VLOOKUP(D1041,Products!A:G,3,FALSE)</f>
        <v>Beauty &amp; Personal Care</v>
      </c>
      <c r="X1041" t="str">
        <f>VLOOKUP(D1041,Products!A:G,2,FALSE)</f>
        <v>Trimmer</v>
      </c>
    </row>
    <row r="1042" spans="1:24">
      <c r="A1042" s="1" t="s">
        <v>2854</v>
      </c>
      <c r="B1042" s="2">
        <v>45733</v>
      </c>
      <c r="C1042" s="1" t="s">
        <v>1400</v>
      </c>
      <c r="D1042" s="1" t="s">
        <v>1711</v>
      </c>
      <c r="E1042" s="1">
        <v>2</v>
      </c>
      <c r="F1042" s="1">
        <v>1599</v>
      </c>
      <c r="G1042" s="1">
        <v>799.5</v>
      </c>
      <c r="H1042" s="1" t="s">
        <v>1821</v>
      </c>
      <c r="I1042" s="1" t="s">
        <v>1802</v>
      </c>
      <c r="J1042" s="1" t="s">
        <v>1809</v>
      </c>
      <c r="K1042" s="1" t="s">
        <v>1807</v>
      </c>
      <c r="L1042" s="1">
        <v>100</v>
      </c>
      <c r="M1042" s="1">
        <v>1180</v>
      </c>
      <c r="N1042">
        <f t="shared" si="144"/>
        <v>2398.5</v>
      </c>
      <c r="O1042">
        <f t="shared" si="145"/>
        <v>2360</v>
      </c>
      <c r="P1042">
        <f t="shared" si="146"/>
        <v>38.5</v>
      </c>
      <c r="Q1042">
        <f t="shared" si="147"/>
        <v>1.6051698978528248E-2</v>
      </c>
      <c r="R1042">
        <f t="shared" si="148"/>
        <v>2398.5</v>
      </c>
      <c r="S1042">
        <f t="shared" si="149"/>
        <v>38.5</v>
      </c>
      <c r="T1042" t="str">
        <f t="shared" si="150"/>
        <v>Mar</v>
      </c>
      <c r="U1042" t="str">
        <f t="shared" si="151"/>
        <v>Mar-2025</v>
      </c>
      <c r="V1042" s="3">
        <f t="shared" si="152"/>
        <v>45717</v>
      </c>
      <c r="W1042" t="str">
        <f>VLOOKUP(D1042,Products!A:G,3,FALSE)</f>
        <v>Fashion</v>
      </c>
      <c r="X1042" t="str">
        <f>VLOOKUP(D1042,Products!A:G,2,FALSE)</f>
        <v>Sneakers</v>
      </c>
    </row>
    <row r="1043" spans="1:24">
      <c r="A1043" s="1" t="s">
        <v>2855</v>
      </c>
      <c r="B1043" s="2">
        <v>45298</v>
      </c>
      <c r="C1043" s="1" t="s">
        <v>959</v>
      </c>
      <c r="D1043" s="1" t="s">
        <v>1692</v>
      </c>
      <c r="E1043" s="1">
        <v>3</v>
      </c>
      <c r="F1043" s="1">
        <v>499</v>
      </c>
      <c r="G1043" s="1">
        <v>0</v>
      </c>
      <c r="H1043" s="1" t="s">
        <v>1805</v>
      </c>
      <c r="I1043" s="1" t="s">
        <v>1815</v>
      </c>
      <c r="J1043" s="1" t="s">
        <v>1815</v>
      </c>
      <c r="K1043" s="1" t="s">
        <v>1813</v>
      </c>
      <c r="L1043" s="1">
        <v>60</v>
      </c>
      <c r="M1043" s="1">
        <v>403</v>
      </c>
      <c r="N1043">
        <f t="shared" si="144"/>
        <v>1497</v>
      </c>
      <c r="O1043">
        <f t="shared" si="145"/>
        <v>1209</v>
      </c>
      <c r="P1043">
        <f t="shared" si="146"/>
        <v>288</v>
      </c>
      <c r="Q1043">
        <f t="shared" si="147"/>
        <v>0.19238476953907815</v>
      </c>
      <c r="R1043">
        <f t="shared" si="148"/>
        <v>0</v>
      </c>
      <c r="S1043">
        <f t="shared" si="149"/>
        <v>0</v>
      </c>
      <c r="T1043" t="str">
        <f t="shared" si="150"/>
        <v>Jan</v>
      </c>
      <c r="U1043" t="str">
        <f t="shared" si="151"/>
        <v>Jan-2024</v>
      </c>
      <c r="V1043" s="3">
        <f t="shared" si="152"/>
        <v>45292</v>
      </c>
      <c r="W1043" t="str">
        <f>VLOOKUP(D1043,Products!A:G,3,FALSE)</f>
        <v>Electronics</v>
      </c>
      <c r="X1043" t="str">
        <f>VLOOKUP(D1043,Products!A:G,2,FALSE)</f>
        <v>Power Bank</v>
      </c>
    </row>
    <row r="1044" spans="1:24">
      <c r="A1044" s="1" t="s">
        <v>2856</v>
      </c>
      <c r="B1044" s="2">
        <v>45823</v>
      </c>
      <c r="C1044" s="1" t="s">
        <v>774</v>
      </c>
      <c r="D1044" s="1" t="s">
        <v>1740</v>
      </c>
      <c r="E1044" s="1">
        <v>4</v>
      </c>
      <c r="F1044" s="1">
        <v>4999</v>
      </c>
      <c r="G1044" s="1">
        <v>2999.4</v>
      </c>
      <c r="H1044" s="1" t="s">
        <v>1805</v>
      </c>
      <c r="I1044" s="1" t="s">
        <v>1802</v>
      </c>
      <c r="J1044" s="1" t="s">
        <v>1809</v>
      </c>
      <c r="K1044" s="1" t="s">
        <v>1810</v>
      </c>
      <c r="L1044" s="1">
        <v>80</v>
      </c>
      <c r="M1044" s="1">
        <v>2912</v>
      </c>
      <c r="N1044">
        <f t="shared" si="144"/>
        <v>16996.599999999999</v>
      </c>
      <c r="O1044">
        <f t="shared" si="145"/>
        <v>11648</v>
      </c>
      <c r="P1044">
        <f t="shared" si="146"/>
        <v>5348.5999999999985</v>
      </c>
      <c r="Q1044">
        <f t="shared" si="147"/>
        <v>0.31468646670510569</v>
      </c>
      <c r="R1044">
        <f t="shared" si="148"/>
        <v>16996.599999999999</v>
      </c>
      <c r="S1044">
        <f t="shared" si="149"/>
        <v>5348.5999999999985</v>
      </c>
      <c r="T1044" t="str">
        <f t="shared" si="150"/>
        <v>Jun</v>
      </c>
      <c r="U1044" t="str">
        <f t="shared" si="151"/>
        <v>Jun-2025</v>
      </c>
      <c r="V1044" s="3">
        <f t="shared" si="152"/>
        <v>45809</v>
      </c>
      <c r="W1044" t="str">
        <f>VLOOKUP(D1044,Products!A:G,3,FALSE)</f>
        <v>Home &amp; Kitchen</v>
      </c>
      <c r="X1044" t="str">
        <f>VLOOKUP(D1044,Products!A:G,2,FALSE)</f>
        <v>Bedsheet</v>
      </c>
    </row>
    <row r="1045" spans="1:24">
      <c r="A1045" s="1" t="s">
        <v>2857</v>
      </c>
      <c r="B1045" s="2">
        <v>45455</v>
      </c>
      <c r="C1045" s="1" t="s">
        <v>807</v>
      </c>
      <c r="D1045" s="1" t="s">
        <v>1790</v>
      </c>
      <c r="E1045" s="1">
        <v>1</v>
      </c>
      <c r="F1045" s="1">
        <v>999</v>
      </c>
      <c r="G1045" s="1">
        <v>0</v>
      </c>
      <c r="H1045" s="1" t="s">
        <v>1823</v>
      </c>
      <c r="I1045" s="1" t="s">
        <v>1815</v>
      </c>
      <c r="J1045" s="1" t="s">
        <v>1815</v>
      </c>
      <c r="K1045" s="1" t="s">
        <v>1810</v>
      </c>
      <c r="L1045" s="1">
        <v>70</v>
      </c>
      <c r="M1045" s="1">
        <v>629</v>
      </c>
      <c r="N1045">
        <f t="shared" si="144"/>
        <v>999</v>
      </c>
      <c r="O1045">
        <f t="shared" si="145"/>
        <v>629</v>
      </c>
      <c r="P1045">
        <f t="shared" si="146"/>
        <v>370</v>
      </c>
      <c r="Q1045">
        <f t="shared" si="147"/>
        <v>0.37037037037037035</v>
      </c>
      <c r="R1045">
        <f t="shared" si="148"/>
        <v>0</v>
      </c>
      <c r="S1045">
        <f t="shared" si="149"/>
        <v>0</v>
      </c>
      <c r="T1045" t="str">
        <f t="shared" si="150"/>
        <v>Jun</v>
      </c>
      <c r="U1045" t="str">
        <f t="shared" si="151"/>
        <v>Jun-2024</v>
      </c>
      <c r="V1045" s="3">
        <f t="shared" si="152"/>
        <v>45444</v>
      </c>
      <c r="W1045" t="str">
        <f>VLOOKUP(D1045,Products!A:G,3,FALSE)</f>
        <v>Sports &amp; Fitness</v>
      </c>
      <c r="X1045" t="str">
        <f>VLOOKUP(D1045,Products!A:G,2,FALSE)</f>
        <v>Fitness Band</v>
      </c>
    </row>
    <row r="1046" spans="1:24">
      <c r="A1046" s="1" t="s">
        <v>2858</v>
      </c>
      <c r="B1046" s="2">
        <v>45352</v>
      </c>
      <c r="C1046" s="1" t="s">
        <v>1512</v>
      </c>
      <c r="D1046" s="1" t="s">
        <v>1773</v>
      </c>
      <c r="E1046" s="1">
        <v>4</v>
      </c>
      <c r="F1046" s="1">
        <v>6999</v>
      </c>
      <c r="G1046" s="1">
        <v>2799.6</v>
      </c>
      <c r="H1046" s="1" t="s">
        <v>1821</v>
      </c>
      <c r="I1046" s="1" t="s">
        <v>1802</v>
      </c>
      <c r="J1046" s="1" t="s">
        <v>1802</v>
      </c>
      <c r="K1046" s="1" t="s">
        <v>1819</v>
      </c>
      <c r="L1046" s="1">
        <v>60</v>
      </c>
      <c r="M1046" s="1">
        <v>4949</v>
      </c>
      <c r="N1046">
        <f t="shared" si="144"/>
        <v>25196.400000000001</v>
      </c>
      <c r="O1046">
        <f t="shared" si="145"/>
        <v>19796</v>
      </c>
      <c r="P1046">
        <f t="shared" si="146"/>
        <v>5400.4000000000015</v>
      </c>
      <c r="Q1046">
        <f t="shared" si="147"/>
        <v>0.21433220618818566</v>
      </c>
      <c r="R1046">
        <f t="shared" si="148"/>
        <v>25196.400000000001</v>
      </c>
      <c r="S1046">
        <f t="shared" si="149"/>
        <v>5400.4000000000015</v>
      </c>
      <c r="T1046" t="str">
        <f t="shared" si="150"/>
        <v>Mar</v>
      </c>
      <c r="U1046" t="str">
        <f t="shared" si="151"/>
        <v>Mar-2024</v>
      </c>
      <c r="V1046" s="3">
        <f t="shared" si="152"/>
        <v>45352</v>
      </c>
      <c r="W1046" t="str">
        <f>VLOOKUP(D1046,Products!A:G,3,FALSE)</f>
        <v>Beauty &amp; Personal Care</v>
      </c>
      <c r="X1046" t="str">
        <f>VLOOKUP(D1046,Products!A:G,2,FALSE)</f>
        <v>Perfume</v>
      </c>
    </row>
    <row r="1047" spans="1:24">
      <c r="A1047" s="1" t="s">
        <v>2859</v>
      </c>
      <c r="B1047" s="2">
        <v>45952</v>
      </c>
      <c r="C1047" s="1" t="s">
        <v>1063</v>
      </c>
      <c r="D1047" s="1" t="s">
        <v>1782</v>
      </c>
      <c r="E1047" s="1">
        <v>1</v>
      </c>
      <c r="F1047" s="1">
        <v>6999</v>
      </c>
      <c r="G1047" s="1">
        <v>0</v>
      </c>
      <c r="H1047" s="1" t="s">
        <v>1821</v>
      </c>
      <c r="I1047" s="1" t="s">
        <v>1815</v>
      </c>
      <c r="J1047" s="1" t="s">
        <v>1815</v>
      </c>
      <c r="K1047" s="1" t="s">
        <v>1810</v>
      </c>
      <c r="L1047" s="1">
        <v>50</v>
      </c>
      <c r="M1047" s="1">
        <v>4782</v>
      </c>
      <c r="N1047">
        <f t="shared" si="144"/>
        <v>6999</v>
      </c>
      <c r="O1047">
        <f t="shared" si="145"/>
        <v>4782</v>
      </c>
      <c r="P1047">
        <f t="shared" si="146"/>
        <v>2217</v>
      </c>
      <c r="Q1047">
        <f t="shared" si="147"/>
        <v>0.31675953707672527</v>
      </c>
      <c r="R1047">
        <f t="shared" si="148"/>
        <v>0</v>
      </c>
      <c r="S1047">
        <f t="shared" si="149"/>
        <v>0</v>
      </c>
      <c r="T1047" t="str">
        <f t="shared" si="150"/>
        <v>Oct</v>
      </c>
      <c r="U1047" t="str">
        <f t="shared" si="151"/>
        <v>Oct-2025</v>
      </c>
      <c r="V1047" s="3">
        <f t="shared" si="152"/>
        <v>45931</v>
      </c>
      <c r="W1047" t="str">
        <f>VLOOKUP(D1047,Products!A:G,3,FALSE)</f>
        <v>Sports &amp; Fitness</v>
      </c>
      <c r="X1047" t="str">
        <f>VLOOKUP(D1047,Products!A:G,2,FALSE)</f>
        <v>Running Shoes</v>
      </c>
    </row>
    <row r="1048" spans="1:24">
      <c r="A1048" s="1" t="s">
        <v>2860</v>
      </c>
      <c r="B1048" s="2">
        <v>45584</v>
      </c>
      <c r="C1048" s="1" t="s">
        <v>722</v>
      </c>
      <c r="D1048" s="1" t="s">
        <v>1759</v>
      </c>
      <c r="E1048" s="1">
        <v>3</v>
      </c>
      <c r="F1048" s="1">
        <v>2499</v>
      </c>
      <c r="G1048" s="1">
        <v>374.85</v>
      </c>
      <c r="H1048" s="1" t="s">
        <v>1812</v>
      </c>
      <c r="I1048" s="1" t="s">
        <v>1802</v>
      </c>
      <c r="J1048" s="1" t="s">
        <v>1802</v>
      </c>
      <c r="K1048" s="1" t="s">
        <v>1819</v>
      </c>
      <c r="L1048" s="1">
        <v>100</v>
      </c>
      <c r="M1048" s="1">
        <v>1430</v>
      </c>
      <c r="N1048">
        <f t="shared" si="144"/>
        <v>7122.15</v>
      </c>
      <c r="O1048">
        <f t="shared" si="145"/>
        <v>4290</v>
      </c>
      <c r="P1048">
        <f t="shared" si="146"/>
        <v>2832.1499999999996</v>
      </c>
      <c r="Q1048">
        <f t="shared" si="147"/>
        <v>0.39765379836144982</v>
      </c>
      <c r="R1048">
        <f t="shared" si="148"/>
        <v>7122.15</v>
      </c>
      <c r="S1048">
        <f t="shared" si="149"/>
        <v>2832.1499999999996</v>
      </c>
      <c r="T1048" t="str">
        <f t="shared" si="150"/>
        <v>Oct</v>
      </c>
      <c r="U1048" t="str">
        <f t="shared" si="151"/>
        <v>Oct-2024</v>
      </c>
      <c r="V1048" s="3">
        <f t="shared" si="152"/>
        <v>45566</v>
      </c>
      <c r="W1048" t="str">
        <f>VLOOKUP(D1048,Products!A:G,3,FALSE)</f>
        <v>Beauty &amp; Personal Care</v>
      </c>
      <c r="X1048" t="str">
        <f>VLOOKUP(D1048,Products!A:G,2,FALSE)</f>
        <v>Trimmer</v>
      </c>
    </row>
    <row r="1049" spans="1:24">
      <c r="A1049" s="1" t="s">
        <v>2861</v>
      </c>
      <c r="B1049" s="2">
        <v>45386</v>
      </c>
      <c r="C1049" s="1" t="s">
        <v>580</v>
      </c>
      <c r="D1049" s="1" t="s">
        <v>1768</v>
      </c>
      <c r="E1049" s="1">
        <v>4</v>
      </c>
      <c r="F1049" s="1">
        <v>399</v>
      </c>
      <c r="G1049" s="1">
        <v>159.6</v>
      </c>
      <c r="H1049" s="1" t="s">
        <v>1801</v>
      </c>
      <c r="I1049" s="1" t="s">
        <v>1802</v>
      </c>
      <c r="J1049" s="1" t="s">
        <v>1802</v>
      </c>
      <c r="K1049" s="1" t="s">
        <v>1813</v>
      </c>
      <c r="L1049" s="1">
        <v>100</v>
      </c>
      <c r="M1049" s="1">
        <v>322</v>
      </c>
      <c r="N1049">
        <f t="shared" si="144"/>
        <v>1436.4</v>
      </c>
      <c r="O1049">
        <f t="shared" si="145"/>
        <v>1288</v>
      </c>
      <c r="P1049">
        <f t="shared" si="146"/>
        <v>148.40000000000009</v>
      </c>
      <c r="Q1049">
        <f t="shared" si="147"/>
        <v>0.10331384015594548</v>
      </c>
      <c r="R1049">
        <f t="shared" si="148"/>
        <v>1436.4</v>
      </c>
      <c r="S1049">
        <f t="shared" si="149"/>
        <v>148.40000000000009</v>
      </c>
      <c r="T1049" t="str">
        <f t="shared" si="150"/>
        <v>Apr</v>
      </c>
      <c r="U1049" t="str">
        <f t="shared" si="151"/>
        <v>Apr-2024</v>
      </c>
      <c r="V1049" s="3">
        <f t="shared" si="152"/>
        <v>45383</v>
      </c>
      <c r="W1049" t="str">
        <f>VLOOKUP(D1049,Products!A:G,3,FALSE)</f>
        <v>Beauty &amp; Personal Care</v>
      </c>
      <c r="X1049" t="str">
        <f>VLOOKUP(D1049,Products!A:G,2,FALSE)</f>
        <v>Skin Care Kit</v>
      </c>
    </row>
    <row r="1050" spans="1:24">
      <c r="A1050" s="1" t="s">
        <v>2862</v>
      </c>
      <c r="B1050" s="2">
        <v>45712</v>
      </c>
      <c r="C1050" s="1" t="s">
        <v>1641</v>
      </c>
      <c r="D1050" s="1" t="s">
        <v>1719</v>
      </c>
      <c r="E1050" s="1">
        <v>1</v>
      </c>
      <c r="F1050" s="1">
        <v>399</v>
      </c>
      <c r="G1050" s="1">
        <v>59.85</v>
      </c>
      <c r="H1050" s="1" t="s">
        <v>1805</v>
      </c>
      <c r="I1050" s="1" t="s">
        <v>1802</v>
      </c>
      <c r="J1050" s="1" t="s">
        <v>1802</v>
      </c>
      <c r="K1050" s="1" t="s">
        <v>1810</v>
      </c>
      <c r="L1050" s="1">
        <v>60</v>
      </c>
      <c r="M1050" s="1">
        <v>248</v>
      </c>
      <c r="N1050">
        <f t="shared" si="144"/>
        <v>339.15</v>
      </c>
      <c r="O1050">
        <f t="shared" si="145"/>
        <v>248</v>
      </c>
      <c r="P1050">
        <f t="shared" si="146"/>
        <v>91.149999999999977</v>
      </c>
      <c r="Q1050">
        <f t="shared" si="147"/>
        <v>0.26876013563320061</v>
      </c>
      <c r="R1050">
        <f t="shared" si="148"/>
        <v>339.15</v>
      </c>
      <c r="S1050">
        <f t="shared" si="149"/>
        <v>91.149999999999977</v>
      </c>
      <c r="T1050" t="str">
        <f t="shared" si="150"/>
        <v>Feb</v>
      </c>
      <c r="U1050" t="str">
        <f t="shared" si="151"/>
        <v>Feb-2025</v>
      </c>
      <c r="V1050" s="3">
        <f t="shared" si="152"/>
        <v>45689</v>
      </c>
      <c r="W1050" t="str">
        <f>VLOOKUP(D1050,Products!A:G,3,FALSE)</f>
        <v>Fashion</v>
      </c>
      <c r="X1050" t="str">
        <f>VLOOKUP(D1050,Products!A:G,2,FALSE)</f>
        <v>Backpack</v>
      </c>
    </row>
    <row r="1051" spans="1:24">
      <c r="A1051" s="1" t="s">
        <v>2863</v>
      </c>
      <c r="B1051" s="2">
        <v>45658</v>
      </c>
      <c r="C1051" s="1" t="s">
        <v>326</v>
      </c>
      <c r="D1051" s="1" t="s">
        <v>1681</v>
      </c>
      <c r="E1051" s="1">
        <v>2</v>
      </c>
      <c r="F1051" s="1">
        <v>799</v>
      </c>
      <c r="G1051" s="1">
        <v>0</v>
      </c>
      <c r="H1051" s="1" t="s">
        <v>1821</v>
      </c>
      <c r="I1051" s="1" t="s">
        <v>1815</v>
      </c>
      <c r="J1051" s="1" t="s">
        <v>1815</v>
      </c>
      <c r="K1051" s="1" t="s">
        <v>1810</v>
      </c>
      <c r="L1051" s="1">
        <v>60</v>
      </c>
      <c r="M1051" s="1">
        <v>645</v>
      </c>
      <c r="N1051">
        <f t="shared" si="144"/>
        <v>1598</v>
      </c>
      <c r="O1051">
        <f t="shared" si="145"/>
        <v>1290</v>
      </c>
      <c r="P1051">
        <f t="shared" si="146"/>
        <v>308</v>
      </c>
      <c r="Q1051">
        <f t="shared" si="147"/>
        <v>0.19274092615769711</v>
      </c>
      <c r="R1051">
        <f t="shared" si="148"/>
        <v>0</v>
      </c>
      <c r="S1051">
        <f t="shared" si="149"/>
        <v>0</v>
      </c>
      <c r="T1051" t="str">
        <f t="shared" si="150"/>
        <v>Jan</v>
      </c>
      <c r="U1051" t="str">
        <f t="shared" si="151"/>
        <v>Jan-2025</v>
      </c>
      <c r="V1051" s="3">
        <f t="shared" si="152"/>
        <v>45658</v>
      </c>
      <c r="W1051" t="str">
        <f>VLOOKUP(D1051,Products!A:G,3,FALSE)</f>
        <v>Electronics</v>
      </c>
      <c r="X1051" t="str">
        <f>VLOOKUP(D1051,Products!A:G,2,FALSE)</f>
        <v>Headphones</v>
      </c>
    </row>
    <row r="1052" spans="1:24">
      <c r="A1052" s="1" t="s">
        <v>2864</v>
      </c>
      <c r="B1052" s="2">
        <v>45947</v>
      </c>
      <c r="C1052" s="1" t="s">
        <v>1649</v>
      </c>
      <c r="D1052" s="1" t="s">
        <v>1730</v>
      </c>
      <c r="E1052" s="1">
        <v>3</v>
      </c>
      <c r="F1052" s="1">
        <v>1999</v>
      </c>
      <c r="G1052" s="1">
        <v>599.70000000000005</v>
      </c>
      <c r="H1052" s="1" t="s">
        <v>1805</v>
      </c>
      <c r="I1052" s="1" t="s">
        <v>1802</v>
      </c>
      <c r="J1052" s="1" t="s">
        <v>1809</v>
      </c>
      <c r="K1052" s="1" t="s">
        <v>1813</v>
      </c>
      <c r="L1052" s="1">
        <v>70</v>
      </c>
      <c r="M1052" s="1">
        <v>1398</v>
      </c>
      <c r="N1052">
        <f t="shared" si="144"/>
        <v>5397.3</v>
      </c>
      <c r="O1052">
        <f t="shared" si="145"/>
        <v>4194</v>
      </c>
      <c r="P1052">
        <f t="shared" si="146"/>
        <v>1203.3000000000002</v>
      </c>
      <c r="Q1052">
        <f t="shared" si="147"/>
        <v>0.22294480573620146</v>
      </c>
      <c r="R1052">
        <f t="shared" si="148"/>
        <v>5397.3</v>
      </c>
      <c r="S1052">
        <f t="shared" si="149"/>
        <v>1203.3000000000002</v>
      </c>
      <c r="T1052" t="str">
        <f t="shared" si="150"/>
        <v>Oct</v>
      </c>
      <c r="U1052" t="str">
        <f t="shared" si="151"/>
        <v>Oct-2025</v>
      </c>
      <c r="V1052" s="3">
        <f t="shared" si="152"/>
        <v>45931</v>
      </c>
      <c r="W1052" t="str">
        <f>VLOOKUP(D1052,Products!A:G,3,FALSE)</f>
        <v>Home &amp; Kitchen</v>
      </c>
      <c r="X1052" t="str">
        <f>VLOOKUP(D1052,Products!A:G,2,FALSE)</f>
        <v>Air Fryer</v>
      </c>
    </row>
    <row r="1053" spans="1:24">
      <c r="A1053" s="1" t="s">
        <v>2865</v>
      </c>
      <c r="B1053" s="2">
        <v>45734</v>
      </c>
      <c r="C1053" s="1" t="s">
        <v>560</v>
      </c>
      <c r="D1053" s="1" t="s">
        <v>1726</v>
      </c>
      <c r="E1053" s="1">
        <v>1</v>
      </c>
      <c r="F1053" s="1">
        <v>599</v>
      </c>
      <c r="G1053" s="1">
        <v>89.85</v>
      </c>
      <c r="H1053" s="1" t="s">
        <v>1823</v>
      </c>
      <c r="I1053" s="1" t="s">
        <v>1802</v>
      </c>
      <c r="J1053" s="1" t="s">
        <v>1802</v>
      </c>
      <c r="K1053" s="1" t="s">
        <v>1807</v>
      </c>
      <c r="L1053" s="1">
        <v>80</v>
      </c>
      <c r="M1053" s="1">
        <v>358</v>
      </c>
      <c r="N1053">
        <f t="shared" si="144"/>
        <v>509.15</v>
      </c>
      <c r="O1053">
        <f t="shared" si="145"/>
        <v>358</v>
      </c>
      <c r="P1053">
        <f t="shared" si="146"/>
        <v>151.14999999999998</v>
      </c>
      <c r="Q1053">
        <f t="shared" si="147"/>
        <v>0.2968673278994402</v>
      </c>
      <c r="R1053">
        <f t="shared" si="148"/>
        <v>509.15</v>
      </c>
      <c r="S1053">
        <f t="shared" si="149"/>
        <v>151.14999999999998</v>
      </c>
      <c r="T1053" t="str">
        <f t="shared" si="150"/>
        <v>Mar</v>
      </c>
      <c r="U1053" t="str">
        <f t="shared" si="151"/>
        <v>Mar-2025</v>
      </c>
      <c r="V1053" s="3">
        <f t="shared" si="152"/>
        <v>45717</v>
      </c>
      <c r="W1053" t="str">
        <f>VLOOKUP(D1053,Products!A:G,3,FALSE)</f>
        <v>Home &amp; Kitchen</v>
      </c>
      <c r="X1053" t="str">
        <f>VLOOKUP(D1053,Products!A:G,2,FALSE)</f>
        <v>Mixer Grinder</v>
      </c>
    </row>
    <row r="1054" spans="1:24">
      <c r="A1054" s="1" t="s">
        <v>2866</v>
      </c>
      <c r="B1054" s="2">
        <v>45522</v>
      </c>
      <c r="C1054" s="1" t="s">
        <v>1330</v>
      </c>
      <c r="D1054" s="1" t="s">
        <v>1787</v>
      </c>
      <c r="E1054" s="1">
        <v>3</v>
      </c>
      <c r="F1054" s="1">
        <v>8999</v>
      </c>
      <c r="G1054" s="1">
        <v>1349.85</v>
      </c>
      <c r="H1054" s="1" t="s">
        <v>1801</v>
      </c>
      <c r="I1054" s="1" t="s">
        <v>1802</v>
      </c>
      <c r="J1054" s="1" t="s">
        <v>1802</v>
      </c>
      <c r="K1054" s="1" t="s">
        <v>1813</v>
      </c>
      <c r="L1054" s="1">
        <v>70</v>
      </c>
      <c r="M1054" s="1">
        <v>5811</v>
      </c>
      <c r="N1054">
        <f t="shared" si="144"/>
        <v>25647.15</v>
      </c>
      <c r="O1054">
        <f t="shared" si="145"/>
        <v>17433</v>
      </c>
      <c r="P1054">
        <f t="shared" si="146"/>
        <v>8214.1500000000015</v>
      </c>
      <c r="Q1054">
        <f t="shared" si="147"/>
        <v>0.32027535223211939</v>
      </c>
      <c r="R1054">
        <f t="shared" si="148"/>
        <v>25647.15</v>
      </c>
      <c r="S1054">
        <f t="shared" si="149"/>
        <v>8214.1500000000015</v>
      </c>
      <c r="T1054" t="str">
        <f t="shared" si="150"/>
        <v>Aug</v>
      </c>
      <c r="U1054" t="str">
        <f t="shared" si="151"/>
        <v>Aug-2024</v>
      </c>
      <c r="V1054" s="3">
        <f t="shared" si="152"/>
        <v>45505</v>
      </c>
      <c r="W1054" t="str">
        <f>VLOOKUP(D1054,Products!A:G,3,FALSE)</f>
        <v>Sports &amp; Fitness</v>
      </c>
      <c r="X1054" t="str">
        <f>VLOOKUP(D1054,Products!A:G,2,FALSE)</f>
        <v>Dumbbells</v>
      </c>
    </row>
    <row r="1055" spans="1:24">
      <c r="A1055" s="1" t="s">
        <v>2867</v>
      </c>
      <c r="B1055" s="2">
        <v>45959</v>
      </c>
      <c r="C1055" s="1" t="s">
        <v>1088</v>
      </c>
      <c r="D1055" s="1" t="s">
        <v>1664</v>
      </c>
      <c r="E1055" s="1">
        <v>1</v>
      </c>
      <c r="F1055" s="1">
        <v>999</v>
      </c>
      <c r="G1055" s="1">
        <v>99.9</v>
      </c>
      <c r="H1055" s="1" t="s">
        <v>1812</v>
      </c>
      <c r="I1055" s="1" t="s">
        <v>1802</v>
      </c>
      <c r="J1055" s="1" t="s">
        <v>1809</v>
      </c>
      <c r="K1055" s="1" t="s">
        <v>1817</v>
      </c>
      <c r="L1055" s="1">
        <v>50</v>
      </c>
      <c r="M1055" s="1">
        <v>590</v>
      </c>
      <c r="N1055">
        <f t="shared" si="144"/>
        <v>899.1</v>
      </c>
      <c r="O1055">
        <f t="shared" si="145"/>
        <v>590</v>
      </c>
      <c r="P1055">
        <f t="shared" si="146"/>
        <v>309.10000000000002</v>
      </c>
      <c r="Q1055">
        <f t="shared" si="147"/>
        <v>0.34378823267712161</v>
      </c>
      <c r="R1055">
        <f t="shared" si="148"/>
        <v>899.1</v>
      </c>
      <c r="S1055">
        <f t="shared" si="149"/>
        <v>309.10000000000002</v>
      </c>
      <c r="T1055" t="str">
        <f t="shared" si="150"/>
        <v>Oct</v>
      </c>
      <c r="U1055" t="str">
        <f t="shared" si="151"/>
        <v>Oct-2025</v>
      </c>
      <c r="V1055" s="3">
        <f t="shared" si="152"/>
        <v>45931</v>
      </c>
      <c r="W1055" t="str">
        <f>VLOOKUP(D1055,Products!A:G,3,FALSE)</f>
        <v>Electronics</v>
      </c>
      <c r="X1055" t="str">
        <f>VLOOKUP(D1055,Products!A:G,2,FALSE)</f>
        <v>Smartphone</v>
      </c>
    </row>
    <row r="1056" spans="1:24">
      <c r="A1056" s="1" t="s">
        <v>2868</v>
      </c>
      <c r="B1056" s="2">
        <v>45421</v>
      </c>
      <c r="C1056" s="1" t="s">
        <v>765</v>
      </c>
      <c r="D1056" s="1" t="s">
        <v>1745</v>
      </c>
      <c r="E1056" s="1">
        <v>1</v>
      </c>
      <c r="F1056" s="1">
        <v>599</v>
      </c>
      <c r="G1056" s="1">
        <v>89.85</v>
      </c>
      <c r="H1056" s="1" t="s">
        <v>1805</v>
      </c>
      <c r="I1056" s="1" t="s">
        <v>1802</v>
      </c>
      <c r="J1056" s="1" t="s">
        <v>1802</v>
      </c>
      <c r="K1056" s="1" t="s">
        <v>1810</v>
      </c>
      <c r="L1056" s="1">
        <v>60</v>
      </c>
      <c r="M1056" s="1">
        <v>464</v>
      </c>
      <c r="N1056">
        <f t="shared" si="144"/>
        <v>509.15</v>
      </c>
      <c r="O1056">
        <f t="shared" si="145"/>
        <v>464</v>
      </c>
      <c r="P1056">
        <f t="shared" si="146"/>
        <v>45.149999999999977</v>
      </c>
      <c r="Q1056">
        <f t="shared" si="147"/>
        <v>8.8677207109888995E-2</v>
      </c>
      <c r="R1056">
        <f t="shared" si="148"/>
        <v>509.15</v>
      </c>
      <c r="S1056">
        <f t="shared" si="149"/>
        <v>45.149999999999977</v>
      </c>
      <c r="T1056" t="str">
        <f t="shared" si="150"/>
        <v>May</v>
      </c>
      <c r="U1056" t="str">
        <f t="shared" si="151"/>
        <v>May-2024</v>
      </c>
      <c r="V1056" s="3">
        <f t="shared" si="152"/>
        <v>45413</v>
      </c>
      <c r="W1056" t="str">
        <f>VLOOKUP(D1056,Products!A:G,3,FALSE)</f>
        <v>Home &amp; Kitchen</v>
      </c>
      <c r="X1056" t="str">
        <f>VLOOKUP(D1056,Products!A:G,2,FALSE)</f>
        <v>Storage Box</v>
      </c>
    </row>
    <row r="1057" spans="1:24">
      <c r="A1057" s="1" t="s">
        <v>2869</v>
      </c>
      <c r="B1057" s="2">
        <v>45398</v>
      </c>
      <c r="C1057" s="1" t="s">
        <v>931</v>
      </c>
      <c r="D1057" s="1" t="s">
        <v>1678</v>
      </c>
      <c r="E1057" s="1">
        <v>1</v>
      </c>
      <c r="F1057" s="1">
        <v>4999</v>
      </c>
      <c r="G1057" s="1">
        <v>0</v>
      </c>
      <c r="H1057" s="1" t="s">
        <v>1805</v>
      </c>
      <c r="I1057" s="1" t="s">
        <v>1802</v>
      </c>
      <c r="J1057" s="1" t="s">
        <v>1802</v>
      </c>
      <c r="K1057" s="1" t="s">
        <v>1813</v>
      </c>
      <c r="L1057" s="1">
        <v>100</v>
      </c>
      <c r="M1057" s="1">
        <v>2853</v>
      </c>
      <c r="N1057">
        <f t="shared" si="144"/>
        <v>4999</v>
      </c>
      <c r="O1057">
        <f t="shared" si="145"/>
        <v>2853</v>
      </c>
      <c r="P1057">
        <f t="shared" si="146"/>
        <v>2146</v>
      </c>
      <c r="Q1057">
        <f t="shared" si="147"/>
        <v>0.4292858571714343</v>
      </c>
      <c r="R1057">
        <f t="shared" si="148"/>
        <v>4999</v>
      </c>
      <c r="S1057">
        <f t="shared" si="149"/>
        <v>2146</v>
      </c>
      <c r="T1057" t="str">
        <f t="shared" si="150"/>
        <v>Apr</v>
      </c>
      <c r="U1057" t="str">
        <f t="shared" si="151"/>
        <v>Apr-2024</v>
      </c>
      <c r="V1057" s="3">
        <f t="shared" si="152"/>
        <v>45383</v>
      </c>
      <c r="W1057" t="str">
        <f>VLOOKUP(D1057,Products!A:G,3,FALSE)</f>
        <v>Electronics</v>
      </c>
      <c r="X1057" t="str">
        <f>VLOOKUP(D1057,Products!A:G,2,FALSE)</f>
        <v>Headphones</v>
      </c>
    </row>
    <row r="1058" spans="1:24">
      <c r="A1058" s="1" t="s">
        <v>2870</v>
      </c>
      <c r="B1058" s="2">
        <v>45812</v>
      </c>
      <c r="C1058" s="1" t="s">
        <v>1084</v>
      </c>
      <c r="D1058" s="1" t="s">
        <v>1740</v>
      </c>
      <c r="E1058" s="1">
        <v>3</v>
      </c>
      <c r="F1058" s="1">
        <v>4999</v>
      </c>
      <c r="G1058" s="1">
        <v>2249.5500000000002</v>
      </c>
      <c r="H1058" s="1" t="s">
        <v>1821</v>
      </c>
      <c r="I1058" s="1" t="s">
        <v>1802</v>
      </c>
      <c r="J1058" s="1" t="s">
        <v>1802</v>
      </c>
      <c r="K1058" s="1" t="s">
        <v>1810</v>
      </c>
      <c r="L1058" s="1">
        <v>70</v>
      </c>
      <c r="M1058" s="1">
        <v>2912</v>
      </c>
      <c r="N1058">
        <f t="shared" si="144"/>
        <v>12747.45</v>
      </c>
      <c r="O1058">
        <f t="shared" si="145"/>
        <v>8736</v>
      </c>
      <c r="P1058">
        <f t="shared" si="146"/>
        <v>4011.4500000000007</v>
      </c>
      <c r="Q1058">
        <f t="shared" si="147"/>
        <v>0.31468646670510575</v>
      </c>
      <c r="R1058">
        <f t="shared" si="148"/>
        <v>12747.45</v>
      </c>
      <c r="S1058">
        <f t="shared" si="149"/>
        <v>4011.4500000000007</v>
      </c>
      <c r="T1058" t="str">
        <f t="shared" si="150"/>
        <v>Jun</v>
      </c>
      <c r="U1058" t="str">
        <f t="shared" si="151"/>
        <v>Jun-2025</v>
      </c>
      <c r="V1058" s="3">
        <f t="shared" si="152"/>
        <v>45809</v>
      </c>
      <c r="W1058" t="str">
        <f>VLOOKUP(D1058,Products!A:G,3,FALSE)</f>
        <v>Home &amp; Kitchen</v>
      </c>
      <c r="X1058" t="str">
        <f>VLOOKUP(D1058,Products!A:G,2,FALSE)</f>
        <v>Bedsheet</v>
      </c>
    </row>
    <row r="1059" spans="1:24">
      <c r="A1059" s="1" t="s">
        <v>2871</v>
      </c>
      <c r="B1059" s="2">
        <v>45447</v>
      </c>
      <c r="C1059" s="1" t="s">
        <v>961</v>
      </c>
      <c r="D1059" s="1" t="s">
        <v>1795</v>
      </c>
      <c r="E1059" s="1">
        <v>1</v>
      </c>
      <c r="F1059" s="1">
        <v>499</v>
      </c>
      <c r="G1059" s="1">
        <v>0</v>
      </c>
      <c r="H1059" s="1" t="s">
        <v>1805</v>
      </c>
      <c r="I1059" s="1" t="s">
        <v>1802</v>
      </c>
      <c r="J1059" s="1" t="s">
        <v>1802</v>
      </c>
      <c r="K1059" s="1" t="s">
        <v>1817</v>
      </c>
      <c r="L1059" s="1">
        <v>70</v>
      </c>
      <c r="M1059" s="1">
        <v>324</v>
      </c>
      <c r="N1059">
        <f t="shared" si="144"/>
        <v>499</v>
      </c>
      <c r="O1059">
        <f t="shared" si="145"/>
        <v>324</v>
      </c>
      <c r="P1059">
        <f t="shared" si="146"/>
        <v>175</v>
      </c>
      <c r="Q1059">
        <f t="shared" si="147"/>
        <v>0.35070140280561124</v>
      </c>
      <c r="R1059">
        <f t="shared" si="148"/>
        <v>499</v>
      </c>
      <c r="S1059">
        <f t="shared" si="149"/>
        <v>175</v>
      </c>
      <c r="T1059" t="str">
        <f t="shared" si="150"/>
        <v>Jun</v>
      </c>
      <c r="U1059" t="str">
        <f t="shared" si="151"/>
        <v>Jun-2024</v>
      </c>
      <c r="V1059" s="3">
        <f t="shared" si="152"/>
        <v>45444</v>
      </c>
      <c r="W1059" t="str">
        <f>VLOOKUP(D1059,Products!A:G,3,FALSE)</f>
        <v>Sports &amp; Fitness</v>
      </c>
      <c r="X1059" t="str">
        <f>VLOOKUP(D1059,Products!A:G,2,FALSE)</f>
        <v>Cricket Bat</v>
      </c>
    </row>
    <row r="1060" spans="1:24">
      <c r="A1060" s="1" t="s">
        <v>2872</v>
      </c>
      <c r="B1060" s="2">
        <v>45779</v>
      </c>
      <c r="C1060" s="1" t="s">
        <v>1115</v>
      </c>
      <c r="D1060" s="1" t="s">
        <v>1772</v>
      </c>
      <c r="E1060" s="1">
        <v>1</v>
      </c>
      <c r="F1060" s="1">
        <v>1999</v>
      </c>
      <c r="G1060" s="1">
        <v>199.9</v>
      </c>
      <c r="H1060" s="1" t="s">
        <v>1823</v>
      </c>
      <c r="I1060" s="1" t="s">
        <v>1802</v>
      </c>
      <c r="J1060" s="1" t="s">
        <v>1802</v>
      </c>
      <c r="K1060" s="1" t="s">
        <v>1803</v>
      </c>
      <c r="L1060" s="1">
        <v>50</v>
      </c>
      <c r="M1060" s="1">
        <v>1506</v>
      </c>
      <c r="N1060">
        <f t="shared" si="144"/>
        <v>1799.1</v>
      </c>
      <c r="O1060">
        <f t="shared" si="145"/>
        <v>1506</v>
      </c>
      <c r="P1060">
        <f t="shared" si="146"/>
        <v>293.09999999999991</v>
      </c>
      <c r="Q1060">
        <f t="shared" si="147"/>
        <v>0.16291479072869763</v>
      </c>
      <c r="R1060">
        <f t="shared" si="148"/>
        <v>1799.1</v>
      </c>
      <c r="S1060">
        <f t="shared" si="149"/>
        <v>293.09999999999991</v>
      </c>
      <c r="T1060" t="str">
        <f t="shared" si="150"/>
        <v>May</v>
      </c>
      <c r="U1060" t="str">
        <f t="shared" si="151"/>
        <v>May-2025</v>
      </c>
      <c r="V1060" s="3">
        <f t="shared" si="152"/>
        <v>45778</v>
      </c>
      <c r="W1060" t="str">
        <f>VLOOKUP(D1060,Products!A:G,3,FALSE)</f>
        <v>Beauty &amp; Personal Care</v>
      </c>
      <c r="X1060" t="str">
        <f>VLOOKUP(D1060,Products!A:G,2,FALSE)</f>
        <v>Perfume</v>
      </c>
    </row>
    <row r="1061" spans="1:24">
      <c r="A1061" s="1" t="s">
        <v>2873</v>
      </c>
      <c r="B1061" s="2">
        <v>45814</v>
      </c>
      <c r="C1061" s="1" t="s">
        <v>443</v>
      </c>
      <c r="D1061" s="1" t="s">
        <v>1702</v>
      </c>
      <c r="E1061" s="1">
        <v>2</v>
      </c>
      <c r="F1061" s="1">
        <v>4999</v>
      </c>
      <c r="G1061" s="1">
        <v>499.9</v>
      </c>
      <c r="H1061" s="1" t="s">
        <v>1821</v>
      </c>
      <c r="I1061" s="1" t="s">
        <v>1802</v>
      </c>
      <c r="J1061" s="1" t="s">
        <v>1802</v>
      </c>
      <c r="K1061" s="1" t="s">
        <v>1813</v>
      </c>
      <c r="L1061" s="1">
        <v>70</v>
      </c>
      <c r="M1061" s="1">
        <v>3572</v>
      </c>
      <c r="N1061">
        <f t="shared" si="144"/>
        <v>9498.1</v>
      </c>
      <c r="O1061">
        <f t="shared" si="145"/>
        <v>7144</v>
      </c>
      <c r="P1061">
        <f t="shared" si="146"/>
        <v>2354.1000000000004</v>
      </c>
      <c r="Q1061">
        <f t="shared" si="147"/>
        <v>0.24784956991398283</v>
      </c>
      <c r="R1061">
        <f t="shared" si="148"/>
        <v>9498.1</v>
      </c>
      <c r="S1061">
        <f t="shared" si="149"/>
        <v>2354.1000000000004</v>
      </c>
      <c r="T1061" t="str">
        <f t="shared" si="150"/>
        <v>Jun</v>
      </c>
      <c r="U1061" t="str">
        <f t="shared" si="151"/>
        <v>Jun-2025</v>
      </c>
      <c r="V1061" s="3">
        <f t="shared" si="152"/>
        <v>45809</v>
      </c>
      <c r="W1061" t="str">
        <f>VLOOKUP(D1061,Products!A:G,3,FALSE)</f>
        <v>Fashion</v>
      </c>
      <c r="X1061" t="str">
        <f>VLOOKUP(D1061,Products!A:G,2,FALSE)</f>
        <v>Jeans</v>
      </c>
    </row>
    <row r="1062" spans="1:24">
      <c r="A1062" s="1" t="s">
        <v>2874</v>
      </c>
      <c r="B1062" s="2">
        <v>45486</v>
      </c>
      <c r="C1062" s="1" t="s">
        <v>1543</v>
      </c>
      <c r="D1062" s="1" t="s">
        <v>1733</v>
      </c>
      <c r="E1062" s="1">
        <v>1</v>
      </c>
      <c r="F1062" s="1">
        <v>799</v>
      </c>
      <c r="G1062" s="1">
        <v>79.900000000000006</v>
      </c>
      <c r="H1062" s="1" t="s">
        <v>1805</v>
      </c>
      <c r="I1062" s="1" t="s">
        <v>1802</v>
      </c>
      <c r="J1062" s="1" t="s">
        <v>1802</v>
      </c>
      <c r="K1062" s="1" t="s">
        <v>1817</v>
      </c>
      <c r="L1062" s="1">
        <v>80</v>
      </c>
      <c r="M1062" s="1">
        <v>538</v>
      </c>
      <c r="N1062">
        <f t="shared" si="144"/>
        <v>719.1</v>
      </c>
      <c r="O1062">
        <f t="shared" si="145"/>
        <v>538</v>
      </c>
      <c r="P1062">
        <f t="shared" si="146"/>
        <v>181.10000000000002</v>
      </c>
      <c r="Q1062">
        <f t="shared" si="147"/>
        <v>0.25184258100403284</v>
      </c>
      <c r="R1062">
        <f t="shared" si="148"/>
        <v>719.1</v>
      </c>
      <c r="S1062">
        <f t="shared" si="149"/>
        <v>181.10000000000002</v>
      </c>
      <c r="T1062" t="str">
        <f t="shared" si="150"/>
        <v>Jul</v>
      </c>
      <c r="U1062" t="str">
        <f t="shared" si="151"/>
        <v>Jul-2024</v>
      </c>
      <c r="V1062" s="3">
        <f t="shared" si="152"/>
        <v>45474</v>
      </c>
      <c r="W1062" t="str">
        <f>VLOOKUP(D1062,Products!A:G,3,FALSE)</f>
        <v>Home &amp; Kitchen</v>
      </c>
      <c r="X1062" t="str">
        <f>VLOOKUP(D1062,Products!A:G,2,FALSE)</f>
        <v>Cookware Set</v>
      </c>
    </row>
    <row r="1063" spans="1:24">
      <c r="A1063" s="1" t="s">
        <v>2875</v>
      </c>
      <c r="B1063" s="2">
        <v>45924</v>
      </c>
      <c r="C1063" s="1" t="s">
        <v>1080</v>
      </c>
      <c r="D1063" s="1" t="s">
        <v>1752</v>
      </c>
      <c r="E1063" s="1">
        <v>1</v>
      </c>
      <c r="F1063" s="1">
        <v>2999</v>
      </c>
      <c r="G1063" s="1">
        <v>149.94999999999999</v>
      </c>
      <c r="H1063" s="1" t="s">
        <v>1823</v>
      </c>
      <c r="I1063" s="1" t="s">
        <v>1802</v>
      </c>
      <c r="J1063" s="1" t="s">
        <v>1802</v>
      </c>
      <c r="K1063" s="1" t="s">
        <v>1810</v>
      </c>
      <c r="L1063" s="1">
        <v>50</v>
      </c>
      <c r="M1063" s="1">
        <v>1877</v>
      </c>
      <c r="N1063">
        <f t="shared" si="144"/>
        <v>2849.05</v>
      </c>
      <c r="O1063">
        <f t="shared" si="145"/>
        <v>1877</v>
      </c>
      <c r="P1063">
        <f t="shared" si="146"/>
        <v>972.05000000000018</v>
      </c>
      <c r="Q1063">
        <f t="shared" si="147"/>
        <v>0.34118390340639865</v>
      </c>
      <c r="R1063">
        <f t="shared" si="148"/>
        <v>2849.05</v>
      </c>
      <c r="S1063">
        <f t="shared" si="149"/>
        <v>972.05000000000018</v>
      </c>
      <c r="T1063" t="str">
        <f t="shared" si="150"/>
        <v>Sep</v>
      </c>
      <c r="U1063" t="str">
        <f t="shared" si="151"/>
        <v>Sep-2025</v>
      </c>
      <c r="V1063" s="3">
        <f t="shared" si="152"/>
        <v>45901</v>
      </c>
      <c r="W1063" t="str">
        <f>VLOOKUP(D1063,Products!A:G,3,FALSE)</f>
        <v>Beauty &amp; Personal Care</v>
      </c>
      <c r="X1063" t="str">
        <f>VLOOKUP(D1063,Products!A:G,2,FALSE)</f>
        <v>Face Wash</v>
      </c>
    </row>
    <row r="1064" spans="1:24">
      <c r="A1064" s="1" t="s">
        <v>2876</v>
      </c>
      <c r="B1064" s="2">
        <v>45359</v>
      </c>
      <c r="C1064" s="1" t="s">
        <v>1409</v>
      </c>
      <c r="D1064" s="1" t="s">
        <v>1793</v>
      </c>
      <c r="E1064" s="1">
        <v>2</v>
      </c>
      <c r="F1064" s="1">
        <v>299</v>
      </c>
      <c r="G1064" s="1">
        <v>0</v>
      </c>
      <c r="H1064" s="1" t="s">
        <v>1805</v>
      </c>
      <c r="I1064" s="1" t="s">
        <v>1815</v>
      </c>
      <c r="J1064" s="1" t="s">
        <v>1815</v>
      </c>
      <c r="K1064" s="1" t="s">
        <v>1813</v>
      </c>
      <c r="L1064" s="1">
        <v>100</v>
      </c>
      <c r="M1064" s="1">
        <v>221</v>
      </c>
      <c r="N1064">
        <f t="shared" si="144"/>
        <v>598</v>
      </c>
      <c r="O1064">
        <f t="shared" si="145"/>
        <v>442</v>
      </c>
      <c r="P1064">
        <f t="shared" si="146"/>
        <v>156</v>
      </c>
      <c r="Q1064">
        <f t="shared" si="147"/>
        <v>0.2608695652173913</v>
      </c>
      <c r="R1064">
        <f t="shared" si="148"/>
        <v>0</v>
      </c>
      <c r="S1064">
        <f t="shared" si="149"/>
        <v>0</v>
      </c>
      <c r="T1064" t="str">
        <f t="shared" si="150"/>
        <v>Mar</v>
      </c>
      <c r="U1064" t="str">
        <f t="shared" si="151"/>
        <v>Mar-2024</v>
      </c>
      <c r="V1064" s="3">
        <f t="shared" si="152"/>
        <v>45352</v>
      </c>
      <c r="W1064" t="str">
        <f>VLOOKUP(D1064,Products!A:G,3,FALSE)</f>
        <v>Sports &amp; Fitness</v>
      </c>
      <c r="X1064" t="str">
        <f>VLOOKUP(D1064,Products!A:G,2,FALSE)</f>
        <v>Fitness Band</v>
      </c>
    </row>
    <row r="1065" spans="1:24">
      <c r="A1065" s="1" t="s">
        <v>2877</v>
      </c>
      <c r="B1065" s="2">
        <v>45910</v>
      </c>
      <c r="C1065" s="1" t="s">
        <v>733</v>
      </c>
      <c r="D1065" s="1" t="s">
        <v>1676</v>
      </c>
      <c r="E1065" s="1">
        <v>2</v>
      </c>
      <c r="F1065" s="1">
        <v>299</v>
      </c>
      <c r="G1065" s="1">
        <v>89.7</v>
      </c>
      <c r="H1065" s="1" t="s">
        <v>1805</v>
      </c>
      <c r="I1065" s="1" t="s">
        <v>1802</v>
      </c>
      <c r="J1065" s="1" t="s">
        <v>1802</v>
      </c>
      <c r="K1065" s="1" t="s">
        <v>1807</v>
      </c>
      <c r="L1065" s="1">
        <v>70</v>
      </c>
      <c r="M1065" s="1">
        <v>197</v>
      </c>
      <c r="N1065">
        <f t="shared" si="144"/>
        <v>508.3</v>
      </c>
      <c r="O1065">
        <f t="shared" si="145"/>
        <v>394</v>
      </c>
      <c r="P1065">
        <f t="shared" si="146"/>
        <v>114.30000000000001</v>
      </c>
      <c r="Q1065">
        <f t="shared" si="147"/>
        <v>0.22486720440684638</v>
      </c>
      <c r="R1065">
        <f t="shared" si="148"/>
        <v>508.3</v>
      </c>
      <c r="S1065">
        <f t="shared" si="149"/>
        <v>114.30000000000001</v>
      </c>
      <c r="T1065" t="str">
        <f t="shared" si="150"/>
        <v>Sep</v>
      </c>
      <c r="U1065" t="str">
        <f t="shared" si="151"/>
        <v>Sep-2025</v>
      </c>
      <c r="V1065" s="3">
        <f t="shared" si="152"/>
        <v>45901</v>
      </c>
      <c r="W1065" t="str">
        <f>VLOOKUP(D1065,Products!A:G,3,FALSE)</f>
        <v>Electronics</v>
      </c>
      <c r="X1065" t="str">
        <f>VLOOKUP(D1065,Products!A:G,2,FALSE)</f>
        <v>Laptop</v>
      </c>
    </row>
    <row r="1066" spans="1:24">
      <c r="A1066" s="1" t="s">
        <v>2878</v>
      </c>
      <c r="B1066" s="2">
        <v>45430</v>
      </c>
      <c r="C1066" s="1" t="s">
        <v>208</v>
      </c>
      <c r="D1066" s="1" t="s">
        <v>1674</v>
      </c>
      <c r="E1066" s="1">
        <v>1</v>
      </c>
      <c r="F1066" s="1">
        <v>599</v>
      </c>
      <c r="G1066" s="1">
        <v>89.85</v>
      </c>
      <c r="H1066" s="1" t="s">
        <v>1821</v>
      </c>
      <c r="I1066" s="1" t="s">
        <v>1802</v>
      </c>
      <c r="J1066" s="1" t="s">
        <v>1802</v>
      </c>
      <c r="K1066" s="1" t="s">
        <v>1810</v>
      </c>
      <c r="L1066" s="1">
        <v>60</v>
      </c>
      <c r="M1066" s="1">
        <v>470</v>
      </c>
      <c r="N1066">
        <f t="shared" si="144"/>
        <v>509.15</v>
      </c>
      <c r="O1066">
        <f t="shared" si="145"/>
        <v>470</v>
      </c>
      <c r="P1066">
        <f t="shared" si="146"/>
        <v>39.149999999999977</v>
      </c>
      <c r="Q1066">
        <f t="shared" si="147"/>
        <v>7.6892860650103076E-2</v>
      </c>
      <c r="R1066">
        <f t="shared" si="148"/>
        <v>509.15</v>
      </c>
      <c r="S1066">
        <f t="shared" si="149"/>
        <v>39.149999999999977</v>
      </c>
      <c r="T1066" t="str">
        <f t="shared" si="150"/>
        <v>May</v>
      </c>
      <c r="U1066" t="str">
        <f t="shared" si="151"/>
        <v>May-2024</v>
      </c>
      <c r="V1066" s="3">
        <f t="shared" si="152"/>
        <v>45413</v>
      </c>
      <c r="W1066" t="str">
        <f>VLOOKUP(D1066,Products!A:G,3,FALSE)</f>
        <v>Electronics</v>
      </c>
      <c r="X1066" t="str">
        <f>VLOOKUP(D1066,Products!A:G,2,FALSE)</f>
        <v>Laptop</v>
      </c>
    </row>
    <row r="1067" spans="1:24">
      <c r="A1067" s="1" t="s">
        <v>2879</v>
      </c>
      <c r="B1067" s="2">
        <v>45728</v>
      </c>
      <c r="C1067" s="1" t="s">
        <v>713</v>
      </c>
      <c r="D1067" s="1" t="s">
        <v>1678</v>
      </c>
      <c r="E1067" s="1">
        <v>1</v>
      </c>
      <c r="F1067" s="1">
        <v>4999</v>
      </c>
      <c r="G1067" s="1">
        <v>749.85</v>
      </c>
      <c r="H1067" s="1" t="s">
        <v>1805</v>
      </c>
      <c r="I1067" s="1" t="s">
        <v>1802</v>
      </c>
      <c r="J1067" s="1" t="s">
        <v>1802</v>
      </c>
      <c r="K1067" s="1" t="s">
        <v>1807</v>
      </c>
      <c r="L1067" s="1">
        <v>50</v>
      </c>
      <c r="M1067" s="1">
        <v>2853</v>
      </c>
      <c r="N1067">
        <f t="shared" si="144"/>
        <v>4249.1499999999996</v>
      </c>
      <c r="O1067">
        <f t="shared" si="145"/>
        <v>2853</v>
      </c>
      <c r="P1067">
        <f t="shared" si="146"/>
        <v>1396.1499999999996</v>
      </c>
      <c r="Q1067">
        <f t="shared" si="147"/>
        <v>0.32857159667227559</v>
      </c>
      <c r="R1067">
        <f t="shared" si="148"/>
        <v>4249.1499999999996</v>
      </c>
      <c r="S1067">
        <f t="shared" si="149"/>
        <v>1396.1499999999996</v>
      </c>
      <c r="T1067" t="str">
        <f t="shared" si="150"/>
        <v>Mar</v>
      </c>
      <c r="U1067" t="str">
        <f t="shared" si="151"/>
        <v>Mar-2025</v>
      </c>
      <c r="V1067" s="3">
        <f t="shared" si="152"/>
        <v>45717</v>
      </c>
      <c r="W1067" t="str">
        <f>VLOOKUP(D1067,Products!A:G,3,FALSE)</f>
        <v>Electronics</v>
      </c>
      <c r="X1067" t="str">
        <f>VLOOKUP(D1067,Products!A:G,2,FALSE)</f>
        <v>Headphones</v>
      </c>
    </row>
    <row r="1068" spans="1:24">
      <c r="A1068" s="1" t="s">
        <v>2880</v>
      </c>
      <c r="B1068" s="2">
        <v>45482</v>
      </c>
      <c r="C1068" s="1" t="s">
        <v>1309</v>
      </c>
      <c r="D1068" s="1" t="s">
        <v>1700</v>
      </c>
      <c r="E1068" s="1">
        <v>3</v>
      </c>
      <c r="F1068" s="1">
        <v>8999</v>
      </c>
      <c r="G1068" s="1">
        <v>0</v>
      </c>
      <c r="H1068" s="1" t="s">
        <v>1823</v>
      </c>
      <c r="I1068" s="1" t="s">
        <v>1802</v>
      </c>
      <c r="J1068" s="1" t="s">
        <v>1809</v>
      </c>
      <c r="K1068" s="1" t="s">
        <v>1803</v>
      </c>
      <c r="L1068" s="1">
        <v>50</v>
      </c>
      <c r="M1068" s="1">
        <v>6419</v>
      </c>
      <c r="N1068">
        <f t="shared" si="144"/>
        <v>26997</v>
      </c>
      <c r="O1068">
        <f t="shared" si="145"/>
        <v>19257</v>
      </c>
      <c r="P1068">
        <f t="shared" si="146"/>
        <v>7740</v>
      </c>
      <c r="Q1068">
        <f t="shared" si="147"/>
        <v>0.28669852205800644</v>
      </c>
      <c r="R1068">
        <f t="shared" si="148"/>
        <v>26997</v>
      </c>
      <c r="S1068">
        <f t="shared" si="149"/>
        <v>7740</v>
      </c>
      <c r="T1068" t="str">
        <f t="shared" si="150"/>
        <v>Jul</v>
      </c>
      <c r="U1068" t="str">
        <f t="shared" si="151"/>
        <v>Jul-2024</v>
      </c>
      <c r="V1068" s="3">
        <f t="shared" si="152"/>
        <v>45474</v>
      </c>
      <c r="W1068" t="str">
        <f>VLOOKUP(D1068,Products!A:G,3,FALSE)</f>
        <v>Fashion</v>
      </c>
      <c r="X1068" t="str">
        <f>VLOOKUP(D1068,Products!A:G,2,FALSE)</f>
        <v>T-Shirt</v>
      </c>
    </row>
    <row r="1069" spans="1:24">
      <c r="A1069" s="1" t="s">
        <v>2881</v>
      </c>
      <c r="B1069" s="2">
        <v>45552</v>
      </c>
      <c r="C1069" s="1" t="s">
        <v>943</v>
      </c>
      <c r="D1069" s="1" t="s">
        <v>1693</v>
      </c>
      <c r="E1069" s="1">
        <v>1</v>
      </c>
      <c r="F1069" s="1">
        <v>499</v>
      </c>
      <c r="G1069" s="1">
        <v>49.9</v>
      </c>
      <c r="H1069" s="1" t="s">
        <v>1823</v>
      </c>
      <c r="I1069" s="1" t="s">
        <v>1802</v>
      </c>
      <c r="J1069" s="1" t="s">
        <v>1802</v>
      </c>
      <c r="K1069" s="1" t="s">
        <v>1819</v>
      </c>
      <c r="L1069" s="1">
        <v>70</v>
      </c>
      <c r="M1069" s="1">
        <v>391</v>
      </c>
      <c r="N1069">
        <f t="shared" si="144"/>
        <v>449.1</v>
      </c>
      <c r="O1069">
        <f t="shared" si="145"/>
        <v>391</v>
      </c>
      <c r="P1069">
        <f t="shared" si="146"/>
        <v>58.100000000000023</v>
      </c>
      <c r="Q1069">
        <f t="shared" si="147"/>
        <v>0.12936985081273664</v>
      </c>
      <c r="R1069">
        <f t="shared" si="148"/>
        <v>449.1</v>
      </c>
      <c r="S1069">
        <f t="shared" si="149"/>
        <v>58.100000000000023</v>
      </c>
      <c r="T1069" t="str">
        <f t="shared" si="150"/>
        <v>Sep</v>
      </c>
      <c r="U1069" t="str">
        <f t="shared" si="151"/>
        <v>Sep-2024</v>
      </c>
      <c r="V1069" s="3">
        <f t="shared" si="152"/>
        <v>45536</v>
      </c>
      <c r="W1069" t="str">
        <f>VLOOKUP(D1069,Products!A:G,3,FALSE)</f>
        <v>Electronics</v>
      </c>
      <c r="X1069" t="str">
        <f>VLOOKUP(D1069,Products!A:G,2,FALSE)</f>
        <v>Power Bank</v>
      </c>
    </row>
    <row r="1070" spans="1:24">
      <c r="A1070" s="1" t="s">
        <v>2882</v>
      </c>
      <c r="B1070" s="2">
        <v>45486</v>
      </c>
      <c r="C1070" s="1" t="s">
        <v>294</v>
      </c>
      <c r="D1070" s="1" t="s">
        <v>1692</v>
      </c>
      <c r="E1070" s="1">
        <v>3</v>
      </c>
      <c r="F1070" s="1">
        <v>499</v>
      </c>
      <c r="G1070" s="1">
        <v>149.69999999999999</v>
      </c>
      <c r="H1070" s="1" t="s">
        <v>1821</v>
      </c>
      <c r="I1070" s="1" t="s">
        <v>1802</v>
      </c>
      <c r="J1070" s="1" t="s">
        <v>1802</v>
      </c>
      <c r="K1070" s="1" t="s">
        <v>1813</v>
      </c>
      <c r="L1070" s="1">
        <v>40</v>
      </c>
      <c r="M1070" s="1">
        <v>403</v>
      </c>
      <c r="N1070">
        <f t="shared" si="144"/>
        <v>1347.3</v>
      </c>
      <c r="O1070">
        <f t="shared" si="145"/>
        <v>1209</v>
      </c>
      <c r="P1070">
        <f t="shared" si="146"/>
        <v>138.29999999999995</v>
      </c>
      <c r="Q1070">
        <f t="shared" si="147"/>
        <v>0.10264974393230904</v>
      </c>
      <c r="R1070">
        <f t="shared" si="148"/>
        <v>1347.3</v>
      </c>
      <c r="S1070">
        <f t="shared" si="149"/>
        <v>138.29999999999995</v>
      </c>
      <c r="T1070" t="str">
        <f t="shared" si="150"/>
        <v>Jul</v>
      </c>
      <c r="U1070" t="str">
        <f t="shared" si="151"/>
        <v>Jul-2024</v>
      </c>
      <c r="V1070" s="3">
        <f t="shared" si="152"/>
        <v>45474</v>
      </c>
      <c r="W1070" t="str">
        <f>VLOOKUP(D1070,Products!A:G,3,FALSE)</f>
        <v>Electronics</v>
      </c>
      <c r="X1070" t="str">
        <f>VLOOKUP(D1070,Products!A:G,2,FALSE)</f>
        <v>Power Bank</v>
      </c>
    </row>
    <row r="1071" spans="1:24">
      <c r="A1071" s="1" t="s">
        <v>2883</v>
      </c>
      <c r="B1071" s="2">
        <v>45870</v>
      </c>
      <c r="C1071" s="1" t="s">
        <v>947</v>
      </c>
      <c r="D1071" s="1" t="s">
        <v>1710</v>
      </c>
      <c r="E1071" s="1">
        <v>3</v>
      </c>
      <c r="F1071" s="1">
        <v>3999</v>
      </c>
      <c r="G1071" s="1">
        <v>2399.4</v>
      </c>
      <c r="H1071" s="1" t="s">
        <v>1823</v>
      </c>
      <c r="I1071" s="1" t="s">
        <v>1802</v>
      </c>
      <c r="J1071" s="1" t="s">
        <v>1802</v>
      </c>
      <c r="K1071" s="1" t="s">
        <v>1817</v>
      </c>
      <c r="L1071" s="1">
        <v>100</v>
      </c>
      <c r="M1071" s="1">
        <v>3007</v>
      </c>
      <c r="N1071">
        <f t="shared" si="144"/>
        <v>9597.6</v>
      </c>
      <c r="O1071">
        <f t="shared" si="145"/>
        <v>9021</v>
      </c>
      <c r="P1071">
        <f t="shared" si="146"/>
        <v>576.60000000000036</v>
      </c>
      <c r="Q1071">
        <f t="shared" si="147"/>
        <v>6.0077519379844999E-2</v>
      </c>
      <c r="R1071">
        <f t="shared" si="148"/>
        <v>9597.6</v>
      </c>
      <c r="S1071">
        <f t="shared" si="149"/>
        <v>576.60000000000036</v>
      </c>
      <c r="T1071" t="str">
        <f t="shared" si="150"/>
        <v>Aug</v>
      </c>
      <c r="U1071" t="str">
        <f t="shared" si="151"/>
        <v>Aug-2025</v>
      </c>
      <c r="V1071" s="3">
        <f t="shared" si="152"/>
        <v>45870</v>
      </c>
      <c r="W1071" t="str">
        <f>VLOOKUP(D1071,Products!A:G,3,FALSE)</f>
        <v>Fashion</v>
      </c>
      <c r="X1071" t="str">
        <f>VLOOKUP(D1071,Products!A:G,2,FALSE)</f>
        <v>Sneakers</v>
      </c>
    </row>
    <row r="1072" spans="1:24">
      <c r="A1072" s="1" t="s">
        <v>2884</v>
      </c>
      <c r="B1072" s="2">
        <v>45499</v>
      </c>
      <c r="C1072" s="1" t="s">
        <v>1605</v>
      </c>
      <c r="D1072" s="1" t="s">
        <v>1707</v>
      </c>
      <c r="E1072" s="1">
        <v>1</v>
      </c>
      <c r="F1072" s="1">
        <v>2499</v>
      </c>
      <c r="G1072" s="1">
        <v>0</v>
      </c>
      <c r="H1072" s="1" t="s">
        <v>1805</v>
      </c>
      <c r="I1072" s="1" t="s">
        <v>1802</v>
      </c>
      <c r="J1072" s="1" t="s">
        <v>1802</v>
      </c>
      <c r="K1072" s="1" t="s">
        <v>1810</v>
      </c>
      <c r="L1072" s="1">
        <v>70</v>
      </c>
      <c r="M1072" s="1">
        <v>1584</v>
      </c>
      <c r="N1072">
        <f t="shared" si="144"/>
        <v>2499</v>
      </c>
      <c r="O1072">
        <f t="shared" si="145"/>
        <v>1584</v>
      </c>
      <c r="P1072">
        <f t="shared" si="146"/>
        <v>915</v>
      </c>
      <c r="Q1072">
        <f t="shared" si="147"/>
        <v>0.36614645858343337</v>
      </c>
      <c r="R1072">
        <f t="shared" si="148"/>
        <v>2499</v>
      </c>
      <c r="S1072">
        <f t="shared" si="149"/>
        <v>915</v>
      </c>
      <c r="T1072" t="str">
        <f t="shared" si="150"/>
        <v>Jul</v>
      </c>
      <c r="U1072" t="str">
        <f t="shared" si="151"/>
        <v>Jul-2024</v>
      </c>
      <c r="V1072" s="3">
        <f t="shared" si="152"/>
        <v>45474</v>
      </c>
      <c r="W1072" t="str">
        <f>VLOOKUP(D1072,Products!A:G,3,FALSE)</f>
        <v>Fashion</v>
      </c>
      <c r="X1072" t="str">
        <f>VLOOKUP(D1072,Products!A:G,2,FALSE)</f>
        <v>Sneakers</v>
      </c>
    </row>
    <row r="1073" spans="1:24">
      <c r="A1073" s="1" t="s">
        <v>2885</v>
      </c>
      <c r="B1073" s="2">
        <v>45614</v>
      </c>
      <c r="C1073" s="1" t="s">
        <v>542</v>
      </c>
      <c r="D1073" s="1" t="s">
        <v>1699</v>
      </c>
      <c r="E1073" s="1">
        <v>1</v>
      </c>
      <c r="F1073" s="1">
        <v>999</v>
      </c>
      <c r="G1073" s="1">
        <v>99.9</v>
      </c>
      <c r="H1073" s="1" t="s">
        <v>1823</v>
      </c>
      <c r="I1073" s="1" t="s">
        <v>1802</v>
      </c>
      <c r="J1073" s="1" t="s">
        <v>1802</v>
      </c>
      <c r="K1073" s="1" t="s">
        <v>1819</v>
      </c>
      <c r="L1073" s="1">
        <v>70</v>
      </c>
      <c r="M1073" s="1">
        <v>693</v>
      </c>
      <c r="N1073">
        <f t="shared" si="144"/>
        <v>899.1</v>
      </c>
      <c r="O1073">
        <f t="shared" si="145"/>
        <v>693</v>
      </c>
      <c r="P1073">
        <f t="shared" si="146"/>
        <v>206.10000000000002</v>
      </c>
      <c r="Q1073">
        <f t="shared" si="147"/>
        <v>0.22922922922922925</v>
      </c>
      <c r="R1073">
        <f t="shared" si="148"/>
        <v>899.1</v>
      </c>
      <c r="S1073">
        <f t="shared" si="149"/>
        <v>206.10000000000002</v>
      </c>
      <c r="T1073" t="str">
        <f t="shared" si="150"/>
        <v>Nov</v>
      </c>
      <c r="U1073" t="str">
        <f t="shared" si="151"/>
        <v>Nov-2024</v>
      </c>
      <c r="V1073" s="3">
        <f t="shared" si="152"/>
        <v>45597</v>
      </c>
      <c r="W1073" t="str">
        <f>VLOOKUP(D1073,Products!A:G,3,FALSE)</f>
        <v>Fashion</v>
      </c>
      <c r="X1073" t="str">
        <f>VLOOKUP(D1073,Products!A:G,2,FALSE)</f>
        <v>T-Shirt</v>
      </c>
    </row>
    <row r="1074" spans="1:24">
      <c r="A1074" s="1" t="s">
        <v>2886</v>
      </c>
      <c r="B1074" s="2">
        <v>45683</v>
      </c>
      <c r="C1074" s="1" t="s">
        <v>749</v>
      </c>
      <c r="D1074" s="1" t="s">
        <v>1693</v>
      </c>
      <c r="E1074" s="1">
        <v>4</v>
      </c>
      <c r="F1074" s="1">
        <v>499</v>
      </c>
      <c r="G1074" s="1">
        <v>399.2</v>
      </c>
      <c r="H1074" s="1" t="s">
        <v>1805</v>
      </c>
      <c r="I1074" s="1" t="s">
        <v>1802</v>
      </c>
      <c r="J1074" s="1" t="s">
        <v>1802</v>
      </c>
      <c r="K1074" s="1" t="s">
        <v>1803</v>
      </c>
      <c r="L1074" s="1">
        <v>60</v>
      </c>
      <c r="M1074" s="1">
        <v>391</v>
      </c>
      <c r="N1074">
        <f t="shared" si="144"/>
        <v>1596.8</v>
      </c>
      <c r="O1074">
        <f t="shared" si="145"/>
        <v>1564</v>
      </c>
      <c r="P1074">
        <f t="shared" si="146"/>
        <v>32.799999999999955</v>
      </c>
      <c r="Q1074">
        <f t="shared" si="147"/>
        <v>2.0541082164328629E-2</v>
      </c>
      <c r="R1074">
        <f t="shared" si="148"/>
        <v>1596.8</v>
      </c>
      <c r="S1074">
        <f t="shared" si="149"/>
        <v>32.799999999999955</v>
      </c>
      <c r="T1074" t="str">
        <f t="shared" si="150"/>
        <v>Jan</v>
      </c>
      <c r="U1074" t="str">
        <f t="shared" si="151"/>
        <v>Jan-2025</v>
      </c>
      <c r="V1074" s="3">
        <f t="shared" si="152"/>
        <v>45658</v>
      </c>
      <c r="W1074" t="str">
        <f>VLOOKUP(D1074,Products!A:G,3,FALSE)</f>
        <v>Electronics</v>
      </c>
      <c r="X1074" t="str">
        <f>VLOOKUP(D1074,Products!A:G,2,FALSE)</f>
        <v>Power Bank</v>
      </c>
    </row>
    <row r="1075" spans="1:24">
      <c r="A1075" s="1" t="s">
        <v>2887</v>
      </c>
      <c r="B1075" s="2">
        <v>45708</v>
      </c>
      <c r="C1075" s="1" t="s">
        <v>1430</v>
      </c>
      <c r="D1075" s="1" t="s">
        <v>1772</v>
      </c>
      <c r="E1075" s="1">
        <v>4</v>
      </c>
      <c r="F1075" s="1">
        <v>1999</v>
      </c>
      <c r="G1075" s="1">
        <v>0</v>
      </c>
      <c r="H1075" s="1" t="s">
        <v>1801</v>
      </c>
      <c r="I1075" s="1" t="s">
        <v>1802</v>
      </c>
      <c r="J1075" s="1" t="s">
        <v>1809</v>
      </c>
      <c r="K1075" s="1" t="s">
        <v>1813</v>
      </c>
      <c r="L1075" s="1">
        <v>60</v>
      </c>
      <c r="M1075" s="1">
        <v>1506</v>
      </c>
      <c r="N1075">
        <f t="shared" si="144"/>
        <v>7996</v>
      </c>
      <c r="O1075">
        <f t="shared" si="145"/>
        <v>6024</v>
      </c>
      <c r="P1075">
        <f t="shared" si="146"/>
        <v>1972</v>
      </c>
      <c r="Q1075">
        <f t="shared" si="147"/>
        <v>0.2466233116558279</v>
      </c>
      <c r="R1075">
        <f t="shared" si="148"/>
        <v>7996</v>
      </c>
      <c r="S1075">
        <f t="shared" si="149"/>
        <v>1972</v>
      </c>
      <c r="T1075" t="str">
        <f t="shared" si="150"/>
        <v>Feb</v>
      </c>
      <c r="U1075" t="str">
        <f t="shared" si="151"/>
        <v>Feb-2025</v>
      </c>
      <c r="V1075" s="3">
        <f t="shared" si="152"/>
        <v>45689</v>
      </c>
      <c r="W1075" t="str">
        <f>VLOOKUP(D1075,Products!A:G,3,FALSE)</f>
        <v>Beauty &amp; Personal Care</v>
      </c>
      <c r="X1075" t="str">
        <f>VLOOKUP(D1075,Products!A:G,2,FALSE)</f>
        <v>Perfume</v>
      </c>
    </row>
    <row r="1076" spans="1:24">
      <c r="A1076" s="1" t="s">
        <v>2888</v>
      </c>
      <c r="B1076" s="2">
        <v>45526</v>
      </c>
      <c r="C1076" s="1" t="s">
        <v>540</v>
      </c>
      <c r="D1076" s="1" t="s">
        <v>1797</v>
      </c>
      <c r="E1076" s="1">
        <v>4</v>
      </c>
      <c r="F1076" s="1">
        <v>399</v>
      </c>
      <c r="G1076" s="1">
        <v>239.4</v>
      </c>
      <c r="H1076" s="1" t="s">
        <v>1805</v>
      </c>
      <c r="I1076" s="1" t="s">
        <v>1802</v>
      </c>
      <c r="J1076" s="1" t="s">
        <v>1802</v>
      </c>
      <c r="K1076" s="1" t="s">
        <v>1819</v>
      </c>
      <c r="L1076" s="1">
        <v>100</v>
      </c>
      <c r="M1076" s="1">
        <v>278</v>
      </c>
      <c r="N1076">
        <f t="shared" si="144"/>
        <v>1356.6</v>
      </c>
      <c r="O1076">
        <f t="shared" si="145"/>
        <v>1112</v>
      </c>
      <c r="P1076">
        <f t="shared" si="146"/>
        <v>244.59999999999991</v>
      </c>
      <c r="Q1076">
        <f t="shared" si="147"/>
        <v>0.18030370042753938</v>
      </c>
      <c r="R1076">
        <f t="shared" si="148"/>
        <v>1356.6</v>
      </c>
      <c r="S1076">
        <f t="shared" si="149"/>
        <v>244.59999999999991</v>
      </c>
      <c r="T1076" t="str">
        <f t="shared" si="150"/>
        <v>Aug</v>
      </c>
      <c r="U1076" t="str">
        <f t="shared" si="151"/>
        <v>Aug-2024</v>
      </c>
      <c r="V1076" s="3">
        <f t="shared" si="152"/>
        <v>45505</v>
      </c>
      <c r="W1076" t="str">
        <f>VLOOKUP(D1076,Products!A:G,3,FALSE)</f>
        <v>Sports &amp; Fitness</v>
      </c>
      <c r="X1076" t="str">
        <f>VLOOKUP(D1076,Products!A:G,2,FALSE)</f>
        <v>Cricket Bat</v>
      </c>
    </row>
    <row r="1077" spans="1:24">
      <c r="A1077" s="1" t="s">
        <v>2889</v>
      </c>
      <c r="B1077" s="2">
        <v>45701</v>
      </c>
      <c r="C1077" s="1" t="s">
        <v>708</v>
      </c>
      <c r="D1077" s="1" t="s">
        <v>1717</v>
      </c>
      <c r="E1077" s="1">
        <v>3</v>
      </c>
      <c r="F1077" s="1">
        <v>399</v>
      </c>
      <c r="G1077" s="1">
        <v>0</v>
      </c>
      <c r="H1077" s="1" t="s">
        <v>1805</v>
      </c>
      <c r="I1077" s="1" t="s">
        <v>1815</v>
      </c>
      <c r="J1077" s="1" t="s">
        <v>1815</v>
      </c>
      <c r="K1077" s="1" t="s">
        <v>1803</v>
      </c>
      <c r="L1077" s="1">
        <v>80</v>
      </c>
      <c r="M1077" s="1">
        <v>226</v>
      </c>
      <c r="N1077">
        <f t="shared" si="144"/>
        <v>1197</v>
      </c>
      <c r="O1077">
        <f t="shared" si="145"/>
        <v>678</v>
      </c>
      <c r="P1077">
        <f t="shared" si="146"/>
        <v>519</v>
      </c>
      <c r="Q1077">
        <f t="shared" si="147"/>
        <v>0.43358395989974935</v>
      </c>
      <c r="R1077">
        <f t="shared" si="148"/>
        <v>0</v>
      </c>
      <c r="S1077">
        <f t="shared" si="149"/>
        <v>0</v>
      </c>
      <c r="T1077" t="str">
        <f t="shared" si="150"/>
        <v>Feb</v>
      </c>
      <c r="U1077" t="str">
        <f t="shared" si="151"/>
        <v>Feb-2025</v>
      </c>
      <c r="V1077" s="3">
        <f t="shared" si="152"/>
        <v>45689</v>
      </c>
      <c r="W1077" t="str">
        <f>VLOOKUP(D1077,Products!A:G,3,FALSE)</f>
        <v>Fashion</v>
      </c>
      <c r="X1077" t="str">
        <f>VLOOKUP(D1077,Products!A:G,2,FALSE)</f>
        <v>Backpack</v>
      </c>
    </row>
    <row r="1078" spans="1:24">
      <c r="A1078" s="1" t="s">
        <v>2890</v>
      </c>
      <c r="B1078" s="2">
        <v>45405</v>
      </c>
      <c r="C1078" s="1" t="s">
        <v>227</v>
      </c>
      <c r="D1078" s="1" t="s">
        <v>1704</v>
      </c>
      <c r="E1078" s="1">
        <v>1</v>
      </c>
      <c r="F1078" s="1">
        <v>599</v>
      </c>
      <c r="G1078" s="1">
        <v>149.75</v>
      </c>
      <c r="H1078" s="1" t="s">
        <v>1821</v>
      </c>
      <c r="I1078" s="1" t="s">
        <v>1802</v>
      </c>
      <c r="J1078" s="1" t="s">
        <v>1802</v>
      </c>
      <c r="K1078" s="1" t="s">
        <v>1807</v>
      </c>
      <c r="L1078" s="1">
        <v>80</v>
      </c>
      <c r="M1078" s="1">
        <v>363</v>
      </c>
      <c r="N1078">
        <f t="shared" si="144"/>
        <v>449.25</v>
      </c>
      <c r="O1078">
        <f t="shared" si="145"/>
        <v>363</v>
      </c>
      <c r="P1078">
        <f t="shared" si="146"/>
        <v>86.25</v>
      </c>
      <c r="Q1078">
        <f t="shared" si="147"/>
        <v>0.19198664440734559</v>
      </c>
      <c r="R1078">
        <f t="shared" si="148"/>
        <v>449.25</v>
      </c>
      <c r="S1078">
        <f t="shared" si="149"/>
        <v>86.25</v>
      </c>
      <c r="T1078" t="str">
        <f t="shared" si="150"/>
        <v>Apr</v>
      </c>
      <c r="U1078" t="str">
        <f t="shared" si="151"/>
        <v>Apr-2024</v>
      </c>
      <c r="V1078" s="3">
        <f t="shared" si="152"/>
        <v>45383</v>
      </c>
      <c r="W1078" t="str">
        <f>VLOOKUP(D1078,Products!A:G,3,FALSE)</f>
        <v>Fashion</v>
      </c>
      <c r="X1078" t="str">
        <f>VLOOKUP(D1078,Products!A:G,2,FALSE)</f>
        <v>Jeans</v>
      </c>
    </row>
    <row r="1079" spans="1:24">
      <c r="A1079" s="1" t="s">
        <v>2891</v>
      </c>
      <c r="B1079" s="2">
        <v>45432</v>
      </c>
      <c r="C1079" s="1" t="s">
        <v>785</v>
      </c>
      <c r="D1079" s="1" t="s">
        <v>1731</v>
      </c>
      <c r="E1079" s="1">
        <v>2</v>
      </c>
      <c r="F1079" s="1">
        <v>1999</v>
      </c>
      <c r="G1079" s="1">
        <v>799.6</v>
      </c>
      <c r="H1079" s="1" t="s">
        <v>1805</v>
      </c>
      <c r="I1079" s="1" t="s">
        <v>1802</v>
      </c>
      <c r="J1079" s="1" t="s">
        <v>1802</v>
      </c>
      <c r="K1079" s="1" t="s">
        <v>1813</v>
      </c>
      <c r="L1079" s="1">
        <v>60</v>
      </c>
      <c r="M1079" s="1">
        <v>1547</v>
      </c>
      <c r="N1079">
        <f t="shared" si="144"/>
        <v>3198.4</v>
      </c>
      <c r="O1079">
        <f t="shared" si="145"/>
        <v>3094</v>
      </c>
      <c r="P1079">
        <f t="shared" si="146"/>
        <v>104.40000000000009</v>
      </c>
      <c r="Q1079">
        <f t="shared" si="147"/>
        <v>3.2641320660330195E-2</v>
      </c>
      <c r="R1079">
        <f t="shared" si="148"/>
        <v>3198.4</v>
      </c>
      <c r="S1079">
        <f t="shared" si="149"/>
        <v>104.40000000000009</v>
      </c>
      <c r="T1079" t="str">
        <f t="shared" si="150"/>
        <v>May</v>
      </c>
      <c r="U1079" t="str">
        <f t="shared" si="151"/>
        <v>May-2024</v>
      </c>
      <c r="V1079" s="3">
        <f t="shared" si="152"/>
        <v>45413</v>
      </c>
      <c r="W1079" t="str">
        <f>VLOOKUP(D1079,Products!A:G,3,FALSE)</f>
        <v>Home &amp; Kitchen</v>
      </c>
      <c r="X1079" t="str">
        <f>VLOOKUP(D1079,Products!A:G,2,FALSE)</f>
        <v>Air Fryer</v>
      </c>
    </row>
    <row r="1080" spans="1:24">
      <c r="A1080" s="1" t="s">
        <v>2892</v>
      </c>
      <c r="B1080" s="2">
        <v>45343</v>
      </c>
      <c r="C1080" s="1" t="s">
        <v>1337</v>
      </c>
      <c r="D1080" s="1" t="s">
        <v>1799</v>
      </c>
      <c r="E1080" s="1">
        <v>2</v>
      </c>
      <c r="F1080" s="1">
        <v>4999</v>
      </c>
      <c r="G1080" s="1">
        <v>1499.7</v>
      </c>
      <c r="H1080" s="1" t="s">
        <v>1805</v>
      </c>
      <c r="I1080" s="1" t="s">
        <v>1802</v>
      </c>
      <c r="J1080" s="1" t="s">
        <v>1802</v>
      </c>
      <c r="K1080" s="1" t="s">
        <v>1819</v>
      </c>
      <c r="L1080" s="1">
        <v>80</v>
      </c>
      <c r="M1080" s="1">
        <v>3463</v>
      </c>
      <c r="N1080">
        <f t="shared" si="144"/>
        <v>8498.2999999999993</v>
      </c>
      <c r="O1080">
        <f t="shared" si="145"/>
        <v>6926</v>
      </c>
      <c r="P1080">
        <f t="shared" si="146"/>
        <v>1572.2999999999993</v>
      </c>
      <c r="Q1080">
        <f t="shared" si="147"/>
        <v>0.1850134732828918</v>
      </c>
      <c r="R1080">
        <f t="shared" si="148"/>
        <v>8498.2999999999993</v>
      </c>
      <c r="S1080">
        <f t="shared" si="149"/>
        <v>1572.2999999999993</v>
      </c>
      <c r="T1080" t="str">
        <f t="shared" si="150"/>
        <v>Feb</v>
      </c>
      <c r="U1080" t="str">
        <f t="shared" si="151"/>
        <v>Feb-2024</v>
      </c>
      <c r="V1080" s="3">
        <f t="shared" si="152"/>
        <v>45323</v>
      </c>
      <c r="W1080" t="str">
        <f>VLOOKUP(D1080,Products!A:G,3,FALSE)</f>
        <v>Sports &amp; Fitness</v>
      </c>
      <c r="X1080" t="str">
        <f>VLOOKUP(D1080,Products!A:G,2,FALSE)</f>
        <v>Cricket Bat</v>
      </c>
    </row>
    <row r="1081" spans="1:24">
      <c r="A1081" s="1" t="s">
        <v>2893</v>
      </c>
      <c r="B1081" s="2">
        <v>45822</v>
      </c>
      <c r="C1081" s="1" t="s">
        <v>1308</v>
      </c>
      <c r="D1081" s="1" t="s">
        <v>1681</v>
      </c>
      <c r="E1081" s="1">
        <v>2</v>
      </c>
      <c r="F1081" s="1">
        <v>799</v>
      </c>
      <c r="G1081" s="1">
        <v>0</v>
      </c>
      <c r="H1081" s="1" t="s">
        <v>1812</v>
      </c>
      <c r="I1081" s="1" t="s">
        <v>1802</v>
      </c>
      <c r="J1081" s="1" t="s">
        <v>1809</v>
      </c>
      <c r="K1081" s="1" t="s">
        <v>1810</v>
      </c>
      <c r="L1081" s="1">
        <v>70</v>
      </c>
      <c r="M1081" s="1">
        <v>645</v>
      </c>
      <c r="N1081">
        <f t="shared" si="144"/>
        <v>1598</v>
      </c>
      <c r="O1081">
        <f t="shared" si="145"/>
        <v>1290</v>
      </c>
      <c r="P1081">
        <f t="shared" si="146"/>
        <v>308</v>
      </c>
      <c r="Q1081">
        <f t="shared" si="147"/>
        <v>0.19274092615769711</v>
      </c>
      <c r="R1081">
        <f t="shared" si="148"/>
        <v>1598</v>
      </c>
      <c r="S1081">
        <f t="shared" si="149"/>
        <v>308</v>
      </c>
      <c r="T1081" t="str">
        <f t="shared" si="150"/>
        <v>Jun</v>
      </c>
      <c r="U1081" t="str">
        <f t="shared" si="151"/>
        <v>Jun-2025</v>
      </c>
      <c r="V1081" s="3">
        <f t="shared" si="152"/>
        <v>45809</v>
      </c>
      <c r="W1081" t="str">
        <f>VLOOKUP(D1081,Products!A:G,3,FALSE)</f>
        <v>Electronics</v>
      </c>
      <c r="X1081" t="str">
        <f>VLOOKUP(D1081,Products!A:G,2,FALSE)</f>
        <v>Headphones</v>
      </c>
    </row>
    <row r="1082" spans="1:24">
      <c r="A1082" s="1" t="s">
        <v>2894</v>
      </c>
      <c r="B1082" s="2">
        <v>45342</v>
      </c>
      <c r="C1082" s="1" t="s">
        <v>723</v>
      </c>
      <c r="D1082" s="1" t="s">
        <v>1705</v>
      </c>
      <c r="E1082" s="1">
        <v>1</v>
      </c>
      <c r="F1082" s="1">
        <v>299</v>
      </c>
      <c r="G1082" s="1">
        <v>29.9</v>
      </c>
      <c r="H1082" s="1" t="s">
        <v>1821</v>
      </c>
      <c r="I1082" s="1" t="s">
        <v>1802</v>
      </c>
      <c r="J1082" s="1" t="s">
        <v>1802</v>
      </c>
      <c r="K1082" s="1" t="s">
        <v>1813</v>
      </c>
      <c r="L1082" s="1">
        <v>60</v>
      </c>
      <c r="M1082" s="1">
        <v>206</v>
      </c>
      <c r="N1082">
        <f t="shared" si="144"/>
        <v>269.10000000000002</v>
      </c>
      <c r="O1082">
        <f t="shared" si="145"/>
        <v>206</v>
      </c>
      <c r="P1082">
        <f t="shared" si="146"/>
        <v>63.100000000000023</v>
      </c>
      <c r="Q1082">
        <f t="shared" si="147"/>
        <v>0.23448532144184325</v>
      </c>
      <c r="R1082">
        <f t="shared" si="148"/>
        <v>269.10000000000002</v>
      </c>
      <c r="S1082">
        <f t="shared" si="149"/>
        <v>63.100000000000023</v>
      </c>
      <c r="T1082" t="str">
        <f t="shared" si="150"/>
        <v>Feb</v>
      </c>
      <c r="U1082" t="str">
        <f t="shared" si="151"/>
        <v>Feb-2024</v>
      </c>
      <c r="V1082" s="3">
        <f t="shared" si="152"/>
        <v>45323</v>
      </c>
      <c r="W1082" t="str">
        <f>VLOOKUP(D1082,Products!A:G,3,FALSE)</f>
        <v>Fashion</v>
      </c>
      <c r="X1082" t="str">
        <f>VLOOKUP(D1082,Products!A:G,2,FALSE)</f>
        <v>Jeans</v>
      </c>
    </row>
    <row r="1083" spans="1:24">
      <c r="A1083" s="1" t="s">
        <v>2895</v>
      </c>
      <c r="B1083" s="2">
        <v>45524</v>
      </c>
      <c r="C1083" s="1" t="s">
        <v>1309</v>
      </c>
      <c r="D1083" s="1" t="s">
        <v>1763</v>
      </c>
      <c r="E1083" s="1">
        <v>1</v>
      </c>
      <c r="F1083" s="1">
        <v>999</v>
      </c>
      <c r="G1083" s="1">
        <v>149.85</v>
      </c>
      <c r="H1083" s="1" t="s">
        <v>1823</v>
      </c>
      <c r="I1083" s="1" t="s">
        <v>1802</v>
      </c>
      <c r="J1083" s="1" t="s">
        <v>1802</v>
      </c>
      <c r="K1083" s="1" t="s">
        <v>1810</v>
      </c>
      <c r="L1083" s="1">
        <v>40</v>
      </c>
      <c r="M1083" s="1">
        <v>636</v>
      </c>
      <c r="N1083">
        <f t="shared" si="144"/>
        <v>849.15</v>
      </c>
      <c r="O1083">
        <f t="shared" si="145"/>
        <v>636</v>
      </c>
      <c r="P1083">
        <f t="shared" si="146"/>
        <v>213.14999999999998</v>
      </c>
      <c r="Q1083">
        <f t="shared" si="147"/>
        <v>0.25101572160395685</v>
      </c>
      <c r="R1083">
        <f t="shared" si="148"/>
        <v>849.15</v>
      </c>
      <c r="S1083">
        <f t="shared" si="149"/>
        <v>213.14999999999998</v>
      </c>
      <c r="T1083" t="str">
        <f t="shared" si="150"/>
        <v>Aug</v>
      </c>
      <c r="U1083" t="str">
        <f t="shared" si="151"/>
        <v>Aug-2024</v>
      </c>
      <c r="V1083" s="3">
        <f t="shared" si="152"/>
        <v>45505</v>
      </c>
      <c r="W1083" t="str">
        <f>VLOOKUP(D1083,Products!A:G,3,FALSE)</f>
        <v>Beauty &amp; Personal Care</v>
      </c>
      <c r="X1083" t="str">
        <f>VLOOKUP(D1083,Products!A:G,2,FALSE)</f>
        <v>Trimmer</v>
      </c>
    </row>
    <row r="1084" spans="1:24">
      <c r="A1084" s="1" t="s">
        <v>2896</v>
      </c>
      <c r="B1084" s="2">
        <v>45415</v>
      </c>
      <c r="C1084" s="1" t="s">
        <v>163</v>
      </c>
      <c r="D1084" s="1" t="s">
        <v>1733</v>
      </c>
      <c r="E1084" s="1">
        <v>4</v>
      </c>
      <c r="F1084" s="1">
        <v>799</v>
      </c>
      <c r="G1084" s="1">
        <v>159.80000000000001</v>
      </c>
      <c r="H1084" s="1" t="s">
        <v>1812</v>
      </c>
      <c r="I1084" s="1" t="s">
        <v>1802</v>
      </c>
      <c r="J1084" s="1" t="s">
        <v>1809</v>
      </c>
      <c r="K1084" s="1" t="s">
        <v>1813</v>
      </c>
      <c r="L1084" s="1">
        <v>80</v>
      </c>
      <c r="M1084" s="1">
        <v>538</v>
      </c>
      <c r="N1084">
        <f t="shared" si="144"/>
        <v>3036.2</v>
      </c>
      <c r="O1084">
        <f t="shared" si="145"/>
        <v>2152</v>
      </c>
      <c r="P1084">
        <f t="shared" si="146"/>
        <v>884.19999999999982</v>
      </c>
      <c r="Q1084">
        <f t="shared" si="147"/>
        <v>0.29121928726697843</v>
      </c>
      <c r="R1084">
        <f t="shared" si="148"/>
        <v>3036.2</v>
      </c>
      <c r="S1084">
        <f t="shared" si="149"/>
        <v>884.19999999999982</v>
      </c>
      <c r="T1084" t="str">
        <f t="shared" si="150"/>
        <v>May</v>
      </c>
      <c r="U1084" t="str">
        <f t="shared" si="151"/>
        <v>May-2024</v>
      </c>
      <c r="V1084" s="3">
        <f t="shared" si="152"/>
        <v>45413</v>
      </c>
      <c r="W1084" t="str">
        <f>VLOOKUP(D1084,Products!A:G,3,FALSE)</f>
        <v>Home &amp; Kitchen</v>
      </c>
      <c r="X1084" t="str">
        <f>VLOOKUP(D1084,Products!A:G,2,FALSE)</f>
        <v>Cookware Set</v>
      </c>
    </row>
    <row r="1085" spans="1:24">
      <c r="A1085" s="1" t="s">
        <v>2897</v>
      </c>
      <c r="B1085" s="2">
        <v>45358</v>
      </c>
      <c r="C1085" s="1" t="s">
        <v>519</v>
      </c>
      <c r="D1085" s="1" t="s">
        <v>1725</v>
      </c>
      <c r="E1085" s="1">
        <v>1</v>
      </c>
      <c r="F1085" s="1">
        <v>2499</v>
      </c>
      <c r="G1085" s="1">
        <v>124.95</v>
      </c>
      <c r="H1085" s="1" t="s">
        <v>1812</v>
      </c>
      <c r="I1085" s="1" t="s">
        <v>1802</v>
      </c>
      <c r="J1085" s="1" t="s">
        <v>1802</v>
      </c>
      <c r="K1085" s="1" t="s">
        <v>1803</v>
      </c>
      <c r="L1085" s="1">
        <v>40</v>
      </c>
      <c r="M1085" s="1">
        <v>1833</v>
      </c>
      <c r="N1085">
        <f t="shared" si="144"/>
        <v>2374.0500000000002</v>
      </c>
      <c r="O1085">
        <f t="shared" si="145"/>
        <v>1833</v>
      </c>
      <c r="P1085">
        <f t="shared" si="146"/>
        <v>541.05000000000018</v>
      </c>
      <c r="Q1085">
        <f t="shared" si="147"/>
        <v>0.22790168699058577</v>
      </c>
      <c r="R1085">
        <f t="shared" si="148"/>
        <v>2374.0500000000002</v>
      </c>
      <c r="S1085">
        <f t="shared" si="149"/>
        <v>541.05000000000018</v>
      </c>
      <c r="T1085" t="str">
        <f t="shared" si="150"/>
        <v>Mar</v>
      </c>
      <c r="U1085" t="str">
        <f t="shared" si="151"/>
        <v>Mar-2024</v>
      </c>
      <c r="V1085" s="3">
        <f t="shared" si="152"/>
        <v>45352</v>
      </c>
      <c r="W1085" t="str">
        <f>VLOOKUP(D1085,Products!A:G,3,FALSE)</f>
        <v>Home &amp; Kitchen</v>
      </c>
      <c r="X1085" t="str">
        <f>VLOOKUP(D1085,Products!A:G,2,FALSE)</f>
        <v>Mixer Grinder</v>
      </c>
    </row>
    <row r="1086" spans="1:24">
      <c r="A1086" s="1" t="s">
        <v>2898</v>
      </c>
      <c r="B1086" s="2">
        <v>45736</v>
      </c>
      <c r="C1086" s="1" t="s">
        <v>1171</v>
      </c>
      <c r="D1086" s="1" t="s">
        <v>1753</v>
      </c>
      <c r="E1086" s="1">
        <v>2</v>
      </c>
      <c r="F1086" s="1">
        <v>799</v>
      </c>
      <c r="G1086" s="1">
        <v>0</v>
      </c>
      <c r="H1086" s="1" t="s">
        <v>1805</v>
      </c>
      <c r="I1086" s="1" t="s">
        <v>1815</v>
      </c>
      <c r="J1086" s="1" t="s">
        <v>1815</v>
      </c>
      <c r="K1086" s="1" t="s">
        <v>1807</v>
      </c>
      <c r="L1086" s="1">
        <v>70</v>
      </c>
      <c r="M1086" s="1">
        <v>445</v>
      </c>
      <c r="N1086">
        <f t="shared" si="144"/>
        <v>1598</v>
      </c>
      <c r="O1086">
        <f t="shared" si="145"/>
        <v>890</v>
      </c>
      <c r="P1086">
        <f t="shared" si="146"/>
        <v>708</v>
      </c>
      <c r="Q1086">
        <f t="shared" si="147"/>
        <v>0.44305381727158949</v>
      </c>
      <c r="R1086">
        <f t="shared" si="148"/>
        <v>0</v>
      </c>
      <c r="S1086">
        <f t="shared" si="149"/>
        <v>0</v>
      </c>
      <c r="T1086" t="str">
        <f t="shared" si="150"/>
        <v>Mar</v>
      </c>
      <c r="U1086" t="str">
        <f t="shared" si="151"/>
        <v>Mar-2025</v>
      </c>
      <c r="V1086" s="3">
        <f t="shared" si="152"/>
        <v>45717</v>
      </c>
      <c r="W1086" t="str">
        <f>VLOOKUP(D1086,Products!A:G,3,FALSE)</f>
        <v>Beauty &amp; Personal Care</v>
      </c>
      <c r="X1086" t="str">
        <f>VLOOKUP(D1086,Products!A:G,2,FALSE)</f>
        <v>Face Wash</v>
      </c>
    </row>
    <row r="1087" spans="1:24">
      <c r="A1087" s="1" t="s">
        <v>2899</v>
      </c>
      <c r="B1087" s="2">
        <v>45739</v>
      </c>
      <c r="C1087" s="1" t="s">
        <v>1069</v>
      </c>
      <c r="D1087" s="1" t="s">
        <v>1726</v>
      </c>
      <c r="E1087" s="1">
        <v>1</v>
      </c>
      <c r="F1087" s="1">
        <v>599</v>
      </c>
      <c r="G1087" s="1">
        <v>89.85</v>
      </c>
      <c r="H1087" s="1" t="s">
        <v>1805</v>
      </c>
      <c r="I1087" s="1" t="s">
        <v>1802</v>
      </c>
      <c r="J1087" s="1" t="s">
        <v>1802</v>
      </c>
      <c r="K1087" s="1" t="s">
        <v>1819</v>
      </c>
      <c r="L1087" s="1">
        <v>50</v>
      </c>
      <c r="M1087" s="1">
        <v>358</v>
      </c>
      <c r="N1087">
        <f t="shared" si="144"/>
        <v>509.15</v>
      </c>
      <c r="O1087">
        <f t="shared" si="145"/>
        <v>358</v>
      </c>
      <c r="P1087">
        <f t="shared" si="146"/>
        <v>151.14999999999998</v>
      </c>
      <c r="Q1087">
        <f t="shared" si="147"/>
        <v>0.2968673278994402</v>
      </c>
      <c r="R1087">
        <f t="shared" si="148"/>
        <v>509.15</v>
      </c>
      <c r="S1087">
        <f t="shared" si="149"/>
        <v>151.14999999999998</v>
      </c>
      <c r="T1087" t="str">
        <f t="shared" si="150"/>
        <v>Mar</v>
      </c>
      <c r="U1087" t="str">
        <f t="shared" si="151"/>
        <v>Mar-2025</v>
      </c>
      <c r="V1087" s="3">
        <f t="shared" si="152"/>
        <v>45717</v>
      </c>
      <c r="W1087" t="str">
        <f>VLOOKUP(D1087,Products!A:G,3,FALSE)</f>
        <v>Home &amp; Kitchen</v>
      </c>
      <c r="X1087" t="str">
        <f>VLOOKUP(D1087,Products!A:G,2,FALSE)</f>
        <v>Mixer Grinder</v>
      </c>
    </row>
    <row r="1088" spans="1:24">
      <c r="A1088" s="1" t="s">
        <v>2900</v>
      </c>
      <c r="B1088" s="2">
        <v>45726</v>
      </c>
      <c r="C1088" s="1" t="s">
        <v>1373</v>
      </c>
      <c r="D1088" s="1" t="s">
        <v>1759</v>
      </c>
      <c r="E1088" s="1">
        <v>4</v>
      </c>
      <c r="F1088" s="1">
        <v>2499</v>
      </c>
      <c r="G1088" s="1">
        <v>999.6</v>
      </c>
      <c r="H1088" s="1" t="s">
        <v>1805</v>
      </c>
      <c r="I1088" s="1" t="s">
        <v>1802</v>
      </c>
      <c r="J1088" s="1" t="s">
        <v>1802</v>
      </c>
      <c r="K1088" s="1" t="s">
        <v>1807</v>
      </c>
      <c r="L1088" s="1">
        <v>50</v>
      </c>
      <c r="M1088" s="1">
        <v>1430</v>
      </c>
      <c r="N1088">
        <f t="shared" si="144"/>
        <v>8996.4</v>
      </c>
      <c r="O1088">
        <f t="shared" si="145"/>
        <v>5720</v>
      </c>
      <c r="P1088">
        <f t="shared" si="146"/>
        <v>3276.3999999999996</v>
      </c>
      <c r="Q1088">
        <f t="shared" si="147"/>
        <v>0.36419012049264149</v>
      </c>
      <c r="R1088">
        <f t="shared" si="148"/>
        <v>8996.4</v>
      </c>
      <c r="S1088">
        <f t="shared" si="149"/>
        <v>3276.3999999999996</v>
      </c>
      <c r="T1088" t="str">
        <f t="shared" si="150"/>
        <v>Mar</v>
      </c>
      <c r="U1088" t="str">
        <f t="shared" si="151"/>
        <v>Mar-2025</v>
      </c>
      <c r="V1088" s="3">
        <f t="shared" si="152"/>
        <v>45717</v>
      </c>
      <c r="W1088" t="str">
        <f>VLOOKUP(D1088,Products!A:G,3,FALSE)</f>
        <v>Beauty &amp; Personal Care</v>
      </c>
      <c r="X1088" t="str">
        <f>VLOOKUP(D1088,Products!A:G,2,FALSE)</f>
        <v>Trimmer</v>
      </c>
    </row>
    <row r="1089" spans="1:24">
      <c r="A1089" s="1" t="s">
        <v>2901</v>
      </c>
      <c r="B1089" s="2">
        <v>45807</v>
      </c>
      <c r="C1089" s="1" t="s">
        <v>1286</v>
      </c>
      <c r="D1089" s="1" t="s">
        <v>1787</v>
      </c>
      <c r="E1089" s="1">
        <v>3</v>
      </c>
      <c r="F1089" s="1">
        <v>8999</v>
      </c>
      <c r="G1089" s="1">
        <v>5399.4</v>
      </c>
      <c r="H1089" s="1" t="s">
        <v>1812</v>
      </c>
      <c r="I1089" s="1" t="s">
        <v>1802</v>
      </c>
      <c r="J1089" s="1" t="s">
        <v>1802</v>
      </c>
      <c r="K1089" s="1" t="s">
        <v>1810</v>
      </c>
      <c r="L1089" s="1">
        <v>70</v>
      </c>
      <c r="M1089" s="1">
        <v>5811</v>
      </c>
      <c r="N1089">
        <f t="shared" si="144"/>
        <v>21597.599999999999</v>
      </c>
      <c r="O1089">
        <f t="shared" si="145"/>
        <v>17433</v>
      </c>
      <c r="P1089">
        <f t="shared" si="146"/>
        <v>4164.5999999999985</v>
      </c>
      <c r="Q1089">
        <f t="shared" si="147"/>
        <v>0.19282698077564167</v>
      </c>
      <c r="R1089">
        <f t="shared" si="148"/>
        <v>21597.599999999999</v>
      </c>
      <c r="S1089">
        <f t="shared" si="149"/>
        <v>4164.5999999999985</v>
      </c>
      <c r="T1089" t="str">
        <f t="shared" si="150"/>
        <v>May</v>
      </c>
      <c r="U1089" t="str">
        <f t="shared" si="151"/>
        <v>May-2025</v>
      </c>
      <c r="V1089" s="3">
        <f t="shared" si="152"/>
        <v>45778</v>
      </c>
      <c r="W1089" t="str">
        <f>VLOOKUP(D1089,Products!A:G,3,FALSE)</f>
        <v>Sports &amp; Fitness</v>
      </c>
      <c r="X1089" t="str">
        <f>VLOOKUP(D1089,Products!A:G,2,FALSE)</f>
        <v>Dumbbells</v>
      </c>
    </row>
    <row r="1090" spans="1:24">
      <c r="A1090" s="1" t="s">
        <v>2902</v>
      </c>
      <c r="B1090" s="2">
        <v>45343</v>
      </c>
      <c r="C1090" s="1" t="s">
        <v>674</v>
      </c>
      <c r="D1090" s="1" t="s">
        <v>1688</v>
      </c>
      <c r="E1090" s="1">
        <v>2</v>
      </c>
      <c r="F1090" s="1">
        <v>999</v>
      </c>
      <c r="G1090" s="1">
        <v>199.8</v>
      </c>
      <c r="H1090" s="1" t="s">
        <v>1805</v>
      </c>
      <c r="I1090" s="1" t="s">
        <v>1802</v>
      </c>
      <c r="J1090" s="1" t="s">
        <v>1802</v>
      </c>
      <c r="K1090" s="1" t="s">
        <v>1810</v>
      </c>
      <c r="L1090" s="1">
        <v>60</v>
      </c>
      <c r="M1090" s="1">
        <v>813</v>
      </c>
      <c r="N1090">
        <f t="shared" si="144"/>
        <v>1798.2</v>
      </c>
      <c r="O1090">
        <f t="shared" si="145"/>
        <v>1626</v>
      </c>
      <c r="P1090">
        <f t="shared" si="146"/>
        <v>172.20000000000005</v>
      </c>
      <c r="Q1090">
        <f t="shared" si="147"/>
        <v>9.576242909576245E-2</v>
      </c>
      <c r="R1090">
        <f t="shared" si="148"/>
        <v>1798.2</v>
      </c>
      <c r="S1090">
        <f t="shared" si="149"/>
        <v>172.20000000000005</v>
      </c>
      <c r="T1090" t="str">
        <f t="shared" si="150"/>
        <v>Feb</v>
      </c>
      <c r="U1090" t="str">
        <f t="shared" si="151"/>
        <v>Feb-2024</v>
      </c>
      <c r="V1090" s="3">
        <f t="shared" si="152"/>
        <v>45323</v>
      </c>
      <c r="W1090" t="str">
        <f>VLOOKUP(D1090,Products!A:G,3,FALSE)</f>
        <v>Electronics</v>
      </c>
      <c r="X1090" t="str">
        <f>VLOOKUP(D1090,Products!A:G,2,FALSE)</f>
        <v>Smartwatch</v>
      </c>
    </row>
    <row r="1091" spans="1:24">
      <c r="A1091" s="1" t="s">
        <v>2903</v>
      </c>
      <c r="B1091" s="2">
        <v>45419</v>
      </c>
      <c r="C1091" s="1" t="s">
        <v>1168</v>
      </c>
      <c r="D1091" s="1" t="s">
        <v>1768</v>
      </c>
      <c r="E1091" s="1">
        <v>3</v>
      </c>
      <c r="F1091" s="1">
        <v>399</v>
      </c>
      <c r="G1091" s="1">
        <v>0</v>
      </c>
      <c r="H1091" s="1" t="s">
        <v>1801</v>
      </c>
      <c r="I1091" s="1" t="s">
        <v>1815</v>
      </c>
      <c r="J1091" s="1" t="s">
        <v>1815</v>
      </c>
      <c r="K1091" s="1" t="s">
        <v>1819</v>
      </c>
      <c r="L1091" s="1">
        <v>80</v>
      </c>
      <c r="M1091" s="1">
        <v>322</v>
      </c>
      <c r="N1091">
        <f t="shared" ref="N1091:N1154" si="153">E1091*F1091-G1091</f>
        <v>1197</v>
      </c>
      <c r="O1091">
        <f t="shared" ref="O1091:O1154" si="154">E1091*M1091</f>
        <v>966</v>
      </c>
      <c r="P1091">
        <f t="shared" ref="P1091:P1154" si="155">N1091-O1091</f>
        <v>231</v>
      </c>
      <c r="Q1091">
        <f t="shared" ref="Q1091:Q1154" si="156">IFERROR(P1091/N1091,0)</f>
        <v>0.19298245614035087</v>
      </c>
      <c r="R1091">
        <f t="shared" ref="R1091:R1154" si="157">IF(I1091="Cancelled",0,N1091)</f>
        <v>0</v>
      </c>
      <c r="S1091">
        <f t="shared" ref="S1091:S1154" si="158">IF(I1091="Cancelled",0,P1091)</f>
        <v>0</v>
      </c>
      <c r="T1091" t="str">
        <f t="shared" ref="T1091:T1154" si="159">TEXT(B1091,"mmm")</f>
        <v>May</v>
      </c>
      <c r="U1091" t="str">
        <f t="shared" ref="U1091:U1154" si="160">TEXT(B1091,"mmm-yyyy")</f>
        <v>May-2024</v>
      </c>
      <c r="V1091" s="3">
        <f t="shared" ref="V1091:V1154" si="161">DATE(YEAR(B1091),MONTH(B1091),1)</f>
        <v>45413</v>
      </c>
      <c r="W1091" t="str">
        <f>VLOOKUP(D1091,Products!A:G,3,FALSE)</f>
        <v>Beauty &amp; Personal Care</v>
      </c>
      <c r="X1091" t="str">
        <f>VLOOKUP(D1091,Products!A:G,2,FALSE)</f>
        <v>Skin Care Kit</v>
      </c>
    </row>
    <row r="1092" spans="1:24">
      <c r="A1092" s="1" t="s">
        <v>2904</v>
      </c>
      <c r="B1092" s="2">
        <v>45461</v>
      </c>
      <c r="C1092" s="1" t="s">
        <v>72</v>
      </c>
      <c r="D1092" s="1" t="s">
        <v>1673</v>
      </c>
      <c r="E1092" s="1">
        <v>1</v>
      </c>
      <c r="F1092" s="1">
        <v>399</v>
      </c>
      <c r="G1092" s="1">
        <v>99.75</v>
      </c>
      <c r="H1092" s="1" t="s">
        <v>1823</v>
      </c>
      <c r="I1092" s="1" t="s">
        <v>1802</v>
      </c>
      <c r="J1092" s="1" t="s">
        <v>1802</v>
      </c>
      <c r="K1092" s="1" t="s">
        <v>1807</v>
      </c>
      <c r="L1092" s="1">
        <v>40</v>
      </c>
      <c r="M1092" s="1">
        <v>221</v>
      </c>
      <c r="N1092">
        <f t="shared" si="153"/>
        <v>299.25</v>
      </c>
      <c r="O1092">
        <f t="shared" si="154"/>
        <v>221</v>
      </c>
      <c r="P1092">
        <f t="shared" si="155"/>
        <v>78.25</v>
      </c>
      <c r="Q1092">
        <f t="shared" si="156"/>
        <v>0.26148705096073516</v>
      </c>
      <c r="R1092">
        <f t="shared" si="157"/>
        <v>299.25</v>
      </c>
      <c r="S1092">
        <f t="shared" si="158"/>
        <v>78.25</v>
      </c>
      <c r="T1092" t="str">
        <f t="shared" si="159"/>
        <v>Jun</v>
      </c>
      <c r="U1092" t="str">
        <f t="shared" si="160"/>
        <v>Jun-2024</v>
      </c>
      <c r="V1092" s="3">
        <f t="shared" si="161"/>
        <v>45444</v>
      </c>
      <c r="W1092" t="str">
        <f>VLOOKUP(D1092,Products!A:G,3,FALSE)</f>
        <v>Electronics</v>
      </c>
      <c r="X1092" t="str">
        <f>VLOOKUP(D1092,Products!A:G,2,FALSE)</f>
        <v>Laptop</v>
      </c>
    </row>
    <row r="1093" spans="1:24">
      <c r="A1093" s="1" t="s">
        <v>2905</v>
      </c>
      <c r="B1093" s="2">
        <v>45371</v>
      </c>
      <c r="C1093" s="1" t="s">
        <v>614</v>
      </c>
      <c r="D1093" s="1" t="s">
        <v>1759</v>
      </c>
      <c r="E1093" s="1">
        <v>1</v>
      </c>
      <c r="F1093" s="1">
        <v>2499</v>
      </c>
      <c r="G1093" s="1">
        <v>249.9</v>
      </c>
      <c r="H1093" s="1" t="s">
        <v>1801</v>
      </c>
      <c r="I1093" s="1" t="s">
        <v>1802</v>
      </c>
      <c r="J1093" s="1" t="s">
        <v>1809</v>
      </c>
      <c r="K1093" s="1" t="s">
        <v>1813</v>
      </c>
      <c r="L1093" s="1">
        <v>100</v>
      </c>
      <c r="M1093" s="1">
        <v>1430</v>
      </c>
      <c r="N1093">
        <f t="shared" si="153"/>
        <v>2249.1</v>
      </c>
      <c r="O1093">
        <f t="shared" si="154"/>
        <v>1430</v>
      </c>
      <c r="P1093">
        <f t="shared" si="155"/>
        <v>819.09999999999991</v>
      </c>
      <c r="Q1093">
        <f t="shared" si="156"/>
        <v>0.36419012049264149</v>
      </c>
      <c r="R1093">
        <f t="shared" si="157"/>
        <v>2249.1</v>
      </c>
      <c r="S1093">
        <f t="shared" si="158"/>
        <v>819.09999999999991</v>
      </c>
      <c r="T1093" t="str">
        <f t="shared" si="159"/>
        <v>Mar</v>
      </c>
      <c r="U1093" t="str">
        <f t="shared" si="160"/>
        <v>Mar-2024</v>
      </c>
      <c r="V1093" s="3">
        <f t="shared" si="161"/>
        <v>45352</v>
      </c>
      <c r="W1093" t="str">
        <f>VLOOKUP(D1093,Products!A:G,3,FALSE)</f>
        <v>Beauty &amp; Personal Care</v>
      </c>
      <c r="X1093" t="str">
        <f>VLOOKUP(D1093,Products!A:G,2,FALSE)</f>
        <v>Trimmer</v>
      </c>
    </row>
    <row r="1094" spans="1:24">
      <c r="A1094" s="1" t="s">
        <v>2906</v>
      </c>
      <c r="B1094" s="2">
        <v>45932</v>
      </c>
      <c r="C1094" s="1" t="s">
        <v>543</v>
      </c>
      <c r="D1094" s="1" t="s">
        <v>1767</v>
      </c>
      <c r="E1094" s="1">
        <v>4</v>
      </c>
      <c r="F1094" s="1">
        <v>1999</v>
      </c>
      <c r="G1094" s="1">
        <v>799.6</v>
      </c>
      <c r="H1094" s="1" t="s">
        <v>1805</v>
      </c>
      <c r="I1094" s="1" t="s">
        <v>1802</v>
      </c>
      <c r="J1094" s="1" t="s">
        <v>1809</v>
      </c>
      <c r="K1094" s="1" t="s">
        <v>1803</v>
      </c>
      <c r="L1094" s="1">
        <v>50</v>
      </c>
      <c r="M1094" s="1">
        <v>1338</v>
      </c>
      <c r="N1094">
        <f t="shared" si="153"/>
        <v>7196.4</v>
      </c>
      <c r="O1094">
        <f t="shared" si="154"/>
        <v>5352</v>
      </c>
      <c r="P1094">
        <f t="shared" si="155"/>
        <v>1844.3999999999996</v>
      </c>
      <c r="Q1094">
        <f t="shared" si="156"/>
        <v>0.25629481407370347</v>
      </c>
      <c r="R1094">
        <f t="shared" si="157"/>
        <v>7196.4</v>
      </c>
      <c r="S1094">
        <f t="shared" si="158"/>
        <v>1844.3999999999996</v>
      </c>
      <c r="T1094" t="str">
        <f t="shared" si="159"/>
        <v>Oct</v>
      </c>
      <c r="U1094" t="str">
        <f t="shared" si="160"/>
        <v>Oct-2025</v>
      </c>
      <c r="V1094" s="3">
        <f t="shared" si="161"/>
        <v>45931</v>
      </c>
      <c r="W1094" t="str">
        <f>VLOOKUP(D1094,Products!A:G,3,FALSE)</f>
        <v>Beauty &amp; Personal Care</v>
      </c>
      <c r="X1094" t="str">
        <f>VLOOKUP(D1094,Products!A:G,2,FALSE)</f>
        <v>Skin Care Kit</v>
      </c>
    </row>
    <row r="1095" spans="1:24">
      <c r="A1095" s="1" t="s">
        <v>2907</v>
      </c>
      <c r="B1095" s="2">
        <v>45407</v>
      </c>
      <c r="C1095" s="1" t="s">
        <v>668</v>
      </c>
      <c r="D1095" s="1" t="s">
        <v>1793</v>
      </c>
      <c r="E1095" s="1">
        <v>1</v>
      </c>
      <c r="F1095" s="1">
        <v>299</v>
      </c>
      <c r="G1095" s="1">
        <v>0</v>
      </c>
      <c r="H1095" s="1" t="s">
        <v>1823</v>
      </c>
      <c r="I1095" s="1" t="s">
        <v>1815</v>
      </c>
      <c r="J1095" s="1" t="s">
        <v>1815</v>
      </c>
      <c r="K1095" s="1" t="s">
        <v>1803</v>
      </c>
      <c r="L1095" s="1">
        <v>60</v>
      </c>
      <c r="M1095" s="1">
        <v>221</v>
      </c>
      <c r="N1095">
        <f t="shared" si="153"/>
        <v>299</v>
      </c>
      <c r="O1095">
        <f t="shared" si="154"/>
        <v>221</v>
      </c>
      <c r="P1095">
        <f t="shared" si="155"/>
        <v>78</v>
      </c>
      <c r="Q1095">
        <f t="shared" si="156"/>
        <v>0.2608695652173913</v>
      </c>
      <c r="R1095">
        <f t="shared" si="157"/>
        <v>0</v>
      </c>
      <c r="S1095">
        <f t="shared" si="158"/>
        <v>0</v>
      </c>
      <c r="T1095" t="str">
        <f t="shared" si="159"/>
        <v>Apr</v>
      </c>
      <c r="U1095" t="str">
        <f t="shared" si="160"/>
        <v>Apr-2024</v>
      </c>
      <c r="V1095" s="3">
        <f t="shared" si="161"/>
        <v>45383</v>
      </c>
      <c r="W1095" t="str">
        <f>VLOOKUP(D1095,Products!A:G,3,FALSE)</f>
        <v>Sports &amp; Fitness</v>
      </c>
      <c r="X1095" t="str">
        <f>VLOOKUP(D1095,Products!A:G,2,FALSE)</f>
        <v>Fitness Band</v>
      </c>
    </row>
    <row r="1096" spans="1:24">
      <c r="A1096" s="1" t="s">
        <v>2908</v>
      </c>
      <c r="B1096" s="2">
        <v>45833</v>
      </c>
      <c r="C1096" s="1" t="s">
        <v>722</v>
      </c>
      <c r="D1096" s="1" t="s">
        <v>1753</v>
      </c>
      <c r="E1096" s="1">
        <v>2</v>
      </c>
      <c r="F1096" s="1">
        <v>799</v>
      </c>
      <c r="G1096" s="1">
        <v>0</v>
      </c>
      <c r="H1096" s="1" t="s">
        <v>1812</v>
      </c>
      <c r="I1096" s="1" t="s">
        <v>1802</v>
      </c>
      <c r="J1096" s="1" t="s">
        <v>1802</v>
      </c>
      <c r="K1096" s="1" t="s">
        <v>1817</v>
      </c>
      <c r="L1096" s="1">
        <v>40</v>
      </c>
      <c r="M1096" s="1">
        <v>445</v>
      </c>
      <c r="N1096">
        <f t="shared" si="153"/>
        <v>1598</v>
      </c>
      <c r="O1096">
        <f t="shared" si="154"/>
        <v>890</v>
      </c>
      <c r="P1096">
        <f t="shared" si="155"/>
        <v>708</v>
      </c>
      <c r="Q1096">
        <f t="shared" si="156"/>
        <v>0.44305381727158949</v>
      </c>
      <c r="R1096">
        <f t="shared" si="157"/>
        <v>1598</v>
      </c>
      <c r="S1096">
        <f t="shared" si="158"/>
        <v>708</v>
      </c>
      <c r="T1096" t="str">
        <f t="shared" si="159"/>
        <v>Jun</v>
      </c>
      <c r="U1096" t="str">
        <f t="shared" si="160"/>
        <v>Jun-2025</v>
      </c>
      <c r="V1096" s="3">
        <f t="shared" si="161"/>
        <v>45809</v>
      </c>
      <c r="W1096" t="str">
        <f>VLOOKUP(D1096,Products!A:G,3,FALSE)</f>
        <v>Beauty &amp; Personal Care</v>
      </c>
      <c r="X1096" t="str">
        <f>VLOOKUP(D1096,Products!A:G,2,FALSE)</f>
        <v>Face Wash</v>
      </c>
    </row>
    <row r="1097" spans="1:24">
      <c r="A1097" s="1" t="s">
        <v>2909</v>
      </c>
      <c r="B1097" s="2">
        <v>45309</v>
      </c>
      <c r="C1097" s="1" t="s">
        <v>778</v>
      </c>
      <c r="D1097" s="1" t="s">
        <v>1742</v>
      </c>
      <c r="E1097" s="1">
        <v>1</v>
      </c>
      <c r="F1097" s="1">
        <v>299</v>
      </c>
      <c r="G1097" s="1">
        <v>14.95</v>
      </c>
      <c r="H1097" s="1" t="s">
        <v>1805</v>
      </c>
      <c r="I1097" s="1" t="s">
        <v>1802</v>
      </c>
      <c r="J1097" s="1" t="s">
        <v>1802</v>
      </c>
      <c r="K1097" s="1" t="s">
        <v>1817</v>
      </c>
      <c r="L1097" s="1">
        <v>60</v>
      </c>
      <c r="M1097" s="1">
        <v>188</v>
      </c>
      <c r="N1097">
        <f t="shared" si="153"/>
        <v>284.05</v>
      </c>
      <c r="O1097">
        <f t="shared" si="154"/>
        <v>188</v>
      </c>
      <c r="P1097">
        <f t="shared" si="155"/>
        <v>96.050000000000011</v>
      </c>
      <c r="Q1097">
        <f t="shared" si="156"/>
        <v>0.33814469283576837</v>
      </c>
      <c r="R1097">
        <f t="shared" si="157"/>
        <v>284.05</v>
      </c>
      <c r="S1097">
        <f t="shared" si="158"/>
        <v>96.050000000000011</v>
      </c>
      <c r="T1097" t="str">
        <f t="shared" si="159"/>
        <v>Jan</v>
      </c>
      <c r="U1097" t="str">
        <f t="shared" si="160"/>
        <v>Jan-2024</v>
      </c>
      <c r="V1097" s="3">
        <f t="shared" si="161"/>
        <v>45292</v>
      </c>
      <c r="W1097" t="str">
        <f>VLOOKUP(D1097,Products!A:G,3,FALSE)</f>
        <v>Home &amp; Kitchen</v>
      </c>
      <c r="X1097" t="str">
        <f>VLOOKUP(D1097,Products!A:G,2,FALSE)</f>
        <v>Bedsheet</v>
      </c>
    </row>
    <row r="1098" spans="1:24">
      <c r="A1098" s="1" t="s">
        <v>2910</v>
      </c>
      <c r="B1098" s="2">
        <v>45488</v>
      </c>
      <c r="C1098" s="1" t="s">
        <v>1544</v>
      </c>
      <c r="D1098" s="1" t="s">
        <v>1728</v>
      </c>
      <c r="E1098" s="1">
        <v>1</v>
      </c>
      <c r="F1098" s="1">
        <v>4999</v>
      </c>
      <c r="G1098" s="1">
        <v>0</v>
      </c>
      <c r="H1098" s="1" t="s">
        <v>1805</v>
      </c>
      <c r="I1098" s="1" t="s">
        <v>1802</v>
      </c>
      <c r="J1098" s="1" t="s">
        <v>1802</v>
      </c>
      <c r="K1098" s="1" t="s">
        <v>1807</v>
      </c>
      <c r="L1098" s="1">
        <v>40</v>
      </c>
      <c r="M1098" s="1">
        <v>3040</v>
      </c>
      <c r="N1098">
        <f t="shared" si="153"/>
        <v>4999</v>
      </c>
      <c r="O1098">
        <f t="shared" si="154"/>
        <v>3040</v>
      </c>
      <c r="P1098">
        <f t="shared" si="155"/>
        <v>1959</v>
      </c>
      <c r="Q1098">
        <f t="shared" si="156"/>
        <v>0.391878375675135</v>
      </c>
      <c r="R1098">
        <f t="shared" si="157"/>
        <v>4999</v>
      </c>
      <c r="S1098">
        <f t="shared" si="158"/>
        <v>1959</v>
      </c>
      <c r="T1098" t="str">
        <f t="shared" si="159"/>
        <v>Jul</v>
      </c>
      <c r="U1098" t="str">
        <f t="shared" si="160"/>
        <v>Jul-2024</v>
      </c>
      <c r="V1098" s="3">
        <f t="shared" si="161"/>
        <v>45474</v>
      </c>
      <c r="W1098" t="str">
        <f>VLOOKUP(D1098,Products!A:G,3,FALSE)</f>
        <v>Home &amp; Kitchen</v>
      </c>
      <c r="X1098" t="str">
        <f>VLOOKUP(D1098,Products!A:G,2,FALSE)</f>
        <v>Air Fryer</v>
      </c>
    </row>
    <row r="1099" spans="1:24">
      <c r="A1099" s="1" t="s">
        <v>2911</v>
      </c>
      <c r="B1099" s="2">
        <v>45542</v>
      </c>
      <c r="C1099" s="1" t="s">
        <v>181</v>
      </c>
      <c r="D1099" s="1" t="s">
        <v>1676</v>
      </c>
      <c r="E1099" s="1">
        <v>4</v>
      </c>
      <c r="F1099" s="1">
        <v>299</v>
      </c>
      <c r="G1099" s="1">
        <v>239.2</v>
      </c>
      <c r="H1099" s="1" t="s">
        <v>1801</v>
      </c>
      <c r="I1099" s="1" t="s">
        <v>1802</v>
      </c>
      <c r="J1099" s="1" t="s">
        <v>1802</v>
      </c>
      <c r="K1099" s="1" t="s">
        <v>1813</v>
      </c>
      <c r="L1099" s="1">
        <v>60</v>
      </c>
      <c r="M1099" s="1">
        <v>197</v>
      </c>
      <c r="N1099">
        <f t="shared" si="153"/>
        <v>956.8</v>
      </c>
      <c r="O1099">
        <f t="shared" si="154"/>
        <v>788</v>
      </c>
      <c r="P1099">
        <f t="shared" si="155"/>
        <v>168.79999999999995</v>
      </c>
      <c r="Q1099">
        <f t="shared" si="156"/>
        <v>0.17642140468227421</v>
      </c>
      <c r="R1099">
        <f t="shared" si="157"/>
        <v>956.8</v>
      </c>
      <c r="S1099">
        <f t="shared" si="158"/>
        <v>168.79999999999995</v>
      </c>
      <c r="T1099" t="str">
        <f t="shared" si="159"/>
        <v>Sep</v>
      </c>
      <c r="U1099" t="str">
        <f t="shared" si="160"/>
        <v>Sep-2024</v>
      </c>
      <c r="V1099" s="3">
        <f t="shared" si="161"/>
        <v>45536</v>
      </c>
      <c r="W1099" t="str">
        <f>VLOOKUP(D1099,Products!A:G,3,FALSE)</f>
        <v>Electronics</v>
      </c>
      <c r="X1099" t="str">
        <f>VLOOKUP(D1099,Products!A:G,2,FALSE)</f>
        <v>Laptop</v>
      </c>
    </row>
    <row r="1100" spans="1:24">
      <c r="A1100" s="1" t="s">
        <v>2912</v>
      </c>
      <c r="B1100" s="2">
        <v>45764</v>
      </c>
      <c r="C1100" s="1" t="s">
        <v>490</v>
      </c>
      <c r="D1100" s="1" t="s">
        <v>1688</v>
      </c>
      <c r="E1100" s="1">
        <v>4</v>
      </c>
      <c r="F1100" s="1">
        <v>999</v>
      </c>
      <c r="G1100" s="1">
        <v>599.4</v>
      </c>
      <c r="H1100" s="1" t="s">
        <v>1801</v>
      </c>
      <c r="I1100" s="1" t="s">
        <v>1802</v>
      </c>
      <c r="J1100" s="1" t="s">
        <v>1809</v>
      </c>
      <c r="K1100" s="1" t="s">
        <v>1813</v>
      </c>
      <c r="L1100" s="1">
        <v>100</v>
      </c>
      <c r="M1100" s="1">
        <v>813</v>
      </c>
      <c r="N1100">
        <f t="shared" si="153"/>
        <v>3396.6</v>
      </c>
      <c r="O1100">
        <f t="shared" si="154"/>
        <v>3252</v>
      </c>
      <c r="P1100">
        <f t="shared" si="155"/>
        <v>144.59999999999991</v>
      </c>
      <c r="Q1100">
        <f t="shared" si="156"/>
        <v>4.2571983748454313E-2</v>
      </c>
      <c r="R1100">
        <f t="shared" si="157"/>
        <v>3396.6</v>
      </c>
      <c r="S1100">
        <f t="shared" si="158"/>
        <v>144.59999999999991</v>
      </c>
      <c r="T1100" t="str">
        <f t="shared" si="159"/>
        <v>Apr</v>
      </c>
      <c r="U1100" t="str">
        <f t="shared" si="160"/>
        <v>Apr-2025</v>
      </c>
      <c r="V1100" s="3">
        <f t="shared" si="161"/>
        <v>45748</v>
      </c>
      <c r="W1100" t="str">
        <f>VLOOKUP(D1100,Products!A:G,3,FALSE)</f>
        <v>Electronics</v>
      </c>
      <c r="X1100" t="str">
        <f>VLOOKUP(D1100,Products!A:G,2,FALSE)</f>
        <v>Smartwatch</v>
      </c>
    </row>
    <row r="1101" spans="1:24">
      <c r="A1101" s="1" t="s">
        <v>2913</v>
      </c>
      <c r="B1101" s="2">
        <v>45819</v>
      </c>
      <c r="C1101" s="1" t="s">
        <v>1339</v>
      </c>
      <c r="D1101" s="1" t="s">
        <v>1688</v>
      </c>
      <c r="E1101" s="1">
        <v>4</v>
      </c>
      <c r="F1101" s="1">
        <v>999</v>
      </c>
      <c r="G1101" s="1">
        <v>0</v>
      </c>
      <c r="H1101" s="1" t="s">
        <v>1821</v>
      </c>
      <c r="I1101" s="1" t="s">
        <v>1802</v>
      </c>
      <c r="J1101" s="1" t="s">
        <v>1802</v>
      </c>
      <c r="K1101" s="1" t="s">
        <v>1810</v>
      </c>
      <c r="L1101" s="1">
        <v>50</v>
      </c>
      <c r="M1101" s="1">
        <v>813</v>
      </c>
      <c r="N1101">
        <f t="shared" si="153"/>
        <v>3996</v>
      </c>
      <c r="O1101">
        <f t="shared" si="154"/>
        <v>3252</v>
      </c>
      <c r="P1101">
        <f t="shared" si="155"/>
        <v>744</v>
      </c>
      <c r="Q1101">
        <f t="shared" si="156"/>
        <v>0.18618618618618618</v>
      </c>
      <c r="R1101">
        <f t="shared" si="157"/>
        <v>3996</v>
      </c>
      <c r="S1101">
        <f t="shared" si="158"/>
        <v>744</v>
      </c>
      <c r="T1101" t="str">
        <f t="shared" si="159"/>
        <v>Jun</v>
      </c>
      <c r="U1101" t="str">
        <f t="shared" si="160"/>
        <v>Jun-2025</v>
      </c>
      <c r="V1101" s="3">
        <f t="shared" si="161"/>
        <v>45809</v>
      </c>
      <c r="W1101" t="str">
        <f>VLOOKUP(D1101,Products!A:G,3,FALSE)</f>
        <v>Electronics</v>
      </c>
      <c r="X1101" t="str">
        <f>VLOOKUP(D1101,Products!A:G,2,FALSE)</f>
        <v>Smartwatch</v>
      </c>
    </row>
    <row r="1102" spans="1:24">
      <c r="A1102" s="1" t="s">
        <v>2914</v>
      </c>
      <c r="B1102" s="2">
        <v>45640</v>
      </c>
      <c r="C1102" s="1" t="s">
        <v>918</v>
      </c>
      <c r="D1102" s="1" t="s">
        <v>1784</v>
      </c>
      <c r="E1102" s="1">
        <v>2</v>
      </c>
      <c r="F1102" s="1">
        <v>2999</v>
      </c>
      <c r="G1102" s="1">
        <v>0</v>
      </c>
      <c r="H1102" s="1" t="s">
        <v>1805</v>
      </c>
      <c r="I1102" s="1" t="s">
        <v>1815</v>
      </c>
      <c r="J1102" s="1" t="s">
        <v>1815</v>
      </c>
      <c r="K1102" s="1" t="s">
        <v>1813</v>
      </c>
      <c r="L1102" s="1">
        <v>80</v>
      </c>
      <c r="M1102" s="1">
        <v>2377</v>
      </c>
      <c r="N1102">
        <f t="shared" si="153"/>
        <v>5998</v>
      </c>
      <c r="O1102">
        <f t="shared" si="154"/>
        <v>4754</v>
      </c>
      <c r="P1102">
        <f t="shared" si="155"/>
        <v>1244</v>
      </c>
      <c r="Q1102">
        <f t="shared" si="156"/>
        <v>0.20740246748916305</v>
      </c>
      <c r="R1102">
        <f t="shared" si="157"/>
        <v>0</v>
      </c>
      <c r="S1102">
        <f t="shared" si="158"/>
        <v>0</v>
      </c>
      <c r="T1102" t="str">
        <f t="shared" si="159"/>
        <v>Dec</v>
      </c>
      <c r="U1102" t="str">
        <f t="shared" si="160"/>
        <v>Dec-2024</v>
      </c>
      <c r="V1102" s="3">
        <f t="shared" si="161"/>
        <v>45627</v>
      </c>
      <c r="W1102" t="str">
        <f>VLOOKUP(D1102,Products!A:G,3,FALSE)</f>
        <v>Sports &amp; Fitness</v>
      </c>
      <c r="X1102" t="str">
        <f>VLOOKUP(D1102,Products!A:G,2,FALSE)</f>
        <v>Running Shoes</v>
      </c>
    </row>
    <row r="1103" spans="1:24">
      <c r="A1103" s="1" t="s">
        <v>2915</v>
      </c>
      <c r="B1103" s="2">
        <v>45540</v>
      </c>
      <c r="C1103" s="1" t="s">
        <v>562</v>
      </c>
      <c r="D1103" s="1" t="s">
        <v>1695</v>
      </c>
      <c r="E1103" s="1">
        <v>1</v>
      </c>
      <c r="F1103" s="1">
        <v>1999</v>
      </c>
      <c r="G1103" s="1">
        <v>199.9</v>
      </c>
      <c r="H1103" s="1" t="s">
        <v>1821</v>
      </c>
      <c r="I1103" s="1" t="s">
        <v>1802</v>
      </c>
      <c r="J1103" s="1" t="s">
        <v>1802</v>
      </c>
      <c r="K1103" s="1" t="s">
        <v>1813</v>
      </c>
      <c r="L1103" s="1">
        <v>100</v>
      </c>
      <c r="M1103" s="1">
        <v>1597</v>
      </c>
      <c r="N1103">
        <f t="shared" si="153"/>
        <v>1799.1</v>
      </c>
      <c r="O1103">
        <f t="shared" si="154"/>
        <v>1597</v>
      </c>
      <c r="P1103">
        <f t="shared" si="155"/>
        <v>202.09999999999991</v>
      </c>
      <c r="Q1103">
        <f t="shared" si="156"/>
        <v>0.11233394475015281</v>
      </c>
      <c r="R1103">
        <f t="shared" si="157"/>
        <v>1799.1</v>
      </c>
      <c r="S1103">
        <f t="shared" si="158"/>
        <v>202.09999999999991</v>
      </c>
      <c r="T1103" t="str">
        <f t="shared" si="159"/>
        <v>Sep</v>
      </c>
      <c r="U1103" t="str">
        <f t="shared" si="160"/>
        <v>Sep-2024</v>
      </c>
      <c r="V1103" s="3">
        <f t="shared" si="161"/>
        <v>45536</v>
      </c>
      <c r="W1103" t="str">
        <f>VLOOKUP(D1103,Products!A:G,3,FALSE)</f>
        <v>Electronics</v>
      </c>
      <c r="X1103" t="str">
        <f>VLOOKUP(D1103,Products!A:G,2,FALSE)</f>
        <v>Power Bank</v>
      </c>
    </row>
    <row r="1104" spans="1:24">
      <c r="A1104" s="1" t="s">
        <v>2916</v>
      </c>
      <c r="B1104" s="2">
        <v>45929</v>
      </c>
      <c r="C1104" s="1" t="s">
        <v>940</v>
      </c>
      <c r="D1104" s="1" t="s">
        <v>1722</v>
      </c>
      <c r="E1104" s="1">
        <v>1</v>
      </c>
      <c r="F1104" s="1">
        <v>399</v>
      </c>
      <c r="G1104" s="1">
        <v>59.85</v>
      </c>
      <c r="H1104" s="1" t="s">
        <v>1801</v>
      </c>
      <c r="I1104" s="1" t="s">
        <v>1802</v>
      </c>
      <c r="J1104" s="1" t="s">
        <v>1802</v>
      </c>
      <c r="K1104" s="1" t="s">
        <v>1807</v>
      </c>
      <c r="L1104" s="1">
        <v>80</v>
      </c>
      <c r="M1104" s="1">
        <v>315</v>
      </c>
      <c r="N1104">
        <f t="shared" si="153"/>
        <v>339.15</v>
      </c>
      <c r="O1104">
        <f t="shared" si="154"/>
        <v>315</v>
      </c>
      <c r="P1104">
        <f t="shared" si="155"/>
        <v>24.149999999999977</v>
      </c>
      <c r="Q1104">
        <f t="shared" si="156"/>
        <v>7.120743034055721E-2</v>
      </c>
      <c r="R1104">
        <f t="shared" si="157"/>
        <v>339.15</v>
      </c>
      <c r="S1104">
        <f t="shared" si="158"/>
        <v>24.149999999999977</v>
      </c>
      <c r="T1104" t="str">
        <f t="shared" si="159"/>
        <v>Sep</v>
      </c>
      <c r="U1104" t="str">
        <f t="shared" si="160"/>
        <v>Sep-2025</v>
      </c>
      <c r="V1104" s="3">
        <f t="shared" si="161"/>
        <v>45901</v>
      </c>
      <c r="W1104" t="str">
        <f>VLOOKUP(D1104,Products!A:G,3,FALSE)</f>
        <v>Home &amp; Kitchen</v>
      </c>
      <c r="X1104" t="str">
        <f>VLOOKUP(D1104,Products!A:G,2,FALSE)</f>
        <v>Mixer Grinder</v>
      </c>
    </row>
    <row r="1105" spans="1:24">
      <c r="A1105" s="1" t="s">
        <v>2917</v>
      </c>
      <c r="B1105" s="2">
        <v>45635</v>
      </c>
      <c r="C1105" s="1" t="s">
        <v>836</v>
      </c>
      <c r="D1105" s="1" t="s">
        <v>1757</v>
      </c>
      <c r="E1105" s="1">
        <v>2</v>
      </c>
      <c r="F1105" s="1">
        <v>999</v>
      </c>
      <c r="G1105" s="1">
        <v>99.9</v>
      </c>
      <c r="H1105" s="1" t="s">
        <v>1821</v>
      </c>
      <c r="I1105" s="1" t="s">
        <v>1802</v>
      </c>
      <c r="J1105" s="1" t="s">
        <v>1809</v>
      </c>
      <c r="K1105" s="1" t="s">
        <v>1819</v>
      </c>
      <c r="L1105" s="1">
        <v>60</v>
      </c>
      <c r="M1105" s="1">
        <v>611</v>
      </c>
      <c r="N1105">
        <f t="shared" si="153"/>
        <v>1898.1</v>
      </c>
      <c r="O1105">
        <f t="shared" si="154"/>
        <v>1222</v>
      </c>
      <c r="P1105">
        <f t="shared" si="155"/>
        <v>676.09999999999991</v>
      </c>
      <c r="Q1105">
        <f t="shared" si="156"/>
        <v>0.35619830356672461</v>
      </c>
      <c r="R1105">
        <f t="shared" si="157"/>
        <v>1898.1</v>
      </c>
      <c r="S1105">
        <f t="shared" si="158"/>
        <v>676.09999999999991</v>
      </c>
      <c r="T1105" t="str">
        <f t="shared" si="159"/>
        <v>Dec</v>
      </c>
      <c r="U1105" t="str">
        <f t="shared" si="160"/>
        <v>Dec-2024</v>
      </c>
      <c r="V1105" s="3">
        <f t="shared" si="161"/>
        <v>45627</v>
      </c>
      <c r="W1105" t="str">
        <f>VLOOKUP(D1105,Products!A:G,3,FALSE)</f>
        <v>Beauty &amp; Personal Care</v>
      </c>
      <c r="X1105" t="str">
        <f>VLOOKUP(D1105,Products!A:G,2,FALSE)</f>
        <v>Shampoo</v>
      </c>
    </row>
    <row r="1106" spans="1:24">
      <c r="A1106" s="1" t="s">
        <v>2918</v>
      </c>
      <c r="B1106" s="2">
        <v>45326</v>
      </c>
      <c r="C1106" s="1" t="s">
        <v>698</v>
      </c>
      <c r="D1106" s="1" t="s">
        <v>1688</v>
      </c>
      <c r="E1106" s="1">
        <v>1</v>
      </c>
      <c r="F1106" s="1">
        <v>999</v>
      </c>
      <c r="G1106" s="1">
        <v>49.95</v>
      </c>
      <c r="H1106" s="1" t="s">
        <v>1823</v>
      </c>
      <c r="I1106" s="1" t="s">
        <v>1802</v>
      </c>
      <c r="J1106" s="1" t="s">
        <v>1802</v>
      </c>
      <c r="K1106" s="1" t="s">
        <v>1807</v>
      </c>
      <c r="L1106" s="1">
        <v>70</v>
      </c>
      <c r="M1106" s="1">
        <v>813</v>
      </c>
      <c r="N1106">
        <f t="shared" si="153"/>
        <v>949.05</v>
      </c>
      <c r="O1106">
        <f t="shared" si="154"/>
        <v>813</v>
      </c>
      <c r="P1106">
        <f t="shared" si="155"/>
        <v>136.04999999999995</v>
      </c>
      <c r="Q1106">
        <f t="shared" si="156"/>
        <v>0.14335388019598541</v>
      </c>
      <c r="R1106">
        <f t="shared" si="157"/>
        <v>949.05</v>
      </c>
      <c r="S1106">
        <f t="shared" si="158"/>
        <v>136.04999999999995</v>
      </c>
      <c r="T1106" t="str">
        <f t="shared" si="159"/>
        <v>Feb</v>
      </c>
      <c r="U1106" t="str">
        <f t="shared" si="160"/>
        <v>Feb-2024</v>
      </c>
      <c r="V1106" s="3">
        <f t="shared" si="161"/>
        <v>45323</v>
      </c>
      <c r="W1106" t="str">
        <f>VLOOKUP(D1106,Products!A:G,3,FALSE)</f>
        <v>Electronics</v>
      </c>
      <c r="X1106" t="str">
        <f>VLOOKUP(D1106,Products!A:G,2,FALSE)</f>
        <v>Smartwatch</v>
      </c>
    </row>
    <row r="1107" spans="1:24">
      <c r="A1107" s="1" t="s">
        <v>2919</v>
      </c>
      <c r="B1107" s="2">
        <v>45414</v>
      </c>
      <c r="C1107" s="1" t="s">
        <v>1461</v>
      </c>
      <c r="D1107" s="1" t="s">
        <v>1795</v>
      </c>
      <c r="E1107" s="1">
        <v>2</v>
      </c>
      <c r="F1107" s="1">
        <v>499</v>
      </c>
      <c r="G1107" s="1">
        <v>0</v>
      </c>
      <c r="H1107" s="1" t="s">
        <v>1812</v>
      </c>
      <c r="I1107" s="1" t="s">
        <v>1815</v>
      </c>
      <c r="J1107" s="1" t="s">
        <v>1815</v>
      </c>
      <c r="K1107" s="1" t="s">
        <v>1803</v>
      </c>
      <c r="L1107" s="1">
        <v>100</v>
      </c>
      <c r="M1107" s="1">
        <v>324</v>
      </c>
      <c r="N1107">
        <f t="shared" si="153"/>
        <v>998</v>
      </c>
      <c r="O1107">
        <f t="shared" si="154"/>
        <v>648</v>
      </c>
      <c r="P1107">
        <f t="shared" si="155"/>
        <v>350</v>
      </c>
      <c r="Q1107">
        <f t="shared" si="156"/>
        <v>0.35070140280561124</v>
      </c>
      <c r="R1107">
        <f t="shared" si="157"/>
        <v>0</v>
      </c>
      <c r="S1107">
        <f t="shared" si="158"/>
        <v>0</v>
      </c>
      <c r="T1107" t="str">
        <f t="shared" si="159"/>
        <v>May</v>
      </c>
      <c r="U1107" t="str">
        <f t="shared" si="160"/>
        <v>May-2024</v>
      </c>
      <c r="V1107" s="3">
        <f t="shared" si="161"/>
        <v>45413</v>
      </c>
      <c r="W1107" t="str">
        <f>VLOOKUP(D1107,Products!A:G,3,FALSE)</f>
        <v>Sports &amp; Fitness</v>
      </c>
      <c r="X1107" t="str">
        <f>VLOOKUP(D1107,Products!A:G,2,FALSE)</f>
        <v>Cricket Bat</v>
      </c>
    </row>
    <row r="1108" spans="1:24">
      <c r="A1108" s="1" t="s">
        <v>2920</v>
      </c>
      <c r="B1108" s="2">
        <v>45585</v>
      </c>
      <c r="C1108" s="1" t="s">
        <v>1010</v>
      </c>
      <c r="D1108" s="1" t="s">
        <v>1774</v>
      </c>
      <c r="E1108" s="1">
        <v>1</v>
      </c>
      <c r="F1108" s="1">
        <v>499</v>
      </c>
      <c r="G1108" s="1">
        <v>24.95</v>
      </c>
      <c r="H1108" s="1" t="s">
        <v>1821</v>
      </c>
      <c r="I1108" s="1" t="s">
        <v>1802</v>
      </c>
      <c r="J1108" s="1" t="s">
        <v>1809</v>
      </c>
      <c r="K1108" s="1" t="s">
        <v>1817</v>
      </c>
      <c r="L1108" s="1">
        <v>50</v>
      </c>
      <c r="M1108" s="1">
        <v>280</v>
      </c>
      <c r="N1108">
        <f t="shared" si="153"/>
        <v>474.05</v>
      </c>
      <c r="O1108">
        <f t="shared" si="154"/>
        <v>280</v>
      </c>
      <c r="P1108">
        <f t="shared" si="155"/>
        <v>194.05</v>
      </c>
      <c r="Q1108">
        <f t="shared" si="156"/>
        <v>0.40934500580107586</v>
      </c>
      <c r="R1108">
        <f t="shared" si="157"/>
        <v>474.05</v>
      </c>
      <c r="S1108">
        <f t="shared" si="158"/>
        <v>194.05</v>
      </c>
      <c r="T1108" t="str">
        <f t="shared" si="159"/>
        <v>Oct</v>
      </c>
      <c r="U1108" t="str">
        <f t="shared" si="160"/>
        <v>Oct-2024</v>
      </c>
      <c r="V1108" s="3">
        <f t="shared" si="161"/>
        <v>45566</v>
      </c>
      <c r="W1108" t="str">
        <f>VLOOKUP(D1108,Products!A:G,3,FALSE)</f>
        <v>Sports &amp; Fitness</v>
      </c>
      <c r="X1108" t="str">
        <f>VLOOKUP(D1108,Products!A:G,2,FALSE)</f>
        <v>Yoga Mat</v>
      </c>
    </row>
    <row r="1109" spans="1:24">
      <c r="A1109" s="1" t="s">
        <v>2921</v>
      </c>
      <c r="B1109" s="2">
        <v>45694</v>
      </c>
      <c r="C1109" s="1" t="s">
        <v>656</v>
      </c>
      <c r="D1109" s="1" t="s">
        <v>1799</v>
      </c>
      <c r="E1109" s="1">
        <v>4</v>
      </c>
      <c r="F1109" s="1">
        <v>4999</v>
      </c>
      <c r="G1109" s="1">
        <v>3999.2</v>
      </c>
      <c r="H1109" s="1" t="s">
        <v>1823</v>
      </c>
      <c r="I1109" s="1" t="s">
        <v>1802</v>
      </c>
      <c r="J1109" s="1" t="s">
        <v>1802</v>
      </c>
      <c r="K1109" s="1" t="s">
        <v>1813</v>
      </c>
      <c r="L1109" s="1">
        <v>40</v>
      </c>
      <c r="M1109" s="1">
        <v>3463</v>
      </c>
      <c r="N1109">
        <f t="shared" si="153"/>
        <v>15996.8</v>
      </c>
      <c r="O1109">
        <f t="shared" si="154"/>
        <v>13852</v>
      </c>
      <c r="P1109">
        <f t="shared" si="155"/>
        <v>2144.7999999999993</v>
      </c>
      <c r="Q1109">
        <f t="shared" si="156"/>
        <v>0.13407681536307259</v>
      </c>
      <c r="R1109">
        <f t="shared" si="157"/>
        <v>15996.8</v>
      </c>
      <c r="S1109">
        <f t="shared" si="158"/>
        <v>2144.7999999999993</v>
      </c>
      <c r="T1109" t="str">
        <f t="shared" si="159"/>
        <v>Feb</v>
      </c>
      <c r="U1109" t="str">
        <f t="shared" si="160"/>
        <v>Feb-2025</v>
      </c>
      <c r="V1109" s="3">
        <f t="shared" si="161"/>
        <v>45689</v>
      </c>
      <c r="W1109" t="str">
        <f>VLOOKUP(D1109,Products!A:G,3,FALSE)</f>
        <v>Sports &amp; Fitness</v>
      </c>
      <c r="X1109" t="str">
        <f>VLOOKUP(D1109,Products!A:G,2,FALSE)</f>
        <v>Cricket Bat</v>
      </c>
    </row>
    <row r="1110" spans="1:24">
      <c r="A1110" s="1" t="s">
        <v>2922</v>
      </c>
      <c r="B1110" s="2">
        <v>45775</v>
      </c>
      <c r="C1110" s="1" t="s">
        <v>1245</v>
      </c>
      <c r="D1110" s="1" t="s">
        <v>1733</v>
      </c>
      <c r="E1110" s="1">
        <v>2</v>
      </c>
      <c r="F1110" s="1">
        <v>799</v>
      </c>
      <c r="G1110" s="1">
        <v>319.60000000000002</v>
      </c>
      <c r="H1110" s="1" t="s">
        <v>1812</v>
      </c>
      <c r="I1110" s="1" t="s">
        <v>1802</v>
      </c>
      <c r="J1110" s="1" t="s">
        <v>1809</v>
      </c>
      <c r="K1110" s="1" t="s">
        <v>1817</v>
      </c>
      <c r="L1110" s="1">
        <v>50</v>
      </c>
      <c r="M1110" s="1">
        <v>538</v>
      </c>
      <c r="N1110">
        <f t="shared" si="153"/>
        <v>1278.4000000000001</v>
      </c>
      <c r="O1110">
        <f t="shared" si="154"/>
        <v>1076</v>
      </c>
      <c r="P1110">
        <f t="shared" si="155"/>
        <v>202.40000000000009</v>
      </c>
      <c r="Q1110">
        <f t="shared" si="156"/>
        <v>0.15832290362953699</v>
      </c>
      <c r="R1110">
        <f t="shared" si="157"/>
        <v>1278.4000000000001</v>
      </c>
      <c r="S1110">
        <f t="shared" si="158"/>
        <v>202.40000000000009</v>
      </c>
      <c r="T1110" t="str">
        <f t="shared" si="159"/>
        <v>Apr</v>
      </c>
      <c r="U1110" t="str">
        <f t="shared" si="160"/>
        <v>Apr-2025</v>
      </c>
      <c r="V1110" s="3">
        <f t="shared" si="161"/>
        <v>45748</v>
      </c>
      <c r="W1110" t="str">
        <f>VLOOKUP(D1110,Products!A:G,3,FALSE)</f>
        <v>Home &amp; Kitchen</v>
      </c>
      <c r="X1110" t="str">
        <f>VLOOKUP(D1110,Products!A:G,2,FALSE)</f>
        <v>Cookware Set</v>
      </c>
    </row>
    <row r="1111" spans="1:24">
      <c r="A1111" s="1" t="s">
        <v>2923</v>
      </c>
      <c r="B1111" s="2">
        <v>45959</v>
      </c>
      <c r="C1111" s="1" t="s">
        <v>1050</v>
      </c>
      <c r="D1111" s="1" t="s">
        <v>1730</v>
      </c>
      <c r="E1111" s="1">
        <v>2</v>
      </c>
      <c r="F1111" s="1">
        <v>1999</v>
      </c>
      <c r="G1111" s="1">
        <v>799.6</v>
      </c>
      <c r="H1111" s="1" t="s">
        <v>1821</v>
      </c>
      <c r="I1111" s="1" t="s">
        <v>1802</v>
      </c>
      <c r="J1111" s="1" t="s">
        <v>1802</v>
      </c>
      <c r="K1111" s="1" t="s">
        <v>1819</v>
      </c>
      <c r="L1111" s="1">
        <v>70</v>
      </c>
      <c r="M1111" s="1">
        <v>1398</v>
      </c>
      <c r="N1111">
        <f t="shared" si="153"/>
        <v>3198.4</v>
      </c>
      <c r="O1111">
        <f t="shared" si="154"/>
        <v>2796</v>
      </c>
      <c r="P1111">
        <f t="shared" si="155"/>
        <v>402.40000000000009</v>
      </c>
      <c r="Q1111">
        <f t="shared" si="156"/>
        <v>0.12581290645322663</v>
      </c>
      <c r="R1111">
        <f t="shared" si="157"/>
        <v>3198.4</v>
      </c>
      <c r="S1111">
        <f t="shared" si="158"/>
        <v>402.40000000000009</v>
      </c>
      <c r="T1111" t="str">
        <f t="shared" si="159"/>
        <v>Oct</v>
      </c>
      <c r="U1111" t="str">
        <f t="shared" si="160"/>
        <v>Oct-2025</v>
      </c>
      <c r="V1111" s="3">
        <f t="shared" si="161"/>
        <v>45931</v>
      </c>
      <c r="W1111" t="str">
        <f>VLOOKUP(D1111,Products!A:G,3,FALSE)</f>
        <v>Home &amp; Kitchen</v>
      </c>
      <c r="X1111" t="str">
        <f>VLOOKUP(D1111,Products!A:G,2,FALSE)</f>
        <v>Air Fryer</v>
      </c>
    </row>
    <row r="1112" spans="1:24">
      <c r="A1112" s="1" t="s">
        <v>2924</v>
      </c>
      <c r="B1112" s="2">
        <v>45425</v>
      </c>
      <c r="C1112" s="1" t="s">
        <v>492</v>
      </c>
      <c r="D1112" s="1" t="s">
        <v>1740</v>
      </c>
      <c r="E1112" s="1">
        <v>1</v>
      </c>
      <c r="F1112" s="1">
        <v>4999</v>
      </c>
      <c r="G1112" s="1">
        <v>999.8</v>
      </c>
      <c r="H1112" s="1" t="s">
        <v>1823</v>
      </c>
      <c r="I1112" s="1" t="s">
        <v>1802</v>
      </c>
      <c r="J1112" s="1" t="s">
        <v>1802</v>
      </c>
      <c r="K1112" s="1" t="s">
        <v>1807</v>
      </c>
      <c r="L1112" s="1">
        <v>60</v>
      </c>
      <c r="M1112" s="1">
        <v>2912</v>
      </c>
      <c r="N1112">
        <f t="shared" si="153"/>
        <v>3999.2</v>
      </c>
      <c r="O1112">
        <f t="shared" si="154"/>
        <v>2912</v>
      </c>
      <c r="P1112">
        <f t="shared" si="155"/>
        <v>1087.1999999999998</v>
      </c>
      <c r="Q1112">
        <f t="shared" si="156"/>
        <v>0.2718543708741748</v>
      </c>
      <c r="R1112">
        <f t="shared" si="157"/>
        <v>3999.2</v>
      </c>
      <c r="S1112">
        <f t="shared" si="158"/>
        <v>1087.1999999999998</v>
      </c>
      <c r="T1112" t="str">
        <f t="shared" si="159"/>
        <v>May</v>
      </c>
      <c r="U1112" t="str">
        <f t="shared" si="160"/>
        <v>May-2024</v>
      </c>
      <c r="V1112" s="3">
        <f t="shared" si="161"/>
        <v>45413</v>
      </c>
      <c r="W1112" t="str">
        <f>VLOOKUP(D1112,Products!A:G,3,FALSE)</f>
        <v>Home &amp; Kitchen</v>
      </c>
      <c r="X1112" t="str">
        <f>VLOOKUP(D1112,Products!A:G,2,FALSE)</f>
        <v>Bedsheet</v>
      </c>
    </row>
    <row r="1113" spans="1:24">
      <c r="A1113" s="1" t="s">
        <v>2925</v>
      </c>
      <c r="B1113" s="2">
        <v>45565</v>
      </c>
      <c r="C1113" s="1" t="s">
        <v>921</v>
      </c>
      <c r="D1113" s="1" t="s">
        <v>1670</v>
      </c>
      <c r="E1113" s="1">
        <v>4</v>
      </c>
      <c r="F1113" s="1">
        <v>599</v>
      </c>
      <c r="G1113" s="1">
        <v>239.6</v>
      </c>
      <c r="H1113" s="1" t="s">
        <v>1805</v>
      </c>
      <c r="I1113" s="1" t="s">
        <v>1802</v>
      </c>
      <c r="J1113" s="1" t="s">
        <v>1802</v>
      </c>
      <c r="K1113" s="1" t="s">
        <v>1813</v>
      </c>
      <c r="L1113" s="1">
        <v>40</v>
      </c>
      <c r="M1113" s="1">
        <v>426</v>
      </c>
      <c r="N1113">
        <f t="shared" si="153"/>
        <v>2156.4</v>
      </c>
      <c r="O1113">
        <f t="shared" si="154"/>
        <v>1704</v>
      </c>
      <c r="P1113">
        <f t="shared" si="155"/>
        <v>452.40000000000009</v>
      </c>
      <c r="Q1113">
        <f t="shared" si="156"/>
        <v>0.20979410127991099</v>
      </c>
      <c r="R1113">
        <f t="shared" si="157"/>
        <v>2156.4</v>
      </c>
      <c r="S1113">
        <f t="shared" si="158"/>
        <v>452.40000000000009</v>
      </c>
      <c r="T1113" t="str">
        <f t="shared" si="159"/>
        <v>Sep</v>
      </c>
      <c r="U1113" t="str">
        <f t="shared" si="160"/>
        <v>Sep-2024</v>
      </c>
      <c r="V1113" s="3">
        <f t="shared" si="161"/>
        <v>45536</v>
      </c>
      <c r="W1113" t="str">
        <f>VLOOKUP(D1113,Products!A:G,3,FALSE)</f>
        <v>Electronics</v>
      </c>
      <c r="X1113" t="str">
        <f>VLOOKUP(D1113,Products!A:G,2,FALSE)</f>
        <v>Laptop</v>
      </c>
    </row>
    <row r="1114" spans="1:24">
      <c r="A1114" s="1" t="s">
        <v>2926</v>
      </c>
      <c r="B1114" s="2">
        <v>45694</v>
      </c>
      <c r="C1114" s="1" t="s">
        <v>174</v>
      </c>
      <c r="D1114" s="1" t="s">
        <v>1732</v>
      </c>
      <c r="E1114" s="1">
        <v>1</v>
      </c>
      <c r="F1114" s="1">
        <v>1599</v>
      </c>
      <c r="G1114" s="1">
        <v>79.95</v>
      </c>
      <c r="H1114" s="1" t="s">
        <v>1801</v>
      </c>
      <c r="I1114" s="1" t="s">
        <v>1802</v>
      </c>
      <c r="J1114" s="1" t="s">
        <v>1802</v>
      </c>
      <c r="K1114" s="1" t="s">
        <v>1810</v>
      </c>
      <c r="L1114" s="1">
        <v>60</v>
      </c>
      <c r="M1114" s="1">
        <v>1138</v>
      </c>
      <c r="N1114">
        <f t="shared" si="153"/>
        <v>1519.05</v>
      </c>
      <c r="O1114">
        <f t="shared" si="154"/>
        <v>1138</v>
      </c>
      <c r="P1114">
        <f t="shared" si="155"/>
        <v>381.04999999999995</v>
      </c>
      <c r="Q1114">
        <f t="shared" si="156"/>
        <v>0.25084756920443696</v>
      </c>
      <c r="R1114">
        <f t="shared" si="157"/>
        <v>1519.05</v>
      </c>
      <c r="S1114">
        <f t="shared" si="158"/>
        <v>381.04999999999995</v>
      </c>
      <c r="T1114" t="str">
        <f t="shared" si="159"/>
        <v>Feb</v>
      </c>
      <c r="U1114" t="str">
        <f t="shared" si="160"/>
        <v>Feb-2025</v>
      </c>
      <c r="V1114" s="3">
        <f t="shared" si="161"/>
        <v>45689</v>
      </c>
      <c r="W1114" t="str">
        <f>VLOOKUP(D1114,Products!A:G,3,FALSE)</f>
        <v>Home &amp; Kitchen</v>
      </c>
      <c r="X1114" t="str">
        <f>VLOOKUP(D1114,Products!A:G,2,FALSE)</f>
        <v>Air Fryer</v>
      </c>
    </row>
    <row r="1115" spans="1:24">
      <c r="A1115" s="1" t="s">
        <v>2927</v>
      </c>
      <c r="B1115" s="2">
        <v>45527</v>
      </c>
      <c r="C1115" s="1" t="s">
        <v>439</v>
      </c>
      <c r="D1115" s="1" t="s">
        <v>1716</v>
      </c>
      <c r="E1115" s="1">
        <v>4</v>
      </c>
      <c r="F1115" s="1">
        <v>2999</v>
      </c>
      <c r="G1115" s="1">
        <v>0</v>
      </c>
      <c r="H1115" s="1" t="s">
        <v>1801</v>
      </c>
      <c r="I1115" s="1" t="s">
        <v>1802</v>
      </c>
      <c r="J1115" s="1" t="s">
        <v>1802</v>
      </c>
      <c r="K1115" s="1" t="s">
        <v>1819</v>
      </c>
      <c r="L1115" s="1">
        <v>60</v>
      </c>
      <c r="M1115" s="1">
        <v>2406</v>
      </c>
      <c r="N1115">
        <f t="shared" si="153"/>
        <v>11996</v>
      </c>
      <c r="O1115">
        <f t="shared" si="154"/>
        <v>9624</v>
      </c>
      <c r="P1115">
        <f t="shared" si="155"/>
        <v>2372</v>
      </c>
      <c r="Q1115">
        <f t="shared" si="156"/>
        <v>0.19773257752584195</v>
      </c>
      <c r="R1115">
        <f t="shared" si="157"/>
        <v>11996</v>
      </c>
      <c r="S1115">
        <f t="shared" si="158"/>
        <v>2372</v>
      </c>
      <c r="T1115" t="str">
        <f t="shared" si="159"/>
        <v>Aug</v>
      </c>
      <c r="U1115" t="str">
        <f t="shared" si="160"/>
        <v>Aug-2024</v>
      </c>
      <c r="V1115" s="3">
        <f t="shared" si="161"/>
        <v>45505</v>
      </c>
      <c r="W1115" t="str">
        <f>VLOOKUP(D1115,Products!A:G,3,FALSE)</f>
        <v>Fashion</v>
      </c>
      <c r="X1115" t="str">
        <f>VLOOKUP(D1115,Products!A:G,2,FALSE)</f>
        <v>Jacket</v>
      </c>
    </row>
    <row r="1116" spans="1:24">
      <c r="A1116" s="1" t="s">
        <v>2928</v>
      </c>
      <c r="B1116" s="2">
        <v>45664</v>
      </c>
      <c r="C1116" s="1" t="s">
        <v>801</v>
      </c>
      <c r="D1116" s="1" t="s">
        <v>1721</v>
      </c>
      <c r="E1116" s="1">
        <v>2</v>
      </c>
      <c r="F1116" s="1">
        <v>799</v>
      </c>
      <c r="G1116" s="1">
        <v>0</v>
      </c>
      <c r="H1116" s="1" t="s">
        <v>1805</v>
      </c>
      <c r="I1116" s="1" t="s">
        <v>1815</v>
      </c>
      <c r="J1116" s="1" t="s">
        <v>1815</v>
      </c>
      <c r="K1116" s="1" t="s">
        <v>1813</v>
      </c>
      <c r="L1116" s="1">
        <v>70</v>
      </c>
      <c r="M1116" s="1">
        <v>639</v>
      </c>
      <c r="N1116">
        <f t="shared" si="153"/>
        <v>1598</v>
      </c>
      <c r="O1116">
        <f t="shared" si="154"/>
        <v>1278</v>
      </c>
      <c r="P1116">
        <f t="shared" si="155"/>
        <v>320</v>
      </c>
      <c r="Q1116">
        <f t="shared" si="156"/>
        <v>0.20025031289111389</v>
      </c>
      <c r="R1116">
        <f t="shared" si="157"/>
        <v>0</v>
      </c>
      <c r="S1116">
        <f t="shared" si="158"/>
        <v>0</v>
      </c>
      <c r="T1116" t="str">
        <f t="shared" si="159"/>
        <v>Jan</v>
      </c>
      <c r="U1116" t="str">
        <f t="shared" si="160"/>
        <v>Jan-2025</v>
      </c>
      <c r="V1116" s="3">
        <f t="shared" si="161"/>
        <v>45658</v>
      </c>
      <c r="W1116" t="str">
        <f>VLOOKUP(D1116,Products!A:G,3,FALSE)</f>
        <v>Fashion</v>
      </c>
      <c r="X1116" t="str">
        <f>VLOOKUP(D1116,Products!A:G,2,FALSE)</f>
        <v>Backpack</v>
      </c>
    </row>
    <row r="1117" spans="1:24">
      <c r="A1117" s="1" t="s">
        <v>2929</v>
      </c>
      <c r="B1117" s="2">
        <v>45544</v>
      </c>
      <c r="C1117" s="1" t="s">
        <v>616</v>
      </c>
      <c r="D1117" s="1" t="s">
        <v>1756</v>
      </c>
      <c r="E1117" s="1">
        <v>2</v>
      </c>
      <c r="F1117" s="1">
        <v>299</v>
      </c>
      <c r="G1117" s="1">
        <v>89.7</v>
      </c>
      <c r="H1117" s="1" t="s">
        <v>1805</v>
      </c>
      <c r="I1117" s="1" t="s">
        <v>1802</v>
      </c>
      <c r="J1117" s="1" t="s">
        <v>1802</v>
      </c>
      <c r="K1117" s="1" t="s">
        <v>1813</v>
      </c>
      <c r="L1117" s="1">
        <v>60</v>
      </c>
      <c r="M1117" s="1">
        <v>223</v>
      </c>
      <c r="N1117">
        <f t="shared" si="153"/>
        <v>508.3</v>
      </c>
      <c r="O1117">
        <f t="shared" si="154"/>
        <v>446</v>
      </c>
      <c r="P1117">
        <f t="shared" si="155"/>
        <v>62.300000000000011</v>
      </c>
      <c r="Q1117">
        <f t="shared" si="156"/>
        <v>0.12256541412551644</v>
      </c>
      <c r="R1117">
        <f t="shared" si="157"/>
        <v>508.3</v>
      </c>
      <c r="S1117">
        <f t="shared" si="158"/>
        <v>62.300000000000011</v>
      </c>
      <c r="T1117" t="str">
        <f t="shared" si="159"/>
        <v>Sep</v>
      </c>
      <c r="U1117" t="str">
        <f t="shared" si="160"/>
        <v>Sep-2024</v>
      </c>
      <c r="V1117" s="3">
        <f t="shared" si="161"/>
        <v>45536</v>
      </c>
      <c r="W1117" t="str">
        <f>VLOOKUP(D1117,Products!A:G,3,FALSE)</f>
        <v>Beauty &amp; Personal Care</v>
      </c>
      <c r="X1117" t="str">
        <f>VLOOKUP(D1117,Products!A:G,2,FALSE)</f>
        <v>Shampoo</v>
      </c>
    </row>
    <row r="1118" spans="1:24">
      <c r="A1118" s="1" t="s">
        <v>2930</v>
      </c>
      <c r="B1118" s="2">
        <v>45886</v>
      </c>
      <c r="C1118" s="1" t="s">
        <v>1102</v>
      </c>
      <c r="D1118" s="1" t="s">
        <v>1676</v>
      </c>
      <c r="E1118" s="1">
        <v>2</v>
      </c>
      <c r="F1118" s="1">
        <v>299</v>
      </c>
      <c r="G1118" s="1">
        <v>59.8</v>
      </c>
      <c r="H1118" s="1" t="s">
        <v>1805</v>
      </c>
      <c r="I1118" s="1" t="s">
        <v>1802</v>
      </c>
      <c r="J1118" s="1" t="s">
        <v>1802</v>
      </c>
      <c r="K1118" s="1" t="s">
        <v>1810</v>
      </c>
      <c r="L1118" s="1">
        <v>40</v>
      </c>
      <c r="M1118" s="1">
        <v>197</v>
      </c>
      <c r="N1118">
        <f t="shared" si="153"/>
        <v>538.20000000000005</v>
      </c>
      <c r="O1118">
        <f t="shared" si="154"/>
        <v>394</v>
      </c>
      <c r="P1118">
        <f t="shared" si="155"/>
        <v>144.20000000000005</v>
      </c>
      <c r="Q1118">
        <f t="shared" si="156"/>
        <v>0.26793013749535494</v>
      </c>
      <c r="R1118">
        <f t="shared" si="157"/>
        <v>538.20000000000005</v>
      </c>
      <c r="S1118">
        <f t="shared" si="158"/>
        <v>144.20000000000005</v>
      </c>
      <c r="T1118" t="str">
        <f t="shared" si="159"/>
        <v>Aug</v>
      </c>
      <c r="U1118" t="str">
        <f t="shared" si="160"/>
        <v>Aug-2025</v>
      </c>
      <c r="V1118" s="3">
        <f t="shared" si="161"/>
        <v>45870</v>
      </c>
      <c r="W1118" t="str">
        <f>VLOOKUP(D1118,Products!A:G,3,FALSE)</f>
        <v>Electronics</v>
      </c>
      <c r="X1118" t="str">
        <f>VLOOKUP(D1118,Products!A:G,2,FALSE)</f>
        <v>Laptop</v>
      </c>
    </row>
    <row r="1119" spans="1:24">
      <c r="A1119" s="1" t="s">
        <v>2931</v>
      </c>
      <c r="B1119" s="2">
        <v>45919</v>
      </c>
      <c r="C1119" s="1" t="s">
        <v>977</v>
      </c>
      <c r="D1119" s="1" t="s">
        <v>1720</v>
      </c>
      <c r="E1119" s="1">
        <v>1</v>
      </c>
      <c r="F1119" s="1">
        <v>999</v>
      </c>
      <c r="G1119" s="1">
        <v>0</v>
      </c>
      <c r="H1119" s="1" t="s">
        <v>1805</v>
      </c>
      <c r="I1119" s="1" t="s">
        <v>1815</v>
      </c>
      <c r="J1119" s="1" t="s">
        <v>1815</v>
      </c>
      <c r="K1119" s="1" t="s">
        <v>1810</v>
      </c>
      <c r="L1119" s="1">
        <v>50</v>
      </c>
      <c r="M1119" s="1">
        <v>573</v>
      </c>
      <c r="N1119">
        <f t="shared" si="153"/>
        <v>999</v>
      </c>
      <c r="O1119">
        <f t="shared" si="154"/>
        <v>573</v>
      </c>
      <c r="P1119">
        <f t="shared" si="155"/>
        <v>426</v>
      </c>
      <c r="Q1119">
        <f t="shared" si="156"/>
        <v>0.42642642642642642</v>
      </c>
      <c r="R1119">
        <f t="shared" si="157"/>
        <v>0</v>
      </c>
      <c r="S1119">
        <f t="shared" si="158"/>
        <v>0</v>
      </c>
      <c r="T1119" t="str">
        <f t="shared" si="159"/>
        <v>Sep</v>
      </c>
      <c r="U1119" t="str">
        <f t="shared" si="160"/>
        <v>Sep-2025</v>
      </c>
      <c r="V1119" s="3">
        <f t="shared" si="161"/>
        <v>45901</v>
      </c>
      <c r="W1119" t="str">
        <f>VLOOKUP(D1119,Products!A:G,3,FALSE)</f>
        <v>Fashion</v>
      </c>
      <c r="X1119" t="str">
        <f>VLOOKUP(D1119,Products!A:G,2,FALSE)</f>
        <v>Backpack</v>
      </c>
    </row>
    <row r="1120" spans="1:24">
      <c r="A1120" s="1" t="s">
        <v>2932</v>
      </c>
      <c r="B1120" s="2">
        <v>45663</v>
      </c>
      <c r="C1120" s="1" t="s">
        <v>118</v>
      </c>
      <c r="D1120" s="1" t="s">
        <v>1794</v>
      </c>
      <c r="E1120" s="1">
        <v>2</v>
      </c>
      <c r="F1120" s="1">
        <v>299</v>
      </c>
      <c r="G1120" s="1">
        <v>0</v>
      </c>
      <c r="H1120" s="1" t="s">
        <v>1823</v>
      </c>
      <c r="I1120" s="1" t="s">
        <v>1815</v>
      </c>
      <c r="J1120" s="1" t="s">
        <v>1815</v>
      </c>
      <c r="K1120" s="1" t="s">
        <v>1807</v>
      </c>
      <c r="L1120" s="1">
        <v>40</v>
      </c>
      <c r="M1120" s="1">
        <v>168</v>
      </c>
      <c r="N1120">
        <f t="shared" si="153"/>
        <v>598</v>
      </c>
      <c r="O1120">
        <f t="shared" si="154"/>
        <v>336</v>
      </c>
      <c r="P1120">
        <f t="shared" si="155"/>
        <v>262</v>
      </c>
      <c r="Q1120">
        <f t="shared" si="156"/>
        <v>0.43812709030100333</v>
      </c>
      <c r="R1120">
        <f t="shared" si="157"/>
        <v>0</v>
      </c>
      <c r="S1120">
        <f t="shared" si="158"/>
        <v>0</v>
      </c>
      <c r="T1120" t="str">
        <f t="shared" si="159"/>
        <v>Jan</v>
      </c>
      <c r="U1120" t="str">
        <f t="shared" si="160"/>
        <v>Jan-2025</v>
      </c>
      <c r="V1120" s="3">
        <f t="shared" si="161"/>
        <v>45658</v>
      </c>
      <c r="W1120" t="str">
        <f>VLOOKUP(D1120,Products!A:G,3,FALSE)</f>
        <v>Sports &amp; Fitness</v>
      </c>
      <c r="X1120" t="str">
        <f>VLOOKUP(D1120,Products!A:G,2,FALSE)</f>
        <v>Fitness Band</v>
      </c>
    </row>
    <row r="1121" spans="1:24">
      <c r="A1121" s="1" t="s">
        <v>2933</v>
      </c>
      <c r="B1121" s="2">
        <v>45881</v>
      </c>
      <c r="C1121" s="1" t="s">
        <v>1529</v>
      </c>
      <c r="D1121" s="1" t="s">
        <v>1725</v>
      </c>
      <c r="E1121" s="1">
        <v>4</v>
      </c>
      <c r="F1121" s="1">
        <v>2499</v>
      </c>
      <c r="G1121" s="1">
        <v>499.8</v>
      </c>
      <c r="H1121" s="1" t="s">
        <v>1805</v>
      </c>
      <c r="I1121" s="1" t="s">
        <v>1802</v>
      </c>
      <c r="J1121" s="1" t="s">
        <v>1802</v>
      </c>
      <c r="K1121" s="1" t="s">
        <v>1813</v>
      </c>
      <c r="L1121" s="1">
        <v>70</v>
      </c>
      <c r="M1121" s="1">
        <v>1833</v>
      </c>
      <c r="N1121">
        <f t="shared" si="153"/>
        <v>9496.2000000000007</v>
      </c>
      <c r="O1121">
        <f t="shared" si="154"/>
        <v>7332</v>
      </c>
      <c r="P1121">
        <f t="shared" si="155"/>
        <v>2164.2000000000007</v>
      </c>
      <c r="Q1121">
        <f t="shared" si="156"/>
        <v>0.22790168699058577</v>
      </c>
      <c r="R1121">
        <f t="shared" si="157"/>
        <v>9496.2000000000007</v>
      </c>
      <c r="S1121">
        <f t="shared" si="158"/>
        <v>2164.2000000000007</v>
      </c>
      <c r="T1121" t="str">
        <f t="shared" si="159"/>
        <v>Aug</v>
      </c>
      <c r="U1121" t="str">
        <f t="shared" si="160"/>
        <v>Aug-2025</v>
      </c>
      <c r="V1121" s="3">
        <f t="shared" si="161"/>
        <v>45870</v>
      </c>
      <c r="W1121" t="str">
        <f>VLOOKUP(D1121,Products!A:G,3,FALSE)</f>
        <v>Home &amp; Kitchen</v>
      </c>
      <c r="X1121" t="str">
        <f>VLOOKUP(D1121,Products!A:G,2,FALSE)</f>
        <v>Mixer Grinder</v>
      </c>
    </row>
    <row r="1122" spans="1:24">
      <c r="A1122" s="1" t="s">
        <v>2934</v>
      </c>
      <c r="B1122" s="2">
        <v>45614</v>
      </c>
      <c r="C1122" s="1" t="s">
        <v>1176</v>
      </c>
      <c r="D1122" s="1" t="s">
        <v>1741</v>
      </c>
      <c r="E1122" s="1">
        <v>1</v>
      </c>
      <c r="F1122" s="1">
        <v>799</v>
      </c>
      <c r="G1122" s="1">
        <v>39.950000000000003</v>
      </c>
      <c r="H1122" s="1" t="s">
        <v>1801</v>
      </c>
      <c r="I1122" s="1" t="s">
        <v>1802</v>
      </c>
      <c r="J1122" s="1" t="s">
        <v>1802</v>
      </c>
      <c r="K1122" s="1" t="s">
        <v>1813</v>
      </c>
      <c r="L1122" s="1">
        <v>70</v>
      </c>
      <c r="M1122" s="1">
        <v>596</v>
      </c>
      <c r="N1122">
        <f t="shared" si="153"/>
        <v>759.05</v>
      </c>
      <c r="O1122">
        <f t="shared" si="154"/>
        <v>596</v>
      </c>
      <c r="P1122">
        <f t="shared" si="155"/>
        <v>163.04999999999995</v>
      </c>
      <c r="Q1122">
        <f t="shared" si="156"/>
        <v>0.21480798366379023</v>
      </c>
      <c r="R1122">
        <f t="shared" si="157"/>
        <v>759.05</v>
      </c>
      <c r="S1122">
        <f t="shared" si="158"/>
        <v>163.04999999999995</v>
      </c>
      <c r="T1122" t="str">
        <f t="shared" si="159"/>
        <v>Nov</v>
      </c>
      <c r="U1122" t="str">
        <f t="shared" si="160"/>
        <v>Nov-2024</v>
      </c>
      <c r="V1122" s="3">
        <f t="shared" si="161"/>
        <v>45597</v>
      </c>
      <c r="W1122" t="str">
        <f>VLOOKUP(D1122,Products!A:G,3,FALSE)</f>
        <v>Home &amp; Kitchen</v>
      </c>
      <c r="X1122" t="str">
        <f>VLOOKUP(D1122,Products!A:G,2,FALSE)</f>
        <v>Bedsheet</v>
      </c>
    </row>
    <row r="1123" spans="1:24">
      <c r="A1123" s="1" t="s">
        <v>2935</v>
      </c>
      <c r="B1123" s="2">
        <v>45956</v>
      </c>
      <c r="C1123" s="1" t="s">
        <v>564</v>
      </c>
      <c r="D1123" s="1" t="s">
        <v>1757</v>
      </c>
      <c r="E1123" s="1">
        <v>1</v>
      </c>
      <c r="F1123" s="1">
        <v>999</v>
      </c>
      <c r="G1123" s="1">
        <v>149.85</v>
      </c>
      <c r="H1123" s="1" t="s">
        <v>1805</v>
      </c>
      <c r="I1123" s="1" t="s">
        <v>1802</v>
      </c>
      <c r="J1123" s="1" t="s">
        <v>1802</v>
      </c>
      <c r="K1123" s="1" t="s">
        <v>1810</v>
      </c>
      <c r="L1123" s="1">
        <v>60</v>
      </c>
      <c r="M1123" s="1">
        <v>611</v>
      </c>
      <c r="N1123">
        <f t="shared" si="153"/>
        <v>849.15</v>
      </c>
      <c r="O1123">
        <f t="shared" si="154"/>
        <v>611</v>
      </c>
      <c r="P1123">
        <f t="shared" si="155"/>
        <v>238.14999999999998</v>
      </c>
      <c r="Q1123">
        <f t="shared" si="156"/>
        <v>0.28045692751575102</v>
      </c>
      <c r="R1123">
        <f t="shared" si="157"/>
        <v>849.15</v>
      </c>
      <c r="S1123">
        <f t="shared" si="158"/>
        <v>238.14999999999998</v>
      </c>
      <c r="T1123" t="str">
        <f t="shared" si="159"/>
        <v>Oct</v>
      </c>
      <c r="U1123" t="str">
        <f t="shared" si="160"/>
        <v>Oct-2025</v>
      </c>
      <c r="V1123" s="3">
        <f t="shared" si="161"/>
        <v>45931</v>
      </c>
      <c r="W1123" t="str">
        <f>VLOOKUP(D1123,Products!A:G,3,FALSE)</f>
        <v>Beauty &amp; Personal Care</v>
      </c>
      <c r="X1123" t="str">
        <f>VLOOKUP(D1123,Products!A:G,2,FALSE)</f>
        <v>Shampoo</v>
      </c>
    </row>
    <row r="1124" spans="1:24">
      <c r="A1124" s="1" t="s">
        <v>2936</v>
      </c>
      <c r="B1124" s="2">
        <v>45694</v>
      </c>
      <c r="C1124" s="1" t="s">
        <v>1537</v>
      </c>
      <c r="D1124" s="1" t="s">
        <v>1790</v>
      </c>
      <c r="E1124" s="1">
        <v>4</v>
      </c>
      <c r="F1124" s="1">
        <v>999</v>
      </c>
      <c r="G1124" s="1">
        <v>599.4</v>
      </c>
      <c r="H1124" s="1" t="s">
        <v>1801</v>
      </c>
      <c r="I1124" s="1" t="s">
        <v>1802</v>
      </c>
      <c r="J1124" s="1" t="s">
        <v>1802</v>
      </c>
      <c r="K1124" s="1" t="s">
        <v>1807</v>
      </c>
      <c r="L1124" s="1">
        <v>70</v>
      </c>
      <c r="M1124" s="1">
        <v>629</v>
      </c>
      <c r="N1124">
        <f t="shared" si="153"/>
        <v>3396.6</v>
      </c>
      <c r="O1124">
        <f t="shared" si="154"/>
        <v>2516</v>
      </c>
      <c r="P1124">
        <f t="shared" si="155"/>
        <v>880.59999999999991</v>
      </c>
      <c r="Q1124">
        <f t="shared" si="156"/>
        <v>0.25925925925925924</v>
      </c>
      <c r="R1124">
        <f t="shared" si="157"/>
        <v>3396.6</v>
      </c>
      <c r="S1124">
        <f t="shared" si="158"/>
        <v>880.59999999999991</v>
      </c>
      <c r="T1124" t="str">
        <f t="shared" si="159"/>
        <v>Feb</v>
      </c>
      <c r="U1124" t="str">
        <f t="shared" si="160"/>
        <v>Feb-2025</v>
      </c>
      <c r="V1124" s="3">
        <f t="shared" si="161"/>
        <v>45689</v>
      </c>
      <c r="W1124" t="str">
        <f>VLOOKUP(D1124,Products!A:G,3,FALSE)</f>
        <v>Sports &amp; Fitness</v>
      </c>
      <c r="X1124" t="str">
        <f>VLOOKUP(D1124,Products!A:G,2,FALSE)</f>
        <v>Fitness Band</v>
      </c>
    </row>
    <row r="1125" spans="1:24">
      <c r="A1125" s="1" t="s">
        <v>2937</v>
      </c>
      <c r="B1125" s="2">
        <v>45741</v>
      </c>
      <c r="C1125" s="1" t="s">
        <v>674</v>
      </c>
      <c r="D1125" s="1" t="s">
        <v>1772</v>
      </c>
      <c r="E1125" s="1">
        <v>1</v>
      </c>
      <c r="F1125" s="1">
        <v>1999</v>
      </c>
      <c r="G1125" s="1">
        <v>99.95</v>
      </c>
      <c r="H1125" s="1" t="s">
        <v>1805</v>
      </c>
      <c r="I1125" s="1" t="s">
        <v>1802</v>
      </c>
      <c r="J1125" s="1" t="s">
        <v>1802</v>
      </c>
      <c r="K1125" s="1" t="s">
        <v>1817</v>
      </c>
      <c r="L1125" s="1">
        <v>100</v>
      </c>
      <c r="M1125" s="1">
        <v>1506</v>
      </c>
      <c r="N1125">
        <f t="shared" si="153"/>
        <v>1899.05</v>
      </c>
      <c r="O1125">
        <f t="shared" si="154"/>
        <v>1506</v>
      </c>
      <c r="P1125">
        <f t="shared" si="155"/>
        <v>393.04999999999995</v>
      </c>
      <c r="Q1125">
        <f t="shared" si="156"/>
        <v>0.20697190700613463</v>
      </c>
      <c r="R1125">
        <f t="shared" si="157"/>
        <v>1899.05</v>
      </c>
      <c r="S1125">
        <f t="shared" si="158"/>
        <v>393.04999999999995</v>
      </c>
      <c r="T1125" t="str">
        <f t="shared" si="159"/>
        <v>Mar</v>
      </c>
      <c r="U1125" t="str">
        <f t="shared" si="160"/>
        <v>Mar-2025</v>
      </c>
      <c r="V1125" s="3">
        <f t="shared" si="161"/>
        <v>45717</v>
      </c>
      <c r="W1125" t="str">
        <f>VLOOKUP(D1125,Products!A:G,3,FALSE)</f>
        <v>Beauty &amp; Personal Care</v>
      </c>
      <c r="X1125" t="str">
        <f>VLOOKUP(D1125,Products!A:G,2,FALSE)</f>
        <v>Perfume</v>
      </c>
    </row>
    <row r="1126" spans="1:24">
      <c r="A1126" s="1" t="s">
        <v>2938</v>
      </c>
      <c r="B1126" s="2">
        <v>45582</v>
      </c>
      <c r="C1126" s="1" t="s">
        <v>95</v>
      </c>
      <c r="D1126" s="1" t="s">
        <v>1789</v>
      </c>
      <c r="E1126" s="1">
        <v>3</v>
      </c>
      <c r="F1126" s="1">
        <v>999</v>
      </c>
      <c r="G1126" s="1">
        <v>0</v>
      </c>
      <c r="H1126" s="1" t="s">
        <v>1823</v>
      </c>
      <c r="I1126" s="1" t="s">
        <v>1802</v>
      </c>
      <c r="J1126" s="1" t="s">
        <v>1802</v>
      </c>
      <c r="K1126" s="1" t="s">
        <v>1819</v>
      </c>
      <c r="L1126" s="1">
        <v>40</v>
      </c>
      <c r="M1126" s="1">
        <v>727</v>
      </c>
      <c r="N1126">
        <f t="shared" si="153"/>
        <v>2997</v>
      </c>
      <c r="O1126">
        <f t="shared" si="154"/>
        <v>2181</v>
      </c>
      <c r="P1126">
        <f t="shared" si="155"/>
        <v>816</v>
      </c>
      <c r="Q1126">
        <f t="shared" si="156"/>
        <v>0.2722722722722723</v>
      </c>
      <c r="R1126">
        <f t="shared" si="157"/>
        <v>2997</v>
      </c>
      <c r="S1126">
        <f t="shared" si="158"/>
        <v>816</v>
      </c>
      <c r="T1126" t="str">
        <f t="shared" si="159"/>
        <v>Oct</v>
      </c>
      <c r="U1126" t="str">
        <f t="shared" si="160"/>
        <v>Oct-2024</v>
      </c>
      <c r="V1126" s="3">
        <f t="shared" si="161"/>
        <v>45566</v>
      </c>
      <c r="W1126" t="str">
        <f>VLOOKUP(D1126,Products!A:G,3,FALSE)</f>
        <v>Sports &amp; Fitness</v>
      </c>
      <c r="X1126" t="str">
        <f>VLOOKUP(D1126,Products!A:G,2,FALSE)</f>
        <v>Dumbbells</v>
      </c>
    </row>
    <row r="1127" spans="1:24">
      <c r="A1127" s="1" t="s">
        <v>2939</v>
      </c>
      <c r="B1127" s="2">
        <v>45565</v>
      </c>
      <c r="C1127" s="1" t="s">
        <v>167</v>
      </c>
      <c r="D1127" s="1" t="s">
        <v>1680</v>
      </c>
      <c r="E1127" s="1">
        <v>1</v>
      </c>
      <c r="F1127" s="1">
        <v>2499</v>
      </c>
      <c r="G1127" s="1">
        <v>249.9</v>
      </c>
      <c r="H1127" s="1" t="s">
        <v>1821</v>
      </c>
      <c r="I1127" s="1" t="s">
        <v>1802</v>
      </c>
      <c r="J1127" s="1" t="s">
        <v>1809</v>
      </c>
      <c r="K1127" s="1" t="s">
        <v>1803</v>
      </c>
      <c r="L1127" s="1">
        <v>50</v>
      </c>
      <c r="M1127" s="1">
        <v>2030</v>
      </c>
      <c r="N1127">
        <f t="shared" si="153"/>
        <v>2249.1</v>
      </c>
      <c r="O1127">
        <f t="shared" si="154"/>
        <v>2030</v>
      </c>
      <c r="P1127">
        <f t="shared" si="155"/>
        <v>219.09999999999991</v>
      </c>
      <c r="Q1127">
        <f t="shared" si="156"/>
        <v>9.7416744475567973E-2</v>
      </c>
      <c r="R1127">
        <f t="shared" si="157"/>
        <v>2249.1</v>
      </c>
      <c r="S1127">
        <f t="shared" si="158"/>
        <v>219.09999999999991</v>
      </c>
      <c r="T1127" t="str">
        <f t="shared" si="159"/>
        <v>Sep</v>
      </c>
      <c r="U1127" t="str">
        <f t="shared" si="160"/>
        <v>Sep-2024</v>
      </c>
      <c r="V1127" s="3">
        <f t="shared" si="161"/>
        <v>45536</v>
      </c>
      <c r="W1127" t="str">
        <f>VLOOKUP(D1127,Products!A:G,3,FALSE)</f>
        <v>Electronics</v>
      </c>
      <c r="X1127" t="str">
        <f>VLOOKUP(D1127,Products!A:G,2,FALSE)</f>
        <v>Headphones</v>
      </c>
    </row>
    <row r="1128" spans="1:24">
      <c r="A1128" s="1" t="s">
        <v>2940</v>
      </c>
      <c r="B1128" s="2">
        <v>45672</v>
      </c>
      <c r="C1128" s="1" t="s">
        <v>1627</v>
      </c>
      <c r="D1128" s="1" t="s">
        <v>1771</v>
      </c>
      <c r="E1128" s="1">
        <v>2</v>
      </c>
      <c r="F1128" s="1">
        <v>399</v>
      </c>
      <c r="G1128" s="1">
        <v>159.6</v>
      </c>
      <c r="H1128" s="1" t="s">
        <v>1805</v>
      </c>
      <c r="I1128" s="1" t="s">
        <v>1802</v>
      </c>
      <c r="J1128" s="1" t="s">
        <v>1802</v>
      </c>
      <c r="K1128" s="1" t="s">
        <v>1813</v>
      </c>
      <c r="L1128" s="1">
        <v>40</v>
      </c>
      <c r="M1128" s="1">
        <v>257</v>
      </c>
      <c r="N1128">
        <f t="shared" si="153"/>
        <v>638.4</v>
      </c>
      <c r="O1128">
        <f t="shared" si="154"/>
        <v>514</v>
      </c>
      <c r="P1128">
        <f t="shared" si="155"/>
        <v>124.39999999999998</v>
      </c>
      <c r="Q1128">
        <f t="shared" si="156"/>
        <v>0.19486215538847115</v>
      </c>
      <c r="R1128">
        <f t="shared" si="157"/>
        <v>638.4</v>
      </c>
      <c r="S1128">
        <f t="shared" si="158"/>
        <v>124.39999999999998</v>
      </c>
      <c r="T1128" t="str">
        <f t="shared" si="159"/>
        <v>Jan</v>
      </c>
      <c r="U1128" t="str">
        <f t="shared" si="160"/>
        <v>Jan-2025</v>
      </c>
      <c r="V1128" s="3">
        <f t="shared" si="161"/>
        <v>45658</v>
      </c>
      <c r="W1128" t="str">
        <f>VLOOKUP(D1128,Products!A:G,3,FALSE)</f>
        <v>Beauty &amp; Personal Care</v>
      </c>
      <c r="X1128" t="str">
        <f>VLOOKUP(D1128,Products!A:G,2,FALSE)</f>
        <v>Perfume</v>
      </c>
    </row>
    <row r="1129" spans="1:24">
      <c r="A1129" s="1" t="s">
        <v>2941</v>
      </c>
      <c r="B1129" s="2">
        <v>45501</v>
      </c>
      <c r="C1129" s="1" t="s">
        <v>1590</v>
      </c>
      <c r="D1129" s="1" t="s">
        <v>1676</v>
      </c>
      <c r="E1129" s="1">
        <v>1</v>
      </c>
      <c r="F1129" s="1">
        <v>299</v>
      </c>
      <c r="G1129" s="1">
        <v>0</v>
      </c>
      <c r="H1129" s="1" t="s">
        <v>1801</v>
      </c>
      <c r="I1129" s="1" t="s">
        <v>1815</v>
      </c>
      <c r="J1129" s="1" t="s">
        <v>1815</v>
      </c>
      <c r="K1129" s="1" t="s">
        <v>1817</v>
      </c>
      <c r="L1129" s="1">
        <v>80</v>
      </c>
      <c r="M1129" s="1">
        <v>197</v>
      </c>
      <c r="N1129">
        <f t="shared" si="153"/>
        <v>299</v>
      </c>
      <c r="O1129">
        <f t="shared" si="154"/>
        <v>197</v>
      </c>
      <c r="P1129">
        <f t="shared" si="155"/>
        <v>102</v>
      </c>
      <c r="Q1129">
        <f t="shared" si="156"/>
        <v>0.34113712374581939</v>
      </c>
      <c r="R1129">
        <f t="shared" si="157"/>
        <v>0</v>
      </c>
      <c r="S1129">
        <f t="shared" si="158"/>
        <v>0</v>
      </c>
      <c r="T1129" t="str">
        <f t="shared" si="159"/>
        <v>Jul</v>
      </c>
      <c r="U1129" t="str">
        <f t="shared" si="160"/>
        <v>Jul-2024</v>
      </c>
      <c r="V1129" s="3">
        <f t="shared" si="161"/>
        <v>45474</v>
      </c>
      <c r="W1129" t="str">
        <f>VLOOKUP(D1129,Products!A:G,3,FALSE)</f>
        <v>Electronics</v>
      </c>
      <c r="X1129" t="str">
        <f>VLOOKUP(D1129,Products!A:G,2,FALSE)</f>
        <v>Laptop</v>
      </c>
    </row>
    <row r="1130" spans="1:24">
      <c r="A1130" s="1" t="s">
        <v>2942</v>
      </c>
      <c r="B1130" s="2">
        <v>45947</v>
      </c>
      <c r="C1130" s="1" t="s">
        <v>187</v>
      </c>
      <c r="D1130" s="1" t="s">
        <v>1794</v>
      </c>
      <c r="E1130" s="1">
        <v>1</v>
      </c>
      <c r="F1130" s="1">
        <v>299</v>
      </c>
      <c r="G1130" s="1">
        <v>14.95</v>
      </c>
      <c r="H1130" s="1" t="s">
        <v>1823</v>
      </c>
      <c r="I1130" s="1" t="s">
        <v>1802</v>
      </c>
      <c r="J1130" s="1" t="s">
        <v>1802</v>
      </c>
      <c r="K1130" s="1" t="s">
        <v>1813</v>
      </c>
      <c r="L1130" s="1">
        <v>40</v>
      </c>
      <c r="M1130" s="1">
        <v>168</v>
      </c>
      <c r="N1130">
        <f t="shared" si="153"/>
        <v>284.05</v>
      </c>
      <c r="O1130">
        <f t="shared" si="154"/>
        <v>168</v>
      </c>
      <c r="P1130">
        <f t="shared" si="155"/>
        <v>116.05000000000001</v>
      </c>
      <c r="Q1130">
        <f t="shared" si="156"/>
        <v>0.408554831895793</v>
      </c>
      <c r="R1130">
        <f t="shared" si="157"/>
        <v>284.05</v>
      </c>
      <c r="S1130">
        <f t="shared" si="158"/>
        <v>116.05000000000001</v>
      </c>
      <c r="T1130" t="str">
        <f t="shared" si="159"/>
        <v>Oct</v>
      </c>
      <c r="U1130" t="str">
        <f t="shared" si="160"/>
        <v>Oct-2025</v>
      </c>
      <c r="V1130" s="3">
        <f t="shared" si="161"/>
        <v>45931</v>
      </c>
      <c r="W1130" t="str">
        <f>VLOOKUP(D1130,Products!A:G,3,FALSE)</f>
        <v>Sports &amp; Fitness</v>
      </c>
      <c r="X1130" t="str">
        <f>VLOOKUP(D1130,Products!A:G,2,FALSE)</f>
        <v>Fitness Band</v>
      </c>
    </row>
    <row r="1131" spans="1:24">
      <c r="A1131" s="1" t="s">
        <v>2943</v>
      </c>
      <c r="B1131" s="2">
        <v>45832</v>
      </c>
      <c r="C1131" s="1" t="s">
        <v>1641</v>
      </c>
      <c r="D1131" s="1" t="s">
        <v>1668</v>
      </c>
      <c r="E1131" s="1">
        <v>1</v>
      </c>
      <c r="F1131" s="1">
        <v>8999</v>
      </c>
      <c r="G1131" s="1">
        <v>1349.85</v>
      </c>
      <c r="H1131" s="1" t="s">
        <v>1801</v>
      </c>
      <c r="I1131" s="1" t="s">
        <v>1802</v>
      </c>
      <c r="J1131" s="1" t="s">
        <v>1809</v>
      </c>
      <c r="K1131" s="1" t="s">
        <v>1817</v>
      </c>
      <c r="L1131" s="1">
        <v>50</v>
      </c>
      <c r="M1131" s="1">
        <v>5059</v>
      </c>
      <c r="N1131">
        <f t="shared" si="153"/>
        <v>7649.15</v>
      </c>
      <c r="O1131">
        <f t="shared" si="154"/>
        <v>5059</v>
      </c>
      <c r="P1131">
        <f t="shared" si="155"/>
        <v>2590.1499999999996</v>
      </c>
      <c r="Q1131">
        <f t="shared" si="156"/>
        <v>0.33861932371570697</v>
      </c>
      <c r="R1131">
        <f t="shared" si="157"/>
        <v>7649.15</v>
      </c>
      <c r="S1131">
        <f t="shared" si="158"/>
        <v>2590.1499999999996</v>
      </c>
      <c r="T1131" t="str">
        <f t="shared" si="159"/>
        <v>Jun</v>
      </c>
      <c r="U1131" t="str">
        <f t="shared" si="160"/>
        <v>Jun-2025</v>
      </c>
      <c r="V1131" s="3">
        <f t="shared" si="161"/>
        <v>45809</v>
      </c>
      <c r="W1131" t="str">
        <f>VLOOKUP(D1131,Products!A:G,3,FALSE)</f>
        <v>Electronics</v>
      </c>
      <c r="X1131" t="str">
        <f>VLOOKUP(D1131,Products!A:G,2,FALSE)</f>
        <v>Smartphone</v>
      </c>
    </row>
    <row r="1132" spans="1:24">
      <c r="A1132" s="1" t="s">
        <v>2944</v>
      </c>
      <c r="B1132" s="2">
        <v>45853</v>
      </c>
      <c r="C1132" s="1" t="s">
        <v>1326</v>
      </c>
      <c r="D1132" s="1" t="s">
        <v>1747</v>
      </c>
      <c r="E1132" s="1">
        <v>2</v>
      </c>
      <c r="F1132" s="1">
        <v>999</v>
      </c>
      <c r="G1132" s="1">
        <v>299.7</v>
      </c>
      <c r="H1132" s="1" t="s">
        <v>1821</v>
      </c>
      <c r="I1132" s="1" t="s">
        <v>1802</v>
      </c>
      <c r="J1132" s="1" t="s">
        <v>1809</v>
      </c>
      <c r="K1132" s="1" t="s">
        <v>1803</v>
      </c>
      <c r="L1132" s="1">
        <v>40</v>
      </c>
      <c r="M1132" s="1">
        <v>744</v>
      </c>
      <c r="N1132">
        <f t="shared" si="153"/>
        <v>1698.3</v>
      </c>
      <c r="O1132">
        <f t="shared" si="154"/>
        <v>1488</v>
      </c>
      <c r="P1132">
        <f t="shared" si="155"/>
        <v>210.29999999999995</v>
      </c>
      <c r="Q1132">
        <f t="shared" si="156"/>
        <v>0.12382971206500616</v>
      </c>
      <c r="R1132">
        <f t="shared" si="157"/>
        <v>1698.3</v>
      </c>
      <c r="S1132">
        <f t="shared" si="158"/>
        <v>210.29999999999995</v>
      </c>
      <c r="T1132" t="str">
        <f t="shared" si="159"/>
        <v>Jul</v>
      </c>
      <c r="U1132" t="str">
        <f t="shared" si="160"/>
        <v>Jul-2025</v>
      </c>
      <c r="V1132" s="3">
        <f t="shared" si="161"/>
        <v>45839</v>
      </c>
      <c r="W1132" t="str">
        <f>VLOOKUP(D1132,Products!A:G,3,FALSE)</f>
        <v>Home &amp; Kitchen</v>
      </c>
      <c r="X1132" t="str">
        <f>VLOOKUP(D1132,Products!A:G,2,FALSE)</f>
        <v>Storage Box</v>
      </c>
    </row>
    <row r="1133" spans="1:24">
      <c r="A1133" s="1" t="s">
        <v>2945</v>
      </c>
      <c r="B1133" s="2">
        <v>45416</v>
      </c>
      <c r="C1133" s="1" t="s">
        <v>1253</v>
      </c>
      <c r="D1133" s="1" t="s">
        <v>1763</v>
      </c>
      <c r="E1133" s="1">
        <v>2</v>
      </c>
      <c r="F1133" s="1">
        <v>999</v>
      </c>
      <c r="G1133" s="1">
        <v>99.9</v>
      </c>
      <c r="H1133" s="1" t="s">
        <v>1821</v>
      </c>
      <c r="I1133" s="1" t="s">
        <v>1802</v>
      </c>
      <c r="J1133" s="1" t="s">
        <v>1802</v>
      </c>
      <c r="K1133" s="1" t="s">
        <v>1813</v>
      </c>
      <c r="L1133" s="1">
        <v>70</v>
      </c>
      <c r="M1133" s="1">
        <v>636</v>
      </c>
      <c r="N1133">
        <f t="shared" si="153"/>
        <v>1898.1</v>
      </c>
      <c r="O1133">
        <f t="shared" si="154"/>
        <v>1272</v>
      </c>
      <c r="P1133">
        <f t="shared" si="155"/>
        <v>626.09999999999991</v>
      </c>
      <c r="Q1133">
        <f t="shared" si="156"/>
        <v>0.32985617196143507</v>
      </c>
      <c r="R1133">
        <f t="shared" si="157"/>
        <v>1898.1</v>
      </c>
      <c r="S1133">
        <f t="shared" si="158"/>
        <v>626.09999999999991</v>
      </c>
      <c r="T1133" t="str">
        <f t="shared" si="159"/>
        <v>May</v>
      </c>
      <c r="U1133" t="str">
        <f t="shared" si="160"/>
        <v>May-2024</v>
      </c>
      <c r="V1133" s="3">
        <f t="shared" si="161"/>
        <v>45413</v>
      </c>
      <c r="W1133" t="str">
        <f>VLOOKUP(D1133,Products!A:G,3,FALSE)</f>
        <v>Beauty &amp; Personal Care</v>
      </c>
      <c r="X1133" t="str">
        <f>VLOOKUP(D1133,Products!A:G,2,FALSE)</f>
        <v>Trimmer</v>
      </c>
    </row>
    <row r="1134" spans="1:24">
      <c r="A1134" s="1" t="s">
        <v>2946</v>
      </c>
      <c r="B1134" s="2">
        <v>45475</v>
      </c>
      <c r="C1134" s="1" t="s">
        <v>1345</v>
      </c>
      <c r="D1134" s="1" t="s">
        <v>1714</v>
      </c>
      <c r="E1134" s="1">
        <v>3</v>
      </c>
      <c r="F1134" s="1">
        <v>4999</v>
      </c>
      <c r="G1134" s="1">
        <v>0</v>
      </c>
      <c r="H1134" s="1" t="s">
        <v>1823</v>
      </c>
      <c r="I1134" s="1" t="s">
        <v>1802</v>
      </c>
      <c r="J1134" s="1" t="s">
        <v>1802</v>
      </c>
      <c r="K1134" s="1" t="s">
        <v>1807</v>
      </c>
      <c r="L1134" s="1">
        <v>100</v>
      </c>
      <c r="M1134" s="1">
        <v>3985</v>
      </c>
      <c r="N1134">
        <f t="shared" si="153"/>
        <v>14997</v>
      </c>
      <c r="O1134">
        <f t="shared" si="154"/>
        <v>11955</v>
      </c>
      <c r="P1134">
        <f t="shared" si="155"/>
        <v>3042</v>
      </c>
      <c r="Q1134">
        <f t="shared" si="156"/>
        <v>0.20284056811362272</v>
      </c>
      <c r="R1134">
        <f t="shared" si="157"/>
        <v>14997</v>
      </c>
      <c r="S1134">
        <f t="shared" si="158"/>
        <v>3042</v>
      </c>
      <c r="T1134" t="str">
        <f t="shared" si="159"/>
        <v>Jul</v>
      </c>
      <c r="U1134" t="str">
        <f t="shared" si="160"/>
        <v>Jul-2024</v>
      </c>
      <c r="V1134" s="3">
        <f t="shared" si="161"/>
        <v>45474</v>
      </c>
      <c r="W1134" t="str">
        <f>VLOOKUP(D1134,Products!A:G,3,FALSE)</f>
        <v>Fashion</v>
      </c>
      <c r="X1134" t="str">
        <f>VLOOKUP(D1134,Products!A:G,2,FALSE)</f>
        <v>Jacket</v>
      </c>
    </row>
    <row r="1135" spans="1:24">
      <c r="A1135" s="1" t="s">
        <v>2947</v>
      </c>
      <c r="B1135" s="2">
        <v>45441</v>
      </c>
      <c r="C1135" s="1" t="s">
        <v>1083</v>
      </c>
      <c r="D1135" s="1" t="s">
        <v>1764</v>
      </c>
      <c r="E1135" s="1">
        <v>1</v>
      </c>
      <c r="F1135" s="1">
        <v>499</v>
      </c>
      <c r="G1135" s="1">
        <v>74.849999999999994</v>
      </c>
      <c r="H1135" s="1" t="s">
        <v>1805</v>
      </c>
      <c r="I1135" s="1" t="s">
        <v>1802</v>
      </c>
      <c r="J1135" s="1" t="s">
        <v>1802</v>
      </c>
      <c r="K1135" s="1" t="s">
        <v>1810</v>
      </c>
      <c r="L1135" s="1">
        <v>80</v>
      </c>
      <c r="M1135" s="1">
        <v>334</v>
      </c>
      <c r="N1135">
        <f t="shared" si="153"/>
        <v>424.15</v>
      </c>
      <c r="O1135">
        <f t="shared" si="154"/>
        <v>334</v>
      </c>
      <c r="P1135">
        <f t="shared" si="155"/>
        <v>90.149999999999977</v>
      </c>
      <c r="Q1135">
        <f t="shared" si="156"/>
        <v>0.21254273252387124</v>
      </c>
      <c r="R1135">
        <f t="shared" si="157"/>
        <v>424.15</v>
      </c>
      <c r="S1135">
        <f t="shared" si="158"/>
        <v>90.149999999999977</v>
      </c>
      <c r="T1135" t="str">
        <f t="shared" si="159"/>
        <v>May</v>
      </c>
      <c r="U1135" t="str">
        <f t="shared" si="160"/>
        <v>May-2024</v>
      </c>
      <c r="V1135" s="3">
        <f t="shared" si="161"/>
        <v>45413</v>
      </c>
      <c r="W1135" t="str">
        <f>VLOOKUP(D1135,Products!A:G,3,FALSE)</f>
        <v>Beauty &amp; Personal Care</v>
      </c>
      <c r="X1135" t="str">
        <f>VLOOKUP(D1135,Products!A:G,2,FALSE)</f>
        <v>Skin Care Kit</v>
      </c>
    </row>
    <row r="1136" spans="1:24">
      <c r="A1136" s="1" t="s">
        <v>2948</v>
      </c>
      <c r="B1136" s="2">
        <v>45831</v>
      </c>
      <c r="C1136" s="1" t="s">
        <v>439</v>
      </c>
      <c r="D1136" s="1" t="s">
        <v>1779</v>
      </c>
      <c r="E1136" s="1">
        <v>1</v>
      </c>
      <c r="F1136" s="1">
        <v>999</v>
      </c>
      <c r="G1136" s="1">
        <v>99.9</v>
      </c>
      <c r="H1136" s="1" t="s">
        <v>1801</v>
      </c>
      <c r="I1136" s="1" t="s">
        <v>1802</v>
      </c>
      <c r="J1136" s="1" t="s">
        <v>1802</v>
      </c>
      <c r="K1136" s="1" t="s">
        <v>1803</v>
      </c>
      <c r="L1136" s="1">
        <v>70</v>
      </c>
      <c r="M1136" s="1">
        <v>809</v>
      </c>
      <c r="N1136">
        <f t="shared" si="153"/>
        <v>899.1</v>
      </c>
      <c r="O1136">
        <f t="shared" si="154"/>
        <v>809</v>
      </c>
      <c r="P1136">
        <f t="shared" si="155"/>
        <v>90.100000000000023</v>
      </c>
      <c r="Q1136">
        <f t="shared" si="156"/>
        <v>0.10021132243354468</v>
      </c>
      <c r="R1136">
        <f t="shared" si="157"/>
        <v>899.1</v>
      </c>
      <c r="S1136">
        <f t="shared" si="158"/>
        <v>90.100000000000023</v>
      </c>
      <c r="T1136" t="str">
        <f t="shared" si="159"/>
        <v>Jun</v>
      </c>
      <c r="U1136" t="str">
        <f t="shared" si="160"/>
        <v>Jun-2025</v>
      </c>
      <c r="V1136" s="3">
        <f t="shared" si="161"/>
        <v>45809</v>
      </c>
      <c r="W1136" t="str">
        <f>VLOOKUP(D1136,Products!A:G,3,FALSE)</f>
        <v>Sports &amp; Fitness</v>
      </c>
      <c r="X1136" t="str">
        <f>VLOOKUP(D1136,Products!A:G,2,FALSE)</f>
        <v>Yoga Mat</v>
      </c>
    </row>
    <row r="1137" spans="1:24">
      <c r="A1137" s="1" t="s">
        <v>2949</v>
      </c>
      <c r="B1137" s="2">
        <v>45789</v>
      </c>
      <c r="C1137" s="1" t="s">
        <v>1641</v>
      </c>
      <c r="D1137" s="1" t="s">
        <v>1797</v>
      </c>
      <c r="E1137" s="1">
        <v>2</v>
      </c>
      <c r="F1137" s="1">
        <v>399</v>
      </c>
      <c r="G1137" s="1">
        <v>39.9</v>
      </c>
      <c r="H1137" s="1" t="s">
        <v>1805</v>
      </c>
      <c r="I1137" s="1" t="s">
        <v>1802</v>
      </c>
      <c r="J1137" s="1" t="s">
        <v>1802</v>
      </c>
      <c r="K1137" s="1" t="s">
        <v>1807</v>
      </c>
      <c r="L1137" s="1">
        <v>80</v>
      </c>
      <c r="M1137" s="1">
        <v>278</v>
      </c>
      <c r="N1137">
        <f t="shared" si="153"/>
        <v>758.1</v>
      </c>
      <c r="O1137">
        <f t="shared" si="154"/>
        <v>556</v>
      </c>
      <c r="P1137">
        <f t="shared" si="155"/>
        <v>202.10000000000002</v>
      </c>
      <c r="Q1137">
        <f t="shared" si="156"/>
        <v>0.2665875214351669</v>
      </c>
      <c r="R1137">
        <f t="shared" si="157"/>
        <v>758.1</v>
      </c>
      <c r="S1137">
        <f t="shared" si="158"/>
        <v>202.10000000000002</v>
      </c>
      <c r="T1137" t="str">
        <f t="shared" si="159"/>
        <v>May</v>
      </c>
      <c r="U1137" t="str">
        <f t="shared" si="160"/>
        <v>May-2025</v>
      </c>
      <c r="V1137" s="3">
        <f t="shared" si="161"/>
        <v>45778</v>
      </c>
      <c r="W1137" t="str">
        <f>VLOOKUP(D1137,Products!A:G,3,FALSE)</f>
        <v>Sports &amp; Fitness</v>
      </c>
      <c r="X1137" t="str">
        <f>VLOOKUP(D1137,Products!A:G,2,FALSE)</f>
        <v>Cricket Bat</v>
      </c>
    </row>
    <row r="1138" spans="1:24">
      <c r="A1138" s="1" t="s">
        <v>2950</v>
      </c>
      <c r="B1138" s="2">
        <v>45402</v>
      </c>
      <c r="C1138" s="1" t="s">
        <v>1337</v>
      </c>
      <c r="D1138" s="1" t="s">
        <v>1720</v>
      </c>
      <c r="E1138" s="1">
        <v>4</v>
      </c>
      <c r="F1138" s="1">
        <v>999</v>
      </c>
      <c r="G1138" s="1">
        <v>599.4</v>
      </c>
      <c r="H1138" s="1" t="s">
        <v>1823</v>
      </c>
      <c r="I1138" s="1" t="s">
        <v>1802</v>
      </c>
      <c r="J1138" s="1" t="s">
        <v>1809</v>
      </c>
      <c r="K1138" s="1" t="s">
        <v>1813</v>
      </c>
      <c r="L1138" s="1">
        <v>80</v>
      </c>
      <c r="M1138" s="1">
        <v>573</v>
      </c>
      <c r="N1138">
        <f t="shared" si="153"/>
        <v>3396.6</v>
      </c>
      <c r="O1138">
        <f t="shared" si="154"/>
        <v>2292</v>
      </c>
      <c r="P1138">
        <f t="shared" si="155"/>
        <v>1104.5999999999999</v>
      </c>
      <c r="Q1138">
        <f t="shared" si="156"/>
        <v>0.32520756050167815</v>
      </c>
      <c r="R1138">
        <f t="shared" si="157"/>
        <v>3396.6</v>
      </c>
      <c r="S1138">
        <f t="shared" si="158"/>
        <v>1104.5999999999999</v>
      </c>
      <c r="T1138" t="str">
        <f t="shared" si="159"/>
        <v>Apr</v>
      </c>
      <c r="U1138" t="str">
        <f t="shared" si="160"/>
        <v>Apr-2024</v>
      </c>
      <c r="V1138" s="3">
        <f t="shared" si="161"/>
        <v>45383</v>
      </c>
      <c r="W1138" t="str">
        <f>VLOOKUP(D1138,Products!A:G,3,FALSE)</f>
        <v>Fashion</v>
      </c>
      <c r="X1138" t="str">
        <f>VLOOKUP(D1138,Products!A:G,2,FALSE)</f>
        <v>Backpack</v>
      </c>
    </row>
    <row r="1139" spans="1:24">
      <c r="A1139" s="1" t="s">
        <v>2951</v>
      </c>
      <c r="B1139" s="2">
        <v>45917</v>
      </c>
      <c r="C1139" s="1" t="s">
        <v>451</v>
      </c>
      <c r="D1139" s="1" t="s">
        <v>1767</v>
      </c>
      <c r="E1139" s="1">
        <v>1</v>
      </c>
      <c r="F1139" s="1">
        <v>1999</v>
      </c>
      <c r="G1139" s="1">
        <v>0</v>
      </c>
      <c r="H1139" s="1" t="s">
        <v>1821</v>
      </c>
      <c r="I1139" s="1" t="s">
        <v>1815</v>
      </c>
      <c r="J1139" s="1" t="s">
        <v>1815</v>
      </c>
      <c r="K1139" s="1" t="s">
        <v>1813</v>
      </c>
      <c r="L1139" s="1">
        <v>80</v>
      </c>
      <c r="M1139" s="1">
        <v>1338</v>
      </c>
      <c r="N1139">
        <f t="shared" si="153"/>
        <v>1999</v>
      </c>
      <c r="O1139">
        <f t="shared" si="154"/>
        <v>1338</v>
      </c>
      <c r="P1139">
        <f t="shared" si="155"/>
        <v>661</v>
      </c>
      <c r="Q1139">
        <f t="shared" si="156"/>
        <v>0.33066533266633319</v>
      </c>
      <c r="R1139">
        <f t="shared" si="157"/>
        <v>0</v>
      </c>
      <c r="S1139">
        <f t="shared" si="158"/>
        <v>0</v>
      </c>
      <c r="T1139" t="str">
        <f t="shared" si="159"/>
        <v>Sep</v>
      </c>
      <c r="U1139" t="str">
        <f t="shared" si="160"/>
        <v>Sep-2025</v>
      </c>
      <c r="V1139" s="3">
        <f t="shared" si="161"/>
        <v>45901</v>
      </c>
      <c r="W1139" t="str">
        <f>VLOOKUP(D1139,Products!A:G,3,FALSE)</f>
        <v>Beauty &amp; Personal Care</v>
      </c>
      <c r="X1139" t="str">
        <f>VLOOKUP(D1139,Products!A:G,2,FALSE)</f>
        <v>Skin Care Kit</v>
      </c>
    </row>
    <row r="1140" spans="1:24">
      <c r="A1140" s="1" t="s">
        <v>2952</v>
      </c>
      <c r="B1140" s="2">
        <v>45353</v>
      </c>
      <c r="C1140" s="1" t="s">
        <v>849</v>
      </c>
      <c r="D1140" s="1" t="s">
        <v>1798</v>
      </c>
      <c r="E1140" s="1">
        <v>1</v>
      </c>
      <c r="F1140" s="1">
        <v>1299</v>
      </c>
      <c r="G1140" s="1">
        <v>0</v>
      </c>
      <c r="H1140" s="1" t="s">
        <v>1805</v>
      </c>
      <c r="I1140" s="1" t="s">
        <v>1815</v>
      </c>
      <c r="J1140" s="1" t="s">
        <v>1815</v>
      </c>
      <c r="K1140" s="1" t="s">
        <v>1807</v>
      </c>
      <c r="L1140" s="1">
        <v>40</v>
      </c>
      <c r="M1140" s="1">
        <v>1025</v>
      </c>
      <c r="N1140">
        <f t="shared" si="153"/>
        <v>1299</v>
      </c>
      <c r="O1140">
        <f t="shared" si="154"/>
        <v>1025</v>
      </c>
      <c r="P1140">
        <f t="shared" si="155"/>
        <v>274</v>
      </c>
      <c r="Q1140">
        <f t="shared" si="156"/>
        <v>0.21093148575827558</v>
      </c>
      <c r="R1140">
        <f t="shared" si="157"/>
        <v>0</v>
      </c>
      <c r="S1140">
        <f t="shared" si="158"/>
        <v>0</v>
      </c>
      <c r="T1140" t="str">
        <f t="shared" si="159"/>
        <v>Mar</v>
      </c>
      <c r="U1140" t="str">
        <f t="shared" si="160"/>
        <v>Mar-2024</v>
      </c>
      <c r="V1140" s="3">
        <f t="shared" si="161"/>
        <v>45352</v>
      </c>
      <c r="W1140" t="str">
        <f>VLOOKUP(D1140,Products!A:G,3,FALSE)</f>
        <v>Sports &amp; Fitness</v>
      </c>
      <c r="X1140" t="str">
        <f>VLOOKUP(D1140,Products!A:G,2,FALSE)</f>
        <v>Cricket Bat</v>
      </c>
    </row>
    <row r="1141" spans="1:24">
      <c r="A1141" s="1" t="s">
        <v>2953</v>
      </c>
      <c r="B1141" s="2">
        <v>45328</v>
      </c>
      <c r="C1141" s="1" t="s">
        <v>863</v>
      </c>
      <c r="D1141" s="1" t="s">
        <v>1752</v>
      </c>
      <c r="E1141" s="1">
        <v>2</v>
      </c>
      <c r="F1141" s="1">
        <v>2999</v>
      </c>
      <c r="G1141" s="1">
        <v>599.79999999999995</v>
      </c>
      <c r="H1141" s="1" t="s">
        <v>1801</v>
      </c>
      <c r="I1141" s="1" t="s">
        <v>1802</v>
      </c>
      <c r="J1141" s="1" t="s">
        <v>1809</v>
      </c>
      <c r="K1141" s="1" t="s">
        <v>1819</v>
      </c>
      <c r="L1141" s="1">
        <v>60</v>
      </c>
      <c r="M1141" s="1">
        <v>1877</v>
      </c>
      <c r="N1141">
        <f t="shared" si="153"/>
        <v>5398.2</v>
      </c>
      <c r="O1141">
        <f t="shared" si="154"/>
        <v>3754</v>
      </c>
      <c r="P1141">
        <f t="shared" si="155"/>
        <v>1644.1999999999998</v>
      </c>
      <c r="Q1141">
        <f t="shared" si="156"/>
        <v>0.30458300915119851</v>
      </c>
      <c r="R1141">
        <f t="shared" si="157"/>
        <v>5398.2</v>
      </c>
      <c r="S1141">
        <f t="shared" si="158"/>
        <v>1644.1999999999998</v>
      </c>
      <c r="T1141" t="str">
        <f t="shared" si="159"/>
        <v>Feb</v>
      </c>
      <c r="U1141" t="str">
        <f t="shared" si="160"/>
        <v>Feb-2024</v>
      </c>
      <c r="V1141" s="3">
        <f t="shared" si="161"/>
        <v>45323</v>
      </c>
      <c r="W1141" t="str">
        <f>VLOOKUP(D1141,Products!A:G,3,FALSE)</f>
        <v>Beauty &amp; Personal Care</v>
      </c>
      <c r="X1141" t="str">
        <f>VLOOKUP(D1141,Products!A:G,2,FALSE)</f>
        <v>Face Wash</v>
      </c>
    </row>
    <row r="1142" spans="1:24">
      <c r="A1142" s="1" t="s">
        <v>2954</v>
      </c>
      <c r="B1142" s="2">
        <v>45366</v>
      </c>
      <c r="C1142" s="1" t="s">
        <v>364</v>
      </c>
      <c r="D1142" s="1" t="s">
        <v>1730</v>
      </c>
      <c r="E1142" s="1">
        <v>4</v>
      </c>
      <c r="F1142" s="1">
        <v>1999</v>
      </c>
      <c r="G1142" s="1">
        <v>799.6</v>
      </c>
      <c r="H1142" s="1" t="s">
        <v>1805</v>
      </c>
      <c r="I1142" s="1" t="s">
        <v>1802</v>
      </c>
      <c r="J1142" s="1" t="s">
        <v>1802</v>
      </c>
      <c r="K1142" s="1" t="s">
        <v>1813</v>
      </c>
      <c r="L1142" s="1">
        <v>70</v>
      </c>
      <c r="M1142" s="1">
        <v>1398</v>
      </c>
      <c r="N1142">
        <f t="shared" si="153"/>
        <v>7196.4</v>
      </c>
      <c r="O1142">
        <f t="shared" si="154"/>
        <v>5592</v>
      </c>
      <c r="P1142">
        <f t="shared" si="155"/>
        <v>1604.3999999999996</v>
      </c>
      <c r="Q1142">
        <f t="shared" si="156"/>
        <v>0.2229448057362014</v>
      </c>
      <c r="R1142">
        <f t="shared" si="157"/>
        <v>7196.4</v>
      </c>
      <c r="S1142">
        <f t="shared" si="158"/>
        <v>1604.3999999999996</v>
      </c>
      <c r="T1142" t="str">
        <f t="shared" si="159"/>
        <v>Mar</v>
      </c>
      <c r="U1142" t="str">
        <f t="shared" si="160"/>
        <v>Mar-2024</v>
      </c>
      <c r="V1142" s="3">
        <f t="shared" si="161"/>
        <v>45352</v>
      </c>
      <c r="W1142" t="str">
        <f>VLOOKUP(D1142,Products!A:G,3,FALSE)</f>
        <v>Home &amp; Kitchen</v>
      </c>
      <c r="X1142" t="str">
        <f>VLOOKUP(D1142,Products!A:G,2,FALSE)</f>
        <v>Air Fryer</v>
      </c>
    </row>
    <row r="1143" spans="1:24">
      <c r="A1143" s="1" t="s">
        <v>2955</v>
      </c>
      <c r="B1143" s="2">
        <v>45510</v>
      </c>
      <c r="C1143" s="1" t="s">
        <v>531</v>
      </c>
      <c r="D1143" s="1" t="s">
        <v>1725</v>
      </c>
      <c r="E1143" s="1">
        <v>2</v>
      </c>
      <c r="F1143" s="1">
        <v>2499</v>
      </c>
      <c r="G1143" s="1">
        <v>499.8</v>
      </c>
      <c r="H1143" s="1" t="s">
        <v>1812</v>
      </c>
      <c r="I1143" s="1" t="s">
        <v>1802</v>
      </c>
      <c r="J1143" s="1" t="s">
        <v>1802</v>
      </c>
      <c r="K1143" s="1" t="s">
        <v>1813</v>
      </c>
      <c r="L1143" s="1">
        <v>40</v>
      </c>
      <c r="M1143" s="1">
        <v>1833</v>
      </c>
      <c r="N1143">
        <f t="shared" si="153"/>
        <v>4498.2</v>
      </c>
      <c r="O1143">
        <f t="shared" si="154"/>
        <v>3666</v>
      </c>
      <c r="P1143">
        <f t="shared" si="155"/>
        <v>832.19999999999982</v>
      </c>
      <c r="Q1143">
        <f t="shared" si="156"/>
        <v>0.18500733626784044</v>
      </c>
      <c r="R1143">
        <f t="shared" si="157"/>
        <v>4498.2</v>
      </c>
      <c r="S1143">
        <f t="shared" si="158"/>
        <v>832.19999999999982</v>
      </c>
      <c r="T1143" t="str">
        <f t="shared" si="159"/>
        <v>Aug</v>
      </c>
      <c r="U1143" t="str">
        <f t="shared" si="160"/>
        <v>Aug-2024</v>
      </c>
      <c r="V1143" s="3">
        <f t="shared" si="161"/>
        <v>45505</v>
      </c>
      <c r="W1143" t="str">
        <f>VLOOKUP(D1143,Products!A:G,3,FALSE)</f>
        <v>Home &amp; Kitchen</v>
      </c>
      <c r="X1143" t="str">
        <f>VLOOKUP(D1143,Products!A:G,2,FALSE)</f>
        <v>Mixer Grinder</v>
      </c>
    </row>
    <row r="1144" spans="1:24">
      <c r="A1144" s="1" t="s">
        <v>2956</v>
      </c>
      <c r="B1144" s="2">
        <v>45507</v>
      </c>
      <c r="C1144" s="1" t="s">
        <v>639</v>
      </c>
      <c r="D1144" s="1" t="s">
        <v>1721</v>
      </c>
      <c r="E1144" s="1">
        <v>1</v>
      </c>
      <c r="F1144" s="1">
        <v>799</v>
      </c>
      <c r="G1144" s="1">
        <v>79.900000000000006</v>
      </c>
      <c r="H1144" s="1" t="s">
        <v>1805</v>
      </c>
      <c r="I1144" s="1" t="s">
        <v>1802</v>
      </c>
      <c r="J1144" s="1" t="s">
        <v>1802</v>
      </c>
      <c r="K1144" s="1" t="s">
        <v>1807</v>
      </c>
      <c r="L1144" s="1">
        <v>50</v>
      </c>
      <c r="M1144" s="1">
        <v>639</v>
      </c>
      <c r="N1144">
        <f t="shared" si="153"/>
        <v>719.1</v>
      </c>
      <c r="O1144">
        <f t="shared" si="154"/>
        <v>639</v>
      </c>
      <c r="P1144">
        <f t="shared" si="155"/>
        <v>80.100000000000023</v>
      </c>
      <c r="Q1144">
        <f t="shared" si="156"/>
        <v>0.11138923654568213</v>
      </c>
      <c r="R1144">
        <f t="shared" si="157"/>
        <v>719.1</v>
      </c>
      <c r="S1144">
        <f t="shared" si="158"/>
        <v>80.100000000000023</v>
      </c>
      <c r="T1144" t="str">
        <f t="shared" si="159"/>
        <v>Aug</v>
      </c>
      <c r="U1144" t="str">
        <f t="shared" si="160"/>
        <v>Aug-2024</v>
      </c>
      <c r="V1144" s="3">
        <f t="shared" si="161"/>
        <v>45505</v>
      </c>
      <c r="W1144" t="str">
        <f>VLOOKUP(D1144,Products!A:G,3,FALSE)</f>
        <v>Fashion</v>
      </c>
      <c r="X1144" t="str">
        <f>VLOOKUP(D1144,Products!A:G,2,FALSE)</f>
        <v>Backpack</v>
      </c>
    </row>
    <row r="1145" spans="1:24">
      <c r="A1145" s="1" t="s">
        <v>2957</v>
      </c>
      <c r="B1145" s="2">
        <v>45763</v>
      </c>
      <c r="C1145" s="1" t="s">
        <v>538</v>
      </c>
      <c r="D1145" s="1" t="s">
        <v>1780</v>
      </c>
      <c r="E1145" s="1">
        <v>3</v>
      </c>
      <c r="F1145" s="1">
        <v>2999</v>
      </c>
      <c r="G1145" s="1">
        <v>449.85</v>
      </c>
      <c r="H1145" s="1" t="s">
        <v>1821</v>
      </c>
      <c r="I1145" s="1" t="s">
        <v>1802</v>
      </c>
      <c r="J1145" s="1" t="s">
        <v>1802</v>
      </c>
      <c r="K1145" s="1" t="s">
        <v>1813</v>
      </c>
      <c r="L1145" s="1">
        <v>80</v>
      </c>
      <c r="M1145" s="1">
        <v>2394</v>
      </c>
      <c r="N1145">
        <f t="shared" si="153"/>
        <v>8547.15</v>
      </c>
      <c r="O1145">
        <f t="shared" si="154"/>
        <v>7182</v>
      </c>
      <c r="P1145">
        <f t="shared" si="155"/>
        <v>1365.1499999999996</v>
      </c>
      <c r="Q1145">
        <f t="shared" si="156"/>
        <v>0.15971990663554514</v>
      </c>
      <c r="R1145">
        <f t="shared" si="157"/>
        <v>8547.15</v>
      </c>
      <c r="S1145">
        <f t="shared" si="158"/>
        <v>1365.1499999999996</v>
      </c>
      <c r="T1145" t="str">
        <f t="shared" si="159"/>
        <v>Apr</v>
      </c>
      <c r="U1145" t="str">
        <f t="shared" si="160"/>
        <v>Apr-2025</v>
      </c>
      <c r="V1145" s="3">
        <f t="shared" si="161"/>
        <v>45748</v>
      </c>
      <c r="W1145" t="str">
        <f>VLOOKUP(D1145,Products!A:G,3,FALSE)</f>
        <v>Sports &amp; Fitness</v>
      </c>
      <c r="X1145" t="str">
        <f>VLOOKUP(D1145,Products!A:G,2,FALSE)</f>
        <v>Running Shoes</v>
      </c>
    </row>
    <row r="1146" spans="1:24">
      <c r="A1146" s="1" t="s">
        <v>2958</v>
      </c>
      <c r="B1146" s="2">
        <v>45338</v>
      </c>
      <c r="C1146" s="1" t="s">
        <v>1466</v>
      </c>
      <c r="D1146" s="1" t="s">
        <v>1696</v>
      </c>
      <c r="E1146" s="1">
        <v>3</v>
      </c>
      <c r="F1146" s="1">
        <v>799</v>
      </c>
      <c r="G1146" s="1">
        <v>239.7</v>
      </c>
      <c r="H1146" s="1" t="s">
        <v>1805</v>
      </c>
      <c r="I1146" s="1" t="s">
        <v>1802</v>
      </c>
      <c r="J1146" s="1" t="s">
        <v>1802</v>
      </c>
      <c r="K1146" s="1" t="s">
        <v>1819</v>
      </c>
      <c r="L1146" s="1">
        <v>70</v>
      </c>
      <c r="M1146" s="1">
        <v>613</v>
      </c>
      <c r="N1146">
        <f t="shared" si="153"/>
        <v>2157.3000000000002</v>
      </c>
      <c r="O1146">
        <f t="shared" si="154"/>
        <v>1839</v>
      </c>
      <c r="P1146">
        <f t="shared" si="155"/>
        <v>318.30000000000018</v>
      </c>
      <c r="Q1146">
        <f t="shared" si="156"/>
        <v>0.14754554303991108</v>
      </c>
      <c r="R1146">
        <f t="shared" si="157"/>
        <v>2157.3000000000002</v>
      </c>
      <c r="S1146">
        <f t="shared" si="158"/>
        <v>318.30000000000018</v>
      </c>
      <c r="T1146" t="str">
        <f t="shared" si="159"/>
        <v>Feb</v>
      </c>
      <c r="U1146" t="str">
        <f t="shared" si="160"/>
        <v>Feb-2024</v>
      </c>
      <c r="V1146" s="3">
        <f t="shared" si="161"/>
        <v>45323</v>
      </c>
      <c r="W1146" t="str">
        <f>VLOOKUP(D1146,Products!A:G,3,FALSE)</f>
        <v>Fashion</v>
      </c>
      <c r="X1146" t="str">
        <f>VLOOKUP(D1146,Products!A:G,2,FALSE)</f>
        <v>T-Shirt</v>
      </c>
    </row>
    <row r="1147" spans="1:24">
      <c r="A1147" s="1" t="s">
        <v>2959</v>
      </c>
      <c r="B1147" s="2">
        <v>45847</v>
      </c>
      <c r="C1147" s="1" t="s">
        <v>521</v>
      </c>
      <c r="D1147" s="1" t="s">
        <v>1690</v>
      </c>
      <c r="E1147" s="1">
        <v>1</v>
      </c>
      <c r="F1147" s="1">
        <v>6999</v>
      </c>
      <c r="G1147" s="1">
        <v>1049.8499999999999</v>
      </c>
      <c r="H1147" s="1" t="s">
        <v>1823</v>
      </c>
      <c r="I1147" s="1" t="s">
        <v>1802</v>
      </c>
      <c r="J1147" s="1" t="s">
        <v>1802</v>
      </c>
      <c r="K1147" s="1" t="s">
        <v>1819</v>
      </c>
      <c r="L1147" s="1">
        <v>70</v>
      </c>
      <c r="M1147" s="1">
        <v>4046</v>
      </c>
      <c r="N1147">
        <f t="shared" si="153"/>
        <v>5949.15</v>
      </c>
      <c r="O1147">
        <f t="shared" si="154"/>
        <v>4046</v>
      </c>
      <c r="P1147">
        <f t="shared" si="155"/>
        <v>1903.1499999999996</v>
      </c>
      <c r="Q1147">
        <f t="shared" si="156"/>
        <v>0.3199028432633233</v>
      </c>
      <c r="R1147">
        <f t="shared" si="157"/>
        <v>5949.15</v>
      </c>
      <c r="S1147">
        <f t="shared" si="158"/>
        <v>1903.1499999999996</v>
      </c>
      <c r="T1147" t="str">
        <f t="shared" si="159"/>
        <v>Jul</v>
      </c>
      <c r="U1147" t="str">
        <f t="shared" si="160"/>
        <v>Jul-2025</v>
      </c>
      <c r="V1147" s="3">
        <f t="shared" si="161"/>
        <v>45839</v>
      </c>
      <c r="W1147" t="str">
        <f>VLOOKUP(D1147,Products!A:G,3,FALSE)</f>
        <v>Electronics</v>
      </c>
      <c r="X1147" t="str">
        <f>VLOOKUP(D1147,Products!A:G,2,FALSE)</f>
        <v>Power Bank</v>
      </c>
    </row>
    <row r="1148" spans="1:24">
      <c r="A1148" s="1" t="s">
        <v>2960</v>
      </c>
      <c r="B1148" s="2">
        <v>45816</v>
      </c>
      <c r="C1148" s="1" t="s">
        <v>954</v>
      </c>
      <c r="D1148" s="1" t="s">
        <v>1780</v>
      </c>
      <c r="E1148" s="1">
        <v>1</v>
      </c>
      <c r="F1148" s="1">
        <v>2999</v>
      </c>
      <c r="G1148" s="1">
        <v>749.75</v>
      </c>
      <c r="H1148" s="1" t="s">
        <v>1805</v>
      </c>
      <c r="I1148" s="1" t="s">
        <v>1802</v>
      </c>
      <c r="J1148" s="1" t="s">
        <v>1802</v>
      </c>
      <c r="K1148" s="1" t="s">
        <v>1813</v>
      </c>
      <c r="L1148" s="1">
        <v>60</v>
      </c>
      <c r="M1148" s="1">
        <v>2394</v>
      </c>
      <c r="N1148">
        <f t="shared" si="153"/>
        <v>2249.25</v>
      </c>
      <c r="O1148">
        <f t="shared" si="154"/>
        <v>2394</v>
      </c>
      <c r="P1148">
        <f t="shared" si="155"/>
        <v>-144.75</v>
      </c>
      <c r="Q1148">
        <f t="shared" si="156"/>
        <v>-6.4354784928309441E-2</v>
      </c>
      <c r="R1148">
        <f t="shared" si="157"/>
        <v>2249.25</v>
      </c>
      <c r="S1148">
        <f t="shared" si="158"/>
        <v>-144.75</v>
      </c>
      <c r="T1148" t="str">
        <f t="shared" si="159"/>
        <v>Jun</v>
      </c>
      <c r="U1148" t="str">
        <f t="shared" si="160"/>
        <v>Jun-2025</v>
      </c>
      <c r="V1148" s="3">
        <f t="shared" si="161"/>
        <v>45809</v>
      </c>
      <c r="W1148" t="str">
        <f>VLOOKUP(D1148,Products!A:G,3,FALSE)</f>
        <v>Sports &amp; Fitness</v>
      </c>
      <c r="X1148" t="str">
        <f>VLOOKUP(D1148,Products!A:G,2,FALSE)</f>
        <v>Running Shoes</v>
      </c>
    </row>
    <row r="1149" spans="1:24">
      <c r="A1149" s="1" t="s">
        <v>2961</v>
      </c>
      <c r="B1149" s="2">
        <v>45303</v>
      </c>
      <c r="C1149" s="1" t="s">
        <v>1590</v>
      </c>
      <c r="D1149" s="1" t="s">
        <v>1794</v>
      </c>
      <c r="E1149" s="1">
        <v>1</v>
      </c>
      <c r="F1149" s="1">
        <v>299</v>
      </c>
      <c r="G1149" s="1">
        <v>44.85</v>
      </c>
      <c r="H1149" s="1" t="s">
        <v>1805</v>
      </c>
      <c r="I1149" s="1" t="s">
        <v>1802</v>
      </c>
      <c r="J1149" s="1" t="s">
        <v>1802</v>
      </c>
      <c r="K1149" s="1" t="s">
        <v>1803</v>
      </c>
      <c r="L1149" s="1">
        <v>80</v>
      </c>
      <c r="M1149" s="1">
        <v>168</v>
      </c>
      <c r="N1149">
        <f t="shared" si="153"/>
        <v>254.15</v>
      </c>
      <c r="O1149">
        <f t="shared" si="154"/>
        <v>168</v>
      </c>
      <c r="P1149">
        <f t="shared" si="155"/>
        <v>86.15</v>
      </c>
      <c r="Q1149">
        <f t="shared" si="156"/>
        <v>0.33897304741294515</v>
      </c>
      <c r="R1149">
        <f t="shared" si="157"/>
        <v>254.15</v>
      </c>
      <c r="S1149">
        <f t="shared" si="158"/>
        <v>86.15</v>
      </c>
      <c r="T1149" t="str">
        <f t="shared" si="159"/>
        <v>Jan</v>
      </c>
      <c r="U1149" t="str">
        <f t="shared" si="160"/>
        <v>Jan-2024</v>
      </c>
      <c r="V1149" s="3">
        <f t="shared" si="161"/>
        <v>45292</v>
      </c>
      <c r="W1149" t="str">
        <f>VLOOKUP(D1149,Products!A:G,3,FALSE)</f>
        <v>Sports &amp; Fitness</v>
      </c>
      <c r="X1149" t="str">
        <f>VLOOKUP(D1149,Products!A:G,2,FALSE)</f>
        <v>Fitness Band</v>
      </c>
    </row>
    <row r="1150" spans="1:24">
      <c r="A1150" s="1" t="s">
        <v>2962</v>
      </c>
      <c r="B1150" s="2">
        <v>45774</v>
      </c>
      <c r="C1150" s="1" t="s">
        <v>1449</v>
      </c>
      <c r="D1150" s="1" t="s">
        <v>1793</v>
      </c>
      <c r="E1150" s="1">
        <v>1</v>
      </c>
      <c r="F1150" s="1">
        <v>299</v>
      </c>
      <c r="G1150" s="1">
        <v>0</v>
      </c>
      <c r="H1150" s="1" t="s">
        <v>1823</v>
      </c>
      <c r="I1150" s="1" t="s">
        <v>1802</v>
      </c>
      <c r="J1150" s="1" t="s">
        <v>1802</v>
      </c>
      <c r="K1150" s="1" t="s">
        <v>1807</v>
      </c>
      <c r="L1150" s="1">
        <v>70</v>
      </c>
      <c r="M1150" s="1">
        <v>221</v>
      </c>
      <c r="N1150">
        <f t="shared" si="153"/>
        <v>299</v>
      </c>
      <c r="O1150">
        <f t="shared" si="154"/>
        <v>221</v>
      </c>
      <c r="P1150">
        <f t="shared" si="155"/>
        <v>78</v>
      </c>
      <c r="Q1150">
        <f t="shared" si="156"/>
        <v>0.2608695652173913</v>
      </c>
      <c r="R1150">
        <f t="shared" si="157"/>
        <v>299</v>
      </c>
      <c r="S1150">
        <f t="shared" si="158"/>
        <v>78</v>
      </c>
      <c r="T1150" t="str">
        <f t="shared" si="159"/>
        <v>Apr</v>
      </c>
      <c r="U1150" t="str">
        <f t="shared" si="160"/>
        <v>Apr-2025</v>
      </c>
      <c r="V1150" s="3">
        <f t="shared" si="161"/>
        <v>45748</v>
      </c>
      <c r="W1150" t="str">
        <f>VLOOKUP(D1150,Products!A:G,3,FALSE)</f>
        <v>Sports &amp; Fitness</v>
      </c>
      <c r="X1150" t="str">
        <f>VLOOKUP(D1150,Products!A:G,2,FALSE)</f>
        <v>Fitness Band</v>
      </c>
    </row>
    <row r="1151" spans="1:24">
      <c r="A1151" s="1" t="s">
        <v>2963</v>
      </c>
      <c r="B1151" s="2">
        <v>45659</v>
      </c>
      <c r="C1151" s="1" t="s">
        <v>854</v>
      </c>
      <c r="D1151" s="1" t="s">
        <v>1774</v>
      </c>
      <c r="E1151" s="1">
        <v>4</v>
      </c>
      <c r="F1151" s="1">
        <v>499</v>
      </c>
      <c r="G1151" s="1">
        <v>0</v>
      </c>
      <c r="H1151" s="1" t="s">
        <v>1823</v>
      </c>
      <c r="I1151" s="1" t="s">
        <v>1815</v>
      </c>
      <c r="J1151" s="1" t="s">
        <v>1815</v>
      </c>
      <c r="K1151" s="1" t="s">
        <v>1803</v>
      </c>
      <c r="L1151" s="1">
        <v>70</v>
      </c>
      <c r="M1151" s="1">
        <v>280</v>
      </c>
      <c r="N1151">
        <f t="shared" si="153"/>
        <v>1996</v>
      </c>
      <c r="O1151">
        <f t="shared" si="154"/>
        <v>1120</v>
      </c>
      <c r="P1151">
        <f t="shared" si="155"/>
        <v>876</v>
      </c>
      <c r="Q1151">
        <f t="shared" si="156"/>
        <v>0.43887775551102204</v>
      </c>
      <c r="R1151">
        <f t="shared" si="157"/>
        <v>0</v>
      </c>
      <c r="S1151">
        <f t="shared" si="158"/>
        <v>0</v>
      </c>
      <c r="T1151" t="str">
        <f t="shared" si="159"/>
        <v>Jan</v>
      </c>
      <c r="U1151" t="str">
        <f t="shared" si="160"/>
        <v>Jan-2025</v>
      </c>
      <c r="V1151" s="3">
        <f t="shared" si="161"/>
        <v>45658</v>
      </c>
      <c r="W1151" t="str">
        <f>VLOOKUP(D1151,Products!A:G,3,FALSE)</f>
        <v>Sports &amp; Fitness</v>
      </c>
      <c r="X1151" t="str">
        <f>VLOOKUP(D1151,Products!A:G,2,FALSE)</f>
        <v>Yoga Mat</v>
      </c>
    </row>
    <row r="1152" spans="1:24">
      <c r="A1152" s="1" t="s">
        <v>2964</v>
      </c>
      <c r="B1152" s="2">
        <v>45657</v>
      </c>
      <c r="C1152" s="1" t="s">
        <v>595</v>
      </c>
      <c r="D1152" s="1" t="s">
        <v>1795</v>
      </c>
      <c r="E1152" s="1">
        <v>1</v>
      </c>
      <c r="F1152" s="1">
        <v>499</v>
      </c>
      <c r="G1152" s="1">
        <v>49.9</v>
      </c>
      <c r="H1152" s="1" t="s">
        <v>1805</v>
      </c>
      <c r="I1152" s="1" t="s">
        <v>1802</v>
      </c>
      <c r="J1152" s="1" t="s">
        <v>1802</v>
      </c>
      <c r="K1152" s="1" t="s">
        <v>1807</v>
      </c>
      <c r="L1152" s="1">
        <v>80</v>
      </c>
      <c r="M1152" s="1">
        <v>324</v>
      </c>
      <c r="N1152">
        <f t="shared" si="153"/>
        <v>449.1</v>
      </c>
      <c r="O1152">
        <f t="shared" si="154"/>
        <v>324</v>
      </c>
      <c r="P1152">
        <f t="shared" si="155"/>
        <v>125.10000000000002</v>
      </c>
      <c r="Q1152">
        <f t="shared" si="156"/>
        <v>0.27855711422845697</v>
      </c>
      <c r="R1152">
        <f t="shared" si="157"/>
        <v>449.1</v>
      </c>
      <c r="S1152">
        <f t="shared" si="158"/>
        <v>125.10000000000002</v>
      </c>
      <c r="T1152" t="str">
        <f t="shared" si="159"/>
        <v>Dec</v>
      </c>
      <c r="U1152" t="str">
        <f t="shared" si="160"/>
        <v>Dec-2024</v>
      </c>
      <c r="V1152" s="3">
        <f t="shared" si="161"/>
        <v>45627</v>
      </c>
      <c r="W1152" t="str">
        <f>VLOOKUP(D1152,Products!A:G,3,FALSE)</f>
        <v>Sports &amp; Fitness</v>
      </c>
      <c r="X1152" t="str">
        <f>VLOOKUP(D1152,Products!A:G,2,FALSE)</f>
        <v>Cricket Bat</v>
      </c>
    </row>
    <row r="1153" spans="1:24">
      <c r="A1153" s="1" t="s">
        <v>2965</v>
      </c>
      <c r="B1153" s="2">
        <v>45334</v>
      </c>
      <c r="C1153" s="1" t="s">
        <v>1513</v>
      </c>
      <c r="D1153" s="1" t="s">
        <v>1733</v>
      </c>
      <c r="E1153" s="1">
        <v>1</v>
      </c>
      <c r="F1153" s="1">
        <v>799</v>
      </c>
      <c r="G1153" s="1">
        <v>79.900000000000006</v>
      </c>
      <c r="H1153" s="1" t="s">
        <v>1805</v>
      </c>
      <c r="I1153" s="1" t="s">
        <v>1802</v>
      </c>
      <c r="J1153" s="1" t="s">
        <v>1802</v>
      </c>
      <c r="K1153" s="1" t="s">
        <v>1813</v>
      </c>
      <c r="L1153" s="1">
        <v>100</v>
      </c>
      <c r="M1153" s="1">
        <v>538</v>
      </c>
      <c r="N1153">
        <f t="shared" si="153"/>
        <v>719.1</v>
      </c>
      <c r="O1153">
        <f t="shared" si="154"/>
        <v>538</v>
      </c>
      <c r="P1153">
        <f t="shared" si="155"/>
        <v>181.10000000000002</v>
      </c>
      <c r="Q1153">
        <f t="shared" si="156"/>
        <v>0.25184258100403284</v>
      </c>
      <c r="R1153">
        <f t="shared" si="157"/>
        <v>719.1</v>
      </c>
      <c r="S1153">
        <f t="shared" si="158"/>
        <v>181.10000000000002</v>
      </c>
      <c r="T1153" t="str">
        <f t="shared" si="159"/>
        <v>Feb</v>
      </c>
      <c r="U1153" t="str">
        <f t="shared" si="160"/>
        <v>Feb-2024</v>
      </c>
      <c r="V1153" s="3">
        <f t="shared" si="161"/>
        <v>45323</v>
      </c>
      <c r="W1153" t="str">
        <f>VLOOKUP(D1153,Products!A:G,3,FALSE)</f>
        <v>Home &amp; Kitchen</v>
      </c>
      <c r="X1153" t="str">
        <f>VLOOKUP(D1153,Products!A:G,2,FALSE)</f>
        <v>Cookware Set</v>
      </c>
    </row>
    <row r="1154" spans="1:24">
      <c r="A1154" s="1" t="s">
        <v>2966</v>
      </c>
      <c r="B1154" s="2">
        <v>45390</v>
      </c>
      <c r="C1154" s="1" t="s">
        <v>759</v>
      </c>
      <c r="D1154" s="1" t="s">
        <v>1696</v>
      </c>
      <c r="E1154" s="1">
        <v>1</v>
      </c>
      <c r="F1154" s="1">
        <v>799</v>
      </c>
      <c r="G1154" s="1">
        <v>39.950000000000003</v>
      </c>
      <c r="H1154" s="1" t="s">
        <v>1805</v>
      </c>
      <c r="I1154" s="1" t="s">
        <v>1802</v>
      </c>
      <c r="J1154" s="1" t="s">
        <v>1802</v>
      </c>
      <c r="K1154" s="1" t="s">
        <v>1819</v>
      </c>
      <c r="L1154" s="1">
        <v>40</v>
      </c>
      <c r="M1154" s="1">
        <v>613</v>
      </c>
      <c r="N1154">
        <f t="shared" si="153"/>
        <v>759.05</v>
      </c>
      <c r="O1154">
        <f t="shared" si="154"/>
        <v>613</v>
      </c>
      <c r="P1154">
        <f t="shared" si="155"/>
        <v>146.04999999999995</v>
      </c>
      <c r="Q1154">
        <f t="shared" si="156"/>
        <v>0.19241156709044197</v>
      </c>
      <c r="R1154">
        <f t="shared" si="157"/>
        <v>759.05</v>
      </c>
      <c r="S1154">
        <f t="shared" si="158"/>
        <v>146.04999999999995</v>
      </c>
      <c r="T1154" t="str">
        <f t="shared" si="159"/>
        <v>Apr</v>
      </c>
      <c r="U1154" t="str">
        <f t="shared" si="160"/>
        <v>Apr-2024</v>
      </c>
      <c r="V1154" s="3">
        <f t="shared" si="161"/>
        <v>45383</v>
      </c>
      <c r="W1154" t="str">
        <f>VLOOKUP(D1154,Products!A:G,3,FALSE)</f>
        <v>Fashion</v>
      </c>
      <c r="X1154" t="str">
        <f>VLOOKUP(D1154,Products!A:G,2,FALSE)</f>
        <v>T-Shirt</v>
      </c>
    </row>
    <row r="1155" spans="1:24">
      <c r="A1155" s="1" t="s">
        <v>2967</v>
      </c>
      <c r="B1155" s="2">
        <v>45392</v>
      </c>
      <c r="C1155" s="1" t="s">
        <v>343</v>
      </c>
      <c r="D1155" s="1" t="s">
        <v>1759</v>
      </c>
      <c r="E1155" s="1">
        <v>4</v>
      </c>
      <c r="F1155" s="1">
        <v>2499</v>
      </c>
      <c r="G1155" s="1">
        <v>999.6</v>
      </c>
      <c r="H1155" s="1" t="s">
        <v>1812</v>
      </c>
      <c r="I1155" s="1" t="s">
        <v>1802</v>
      </c>
      <c r="J1155" s="1" t="s">
        <v>1802</v>
      </c>
      <c r="K1155" s="1" t="s">
        <v>1813</v>
      </c>
      <c r="L1155" s="1">
        <v>40</v>
      </c>
      <c r="M1155" s="1">
        <v>1430</v>
      </c>
      <c r="N1155">
        <f t="shared" ref="N1155:N1218" si="162">E1155*F1155-G1155</f>
        <v>8996.4</v>
      </c>
      <c r="O1155">
        <f t="shared" ref="O1155:O1218" si="163">E1155*M1155</f>
        <v>5720</v>
      </c>
      <c r="P1155">
        <f t="shared" ref="P1155:P1218" si="164">N1155-O1155</f>
        <v>3276.3999999999996</v>
      </c>
      <c r="Q1155">
        <f t="shared" ref="Q1155:Q1218" si="165">IFERROR(P1155/N1155,0)</f>
        <v>0.36419012049264149</v>
      </c>
      <c r="R1155">
        <f t="shared" ref="R1155:R1218" si="166">IF(I1155="Cancelled",0,N1155)</f>
        <v>8996.4</v>
      </c>
      <c r="S1155">
        <f t="shared" ref="S1155:S1218" si="167">IF(I1155="Cancelled",0,P1155)</f>
        <v>3276.3999999999996</v>
      </c>
      <c r="T1155" t="str">
        <f t="shared" ref="T1155:T1218" si="168">TEXT(B1155,"mmm")</f>
        <v>Apr</v>
      </c>
      <c r="U1155" t="str">
        <f t="shared" ref="U1155:U1218" si="169">TEXT(B1155,"mmm-yyyy")</f>
        <v>Apr-2024</v>
      </c>
      <c r="V1155" s="3">
        <f t="shared" ref="V1155:V1218" si="170">DATE(YEAR(B1155),MONTH(B1155),1)</f>
        <v>45383</v>
      </c>
      <c r="W1155" t="str">
        <f>VLOOKUP(D1155,Products!A:G,3,FALSE)</f>
        <v>Beauty &amp; Personal Care</v>
      </c>
      <c r="X1155" t="str">
        <f>VLOOKUP(D1155,Products!A:G,2,FALSE)</f>
        <v>Trimmer</v>
      </c>
    </row>
    <row r="1156" spans="1:24">
      <c r="A1156" s="1" t="s">
        <v>2968</v>
      </c>
      <c r="B1156" s="2">
        <v>45539</v>
      </c>
      <c r="C1156" s="1" t="s">
        <v>893</v>
      </c>
      <c r="D1156" s="1" t="s">
        <v>1707</v>
      </c>
      <c r="E1156" s="1">
        <v>1</v>
      </c>
      <c r="F1156" s="1">
        <v>2499</v>
      </c>
      <c r="G1156" s="1">
        <v>0</v>
      </c>
      <c r="H1156" s="1" t="s">
        <v>1801</v>
      </c>
      <c r="I1156" s="1" t="s">
        <v>1802</v>
      </c>
      <c r="J1156" s="1" t="s">
        <v>1802</v>
      </c>
      <c r="K1156" s="1" t="s">
        <v>1813</v>
      </c>
      <c r="L1156" s="1">
        <v>70</v>
      </c>
      <c r="M1156" s="1">
        <v>1584</v>
      </c>
      <c r="N1156">
        <f t="shared" si="162"/>
        <v>2499</v>
      </c>
      <c r="O1156">
        <f t="shared" si="163"/>
        <v>1584</v>
      </c>
      <c r="P1156">
        <f t="shared" si="164"/>
        <v>915</v>
      </c>
      <c r="Q1156">
        <f t="shared" si="165"/>
        <v>0.36614645858343337</v>
      </c>
      <c r="R1156">
        <f t="shared" si="166"/>
        <v>2499</v>
      </c>
      <c r="S1156">
        <f t="shared" si="167"/>
        <v>915</v>
      </c>
      <c r="T1156" t="str">
        <f t="shared" si="168"/>
        <v>Sep</v>
      </c>
      <c r="U1156" t="str">
        <f t="shared" si="169"/>
        <v>Sep-2024</v>
      </c>
      <c r="V1156" s="3">
        <f t="shared" si="170"/>
        <v>45536</v>
      </c>
      <c r="W1156" t="str">
        <f>VLOOKUP(D1156,Products!A:G,3,FALSE)</f>
        <v>Fashion</v>
      </c>
      <c r="X1156" t="str">
        <f>VLOOKUP(D1156,Products!A:G,2,FALSE)</f>
        <v>Sneakers</v>
      </c>
    </row>
    <row r="1157" spans="1:24">
      <c r="A1157" s="1" t="s">
        <v>2969</v>
      </c>
      <c r="B1157" s="2">
        <v>45481</v>
      </c>
      <c r="C1157" s="1" t="s">
        <v>1497</v>
      </c>
      <c r="D1157" s="1" t="s">
        <v>1756</v>
      </c>
      <c r="E1157" s="1">
        <v>2</v>
      </c>
      <c r="F1157" s="1">
        <v>299</v>
      </c>
      <c r="G1157" s="1">
        <v>29.9</v>
      </c>
      <c r="H1157" s="1" t="s">
        <v>1823</v>
      </c>
      <c r="I1157" s="1" t="s">
        <v>1802</v>
      </c>
      <c r="J1157" s="1" t="s">
        <v>1809</v>
      </c>
      <c r="K1157" s="1" t="s">
        <v>1807</v>
      </c>
      <c r="L1157" s="1">
        <v>60</v>
      </c>
      <c r="M1157" s="1">
        <v>223</v>
      </c>
      <c r="N1157">
        <f t="shared" si="162"/>
        <v>568.1</v>
      </c>
      <c r="O1157">
        <f t="shared" si="163"/>
        <v>446</v>
      </c>
      <c r="P1157">
        <f t="shared" si="164"/>
        <v>122.10000000000002</v>
      </c>
      <c r="Q1157">
        <f t="shared" si="165"/>
        <v>0.21492694948072524</v>
      </c>
      <c r="R1157">
        <f t="shared" si="166"/>
        <v>568.1</v>
      </c>
      <c r="S1157">
        <f t="shared" si="167"/>
        <v>122.10000000000002</v>
      </c>
      <c r="T1157" t="str">
        <f t="shared" si="168"/>
        <v>Jul</v>
      </c>
      <c r="U1157" t="str">
        <f t="shared" si="169"/>
        <v>Jul-2024</v>
      </c>
      <c r="V1157" s="3">
        <f t="shared" si="170"/>
        <v>45474</v>
      </c>
      <c r="W1157" t="str">
        <f>VLOOKUP(D1157,Products!A:G,3,FALSE)</f>
        <v>Beauty &amp; Personal Care</v>
      </c>
      <c r="X1157" t="str">
        <f>VLOOKUP(D1157,Products!A:G,2,FALSE)</f>
        <v>Shampoo</v>
      </c>
    </row>
    <row r="1158" spans="1:24">
      <c r="A1158" s="1" t="s">
        <v>2970</v>
      </c>
      <c r="B1158" s="2">
        <v>45657</v>
      </c>
      <c r="C1158" s="1" t="s">
        <v>1473</v>
      </c>
      <c r="D1158" s="1" t="s">
        <v>1725</v>
      </c>
      <c r="E1158" s="1">
        <v>1</v>
      </c>
      <c r="F1158" s="1">
        <v>2499</v>
      </c>
      <c r="G1158" s="1">
        <v>0</v>
      </c>
      <c r="H1158" s="1" t="s">
        <v>1805</v>
      </c>
      <c r="I1158" s="1" t="s">
        <v>1802</v>
      </c>
      <c r="J1158" s="1" t="s">
        <v>1802</v>
      </c>
      <c r="K1158" s="1" t="s">
        <v>1817</v>
      </c>
      <c r="L1158" s="1">
        <v>40</v>
      </c>
      <c r="M1158" s="1">
        <v>1833</v>
      </c>
      <c r="N1158">
        <f t="shared" si="162"/>
        <v>2499</v>
      </c>
      <c r="O1158">
        <f t="shared" si="163"/>
        <v>1833</v>
      </c>
      <c r="P1158">
        <f t="shared" si="164"/>
        <v>666</v>
      </c>
      <c r="Q1158">
        <f t="shared" si="165"/>
        <v>0.26650660264105641</v>
      </c>
      <c r="R1158">
        <f t="shared" si="166"/>
        <v>2499</v>
      </c>
      <c r="S1158">
        <f t="shared" si="167"/>
        <v>666</v>
      </c>
      <c r="T1158" t="str">
        <f t="shared" si="168"/>
        <v>Dec</v>
      </c>
      <c r="U1158" t="str">
        <f t="shared" si="169"/>
        <v>Dec-2024</v>
      </c>
      <c r="V1158" s="3">
        <f t="shared" si="170"/>
        <v>45627</v>
      </c>
      <c r="W1158" t="str">
        <f>VLOOKUP(D1158,Products!A:G,3,FALSE)</f>
        <v>Home &amp; Kitchen</v>
      </c>
      <c r="X1158" t="str">
        <f>VLOOKUP(D1158,Products!A:G,2,FALSE)</f>
        <v>Mixer Grinder</v>
      </c>
    </row>
    <row r="1159" spans="1:24">
      <c r="A1159" s="1" t="s">
        <v>2971</v>
      </c>
      <c r="B1159" s="2">
        <v>45812</v>
      </c>
      <c r="C1159" s="1" t="s">
        <v>1216</v>
      </c>
      <c r="D1159" s="1" t="s">
        <v>1681</v>
      </c>
      <c r="E1159" s="1">
        <v>2</v>
      </c>
      <c r="F1159" s="1">
        <v>799</v>
      </c>
      <c r="G1159" s="1">
        <v>319.60000000000002</v>
      </c>
      <c r="H1159" s="1" t="s">
        <v>1801</v>
      </c>
      <c r="I1159" s="1" t="s">
        <v>1802</v>
      </c>
      <c r="J1159" s="1" t="s">
        <v>1802</v>
      </c>
      <c r="K1159" s="1" t="s">
        <v>1803</v>
      </c>
      <c r="L1159" s="1">
        <v>60</v>
      </c>
      <c r="M1159" s="1">
        <v>645</v>
      </c>
      <c r="N1159">
        <f t="shared" si="162"/>
        <v>1278.4000000000001</v>
      </c>
      <c r="O1159">
        <f t="shared" si="163"/>
        <v>1290</v>
      </c>
      <c r="P1159">
        <f t="shared" si="164"/>
        <v>-11.599999999999909</v>
      </c>
      <c r="Q1159">
        <f t="shared" si="165"/>
        <v>-9.0738423028785264E-3</v>
      </c>
      <c r="R1159">
        <f t="shared" si="166"/>
        <v>1278.4000000000001</v>
      </c>
      <c r="S1159">
        <f t="shared" si="167"/>
        <v>-11.599999999999909</v>
      </c>
      <c r="T1159" t="str">
        <f t="shared" si="168"/>
        <v>Jun</v>
      </c>
      <c r="U1159" t="str">
        <f t="shared" si="169"/>
        <v>Jun-2025</v>
      </c>
      <c r="V1159" s="3">
        <f t="shared" si="170"/>
        <v>45809</v>
      </c>
      <c r="W1159" t="str">
        <f>VLOOKUP(D1159,Products!A:G,3,FALSE)</f>
        <v>Electronics</v>
      </c>
      <c r="X1159" t="str">
        <f>VLOOKUP(D1159,Products!A:G,2,FALSE)</f>
        <v>Headphones</v>
      </c>
    </row>
    <row r="1160" spans="1:24">
      <c r="A1160" s="1" t="s">
        <v>2972</v>
      </c>
      <c r="B1160" s="2">
        <v>45852</v>
      </c>
      <c r="C1160" s="1" t="s">
        <v>1041</v>
      </c>
      <c r="D1160" s="1" t="s">
        <v>1674</v>
      </c>
      <c r="E1160" s="1">
        <v>3</v>
      </c>
      <c r="F1160" s="1">
        <v>599</v>
      </c>
      <c r="G1160" s="1">
        <v>89.85</v>
      </c>
      <c r="H1160" s="1" t="s">
        <v>1805</v>
      </c>
      <c r="I1160" s="1" t="s">
        <v>1802</v>
      </c>
      <c r="J1160" s="1" t="s">
        <v>1802</v>
      </c>
      <c r="K1160" s="1" t="s">
        <v>1813</v>
      </c>
      <c r="L1160" s="1">
        <v>70</v>
      </c>
      <c r="M1160" s="1">
        <v>470</v>
      </c>
      <c r="N1160">
        <f t="shared" si="162"/>
        <v>1707.15</v>
      </c>
      <c r="O1160">
        <f t="shared" si="163"/>
        <v>1410</v>
      </c>
      <c r="P1160">
        <f t="shared" si="164"/>
        <v>297.15000000000009</v>
      </c>
      <c r="Q1160">
        <f t="shared" si="165"/>
        <v>0.1740620332132502</v>
      </c>
      <c r="R1160">
        <f t="shared" si="166"/>
        <v>1707.15</v>
      </c>
      <c r="S1160">
        <f t="shared" si="167"/>
        <v>297.15000000000009</v>
      </c>
      <c r="T1160" t="str">
        <f t="shared" si="168"/>
        <v>Jul</v>
      </c>
      <c r="U1160" t="str">
        <f t="shared" si="169"/>
        <v>Jul-2025</v>
      </c>
      <c r="V1160" s="3">
        <f t="shared" si="170"/>
        <v>45839</v>
      </c>
      <c r="W1160" t="str">
        <f>VLOOKUP(D1160,Products!A:G,3,FALSE)</f>
        <v>Electronics</v>
      </c>
      <c r="X1160" t="str">
        <f>VLOOKUP(D1160,Products!A:G,2,FALSE)</f>
        <v>Laptop</v>
      </c>
    </row>
    <row r="1161" spans="1:24">
      <c r="A1161" s="1" t="s">
        <v>2973</v>
      </c>
      <c r="B1161" s="2">
        <v>45515</v>
      </c>
      <c r="C1161" s="1" t="s">
        <v>332</v>
      </c>
      <c r="D1161" s="1" t="s">
        <v>1779</v>
      </c>
      <c r="E1161" s="1">
        <v>4</v>
      </c>
      <c r="F1161" s="1">
        <v>999</v>
      </c>
      <c r="G1161" s="1">
        <v>599.4</v>
      </c>
      <c r="H1161" s="1" t="s">
        <v>1801</v>
      </c>
      <c r="I1161" s="1" t="s">
        <v>1802</v>
      </c>
      <c r="J1161" s="1" t="s">
        <v>1802</v>
      </c>
      <c r="K1161" s="1" t="s">
        <v>1813</v>
      </c>
      <c r="L1161" s="1">
        <v>60</v>
      </c>
      <c r="M1161" s="1">
        <v>809</v>
      </c>
      <c r="N1161">
        <f t="shared" si="162"/>
        <v>3396.6</v>
      </c>
      <c r="O1161">
        <f t="shared" si="163"/>
        <v>3236</v>
      </c>
      <c r="P1161">
        <f t="shared" si="164"/>
        <v>160.59999999999991</v>
      </c>
      <c r="Q1161">
        <f t="shared" si="165"/>
        <v>4.7282576694341376E-2</v>
      </c>
      <c r="R1161">
        <f t="shared" si="166"/>
        <v>3396.6</v>
      </c>
      <c r="S1161">
        <f t="shared" si="167"/>
        <v>160.59999999999991</v>
      </c>
      <c r="T1161" t="str">
        <f t="shared" si="168"/>
        <v>Aug</v>
      </c>
      <c r="U1161" t="str">
        <f t="shared" si="169"/>
        <v>Aug-2024</v>
      </c>
      <c r="V1161" s="3">
        <f t="shared" si="170"/>
        <v>45505</v>
      </c>
      <c r="W1161" t="str">
        <f>VLOOKUP(D1161,Products!A:G,3,FALSE)</f>
        <v>Sports &amp; Fitness</v>
      </c>
      <c r="X1161" t="str">
        <f>VLOOKUP(D1161,Products!A:G,2,FALSE)</f>
        <v>Yoga Mat</v>
      </c>
    </row>
    <row r="1162" spans="1:24">
      <c r="A1162" s="1" t="s">
        <v>2974</v>
      </c>
      <c r="B1162" s="2">
        <v>45348</v>
      </c>
      <c r="C1162" s="1" t="s">
        <v>1053</v>
      </c>
      <c r="D1162" s="1" t="s">
        <v>1720</v>
      </c>
      <c r="E1162" s="1">
        <v>3</v>
      </c>
      <c r="F1162" s="1">
        <v>999</v>
      </c>
      <c r="G1162" s="1">
        <v>299.7</v>
      </c>
      <c r="H1162" s="1" t="s">
        <v>1805</v>
      </c>
      <c r="I1162" s="1" t="s">
        <v>1802</v>
      </c>
      <c r="J1162" s="1" t="s">
        <v>1802</v>
      </c>
      <c r="K1162" s="1" t="s">
        <v>1803</v>
      </c>
      <c r="L1162" s="1">
        <v>60</v>
      </c>
      <c r="M1162" s="1">
        <v>573</v>
      </c>
      <c r="N1162">
        <f t="shared" si="162"/>
        <v>2697.3</v>
      </c>
      <c r="O1162">
        <f t="shared" si="163"/>
        <v>1719</v>
      </c>
      <c r="P1162">
        <f t="shared" si="164"/>
        <v>978.30000000000018</v>
      </c>
      <c r="Q1162">
        <f t="shared" si="165"/>
        <v>0.36269602936269607</v>
      </c>
      <c r="R1162">
        <f t="shared" si="166"/>
        <v>2697.3</v>
      </c>
      <c r="S1162">
        <f t="shared" si="167"/>
        <v>978.30000000000018</v>
      </c>
      <c r="T1162" t="str">
        <f t="shared" si="168"/>
        <v>Feb</v>
      </c>
      <c r="U1162" t="str">
        <f t="shared" si="169"/>
        <v>Feb-2024</v>
      </c>
      <c r="V1162" s="3">
        <f t="shared" si="170"/>
        <v>45323</v>
      </c>
      <c r="W1162" t="str">
        <f>VLOOKUP(D1162,Products!A:G,3,FALSE)</f>
        <v>Fashion</v>
      </c>
      <c r="X1162" t="str">
        <f>VLOOKUP(D1162,Products!A:G,2,FALSE)</f>
        <v>Backpack</v>
      </c>
    </row>
    <row r="1163" spans="1:24">
      <c r="A1163" s="1" t="s">
        <v>2975</v>
      </c>
      <c r="B1163" s="2">
        <v>45912</v>
      </c>
      <c r="C1163" s="1" t="s">
        <v>1542</v>
      </c>
      <c r="D1163" s="1" t="s">
        <v>1674</v>
      </c>
      <c r="E1163" s="1">
        <v>1</v>
      </c>
      <c r="F1163" s="1">
        <v>599</v>
      </c>
      <c r="G1163" s="1">
        <v>0</v>
      </c>
      <c r="H1163" s="1" t="s">
        <v>1812</v>
      </c>
      <c r="I1163" s="1" t="s">
        <v>1802</v>
      </c>
      <c r="J1163" s="1" t="s">
        <v>1802</v>
      </c>
      <c r="K1163" s="1" t="s">
        <v>1813</v>
      </c>
      <c r="L1163" s="1">
        <v>100</v>
      </c>
      <c r="M1163" s="1">
        <v>470</v>
      </c>
      <c r="N1163">
        <f t="shared" si="162"/>
        <v>599</v>
      </c>
      <c r="O1163">
        <f t="shared" si="163"/>
        <v>470</v>
      </c>
      <c r="P1163">
        <f t="shared" si="164"/>
        <v>129</v>
      </c>
      <c r="Q1163">
        <f t="shared" si="165"/>
        <v>0.21535893155258765</v>
      </c>
      <c r="R1163">
        <f t="shared" si="166"/>
        <v>599</v>
      </c>
      <c r="S1163">
        <f t="shared" si="167"/>
        <v>129</v>
      </c>
      <c r="T1163" t="str">
        <f t="shared" si="168"/>
        <v>Sep</v>
      </c>
      <c r="U1163" t="str">
        <f t="shared" si="169"/>
        <v>Sep-2025</v>
      </c>
      <c r="V1163" s="3">
        <f t="shared" si="170"/>
        <v>45901</v>
      </c>
      <c r="W1163" t="str">
        <f>VLOOKUP(D1163,Products!A:G,3,FALSE)</f>
        <v>Electronics</v>
      </c>
      <c r="X1163" t="str">
        <f>VLOOKUP(D1163,Products!A:G,2,FALSE)</f>
        <v>Laptop</v>
      </c>
    </row>
    <row r="1164" spans="1:24">
      <c r="A1164" s="1" t="s">
        <v>2976</v>
      </c>
      <c r="B1164" s="2">
        <v>45638</v>
      </c>
      <c r="C1164" s="1" t="s">
        <v>109</v>
      </c>
      <c r="D1164" s="1" t="s">
        <v>1722</v>
      </c>
      <c r="E1164" s="1">
        <v>1</v>
      </c>
      <c r="F1164" s="1">
        <v>399</v>
      </c>
      <c r="G1164" s="1">
        <v>0</v>
      </c>
      <c r="H1164" s="1" t="s">
        <v>1823</v>
      </c>
      <c r="I1164" s="1" t="s">
        <v>1802</v>
      </c>
      <c r="J1164" s="1" t="s">
        <v>1802</v>
      </c>
      <c r="K1164" s="1" t="s">
        <v>1819</v>
      </c>
      <c r="L1164" s="1">
        <v>50</v>
      </c>
      <c r="M1164" s="1">
        <v>315</v>
      </c>
      <c r="N1164">
        <f t="shared" si="162"/>
        <v>399</v>
      </c>
      <c r="O1164">
        <f t="shared" si="163"/>
        <v>315</v>
      </c>
      <c r="P1164">
        <f t="shared" si="164"/>
        <v>84</v>
      </c>
      <c r="Q1164">
        <f t="shared" si="165"/>
        <v>0.21052631578947367</v>
      </c>
      <c r="R1164">
        <f t="shared" si="166"/>
        <v>399</v>
      </c>
      <c r="S1164">
        <f t="shared" si="167"/>
        <v>84</v>
      </c>
      <c r="T1164" t="str">
        <f t="shared" si="168"/>
        <v>Dec</v>
      </c>
      <c r="U1164" t="str">
        <f t="shared" si="169"/>
        <v>Dec-2024</v>
      </c>
      <c r="V1164" s="3">
        <f t="shared" si="170"/>
        <v>45627</v>
      </c>
      <c r="W1164" t="str">
        <f>VLOOKUP(D1164,Products!A:G,3,FALSE)</f>
        <v>Home &amp; Kitchen</v>
      </c>
      <c r="X1164" t="str">
        <f>VLOOKUP(D1164,Products!A:G,2,FALSE)</f>
        <v>Mixer Grinder</v>
      </c>
    </row>
    <row r="1165" spans="1:24">
      <c r="A1165" s="1" t="s">
        <v>2977</v>
      </c>
      <c r="B1165" s="2">
        <v>45697</v>
      </c>
      <c r="C1165" s="1" t="s">
        <v>1004</v>
      </c>
      <c r="D1165" s="1" t="s">
        <v>1726</v>
      </c>
      <c r="E1165" s="1">
        <v>4</v>
      </c>
      <c r="F1165" s="1">
        <v>599</v>
      </c>
      <c r="G1165" s="1">
        <v>0</v>
      </c>
      <c r="H1165" s="1" t="s">
        <v>1805</v>
      </c>
      <c r="I1165" s="1" t="s">
        <v>1802</v>
      </c>
      <c r="J1165" s="1" t="s">
        <v>1802</v>
      </c>
      <c r="K1165" s="1" t="s">
        <v>1819</v>
      </c>
      <c r="L1165" s="1">
        <v>40</v>
      </c>
      <c r="M1165" s="1">
        <v>358</v>
      </c>
      <c r="N1165">
        <f t="shared" si="162"/>
        <v>2396</v>
      </c>
      <c r="O1165">
        <f t="shared" si="163"/>
        <v>1432</v>
      </c>
      <c r="P1165">
        <f t="shared" si="164"/>
        <v>964</v>
      </c>
      <c r="Q1165">
        <f t="shared" si="165"/>
        <v>0.40233722871452421</v>
      </c>
      <c r="R1165">
        <f t="shared" si="166"/>
        <v>2396</v>
      </c>
      <c r="S1165">
        <f t="shared" si="167"/>
        <v>964</v>
      </c>
      <c r="T1165" t="str">
        <f t="shared" si="168"/>
        <v>Feb</v>
      </c>
      <c r="U1165" t="str">
        <f t="shared" si="169"/>
        <v>Feb-2025</v>
      </c>
      <c r="V1165" s="3">
        <f t="shared" si="170"/>
        <v>45689</v>
      </c>
      <c r="W1165" t="str">
        <f>VLOOKUP(D1165,Products!A:G,3,FALSE)</f>
        <v>Home &amp; Kitchen</v>
      </c>
      <c r="X1165" t="str">
        <f>VLOOKUP(D1165,Products!A:G,2,FALSE)</f>
        <v>Mixer Grinder</v>
      </c>
    </row>
    <row r="1166" spans="1:24">
      <c r="A1166" s="1" t="s">
        <v>2978</v>
      </c>
      <c r="B1166" s="2">
        <v>45369</v>
      </c>
      <c r="C1166" s="1" t="s">
        <v>706</v>
      </c>
      <c r="D1166" s="1" t="s">
        <v>1712</v>
      </c>
      <c r="E1166" s="1">
        <v>2</v>
      </c>
      <c r="F1166" s="1">
        <v>399</v>
      </c>
      <c r="G1166" s="1">
        <v>119.7</v>
      </c>
      <c r="H1166" s="1" t="s">
        <v>1823</v>
      </c>
      <c r="I1166" s="1" t="s">
        <v>1802</v>
      </c>
      <c r="J1166" s="1" t="s">
        <v>1802</v>
      </c>
      <c r="K1166" s="1" t="s">
        <v>1813</v>
      </c>
      <c r="L1166" s="1">
        <v>40</v>
      </c>
      <c r="M1166" s="1">
        <v>321</v>
      </c>
      <c r="N1166">
        <f t="shared" si="162"/>
        <v>678.3</v>
      </c>
      <c r="O1166">
        <f t="shared" si="163"/>
        <v>642</v>
      </c>
      <c r="P1166">
        <f t="shared" si="164"/>
        <v>36.299999999999955</v>
      </c>
      <c r="Q1166">
        <f t="shared" si="165"/>
        <v>5.3516143299424973E-2</v>
      </c>
      <c r="R1166">
        <f t="shared" si="166"/>
        <v>678.3</v>
      </c>
      <c r="S1166">
        <f t="shared" si="167"/>
        <v>36.299999999999955</v>
      </c>
      <c r="T1166" t="str">
        <f t="shared" si="168"/>
        <v>Mar</v>
      </c>
      <c r="U1166" t="str">
        <f t="shared" si="169"/>
        <v>Mar-2024</v>
      </c>
      <c r="V1166" s="3">
        <f t="shared" si="170"/>
        <v>45352</v>
      </c>
      <c r="W1166" t="str">
        <f>VLOOKUP(D1166,Products!A:G,3,FALSE)</f>
        <v>Fashion</v>
      </c>
      <c r="X1166" t="str">
        <f>VLOOKUP(D1166,Products!A:G,2,FALSE)</f>
        <v>Jacket</v>
      </c>
    </row>
    <row r="1167" spans="1:24">
      <c r="A1167" s="1" t="s">
        <v>2979</v>
      </c>
      <c r="B1167" s="2">
        <v>45514</v>
      </c>
      <c r="C1167" s="1" t="s">
        <v>438</v>
      </c>
      <c r="D1167" s="1" t="s">
        <v>1725</v>
      </c>
      <c r="E1167" s="1">
        <v>1</v>
      </c>
      <c r="F1167" s="1">
        <v>2499</v>
      </c>
      <c r="G1167" s="1">
        <v>499.8</v>
      </c>
      <c r="H1167" s="1" t="s">
        <v>1805</v>
      </c>
      <c r="I1167" s="1" t="s">
        <v>1802</v>
      </c>
      <c r="J1167" s="1" t="s">
        <v>1802</v>
      </c>
      <c r="K1167" s="1" t="s">
        <v>1807</v>
      </c>
      <c r="L1167" s="1">
        <v>60</v>
      </c>
      <c r="M1167" s="1">
        <v>1833</v>
      </c>
      <c r="N1167">
        <f t="shared" si="162"/>
        <v>1999.2</v>
      </c>
      <c r="O1167">
        <f t="shared" si="163"/>
        <v>1833</v>
      </c>
      <c r="P1167">
        <f t="shared" si="164"/>
        <v>166.20000000000005</v>
      </c>
      <c r="Q1167">
        <f t="shared" si="165"/>
        <v>8.3133253301320542E-2</v>
      </c>
      <c r="R1167">
        <f t="shared" si="166"/>
        <v>1999.2</v>
      </c>
      <c r="S1167">
        <f t="shared" si="167"/>
        <v>166.20000000000005</v>
      </c>
      <c r="T1167" t="str">
        <f t="shared" si="168"/>
        <v>Aug</v>
      </c>
      <c r="U1167" t="str">
        <f t="shared" si="169"/>
        <v>Aug-2024</v>
      </c>
      <c r="V1167" s="3">
        <f t="shared" si="170"/>
        <v>45505</v>
      </c>
      <c r="W1167" t="str">
        <f>VLOOKUP(D1167,Products!A:G,3,FALSE)</f>
        <v>Home &amp; Kitchen</v>
      </c>
      <c r="X1167" t="str">
        <f>VLOOKUP(D1167,Products!A:G,2,FALSE)</f>
        <v>Mixer Grinder</v>
      </c>
    </row>
    <row r="1168" spans="1:24">
      <c r="A1168" s="1" t="s">
        <v>2980</v>
      </c>
      <c r="B1168" s="2">
        <v>45893</v>
      </c>
      <c r="C1168" s="1" t="s">
        <v>1022</v>
      </c>
      <c r="D1168" s="1" t="s">
        <v>1696</v>
      </c>
      <c r="E1168" s="1">
        <v>1</v>
      </c>
      <c r="F1168" s="1">
        <v>799</v>
      </c>
      <c r="G1168" s="1">
        <v>159.80000000000001</v>
      </c>
      <c r="H1168" s="1" t="s">
        <v>1805</v>
      </c>
      <c r="I1168" s="1" t="s">
        <v>1802</v>
      </c>
      <c r="J1168" s="1" t="s">
        <v>1802</v>
      </c>
      <c r="K1168" s="1" t="s">
        <v>1819</v>
      </c>
      <c r="L1168" s="1">
        <v>100</v>
      </c>
      <c r="M1168" s="1">
        <v>613</v>
      </c>
      <c r="N1168">
        <f t="shared" si="162"/>
        <v>639.20000000000005</v>
      </c>
      <c r="O1168">
        <f t="shared" si="163"/>
        <v>613</v>
      </c>
      <c r="P1168">
        <f t="shared" si="164"/>
        <v>26.200000000000045</v>
      </c>
      <c r="Q1168">
        <f t="shared" si="165"/>
        <v>4.0988735919899946E-2</v>
      </c>
      <c r="R1168">
        <f t="shared" si="166"/>
        <v>639.20000000000005</v>
      </c>
      <c r="S1168">
        <f t="shared" si="167"/>
        <v>26.200000000000045</v>
      </c>
      <c r="T1168" t="str">
        <f t="shared" si="168"/>
        <v>Aug</v>
      </c>
      <c r="U1168" t="str">
        <f t="shared" si="169"/>
        <v>Aug-2025</v>
      </c>
      <c r="V1168" s="3">
        <f t="shared" si="170"/>
        <v>45870</v>
      </c>
      <c r="W1168" t="str">
        <f>VLOOKUP(D1168,Products!A:G,3,FALSE)</f>
        <v>Fashion</v>
      </c>
      <c r="X1168" t="str">
        <f>VLOOKUP(D1168,Products!A:G,2,FALSE)</f>
        <v>T-Shirt</v>
      </c>
    </row>
    <row r="1169" spans="1:24">
      <c r="A1169" s="1" t="s">
        <v>2981</v>
      </c>
      <c r="B1169" s="2">
        <v>45328</v>
      </c>
      <c r="C1169" s="1" t="s">
        <v>690</v>
      </c>
      <c r="D1169" s="1" t="s">
        <v>1799</v>
      </c>
      <c r="E1169" s="1">
        <v>1</v>
      </c>
      <c r="F1169" s="1">
        <v>4999</v>
      </c>
      <c r="G1169" s="1">
        <v>0</v>
      </c>
      <c r="H1169" s="1" t="s">
        <v>1823</v>
      </c>
      <c r="I1169" s="1" t="s">
        <v>1802</v>
      </c>
      <c r="J1169" s="1" t="s">
        <v>1802</v>
      </c>
      <c r="K1169" s="1" t="s">
        <v>1810</v>
      </c>
      <c r="L1169" s="1">
        <v>100</v>
      </c>
      <c r="M1169" s="1">
        <v>3463</v>
      </c>
      <c r="N1169">
        <f t="shared" si="162"/>
        <v>4999</v>
      </c>
      <c r="O1169">
        <f t="shared" si="163"/>
        <v>3463</v>
      </c>
      <c r="P1169">
        <f t="shared" si="164"/>
        <v>1536</v>
      </c>
      <c r="Q1169">
        <f t="shared" si="165"/>
        <v>0.30726145229045809</v>
      </c>
      <c r="R1169">
        <f t="shared" si="166"/>
        <v>4999</v>
      </c>
      <c r="S1169">
        <f t="shared" si="167"/>
        <v>1536</v>
      </c>
      <c r="T1169" t="str">
        <f t="shared" si="168"/>
        <v>Feb</v>
      </c>
      <c r="U1169" t="str">
        <f t="shared" si="169"/>
        <v>Feb-2024</v>
      </c>
      <c r="V1169" s="3">
        <f t="shared" si="170"/>
        <v>45323</v>
      </c>
      <c r="W1169" t="str">
        <f>VLOOKUP(D1169,Products!A:G,3,FALSE)</f>
        <v>Sports &amp; Fitness</v>
      </c>
      <c r="X1169" t="str">
        <f>VLOOKUP(D1169,Products!A:G,2,FALSE)</f>
        <v>Cricket Bat</v>
      </c>
    </row>
    <row r="1170" spans="1:24">
      <c r="A1170" s="1" t="s">
        <v>2982</v>
      </c>
      <c r="B1170" s="2">
        <v>45412</v>
      </c>
      <c r="C1170" s="1" t="s">
        <v>565</v>
      </c>
      <c r="D1170" s="1" t="s">
        <v>1736</v>
      </c>
      <c r="E1170" s="1">
        <v>1</v>
      </c>
      <c r="F1170" s="1">
        <v>2499</v>
      </c>
      <c r="G1170" s="1">
        <v>624.75</v>
      </c>
      <c r="H1170" s="1" t="s">
        <v>1821</v>
      </c>
      <c r="I1170" s="1" t="s">
        <v>1802</v>
      </c>
      <c r="J1170" s="1" t="s">
        <v>1802</v>
      </c>
      <c r="K1170" s="1" t="s">
        <v>1810</v>
      </c>
      <c r="L1170" s="1">
        <v>40</v>
      </c>
      <c r="M1170" s="1">
        <v>1946</v>
      </c>
      <c r="N1170">
        <f t="shared" si="162"/>
        <v>1874.25</v>
      </c>
      <c r="O1170">
        <f t="shared" si="163"/>
        <v>1946</v>
      </c>
      <c r="P1170">
        <f t="shared" si="164"/>
        <v>-71.75</v>
      </c>
      <c r="Q1170">
        <f t="shared" si="165"/>
        <v>-3.8281979458450049E-2</v>
      </c>
      <c r="R1170">
        <f t="shared" si="166"/>
        <v>1874.25</v>
      </c>
      <c r="S1170">
        <f t="shared" si="167"/>
        <v>-71.75</v>
      </c>
      <c r="T1170" t="str">
        <f t="shared" si="168"/>
        <v>Apr</v>
      </c>
      <c r="U1170" t="str">
        <f t="shared" si="169"/>
        <v>Apr-2024</v>
      </c>
      <c r="V1170" s="3">
        <f t="shared" si="170"/>
        <v>45383</v>
      </c>
      <c r="W1170" t="str">
        <f>VLOOKUP(D1170,Products!A:G,3,FALSE)</f>
        <v>Home &amp; Kitchen</v>
      </c>
      <c r="X1170" t="str">
        <f>VLOOKUP(D1170,Products!A:G,2,FALSE)</f>
        <v>Cookware Set</v>
      </c>
    </row>
    <row r="1171" spans="1:24">
      <c r="A1171" s="1" t="s">
        <v>2983</v>
      </c>
      <c r="B1171" s="2">
        <v>45728</v>
      </c>
      <c r="C1171" s="1" t="s">
        <v>1468</v>
      </c>
      <c r="D1171" s="1" t="s">
        <v>1767</v>
      </c>
      <c r="E1171" s="1">
        <v>1</v>
      </c>
      <c r="F1171" s="1">
        <v>1999</v>
      </c>
      <c r="G1171" s="1">
        <v>199.9</v>
      </c>
      <c r="H1171" s="1" t="s">
        <v>1805</v>
      </c>
      <c r="I1171" s="1" t="s">
        <v>1802</v>
      </c>
      <c r="J1171" s="1" t="s">
        <v>1802</v>
      </c>
      <c r="K1171" s="1" t="s">
        <v>1803</v>
      </c>
      <c r="L1171" s="1">
        <v>80</v>
      </c>
      <c r="M1171" s="1">
        <v>1338</v>
      </c>
      <c r="N1171">
        <f t="shared" si="162"/>
        <v>1799.1</v>
      </c>
      <c r="O1171">
        <f t="shared" si="163"/>
        <v>1338</v>
      </c>
      <c r="P1171">
        <f t="shared" si="164"/>
        <v>461.09999999999991</v>
      </c>
      <c r="Q1171">
        <f t="shared" si="165"/>
        <v>0.25629481407370347</v>
      </c>
      <c r="R1171">
        <f t="shared" si="166"/>
        <v>1799.1</v>
      </c>
      <c r="S1171">
        <f t="shared" si="167"/>
        <v>461.09999999999991</v>
      </c>
      <c r="T1171" t="str">
        <f t="shared" si="168"/>
        <v>Mar</v>
      </c>
      <c r="U1171" t="str">
        <f t="shared" si="169"/>
        <v>Mar-2025</v>
      </c>
      <c r="V1171" s="3">
        <f t="shared" si="170"/>
        <v>45717</v>
      </c>
      <c r="W1171" t="str">
        <f>VLOOKUP(D1171,Products!A:G,3,FALSE)</f>
        <v>Beauty &amp; Personal Care</v>
      </c>
      <c r="X1171" t="str">
        <f>VLOOKUP(D1171,Products!A:G,2,FALSE)</f>
        <v>Skin Care Kit</v>
      </c>
    </row>
    <row r="1172" spans="1:24">
      <c r="A1172" s="1" t="s">
        <v>2984</v>
      </c>
      <c r="B1172" s="2">
        <v>45473</v>
      </c>
      <c r="C1172" s="1" t="s">
        <v>401</v>
      </c>
      <c r="D1172" s="1" t="s">
        <v>1742</v>
      </c>
      <c r="E1172" s="1">
        <v>1</v>
      </c>
      <c r="F1172" s="1">
        <v>299</v>
      </c>
      <c r="G1172" s="1">
        <v>29.9</v>
      </c>
      <c r="H1172" s="1" t="s">
        <v>1805</v>
      </c>
      <c r="I1172" s="1" t="s">
        <v>1802</v>
      </c>
      <c r="J1172" s="1" t="s">
        <v>1802</v>
      </c>
      <c r="K1172" s="1" t="s">
        <v>1803</v>
      </c>
      <c r="L1172" s="1">
        <v>70</v>
      </c>
      <c r="M1172" s="1">
        <v>188</v>
      </c>
      <c r="N1172">
        <f t="shared" si="162"/>
        <v>269.10000000000002</v>
      </c>
      <c r="O1172">
        <f t="shared" si="163"/>
        <v>188</v>
      </c>
      <c r="P1172">
        <f t="shared" si="164"/>
        <v>81.100000000000023</v>
      </c>
      <c r="Q1172">
        <f t="shared" si="165"/>
        <v>0.30137495354886668</v>
      </c>
      <c r="R1172">
        <f t="shared" si="166"/>
        <v>269.10000000000002</v>
      </c>
      <c r="S1172">
        <f t="shared" si="167"/>
        <v>81.100000000000023</v>
      </c>
      <c r="T1172" t="str">
        <f t="shared" si="168"/>
        <v>Jun</v>
      </c>
      <c r="U1172" t="str">
        <f t="shared" si="169"/>
        <v>Jun-2024</v>
      </c>
      <c r="V1172" s="3">
        <f t="shared" si="170"/>
        <v>45444</v>
      </c>
      <c r="W1172" t="str">
        <f>VLOOKUP(D1172,Products!A:G,3,FALSE)</f>
        <v>Home &amp; Kitchen</v>
      </c>
      <c r="X1172" t="str">
        <f>VLOOKUP(D1172,Products!A:G,2,FALSE)</f>
        <v>Bedsheet</v>
      </c>
    </row>
    <row r="1173" spans="1:24">
      <c r="A1173" s="1" t="s">
        <v>2985</v>
      </c>
      <c r="B1173" s="2">
        <v>45715</v>
      </c>
      <c r="C1173" s="1" t="s">
        <v>511</v>
      </c>
      <c r="D1173" s="1" t="s">
        <v>1692</v>
      </c>
      <c r="E1173" s="1">
        <v>2</v>
      </c>
      <c r="F1173" s="1">
        <v>499</v>
      </c>
      <c r="G1173" s="1">
        <v>49.9</v>
      </c>
      <c r="H1173" s="1" t="s">
        <v>1812</v>
      </c>
      <c r="I1173" s="1" t="s">
        <v>1802</v>
      </c>
      <c r="J1173" s="1" t="s">
        <v>1809</v>
      </c>
      <c r="K1173" s="1" t="s">
        <v>1813</v>
      </c>
      <c r="L1173" s="1">
        <v>50</v>
      </c>
      <c r="M1173" s="1">
        <v>403</v>
      </c>
      <c r="N1173">
        <f t="shared" si="162"/>
        <v>948.1</v>
      </c>
      <c r="O1173">
        <f t="shared" si="163"/>
        <v>806</v>
      </c>
      <c r="P1173">
        <f t="shared" si="164"/>
        <v>142.10000000000002</v>
      </c>
      <c r="Q1173">
        <f t="shared" si="165"/>
        <v>0.14987870477797702</v>
      </c>
      <c r="R1173">
        <f t="shared" si="166"/>
        <v>948.1</v>
      </c>
      <c r="S1173">
        <f t="shared" si="167"/>
        <v>142.10000000000002</v>
      </c>
      <c r="T1173" t="str">
        <f t="shared" si="168"/>
        <v>Feb</v>
      </c>
      <c r="U1173" t="str">
        <f t="shared" si="169"/>
        <v>Feb-2025</v>
      </c>
      <c r="V1173" s="3">
        <f t="shared" si="170"/>
        <v>45689</v>
      </c>
      <c r="W1173" t="str">
        <f>VLOOKUP(D1173,Products!A:G,3,FALSE)</f>
        <v>Electronics</v>
      </c>
      <c r="X1173" t="str">
        <f>VLOOKUP(D1173,Products!A:G,2,FALSE)</f>
        <v>Power Bank</v>
      </c>
    </row>
    <row r="1174" spans="1:24">
      <c r="A1174" s="1" t="s">
        <v>2986</v>
      </c>
      <c r="B1174" s="2">
        <v>45720</v>
      </c>
      <c r="C1174" s="1" t="s">
        <v>1525</v>
      </c>
      <c r="D1174" s="1" t="s">
        <v>1774</v>
      </c>
      <c r="E1174" s="1">
        <v>1</v>
      </c>
      <c r="F1174" s="1">
        <v>499</v>
      </c>
      <c r="G1174" s="1">
        <v>74.849999999999994</v>
      </c>
      <c r="H1174" s="1" t="s">
        <v>1821</v>
      </c>
      <c r="I1174" s="1" t="s">
        <v>1802</v>
      </c>
      <c r="J1174" s="1" t="s">
        <v>1802</v>
      </c>
      <c r="K1174" s="1" t="s">
        <v>1807</v>
      </c>
      <c r="L1174" s="1">
        <v>100</v>
      </c>
      <c r="M1174" s="1">
        <v>280</v>
      </c>
      <c r="N1174">
        <f t="shared" si="162"/>
        <v>424.15</v>
      </c>
      <c r="O1174">
        <f t="shared" si="163"/>
        <v>280</v>
      </c>
      <c r="P1174">
        <f t="shared" si="164"/>
        <v>144.14999999999998</v>
      </c>
      <c r="Q1174">
        <f t="shared" si="165"/>
        <v>0.33985618295414355</v>
      </c>
      <c r="R1174">
        <f t="shared" si="166"/>
        <v>424.15</v>
      </c>
      <c r="S1174">
        <f t="shared" si="167"/>
        <v>144.14999999999998</v>
      </c>
      <c r="T1174" t="str">
        <f t="shared" si="168"/>
        <v>Mar</v>
      </c>
      <c r="U1174" t="str">
        <f t="shared" si="169"/>
        <v>Mar-2025</v>
      </c>
      <c r="V1174" s="3">
        <f t="shared" si="170"/>
        <v>45717</v>
      </c>
      <c r="W1174" t="str">
        <f>VLOOKUP(D1174,Products!A:G,3,FALSE)</f>
        <v>Sports &amp; Fitness</v>
      </c>
      <c r="X1174" t="str">
        <f>VLOOKUP(D1174,Products!A:G,2,FALSE)</f>
        <v>Yoga Mat</v>
      </c>
    </row>
    <row r="1175" spans="1:24">
      <c r="A1175" s="1" t="s">
        <v>2987</v>
      </c>
      <c r="B1175" s="2">
        <v>45730</v>
      </c>
      <c r="C1175" s="1" t="s">
        <v>1381</v>
      </c>
      <c r="D1175" s="1" t="s">
        <v>1712</v>
      </c>
      <c r="E1175" s="1">
        <v>1</v>
      </c>
      <c r="F1175" s="1">
        <v>399</v>
      </c>
      <c r="G1175" s="1">
        <v>79.8</v>
      </c>
      <c r="H1175" s="1" t="s">
        <v>1821</v>
      </c>
      <c r="I1175" s="1" t="s">
        <v>1802</v>
      </c>
      <c r="J1175" s="1" t="s">
        <v>1802</v>
      </c>
      <c r="K1175" s="1" t="s">
        <v>1807</v>
      </c>
      <c r="L1175" s="1">
        <v>60</v>
      </c>
      <c r="M1175" s="1">
        <v>321</v>
      </c>
      <c r="N1175">
        <f t="shared" si="162"/>
        <v>319.2</v>
      </c>
      <c r="O1175">
        <f t="shared" si="163"/>
        <v>321</v>
      </c>
      <c r="P1175">
        <f t="shared" si="164"/>
        <v>-1.8000000000000114</v>
      </c>
      <c r="Q1175">
        <f t="shared" si="165"/>
        <v>-5.6390977443609384E-3</v>
      </c>
      <c r="R1175">
        <f t="shared" si="166"/>
        <v>319.2</v>
      </c>
      <c r="S1175">
        <f t="shared" si="167"/>
        <v>-1.8000000000000114</v>
      </c>
      <c r="T1175" t="str">
        <f t="shared" si="168"/>
        <v>Mar</v>
      </c>
      <c r="U1175" t="str">
        <f t="shared" si="169"/>
        <v>Mar-2025</v>
      </c>
      <c r="V1175" s="3">
        <f t="shared" si="170"/>
        <v>45717</v>
      </c>
      <c r="W1175" t="str">
        <f>VLOOKUP(D1175,Products!A:G,3,FALSE)</f>
        <v>Fashion</v>
      </c>
      <c r="X1175" t="str">
        <f>VLOOKUP(D1175,Products!A:G,2,FALSE)</f>
        <v>Jacket</v>
      </c>
    </row>
    <row r="1176" spans="1:24">
      <c r="A1176" s="1" t="s">
        <v>2988</v>
      </c>
      <c r="B1176" s="2">
        <v>45794</v>
      </c>
      <c r="C1176" s="1" t="s">
        <v>678</v>
      </c>
      <c r="D1176" s="1" t="s">
        <v>1746</v>
      </c>
      <c r="E1176" s="1">
        <v>2</v>
      </c>
      <c r="F1176" s="1">
        <v>1999</v>
      </c>
      <c r="G1176" s="1">
        <v>399.8</v>
      </c>
      <c r="H1176" s="1" t="s">
        <v>1805</v>
      </c>
      <c r="I1176" s="1" t="s">
        <v>1802</v>
      </c>
      <c r="J1176" s="1" t="s">
        <v>1802</v>
      </c>
      <c r="K1176" s="1" t="s">
        <v>1810</v>
      </c>
      <c r="L1176" s="1">
        <v>80</v>
      </c>
      <c r="M1176" s="1">
        <v>1414</v>
      </c>
      <c r="N1176">
        <f t="shared" si="162"/>
        <v>3598.2</v>
      </c>
      <c r="O1176">
        <f t="shared" si="163"/>
        <v>2828</v>
      </c>
      <c r="P1176">
        <f t="shared" si="164"/>
        <v>770.19999999999982</v>
      </c>
      <c r="Q1176">
        <f t="shared" si="165"/>
        <v>0.21405147017953416</v>
      </c>
      <c r="R1176">
        <f t="shared" si="166"/>
        <v>3598.2</v>
      </c>
      <c r="S1176">
        <f t="shared" si="167"/>
        <v>770.19999999999982</v>
      </c>
      <c r="T1176" t="str">
        <f t="shared" si="168"/>
        <v>May</v>
      </c>
      <c r="U1176" t="str">
        <f t="shared" si="169"/>
        <v>May-2025</v>
      </c>
      <c r="V1176" s="3">
        <f t="shared" si="170"/>
        <v>45778</v>
      </c>
      <c r="W1176" t="str">
        <f>VLOOKUP(D1176,Products!A:G,3,FALSE)</f>
        <v>Home &amp; Kitchen</v>
      </c>
      <c r="X1176" t="str">
        <f>VLOOKUP(D1176,Products!A:G,2,FALSE)</f>
        <v>Storage Box</v>
      </c>
    </row>
    <row r="1177" spans="1:24">
      <c r="A1177" s="1" t="s">
        <v>2989</v>
      </c>
      <c r="B1177" s="2">
        <v>45690</v>
      </c>
      <c r="C1177" s="1" t="s">
        <v>537</v>
      </c>
      <c r="D1177" s="1" t="s">
        <v>1751</v>
      </c>
      <c r="E1177" s="1">
        <v>2</v>
      </c>
      <c r="F1177" s="1">
        <v>1599</v>
      </c>
      <c r="G1177" s="1">
        <v>799.5</v>
      </c>
      <c r="H1177" s="1" t="s">
        <v>1823</v>
      </c>
      <c r="I1177" s="1" t="s">
        <v>1802</v>
      </c>
      <c r="J1177" s="1" t="s">
        <v>1802</v>
      </c>
      <c r="K1177" s="1" t="s">
        <v>1810</v>
      </c>
      <c r="L1177" s="1">
        <v>40</v>
      </c>
      <c r="M1177" s="1">
        <v>1023</v>
      </c>
      <c r="N1177">
        <f t="shared" si="162"/>
        <v>2398.5</v>
      </c>
      <c r="O1177">
        <f t="shared" si="163"/>
        <v>2046</v>
      </c>
      <c r="P1177">
        <f t="shared" si="164"/>
        <v>352.5</v>
      </c>
      <c r="Q1177">
        <f t="shared" si="165"/>
        <v>0.14696685428392744</v>
      </c>
      <c r="R1177">
        <f t="shared" si="166"/>
        <v>2398.5</v>
      </c>
      <c r="S1177">
        <f t="shared" si="167"/>
        <v>352.5</v>
      </c>
      <c r="T1177" t="str">
        <f t="shared" si="168"/>
        <v>Feb</v>
      </c>
      <c r="U1177" t="str">
        <f t="shared" si="169"/>
        <v>Feb-2025</v>
      </c>
      <c r="V1177" s="3">
        <f t="shared" si="170"/>
        <v>45689</v>
      </c>
      <c r="W1177" t="str">
        <f>VLOOKUP(D1177,Products!A:G,3,FALSE)</f>
        <v>Beauty &amp; Personal Care</v>
      </c>
      <c r="X1177" t="str">
        <f>VLOOKUP(D1177,Products!A:G,2,FALSE)</f>
        <v>Face Wash</v>
      </c>
    </row>
    <row r="1178" spans="1:24">
      <c r="A1178" s="1" t="s">
        <v>2990</v>
      </c>
      <c r="B1178" s="2">
        <v>45682</v>
      </c>
      <c r="C1178" s="1" t="s">
        <v>118</v>
      </c>
      <c r="D1178" s="1" t="s">
        <v>1688</v>
      </c>
      <c r="E1178" s="1">
        <v>1</v>
      </c>
      <c r="F1178" s="1">
        <v>999</v>
      </c>
      <c r="G1178" s="1">
        <v>249.75</v>
      </c>
      <c r="H1178" s="1" t="s">
        <v>1823</v>
      </c>
      <c r="I1178" s="1" t="s">
        <v>1802</v>
      </c>
      <c r="J1178" s="1" t="s">
        <v>1802</v>
      </c>
      <c r="K1178" s="1" t="s">
        <v>1803</v>
      </c>
      <c r="L1178" s="1">
        <v>50</v>
      </c>
      <c r="M1178" s="1">
        <v>813</v>
      </c>
      <c r="N1178">
        <f t="shared" si="162"/>
        <v>749.25</v>
      </c>
      <c r="O1178">
        <f t="shared" si="163"/>
        <v>813</v>
      </c>
      <c r="P1178">
        <f t="shared" si="164"/>
        <v>-63.75</v>
      </c>
      <c r="Q1178">
        <f t="shared" si="165"/>
        <v>-8.5085085085085083E-2</v>
      </c>
      <c r="R1178">
        <f t="shared" si="166"/>
        <v>749.25</v>
      </c>
      <c r="S1178">
        <f t="shared" si="167"/>
        <v>-63.75</v>
      </c>
      <c r="T1178" t="str">
        <f t="shared" si="168"/>
        <v>Jan</v>
      </c>
      <c r="U1178" t="str">
        <f t="shared" si="169"/>
        <v>Jan-2025</v>
      </c>
      <c r="V1178" s="3">
        <f t="shared" si="170"/>
        <v>45658</v>
      </c>
      <c r="W1178" t="str">
        <f>VLOOKUP(D1178,Products!A:G,3,FALSE)</f>
        <v>Electronics</v>
      </c>
      <c r="X1178" t="str">
        <f>VLOOKUP(D1178,Products!A:G,2,FALSE)</f>
        <v>Smartwatch</v>
      </c>
    </row>
    <row r="1179" spans="1:24">
      <c r="A1179" s="1" t="s">
        <v>2991</v>
      </c>
      <c r="B1179" s="2">
        <v>45352</v>
      </c>
      <c r="C1179" s="1" t="s">
        <v>307</v>
      </c>
      <c r="D1179" s="1" t="s">
        <v>1670</v>
      </c>
      <c r="E1179" s="1">
        <v>1</v>
      </c>
      <c r="F1179" s="1">
        <v>599</v>
      </c>
      <c r="G1179" s="1">
        <v>0</v>
      </c>
      <c r="H1179" s="1" t="s">
        <v>1821</v>
      </c>
      <c r="I1179" s="1" t="s">
        <v>1802</v>
      </c>
      <c r="J1179" s="1" t="s">
        <v>1809</v>
      </c>
      <c r="K1179" s="1" t="s">
        <v>1810</v>
      </c>
      <c r="L1179" s="1">
        <v>80</v>
      </c>
      <c r="M1179" s="1">
        <v>426</v>
      </c>
      <c r="N1179">
        <f t="shared" si="162"/>
        <v>599</v>
      </c>
      <c r="O1179">
        <f t="shared" si="163"/>
        <v>426</v>
      </c>
      <c r="P1179">
        <f t="shared" si="164"/>
        <v>173</v>
      </c>
      <c r="Q1179">
        <f t="shared" si="165"/>
        <v>0.28881469115191988</v>
      </c>
      <c r="R1179">
        <f t="shared" si="166"/>
        <v>599</v>
      </c>
      <c r="S1179">
        <f t="shared" si="167"/>
        <v>173</v>
      </c>
      <c r="T1179" t="str">
        <f t="shared" si="168"/>
        <v>Mar</v>
      </c>
      <c r="U1179" t="str">
        <f t="shared" si="169"/>
        <v>Mar-2024</v>
      </c>
      <c r="V1179" s="3">
        <f t="shared" si="170"/>
        <v>45352</v>
      </c>
      <c r="W1179" t="str">
        <f>VLOOKUP(D1179,Products!A:G,3,FALSE)</f>
        <v>Electronics</v>
      </c>
      <c r="X1179" t="str">
        <f>VLOOKUP(D1179,Products!A:G,2,FALSE)</f>
        <v>Laptop</v>
      </c>
    </row>
    <row r="1180" spans="1:24">
      <c r="A1180" s="1" t="s">
        <v>2992</v>
      </c>
      <c r="B1180" s="2">
        <v>45588</v>
      </c>
      <c r="C1180" s="1" t="s">
        <v>1337</v>
      </c>
      <c r="D1180" s="1" t="s">
        <v>1758</v>
      </c>
      <c r="E1180" s="1">
        <v>2</v>
      </c>
      <c r="F1180" s="1">
        <v>2499</v>
      </c>
      <c r="G1180" s="1">
        <v>499.8</v>
      </c>
      <c r="H1180" s="1" t="s">
        <v>1805</v>
      </c>
      <c r="I1180" s="1" t="s">
        <v>1802</v>
      </c>
      <c r="J1180" s="1" t="s">
        <v>1802</v>
      </c>
      <c r="K1180" s="1" t="s">
        <v>1810</v>
      </c>
      <c r="L1180" s="1">
        <v>100</v>
      </c>
      <c r="M1180" s="1">
        <v>1632</v>
      </c>
      <c r="N1180">
        <f t="shared" si="162"/>
        <v>4498.2</v>
      </c>
      <c r="O1180">
        <f t="shared" si="163"/>
        <v>3264</v>
      </c>
      <c r="P1180">
        <f t="shared" si="164"/>
        <v>1234.1999999999998</v>
      </c>
      <c r="Q1180">
        <f t="shared" si="165"/>
        <v>0.27437641723356004</v>
      </c>
      <c r="R1180">
        <f t="shared" si="166"/>
        <v>4498.2</v>
      </c>
      <c r="S1180">
        <f t="shared" si="167"/>
        <v>1234.1999999999998</v>
      </c>
      <c r="T1180" t="str">
        <f t="shared" si="168"/>
        <v>Oct</v>
      </c>
      <c r="U1180" t="str">
        <f t="shared" si="169"/>
        <v>Oct-2024</v>
      </c>
      <c r="V1180" s="3">
        <f t="shared" si="170"/>
        <v>45566</v>
      </c>
      <c r="W1180" t="str">
        <f>VLOOKUP(D1180,Products!A:G,3,FALSE)</f>
        <v>Beauty &amp; Personal Care</v>
      </c>
      <c r="X1180" t="str">
        <f>VLOOKUP(D1180,Products!A:G,2,FALSE)</f>
        <v>Shampoo</v>
      </c>
    </row>
    <row r="1181" spans="1:24">
      <c r="A1181" s="1" t="s">
        <v>2993</v>
      </c>
      <c r="B1181" s="2">
        <v>45382</v>
      </c>
      <c r="C1181" s="1" t="s">
        <v>841</v>
      </c>
      <c r="D1181" s="1" t="s">
        <v>1795</v>
      </c>
      <c r="E1181" s="1">
        <v>2</v>
      </c>
      <c r="F1181" s="1">
        <v>499</v>
      </c>
      <c r="G1181" s="1">
        <v>199.6</v>
      </c>
      <c r="H1181" s="1" t="s">
        <v>1823</v>
      </c>
      <c r="I1181" s="1" t="s">
        <v>1802</v>
      </c>
      <c r="J1181" s="1" t="s">
        <v>1802</v>
      </c>
      <c r="K1181" s="1" t="s">
        <v>1813</v>
      </c>
      <c r="L1181" s="1">
        <v>70</v>
      </c>
      <c r="M1181" s="1">
        <v>324</v>
      </c>
      <c r="N1181">
        <f t="shared" si="162"/>
        <v>798.4</v>
      </c>
      <c r="O1181">
        <f t="shared" si="163"/>
        <v>648</v>
      </c>
      <c r="P1181">
        <f t="shared" si="164"/>
        <v>150.39999999999998</v>
      </c>
      <c r="Q1181">
        <f t="shared" si="165"/>
        <v>0.18837675350701399</v>
      </c>
      <c r="R1181">
        <f t="shared" si="166"/>
        <v>798.4</v>
      </c>
      <c r="S1181">
        <f t="shared" si="167"/>
        <v>150.39999999999998</v>
      </c>
      <c r="T1181" t="str">
        <f t="shared" si="168"/>
        <v>Mar</v>
      </c>
      <c r="U1181" t="str">
        <f t="shared" si="169"/>
        <v>Mar-2024</v>
      </c>
      <c r="V1181" s="3">
        <f t="shared" si="170"/>
        <v>45352</v>
      </c>
      <c r="W1181" t="str">
        <f>VLOOKUP(D1181,Products!A:G,3,FALSE)</f>
        <v>Sports &amp; Fitness</v>
      </c>
      <c r="X1181" t="str">
        <f>VLOOKUP(D1181,Products!A:G,2,FALSE)</f>
        <v>Cricket Bat</v>
      </c>
    </row>
    <row r="1182" spans="1:24">
      <c r="A1182" s="1" t="s">
        <v>2994</v>
      </c>
      <c r="B1182" s="2">
        <v>45487</v>
      </c>
      <c r="C1182" s="1" t="s">
        <v>1450</v>
      </c>
      <c r="D1182" s="1" t="s">
        <v>1719</v>
      </c>
      <c r="E1182" s="1">
        <v>1</v>
      </c>
      <c r="F1182" s="1">
        <v>399</v>
      </c>
      <c r="G1182" s="1">
        <v>0</v>
      </c>
      <c r="H1182" s="1" t="s">
        <v>1812</v>
      </c>
      <c r="I1182" s="1" t="s">
        <v>1815</v>
      </c>
      <c r="J1182" s="1" t="s">
        <v>1815</v>
      </c>
      <c r="K1182" s="1" t="s">
        <v>1810</v>
      </c>
      <c r="L1182" s="1">
        <v>60</v>
      </c>
      <c r="M1182" s="1">
        <v>248</v>
      </c>
      <c r="N1182">
        <f t="shared" si="162"/>
        <v>399</v>
      </c>
      <c r="O1182">
        <f t="shared" si="163"/>
        <v>248</v>
      </c>
      <c r="P1182">
        <f t="shared" si="164"/>
        <v>151</v>
      </c>
      <c r="Q1182">
        <f t="shared" si="165"/>
        <v>0.37844611528822053</v>
      </c>
      <c r="R1182">
        <f t="shared" si="166"/>
        <v>0</v>
      </c>
      <c r="S1182">
        <f t="shared" si="167"/>
        <v>0</v>
      </c>
      <c r="T1182" t="str">
        <f t="shared" si="168"/>
        <v>Jul</v>
      </c>
      <c r="U1182" t="str">
        <f t="shared" si="169"/>
        <v>Jul-2024</v>
      </c>
      <c r="V1182" s="3">
        <f t="shared" si="170"/>
        <v>45474</v>
      </c>
      <c r="W1182" t="str">
        <f>VLOOKUP(D1182,Products!A:G,3,FALSE)</f>
        <v>Fashion</v>
      </c>
      <c r="X1182" t="str">
        <f>VLOOKUP(D1182,Products!A:G,2,FALSE)</f>
        <v>Backpack</v>
      </c>
    </row>
    <row r="1183" spans="1:24">
      <c r="A1183" s="1" t="s">
        <v>2995</v>
      </c>
      <c r="B1183" s="2">
        <v>45836</v>
      </c>
      <c r="C1183" s="1" t="s">
        <v>122</v>
      </c>
      <c r="D1183" s="1" t="s">
        <v>1792</v>
      </c>
      <c r="E1183" s="1">
        <v>1</v>
      </c>
      <c r="F1183" s="1">
        <v>399</v>
      </c>
      <c r="G1183" s="1">
        <v>19.95</v>
      </c>
      <c r="H1183" s="1" t="s">
        <v>1801</v>
      </c>
      <c r="I1183" s="1" t="s">
        <v>1802</v>
      </c>
      <c r="J1183" s="1" t="s">
        <v>1809</v>
      </c>
      <c r="K1183" s="1" t="s">
        <v>1807</v>
      </c>
      <c r="L1183" s="1">
        <v>50</v>
      </c>
      <c r="M1183" s="1">
        <v>244</v>
      </c>
      <c r="N1183">
        <f t="shared" si="162"/>
        <v>379.05</v>
      </c>
      <c r="O1183">
        <f t="shared" si="163"/>
        <v>244</v>
      </c>
      <c r="P1183">
        <f t="shared" si="164"/>
        <v>135.05000000000001</v>
      </c>
      <c r="Q1183">
        <f t="shared" si="165"/>
        <v>0.35628545046827598</v>
      </c>
      <c r="R1183">
        <f t="shared" si="166"/>
        <v>379.05</v>
      </c>
      <c r="S1183">
        <f t="shared" si="167"/>
        <v>135.05000000000001</v>
      </c>
      <c r="T1183" t="str">
        <f t="shared" si="168"/>
        <v>Jun</v>
      </c>
      <c r="U1183" t="str">
        <f t="shared" si="169"/>
        <v>Jun-2025</v>
      </c>
      <c r="V1183" s="3">
        <f t="shared" si="170"/>
        <v>45809</v>
      </c>
      <c r="W1183" t="str">
        <f>VLOOKUP(D1183,Products!A:G,3,FALSE)</f>
        <v>Sports &amp; Fitness</v>
      </c>
      <c r="X1183" t="str">
        <f>VLOOKUP(D1183,Products!A:G,2,FALSE)</f>
        <v>Fitness Band</v>
      </c>
    </row>
    <row r="1184" spans="1:24">
      <c r="A1184" s="1" t="s">
        <v>2996</v>
      </c>
      <c r="B1184" s="2">
        <v>45536</v>
      </c>
      <c r="C1184" s="1" t="s">
        <v>1189</v>
      </c>
      <c r="D1184" s="1" t="s">
        <v>1670</v>
      </c>
      <c r="E1184" s="1">
        <v>4</v>
      </c>
      <c r="F1184" s="1">
        <v>599</v>
      </c>
      <c r="G1184" s="1">
        <v>0</v>
      </c>
      <c r="H1184" s="1" t="s">
        <v>1801</v>
      </c>
      <c r="I1184" s="1" t="s">
        <v>1815</v>
      </c>
      <c r="J1184" s="1" t="s">
        <v>1815</v>
      </c>
      <c r="K1184" s="1" t="s">
        <v>1813</v>
      </c>
      <c r="L1184" s="1">
        <v>80</v>
      </c>
      <c r="M1184" s="1">
        <v>426</v>
      </c>
      <c r="N1184">
        <f t="shared" si="162"/>
        <v>2396</v>
      </c>
      <c r="O1184">
        <f t="shared" si="163"/>
        <v>1704</v>
      </c>
      <c r="P1184">
        <f t="shared" si="164"/>
        <v>692</v>
      </c>
      <c r="Q1184">
        <f t="shared" si="165"/>
        <v>0.28881469115191988</v>
      </c>
      <c r="R1184">
        <f t="shared" si="166"/>
        <v>0</v>
      </c>
      <c r="S1184">
        <f t="shared" si="167"/>
        <v>0</v>
      </c>
      <c r="T1184" t="str">
        <f t="shared" si="168"/>
        <v>Sep</v>
      </c>
      <c r="U1184" t="str">
        <f t="shared" si="169"/>
        <v>Sep-2024</v>
      </c>
      <c r="V1184" s="3">
        <f t="shared" si="170"/>
        <v>45536</v>
      </c>
      <c r="W1184" t="str">
        <f>VLOOKUP(D1184,Products!A:G,3,FALSE)</f>
        <v>Electronics</v>
      </c>
      <c r="X1184" t="str">
        <f>VLOOKUP(D1184,Products!A:G,2,FALSE)</f>
        <v>Laptop</v>
      </c>
    </row>
    <row r="1185" spans="1:24">
      <c r="A1185" s="1" t="s">
        <v>2997</v>
      </c>
      <c r="B1185" s="2">
        <v>45678</v>
      </c>
      <c r="C1185" s="1" t="s">
        <v>141</v>
      </c>
      <c r="D1185" s="1" t="s">
        <v>1721</v>
      </c>
      <c r="E1185" s="1">
        <v>1</v>
      </c>
      <c r="F1185" s="1">
        <v>799</v>
      </c>
      <c r="G1185" s="1">
        <v>39.950000000000003</v>
      </c>
      <c r="H1185" s="1" t="s">
        <v>1805</v>
      </c>
      <c r="I1185" s="1" t="s">
        <v>1802</v>
      </c>
      <c r="J1185" s="1" t="s">
        <v>1802</v>
      </c>
      <c r="K1185" s="1" t="s">
        <v>1813</v>
      </c>
      <c r="L1185" s="1">
        <v>40</v>
      </c>
      <c r="M1185" s="1">
        <v>639</v>
      </c>
      <c r="N1185">
        <f t="shared" si="162"/>
        <v>759.05</v>
      </c>
      <c r="O1185">
        <f t="shared" si="163"/>
        <v>639</v>
      </c>
      <c r="P1185">
        <f t="shared" si="164"/>
        <v>120.04999999999995</v>
      </c>
      <c r="Q1185">
        <f t="shared" si="165"/>
        <v>0.15815822409590932</v>
      </c>
      <c r="R1185">
        <f t="shared" si="166"/>
        <v>759.05</v>
      </c>
      <c r="S1185">
        <f t="shared" si="167"/>
        <v>120.04999999999995</v>
      </c>
      <c r="T1185" t="str">
        <f t="shared" si="168"/>
        <v>Jan</v>
      </c>
      <c r="U1185" t="str">
        <f t="shared" si="169"/>
        <v>Jan-2025</v>
      </c>
      <c r="V1185" s="3">
        <f t="shared" si="170"/>
        <v>45658</v>
      </c>
      <c r="W1185" t="str">
        <f>VLOOKUP(D1185,Products!A:G,3,FALSE)</f>
        <v>Fashion</v>
      </c>
      <c r="X1185" t="str">
        <f>VLOOKUP(D1185,Products!A:G,2,FALSE)</f>
        <v>Backpack</v>
      </c>
    </row>
    <row r="1186" spans="1:24">
      <c r="A1186" s="1" t="s">
        <v>2998</v>
      </c>
      <c r="B1186" s="2">
        <v>45395</v>
      </c>
      <c r="C1186" s="1" t="s">
        <v>568</v>
      </c>
      <c r="D1186" s="1" t="s">
        <v>1764</v>
      </c>
      <c r="E1186" s="1">
        <v>4</v>
      </c>
      <c r="F1186" s="1">
        <v>499</v>
      </c>
      <c r="G1186" s="1">
        <v>299.39999999999998</v>
      </c>
      <c r="H1186" s="1" t="s">
        <v>1801</v>
      </c>
      <c r="I1186" s="1" t="s">
        <v>1802</v>
      </c>
      <c r="J1186" s="1" t="s">
        <v>1802</v>
      </c>
      <c r="K1186" s="1" t="s">
        <v>1803</v>
      </c>
      <c r="L1186" s="1">
        <v>60</v>
      </c>
      <c r="M1186" s="1">
        <v>334</v>
      </c>
      <c r="N1186">
        <f t="shared" si="162"/>
        <v>1696.6</v>
      </c>
      <c r="O1186">
        <f t="shared" si="163"/>
        <v>1336</v>
      </c>
      <c r="P1186">
        <f t="shared" si="164"/>
        <v>360.59999999999991</v>
      </c>
      <c r="Q1186">
        <f t="shared" si="165"/>
        <v>0.21254273252387124</v>
      </c>
      <c r="R1186">
        <f t="shared" si="166"/>
        <v>1696.6</v>
      </c>
      <c r="S1186">
        <f t="shared" si="167"/>
        <v>360.59999999999991</v>
      </c>
      <c r="T1186" t="str">
        <f t="shared" si="168"/>
        <v>Apr</v>
      </c>
      <c r="U1186" t="str">
        <f t="shared" si="169"/>
        <v>Apr-2024</v>
      </c>
      <c r="V1186" s="3">
        <f t="shared" si="170"/>
        <v>45383</v>
      </c>
      <c r="W1186" t="str">
        <f>VLOOKUP(D1186,Products!A:G,3,FALSE)</f>
        <v>Beauty &amp; Personal Care</v>
      </c>
      <c r="X1186" t="str">
        <f>VLOOKUP(D1186,Products!A:G,2,FALSE)</f>
        <v>Skin Care Kit</v>
      </c>
    </row>
    <row r="1187" spans="1:24">
      <c r="A1187" s="1" t="s">
        <v>2999</v>
      </c>
      <c r="B1187" s="2">
        <v>45816</v>
      </c>
      <c r="C1187" s="1" t="s">
        <v>576</v>
      </c>
      <c r="D1187" s="1" t="s">
        <v>1692</v>
      </c>
      <c r="E1187" s="1">
        <v>2</v>
      </c>
      <c r="F1187" s="1">
        <v>499</v>
      </c>
      <c r="G1187" s="1">
        <v>49.9</v>
      </c>
      <c r="H1187" s="1" t="s">
        <v>1812</v>
      </c>
      <c r="I1187" s="1" t="s">
        <v>1802</v>
      </c>
      <c r="J1187" s="1" t="s">
        <v>1809</v>
      </c>
      <c r="K1187" s="1" t="s">
        <v>1813</v>
      </c>
      <c r="L1187" s="1">
        <v>80</v>
      </c>
      <c r="M1187" s="1">
        <v>403</v>
      </c>
      <c r="N1187">
        <f t="shared" si="162"/>
        <v>948.1</v>
      </c>
      <c r="O1187">
        <f t="shared" si="163"/>
        <v>806</v>
      </c>
      <c r="P1187">
        <f t="shared" si="164"/>
        <v>142.10000000000002</v>
      </c>
      <c r="Q1187">
        <f t="shared" si="165"/>
        <v>0.14987870477797702</v>
      </c>
      <c r="R1187">
        <f t="shared" si="166"/>
        <v>948.1</v>
      </c>
      <c r="S1187">
        <f t="shared" si="167"/>
        <v>142.10000000000002</v>
      </c>
      <c r="T1187" t="str">
        <f t="shared" si="168"/>
        <v>Jun</v>
      </c>
      <c r="U1187" t="str">
        <f t="shared" si="169"/>
        <v>Jun-2025</v>
      </c>
      <c r="V1187" s="3">
        <f t="shared" si="170"/>
        <v>45809</v>
      </c>
      <c r="W1187" t="str">
        <f>VLOOKUP(D1187,Products!A:G,3,FALSE)</f>
        <v>Electronics</v>
      </c>
      <c r="X1187" t="str">
        <f>VLOOKUP(D1187,Products!A:G,2,FALSE)</f>
        <v>Power Bank</v>
      </c>
    </row>
    <row r="1188" spans="1:24">
      <c r="A1188" s="1" t="s">
        <v>3000</v>
      </c>
      <c r="B1188" s="2">
        <v>45296</v>
      </c>
      <c r="C1188" s="1" t="s">
        <v>246</v>
      </c>
      <c r="D1188" s="1" t="s">
        <v>1714</v>
      </c>
      <c r="E1188" s="1">
        <v>2</v>
      </c>
      <c r="F1188" s="1">
        <v>4999</v>
      </c>
      <c r="G1188" s="1">
        <v>0</v>
      </c>
      <c r="H1188" s="1" t="s">
        <v>1823</v>
      </c>
      <c r="I1188" s="1" t="s">
        <v>1815</v>
      </c>
      <c r="J1188" s="1" t="s">
        <v>1815</v>
      </c>
      <c r="K1188" s="1" t="s">
        <v>1813</v>
      </c>
      <c r="L1188" s="1">
        <v>80</v>
      </c>
      <c r="M1188" s="1">
        <v>3985</v>
      </c>
      <c r="N1188">
        <f t="shared" si="162"/>
        <v>9998</v>
      </c>
      <c r="O1188">
        <f t="shared" si="163"/>
        <v>7970</v>
      </c>
      <c r="P1188">
        <f t="shared" si="164"/>
        <v>2028</v>
      </c>
      <c r="Q1188">
        <f t="shared" si="165"/>
        <v>0.20284056811362272</v>
      </c>
      <c r="R1188">
        <f t="shared" si="166"/>
        <v>0</v>
      </c>
      <c r="S1188">
        <f t="shared" si="167"/>
        <v>0</v>
      </c>
      <c r="T1188" t="str">
        <f t="shared" si="168"/>
        <v>Jan</v>
      </c>
      <c r="U1188" t="str">
        <f t="shared" si="169"/>
        <v>Jan-2024</v>
      </c>
      <c r="V1188" s="3">
        <f t="shared" si="170"/>
        <v>45292</v>
      </c>
      <c r="W1188" t="str">
        <f>VLOOKUP(D1188,Products!A:G,3,FALSE)</f>
        <v>Fashion</v>
      </c>
      <c r="X1188" t="str">
        <f>VLOOKUP(D1188,Products!A:G,2,FALSE)</f>
        <v>Jacket</v>
      </c>
    </row>
    <row r="1189" spans="1:24">
      <c r="A1189" s="1" t="s">
        <v>3001</v>
      </c>
      <c r="B1189" s="2">
        <v>45844</v>
      </c>
      <c r="C1189" s="1" t="s">
        <v>404</v>
      </c>
      <c r="D1189" s="1" t="s">
        <v>1702</v>
      </c>
      <c r="E1189" s="1">
        <v>2</v>
      </c>
      <c r="F1189" s="1">
        <v>4999</v>
      </c>
      <c r="G1189" s="1">
        <v>0</v>
      </c>
      <c r="H1189" s="1" t="s">
        <v>1801</v>
      </c>
      <c r="I1189" s="1" t="s">
        <v>1815</v>
      </c>
      <c r="J1189" s="1" t="s">
        <v>1815</v>
      </c>
      <c r="K1189" s="1" t="s">
        <v>1810</v>
      </c>
      <c r="L1189" s="1">
        <v>100</v>
      </c>
      <c r="M1189" s="1">
        <v>3572</v>
      </c>
      <c r="N1189">
        <f t="shared" si="162"/>
        <v>9998</v>
      </c>
      <c r="O1189">
        <f t="shared" si="163"/>
        <v>7144</v>
      </c>
      <c r="P1189">
        <f t="shared" si="164"/>
        <v>2854</v>
      </c>
      <c r="Q1189">
        <f t="shared" si="165"/>
        <v>0.28545709141828368</v>
      </c>
      <c r="R1189">
        <f t="shared" si="166"/>
        <v>0</v>
      </c>
      <c r="S1189">
        <f t="shared" si="167"/>
        <v>0</v>
      </c>
      <c r="T1189" t="str">
        <f t="shared" si="168"/>
        <v>Jul</v>
      </c>
      <c r="U1189" t="str">
        <f t="shared" si="169"/>
        <v>Jul-2025</v>
      </c>
      <c r="V1189" s="3">
        <f t="shared" si="170"/>
        <v>45839</v>
      </c>
      <c r="W1189" t="str">
        <f>VLOOKUP(D1189,Products!A:G,3,FALSE)</f>
        <v>Fashion</v>
      </c>
      <c r="X1189" t="str">
        <f>VLOOKUP(D1189,Products!A:G,2,FALSE)</f>
        <v>Jeans</v>
      </c>
    </row>
    <row r="1190" spans="1:24">
      <c r="A1190" s="1" t="s">
        <v>3002</v>
      </c>
      <c r="B1190" s="2">
        <v>45844</v>
      </c>
      <c r="C1190" s="1" t="s">
        <v>1458</v>
      </c>
      <c r="D1190" s="1" t="s">
        <v>1756</v>
      </c>
      <c r="E1190" s="1">
        <v>3</v>
      </c>
      <c r="F1190" s="1">
        <v>299</v>
      </c>
      <c r="G1190" s="1">
        <v>0</v>
      </c>
      <c r="H1190" s="1" t="s">
        <v>1801</v>
      </c>
      <c r="I1190" s="1" t="s">
        <v>1815</v>
      </c>
      <c r="J1190" s="1" t="s">
        <v>1815</v>
      </c>
      <c r="K1190" s="1" t="s">
        <v>1813</v>
      </c>
      <c r="L1190" s="1">
        <v>60</v>
      </c>
      <c r="M1190" s="1">
        <v>223</v>
      </c>
      <c r="N1190">
        <f t="shared" si="162"/>
        <v>897</v>
      </c>
      <c r="O1190">
        <f t="shared" si="163"/>
        <v>669</v>
      </c>
      <c r="P1190">
        <f t="shared" si="164"/>
        <v>228</v>
      </c>
      <c r="Q1190">
        <f t="shared" si="165"/>
        <v>0.25418060200668896</v>
      </c>
      <c r="R1190">
        <f t="shared" si="166"/>
        <v>0</v>
      </c>
      <c r="S1190">
        <f t="shared" si="167"/>
        <v>0</v>
      </c>
      <c r="T1190" t="str">
        <f t="shared" si="168"/>
        <v>Jul</v>
      </c>
      <c r="U1190" t="str">
        <f t="shared" si="169"/>
        <v>Jul-2025</v>
      </c>
      <c r="V1190" s="3">
        <f t="shared" si="170"/>
        <v>45839</v>
      </c>
      <c r="W1190" t="str">
        <f>VLOOKUP(D1190,Products!A:G,3,FALSE)</f>
        <v>Beauty &amp; Personal Care</v>
      </c>
      <c r="X1190" t="str">
        <f>VLOOKUP(D1190,Products!A:G,2,FALSE)</f>
        <v>Shampoo</v>
      </c>
    </row>
    <row r="1191" spans="1:24">
      <c r="A1191" s="1" t="s">
        <v>3003</v>
      </c>
      <c r="B1191" s="2">
        <v>45896</v>
      </c>
      <c r="C1191" s="1" t="s">
        <v>456</v>
      </c>
      <c r="D1191" s="1" t="s">
        <v>1751</v>
      </c>
      <c r="E1191" s="1">
        <v>2</v>
      </c>
      <c r="F1191" s="1">
        <v>1599</v>
      </c>
      <c r="G1191" s="1">
        <v>0</v>
      </c>
      <c r="H1191" s="1" t="s">
        <v>1805</v>
      </c>
      <c r="I1191" s="1" t="s">
        <v>1802</v>
      </c>
      <c r="J1191" s="1" t="s">
        <v>1802</v>
      </c>
      <c r="K1191" s="1" t="s">
        <v>1813</v>
      </c>
      <c r="L1191" s="1">
        <v>60</v>
      </c>
      <c r="M1191" s="1">
        <v>1023</v>
      </c>
      <c r="N1191">
        <f t="shared" si="162"/>
        <v>3198</v>
      </c>
      <c r="O1191">
        <f t="shared" si="163"/>
        <v>2046</v>
      </c>
      <c r="P1191">
        <f t="shared" si="164"/>
        <v>1152</v>
      </c>
      <c r="Q1191">
        <f t="shared" si="165"/>
        <v>0.36022514071294559</v>
      </c>
      <c r="R1191">
        <f t="shared" si="166"/>
        <v>3198</v>
      </c>
      <c r="S1191">
        <f t="shared" si="167"/>
        <v>1152</v>
      </c>
      <c r="T1191" t="str">
        <f t="shared" si="168"/>
        <v>Aug</v>
      </c>
      <c r="U1191" t="str">
        <f t="shared" si="169"/>
        <v>Aug-2025</v>
      </c>
      <c r="V1191" s="3">
        <f t="shared" si="170"/>
        <v>45870</v>
      </c>
      <c r="W1191" t="str">
        <f>VLOOKUP(D1191,Products!A:G,3,FALSE)</f>
        <v>Beauty &amp; Personal Care</v>
      </c>
      <c r="X1191" t="str">
        <f>VLOOKUP(D1191,Products!A:G,2,FALSE)</f>
        <v>Face Wash</v>
      </c>
    </row>
    <row r="1192" spans="1:24">
      <c r="A1192" s="1" t="s">
        <v>3004</v>
      </c>
      <c r="B1192" s="2">
        <v>45337</v>
      </c>
      <c r="C1192" s="1" t="s">
        <v>1259</v>
      </c>
      <c r="D1192" s="1" t="s">
        <v>1715</v>
      </c>
      <c r="E1192" s="1">
        <v>4</v>
      </c>
      <c r="F1192" s="1">
        <v>1299</v>
      </c>
      <c r="G1192" s="1">
        <v>1039.2</v>
      </c>
      <c r="H1192" s="1" t="s">
        <v>1823</v>
      </c>
      <c r="I1192" s="1" t="s">
        <v>1802</v>
      </c>
      <c r="J1192" s="1" t="s">
        <v>1802</v>
      </c>
      <c r="K1192" s="1" t="s">
        <v>1813</v>
      </c>
      <c r="L1192" s="1">
        <v>70</v>
      </c>
      <c r="M1192" s="1">
        <v>863</v>
      </c>
      <c r="N1192">
        <f t="shared" si="162"/>
        <v>4156.8</v>
      </c>
      <c r="O1192">
        <f t="shared" si="163"/>
        <v>3452</v>
      </c>
      <c r="P1192">
        <f t="shared" si="164"/>
        <v>704.80000000000018</v>
      </c>
      <c r="Q1192">
        <f t="shared" si="165"/>
        <v>0.16955350269438033</v>
      </c>
      <c r="R1192">
        <f t="shared" si="166"/>
        <v>4156.8</v>
      </c>
      <c r="S1192">
        <f t="shared" si="167"/>
        <v>704.80000000000018</v>
      </c>
      <c r="T1192" t="str">
        <f t="shared" si="168"/>
        <v>Feb</v>
      </c>
      <c r="U1192" t="str">
        <f t="shared" si="169"/>
        <v>Feb-2024</v>
      </c>
      <c r="V1192" s="3">
        <f t="shared" si="170"/>
        <v>45323</v>
      </c>
      <c r="W1192" t="str">
        <f>VLOOKUP(D1192,Products!A:G,3,FALSE)</f>
        <v>Fashion</v>
      </c>
      <c r="X1192" t="str">
        <f>VLOOKUP(D1192,Products!A:G,2,FALSE)</f>
        <v>Jacket</v>
      </c>
    </row>
    <row r="1193" spans="1:24">
      <c r="A1193" s="1" t="s">
        <v>3005</v>
      </c>
      <c r="B1193" s="2">
        <v>45381</v>
      </c>
      <c r="C1193" s="1" t="s">
        <v>563</v>
      </c>
      <c r="D1193" s="1" t="s">
        <v>1680</v>
      </c>
      <c r="E1193" s="1">
        <v>2</v>
      </c>
      <c r="F1193" s="1">
        <v>2499</v>
      </c>
      <c r="G1193" s="1">
        <v>0</v>
      </c>
      <c r="H1193" s="1" t="s">
        <v>1823</v>
      </c>
      <c r="I1193" s="1" t="s">
        <v>1802</v>
      </c>
      <c r="J1193" s="1" t="s">
        <v>1802</v>
      </c>
      <c r="K1193" s="1" t="s">
        <v>1813</v>
      </c>
      <c r="L1193" s="1">
        <v>100</v>
      </c>
      <c r="M1193" s="1">
        <v>2030</v>
      </c>
      <c r="N1193">
        <f t="shared" si="162"/>
        <v>4998</v>
      </c>
      <c r="O1193">
        <f t="shared" si="163"/>
        <v>4060</v>
      </c>
      <c r="P1193">
        <f t="shared" si="164"/>
        <v>938</v>
      </c>
      <c r="Q1193">
        <f t="shared" si="165"/>
        <v>0.1876750700280112</v>
      </c>
      <c r="R1193">
        <f t="shared" si="166"/>
        <v>4998</v>
      </c>
      <c r="S1193">
        <f t="shared" si="167"/>
        <v>938</v>
      </c>
      <c r="T1193" t="str">
        <f t="shared" si="168"/>
        <v>Mar</v>
      </c>
      <c r="U1193" t="str">
        <f t="shared" si="169"/>
        <v>Mar-2024</v>
      </c>
      <c r="V1193" s="3">
        <f t="shared" si="170"/>
        <v>45352</v>
      </c>
      <c r="W1193" t="str">
        <f>VLOOKUP(D1193,Products!A:G,3,FALSE)</f>
        <v>Electronics</v>
      </c>
      <c r="X1193" t="str">
        <f>VLOOKUP(D1193,Products!A:G,2,FALSE)</f>
        <v>Headphones</v>
      </c>
    </row>
    <row r="1194" spans="1:24">
      <c r="A1194" s="1" t="s">
        <v>3006</v>
      </c>
      <c r="B1194" s="2">
        <v>45525</v>
      </c>
      <c r="C1194" s="1" t="s">
        <v>1011</v>
      </c>
      <c r="D1194" s="1" t="s">
        <v>1706</v>
      </c>
      <c r="E1194" s="1">
        <v>1</v>
      </c>
      <c r="F1194" s="1">
        <v>799</v>
      </c>
      <c r="G1194" s="1">
        <v>199.75</v>
      </c>
      <c r="H1194" s="1" t="s">
        <v>1805</v>
      </c>
      <c r="I1194" s="1" t="s">
        <v>1802</v>
      </c>
      <c r="J1194" s="1" t="s">
        <v>1809</v>
      </c>
      <c r="K1194" s="1" t="s">
        <v>1803</v>
      </c>
      <c r="L1194" s="1">
        <v>100</v>
      </c>
      <c r="M1194" s="1">
        <v>526</v>
      </c>
      <c r="N1194">
        <f t="shared" si="162"/>
        <v>599.25</v>
      </c>
      <c r="O1194">
        <f t="shared" si="163"/>
        <v>526</v>
      </c>
      <c r="P1194">
        <f t="shared" si="164"/>
        <v>73.25</v>
      </c>
      <c r="Q1194">
        <f t="shared" si="165"/>
        <v>0.12223612849395077</v>
      </c>
      <c r="R1194">
        <f t="shared" si="166"/>
        <v>599.25</v>
      </c>
      <c r="S1194">
        <f t="shared" si="167"/>
        <v>73.25</v>
      </c>
      <c r="T1194" t="str">
        <f t="shared" si="168"/>
        <v>Aug</v>
      </c>
      <c r="U1194" t="str">
        <f t="shared" si="169"/>
        <v>Aug-2024</v>
      </c>
      <c r="V1194" s="3">
        <f t="shared" si="170"/>
        <v>45505</v>
      </c>
      <c r="W1194" t="str">
        <f>VLOOKUP(D1194,Products!A:G,3,FALSE)</f>
        <v>Fashion</v>
      </c>
      <c r="X1194" t="str">
        <f>VLOOKUP(D1194,Products!A:G,2,FALSE)</f>
        <v>Jeans</v>
      </c>
    </row>
    <row r="1195" spans="1:24">
      <c r="A1195" s="1" t="s">
        <v>3007</v>
      </c>
      <c r="B1195" s="2">
        <v>45810</v>
      </c>
      <c r="C1195" s="1" t="s">
        <v>1626</v>
      </c>
      <c r="D1195" s="1" t="s">
        <v>1764</v>
      </c>
      <c r="E1195" s="1">
        <v>4</v>
      </c>
      <c r="F1195" s="1">
        <v>499</v>
      </c>
      <c r="G1195" s="1">
        <v>0</v>
      </c>
      <c r="H1195" s="1" t="s">
        <v>1805</v>
      </c>
      <c r="I1195" s="1" t="s">
        <v>1802</v>
      </c>
      <c r="J1195" s="1" t="s">
        <v>1802</v>
      </c>
      <c r="K1195" s="1" t="s">
        <v>1803</v>
      </c>
      <c r="L1195" s="1">
        <v>40</v>
      </c>
      <c r="M1195" s="1">
        <v>334</v>
      </c>
      <c r="N1195">
        <f t="shared" si="162"/>
        <v>1996</v>
      </c>
      <c r="O1195">
        <f t="shared" si="163"/>
        <v>1336</v>
      </c>
      <c r="P1195">
        <f t="shared" si="164"/>
        <v>660</v>
      </c>
      <c r="Q1195">
        <f t="shared" si="165"/>
        <v>0.33066132264529058</v>
      </c>
      <c r="R1195">
        <f t="shared" si="166"/>
        <v>1996</v>
      </c>
      <c r="S1195">
        <f t="shared" si="167"/>
        <v>660</v>
      </c>
      <c r="T1195" t="str">
        <f t="shared" si="168"/>
        <v>Jun</v>
      </c>
      <c r="U1195" t="str">
        <f t="shared" si="169"/>
        <v>Jun-2025</v>
      </c>
      <c r="V1195" s="3">
        <f t="shared" si="170"/>
        <v>45809</v>
      </c>
      <c r="W1195" t="str">
        <f>VLOOKUP(D1195,Products!A:G,3,FALSE)</f>
        <v>Beauty &amp; Personal Care</v>
      </c>
      <c r="X1195" t="str">
        <f>VLOOKUP(D1195,Products!A:G,2,FALSE)</f>
        <v>Skin Care Kit</v>
      </c>
    </row>
    <row r="1196" spans="1:24">
      <c r="A1196" s="1" t="s">
        <v>3008</v>
      </c>
      <c r="B1196" s="2">
        <v>45389</v>
      </c>
      <c r="C1196" s="1" t="s">
        <v>881</v>
      </c>
      <c r="D1196" s="1" t="s">
        <v>1762</v>
      </c>
      <c r="E1196" s="1">
        <v>4</v>
      </c>
      <c r="F1196" s="1">
        <v>999</v>
      </c>
      <c r="G1196" s="1">
        <v>0</v>
      </c>
      <c r="H1196" s="1" t="s">
        <v>1823</v>
      </c>
      <c r="I1196" s="1" t="s">
        <v>1802</v>
      </c>
      <c r="J1196" s="1" t="s">
        <v>1802</v>
      </c>
      <c r="K1196" s="1" t="s">
        <v>1810</v>
      </c>
      <c r="L1196" s="1">
        <v>60</v>
      </c>
      <c r="M1196" s="1">
        <v>818</v>
      </c>
      <c r="N1196">
        <f t="shared" si="162"/>
        <v>3996</v>
      </c>
      <c r="O1196">
        <f t="shared" si="163"/>
        <v>3272</v>
      </c>
      <c r="P1196">
        <f t="shared" si="164"/>
        <v>724</v>
      </c>
      <c r="Q1196">
        <f t="shared" si="165"/>
        <v>0.18118118118118118</v>
      </c>
      <c r="R1196">
        <f t="shared" si="166"/>
        <v>3996</v>
      </c>
      <c r="S1196">
        <f t="shared" si="167"/>
        <v>724</v>
      </c>
      <c r="T1196" t="str">
        <f t="shared" si="168"/>
        <v>Apr</v>
      </c>
      <c r="U1196" t="str">
        <f t="shared" si="169"/>
        <v>Apr-2024</v>
      </c>
      <c r="V1196" s="3">
        <f t="shared" si="170"/>
        <v>45383</v>
      </c>
      <c r="W1196" t="str">
        <f>VLOOKUP(D1196,Products!A:G,3,FALSE)</f>
        <v>Beauty &amp; Personal Care</v>
      </c>
      <c r="X1196" t="str">
        <f>VLOOKUP(D1196,Products!A:G,2,FALSE)</f>
        <v>Trimmer</v>
      </c>
    </row>
    <row r="1197" spans="1:24">
      <c r="A1197" s="1" t="s">
        <v>3009</v>
      </c>
      <c r="B1197" s="2">
        <v>45539</v>
      </c>
      <c r="C1197" s="1" t="s">
        <v>1379</v>
      </c>
      <c r="D1197" s="1" t="s">
        <v>1738</v>
      </c>
      <c r="E1197" s="1">
        <v>4</v>
      </c>
      <c r="F1197" s="1">
        <v>599</v>
      </c>
      <c r="G1197" s="1">
        <v>119.8</v>
      </c>
      <c r="H1197" s="1" t="s">
        <v>1801</v>
      </c>
      <c r="I1197" s="1" t="s">
        <v>1802</v>
      </c>
      <c r="J1197" s="1" t="s">
        <v>1802</v>
      </c>
      <c r="K1197" s="1" t="s">
        <v>1807</v>
      </c>
      <c r="L1197" s="1">
        <v>70</v>
      </c>
      <c r="M1197" s="1">
        <v>443</v>
      </c>
      <c r="N1197">
        <f t="shared" si="162"/>
        <v>2276.1999999999998</v>
      </c>
      <c r="O1197">
        <f t="shared" si="163"/>
        <v>1772</v>
      </c>
      <c r="P1197">
        <f t="shared" si="164"/>
        <v>504.19999999999982</v>
      </c>
      <c r="Q1197">
        <f t="shared" si="165"/>
        <v>0.22150953343291443</v>
      </c>
      <c r="R1197">
        <f t="shared" si="166"/>
        <v>2276.1999999999998</v>
      </c>
      <c r="S1197">
        <f t="shared" si="167"/>
        <v>504.19999999999982</v>
      </c>
      <c r="T1197" t="str">
        <f t="shared" si="168"/>
        <v>Sep</v>
      </c>
      <c r="U1197" t="str">
        <f t="shared" si="169"/>
        <v>Sep-2024</v>
      </c>
      <c r="V1197" s="3">
        <f t="shared" si="170"/>
        <v>45536</v>
      </c>
      <c r="W1197" t="str">
        <f>VLOOKUP(D1197,Products!A:G,3,FALSE)</f>
        <v>Home &amp; Kitchen</v>
      </c>
      <c r="X1197" t="str">
        <f>VLOOKUP(D1197,Products!A:G,2,FALSE)</f>
        <v>Bedsheet</v>
      </c>
    </row>
    <row r="1198" spans="1:24">
      <c r="A1198" s="1" t="s">
        <v>3010</v>
      </c>
      <c r="B1198" s="2">
        <v>45368</v>
      </c>
      <c r="C1198" s="1" t="s">
        <v>875</v>
      </c>
      <c r="D1198" s="1" t="s">
        <v>1792</v>
      </c>
      <c r="E1198" s="1">
        <v>2</v>
      </c>
      <c r="F1198" s="1">
        <v>399</v>
      </c>
      <c r="G1198" s="1">
        <v>0</v>
      </c>
      <c r="H1198" s="1" t="s">
        <v>1821</v>
      </c>
      <c r="I1198" s="1" t="s">
        <v>1802</v>
      </c>
      <c r="J1198" s="1" t="s">
        <v>1802</v>
      </c>
      <c r="K1198" s="1" t="s">
        <v>1803</v>
      </c>
      <c r="L1198" s="1">
        <v>100</v>
      </c>
      <c r="M1198" s="1">
        <v>244</v>
      </c>
      <c r="N1198">
        <f t="shared" si="162"/>
        <v>798</v>
      </c>
      <c r="O1198">
        <f t="shared" si="163"/>
        <v>488</v>
      </c>
      <c r="P1198">
        <f t="shared" si="164"/>
        <v>310</v>
      </c>
      <c r="Q1198">
        <f t="shared" si="165"/>
        <v>0.38847117794486213</v>
      </c>
      <c r="R1198">
        <f t="shared" si="166"/>
        <v>798</v>
      </c>
      <c r="S1198">
        <f t="shared" si="167"/>
        <v>310</v>
      </c>
      <c r="T1198" t="str">
        <f t="shared" si="168"/>
        <v>Mar</v>
      </c>
      <c r="U1198" t="str">
        <f t="shared" si="169"/>
        <v>Mar-2024</v>
      </c>
      <c r="V1198" s="3">
        <f t="shared" si="170"/>
        <v>45352</v>
      </c>
      <c r="W1198" t="str">
        <f>VLOOKUP(D1198,Products!A:G,3,FALSE)</f>
        <v>Sports &amp; Fitness</v>
      </c>
      <c r="X1198" t="str">
        <f>VLOOKUP(D1198,Products!A:G,2,FALSE)</f>
        <v>Fitness Band</v>
      </c>
    </row>
    <row r="1199" spans="1:24">
      <c r="A1199" s="1" t="s">
        <v>3011</v>
      </c>
      <c r="B1199" s="2">
        <v>45658</v>
      </c>
      <c r="C1199" s="1" t="s">
        <v>1140</v>
      </c>
      <c r="D1199" s="1" t="s">
        <v>1748</v>
      </c>
      <c r="E1199" s="1">
        <v>3</v>
      </c>
      <c r="F1199" s="1">
        <v>299</v>
      </c>
      <c r="G1199" s="1">
        <v>0</v>
      </c>
      <c r="H1199" s="1" t="s">
        <v>1801</v>
      </c>
      <c r="I1199" s="1" t="s">
        <v>1802</v>
      </c>
      <c r="J1199" s="1" t="s">
        <v>1809</v>
      </c>
      <c r="K1199" s="1" t="s">
        <v>1813</v>
      </c>
      <c r="L1199" s="1">
        <v>100</v>
      </c>
      <c r="M1199" s="1">
        <v>170</v>
      </c>
      <c r="N1199">
        <f t="shared" si="162"/>
        <v>897</v>
      </c>
      <c r="O1199">
        <f t="shared" si="163"/>
        <v>510</v>
      </c>
      <c r="P1199">
        <f t="shared" si="164"/>
        <v>387</v>
      </c>
      <c r="Q1199">
        <f t="shared" si="165"/>
        <v>0.43143812709030099</v>
      </c>
      <c r="R1199">
        <f t="shared" si="166"/>
        <v>897</v>
      </c>
      <c r="S1199">
        <f t="shared" si="167"/>
        <v>387</v>
      </c>
      <c r="T1199" t="str">
        <f t="shared" si="168"/>
        <v>Jan</v>
      </c>
      <c r="U1199" t="str">
        <f t="shared" si="169"/>
        <v>Jan-2025</v>
      </c>
      <c r="V1199" s="3">
        <f t="shared" si="170"/>
        <v>45658</v>
      </c>
      <c r="W1199" t="str">
        <f>VLOOKUP(D1199,Products!A:G,3,FALSE)</f>
        <v>Beauty &amp; Personal Care</v>
      </c>
      <c r="X1199" t="str">
        <f>VLOOKUP(D1199,Products!A:G,2,FALSE)</f>
        <v>Face Wash</v>
      </c>
    </row>
    <row r="1200" spans="1:24">
      <c r="A1200" s="1" t="s">
        <v>3012</v>
      </c>
      <c r="B1200" s="2">
        <v>45818</v>
      </c>
      <c r="C1200" s="1" t="s">
        <v>1261</v>
      </c>
      <c r="D1200" s="1" t="s">
        <v>1725</v>
      </c>
      <c r="E1200" s="1">
        <v>1</v>
      </c>
      <c r="F1200" s="1">
        <v>2499</v>
      </c>
      <c r="G1200" s="1">
        <v>249.9</v>
      </c>
      <c r="H1200" s="1" t="s">
        <v>1801</v>
      </c>
      <c r="I1200" s="1" t="s">
        <v>1802</v>
      </c>
      <c r="J1200" s="1" t="s">
        <v>1802</v>
      </c>
      <c r="K1200" s="1" t="s">
        <v>1813</v>
      </c>
      <c r="L1200" s="1">
        <v>70</v>
      </c>
      <c r="M1200" s="1">
        <v>1833</v>
      </c>
      <c r="N1200">
        <f t="shared" si="162"/>
        <v>2249.1</v>
      </c>
      <c r="O1200">
        <f t="shared" si="163"/>
        <v>1833</v>
      </c>
      <c r="P1200">
        <f t="shared" si="164"/>
        <v>416.09999999999991</v>
      </c>
      <c r="Q1200">
        <f t="shared" si="165"/>
        <v>0.18500733626784044</v>
      </c>
      <c r="R1200">
        <f t="shared" si="166"/>
        <v>2249.1</v>
      </c>
      <c r="S1200">
        <f t="shared" si="167"/>
        <v>416.09999999999991</v>
      </c>
      <c r="T1200" t="str">
        <f t="shared" si="168"/>
        <v>Jun</v>
      </c>
      <c r="U1200" t="str">
        <f t="shared" si="169"/>
        <v>Jun-2025</v>
      </c>
      <c r="V1200" s="3">
        <f t="shared" si="170"/>
        <v>45809</v>
      </c>
      <c r="W1200" t="str">
        <f>VLOOKUP(D1200,Products!A:G,3,FALSE)</f>
        <v>Home &amp; Kitchen</v>
      </c>
      <c r="X1200" t="str">
        <f>VLOOKUP(D1200,Products!A:G,2,FALSE)</f>
        <v>Mixer Grinder</v>
      </c>
    </row>
    <row r="1201" spans="1:24">
      <c r="A1201" s="1" t="s">
        <v>3013</v>
      </c>
      <c r="B1201" s="2">
        <v>45380</v>
      </c>
      <c r="C1201" s="1" t="s">
        <v>621</v>
      </c>
      <c r="D1201" s="1" t="s">
        <v>1794</v>
      </c>
      <c r="E1201" s="1">
        <v>1</v>
      </c>
      <c r="F1201" s="1">
        <v>299</v>
      </c>
      <c r="G1201" s="1">
        <v>44.85</v>
      </c>
      <c r="H1201" s="1" t="s">
        <v>1823</v>
      </c>
      <c r="I1201" s="1" t="s">
        <v>1802</v>
      </c>
      <c r="J1201" s="1" t="s">
        <v>1802</v>
      </c>
      <c r="K1201" s="1" t="s">
        <v>1813</v>
      </c>
      <c r="L1201" s="1">
        <v>60</v>
      </c>
      <c r="M1201" s="1">
        <v>168</v>
      </c>
      <c r="N1201">
        <f t="shared" si="162"/>
        <v>254.15</v>
      </c>
      <c r="O1201">
        <f t="shared" si="163"/>
        <v>168</v>
      </c>
      <c r="P1201">
        <f t="shared" si="164"/>
        <v>86.15</v>
      </c>
      <c r="Q1201">
        <f t="shared" si="165"/>
        <v>0.33897304741294515</v>
      </c>
      <c r="R1201">
        <f t="shared" si="166"/>
        <v>254.15</v>
      </c>
      <c r="S1201">
        <f t="shared" si="167"/>
        <v>86.15</v>
      </c>
      <c r="T1201" t="str">
        <f t="shared" si="168"/>
        <v>Mar</v>
      </c>
      <c r="U1201" t="str">
        <f t="shared" si="169"/>
        <v>Mar-2024</v>
      </c>
      <c r="V1201" s="3">
        <f t="shared" si="170"/>
        <v>45352</v>
      </c>
      <c r="W1201" t="str">
        <f>VLOOKUP(D1201,Products!A:G,3,FALSE)</f>
        <v>Sports &amp; Fitness</v>
      </c>
      <c r="X1201" t="str">
        <f>VLOOKUP(D1201,Products!A:G,2,FALSE)</f>
        <v>Fitness Band</v>
      </c>
    </row>
    <row r="1202" spans="1:24">
      <c r="A1202" s="1" t="s">
        <v>3014</v>
      </c>
      <c r="B1202" s="2">
        <v>45736</v>
      </c>
      <c r="C1202" s="1" t="s">
        <v>939</v>
      </c>
      <c r="D1202" s="1" t="s">
        <v>1707</v>
      </c>
      <c r="E1202" s="1">
        <v>4</v>
      </c>
      <c r="F1202" s="1">
        <v>2499</v>
      </c>
      <c r="G1202" s="1">
        <v>999.6</v>
      </c>
      <c r="H1202" s="1" t="s">
        <v>1823</v>
      </c>
      <c r="I1202" s="1" t="s">
        <v>1802</v>
      </c>
      <c r="J1202" s="1" t="s">
        <v>1802</v>
      </c>
      <c r="K1202" s="1" t="s">
        <v>1803</v>
      </c>
      <c r="L1202" s="1">
        <v>80</v>
      </c>
      <c r="M1202" s="1">
        <v>1584</v>
      </c>
      <c r="N1202">
        <f t="shared" si="162"/>
        <v>8996.4</v>
      </c>
      <c r="O1202">
        <f t="shared" si="163"/>
        <v>6336</v>
      </c>
      <c r="P1202">
        <f t="shared" si="164"/>
        <v>2660.3999999999996</v>
      </c>
      <c r="Q1202">
        <f t="shared" si="165"/>
        <v>0.29571828731492594</v>
      </c>
      <c r="R1202">
        <f t="shared" si="166"/>
        <v>8996.4</v>
      </c>
      <c r="S1202">
        <f t="shared" si="167"/>
        <v>2660.3999999999996</v>
      </c>
      <c r="T1202" t="str">
        <f t="shared" si="168"/>
        <v>Mar</v>
      </c>
      <c r="U1202" t="str">
        <f t="shared" si="169"/>
        <v>Mar-2025</v>
      </c>
      <c r="V1202" s="3">
        <f t="shared" si="170"/>
        <v>45717</v>
      </c>
      <c r="W1202" t="str">
        <f>VLOOKUP(D1202,Products!A:G,3,FALSE)</f>
        <v>Fashion</v>
      </c>
      <c r="X1202" t="str">
        <f>VLOOKUP(D1202,Products!A:G,2,FALSE)</f>
        <v>Sneakers</v>
      </c>
    </row>
    <row r="1203" spans="1:24">
      <c r="A1203" s="1" t="s">
        <v>3015</v>
      </c>
      <c r="B1203" s="2">
        <v>45440</v>
      </c>
      <c r="C1203" s="1" t="s">
        <v>1634</v>
      </c>
      <c r="D1203" s="1" t="s">
        <v>1745</v>
      </c>
      <c r="E1203" s="1">
        <v>1</v>
      </c>
      <c r="F1203" s="1">
        <v>599</v>
      </c>
      <c r="G1203" s="1">
        <v>59.9</v>
      </c>
      <c r="H1203" s="1" t="s">
        <v>1801</v>
      </c>
      <c r="I1203" s="1" t="s">
        <v>1802</v>
      </c>
      <c r="J1203" s="1" t="s">
        <v>1802</v>
      </c>
      <c r="K1203" s="1" t="s">
        <v>1810</v>
      </c>
      <c r="L1203" s="1">
        <v>70</v>
      </c>
      <c r="M1203" s="1">
        <v>464</v>
      </c>
      <c r="N1203">
        <f t="shared" si="162"/>
        <v>539.1</v>
      </c>
      <c r="O1203">
        <f t="shared" si="163"/>
        <v>464</v>
      </c>
      <c r="P1203">
        <f t="shared" si="164"/>
        <v>75.100000000000023</v>
      </c>
      <c r="Q1203">
        <f t="shared" si="165"/>
        <v>0.13930625115933967</v>
      </c>
      <c r="R1203">
        <f t="shared" si="166"/>
        <v>539.1</v>
      </c>
      <c r="S1203">
        <f t="shared" si="167"/>
        <v>75.100000000000023</v>
      </c>
      <c r="T1203" t="str">
        <f t="shared" si="168"/>
        <v>May</v>
      </c>
      <c r="U1203" t="str">
        <f t="shared" si="169"/>
        <v>May-2024</v>
      </c>
      <c r="V1203" s="3">
        <f t="shared" si="170"/>
        <v>45413</v>
      </c>
      <c r="W1203" t="str">
        <f>VLOOKUP(D1203,Products!A:G,3,FALSE)</f>
        <v>Home &amp; Kitchen</v>
      </c>
      <c r="X1203" t="str">
        <f>VLOOKUP(D1203,Products!A:G,2,FALSE)</f>
        <v>Storage Box</v>
      </c>
    </row>
    <row r="1204" spans="1:24">
      <c r="A1204" s="1" t="s">
        <v>3016</v>
      </c>
      <c r="B1204" s="2">
        <v>45352</v>
      </c>
      <c r="C1204" s="1" t="s">
        <v>406</v>
      </c>
      <c r="D1204" s="1" t="s">
        <v>1706</v>
      </c>
      <c r="E1204" s="1">
        <v>4</v>
      </c>
      <c r="F1204" s="1">
        <v>799</v>
      </c>
      <c r="G1204" s="1">
        <v>479.4</v>
      </c>
      <c r="H1204" s="1" t="s">
        <v>1805</v>
      </c>
      <c r="I1204" s="1" t="s">
        <v>1802</v>
      </c>
      <c r="J1204" s="1" t="s">
        <v>1802</v>
      </c>
      <c r="K1204" s="1" t="s">
        <v>1807</v>
      </c>
      <c r="L1204" s="1">
        <v>80</v>
      </c>
      <c r="M1204" s="1">
        <v>526</v>
      </c>
      <c r="N1204">
        <f t="shared" si="162"/>
        <v>2716.6</v>
      </c>
      <c r="O1204">
        <f t="shared" si="163"/>
        <v>2104</v>
      </c>
      <c r="P1204">
        <f t="shared" si="164"/>
        <v>612.59999999999991</v>
      </c>
      <c r="Q1204">
        <f t="shared" si="165"/>
        <v>0.22550246631819182</v>
      </c>
      <c r="R1204">
        <f t="shared" si="166"/>
        <v>2716.6</v>
      </c>
      <c r="S1204">
        <f t="shared" si="167"/>
        <v>612.59999999999991</v>
      </c>
      <c r="T1204" t="str">
        <f t="shared" si="168"/>
        <v>Mar</v>
      </c>
      <c r="U1204" t="str">
        <f t="shared" si="169"/>
        <v>Mar-2024</v>
      </c>
      <c r="V1204" s="3">
        <f t="shared" si="170"/>
        <v>45352</v>
      </c>
      <c r="W1204" t="str">
        <f>VLOOKUP(D1204,Products!A:G,3,FALSE)</f>
        <v>Fashion</v>
      </c>
      <c r="X1204" t="str">
        <f>VLOOKUP(D1204,Products!A:G,2,FALSE)</f>
        <v>Jeans</v>
      </c>
    </row>
    <row r="1205" spans="1:24">
      <c r="A1205" s="1" t="s">
        <v>3017</v>
      </c>
      <c r="B1205" s="2">
        <v>45314</v>
      </c>
      <c r="C1205" s="1" t="s">
        <v>357</v>
      </c>
      <c r="D1205" s="1" t="s">
        <v>1660</v>
      </c>
      <c r="E1205" s="1">
        <v>1</v>
      </c>
      <c r="F1205" s="1">
        <v>799</v>
      </c>
      <c r="G1205" s="1">
        <v>0</v>
      </c>
      <c r="H1205" s="1" t="s">
        <v>1801</v>
      </c>
      <c r="I1205" s="1" t="s">
        <v>1802</v>
      </c>
      <c r="J1205" s="1" t="s">
        <v>1809</v>
      </c>
      <c r="K1205" s="1" t="s">
        <v>1807</v>
      </c>
      <c r="L1205" s="1">
        <v>80</v>
      </c>
      <c r="M1205" s="1">
        <v>547</v>
      </c>
      <c r="N1205">
        <f t="shared" si="162"/>
        <v>799</v>
      </c>
      <c r="O1205">
        <f t="shared" si="163"/>
        <v>547</v>
      </c>
      <c r="P1205">
        <f t="shared" si="164"/>
        <v>252</v>
      </c>
      <c r="Q1205">
        <f t="shared" si="165"/>
        <v>0.31539424280350437</v>
      </c>
      <c r="R1205">
        <f t="shared" si="166"/>
        <v>799</v>
      </c>
      <c r="S1205">
        <f t="shared" si="167"/>
        <v>252</v>
      </c>
      <c r="T1205" t="str">
        <f t="shared" si="168"/>
        <v>Jan</v>
      </c>
      <c r="U1205" t="str">
        <f t="shared" si="169"/>
        <v>Jan-2024</v>
      </c>
      <c r="V1205" s="3">
        <f t="shared" si="170"/>
        <v>45292</v>
      </c>
      <c r="W1205" t="str">
        <f>VLOOKUP(D1205,Products!A:G,3,FALSE)</f>
        <v>Electronics</v>
      </c>
      <c r="X1205" t="str">
        <f>VLOOKUP(D1205,Products!A:G,2,FALSE)</f>
        <v>Smartphone</v>
      </c>
    </row>
    <row r="1206" spans="1:24">
      <c r="A1206" s="1" t="s">
        <v>3018</v>
      </c>
      <c r="B1206" s="2">
        <v>45569</v>
      </c>
      <c r="C1206" s="1" t="s">
        <v>726</v>
      </c>
      <c r="D1206" s="1" t="s">
        <v>1688</v>
      </c>
      <c r="E1206" s="1">
        <v>1</v>
      </c>
      <c r="F1206" s="1">
        <v>999</v>
      </c>
      <c r="G1206" s="1">
        <v>149.85</v>
      </c>
      <c r="H1206" s="1" t="s">
        <v>1823</v>
      </c>
      <c r="I1206" s="1" t="s">
        <v>1802</v>
      </c>
      <c r="J1206" s="1" t="s">
        <v>1802</v>
      </c>
      <c r="K1206" s="1" t="s">
        <v>1817</v>
      </c>
      <c r="L1206" s="1">
        <v>80</v>
      </c>
      <c r="M1206" s="1">
        <v>813</v>
      </c>
      <c r="N1206">
        <f t="shared" si="162"/>
        <v>849.15</v>
      </c>
      <c r="O1206">
        <f t="shared" si="163"/>
        <v>813</v>
      </c>
      <c r="P1206">
        <f t="shared" si="164"/>
        <v>36.149999999999977</v>
      </c>
      <c r="Q1206">
        <f t="shared" si="165"/>
        <v>4.2571983748454313E-2</v>
      </c>
      <c r="R1206">
        <f t="shared" si="166"/>
        <v>849.15</v>
      </c>
      <c r="S1206">
        <f t="shared" si="167"/>
        <v>36.149999999999977</v>
      </c>
      <c r="T1206" t="str">
        <f t="shared" si="168"/>
        <v>Oct</v>
      </c>
      <c r="U1206" t="str">
        <f t="shared" si="169"/>
        <v>Oct-2024</v>
      </c>
      <c r="V1206" s="3">
        <f t="shared" si="170"/>
        <v>45566</v>
      </c>
      <c r="W1206" t="str">
        <f>VLOOKUP(D1206,Products!A:G,3,FALSE)</f>
        <v>Electronics</v>
      </c>
      <c r="X1206" t="str">
        <f>VLOOKUP(D1206,Products!A:G,2,FALSE)</f>
        <v>Smartwatch</v>
      </c>
    </row>
    <row r="1207" spans="1:24">
      <c r="A1207" s="1" t="s">
        <v>3019</v>
      </c>
      <c r="B1207" s="2">
        <v>45899</v>
      </c>
      <c r="C1207" s="1" t="s">
        <v>245</v>
      </c>
      <c r="D1207" s="1" t="s">
        <v>1790</v>
      </c>
      <c r="E1207" s="1">
        <v>1</v>
      </c>
      <c r="F1207" s="1">
        <v>999</v>
      </c>
      <c r="G1207" s="1">
        <v>49.95</v>
      </c>
      <c r="H1207" s="1" t="s">
        <v>1805</v>
      </c>
      <c r="I1207" s="1" t="s">
        <v>1802</v>
      </c>
      <c r="J1207" s="1" t="s">
        <v>1802</v>
      </c>
      <c r="K1207" s="1" t="s">
        <v>1813</v>
      </c>
      <c r="L1207" s="1">
        <v>70</v>
      </c>
      <c r="M1207" s="1">
        <v>629</v>
      </c>
      <c r="N1207">
        <f t="shared" si="162"/>
        <v>949.05</v>
      </c>
      <c r="O1207">
        <f t="shared" si="163"/>
        <v>629</v>
      </c>
      <c r="P1207">
        <f t="shared" si="164"/>
        <v>320.04999999999995</v>
      </c>
      <c r="Q1207">
        <f t="shared" si="165"/>
        <v>0.33723196881091616</v>
      </c>
      <c r="R1207">
        <f t="shared" si="166"/>
        <v>949.05</v>
      </c>
      <c r="S1207">
        <f t="shared" si="167"/>
        <v>320.04999999999995</v>
      </c>
      <c r="T1207" t="str">
        <f t="shared" si="168"/>
        <v>Aug</v>
      </c>
      <c r="U1207" t="str">
        <f t="shared" si="169"/>
        <v>Aug-2025</v>
      </c>
      <c r="V1207" s="3">
        <f t="shared" si="170"/>
        <v>45870</v>
      </c>
      <c r="W1207" t="str">
        <f>VLOOKUP(D1207,Products!A:G,3,FALSE)</f>
        <v>Sports &amp; Fitness</v>
      </c>
      <c r="X1207" t="str">
        <f>VLOOKUP(D1207,Products!A:G,2,FALSE)</f>
        <v>Fitness Band</v>
      </c>
    </row>
    <row r="1208" spans="1:24">
      <c r="A1208" s="1" t="s">
        <v>3020</v>
      </c>
      <c r="B1208" s="2">
        <v>45347</v>
      </c>
      <c r="C1208" s="1" t="s">
        <v>977</v>
      </c>
      <c r="D1208" s="1" t="s">
        <v>1758</v>
      </c>
      <c r="E1208" s="1">
        <v>3</v>
      </c>
      <c r="F1208" s="1">
        <v>2499</v>
      </c>
      <c r="G1208" s="1">
        <v>374.85</v>
      </c>
      <c r="H1208" s="1" t="s">
        <v>1801</v>
      </c>
      <c r="I1208" s="1" t="s">
        <v>1802</v>
      </c>
      <c r="J1208" s="1" t="s">
        <v>1802</v>
      </c>
      <c r="K1208" s="1" t="s">
        <v>1807</v>
      </c>
      <c r="L1208" s="1">
        <v>50</v>
      </c>
      <c r="M1208" s="1">
        <v>1632</v>
      </c>
      <c r="N1208">
        <f t="shared" si="162"/>
        <v>7122.15</v>
      </c>
      <c r="O1208">
        <f t="shared" si="163"/>
        <v>4896</v>
      </c>
      <c r="P1208">
        <f t="shared" si="164"/>
        <v>2226.1499999999996</v>
      </c>
      <c r="Q1208">
        <f t="shared" si="165"/>
        <v>0.31256713211600429</v>
      </c>
      <c r="R1208">
        <f t="shared" si="166"/>
        <v>7122.15</v>
      </c>
      <c r="S1208">
        <f t="shared" si="167"/>
        <v>2226.1499999999996</v>
      </c>
      <c r="T1208" t="str">
        <f t="shared" si="168"/>
        <v>Feb</v>
      </c>
      <c r="U1208" t="str">
        <f t="shared" si="169"/>
        <v>Feb-2024</v>
      </c>
      <c r="V1208" s="3">
        <f t="shared" si="170"/>
        <v>45323</v>
      </c>
      <c r="W1208" t="str">
        <f>VLOOKUP(D1208,Products!A:G,3,FALSE)</f>
        <v>Beauty &amp; Personal Care</v>
      </c>
      <c r="X1208" t="str">
        <f>VLOOKUP(D1208,Products!A:G,2,FALSE)</f>
        <v>Shampoo</v>
      </c>
    </row>
    <row r="1209" spans="1:24">
      <c r="A1209" s="1" t="s">
        <v>3021</v>
      </c>
      <c r="B1209" s="2">
        <v>45899</v>
      </c>
      <c r="C1209" s="1" t="s">
        <v>907</v>
      </c>
      <c r="D1209" s="1" t="s">
        <v>1690</v>
      </c>
      <c r="E1209" s="1">
        <v>2</v>
      </c>
      <c r="F1209" s="1">
        <v>6999</v>
      </c>
      <c r="G1209" s="1">
        <v>2099.6999999999998</v>
      </c>
      <c r="H1209" s="1" t="s">
        <v>1801</v>
      </c>
      <c r="I1209" s="1" t="s">
        <v>1802</v>
      </c>
      <c r="J1209" s="1" t="s">
        <v>1802</v>
      </c>
      <c r="K1209" s="1" t="s">
        <v>1813</v>
      </c>
      <c r="L1209" s="1">
        <v>50</v>
      </c>
      <c r="M1209" s="1">
        <v>4046</v>
      </c>
      <c r="N1209">
        <f t="shared" si="162"/>
        <v>11898.3</v>
      </c>
      <c r="O1209">
        <f t="shared" si="163"/>
        <v>8092</v>
      </c>
      <c r="P1209">
        <f t="shared" si="164"/>
        <v>3806.2999999999993</v>
      </c>
      <c r="Q1209">
        <f t="shared" si="165"/>
        <v>0.3199028432633233</v>
      </c>
      <c r="R1209">
        <f t="shared" si="166"/>
        <v>11898.3</v>
      </c>
      <c r="S1209">
        <f t="shared" si="167"/>
        <v>3806.2999999999993</v>
      </c>
      <c r="T1209" t="str">
        <f t="shared" si="168"/>
        <v>Aug</v>
      </c>
      <c r="U1209" t="str">
        <f t="shared" si="169"/>
        <v>Aug-2025</v>
      </c>
      <c r="V1209" s="3">
        <f t="shared" si="170"/>
        <v>45870</v>
      </c>
      <c r="W1209" t="str">
        <f>VLOOKUP(D1209,Products!A:G,3,FALSE)</f>
        <v>Electronics</v>
      </c>
      <c r="X1209" t="str">
        <f>VLOOKUP(D1209,Products!A:G,2,FALSE)</f>
        <v>Power Bank</v>
      </c>
    </row>
    <row r="1210" spans="1:24">
      <c r="A1210" s="1" t="s">
        <v>3022</v>
      </c>
      <c r="B1210" s="2">
        <v>45814</v>
      </c>
      <c r="C1210" s="1" t="s">
        <v>1647</v>
      </c>
      <c r="D1210" s="1" t="s">
        <v>1780</v>
      </c>
      <c r="E1210" s="1">
        <v>2</v>
      </c>
      <c r="F1210" s="1">
        <v>2999</v>
      </c>
      <c r="G1210" s="1">
        <v>1499.5</v>
      </c>
      <c r="H1210" s="1" t="s">
        <v>1801</v>
      </c>
      <c r="I1210" s="1" t="s">
        <v>1802</v>
      </c>
      <c r="J1210" s="1" t="s">
        <v>1809</v>
      </c>
      <c r="K1210" s="1" t="s">
        <v>1803</v>
      </c>
      <c r="L1210" s="1">
        <v>80</v>
      </c>
      <c r="M1210" s="1">
        <v>2394</v>
      </c>
      <c r="N1210">
        <f t="shared" si="162"/>
        <v>4498.5</v>
      </c>
      <c r="O1210">
        <f t="shared" si="163"/>
        <v>4788</v>
      </c>
      <c r="P1210">
        <f t="shared" si="164"/>
        <v>-289.5</v>
      </c>
      <c r="Q1210">
        <f t="shared" si="165"/>
        <v>-6.4354784928309441E-2</v>
      </c>
      <c r="R1210">
        <f t="shared" si="166"/>
        <v>4498.5</v>
      </c>
      <c r="S1210">
        <f t="shared" si="167"/>
        <v>-289.5</v>
      </c>
      <c r="T1210" t="str">
        <f t="shared" si="168"/>
        <v>Jun</v>
      </c>
      <c r="U1210" t="str">
        <f t="shared" si="169"/>
        <v>Jun-2025</v>
      </c>
      <c r="V1210" s="3">
        <f t="shared" si="170"/>
        <v>45809</v>
      </c>
      <c r="W1210" t="str">
        <f>VLOOKUP(D1210,Products!A:G,3,FALSE)</f>
        <v>Sports &amp; Fitness</v>
      </c>
      <c r="X1210" t="str">
        <f>VLOOKUP(D1210,Products!A:G,2,FALSE)</f>
        <v>Running Shoes</v>
      </c>
    </row>
    <row r="1211" spans="1:24">
      <c r="A1211" s="1" t="s">
        <v>3023</v>
      </c>
      <c r="B1211" s="2">
        <v>45884</v>
      </c>
      <c r="C1211" s="1" t="s">
        <v>888</v>
      </c>
      <c r="D1211" s="1" t="s">
        <v>1740</v>
      </c>
      <c r="E1211" s="1">
        <v>3</v>
      </c>
      <c r="F1211" s="1">
        <v>4999</v>
      </c>
      <c r="G1211" s="1">
        <v>749.85</v>
      </c>
      <c r="H1211" s="1" t="s">
        <v>1823</v>
      </c>
      <c r="I1211" s="1" t="s">
        <v>1802</v>
      </c>
      <c r="J1211" s="1" t="s">
        <v>1802</v>
      </c>
      <c r="K1211" s="1" t="s">
        <v>1813</v>
      </c>
      <c r="L1211" s="1">
        <v>50</v>
      </c>
      <c r="M1211" s="1">
        <v>2912</v>
      </c>
      <c r="N1211">
        <f t="shared" si="162"/>
        <v>14247.15</v>
      </c>
      <c r="O1211">
        <f t="shared" si="163"/>
        <v>8736</v>
      </c>
      <c r="P1211">
        <f t="shared" si="164"/>
        <v>5511.15</v>
      </c>
      <c r="Q1211">
        <f t="shared" si="165"/>
        <v>0.38682473336772616</v>
      </c>
      <c r="R1211">
        <f t="shared" si="166"/>
        <v>14247.15</v>
      </c>
      <c r="S1211">
        <f t="shared" si="167"/>
        <v>5511.15</v>
      </c>
      <c r="T1211" t="str">
        <f t="shared" si="168"/>
        <v>Aug</v>
      </c>
      <c r="U1211" t="str">
        <f t="shared" si="169"/>
        <v>Aug-2025</v>
      </c>
      <c r="V1211" s="3">
        <f t="shared" si="170"/>
        <v>45870</v>
      </c>
      <c r="W1211" t="str">
        <f>VLOOKUP(D1211,Products!A:G,3,FALSE)</f>
        <v>Home &amp; Kitchen</v>
      </c>
      <c r="X1211" t="str">
        <f>VLOOKUP(D1211,Products!A:G,2,FALSE)</f>
        <v>Bedsheet</v>
      </c>
    </row>
    <row r="1212" spans="1:24">
      <c r="A1212" s="1" t="s">
        <v>3024</v>
      </c>
      <c r="B1212" s="2">
        <v>45681</v>
      </c>
      <c r="C1212" s="1" t="s">
        <v>1486</v>
      </c>
      <c r="D1212" s="1" t="s">
        <v>1725</v>
      </c>
      <c r="E1212" s="1">
        <v>1</v>
      </c>
      <c r="F1212" s="1">
        <v>2499</v>
      </c>
      <c r="G1212" s="1">
        <v>0</v>
      </c>
      <c r="H1212" s="1" t="s">
        <v>1821</v>
      </c>
      <c r="I1212" s="1" t="s">
        <v>1802</v>
      </c>
      <c r="J1212" s="1" t="s">
        <v>1802</v>
      </c>
      <c r="K1212" s="1" t="s">
        <v>1803</v>
      </c>
      <c r="L1212" s="1">
        <v>80</v>
      </c>
      <c r="M1212" s="1">
        <v>1833</v>
      </c>
      <c r="N1212">
        <f t="shared" si="162"/>
        <v>2499</v>
      </c>
      <c r="O1212">
        <f t="shared" si="163"/>
        <v>1833</v>
      </c>
      <c r="P1212">
        <f t="shared" si="164"/>
        <v>666</v>
      </c>
      <c r="Q1212">
        <f t="shared" si="165"/>
        <v>0.26650660264105641</v>
      </c>
      <c r="R1212">
        <f t="shared" si="166"/>
        <v>2499</v>
      </c>
      <c r="S1212">
        <f t="shared" si="167"/>
        <v>666</v>
      </c>
      <c r="T1212" t="str">
        <f t="shared" si="168"/>
        <v>Jan</v>
      </c>
      <c r="U1212" t="str">
        <f t="shared" si="169"/>
        <v>Jan-2025</v>
      </c>
      <c r="V1212" s="3">
        <f t="shared" si="170"/>
        <v>45658</v>
      </c>
      <c r="W1212" t="str">
        <f>VLOOKUP(D1212,Products!A:G,3,FALSE)</f>
        <v>Home &amp; Kitchen</v>
      </c>
      <c r="X1212" t="str">
        <f>VLOOKUP(D1212,Products!A:G,2,FALSE)</f>
        <v>Mixer Grinder</v>
      </c>
    </row>
    <row r="1213" spans="1:24">
      <c r="A1213" s="1" t="s">
        <v>3025</v>
      </c>
      <c r="B1213" s="2">
        <v>45615</v>
      </c>
      <c r="C1213" s="1" t="s">
        <v>1010</v>
      </c>
      <c r="D1213" s="1" t="s">
        <v>1706</v>
      </c>
      <c r="E1213" s="1">
        <v>2</v>
      </c>
      <c r="F1213" s="1">
        <v>799</v>
      </c>
      <c r="G1213" s="1">
        <v>159.80000000000001</v>
      </c>
      <c r="H1213" s="1" t="s">
        <v>1805</v>
      </c>
      <c r="I1213" s="1" t="s">
        <v>1802</v>
      </c>
      <c r="J1213" s="1" t="s">
        <v>1802</v>
      </c>
      <c r="K1213" s="1" t="s">
        <v>1813</v>
      </c>
      <c r="L1213" s="1">
        <v>100</v>
      </c>
      <c r="M1213" s="1">
        <v>526</v>
      </c>
      <c r="N1213">
        <f t="shared" si="162"/>
        <v>1438.2</v>
      </c>
      <c r="O1213">
        <f t="shared" si="163"/>
        <v>1052</v>
      </c>
      <c r="P1213">
        <f t="shared" si="164"/>
        <v>386.20000000000005</v>
      </c>
      <c r="Q1213">
        <f t="shared" si="165"/>
        <v>0.26853010707829233</v>
      </c>
      <c r="R1213">
        <f t="shared" si="166"/>
        <v>1438.2</v>
      </c>
      <c r="S1213">
        <f t="shared" si="167"/>
        <v>386.20000000000005</v>
      </c>
      <c r="T1213" t="str">
        <f t="shared" si="168"/>
        <v>Nov</v>
      </c>
      <c r="U1213" t="str">
        <f t="shared" si="169"/>
        <v>Nov-2024</v>
      </c>
      <c r="V1213" s="3">
        <f t="shared" si="170"/>
        <v>45597</v>
      </c>
      <c r="W1213" t="str">
        <f>VLOOKUP(D1213,Products!A:G,3,FALSE)</f>
        <v>Fashion</v>
      </c>
      <c r="X1213" t="str">
        <f>VLOOKUP(D1213,Products!A:G,2,FALSE)</f>
        <v>Jeans</v>
      </c>
    </row>
    <row r="1214" spans="1:24">
      <c r="A1214" s="1" t="s">
        <v>3026</v>
      </c>
      <c r="B1214" s="2">
        <v>45329</v>
      </c>
      <c r="C1214" s="1" t="s">
        <v>1492</v>
      </c>
      <c r="D1214" s="1" t="s">
        <v>1674</v>
      </c>
      <c r="E1214" s="1">
        <v>4</v>
      </c>
      <c r="F1214" s="1">
        <v>599</v>
      </c>
      <c r="G1214" s="1">
        <v>119.8</v>
      </c>
      <c r="H1214" s="1" t="s">
        <v>1805</v>
      </c>
      <c r="I1214" s="1" t="s">
        <v>1802</v>
      </c>
      <c r="J1214" s="1" t="s">
        <v>1802</v>
      </c>
      <c r="K1214" s="1" t="s">
        <v>1810</v>
      </c>
      <c r="L1214" s="1">
        <v>60</v>
      </c>
      <c r="M1214" s="1">
        <v>470</v>
      </c>
      <c r="N1214">
        <f t="shared" si="162"/>
        <v>2276.1999999999998</v>
      </c>
      <c r="O1214">
        <f t="shared" si="163"/>
        <v>1880</v>
      </c>
      <c r="P1214">
        <f t="shared" si="164"/>
        <v>396.19999999999982</v>
      </c>
      <c r="Q1214">
        <f t="shared" si="165"/>
        <v>0.17406203321325009</v>
      </c>
      <c r="R1214">
        <f t="shared" si="166"/>
        <v>2276.1999999999998</v>
      </c>
      <c r="S1214">
        <f t="shared" si="167"/>
        <v>396.19999999999982</v>
      </c>
      <c r="T1214" t="str">
        <f t="shared" si="168"/>
        <v>Feb</v>
      </c>
      <c r="U1214" t="str">
        <f t="shared" si="169"/>
        <v>Feb-2024</v>
      </c>
      <c r="V1214" s="3">
        <f t="shared" si="170"/>
        <v>45323</v>
      </c>
      <c r="W1214" t="str">
        <f>VLOOKUP(D1214,Products!A:G,3,FALSE)</f>
        <v>Electronics</v>
      </c>
      <c r="X1214" t="str">
        <f>VLOOKUP(D1214,Products!A:G,2,FALSE)</f>
        <v>Laptop</v>
      </c>
    </row>
    <row r="1215" spans="1:24">
      <c r="A1215" s="1" t="s">
        <v>3027</v>
      </c>
      <c r="B1215" s="2">
        <v>45667</v>
      </c>
      <c r="C1215" s="1" t="s">
        <v>731</v>
      </c>
      <c r="D1215" s="1" t="s">
        <v>1678</v>
      </c>
      <c r="E1215" s="1">
        <v>1</v>
      </c>
      <c r="F1215" s="1">
        <v>4999</v>
      </c>
      <c r="G1215" s="1">
        <v>499.9</v>
      </c>
      <c r="H1215" s="1" t="s">
        <v>1821</v>
      </c>
      <c r="I1215" s="1" t="s">
        <v>1802</v>
      </c>
      <c r="J1215" s="1" t="s">
        <v>1802</v>
      </c>
      <c r="K1215" s="1" t="s">
        <v>1813</v>
      </c>
      <c r="L1215" s="1">
        <v>60</v>
      </c>
      <c r="M1215" s="1">
        <v>2853</v>
      </c>
      <c r="N1215">
        <f t="shared" si="162"/>
        <v>4499.1000000000004</v>
      </c>
      <c r="O1215">
        <f t="shared" si="163"/>
        <v>2853</v>
      </c>
      <c r="P1215">
        <f t="shared" si="164"/>
        <v>1646.1000000000004</v>
      </c>
      <c r="Q1215">
        <f t="shared" si="165"/>
        <v>0.36587317463492702</v>
      </c>
      <c r="R1215">
        <f t="shared" si="166"/>
        <v>4499.1000000000004</v>
      </c>
      <c r="S1215">
        <f t="shared" si="167"/>
        <v>1646.1000000000004</v>
      </c>
      <c r="T1215" t="str">
        <f t="shared" si="168"/>
        <v>Jan</v>
      </c>
      <c r="U1215" t="str">
        <f t="shared" si="169"/>
        <v>Jan-2025</v>
      </c>
      <c r="V1215" s="3">
        <f t="shared" si="170"/>
        <v>45658</v>
      </c>
      <c r="W1215" t="str">
        <f>VLOOKUP(D1215,Products!A:G,3,FALSE)</f>
        <v>Electronics</v>
      </c>
      <c r="X1215" t="str">
        <f>VLOOKUP(D1215,Products!A:G,2,FALSE)</f>
        <v>Headphones</v>
      </c>
    </row>
    <row r="1216" spans="1:24">
      <c r="A1216" s="1" t="s">
        <v>3028</v>
      </c>
      <c r="B1216" s="2">
        <v>45840</v>
      </c>
      <c r="C1216" s="1" t="s">
        <v>1000</v>
      </c>
      <c r="D1216" s="1" t="s">
        <v>1774</v>
      </c>
      <c r="E1216" s="1">
        <v>2</v>
      </c>
      <c r="F1216" s="1">
        <v>499</v>
      </c>
      <c r="G1216" s="1">
        <v>249.5</v>
      </c>
      <c r="H1216" s="1" t="s">
        <v>1801</v>
      </c>
      <c r="I1216" s="1" t="s">
        <v>1802</v>
      </c>
      <c r="J1216" s="1" t="s">
        <v>1802</v>
      </c>
      <c r="K1216" s="1" t="s">
        <v>1813</v>
      </c>
      <c r="L1216" s="1">
        <v>100</v>
      </c>
      <c r="M1216" s="1">
        <v>280</v>
      </c>
      <c r="N1216">
        <f t="shared" si="162"/>
        <v>748.5</v>
      </c>
      <c r="O1216">
        <f t="shared" si="163"/>
        <v>560</v>
      </c>
      <c r="P1216">
        <f t="shared" si="164"/>
        <v>188.5</v>
      </c>
      <c r="Q1216">
        <f t="shared" si="165"/>
        <v>0.25183700734802938</v>
      </c>
      <c r="R1216">
        <f t="shared" si="166"/>
        <v>748.5</v>
      </c>
      <c r="S1216">
        <f t="shared" si="167"/>
        <v>188.5</v>
      </c>
      <c r="T1216" t="str">
        <f t="shared" si="168"/>
        <v>Jul</v>
      </c>
      <c r="U1216" t="str">
        <f t="shared" si="169"/>
        <v>Jul-2025</v>
      </c>
      <c r="V1216" s="3">
        <f t="shared" si="170"/>
        <v>45839</v>
      </c>
      <c r="W1216" t="str">
        <f>VLOOKUP(D1216,Products!A:G,3,FALSE)</f>
        <v>Sports &amp; Fitness</v>
      </c>
      <c r="X1216" t="str">
        <f>VLOOKUP(D1216,Products!A:G,2,FALSE)</f>
        <v>Yoga Mat</v>
      </c>
    </row>
    <row r="1217" spans="1:24">
      <c r="A1217" s="1" t="s">
        <v>3029</v>
      </c>
      <c r="B1217" s="2">
        <v>45951</v>
      </c>
      <c r="C1217" s="1" t="s">
        <v>1293</v>
      </c>
      <c r="D1217" s="1" t="s">
        <v>1710</v>
      </c>
      <c r="E1217" s="1">
        <v>1</v>
      </c>
      <c r="F1217" s="1">
        <v>3999</v>
      </c>
      <c r="G1217" s="1">
        <v>0</v>
      </c>
      <c r="H1217" s="1" t="s">
        <v>1801</v>
      </c>
      <c r="I1217" s="1" t="s">
        <v>1802</v>
      </c>
      <c r="J1217" s="1" t="s">
        <v>1802</v>
      </c>
      <c r="K1217" s="1" t="s">
        <v>1810</v>
      </c>
      <c r="L1217" s="1">
        <v>40</v>
      </c>
      <c r="M1217" s="1">
        <v>3007</v>
      </c>
      <c r="N1217">
        <f t="shared" si="162"/>
        <v>3999</v>
      </c>
      <c r="O1217">
        <f t="shared" si="163"/>
        <v>3007</v>
      </c>
      <c r="P1217">
        <f t="shared" si="164"/>
        <v>992</v>
      </c>
      <c r="Q1217">
        <f t="shared" si="165"/>
        <v>0.24806201550387597</v>
      </c>
      <c r="R1217">
        <f t="shared" si="166"/>
        <v>3999</v>
      </c>
      <c r="S1217">
        <f t="shared" si="167"/>
        <v>992</v>
      </c>
      <c r="T1217" t="str">
        <f t="shared" si="168"/>
        <v>Oct</v>
      </c>
      <c r="U1217" t="str">
        <f t="shared" si="169"/>
        <v>Oct-2025</v>
      </c>
      <c r="V1217" s="3">
        <f t="shared" si="170"/>
        <v>45931</v>
      </c>
      <c r="W1217" t="str">
        <f>VLOOKUP(D1217,Products!A:G,3,FALSE)</f>
        <v>Fashion</v>
      </c>
      <c r="X1217" t="str">
        <f>VLOOKUP(D1217,Products!A:G,2,FALSE)</f>
        <v>Sneakers</v>
      </c>
    </row>
    <row r="1218" spans="1:24">
      <c r="A1218" s="1" t="s">
        <v>3030</v>
      </c>
      <c r="B1218" s="2">
        <v>45946</v>
      </c>
      <c r="C1218" s="1" t="s">
        <v>625</v>
      </c>
      <c r="D1218" s="1" t="s">
        <v>1660</v>
      </c>
      <c r="E1218" s="1">
        <v>1</v>
      </c>
      <c r="F1218" s="1">
        <v>799</v>
      </c>
      <c r="G1218" s="1">
        <v>119.85</v>
      </c>
      <c r="H1218" s="1" t="s">
        <v>1823</v>
      </c>
      <c r="I1218" s="1" t="s">
        <v>1802</v>
      </c>
      <c r="J1218" s="1" t="s">
        <v>1802</v>
      </c>
      <c r="K1218" s="1" t="s">
        <v>1807</v>
      </c>
      <c r="L1218" s="1">
        <v>80</v>
      </c>
      <c r="M1218" s="1">
        <v>547</v>
      </c>
      <c r="N1218">
        <f t="shared" si="162"/>
        <v>679.15</v>
      </c>
      <c r="O1218">
        <f t="shared" si="163"/>
        <v>547</v>
      </c>
      <c r="P1218">
        <f t="shared" si="164"/>
        <v>132.14999999999998</v>
      </c>
      <c r="Q1218">
        <f t="shared" si="165"/>
        <v>0.19458146212176983</v>
      </c>
      <c r="R1218">
        <f t="shared" si="166"/>
        <v>679.15</v>
      </c>
      <c r="S1218">
        <f t="shared" si="167"/>
        <v>132.14999999999998</v>
      </c>
      <c r="T1218" t="str">
        <f t="shared" si="168"/>
        <v>Oct</v>
      </c>
      <c r="U1218" t="str">
        <f t="shared" si="169"/>
        <v>Oct-2025</v>
      </c>
      <c r="V1218" s="3">
        <f t="shared" si="170"/>
        <v>45931</v>
      </c>
      <c r="W1218" t="str">
        <f>VLOOKUP(D1218,Products!A:G,3,FALSE)</f>
        <v>Electronics</v>
      </c>
      <c r="X1218" t="str">
        <f>VLOOKUP(D1218,Products!A:G,2,FALSE)</f>
        <v>Smartphone</v>
      </c>
    </row>
    <row r="1219" spans="1:24">
      <c r="A1219" s="1" t="s">
        <v>3031</v>
      </c>
      <c r="B1219" s="2">
        <v>45568</v>
      </c>
      <c r="C1219" s="1" t="s">
        <v>1554</v>
      </c>
      <c r="D1219" s="1" t="s">
        <v>1714</v>
      </c>
      <c r="E1219" s="1">
        <v>1</v>
      </c>
      <c r="F1219" s="1">
        <v>4999</v>
      </c>
      <c r="G1219" s="1">
        <v>499.9</v>
      </c>
      <c r="H1219" s="1" t="s">
        <v>1801</v>
      </c>
      <c r="I1219" s="1" t="s">
        <v>1802</v>
      </c>
      <c r="J1219" s="1" t="s">
        <v>1802</v>
      </c>
      <c r="K1219" s="1" t="s">
        <v>1813</v>
      </c>
      <c r="L1219" s="1">
        <v>60</v>
      </c>
      <c r="M1219" s="1">
        <v>3985</v>
      </c>
      <c r="N1219">
        <f t="shared" ref="N1219:N1282" si="171">E1219*F1219-G1219</f>
        <v>4499.1000000000004</v>
      </c>
      <c r="O1219">
        <f t="shared" ref="O1219:O1282" si="172">E1219*M1219</f>
        <v>3985</v>
      </c>
      <c r="P1219">
        <f t="shared" ref="P1219:P1282" si="173">N1219-O1219</f>
        <v>514.10000000000036</v>
      </c>
      <c r="Q1219">
        <f t="shared" ref="Q1219:Q1282" si="174">IFERROR(P1219/N1219,0)</f>
        <v>0.11426729790402532</v>
      </c>
      <c r="R1219">
        <f t="shared" ref="R1219:R1282" si="175">IF(I1219="Cancelled",0,N1219)</f>
        <v>4499.1000000000004</v>
      </c>
      <c r="S1219">
        <f t="shared" ref="S1219:S1282" si="176">IF(I1219="Cancelled",0,P1219)</f>
        <v>514.10000000000036</v>
      </c>
      <c r="T1219" t="str">
        <f t="shared" ref="T1219:T1282" si="177">TEXT(B1219,"mmm")</f>
        <v>Oct</v>
      </c>
      <c r="U1219" t="str">
        <f t="shared" ref="U1219:U1282" si="178">TEXT(B1219,"mmm-yyyy")</f>
        <v>Oct-2024</v>
      </c>
      <c r="V1219" s="3">
        <f t="shared" ref="V1219:V1282" si="179">DATE(YEAR(B1219),MONTH(B1219),1)</f>
        <v>45566</v>
      </c>
      <c r="W1219" t="str">
        <f>VLOOKUP(D1219,Products!A:G,3,FALSE)</f>
        <v>Fashion</v>
      </c>
      <c r="X1219" t="str">
        <f>VLOOKUP(D1219,Products!A:G,2,FALSE)</f>
        <v>Jacket</v>
      </c>
    </row>
    <row r="1220" spans="1:24">
      <c r="A1220" s="1" t="s">
        <v>3032</v>
      </c>
      <c r="B1220" s="2">
        <v>45524</v>
      </c>
      <c r="C1220" s="1" t="s">
        <v>131</v>
      </c>
      <c r="D1220" s="1" t="s">
        <v>1722</v>
      </c>
      <c r="E1220" s="1">
        <v>2</v>
      </c>
      <c r="F1220" s="1">
        <v>399</v>
      </c>
      <c r="G1220" s="1">
        <v>119.7</v>
      </c>
      <c r="H1220" s="1" t="s">
        <v>1805</v>
      </c>
      <c r="I1220" s="1" t="s">
        <v>1802</v>
      </c>
      <c r="J1220" s="1" t="s">
        <v>1802</v>
      </c>
      <c r="K1220" s="1" t="s">
        <v>1810</v>
      </c>
      <c r="L1220" s="1">
        <v>60</v>
      </c>
      <c r="M1220" s="1">
        <v>315</v>
      </c>
      <c r="N1220">
        <f t="shared" si="171"/>
        <v>678.3</v>
      </c>
      <c r="O1220">
        <f t="shared" si="172"/>
        <v>630</v>
      </c>
      <c r="P1220">
        <f t="shared" si="173"/>
        <v>48.299999999999955</v>
      </c>
      <c r="Q1220">
        <f t="shared" si="174"/>
        <v>7.120743034055721E-2</v>
      </c>
      <c r="R1220">
        <f t="shared" si="175"/>
        <v>678.3</v>
      </c>
      <c r="S1220">
        <f t="shared" si="176"/>
        <v>48.299999999999955</v>
      </c>
      <c r="T1220" t="str">
        <f t="shared" si="177"/>
        <v>Aug</v>
      </c>
      <c r="U1220" t="str">
        <f t="shared" si="178"/>
        <v>Aug-2024</v>
      </c>
      <c r="V1220" s="3">
        <f t="shared" si="179"/>
        <v>45505</v>
      </c>
      <c r="W1220" t="str">
        <f>VLOOKUP(D1220,Products!A:G,3,FALSE)</f>
        <v>Home &amp; Kitchen</v>
      </c>
      <c r="X1220" t="str">
        <f>VLOOKUP(D1220,Products!A:G,2,FALSE)</f>
        <v>Mixer Grinder</v>
      </c>
    </row>
    <row r="1221" spans="1:24">
      <c r="A1221" s="1" t="s">
        <v>3033</v>
      </c>
      <c r="B1221" s="2">
        <v>45557</v>
      </c>
      <c r="C1221" s="1" t="s">
        <v>627</v>
      </c>
      <c r="D1221" s="1" t="s">
        <v>1701</v>
      </c>
      <c r="E1221" s="1">
        <v>1</v>
      </c>
      <c r="F1221" s="1">
        <v>1299</v>
      </c>
      <c r="G1221" s="1">
        <v>0</v>
      </c>
      <c r="H1221" s="1" t="s">
        <v>1801</v>
      </c>
      <c r="I1221" s="1" t="s">
        <v>1815</v>
      </c>
      <c r="J1221" s="1" t="s">
        <v>1815</v>
      </c>
      <c r="K1221" s="1" t="s">
        <v>1819</v>
      </c>
      <c r="L1221" s="1">
        <v>60</v>
      </c>
      <c r="M1221" s="1">
        <v>969</v>
      </c>
      <c r="N1221">
        <f t="shared" si="171"/>
        <v>1299</v>
      </c>
      <c r="O1221">
        <f t="shared" si="172"/>
        <v>969</v>
      </c>
      <c r="P1221">
        <f t="shared" si="173"/>
        <v>330</v>
      </c>
      <c r="Q1221">
        <f t="shared" si="174"/>
        <v>0.2540415704387991</v>
      </c>
      <c r="R1221">
        <f t="shared" si="175"/>
        <v>0</v>
      </c>
      <c r="S1221">
        <f t="shared" si="176"/>
        <v>0</v>
      </c>
      <c r="T1221" t="str">
        <f t="shared" si="177"/>
        <v>Sep</v>
      </c>
      <c r="U1221" t="str">
        <f t="shared" si="178"/>
        <v>Sep-2024</v>
      </c>
      <c r="V1221" s="3">
        <f t="shared" si="179"/>
        <v>45536</v>
      </c>
      <c r="W1221" t="str">
        <f>VLOOKUP(D1221,Products!A:G,3,FALSE)</f>
        <v>Fashion</v>
      </c>
      <c r="X1221" t="str">
        <f>VLOOKUP(D1221,Products!A:G,2,FALSE)</f>
        <v>T-Shirt</v>
      </c>
    </row>
    <row r="1222" spans="1:24">
      <c r="A1222" s="1" t="s">
        <v>3034</v>
      </c>
      <c r="B1222" s="2">
        <v>45493</v>
      </c>
      <c r="C1222" s="1" t="s">
        <v>1192</v>
      </c>
      <c r="D1222" s="1" t="s">
        <v>1668</v>
      </c>
      <c r="E1222" s="1">
        <v>1</v>
      </c>
      <c r="F1222" s="1">
        <v>8999</v>
      </c>
      <c r="G1222" s="1">
        <v>0</v>
      </c>
      <c r="H1222" s="1" t="s">
        <v>1801</v>
      </c>
      <c r="I1222" s="1" t="s">
        <v>1815</v>
      </c>
      <c r="J1222" s="1" t="s">
        <v>1815</v>
      </c>
      <c r="K1222" s="1" t="s">
        <v>1810</v>
      </c>
      <c r="L1222" s="1">
        <v>70</v>
      </c>
      <c r="M1222" s="1">
        <v>5059</v>
      </c>
      <c r="N1222">
        <f t="shared" si="171"/>
        <v>8999</v>
      </c>
      <c r="O1222">
        <f t="shared" si="172"/>
        <v>5059</v>
      </c>
      <c r="P1222">
        <f t="shared" si="173"/>
        <v>3940</v>
      </c>
      <c r="Q1222">
        <f t="shared" si="174"/>
        <v>0.43782642515835091</v>
      </c>
      <c r="R1222">
        <f t="shared" si="175"/>
        <v>0</v>
      </c>
      <c r="S1222">
        <f t="shared" si="176"/>
        <v>0</v>
      </c>
      <c r="T1222" t="str">
        <f t="shared" si="177"/>
        <v>Jul</v>
      </c>
      <c r="U1222" t="str">
        <f t="shared" si="178"/>
        <v>Jul-2024</v>
      </c>
      <c r="V1222" s="3">
        <f t="shared" si="179"/>
        <v>45474</v>
      </c>
      <c r="W1222" t="str">
        <f>VLOOKUP(D1222,Products!A:G,3,FALSE)</f>
        <v>Electronics</v>
      </c>
      <c r="X1222" t="str">
        <f>VLOOKUP(D1222,Products!A:G,2,FALSE)</f>
        <v>Smartphone</v>
      </c>
    </row>
    <row r="1223" spans="1:24">
      <c r="A1223" s="1" t="s">
        <v>3035</v>
      </c>
      <c r="B1223" s="2">
        <v>45337</v>
      </c>
      <c r="C1223" s="1" t="s">
        <v>899</v>
      </c>
      <c r="D1223" s="1" t="s">
        <v>1774</v>
      </c>
      <c r="E1223" s="1">
        <v>3</v>
      </c>
      <c r="F1223" s="1">
        <v>499</v>
      </c>
      <c r="G1223" s="1">
        <v>224.55</v>
      </c>
      <c r="H1223" s="1" t="s">
        <v>1823</v>
      </c>
      <c r="I1223" s="1" t="s">
        <v>1802</v>
      </c>
      <c r="J1223" s="1" t="s">
        <v>1802</v>
      </c>
      <c r="K1223" s="1" t="s">
        <v>1807</v>
      </c>
      <c r="L1223" s="1">
        <v>100</v>
      </c>
      <c r="M1223" s="1">
        <v>280</v>
      </c>
      <c r="N1223">
        <f t="shared" si="171"/>
        <v>1272.45</v>
      </c>
      <c r="O1223">
        <f t="shared" si="172"/>
        <v>840</v>
      </c>
      <c r="P1223">
        <f t="shared" si="173"/>
        <v>432.45000000000005</v>
      </c>
      <c r="Q1223">
        <f t="shared" si="174"/>
        <v>0.3398561829541436</v>
      </c>
      <c r="R1223">
        <f t="shared" si="175"/>
        <v>1272.45</v>
      </c>
      <c r="S1223">
        <f t="shared" si="176"/>
        <v>432.45000000000005</v>
      </c>
      <c r="T1223" t="str">
        <f t="shared" si="177"/>
        <v>Feb</v>
      </c>
      <c r="U1223" t="str">
        <f t="shared" si="178"/>
        <v>Feb-2024</v>
      </c>
      <c r="V1223" s="3">
        <f t="shared" si="179"/>
        <v>45323</v>
      </c>
      <c r="W1223" t="str">
        <f>VLOOKUP(D1223,Products!A:G,3,FALSE)</f>
        <v>Sports &amp; Fitness</v>
      </c>
      <c r="X1223" t="str">
        <f>VLOOKUP(D1223,Products!A:G,2,FALSE)</f>
        <v>Yoga Mat</v>
      </c>
    </row>
    <row r="1224" spans="1:24">
      <c r="A1224" s="1" t="s">
        <v>3036</v>
      </c>
      <c r="B1224" s="2">
        <v>45841</v>
      </c>
      <c r="C1224" s="1" t="s">
        <v>1143</v>
      </c>
      <c r="D1224" s="1" t="s">
        <v>1722</v>
      </c>
      <c r="E1224" s="1">
        <v>1</v>
      </c>
      <c r="F1224" s="1">
        <v>399</v>
      </c>
      <c r="G1224" s="1">
        <v>59.85</v>
      </c>
      <c r="H1224" s="1" t="s">
        <v>1805</v>
      </c>
      <c r="I1224" s="1" t="s">
        <v>1802</v>
      </c>
      <c r="J1224" s="1" t="s">
        <v>1802</v>
      </c>
      <c r="K1224" s="1" t="s">
        <v>1813</v>
      </c>
      <c r="L1224" s="1">
        <v>60</v>
      </c>
      <c r="M1224" s="1">
        <v>315</v>
      </c>
      <c r="N1224">
        <f t="shared" si="171"/>
        <v>339.15</v>
      </c>
      <c r="O1224">
        <f t="shared" si="172"/>
        <v>315</v>
      </c>
      <c r="P1224">
        <f t="shared" si="173"/>
        <v>24.149999999999977</v>
      </c>
      <c r="Q1224">
        <f t="shared" si="174"/>
        <v>7.120743034055721E-2</v>
      </c>
      <c r="R1224">
        <f t="shared" si="175"/>
        <v>339.15</v>
      </c>
      <c r="S1224">
        <f t="shared" si="176"/>
        <v>24.149999999999977</v>
      </c>
      <c r="T1224" t="str">
        <f t="shared" si="177"/>
        <v>Jul</v>
      </c>
      <c r="U1224" t="str">
        <f t="shared" si="178"/>
        <v>Jul-2025</v>
      </c>
      <c r="V1224" s="3">
        <f t="shared" si="179"/>
        <v>45839</v>
      </c>
      <c r="W1224" t="str">
        <f>VLOOKUP(D1224,Products!A:G,3,FALSE)</f>
        <v>Home &amp; Kitchen</v>
      </c>
      <c r="X1224" t="str">
        <f>VLOOKUP(D1224,Products!A:G,2,FALSE)</f>
        <v>Mixer Grinder</v>
      </c>
    </row>
    <row r="1225" spans="1:24">
      <c r="A1225" s="1" t="s">
        <v>3037</v>
      </c>
      <c r="B1225" s="2">
        <v>45450</v>
      </c>
      <c r="C1225" s="1" t="s">
        <v>1628</v>
      </c>
      <c r="D1225" s="1" t="s">
        <v>1673</v>
      </c>
      <c r="E1225" s="1">
        <v>2</v>
      </c>
      <c r="F1225" s="1">
        <v>399</v>
      </c>
      <c r="G1225" s="1">
        <v>0</v>
      </c>
      <c r="H1225" s="1" t="s">
        <v>1805</v>
      </c>
      <c r="I1225" s="1" t="s">
        <v>1815</v>
      </c>
      <c r="J1225" s="1" t="s">
        <v>1815</v>
      </c>
      <c r="K1225" s="1" t="s">
        <v>1810</v>
      </c>
      <c r="L1225" s="1">
        <v>60</v>
      </c>
      <c r="M1225" s="1">
        <v>221</v>
      </c>
      <c r="N1225">
        <f t="shared" si="171"/>
        <v>798</v>
      </c>
      <c r="O1225">
        <f t="shared" si="172"/>
        <v>442</v>
      </c>
      <c r="P1225">
        <f t="shared" si="173"/>
        <v>356</v>
      </c>
      <c r="Q1225">
        <f t="shared" si="174"/>
        <v>0.44611528822055135</v>
      </c>
      <c r="R1225">
        <f t="shared" si="175"/>
        <v>0</v>
      </c>
      <c r="S1225">
        <f t="shared" si="176"/>
        <v>0</v>
      </c>
      <c r="T1225" t="str">
        <f t="shared" si="177"/>
        <v>Jun</v>
      </c>
      <c r="U1225" t="str">
        <f t="shared" si="178"/>
        <v>Jun-2024</v>
      </c>
      <c r="V1225" s="3">
        <f t="shared" si="179"/>
        <v>45444</v>
      </c>
      <c r="W1225" t="str">
        <f>VLOOKUP(D1225,Products!A:G,3,FALSE)</f>
        <v>Electronics</v>
      </c>
      <c r="X1225" t="str">
        <f>VLOOKUP(D1225,Products!A:G,2,FALSE)</f>
        <v>Laptop</v>
      </c>
    </row>
    <row r="1226" spans="1:24">
      <c r="A1226" s="1" t="s">
        <v>3038</v>
      </c>
      <c r="B1226" s="2">
        <v>45417</v>
      </c>
      <c r="C1226" s="1" t="s">
        <v>579</v>
      </c>
      <c r="D1226" s="1" t="s">
        <v>1798</v>
      </c>
      <c r="E1226" s="1">
        <v>1</v>
      </c>
      <c r="F1226" s="1">
        <v>1299</v>
      </c>
      <c r="G1226" s="1">
        <v>129.9</v>
      </c>
      <c r="H1226" s="1" t="s">
        <v>1823</v>
      </c>
      <c r="I1226" s="1" t="s">
        <v>1802</v>
      </c>
      <c r="J1226" s="1" t="s">
        <v>1802</v>
      </c>
      <c r="K1226" s="1" t="s">
        <v>1813</v>
      </c>
      <c r="L1226" s="1">
        <v>60</v>
      </c>
      <c r="M1226" s="1">
        <v>1025</v>
      </c>
      <c r="N1226">
        <f t="shared" si="171"/>
        <v>1169.0999999999999</v>
      </c>
      <c r="O1226">
        <f t="shared" si="172"/>
        <v>1025</v>
      </c>
      <c r="P1226">
        <f t="shared" si="173"/>
        <v>144.09999999999991</v>
      </c>
      <c r="Q1226">
        <f t="shared" si="174"/>
        <v>0.12325720639808393</v>
      </c>
      <c r="R1226">
        <f t="shared" si="175"/>
        <v>1169.0999999999999</v>
      </c>
      <c r="S1226">
        <f t="shared" si="176"/>
        <v>144.09999999999991</v>
      </c>
      <c r="T1226" t="str">
        <f t="shared" si="177"/>
        <v>May</v>
      </c>
      <c r="U1226" t="str">
        <f t="shared" si="178"/>
        <v>May-2024</v>
      </c>
      <c r="V1226" s="3">
        <f t="shared" si="179"/>
        <v>45413</v>
      </c>
      <c r="W1226" t="str">
        <f>VLOOKUP(D1226,Products!A:G,3,FALSE)</f>
        <v>Sports &amp; Fitness</v>
      </c>
      <c r="X1226" t="str">
        <f>VLOOKUP(D1226,Products!A:G,2,FALSE)</f>
        <v>Cricket Bat</v>
      </c>
    </row>
    <row r="1227" spans="1:24">
      <c r="A1227" s="1" t="s">
        <v>3039</v>
      </c>
      <c r="B1227" s="2">
        <v>45509</v>
      </c>
      <c r="C1227" s="1" t="s">
        <v>1617</v>
      </c>
      <c r="D1227" s="1" t="s">
        <v>1702</v>
      </c>
      <c r="E1227" s="1">
        <v>1</v>
      </c>
      <c r="F1227" s="1">
        <v>4999</v>
      </c>
      <c r="G1227" s="1">
        <v>249.95</v>
      </c>
      <c r="H1227" s="1" t="s">
        <v>1805</v>
      </c>
      <c r="I1227" s="1" t="s">
        <v>1802</v>
      </c>
      <c r="J1227" s="1" t="s">
        <v>1809</v>
      </c>
      <c r="K1227" s="1" t="s">
        <v>1813</v>
      </c>
      <c r="L1227" s="1">
        <v>60</v>
      </c>
      <c r="M1227" s="1">
        <v>3572</v>
      </c>
      <c r="N1227">
        <f t="shared" si="171"/>
        <v>4749.05</v>
      </c>
      <c r="O1227">
        <f t="shared" si="172"/>
        <v>3572</v>
      </c>
      <c r="P1227">
        <f t="shared" si="173"/>
        <v>1177.0500000000002</v>
      </c>
      <c r="Q1227">
        <f t="shared" si="174"/>
        <v>0.24784956991398283</v>
      </c>
      <c r="R1227">
        <f t="shared" si="175"/>
        <v>4749.05</v>
      </c>
      <c r="S1227">
        <f t="shared" si="176"/>
        <v>1177.0500000000002</v>
      </c>
      <c r="T1227" t="str">
        <f t="shared" si="177"/>
        <v>Aug</v>
      </c>
      <c r="U1227" t="str">
        <f t="shared" si="178"/>
        <v>Aug-2024</v>
      </c>
      <c r="V1227" s="3">
        <f t="shared" si="179"/>
        <v>45505</v>
      </c>
      <c r="W1227" t="str">
        <f>VLOOKUP(D1227,Products!A:G,3,FALSE)</f>
        <v>Fashion</v>
      </c>
      <c r="X1227" t="str">
        <f>VLOOKUP(D1227,Products!A:G,2,FALSE)</f>
        <v>Jeans</v>
      </c>
    </row>
    <row r="1228" spans="1:24">
      <c r="A1228" s="1" t="s">
        <v>3040</v>
      </c>
      <c r="B1228" s="2">
        <v>45339</v>
      </c>
      <c r="C1228" s="1" t="s">
        <v>961</v>
      </c>
      <c r="D1228" s="1" t="s">
        <v>1772</v>
      </c>
      <c r="E1228" s="1">
        <v>1</v>
      </c>
      <c r="F1228" s="1">
        <v>1999</v>
      </c>
      <c r="G1228" s="1">
        <v>99.95</v>
      </c>
      <c r="H1228" s="1" t="s">
        <v>1823</v>
      </c>
      <c r="I1228" s="1" t="s">
        <v>1802</v>
      </c>
      <c r="J1228" s="1" t="s">
        <v>1802</v>
      </c>
      <c r="K1228" s="1" t="s">
        <v>1807</v>
      </c>
      <c r="L1228" s="1">
        <v>70</v>
      </c>
      <c r="M1228" s="1">
        <v>1506</v>
      </c>
      <c r="N1228">
        <f t="shared" si="171"/>
        <v>1899.05</v>
      </c>
      <c r="O1228">
        <f t="shared" si="172"/>
        <v>1506</v>
      </c>
      <c r="P1228">
        <f t="shared" si="173"/>
        <v>393.04999999999995</v>
      </c>
      <c r="Q1228">
        <f t="shared" si="174"/>
        <v>0.20697190700613463</v>
      </c>
      <c r="R1228">
        <f t="shared" si="175"/>
        <v>1899.05</v>
      </c>
      <c r="S1228">
        <f t="shared" si="176"/>
        <v>393.04999999999995</v>
      </c>
      <c r="T1228" t="str">
        <f t="shared" si="177"/>
        <v>Feb</v>
      </c>
      <c r="U1228" t="str">
        <f t="shared" si="178"/>
        <v>Feb-2024</v>
      </c>
      <c r="V1228" s="3">
        <f t="shared" si="179"/>
        <v>45323</v>
      </c>
      <c r="W1228" t="str">
        <f>VLOOKUP(D1228,Products!A:G,3,FALSE)</f>
        <v>Beauty &amp; Personal Care</v>
      </c>
      <c r="X1228" t="str">
        <f>VLOOKUP(D1228,Products!A:G,2,FALSE)</f>
        <v>Perfume</v>
      </c>
    </row>
    <row r="1229" spans="1:24">
      <c r="A1229" s="1" t="s">
        <v>3041</v>
      </c>
      <c r="B1229" s="2">
        <v>45920</v>
      </c>
      <c r="C1229" s="1" t="s">
        <v>1144</v>
      </c>
      <c r="D1229" s="1" t="s">
        <v>1709</v>
      </c>
      <c r="E1229" s="1">
        <v>1</v>
      </c>
      <c r="F1229" s="1">
        <v>799</v>
      </c>
      <c r="G1229" s="1">
        <v>119.85</v>
      </c>
      <c r="H1229" s="1" t="s">
        <v>1823</v>
      </c>
      <c r="I1229" s="1" t="s">
        <v>1802</v>
      </c>
      <c r="J1229" s="1" t="s">
        <v>1802</v>
      </c>
      <c r="K1229" s="1" t="s">
        <v>1817</v>
      </c>
      <c r="L1229" s="1">
        <v>40</v>
      </c>
      <c r="M1229" s="1">
        <v>566</v>
      </c>
      <c r="N1229">
        <f t="shared" si="171"/>
        <v>679.15</v>
      </c>
      <c r="O1229">
        <f t="shared" si="172"/>
        <v>566</v>
      </c>
      <c r="P1229">
        <f t="shared" si="173"/>
        <v>113.14999999999998</v>
      </c>
      <c r="Q1229">
        <f t="shared" si="174"/>
        <v>0.16660531546786422</v>
      </c>
      <c r="R1229">
        <f t="shared" si="175"/>
        <v>679.15</v>
      </c>
      <c r="S1229">
        <f t="shared" si="176"/>
        <v>113.14999999999998</v>
      </c>
      <c r="T1229" t="str">
        <f t="shared" si="177"/>
        <v>Sep</v>
      </c>
      <c r="U1229" t="str">
        <f t="shared" si="178"/>
        <v>Sep-2025</v>
      </c>
      <c r="V1229" s="3">
        <f t="shared" si="179"/>
        <v>45901</v>
      </c>
      <c r="W1229" t="str">
        <f>VLOOKUP(D1229,Products!A:G,3,FALSE)</f>
        <v>Fashion</v>
      </c>
      <c r="X1229" t="str">
        <f>VLOOKUP(D1229,Products!A:G,2,FALSE)</f>
        <v>Sneakers</v>
      </c>
    </row>
    <row r="1230" spans="1:24">
      <c r="A1230" s="1" t="s">
        <v>3042</v>
      </c>
      <c r="B1230" s="2">
        <v>45510</v>
      </c>
      <c r="C1230" s="1" t="s">
        <v>126</v>
      </c>
      <c r="D1230" s="1" t="s">
        <v>1670</v>
      </c>
      <c r="E1230" s="1">
        <v>3</v>
      </c>
      <c r="F1230" s="1">
        <v>599</v>
      </c>
      <c r="G1230" s="1">
        <v>89.85</v>
      </c>
      <c r="H1230" s="1" t="s">
        <v>1805</v>
      </c>
      <c r="I1230" s="1" t="s">
        <v>1802</v>
      </c>
      <c r="J1230" s="1" t="s">
        <v>1802</v>
      </c>
      <c r="K1230" s="1" t="s">
        <v>1810</v>
      </c>
      <c r="L1230" s="1">
        <v>50</v>
      </c>
      <c r="M1230" s="1">
        <v>426</v>
      </c>
      <c r="N1230">
        <f t="shared" si="171"/>
        <v>1707.15</v>
      </c>
      <c r="O1230">
        <f t="shared" si="172"/>
        <v>1278</v>
      </c>
      <c r="P1230">
        <f t="shared" si="173"/>
        <v>429.15000000000009</v>
      </c>
      <c r="Q1230">
        <f t="shared" si="174"/>
        <v>0.25138388542307361</v>
      </c>
      <c r="R1230">
        <f t="shared" si="175"/>
        <v>1707.15</v>
      </c>
      <c r="S1230">
        <f t="shared" si="176"/>
        <v>429.15000000000009</v>
      </c>
      <c r="T1230" t="str">
        <f t="shared" si="177"/>
        <v>Aug</v>
      </c>
      <c r="U1230" t="str">
        <f t="shared" si="178"/>
        <v>Aug-2024</v>
      </c>
      <c r="V1230" s="3">
        <f t="shared" si="179"/>
        <v>45505</v>
      </c>
      <c r="W1230" t="str">
        <f>VLOOKUP(D1230,Products!A:G,3,FALSE)</f>
        <v>Electronics</v>
      </c>
      <c r="X1230" t="str">
        <f>VLOOKUP(D1230,Products!A:G,2,FALSE)</f>
        <v>Laptop</v>
      </c>
    </row>
    <row r="1231" spans="1:24">
      <c r="A1231" s="1" t="s">
        <v>3043</v>
      </c>
      <c r="B1231" s="2">
        <v>45752</v>
      </c>
      <c r="C1231" s="1" t="s">
        <v>636</v>
      </c>
      <c r="D1231" s="1" t="s">
        <v>1692</v>
      </c>
      <c r="E1231" s="1">
        <v>4</v>
      </c>
      <c r="F1231" s="1">
        <v>499</v>
      </c>
      <c r="G1231" s="1">
        <v>299.39999999999998</v>
      </c>
      <c r="H1231" s="1" t="s">
        <v>1801</v>
      </c>
      <c r="I1231" s="1" t="s">
        <v>1802</v>
      </c>
      <c r="J1231" s="1" t="s">
        <v>1809</v>
      </c>
      <c r="K1231" s="1" t="s">
        <v>1813</v>
      </c>
      <c r="L1231" s="1">
        <v>70</v>
      </c>
      <c r="M1231" s="1">
        <v>403</v>
      </c>
      <c r="N1231">
        <f t="shared" si="171"/>
        <v>1696.6</v>
      </c>
      <c r="O1231">
        <f t="shared" si="172"/>
        <v>1612</v>
      </c>
      <c r="P1231">
        <f t="shared" si="173"/>
        <v>84.599999999999909</v>
      </c>
      <c r="Q1231">
        <f t="shared" si="174"/>
        <v>4.9864434751856604E-2</v>
      </c>
      <c r="R1231">
        <f t="shared" si="175"/>
        <v>1696.6</v>
      </c>
      <c r="S1231">
        <f t="shared" si="176"/>
        <v>84.599999999999909</v>
      </c>
      <c r="T1231" t="str">
        <f t="shared" si="177"/>
        <v>Apr</v>
      </c>
      <c r="U1231" t="str">
        <f t="shared" si="178"/>
        <v>Apr-2025</v>
      </c>
      <c r="V1231" s="3">
        <f t="shared" si="179"/>
        <v>45748</v>
      </c>
      <c r="W1231" t="str">
        <f>VLOOKUP(D1231,Products!A:G,3,FALSE)</f>
        <v>Electronics</v>
      </c>
      <c r="X1231" t="str">
        <f>VLOOKUP(D1231,Products!A:G,2,FALSE)</f>
        <v>Power Bank</v>
      </c>
    </row>
    <row r="1232" spans="1:24">
      <c r="A1232" s="1" t="s">
        <v>3044</v>
      </c>
      <c r="B1232" s="2">
        <v>45829</v>
      </c>
      <c r="C1232" s="1" t="s">
        <v>1557</v>
      </c>
      <c r="D1232" s="1" t="s">
        <v>1746</v>
      </c>
      <c r="E1232" s="1">
        <v>3</v>
      </c>
      <c r="F1232" s="1">
        <v>1999</v>
      </c>
      <c r="G1232" s="1">
        <v>0</v>
      </c>
      <c r="H1232" s="1" t="s">
        <v>1805</v>
      </c>
      <c r="I1232" s="1" t="s">
        <v>1802</v>
      </c>
      <c r="J1232" s="1" t="s">
        <v>1802</v>
      </c>
      <c r="K1232" s="1" t="s">
        <v>1813</v>
      </c>
      <c r="L1232" s="1">
        <v>60</v>
      </c>
      <c r="M1232" s="1">
        <v>1414</v>
      </c>
      <c r="N1232">
        <f t="shared" si="171"/>
        <v>5997</v>
      </c>
      <c r="O1232">
        <f t="shared" si="172"/>
        <v>4242</v>
      </c>
      <c r="P1232">
        <f t="shared" si="173"/>
        <v>1755</v>
      </c>
      <c r="Q1232">
        <f t="shared" si="174"/>
        <v>0.29264632316158079</v>
      </c>
      <c r="R1232">
        <f t="shared" si="175"/>
        <v>5997</v>
      </c>
      <c r="S1232">
        <f t="shared" si="176"/>
        <v>1755</v>
      </c>
      <c r="T1232" t="str">
        <f t="shared" si="177"/>
        <v>Jun</v>
      </c>
      <c r="U1232" t="str">
        <f t="shared" si="178"/>
        <v>Jun-2025</v>
      </c>
      <c r="V1232" s="3">
        <f t="shared" si="179"/>
        <v>45809</v>
      </c>
      <c r="W1232" t="str">
        <f>VLOOKUP(D1232,Products!A:G,3,FALSE)</f>
        <v>Home &amp; Kitchen</v>
      </c>
      <c r="X1232" t="str">
        <f>VLOOKUP(D1232,Products!A:G,2,FALSE)</f>
        <v>Storage Box</v>
      </c>
    </row>
    <row r="1233" spans="1:24">
      <c r="A1233" s="1" t="s">
        <v>3045</v>
      </c>
      <c r="B1233" s="2">
        <v>45300</v>
      </c>
      <c r="C1233" s="1" t="s">
        <v>1165</v>
      </c>
      <c r="D1233" s="1" t="s">
        <v>1719</v>
      </c>
      <c r="E1233" s="1">
        <v>1</v>
      </c>
      <c r="F1233" s="1">
        <v>399</v>
      </c>
      <c r="G1233" s="1">
        <v>59.85</v>
      </c>
      <c r="H1233" s="1" t="s">
        <v>1821</v>
      </c>
      <c r="I1233" s="1" t="s">
        <v>1802</v>
      </c>
      <c r="J1233" s="1" t="s">
        <v>1802</v>
      </c>
      <c r="K1233" s="1" t="s">
        <v>1807</v>
      </c>
      <c r="L1233" s="1">
        <v>80</v>
      </c>
      <c r="M1233" s="1">
        <v>248</v>
      </c>
      <c r="N1233">
        <f t="shared" si="171"/>
        <v>339.15</v>
      </c>
      <c r="O1233">
        <f t="shared" si="172"/>
        <v>248</v>
      </c>
      <c r="P1233">
        <f t="shared" si="173"/>
        <v>91.149999999999977</v>
      </c>
      <c r="Q1233">
        <f t="shared" si="174"/>
        <v>0.26876013563320061</v>
      </c>
      <c r="R1233">
        <f t="shared" si="175"/>
        <v>339.15</v>
      </c>
      <c r="S1233">
        <f t="shared" si="176"/>
        <v>91.149999999999977</v>
      </c>
      <c r="T1233" t="str">
        <f t="shared" si="177"/>
        <v>Jan</v>
      </c>
      <c r="U1233" t="str">
        <f t="shared" si="178"/>
        <v>Jan-2024</v>
      </c>
      <c r="V1233" s="3">
        <f t="shared" si="179"/>
        <v>45292</v>
      </c>
      <c r="W1233" t="str">
        <f>VLOOKUP(D1233,Products!A:G,3,FALSE)</f>
        <v>Fashion</v>
      </c>
      <c r="X1233" t="str">
        <f>VLOOKUP(D1233,Products!A:G,2,FALSE)</f>
        <v>Backpack</v>
      </c>
    </row>
    <row r="1234" spans="1:24">
      <c r="A1234" s="1" t="s">
        <v>3046</v>
      </c>
      <c r="B1234" s="2">
        <v>45783</v>
      </c>
      <c r="C1234" s="1" t="s">
        <v>857</v>
      </c>
      <c r="D1234" s="1" t="s">
        <v>1666</v>
      </c>
      <c r="E1234" s="1">
        <v>1</v>
      </c>
      <c r="F1234" s="1">
        <v>399</v>
      </c>
      <c r="G1234" s="1">
        <v>59.85</v>
      </c>
      <c r="H1234" s="1" t="s">
        <v>1821</v>
      </c>
      <c r="I1234" s="1" t="s">
        <v>1802</v>
      </c>
      <c r="J1234" s="1" t="s">
        <v>1802</v>
      </c>
      <c r="K1234" s="1" t="s">
        <v>1813</v>
      </c>
      <c r="L1234" s="1">
        <v>80</v>
      </c>
      <c r="M1234" s="1">
        <v>307</v>
      </c>
      <c r="N1234">
        <f t="shared" si="171"/>
        <v>339.15</v>
      </c>
      <c r="O1234">
        <f t="shared" si="172"/>
        <v>307</v>
      </c>
      <c r="P1234">
        <f t="shared" si="173"/>
        <v>32.149999999999977</v>
      </c>
      <c r="Q1234">
        <f t="shared" si="174"/>
        <v>9.4795813062066872E-2</v>
      </c>
      <c r="R1234">
        <f t="shared" si="175"/>
        <v>339.15</v>
      </c>
      <c r="S1234">
        <f t="shared" si="176"/>
        <v>32.149999999999977</v>
      </c>
      <c r="T1234" t="str">
        <f t="shared" si="177"/>
        <v>May</v>
      </c>
      <c r="U1234" t="str">
        <f t="shared" si="178"/>
        <v>May-2025</v>
      </c>
      <c r="V1234" s="3">
        <f t="shared" si="179"/>
        <v>45778</v>
      </c>
      <c r="W1234" t="str">
        <f>VLOOKUP(D1234,Products!A:G,3,FALSE)</f>
        <v>Electronics</v>
      </c>
      <c r="X1234" t="str">
        <f>VLOOKUP(D1234,Products!A:G,2,FALSE)</f>
        <v>Smartphone</v>
      </c>
    </row>
    <row r="1235" spans="1:24">
      <c r="A1235" s="1" t="s">
        <v>3047</v>
      </c>
      <c r="B1235" s="2">
        <v>45720</v>
      </c>
      <c r="C1235" s="1" t="s">
        <v>837</v>
      </c>
      <c r="D1235" s="1" t="s">
        <v>1707</v>
      </c>
      <c r="E1235" s="1">
        <v>4</v>
      </c>
      <c r="F1235" s="1">
        <v>2499</v>
      </c>
      <c r="G1235" s="1">
        <v>999.6</v>
      </c>
      <c r="H1235" s="1" t="s">
        <v>1805</v>
      </c>
      <c r="I1235" s="1" t="s">
        <v>1802</v>
      </c>
      <c r="J1235" s="1" t="s">
        <v>1802</v>
      </c>
      <c r="K1235" s="1" t="s">
        <v>1813</v>
      </c>
      <c r="L1235" s="1">
        <v>40</v>
      </c>
      <c r="M1235" s="1">
        <v>1584</v>
      </c>
      <c r="N1235">
        <f t="shared" si="171"/>
        <v>8996.4</v>
      </c>
      <c r="O1235">
        <f t="shared" si="172"/>
        <v>6336</v>
      </c>
      <c r="P1235">
        <f t="shared" si="173"/>
        <v>2660.3999999999996</v>
      </c>
      <c r="Q1235">
        <f t="shared" si="174"/>
        <v>0.29571828731492594</v>
      </c>
      <c r="R1235">
        <f t="shared" si="175"/>
        <v>8996.4</v>
      </c>
      <c r="S1235">
        <f t="shared" si="176"/>
        <v>2660.3999999999996</v>
      </c>
      <c r="T1235" t="str">
        <f t="shared" si="177"/>
        <v>Mar</v>
      </c>
      <c r="U1235" t="str">
        <f t="shared" si="178"/>
        <v>Mar-2025</v>
      </c>
      <c r="V1235" s="3">
        <f t="shared" si="179"/>
        <v>45717</v>
      </c>
      <c r="W1235" t="str">
        <f>VLOOKUP(D1235,Products!A:G,3,FALSE)</f>
        <v>Fashion</v>
      </c>
      <c r="X1235" t="str">
        <f>VLOOKUP(D1235,Products!A:G,2,FALSE)</f>
        <v>Sneakers</v>
      </c>
    </row>
    <row r="1236" spans="1:24">
      <c r="A1236" s="1" t="s">
        <v>3048</v>
      </c>
      <c r="B1236" s="2">
        <v>45450</v>
      </c>
      <c r="C1236" s="1" t="s">
        <v>1356</v>
      </c>
      <c r="D1236" s="1" t="s">
        <v>1705</v>
      </c>
      <c r="E1236" s="1">
        <v>3</v>
      </c>
      <c r="F1236" s="1">
        <v>299</v>
      </c>
      <c r="G1236" s="1">
        <v>44.85</v>
      </c>
      <c r="H1236" s="1" t="s">
        <v>1805</v>
      </c>
      <c r="I1236" s="1" t="s">
        <v>1802</v>
      </c>
      <c r="J1236" s="1" t="s">
        <v>1802</v>
      </c>
      <c r="K1236" s="1" t="s">
        <v>1817</v>
      </c>
      <c r="L1236" s="1">
        <v>50</v>
      </c>
      <c r="M1236" s="1">
        <v>206</v>
      </c>
      <c r="N1236">
        <f t="shared" si="171"/>
        <v>852.15</v>
      </c>
      <c r="O1236">
        <f t="shared" si="172"/>
        <v>618</v>
      </c>
      <c r="P1236">
        <f t="shared" si="173"/>
        <v>234.14999999999998</v>
      </c>
      <c r="Q1236">
        <f t="shared" si="174"/>
        <v>0.27477556768174616</v>
      </c>
      <c r="R1236">
        <f t="shared" si="175"/>
        <v>852.15</v>
      </c>
      <c r="S1236">
        <f t="shared" si="176"/>
        <v>234.14999999999998</v>
      </c>
      <c r="T1236" t="str">
        <f t="shared" si="177"/>
        <v>Jun</v>
      </c>
      <c r="U1236" t="str">
        <f t="shared" si="178"/>
        <v>Jun-2024</v>
      </c>
      <c r="V1236" s="3">
        <f t="shared" si="179"/>
        <v>45444</v>
      </c>
      <c r="W1236" t="str">
        <f>VLOOKUP(D1236,Products!A:G,3,FALSE)</f>
        <v>Fashion</v>
      </c>
      <c r="X1236" t="str">
        <f>VLOOKUP(D1236,Products!A:G,2,FALSE)</f>
        <v>Jeans</v>
      </c>
    </row>
    <row r="1237" spans="1:24">
      <c r="A1237" s="1" t="s">
        <v>3049</v>
      </c>
      <c r="B1237" s="2">
        <v>45318</v>
      </c>
      <c r="C1237" s="1" t="s">
        <v>654</v>
      </c>
      <c r="D1237" s="1" t="s">
        <v>1746</v>
      </c>
      <c r="E1237" s="1">
        <v>3</v>
      </c>
      <c r="F1237" s="1">
        <v>1999</v>
      </c>
      <c r="G1237" s="1">
        <v>299.85000000000002</v>
      </c>
      <c r="H1237" s="1" t="s">
        <v>1801</v>
      </c>
      <c r="I1237" s="1" t="s">
        <v>1802</v>
      </c>
      <c r="J1237" s="1" t="s">
        <v>1802</v>
      </c>
      <c r="K1237" s="1" t="s">
        <v>1817</v>
      </c>
      <c r="L1237" s="1">
        <v>50</v>
      </c>
      <c r="M1237" s="1">
        <v>1414</v>
      </c>
      <c r="N1237">
        <f t="shared" si="171"/>
        <v>5697.15</v>
      </c>
      <c r="O1237">
        <f t="shared" si="172"/>
        <v>4242</v>
      </c>
      <c r="P1237">
        <f t="shared" si="173"/>
        <v>1455.1499999999996</v>
      </c>
      <c r="Q1237">
        <f t="shared" si="174"/>
        <v>0.25541718227534815</v>
      </c>
      <c r="R1237">
        <f t="shared" si="175"/>
        <v>5697.15</v>
      </c>
      <c r="S1237">
        <f t="shared" si="176"/>
        <v>1455.1499999999996</v>
      </c>
      <c r="T1237" t="str">
        <f t="shared" si="177"/>
        <v>Jan</v>
      </c>
      <c r="U1237" t="str">
        <f t="shared" si="178"/>
        <v>Jan-2024</v>
      </c>
      <c r="V1237" s="3">
        <f t="shared" si="179"/>
        <v>45292</v>
      </c>
      <c r="W1237" t="str">
        <f>VLOOKUP(D1237,Products!A:G,3,FALSE)</f>
        <v>Home &amp; Kitchen</v>
      </c>
      <c r="X1237" t="str">
        <f>VLOOKUP(D1237,Products!A:G,2,FALSE)</f>
        <v>Storage Box</v>
      </c>
    </row>
    <row r="1238" spans="1:24">
      <c r="A1238" s="1" t="s">
        <v>3050</v>
      </c>
      <c r="B1238" s="2">
        <v>45359</v>
      </c>
      <c r="C1238" s="1" t="s">
        <v>1421</v>
      </c>
      <c r="D1238" s="1" t="s">
        <v>1792</v>
      </c>
      <c r="E1238" s="1">
        <v>4</v>
      </c>
      <c r="F1238" s="1">
        <v>399</v>
      </c>
      <c r="G1238" s="1">
        <v>0</v>
      </c>
      <c r="H1238" s="1" t="s">
        <v>1821</v>
      </c>
      <c r="I1238" s="1" t="s">
        <v>1802</v>
      </c>
      <c r="J1238" s="1" t="s">
        <v>1802</v>
      </c>
      <c r="K1238" s="1" t="s">
        <v>1813</v>
      </c>
      <c r="L1238" s="1">
        <v>40</v>
      </c>
      <c r="M1238" s="1">
        <v>244</v>
      </c>
      <c r="N1238">
        <f t="shared" si="171"/>
        <v>1596</v>
      </c>
      <c r="O1238">
        <f t="shared" si="172"/>
        <v>976</v>
      </c>
      <c r="P1238">
        <f t="shared" si="173"/>
        <v>620</v>
      </c>
      <c r="Q1238">
        <f t="shared" si="174"/>
        <v>0.38847117794486213</v>
      </c>
      <c r="R1238">
        <f t="shared" si="175"/>
        <v>1596</v>
      </c>
      <c r="S1238">
        <f t="shared" si="176"/>
        <v>620</v>
      </c>
      <c r="T1238" t="str">
        <f t="shared" si="177"/>
        <v>Mar</v>
      </c>
      <c r="U1238" t="str">
        <f t="shared" si="178"/>
        <v>Mar-2024</v>
      </c>
      <c r="V1238" s="3">
        <f t="shared" si="179"/>
        <v>45352</v>
      </c>
      <c r="W1238" t="str">
        <f>VLOOKUP(D1238,Products!A:G,3,FALSE)</f>
        <v>Sports &amp; Fitness</v>
      </c>
      <c r="X1238" t="str">
        <f>VLOOKUP(D1238,Products!A:G,2,FALSE)</f>
        <v>Fitness Band</v>
      </c>
    </row>
    <row r="1239" spans="1:24">
      <c r="A1239" s="1" t="s">
        <v>3051</v>
      </c>
      <c r="B1239" s="2">
        <v>45427</v>
      </c>
      <c r="C1239" s="1" t="s">
        <v>1513</v>
      </c>
      <c r="D1239" s="1" t="s">
        <v>1778</v>
      </c>
      <c r="E1239" s="1">
        <v>2</v>
      </c>
      <c r="F1239" s="1">
        <v>499</v>
      </c>
      <c r="G1239" s="1">
        <v>199.6</v>
      </c>
      <c r="H1239" s="1" t="s">
        <v>1823</v>
      </c>
      <c r="I1239" s="1" t="s">
        <v>1802</v>
      </c>
      <c r="J1239" s="1" t="s">
        <v>1802</v>
      </c>
      <c r="K1239" s="1" t="s">
        <v>1813</v>
      </c>
      <c r="L1239" s="1">
        <v>80</v>
      </c>
      <c r="M1239" s="1">
        <v>323</v>
      </c>
      <c r="N1239">
        <f t="shared" si="171"/>
        <v>798.4</v>
      </c>
      <c r="O1239">
        <f t="shared" si="172"/>
        <v>646</v>
      </c>
      <c r="P1239">
        <f t="shared" si="173"/>
        <v>152.39999999999998</v>
      </c>
      <c r="Q1239">
        <f t="shared" si="174"/>
        <v>0.19088176352705408</v>
      </c>
      <c r="R1239">
        <f t="shared" si="175"/>
        <v>798.4</v>
      </c>
      <c r="S1239">
        <f t="shared" si="176"/>
        <v>152.39999999999998</v>
      </c>
      <c r="T1239" t="str">
        <f t="shared" si="177"/>
        <v>May</v>
      </c>
      <c r="U1239" t="str">
        <f t="shared" si="178"/>
        <v>May-2024</v>
      </c>
      <c r="V1239" s="3">
        <f t="shared" si="179"/>
        <v>45413</v>
      </c>
      <c r="W1239" t="str">
        <f>VLOOKUP(D1239,Products!A:G,3,FALSE)</f>
        <v>Sports &amp; Fitness</v>
      </c>
      <c r="X1239" t="str">
        <f>VLOOKUP(D1239,Products!A:G,2,FALSE)</f>
        <v>Yoga Mat</v>
      </c>
    </row>
    <row r="1240" spans="1:24">
      <c r="A1240" s="1" t="s">
        <v>3052</v>
      </c>
      <c r="B1240" s="2">
        <v>45861</v>
      </c>
      <c r="C1240" s="1" t="s">
        <v>580</v>
      </c>
      <c r="D1240" s="1" t="s">
        <v>1695</v>
      </c>
      <c r="E1240" s="1">
        <v>1</v>
      </c>
      <c r="F1240" s="1">
        <v>1999</v>
      </c>
      <c r="G1240" s="1">
        <v>99.95</v>
      </c>
      <c r="H1240" s="1" t="s">
        <v>1801</v>
      </c>
      <c r="I1240" s="1" t="s">
        <v>1802</v>
      </c>
      <c r="J1240" s="1" t="s">
        <v>1802</v>
      </c>
      <c r="K1240" s="1" t="s">
        <v>1817</v>
      </c>
      <c r="L1240" s="1">
        <v>40</v>
      </c>
      <c r="M1240" s="1">
        <v>1597</v>
      </c>
      <c r="N1240">
        <f t="shared" si="171"/>
        <v>1899.05</v>
      </c>
      <c r="O1240">
        <f t="shared" si="172"/>
        <v>1597</v>
      </c>
      <c r="P1240">
        <f t="shared" si="173"/>
        <v>302.04999999999995</v>
      </c>
      <c r="Q1240">
        <f t="shared" si="174"/>
        <v>0.15905321081593427</v>
      </c>
      <c r="R1240">
        <f t="shared" si="175"/>
        <v>1899.05</v>
      </c>
      <c r="S1240">
        <f t="shared" si="176"/>
        <v>302.04999999999995</v>
      </c>
      <c r="T1240" t="str">
        <f t="shared" si="177"/>
        <v>Jul</v>
      </c>
      <c r="U1240" t="str">
        <f t="shared" si="178"/>
        <v>Jul-2025</v>
      </c>
      <c r="V1240" s="3">
        <f t="shared" si="179"/>
        <v>45839</v>
      </c>
      <c r="W1240" t="str">
        <f>VLOOKUP(D1240,Products!A:G,3,FALSE)</f>
        <v>Electronics</v>
      </c>
      <c r="X1240" t="str">
        <f>VLOOKUP(D1240,Products!A:G,2,FALSE)</f>
        <v>Power Bank</v>
      </c>
    </row>
    <row r="1241" spans="1:24">
      <c r="A1241" s="1" t="s">
        <v>3053</v>
      </c>
      <c r="B1241" s="2">
        <v>45907</v>
      </c>
      <c r="C1241" s="1" t="s">
        <v>1629</v>
      </c>
      <c r="D1241" s="1" t="s">
        <v>1704</v>
      </c>
      <c r="E1241" s="1">
        <v>1</v>
      </c>
      <c r="F1241" s="1">
        <v>599</v>
      </c>
      <c r="G1241" s="1">
        <v>89.85</v>
      </c>
      <c r="H1241" s="1" t="s">
        <v>1823</v>
      </c>
      <c r="I1241" s="1" t="s">
        <v>1802</v>
      </c>
      <c r="J1241" s="1" t="s">
        <v>1802</v>
      </c>
      <c r="K1241" s="1" t="s">
        <v>1810</v>
      </c>
      <c r="L1241" s="1">
        <v>100</v>
      </c>
      <c r="M1241" s="1">
        <v>363</v>
      </c>
      <c r="N1241">
        <f t="shared" si="171"/>
        <v>509.15</v>
      </c>
      <c r="O1241">
        <f t="shared" si="172"/>
        <v>363</v>
      </c>
      <c r="P1241">
        <f t="shared" si="173"/>
        <v>146.14999999999998</v>
      </c>
      <c r="Q1241">
        <f t="shared" si="174"/>
        <v>0.28704703918295194</v>
      </c>
      <c r="R1241">
        <f t="shared" si="175"/>
        <v>509.15</v>
      </c>
      <c r="S1241">
        <f t="shared" si="176"/>
        <v>146.14999999999998</v>
      </c>
      <c r="T1241" t="str">
        <f t="shared" si="177"/>
        <v>Sep</v>
      </c>
      <c r="U1241" t="str">
        <f t="shared" si="178"/>
        <v>Sep-2025</v>
      </c>
      <c r="V1241" s="3">
        <f t="shared" si="179"/>
        <v>45901</v>
      </c>
      <c r="W1241" t="str">
        <f>VLOOKUP(D1241,Products!A:G,3,FALSE)</f>
        <v>Fashion</v>
      </c>
      <c r="X1241" t="str">
        <f>VLOOKUP(D1241,Products!A:G,2,FALSE)</f>
        <v>Jeans</v>
      </c>
    </row>
    <row r="1242" spans="1:24">
      <c r="A1242" s="1" t="s">
        <v>3054</v>
      </c>
      <c r="B1242" s="2">
        <v>45525</v>
      </c>
      <c r="C1242" s="1" t="s">
        <v>1062</v>
      </c>
      <c r="D1242" s="1" t="s">
        <v>1683</v>
      </c>
      <c r="E1242" s="1">
        <v>1</v>
      </c>
      <c r="F1242" s="1">
        <v>999</v>
      </c>
      <c r="G1242" s="1">
        <v>249.75</v>
      </c>
      <c r="H1242" s="1" t="s">
        <v>1801</v>
      </c>
      <c r="I1242" s="1" t="s">
        <v>1802</v>
      </c>
      <c r="J1242" s="1" t="s">
        <v>1802</v>
      </c>
      <c r="K1242" s="1" t="s">
        <v>1807</v>
      </c>
      <c r="L1242" s="1">
        <v>40</v>
      </c>
      <c r="M1242" s="1">
        <v>603</v>
      </c>
      <c r="N1242">
        <f t="shared" si="171"/>
        <v>749.25</v>
      </c>
      <c r="O1242">
        <f t="shared" si="172"/>
        <v>603</v>
      </c>
      <c r="P1242">
        <f t="shared" si="173"/>
        <v>146.25</v>
      </c>
      <c r="Q1242">
        <f t="shared" si="174"/>
        <v>0.19519519519519518</v>
      </c>
      <c r="R1242">
        <f t="shared" si="175"/>
        <v>749.25</v>
      </c>
      <c r="S1242">
        <f t="shared" si="176"/>
        <v>146.25</v>
      </c>
      <c r="T1242" t="str">
        <f t="shared" si="177"/>
        <v>Aug</v>
      </c>
      <c r="U1242" t="str">
        <f t="shared" si="178"/>
        <v>Aug-2024</v>
      </c>
      <c r="V1242" s="3">
        <f t="shared" si="179"/>
        <v>45505</v>
      </c>
      <c r="W1242" t="str">
        <f>VLOOKUP(D1242,Products!A:G,3,FALSE)</f>
        <v>Electronics</v>
      </c>
      <c r="X1242" t="str">
        <f>VLOOKUP(D1242,Products!A:G,2,FALSE)</f>
        <v>Smartwatch</v>
      </c>
    </row>
    <row r="1243" spans="1:24">
      <c r="A1243" s="1" t="s">
        <v>3055</v>
      </c>
      <c r="B1243" s="2">
        <v>45361</v>
      </c>
      <c r="C1243" s="1" t="s">
        <v>1367</v>
      </c>
      <c r="D1243" s="1" t="s">
        <v>1795</v>
      </c>
      <c r="E1243" s="1">
        <v>2</v>
      </c>
      <c r="F1243" s="1">
        <v>499</v>
      </c>
      <c r="G1243" s="1">
        <v>49.9</v>
      </c>
      <c r="H1243" s="1" t="s">
        <v>1823</v>
      </c>
      <c r="I1243" s="1" t="s">
        <v>1802</v>
      </c>
      <c r="J1243" s="1" t="s">
        <v>1802</v>
      </c>
      <c r="K1243" s="1" t="s">
        <v>1803</v>
      </c>
      <c r="L1243" s="1">
        <v>100</v>
      </c>
      <c r="M1243" s="1">
        <v>324</v>
      </c>
      <c r="N1243">
        <f t="shared" si="171"/>
        <v>948.1</v>
      </c>
      <c r="O1243">
        <f t="shared" si="172"/>
        <v>648</v>
      </c>
      <c r="P1243">
        <f t="shared" si="173"/>
        <v>300.10000000000002</v>
      </c>
      <c r="Q1243">
        <f t="shared" si="174"/>
        <v>0.31652779242695922</v>
      </c>
      <c r="R1243">
        <f t="shared" si="175"/>
        <v>948.1</v>
      </c>
      <c r="S1243">
        <f t="shared" si="176"/>
        <v>300.10000000000002</v>
      </c>
      <c r="T1243" t="str">
        <f t="shared" si="177"/>
        <v>Mar</v>
      </c>
      <c r="U1243" t="str">
        <f t="shared" si="178"/>
        <v>Mar-2024</v>
      </c>
      <c r="V1243" s="3">
        <f t="shared" si="179"/>
        <v>45352</v>
      </c>
      <c r="W1243" t="str">
        <f>VLOOKUP(D1243,Products!A:G,3,FALSE)</f>
        <v>Sports &amp; Fitness</v>
      </c>
      <c r="X1243" t="str">
        <f>VLOOKUP(D1243,Products!A:G,2,FALSE)</f>
        <v>Cricket Bat</v>
      </c>
    </row>
    <row r="1244" spans="1:24">
      <c r="A1244" s="1" t="s">
        <v>3056</v>
      </c>
      <c r="B1244" s="2">
        <v>45920</v>
      </c>
      <c r="C1244" s="1" t="s">
        <v>816</v>
      </c>
      <c r="D1244" s="1" t="s">
        <v>1761</v>
      </c>
      <c r="E1244" s="1">
        <v>4</v>
      </c>
      <c r="F1244" s="1">
        <v>499</v>
      </c>
      <c r="G1244" s="1">
        <v>0</v>
      </c>
      <c r="H1244" s="1" t="s">
        <v>1801</v>
      </c>
      <c r="I1244" s="1" t="s">
        <v>1802</v>
      </c>
      <c r="J1244" s="1" t="s">
        <v>1809</v>
      </c>
      <c r="K1244" s="1" t="s">
        <v>1817</v>
      </c>
      <c r="L1244" s="1">
        <v>60</v>
      </c>
      <c r="M1244" s="1">
        <v>394</v>
      </c>
      <c r="N1244">
        <f t="shared" si="171"/>
        <v>1996</v>
      </c>
      <c r="O1244">
        <f t="shared" si="172"/>
        <v>1576</v>
      </c>
      <c r="P1244">
        <f t="shared" si="173"/>
        <v>420</v>
      </c>
      <c r="Q1244">
        <f t="shared" si="174"/>
        <v>0.21042084168336672</v>
      </c>
      <c r="R1244">
        <f t="shared" si="175"/>
        <v>1996</v>
      </c>
      <c r="S1244">
        <f t="shared" si="176"/>
        <v>420</v>
      </c>
      <c r="T1244" t="str">
        <f t="shared" si="177"/>
        <v>Sep</v>
      </c>
      <c r="U1244" t="str">
        <f t="shared" si="178"/>
        <v>Sep-2025</v>
      </c>
      <c r="V1244" s="3">
        <f t="shared" si="179"/>
        <v>45901</v>
      </c>
      <c r="W1244" t="str">
        <f>VLOOKUP(D1244,Products!A:G,3,FALSE)</f>
        <v>Beauty &amp; Personal Care</v>
      </c>
      <c r="X1244" t="str">
        <f>VLOOKUP(D1244,Products!A:G,2,FALSE)</f>
        <v>Trimmer</v>
      </c>
    </row>
    <row r="1245" spans="1:24">
      <c r="A1245" s="1" t="s">
        <v>3057</v>
      </c>
      <c r="B1245" s="2">
        <v>45848</v>
      </c>
      <c r="C1245" s="1" t="s">
        <v>1657</v>
      </c>
      <c r="D1245" s="1" t="s">
        <v>1757</v>
      </c>
      <c r="E1245" s="1">
        <v>3</v>
      </c>
      <c r="F1245" s="1">
        <v>999</v>
      </c>
      <c r="G1245" s="1">
        <v>299.7</v>
      </c>
      <c r="H1245" s="1" t="s">
        <v>1805</v>
      </c>
      <c r="I1245" s="1" t="s">
        <v>1802</v>
      </c>
      <c r="J1245" s="1" t="s">
        <v>1802</v>
      </c>
      <c r="K1245" s="1" t="s">
        <v>1813</v>
      </c>
      <c r="L1245" s="1">
        <v>40</v>
      </c>
      <c r="M1245" s="1">
        <v>611</v>
      </c>
      <c r="N1245">
        <f t="shared" si="171"/>
        <v>2697.3</v>
      </c>
      <c r="O1245">
        <f t="shared" si="172"/>
        <v>1833</v>
      </c>
      <c r="P1245">
        <f t="shared" si="173"/>
        <v>864.30000000000018</v>
      </c>
      <c r="Q1245">
        <f t="shared" si="174"/>
        <v>0.32043154265376494</v>
      </c>
      <c r="R1245">
        <f t="shared" si="175"/>
        <v>2697.3</v>
      </c>
      <c r="S1245">
        <f t="shared" si="176"/>
        <v>864.30000000000018</v>
      </c>
      <c r="T1245" t="str">
        <f t="shared" si="177"/>
        <v>Jul</v>
      </c>
      <c r="U1245" t="str">
        <f t="shared" si="178"/>
        <v>Jul-2025</v>
      </c>
      <c r="V1245" s="3">
        <f t="shared" si="179"/>
        <v>45839</v>
      </c>
      <c r="W1245" t="str">
        <f>VLOOKUP(D1245,Products!A:G,3,FALSE)</f>
        <v>Beauty &amp; Personal Care</v>
      </c>
      <c r="X1245" t="str">
        <f>VLOOKUP(D1245,Products!A:G,2,FALSE)</f>
        <v>Shampoo</v>
      </c>
    </row>
    <row r="1246" spans="1:24">
      <c r="A1246" s="1" t="s">
        <v>3058</v>
      </c>
      <c r="B1246" s="2">
        <v>45752</v>
      </c>
      <c r="C1246" s="1" t="s">
        <v>466</v>
      </c>
      <c r="D1246" s="1" t="s">
        <v>1670</v>
      </c>
      <c r="E1246" s="1">
        <v>1</v>
      </c>
      <c r="F1246" s="1">
        <v>599</v>
      </c>
      <c r="G1246" s="1">
        <v>89.85</v>
      </c>
      <c r="H1246" s="1" t="s">
        <v>1801</v>
      </c>
      <c r="I1246" s="1" t="s">
        <v>1802</v>
      </c>
      <c r="J1246" s="1" t="s">
        <v>1802</v>
      </c>
      <c r="K1246" s="1" t="s">
        <v>1813</v>
      </c>
      <c r="L1246" s="1">
        <v>50</v>
      </c>
      <c r="M1246" s="1">
        <v>426</v>
      </c>
      <c r="N1246">
        <f t="shared" si="171"/>
        <v>509.15</v>
      </c>
      <c r="O1246">
        <f t="shared" si="172"/>
        <v>426</v>
      </c>
      <c r="P1246">
        <f t="shared" si="173"/>
        <v>83.149999999999977</v>
      </c>
      <c r="Q1246">
        <f t="shared" si="174"/>
        <v>0.16331140135519981</v>
      </c>
      <c r="R1246">
        <f t="shared" si="175"/>
        <v>509.15</v>
      </c>
      <c r="S1246">
        <f t="shared" si="176"/>
        <v>83.149999999999977</v>
      </c>
      <c r="T1246" t="str">
        <f t="shared" si="177"/>
        <v>Apr</v>
      </c>
      <c r="U1246" t="str">
        <f t="shared" si="178"/>
        <v>Apr-2025</v>
      </c>
      <c r="V1246" s="3">
        <f t="shared" si="179"/>
        <v>45748</v>
      </c>
      <c r="W1246" t="str">
        <f>VLOOKUP(D1246,Products!A:G,3,FALSE)</f>
        <v>Electronics</v>
      </c>
      <c r="X1246" t="str">
        <f>VLOOKUP(D1246,Products!A:G,2,FALSE)</f>
        <v>Laptop</v>
      </c>
    </row>
    <row r="1247" spans="1:24">
      <c r="A1247" s="1" t="s">
        <v>3059</v>
      </c>
      <c r="B1247" s="2">
        <v>45606</v>
      </c>
      <c r="C1247" s="1" t="s">
        <v>785</v>
      </c>
      <c r="D1247" s="1" t="s">
        <v>1778</v>
      </c>
      <c r="E1247" s="1">
        <v>4</v>
      </c>
      <c r="F1247" s="1">
        <v>499</v>
      </c>
      <c r="G1247" s="1">
        <v>0</v>
      </c>
      <c r="H1247" s="1" t="s">
        <v>1801</v>
      </c>
      <c r="I1247" s="1" t="s">
        <v>1815</v>
      </c>
      <c r="J1247" s="1" t="s">
        <v>1815</v>
      </c>
      <c r="K1247" s="1" t="s">
        <v>1813</v>
      </c>
      <c r="L1247" s="1">
        <v>70</v>
      </c>
      <c r="M1247" s="1">
        <v>323</v>
      </c>
      <c r="N1247">
        <f t="shared" si="171"/>
        <v>1996</v>
      </c>
      <c r="O1247">
        <f t="shared" si="172"/>
        <v>1292</v>
      </c>
      <c r="P1247">
        <f t="shared" si="173"/>
        <v>704</v>
      </c>
      <c r="Q1247">
        <f t="shared" si="174"/>
        <v>0.35270541082164331</v>
      </c>
      <c r="R1247">
        <f t="shared" si="175"/>
        <v>0</v>
      </c>
      <c r="S1247">
        <f t="shared" si="176"/>
        <v>0</v>
      </c>
      <c r="T1247" t="str">
        <f t="shared" si="177"/>
        <v>Nov</v>
      </c>
      <c r="U1247" t="str">
        <f t="shared" si="178"/>
        <v>Nov-2024</v>
      </c>
      <c r="V1247" s="3">
        <f t="shared" si="179"/>
        <v>45597</v>
      </c>
      <c r="W1247" t="str">
        <f>VLOOKUP(D1247,Products!A:G,3,FALSE)</f>
        <v>Sports &amp; Fitness</v>
      </c>
      <c r="X1247" t="str">
        <f>VLOOKUP(D1247,Products!A:G,2,FALSE)</f>
        <v>Yoga Mat</v>
      </c>
    </row>
    <row r="1248" spans="1:24">
      <c r="A1248" s="1" t="s">
        <v>3060</v>
      </c>
      <c r="B1248" s="2">
        <v>45647</v>
      </c>
      <c r="C1248" s="1" t="s">
        <v>993</v>
      </c>
      <c r="D1248" s="1" t="s">
        <v>1774</v>
      </c>
      <c r="E1248" s="1">
        <v>1</v>
      </c>
      <c r="F1248" s="1">
        <v>499</v>
      </c>
      <c r="G1248" s="1">
        <v>24.95</v>
      </c>
      <c r="H1248" s="1" t="s">
        <v>1812</v>
      </c>
      <c r="I1248" s="1" t="s">
        <v>1802</v>
      </c>
      <c r="J1248" s="1" t="s">
        <v>1802</v>
      </c>
      <c r="K1248" s="1" t="s">
        <v>1807</v>
      </c>
      <c r="L1248" s="1">
        <v>40</v>
      </c>
      <c r="M1248" s="1">
        <v>280</v>
      </c>
      <c r="N1248">
        <f t="shared" si="171"/>
        <v>474.05</v>
      </c>
      <c r="O1248">
        <f t="shared" si="172"/>
        <v>280</v>
      </c>
      <c r="P1248">
        <f t="shared" si="173"/>
        <v>194.05</v>
      </c>
      <c r="Q1248">
        <f t="shared" si="174"/>
        <v>0.40934500580107586</v>
      </c>
      <c r="R1248">
        <f t="shared" si="175"/>
        <v>474.05</v>
      </c>
      <c r="S1248">
        <f t="shared" si="176"/>
        <v>194.05</v>
      </c>
      <c r="T1248" t="str">
        <f t="shared" si="177"/>
        <v>Dec</v>
      </c>
      <c r="U1248" t="str">
        <f t="shared" si="178"/>
        <v>Dec-2024</v>
      </c>
      <c r="V1248" s="3">
        <f t="shared" si="179"/>
        <v>45627</v>
      </c>
      <c r="W1248" t="str">
        <f>VLOOKUP(D1248,Products!A:G,3,FALSE)</f>
        <v>Sports &amp; Fitness</v>
      </c>
      <c r="X1248" t="str">
        <f>VLOOKUP(D1248,Products!A:G,2,FALSE)</f>
        <v>Yoga Mat</v>
      </c>
    </row>
    <row r="1249" spans="1:24">
      <c r="A1249" s="1" t="s">
        <v>3061</v>
      </c>
      <c r="B1249" s="2">
        <v>45536</v>
      </c>
      <c r="C1249" s="1" t="s">
        <v>1650</v>
      </c>
      <c r="D1249" s="1" t="s">
        <v>1790</v>
      </c>
      <c r="E1249" s="1">
        <v>3</v>
      </c>
      <c r="F1249" s="1">
        <v>999</v>
      </c>
      <c r="G1249" s="1">
        <v>149.85</v>
      </c>
      <c r="H1249" s="1" t="s">
        <v>1805</v>
      </c>
      <c r="I1249" s="1" t="s">
        <v>1802</v>
      </c>
      <c r="J1249" s="1" t="s">
        <v>1802</v>
      </c>
      <c r="K1249" s="1" t="s">
        <v>1803</v>
      </c>
      <c r="L1249" s="1">
        <v>80</v>
      </c>
      <c r="M1249" s="1">
        <v>629</v>
      </c>
      <c r="N1249">
        <f t="shared" si="171"/>
        <v>2847.15</v>
      </c>
      <c r="O1249">
        <f t="shared" si="172"/>
        <v>1887</v>
      </c>
      <c r="P1249">
        <f t="shared" si="173"/>
        <v>960.15000000000009</v>
      </c>
      <c r="Q1249">
        <f t="shared" si="174"/>
        <v>0.33723196881091622</v>
      </c>
      <c r="R1249">
        <f t="shared" si="175"/>
        <v>2847.15</v>
      </c>
      <c r="S1249">
        <f t="shared" si="176"/>
        <v>960.15000000000009</v>
      </c>
      <c r="T1249" t="str">
        <f t="shared" si="177"/>
        <v>Sep</v>
      </c>
      <c r="U1249" t="str">
        <f t="shared" si="178"/>
        <v>Sep-2024</v>
      </c>
      <c r="V1249" s="3">
        <f t="shared" si="179"/>
        <v>45536</v>
      </c>
      <c r="W1249" t="str">
        <f>VLOOKUP(D1249,Products!A:G,3,FALSE)</f>
        <v>Sports &amp; Fitness</v>
      </c>
      <c r="X1249" t="str">
        <f>VLOOKUP(D1249,Products!A:G,2,FALSE)</f>
        <v>Fitness Band</v>
      </c>
    </row>
    <row r="1250" spans="1:24">
      <c r="A1250" s="1" t="s">
        <v>3062</v>
      </c>
      <c r="B1250" s="2">
        <v>45688</v>
      </c>
      <c r="C1250" s="1" t="s">
        <v>829</v>
      </c>
      <c r="D1250" s="1" t="s">
        <v>1773</v>
      </c>
      <c r="E1250" s="1">
        <v>2</v>
      </c>
      <c r="F1250" s="1">
        <v>6999</v>
      </c>
      <c r="G1250" s="1">
        <v>699.9</v>
      </c>
      <c r="H1250" s="1" t="s">
        <v>1821</v>
      </c>
      <c r="I1250" s="1" t="s">
        <v>1802</v>
      </c>
      <c r="J1250" s="1" t="s">
        <v>1802</v>
      </c>
      <c r="K1250" s="1" t="s">
        <v>1803</v>
      </c>
      <c r="L1250" s="1">
        <v>80</v>
      </c>
      <c r="M1250" s="1">
        <v>4949</v>
      </c>
      <c r="N1250">
        <f t="shared" si="171"/>
        <v>13298.1</v>
      </c>
      <c r="O1250">
        <f t="shared" si="172"/>
        <v>9898</v>
      </c>
      <c r="P1250">
        <f t="shared" si="173"/>
        <v>3400.1000000000004</v>
      </c>
      <c r="Q1250">
        <f t="shared" si="174"/>
        <v>0.25568314270459691</v>
      </c>
      <c r="R1250">
        <f t="shared" si="175"/>
        <v>13298.1</v>
      </c>
      <c r="S1250">
        <f t="shared" si="176"/>
        <v>3400.1000000000004</v>
      </c>
      <c r="T1250" t="str">
        <f t="shared" si="177"/>
        <v>Jan</v>
      </c>
      <c r="U1250" t="str">
        <f t="shared" si="178"/>
        <v>Jan-2025</v>
      </c>
      <c r="V1250" s="3">
        <f t="shared" si="179"/>
        <v>45658</v>
      </c>
      <c r="W1250" t="str">
        <f>VLOOKUP(D1250,Products!A:G,3,FALSE)</f>
        <v>Beauty &amp; Personal Care</v>
      </c>
      <c r="X1250" t="str">
        <f>VLOOKUP(D1250,Products!A:G,2,FALSE)</f>
        <v>Perfume</v>
      </c>
    </row>
    <row r="1251" spans="1:24">
      <c r="A1251" s="1" t="s">
        <v>3063</v>
      </c>
      <c r="B1251" s="2">
        <v>45675</v>
      </c>
      <c r="C1251" s="1" t="s">
        <v>1457</v>
      </c>
      <c r="D1251" s="1" t="s">
        <v>1686</v>
      </c>
      <c r="E1251" s="1">
        <v>4</v>
      </c>
      <c r="F1251" s="1">
        <v>1299</v>
      </c>
      <c r="G1251" s="1">
        <v>519.6</v>
      </c>
      <c r="H1251" s="1" t="s">
        <v>1805</v>
      </c>
      <c r="I1251" s="1" t="s">
        <v>1802</v>
      </c>
      <c r="J1251" s="1" t="s">
        <v>1802</v>
      </c>
      <c r="K1251" s="1" t="s">
        <v>1807</v>
      </c>
      <c r="L1251" s="1">
        <v>40</v>
      </c>
      <c r="M1251" s="1">
        <v>881</v>
      </c>
      <c r="N1251">
        <f t="shared" si="171"/>
        <v>4676.3999999999996</v>
      </c>
      <c r="O1251">
        <f t="shared" si="172"/>
        <v>3524</v>
      </c>
      <c r="P1251">
        <f t="shared" si="173"/>
        <v>1152.3999999999996</v>
      </c>
      <c r="Q1251">
        <f t="shared" si="174"/>
        <v>0.24642887691386531</v>
      </c>
      <c r="R1251">
        <f t="shared" si="175"/>
        <v>4676.3999999999996</v>
      </c>
      <c r="S1251">
        <f t="shared" si="176"/>
        <v>1152.3999999999996</v>
      </c>
      <c r="T1251" t="str">
        <f t="shared" si="177"/>
        <v>Jan</v>
      </c>
      <c r="U1251" t="str">
        <f t="shared" si="178"/>
        <v>Jan-2025</v>
      </c>
      <c r="V1251" s="3">
        <f t="shared" si="179"/>
        <v>45658</v>
      </c>
      <c r="W1251" t="str">
        <f>VLOOKUP(D1251,Products!A:G,3,FALSE)</f>
        <v>Electronics</v>
      </c>
      <c r="X1251" t="str">
        <f>VLOOKUP(D1251,Products!A:G,2,FALSE)</f>
        <v>Smartwatch</v>
      </c>
    </row>
    <row r="1252" spans="1:24">
      <c r="A1252" s="1" t="s">
        <v>3064</v>
      </c>
      <c r="B1252" s="2">
        <v>45530</v>
      </c>
      <c r="C1252" s="1" t="s">
        <v>1379</v>
      </c>
      <c r="D1252" s="1" t="s">
        <v>1681</v>
      </c>
      <c r="E1252" s="1">
        <v>1</v>
      </c>
      <c r="F1252" s="1">
        <v>799</v>
      </c>
      <c r="G1252" s="1">
        <v>119.85</v>
      </c>
      <c r="H1252" s="1" t="s">
        <v>1805</v>
      </c>
      <c r="I1252" s="1" t="s">
        <v>1802</v>
      </c>
      <c r="J1252" s="1" t="s">
        <v>1802</v>
      </c>
      <c r="K1252" s="1" t="s">
        <v>1810</v>
      </c>
      <c r="L1252" s="1">
        <v>40</v>
      </c>
      <c r="M1252" s="1">
        <v>645</v>
      </c>
      <c r="N1252">
        <f t="shared" si="171"/>
        <v>679.15</v>
      </c>
      <c r="O1252">
        <f t="shared" si="172"/>
        <v>645</v>
      </c>
      <c r="P1252">
        <f t="shared" si="173"/>
        <v>34.149999999999977</v>
      </c>
      <c r="Q1252">
        <f t="shared" si="174"/>
        <v>5.0283442538467171E-2</v>
      </c>
      <c r="R1252">
        <f t="shared" si="175"/>
        <v>679.15</v>
      </c>
      <c r="S1252">
        <f t="shared" si="176"/>
        <v>34.149999999999977</v>
      </c>
      <c r="T1252" t="str">
        <f t="shared" si="177"/>
        <v>Aug</v>
      </c>
      <c r="U1252" t="str">
        <f t="shared" si="178"/>
        <v>Aug-2024</v>
      </c>
      <c r="V1252" s="3">
        <f t="shared" si="179"/>
        <v>45505</v>
      </c>
      <c r="W1252" t="str">
        <f>VLOOKUP(D1252,Products!A:G,3,FALSE)</f>
        <v>Electronics</v>
      </c>
      <c r="X1252" t="str">
        <f>VLOOKUP(D1252,Products!A:G,2,FALSE)</f>
        <v>Headphones</v>
      </c>
    </row>
    <row r="1253" spans="1:24">
      <c r="A1253" s="1" t="s">
        <v>3065</v>
      </c>
      <c r="B1253" s="2">
        <v>45659</v>
      </c>
      <c r="C1253" s="1" t="s">
        <v>669</v>
      </c>
      <c r="D1253" s="1" t="s">
        <v>1678</v>
      </c>
      <c r="E1253" s="1">
        <v>4</v>
      </c>
      <c r="F1253" s="1">
        <v>4999</v>
      </c>
      <c r="G1253" s="1">
        <v>3999.2</v>
      </c>
      <c r="H1253" s="1" t="s">
        <v>1805</v>
      </c>
      <c r="I1253" s="1" t="s">
        <v>1802</v>
      </c>
      <c r="J1253" s="1" t="s">
        <v>1802</v>
      </c>
      <c r="K1253" s="1" t="s">
        <v>1813</v>
      </c>
      <c r="L1253" s="1">
        <v>40</v>
      </c>
      <c r="M1253" s="1">
        <v>2853</v>
      </c>
      <c r="N1253">
        <f t="shared" si="171"/>
        <v>15996.8</v>
      </c>
      <c r="O1253">
        <f t="shared" si="172"/>
        <v>11412</v>
      </c>
      <c r="P1253">
        <f t="shared" si="173"/>
        <v>4584.7999999999993</v>
      </c>
      <c r="Q1253">
        <f t="shared" si="174"/>
        <v>0.28660732146429285</v>
      </c>
      <c r="R1253">
        <f t="shared" si="175"/>
        <v>15996.8</v>
      </c>
      <c r="S1253">
        <f t="shared" si="176"/>
        <v>4584.7999999999993</v>
      </c>
      <c r="T1253" t="str">
        <f t="shared" si="177"/>
        <v>Jan</v>
      </c>
      <c r="U1253" t="str">
        <f t="shared" si="178"/>
        <v>Jan-2025</v>
      </c>
      <c r="V1253" s="3">
        <f t="shared" si="179"/>
        <v>45658</v>
      </c>
      <c r="W1253" t="str">
        <f>VLOOKUP(D1253,Products!A:G,3,FALSE)</f>
        <v>Electronics</v>
      </c>
      <c r="X1253" t="str">
        <f>VLOOKUP(D1253,Products!A:G,2,FALSE)</f>
        <v>Headphones</v>
      </c>
    </row>
    <row r="1254" spans="1:24">
      <c r="A1254" s="1" t="s">
        <v>3066</v>
      </c>
      <c r="B1254" s="2">
        <v>45625</v>
      </c>
      <c r="C1254" s="1" t="s">
        <v>1100</v>
      </c>
      <c r="D1254" s="1" t="s">
        <v>1748</v>
      </c>
      <c r="E1254" s="1">
        <v>4</v>
      </c>
      <c r="F1254" s="1">
        <v>299</v>
      </c>
      <c r="G1254" s="1">
        <v>59.8</v>
      </c>
      <c r="H1254" s="1" t="s">
        <v>1821</v>
      </c>
      <c r="I1254" s="1" t="s">
        <v>1802</v>
      </c>
      <c r="J1254" s="1" t="s">
        <v>1809</v>
      </c>
      <c r="K1254" s="1" t="s">
        <v>1813</v>
      </c>
      <c r="L1254" s="1">
        <v>60</v>
      </c>
      <c r="M1254" s="1">
        <v>170</v>
      </c>
      <c r="N1254">
        <f t="shared" si="171"/>
        <v>1136.2</v>
      </c>
      <c r="O1254">
        <f t="shared" si="172"/>
        <v>680</v>
      </c>
      <c r="P1254">
        <f t="shared" si="173"/>
        <v>456.20000000000005</v>
      </c>
      <c r="Q1254">
        <f t="shared" si="174"/>
        <v>0.40151381798979058</v>
      </c>
      <c r="R1254">
        <f t="shared" si="175"/>
        <v>1136.2</v>
      </c>
      <c r="S1254">
        <f t="shared" si="176"/>
        <v>456.20000000000005</v>
      </c>
      <c r="T1254" t="str">
        <f t="shared" si="177"/>
        <v>Nov</v>
      </c>
      <c r="U1254" t="str">
        <f t="shared" si="178"/>
        <v>Nov-2024</v>
      </c>
      <c r="V1254" s="3">
        <f t="shared" si="179"/>
        <v>45597</v>
      </c>
      <c r="W1254" t="str">
        <f>VLOOKUP(D1254,Products!A:G,3,FALSE)</f>
        <v>Beauty &amp; Personal Care</v>
      </c>
      <c r="X1254" t="str">
        <f>VLOOKUP(D1254,Products!A:G,2,FALSE)</f>
        <v>Face Wash</v>
      </c>
    </row>
    <row r="1255" spans="1:24">
      <c r="A1255" s="1" t="s">
        <v>3067</v>
      </c>
      <c r="B1255" s="2">
        <v>45400</v>
      </c>
      <c r="C1255" s="1" t="s">
        <v>367</v>
      </c>
      <c r="D1255" s="1" t="s">
        <v>1664</v>
      </c>
      <c r="E1255" s="1">
        <v>1</v>
      </c>
      <c r="F1255" s="1">
        <v>999</v>
      </c>
      <c r="G1255" s="1">
        <v>199.8</v>
      </c>
      <c r="H1255" s="1" t="s">
        <v>1812</v>
      </c>
      <c r="I1255" s="1" t="s">
        <v>1802</v>
      </c>
      <c r="J1255" s="1" t="s">
        <v>1802</v>
      </c>
      <c r="K1255" s="1" t="s">
        <v>1807</v>
      </c>
      <c r="L1255" s="1">
        <v>80</v>
      </c>
      <c r="M1255" s="1">
        <v>590</v>
      </c>
      <c r="N1255">
        <f t="shared" si="171"/>
        <v>799.2</v>
      </c>
      <c r="O1255">
        <f t="shared" si="172"/>
        <v>590</v>
      </c>
      <c r="P1255">
        <f t="shared" si="173"/>
        <v>209.20000000000005</v>
      </c>
      <c r="Q1255">
        <f t="shared" si="174"/>
        <v>0.2617617617617618</v>
      </c>
      <c r="R1255">
        <f t="shared" si="175"/>
        <v>799.2</v>
      </c>
      <c r="S1255">
        <f t="shared" si="176"/>
        <v>209.20000000000005</v>
      </c>
      <c r="T1255" t="str">
        <f t="shared" si="177"/>
        <v>Apr</v>
      </c>
      <c r="U1255" t="str">
        <f t="shared" si="178"/>
        <v>Apr-2024</v>
      </c>
      <c r="V1255" s="3">
        <f t="shared" si="179"/>
        <v>45383</v>
      </c>
      <c r="W1255" t="str">
        <f>VLOOKUP(D1255,Products!A:G,3,FALSE)</f>
        <v>Electronics</v>
      </c>
      <c r="X1255" t="str">
        <f>VLOOKUP(D1255,Products!A:G,2,FALSE)</f>
        <v>Smartphone</v>
      </c>
    </row>
    <row r="1256" spans="1:24">
      <c r="A1256" s="1" t="s">
        <v>3068</v>
      </c>
      <c r="B1256" s="2">
        <v>45334</v>
      </c>
      <c r="C1256" s="1" t="s">
        <v>1469</v>
      </c>
      <c r="D1256" s="1" t="s">
        <v>1795</v>
      </c>
      <c r="E1256" s="1">
        <v>2</v>
      </c>
      <c r="F1256" s="1">
        <v>499</v>
      </c>
      <c r="G1256" s="1">
        <v>0</v>
      </c>
      <c r="H1256" s="1" t="s">
        <v>1805</v>
      </c>
      <c r="I1256" s="1" t="s">
        <v>1802</v>
      </c>
      <c r="J1256" s="1" t="s">
        <v>1802</v>
      </c>
      <c r="K1256" s="1" t="s">
        <v>1813</v>
      </c>
      <c r="L1256" s="1">
        <v>100</v>
      </c>
      <c r="M1256" s="1">
        <v>324</v>
      </c>
      <c r="N1256">
        <f t="shared" si="171"/>
        <v>998</v>
      </c>
      <c r="O1256">
        <f t="shared" si="172"/>
        <v>648</v>
      </c>
      <c r="P1256">
        <f t="shared" si="173"/>
        <v>350</v>
      </c>
      <c r="Q1256">
        <f t="shared" si="174"/>
        <v>0.35070140280561124</v>
      </c>
      <c r="R1256">
        <f t="shared" si="175"/>
        <v>998</v>
      </c>
      <c r="S1256">
        <f t="shared" si="176"/>
        <v>350</v>
      </c>
      <c r="T1256" t="str">
        <f t="shared" si="177"/>
        <v>Feb</v>
      </c>
      <c r="U1256" t="str">
        <f t="shared" si="178"/>
        <v>Feb-2024</v>
      </c>
      <c r="V1256" s="3">
        <f t="shared" si="179"/>
        <v>45323</v>
      </c>
      <c r="W1256" t="str">
        <f>VLOOKUP(D1256,Products!A:G,3,FALSE)</f>
        <v>Sports &amp; Fitness</v>
      </c>
      <c r="X1256" t="str">
        <f>VLOOKUP(D1256,Products!A:G,2,FALSE)</f>
        <v>Cricket Bat</v>
      </c>
    </row>
    <row r="1257" spans="1:24">
      <c r="A1257" s="1" t="s">
        <v>3069</v>
      </c>
      <c r="B1257" s="2">
        <v>45400</v>
      </c>
      <c r="C1257" s="1" t="s">
        <v>671</v>
      </c>
      <c r="D1257" s="1" t="s">
        <v>1716</v>
      </c>
      <c r="E1257" s="1">
        <v>2</v>
      </c>
      <c r="F1257" s="1">
        <v>2999</v>
      </c>
      <c r="G1257" s="1">
        <v>899.7</v>
      </c>
      <c r="H1257" s="1" t="s">
        <v>1821</v>
      </c>
      <c r="I1257" s="1" t="s">
        <v>1802</v>
      </c>
      <c r="J1257" s="1" t="s">
        <v>1802</v>
      </c>
      <c r="K1257" s="1" t="s">
        <v>1810</v>
      </c>
      <c r="L1257" s="1">
        <v>80</v>
      </c>
      <c r="M1257" s="1">
        <v>2406</v>
      </c>
      <c r="N1257">
        <f t="shared" si="171"/>
        <v>5098.3</v>
      </c>
      <c r="O1257">
        <f t="shared" si="172"/>
        <v>4812</v>
      </c>
      <c r="P1257">
        <f t="shared" si="173"/>
        <v>286.30000000000018</v>
      </c>
      <c r="Q1257">
        <f t="shared" si="174"/>
        <v>5.6155973559814089E-2</v>
      </c>
      <c r="R1257">
        <f t="shared" si="175"/>
        <v>5098.3</v>
      </c>
      <c r="S1257">
        <f t="shared" si="176"/>
        <v>286.30000000000018</v>
      </c>
      <c r="T1257" t="str">
        <f t="shared" si="177"/>
        <v>Apr</v>
      </c>
      <c r="U1257" t="str">
        <f t="shared" si="178"/>
        <v>Apr-2024</v>
      </c>
      <c r="V1257" s="3">
        <f t="shared" si="179"/>
        <v>45383</v>
      </c>
      <c r="W1257" t="str">
        <f>VLOOKUP(D1257,Products!A:G,3,FALSE)</f>
        <v>Fashion</v>
      </c>
      <c r="X1257" t="str">
        <f>VLOOKUP(D1257,Products!A:G,2,FALSE)</f>
        <v>Jacket</v>
      </c>
    </row>
    <row r="1258" spans="1:24">
      <c r="A1258" s="1" t="s">
        <v>3070</v>
      </c>
      <c r="B1258" s="2">
        <v>45485</v>
      </c>
      <c r="C1258" s="1" t="s">
        <v>756</v>
      </c>
      <c r="D1258" s="1" t="s">
        <v>1702</v>
      </c>
      <c r="E1258" s="1">
        <v>1</v>
      </c>
      <c r="F1258" s="1">
        <v>4999</v>
      </c>
      <c r="G1258" s="1">
        <v>749.85</v>
      </c>
      <c r="H1258" s="1" t="s">
        <v>1821</v>
      </c>
      <c r="I1258" s="1" t="s">
        <v>1802</v>
      </c>
      <c r="J1258" s="1" t="s">
        <v>1802</v>
      </c>
      <c r="K1258" s="1" t="s">
        <v>1813</v>
      </c>
      <c r="L1258" s="1">
        <v>50</v>
      </c>
      <c r="M1258" s="1">
        <v>3572</v>
      </c>
      <c r="N1258">
        <f t="shared" si="171"/>
        <v>4249.1499999999996</v>
      </c>
      <c r="O1258">
        <f t="shared" si="172"/>
        <v>3572</v>
      </c>
      <c r="P1258">
        <f t="shared" si="173"/>
        <v>677.14999999999964</v>
      </c>
      <c r="Q1258">
        <f t="shared" si="174"/>
        <v>0.15936128402151012</v>
      </c>
      <c r="R1258">
        <f t="shared" si="175"/>
        <v>4249.1499999999996</v>
      </c>
      <c r="S1258">
        <f t="shared" si="176"/>
        <v>677.14999999999964</v>
      </c>
      <c r="T1258" t="str">
        <f t="shared" si="177"/>
        <v>Jul</v>
      </c>
      <c r="U1258" t="str">
        <f t="shared" si="178"/>
        <v>Jul-2024</v>
      </c>
      <c r="V1258" s="3">
        <f t="shared" si="179"/>
        <v>45474</v>
      </c>
      <c r="W1258" t="str">
        <f>VLOOKUP(D1258,Products!A:G,3,FALSE)</f>
        <v>Fashion</v>
      </c>
      <c r="X1258" t="str">
        <f>VLOOKUP(D1258,Products!A:G,2,FALSE)</f>
        <v>Jeans</v>
      </c>
    </row>
    <row r="1259" spans="1:24">
      <c r="A1259" s="1" t="s">
        <v>3071</v>
      </c>
      <c r="B1259" s="2">
        <v>45946</v>
      </c>
      <c r="C1259" s="1" t="s">
        <v>757</v>
      </c>
      <c r="D1259" s="1" t="s">
        <v>1685</v>
      </c>
      <c r="E1259" s="1">
        <v>3</v>
      </c>
      <c r="F1259" s="1">
        <v>2499</v>
      </c>
      <c r="G1259" s="1">
        <v>1124.55</v>
      </c>
      <c r="H1259" s="1" t="s">
        <v>1805</v>
      </c>
      <c r="I1259" s="1" t="s">
        <v>1802</v>
      </c>
      <c r="J1259" s="1" t="s">
        <v>1802</v>
      </c>
      <c r="K1259" s="1" t="s">
        <v>1803</v>
      </c>
      <c r="L1259" s="1">
        <v>60</v>
      </c>
      <c r="M1259" s="1">
        <v>1599</v>
      </c>
      <c r="N1259">
        <f t="shared" si="171"/>
        <v>6372.45</v>
      </c>
      <c r="O1259">
        <f t="shared" si="172"/>
        <v>4797</v>
      </c>
      <c r="P1259">
        <f t="shared" si="173"/>
        <v>1575.4499999999998</v>
      </c>
      <c r="Q1259">
        <f t="shared" si="174"/>
        <v>0.24722830308594024</v>
      </c>
      <c r="R1259">
        <f t="shared" si="175"/>
        <v>6372.45</v>
      </c>
      <c r="S1259">
        <f t="shared" si="176"/>
        <v>1575.4499999999998</v>
      </c>
      <c r="T1259" t="str">
        <f t="shared" si="177"/>
        <v>Oct</v>
      </c>
      <c r="U1259" t="str">
        <f t="shared" si="178"/>
        <v>Oct-2025</v>
      </c>
      <c r="V1259" s="3">
        <f t="shared" si="179"/>
        <v>45931</v>
      </c>
      <c r="W1259" t="str">
        <f>VLOOKUP(D1259,Products!A:G,3,FALSE)</f>
        <v>Electronics</v>
      </c>
      <c r="X1259" t="str">
        <f>VLOOKUP(D1259,Products!A:G,2,FALSE)</f>
        <v>Smartwatch</v>
      </c>
    </row>
    <row r="1260" spans="1:24">
      <c r="A1260" s="1" t="s">
        <v>3072</v>
      </c>
      <c r="B1260" s="2">
        <v>45362</v>
      </c>
      <c r="C1260" s="1" t="s">
        <v>1650</v>
      </c>
      <c r="D1260" s="1" t="s">
        <v>1731</v>
      </c>
      <c r="E1260" s="1">
        <v>4</v>
      </c>
      <c r="F1260" s="1">
        <v>1999</v>
      </c>
      <c r="G1260" s="1">
        <v>0</v>
      </c>
      <c r="H1260" s="1" t="s">
        <v>1805</v>
      </c>
      <c r="I1260" s="1" t="s">
        <v>1815</v>
      </c>
      <c r="J1260" s="1" t="s">
        <v>1815</v>
      </c>
      <c r="K1260" s="1" t="s">
        <v>1813</v>
      </c>
      <c r="L1260" s="1">
        <v>80</v>
      </c>
      <c r="M1260" s="1">
        <v>1547</v>
      </c>
      <c r="N1260">
        <f t="shared" si="171"/>
        <v>7996</v>
      </c>
      <c r="O1260">
        <f t="shared" si="172"/>
        <v>6188</v>
      </c>
      <c r="P1260">
        <f t="shared" si="173"/>
        <v>1808</v>
      </c>
      <c r="Q1260">
        <f t="shared" si="174"/>
        <v>0.22611305652826413</v>
      </c>
      <c r="R1260">
        <f t="shared" si="175"/>
        <v>0</v>
      </c>
      <c r="S1260">
        <f t="shared" si="176"/>
        <v>0</v>
      </c>
      <c r="T1260" t="str">
        <f t="shared" si="177"/>
        <v>Mar</v>
      </c>
      <c r="U1260" t="str">
        <f t="shared" si="178"/>
        <v>Mar-2024</v>
      </c>
      <c r="V1260" s="3">
        <f t="shared" si="179"/>
        <v>45352</v>
      </c>
      <c r="W1260" t="str">
        <f>VLOOKUP(D1260,Products!A:G,3,FALSE)</f>
        <v>Home &amp; Kitchen</v>
      </c>
      <c r="X1260" t="str">
        <f>VLOOKUP(D1260,Products!A:G,2,FALSE)</f>
        <v>Air Fryer</v>
      </c>
    </row>
    <row r="1261" spans="1:24">
      <c r="A1261" s="1" t="s">
        <v>3073</v>
      </c>
      <c r="B1261" s="2">
        <v>45768</v>
      </c>
      <c r="C1261" s="1" t="s">
        <v>1269</v>
      </c>
      <c r="D1261" s="1" t="s">
        <v>1761</v>
      </c>
      <c r="E1261" s="1">
        <v>2</v>
      </c>
      <c r="F1261" s="1">
        <v>499</v>
      </c>
      <c r="G1261" s="1">
        <v>49.9</v>
      </c>
      <c r="H1261" s="1" t="s">
        <v>1805</v>
      </c>
      <c r="I1261" s="1" t="s">
        <v>1802</v>
      </c>
      <c r="J1261" s="1" t="s">
        <v>1809</v>
      </c>
      <c r="K1261" s="1" t="s">
        <v>1810</v>
      </c>
      <c r="L1261" s="1">
        <v>100</v>
      </c>
      <c r="M1261" s="1">
        <v>394</v>
      </c>
      <c r="N1261">
        <f t="shared" si="171"/>
        <v>948.1</v>
      </c>
      <c r="O1261">
        <f t="shared" si="172"/>
        <v>788</v>
      </c>
      <c r="P1261">
        <f t="shared" si="173"/>
        <v>160.10000000000002</v>
      </c>
      <c r="Q1261">
        <f t="shared" si="174"/>
        <v>0.16886404387722817</v>
      </c>
      <c r="R1261">
        <f t="shared" si="175"/>
        <v>948.1</v>
      </c>
      <c r="S1261">
        <f t="shared" si="176"/>
        <v>160.10000000000002</v>
      </c>
      <c r="T1261" t="str">
        <f t="shared" si="177"/>
        <v>Apr</v>
      </c>
      <c r="U1261" t="str">
        <f t="shared" si="178"/>
        <v>Apr-2025</v>
      </c>
      <c r="V1261" s="3">
        <f t="shared" si="179"/>
        <v>45748</v>
      </c>
      <c r="W1261" t="str">
        <f>VLOOKUP(D1261,Products!A:G,3,FALSE)</f>
        <v>Beauty &amp; Personal Care</v>
      </c>
      <c r="X1261" t="str">
        <f>VLOOKUP(D1261,Products!A:G,2,FALSE)</f>
        <v>Trimmer</v>
      </c>
    </row>
    <row r="1262" spans="1:24">
      <c r="A1262" s="1" t="s">
        <v>3074</v>
      </c>
      <c r="B1262" s="2">
        <v>45871</v>
      </c>
      <c r="C1262" s="1" t="s">
        <v>742</v>
      </c>
      <c r="D1262" s="1" t="s">
        <v>1676</v>
      </c>
      <c r="E1262" s="1">
        <v>1</v>
      </c>
      <c r="F1262" s="1">
        <v>299</v>
      </c>
      <c r="G1262" s="1">
        <v>0</v>
      </c>
      <c r="H1262" s="1" t="s">
        <v>1805</v>
      </c>
      <c r="I1262" s="1" t="s">
        <v>1802</v>
      </c>
      <c r="J1262" s="1" t="s">
        <v>1802</v>
      </c>
      <c r="K1262" s="1" t="s">
        <v>1807</v>
      </c>
      <c r="L1262" s="1">
        <v>70</v>
      </c>
      <c r="M1262" s="1">
        <v>197</v>
      </c>
      <c r="N1262">
        <f t="shared" si="171"/>
        <v>299</v>
      </c>
      <c r="O1262">
        <f t="shared" si="172"/>
        <v>197</v>
      </c>
      <c r="P1262">
        <f t="shared" si="173"/>
        <v>102</v>
      </c>
      <c r="Q1262">
        <f t="shared" si="174"/>
        <v>0.34113712374581939</v>
      </c>
      <c r="R1262">
        <f t="shared" si="175"/>
        <v>299</v>
      </c>
      <c r="S1262">
        <f t="shared" si="176"/>
        <v>102</v>
      </c>
      <c r="T1262" t="str">
        <f t="shared" si="177"/>
        <v>Aug</v>
      </c>
      <c r="U1262" t="str">
        <f t="shared" si="178"/>
        <v>Aug-2025</v>
      </c>
      <c r="V1262" s="3">
        <f t="shared" si="179"/>
        <v>45870</v>
      </c>
      <c r="W1262" t="str">
        <f>VLOOKUP(D1262,Products!A:G,3,FALSE)</f>
        <v>Electronics</v>
      </c>
      <c r="X1262" t="str">
        <f>VLOOKUP(D1262,Products!A:G,2,FALSE)</f>
        <v>Laptop</v>
      </c>
    </row>
    <row r="1263" spans="1:24">
      <c r="A1263" s="1" t="s">
        <v>3075</v>
      </c>
      <c r="B1263" s="2">
        <v>45565</v>
      </c>
      <c r="C1263" s="1" t="s">
        <v>432</v>
      </c>
      <c r="D1263" s="1" t="s">
        <v>1727</v>
      </c>
      <c r="E1263" s="1">
        <v>1</v>
      </c>
      <c r="F1263" s="1">
        <v>4999</v>
      </c>
      <c r="G1263" s="1">
        <v>499.9</v>
      </c>
      <c r="H1263" s="1" t="s">
        <v>1821</v>
      </c>
      <c r="I1263" s="1" t="s">
        <v>1802</v>
      </c>
      <c r="J1263" s="1" t="s">
        <v>1809</v>
      </c>
      <c r="K1263" s="1" t="s">
        <v>1817</v>
      </c>
      <c r="L1263" s="1">
        <v>50</v>
      </c>
      <c r="M1263" s="1">
        <v>3765</v>
      </c>
      <c r="N1263">
        <f t="shared" si="171"/>
        <v>4499.1000000000004</v>
      </c>
      <c r="O1263">
        <f t="shared" si="172"/>
        <v>3765</v>
      </c>
      <c r="P1263">
        <f t="shared" si="173"/>
        <v>734.10000000000036</v>
      </c>
      <c r="Q1263">
        <f t="shared" si="174"/>
        <v>0.16316596652663873</v>
      </c>
      <c r="R1263">
        <f t="shared" si="175"/>
        <v>4499.1000000000004</v>
      </c>
      <c r="S1263">
        <f t="shared" si="176"/>
        <v>734.10000000000036</v>
      </c>
      <c r="T1263" t="str">
        <f t="shared" si="177"/>
        <v>Sep</v>
      </c>
      <c r="U1263" t="str">
        <f t="shared" si="178"/>
        <v>Sep-2024</v>
      </c>
      <c r="V1263" s="3">
        <f t="shared" si="179"/>
        <v>45536</v>
      </c>
      <c r="W1263" t="str">
        <f>VLOOKUP(D1263,Products!A:G,3,FALSE)</f>
        <v>Home &amp; Kitchen</v>
      </c>
      <c r="X1263" t="str">
        <f>VLOOKUP(D1263,Products!A:G,2,FALSE)</f>
        <v>Mixer Grinder</v>
      </c>
    </row>
    <row r="1264" spans="1:24">
      <c r="A1264" s="1" t="s">
        <v>3076</v>
      </c>
      <c r="B1264" s="2">
        <v>45580</v>
      </c>
      <c r="C1264" s="1" t="s">
        <v>923</v>
      </c>
      <c r="D1264" s="1" t="s">
        <v>1695</v>
      </c>
      <c r="E1264" s="1">
        <v>3</v>
      </c>
      <c r="F1264" s="1">
        <v>1999</v>
      </c>
      <c r="G1264" s="1">
        <v>299.85000000000002</v>
      </c>
      <c r="H1264" s="1" t="s">
        <v>1805</v>
      </c>
      <c r="I1264" s="1" t="s">
        <v>1802</v>
      </c>
      <c r="J1264" s="1" t="s">
        <v>1802</v>
      </c>
      <c r="K1264" s="1" t="s">
        <v>1807</v>
      </c>
      <c r="L1264" s="1">
        <v>60</v>
      </c>
      <c r="M1264" s="1">
        <v>1597</v>
      </c>
      <c r="N1264">
        <f t="shared" si="171"/>
        <v>5697.15</v>
      </c>
      <c r="O1264">
        <f t="shared" si="172"/>
        <v>4791</v>
      </c>
      <c r="P1264">
        <f t="shared" si="173"/>
        <v>906.14999999999964</v>
      </c>
      <c r="Q1264">
        <f t="shared" si="174"/>
        <v>0.15905321081593424</v>
      </c>
      <c r="R1264">
        <f t="shared" si="175"/>
        <v>5697.15</v>
      </c>
      <c r="S1264">
        <f t="shared" si="176"/>
        <v>906.14999999999964</v>
      </c>
      <c r="T1264" t="str">
        <f t="shared" si="177"/>
        <v>Oct</v>
      </c>
      <c r="U1264" t="str">
        <f t="shared" si="178"/>
        <v>Oct-2024</v>
      </c>
      <c r="V1264" s="3">
        <f t="shared" si="179"/>
        <v>45566</v>
      </c>
      <c r="W1264" t="str">
        <f>VLOOKUP(D1264,Products!A:G,3,FALSE)</f>
        <v>Electronics</v>
      </c>
      <c r="X1264" t="str">
        <f>VLOOKUP(D1264,Products!A:G,2,FALSE)</f>
        <v>Power Bank</v>
      </c>
    </row>
    <row r="1265" spans="1:24">
      <c r="A1265" s="1" t="s">
        <v>3077</v>
      </c>
      <c r="B1265" s="2">
        <v>45328</v>
      </c>
      <c r="C1265" s="1" t="s">
        <v>832</v>
      </c>
      <c r="D1265" s="1" t="s">
        <v>1793</v>
      </c>
      <c r="E1265" s="1">
        <v>1</v>
      </c>
      <c r="F1265" s="1">
        <v>299</v>
      </c>
      <c r="G1265" s="1">
        <v>29.9</v>
      </c>
      <c r="H1265" s="1" t="s">
        <v>1801</v>
      </c>
      <c r="I1265" s="1" t="s">
        <v>1802</v>
      </c>
      <c r="J1265" s="1" t="s">
        <v>1802</v>
      </c>
      <c r="K1265" s="1" t="s">
        <v>1813</v>
      </c>
      <c r="L1265" s="1">
        <v>70</v>
      </c>
      <c r="M1265" s="1">
        <v>221</v>
      </c>
      <c r="N1265">
        <f t="shared" si="171"/>
        <v>269.10000000000002</v>
      </c>
      <c r="O1265">
        <f t="shared" si="172"/>
        <v>221</v>
      </c>
      <c r="P1265">
        <f t="shared" si="173"/>
        <v>48.100000000000023</v>
      </c>
      <c r="Q1265">
        <f t="shared" si="174"/>
        <v>0.17874396135265708</v>
      </c>
      <c r="R1265">
        <f t="shared" si="175"/>
        <v>269.10000000000002</v>
      </c>
      <c r="S1265">
        <f t="shared" si="176"/>
        <v>48.100000000000023</v>
      </c>
      <c r="T1265" t="str">
        <f t="shared" si="177"/>
        <v>Feb</v>
      </c>
      <c r="U1265" t="str">
        <f t="shared" si="178"/>
        <v>Feb-2024</v>
      </c>
      <c r="V1265" s="3">
        <f t="shared" si="179"/>
        <v>45323</v>
      </c>
      <c r="W1265" t="str">
        <f>VLOOKUP(D1265,Products!A:G,3,FALSE)</f>
        <v>Sports &amp; Fitness</v>
      </c>
      <c r="X1265" t="str">
        <f>VLOOKUP(D1265,Products!A:G,2,FALSE)</f>
        <v>Fitness Band</v>
      </c>
    </row>
    <row r="1266" spans="1:24">
      <c r="A1266" s="1" t="s">
        <v>3078</v>
      </c>
      <c r="B1266" s="2">
        <v>45644</v>
      </c>
      <c r="C1266" s="1" t="s">
        <v>1490</v>
      </c>
      <c r="D1266" s="1" t="s">
        <v>1690</v>
      </c>
      <c r="E1266" s="1">
        <v>1</v>
      </c>
      <c r="F1266" s="1">
        <v>6999</v>
      </c>
      <c r="G1266" s="1">
        <v>349.95</v>
      </c>
      <c r="H1266" s="1" t="s">
        <v>1801</v>
      </c>
      <c r="I1266" s="1" t="s">
        <v>1802</v>
      </c>
      <c r="J1266" s="1" t="s">
        <v>1809</v>
      </c>
      <c r="K1266" s="1" t="s">
        <v>1810</v>
      </c>
      <c r="L1266" s="1">
        <v>50</v>
      </c>
      <c r="M1266" s="1">
        <v>4046</v>
      </c>
      <c r="N1266">
        <f t="shared" si="171"/>
        <v>6649.05</v>
      </c>
      <c r="O1266">
        <f t="shared" si="172"/>
        <v>4046</v>
      </c>
      <c r="P1266">
        <f t="shared" si="173"/>
        <v>2603.0500000000002</v>
      </c>
      <c r="Q1266">
        <f t="shared" si="174"/>
        <v>0.39149201765665775</v>
      </c>
      <c r="R1266">
        <f t="shared" si="175"/>
        <v>6649.05</v>
      </c>
      <c r="S1266">
        <f t="shared" si="176"/>
        <v>2603.0500000000002</v>
      </c>
      <c r="T1266" t="str">
        <f t="shared" si="177"/>
        <v>Dec</v>
      </c>
      <c r="U1266" t="str">
        <f t="shared" si="178"/>
        <v>Dec-2024</v>
      </c>
      <c r="V1266" s="3">
        <f t="shared" si="179"/>
        <v>45627</v>
      </c>
      <c r="W1266" t="str">
        <f>VLOOKUP(D1266,Products!A:G,3,FALSE)</f>
        <v>Electronics</v>
      </c>
      <c r="X1266" t="str">
        <f>VLOOKUP(D1266,Products!A:G,2,FALSE)</f>
        <v>Power Bank</v>
      </c>
    </row>
    <row r="1267" spans="1:24">
      <c r="A1267" s="1" t="s">
        <v>3079</v>
      </c>
      <c r="B1267" s="2">
        <v>45375</v>
      </c>
      <c r="C1267" s="1" t="s">
        <v>1493</v>
      </c>
      <c r="D1267" s="1" t="s">
        <v>1737</v>
      </c>
      <c r="E1267" s="1">
        <v>2</v>
      </c>
      <c r="F1267" s="1">
        <v>499</v>
      </c>
      <c r="G1267" s="1">
        <v>49.9</v>
      </c>
      <c r="H1267" s="1" t="s">
        <v>1821</v>
      </c>
      <c r="I1267" s="1" t="s">
        <v>1802</v>
      </c>
      <c r="J1267" s="1" t="s">
        <v>1802</v>
      </c>
      <c r="K1267" s="1" t="s">
        <v>1819</v>
      </c>
      <c r="L1267" s="1">
        <v>50</v>
      </c>
      <c r="M1267" s="1">
        <v>320</v>
      </c>
      <c r="N1267">
        <f t="shared" si="171"/>
        <v>948.1</v>
      </c>
      <c r="O1267">
        <f t="shared" si="172"/>
        <v>640</v>
      </c>
      <c r="P1267">
        <f t="shared" si="173"/>
        <v>308.10000000000002</v>
      </c>
      <c r="Q1267">
        <f t="shared" si="174"/>
        <v>0.32496572091551523</v>
      </c>
      <c r="R1267">
        <f t="shared" si="175"/>
        <v>948.1</v>
      </c>
      <c r="S1267">
        <f t="shared" si="176"/>
        <v>308.10000000000002</v>
      </c>
      <c r="T1267" t="str">
        <f t="shared" si="177"/>
        <v>Mar</v>
      </c>
      <c r="U1267" t="str">
        <f t="shared" si="178"/>
        <v>Mar-2024</v>
      </c>
      <c r="V1267" s="3">
        <f t="shared" si="179"/>
        <v>45352</v>
      </c>
      <c r="W1267" t="str">
        <f>VLOOKUP(D1267,Products!A:G,3,FALSE)</f>
        <v>Home &amp; Kitchen</v>
      </c>
      <c r="X1267" t="str">
        <f>VLOOKUP(D1267,Products!A:G,2,FALSE)</f>
        <v>Cookware Set</v>
      </c>
    </row>
    <row r="1268" spans="1:24">
      <c r="A1268" s="1" t="s">
        <v>3080</v>
      </c>
      <c r="B1268" s="2">
        <v>45908</v>
      </c>
      <c r="C1268" s="1" t="s">
        <v>1001</v>
      </c>
      <c r="D1268" s="1" t="s">
        <v>1668</v>
      </c>
      <c r="E1268" s="1">
        <v>2</v>
      </c>
      <c r="F1268" s="1">
        <v>8999</v>
      </c>
      <c r="G1268" s="1">
        <v>0</v>
      </c>
      <c r="H1268" s="1" t="s">
        <v>1805</v>
      </c>
      <c r="I1268" s="1" t="s">
        <v>1815</v>
      </c>
      <c r="J1268" s="1" t="s">
        <v>1815</v>
      </c>
      <c r="K1268" s="1" t="s">
        <v>1807</v>
      </c>
      <c r="L1268" s="1">
        <v>60</v>
      </c>
      <c r="M1268" s="1">
        <v>5059</v>
      </c>
      <c r="N1268">
        <f t="shared" si="171"/>
        <v>17998</v>
      </c>
      <c r="O1268">
        <f t="shared" si="172"/>
        <v>10118</v>
      </c>
      <c r="P1268">
        <f t="shared" si="173"/>
        <v>7880</v>
      </c>
      <c r="Q1268">
        <f t="shared" si="174"/>
        <v>0.43782642515835091</v>
      </c>
      <c r="R1268">
        <f t="shared" si="175"/>
        <v>0</v>
      </c>
      <c r="S1268">
        <f t="shared" si="176"/>
        <v>0</v>
      </c>
      <c r="T1268" t="str">
        <f t="shared" si="177"/>
        <v>Sep</v>
      </c>
      <c r="U1268" t="str">
        <f t="shared" si="178"/>
        <v>Sep-2025</v>
      </c>
      <c r="V1268" s="3">
        <f t="shared" si="179"/>
        <v>45901</v>
      </c>
      <c r="W1268" t="str">
        <f>VLOOKUP(D1268,Products!A:G,3,FALSE)</f>
        <v>Electronics</v>
      </c>
      <c r="X1268" t="str">
        <f>VLOOKUP(D1268,Products!A:G,2,FALSE)</f>
        <v>Smartphone</v>
      </c>
    </row>
    <row r="1269" spans="1:24">
      <c r="A1269" s="1" t="s">
        <v>3081</v>
      </c>
      <c r="B1269" s="2">
        <v>45761</v>
      </c>
      <c r="C1269" s="1" t="s">
        <v>828</v>
      </c>
      <c r="D1269" s="1" t="s">
        <v>1726</v>
      </c>
      <c r="E1269" s="1">
        <v>3</v>
      </c>
      <c r="F1269" s="1">
        <v>599</v>
      </c>
      <c r="G1269" s="1">
        <v>0</v>
      </c>
      <c r="H1269" s="1" t="s">
        <v>1823</v>
      </c>
      <c r="I1269" s="1" t="s">
        <v>1802</v>
      </c>
      <c r="J1269" s="1" t="s">
        <v>1802</v>
      </c>
      <c r="K1269" s="1" t="s">
        <v>1807</v>
      </c>
      <c r="L1269" s="1">
        <v>50</v>
      </c>
      <c r="M1269" s="1">
        <v>358</v>
      </c>
      <c r="N1269">
        <f t="shared" si="171"/>
        <v>1797</v>
      </c>
      <c r="O1269">
        <f t="shared" si="172"/>
        <v>1074</v>
      </c>
      <c r="P1269">
        <f t="shared" si="173"/>
        <v>723</v>
      </c>
      <c r="Q1269">
        <f t="shared" si="174"/>
        <v>0.40233722871452421</v>
      </c>
      <c r="R1269">
        <f t="shared" si="175"/>
        <v>1797</v>
      </c>
      <c r="S1269">
        <f t="shared" si="176"/>
        <v>723</v>
      </c>
      <c r="T1269" t="str">
        <f t="shared" si="177"/>
        <v>Apr</v>
      </c>
      <c r="U1269" t="str">
        <f t="shared" si="178"/>
        <v>Apr-2025</v>
      </c>
      <c r="V1269" s="3">
        <f t="shared" si="179"/>
        <v>45748</v>
      </c>
      <c r="W1269" t="str">
        <f>VLOOKUP(D1269,Products!A:G,3,FALSE)</f>
        <v>Home &amp; Kitchen</v>
      </c>
      <c r="X1269" t="str">
        <f>VLOOKUP(D1269,Products!A:G,2,FALSE)</f>
        <v>Mixer Grinder</v>
      </c>
    </row>
    <row r="1270" spans="1:24">
      <c r="A1270" s="1" t="s">
        <v>3082</v>
      </c>
      <c r="B1270" s="2">
        <v>45517</v>
      </c>
      <c r="C1270" s="1" t="s">
        <v>475</v>
      </c>
      <c r="D1270" s="1" t="s">
        <v>1692</v>
      </c>
      <c r="E1270" s="1">
        <v>1</v>
      </c>
      <c r="F1270" s="1">
        <v>499</v>
      </c>
      <c r="G1270" s="1">
        <v>49.9</v>
      </c>
      <c r="H1270" s="1" t="s">
        <v>1823</v>
      </c>
      <c r="I1270" s="1" t="s">
        <v>1802</v>
      </c>
      <c r="J1270" s="1" t="s">
        <v>1802</v>
      </c>
      <c r="K1270" s="1" t="s">
        <v>1807</v>
      </c>
      <c r="L1270" s="1">
        <v>100</v>
      </c>
      <c r="M1270" s="1">
        <v>403</v>
      </c>
      <c r="N1270">
        <f t="shared" si="171"/>
        <v>449.1</v>
      </c>
      <c r="O1270">
        <f t="shared" si="172"/>
        <v>403</v>
      </c>
      <c r="P1270">
        <f t="shared" si="173"/>
        <v>46.100000000000023</v>
      </c>
      <c r="Q1270">
        <f t="shared" si="174"/>
        <v>0.10264974393230911</v>
      </c>
      <c r="R1270">
        <f t="shared" si="175"/>
        <v>449.1</v>
      </c>
      <c r="S1270">
        <f t="shared" si="176"/>
        <v>46.100000000000023</v>
      </c>
      <c r="T1270" t="str">
        <f t="shared" si="177"/>
        <v>Aug</v>
      </c>
      <c r="U1270" t="str">
        <f t="shared" si="178"/>
        <v>Aug-2024</v>
      </c>
      <c r="V1270" s="3">
        <f t="shared" si="179"/>
        <v>45505</v>
      </c>
      <c r="W1270" t="str">
        <f>VLOOKUP(D1270,Products!A:G,3,FALSE)</f>
        <v>Electronics</v>
      </c>
      <c r="X1270" t="str">
        <f>VLOOKUP(D1270,Products!A:G,2,FALSE)</f>
        <v>Power Bank</v>
      </c>
    </row>
    <row r="1271" spans="1:24">
      <c r="A1271" s="1" t="s">
        <v>3083</v>
      </c>
      <c r="B1271" s="2">
        <v>45875</v>
      </c>
      <c r="C1271" s="1" t="s">
        <v>478</v>
      </c>
      <c r="D1271" s="1" t="s">
        <v>1762</v>
      </c>
      <c r="E1271" s="1">
        <v>1</v>
      </c>
      <c r="F1271" s="1">
        <v>999</v>
      </c>
      <c r="G1271" s="1">
        <v>0</v>
      </c>
      <c r="H1271" s="1" t="s">
        <v>1805</v>
      </c>
      <c r="I1271" s="1" t="s">
        <v>1815</v>
      </c>
      <c r="J1271" s="1" t="s">
        <v>1815</v>
      </c>
      <c r="K1271" s="1" t="s">
        <v>1810</v>
      </c>
      <c r="L1271" s="1">
        <v>80</v>
      </c>
      <c r="M1271" s="1">
        <v>818</v>
      </c>
      <c r="N1271">
        <f t="shared" si="171"/>
        <v>999</v>
      </c>
      <c r="O1271">
        <f t="shared" si="172"/>
        <v>818</v>
      </c>
      <c r="P1271">
        <f t="shared" si="173"/>
        <v>181</v>
      </c>
      <c r="Q1271">
        <f t="shared" si="174"/>
        <v>0.18118118118118118</v>
      </c>
      <c r="R1271">
        <f t="shared" si="175"/>
        <v>0</v>
      </c>
      <c r="S1271">
        <f t="shared" si="176"/>
        <v>0</v>
      </c>
      <c r="T1271" t="str">
        <f t="shared" si="177"/>
        <v>Aug</v>
      </c>
      <c r="U1271" t="str">
        <f t="shared" si="178"/>
        <v>Aug-2025</v>
      </c>
      <c r="V1271" s="3">
        <f t="shared" si="179"/>
        <v>45870</v>
      </c>
      <c r="W1271" t="str">
        <f>VLOOKUP(D1271,Products!A:G,3,FALSE)</f>
        <v>Beauty &amp; Personal Care</v>
      </c>
      <c r="X1271" t="str">
        <f>VLOOKUP(D1271,Products!A:G,2,FALSE)</f>
        <v>Trimmer</v>
      </c>
    </row>
    <row r="1272" spans="1:24">
      <c r="A1272" s="1" t="s">
        <v>3084</v>
      </c>
      <c r="B1272" s="2">
        <v>45426</v>
      </c>
      <c r="C1272" s="1" t="s">
        <v>257</v>
      </c>
      <c r="D1272" s="1" t="s">
        <v>1696</v>
      </c>
      <c r="E1272" s="1">
        <v>1</v>
      </c>
      <c r="F1272" s="1">
        <v>799</v>
      </c>
      <c r="G1272" s="1">
        <v>159.80000000000001</v>
      </c>
      <c r="H1272" s="1" t="s">
        <v>1801</v>
      </c>
      <c r="I1272" s="1" t="s">
        <v>1802</v>
      </c>
      <c r="J1272" s="1" t="s">
        <v>1809</v>
      </c>
      <c r="K1272" s="1" t="s">
        <v>1807</v>
      </c>
      <c r="L1272" s="1">
        <v>60</v>
      </c>
      <c r="M1272" s="1">
        <v>613</v>
      </c>
      <c r="N1272">
        <f t="shared" si="171"/>
        <v>639.20000000000005</v>
      </c>
      <c r="O1272">
        <f t="shared" si="172"/>
        <v>613</v>
      </c>
      <c r="P1272">
        <f t="shared" si="173"/>
        <v>26.200000000000045</v>
      </c>
      <c r="Q1272">
        <f t="shared" si="174"/>
        <v>4.0988735919899946E-2</v>
      </c>
      <c r="R1272">
        <f t="shared" si="175"/>
        <v>639.20000000000005</v>
      </c>
      <c r="S1272">
        <f t="shared" si="176"/>
        <v>26.200000000000045</v>
      </c>
      <c r="T1272" t="str">
        <f t="shared" si="177"/>
        <v>May</v>
      </c>
      <c r="U1272" t="str">
        <f t="shared" si="178"/>
        <v>May-2024</v>
      </c>
      <c r="V1272" s="3">
        <f t="shared" si="179"/>
        <v>45413</v>
      </c>
      <c r="W1272" t="str">
        <f>VLOOKUP(D1272,Products!A:G,3,FALSE)</f>
        <v>Fashion</v>
      </c>
      <c r="X1272" t="str">
        <f>VLOOKUP(D1272,Products!A:G,2,FALSE)</f>
        <v>T-Shirt</v>
      </c>
    </row>
    <row r="1273" spans="1:24">
      <c r="A1273" s="1" t="s">
        <v>3085</v>
      </c>
      <c r="B1273" s="2">
        <v>45777</v>
      </c>
      <c r="C1273" s="1" t="s">
        <v>1028</v>
      </c>
      <c r="D1273" s="1" t="s">
        <v>1787</v>
      </c>
      <c r="E1273" s="1">
        <v>4</v>
      </c>
      <c r="F1273" s="1">
        <v>8999</v>
      </c>
      <c r="G1273" s="1">
        <v>0</v>
      </c>
      <c r="H1273" s="1" t="s">
        <v>1805</v>
      </c>
      <c r="I1273" s="1" t="s">
        <v>1815</v>
      </c>
      <c r="J1273" s="1" t="s">
        <v>1815</v>
      </c>
      <c r="K1273" s="1" t="s">
        <v>1819</v>
      </c>
      <c r="L1273" s="1">
        <v>100</v>
      </c>
      <c r="M1273" s="1">
        <v>5811</v>
      </c>
      <c r="N1273">
        <f t="shared" si="171"/>
        <v>35996</v>
      </c>
      <c r="O1273">
        <f t="shared" si="172"/>
        <v>23244</v>
      </c>
      <c r="P1273">
        <f t="shared" si="173"/>
        <v>12752</v>
      </c>
      <c r="Q1273">
        <f t="shared" si="174"/>
        <v>0.35426158462051338</v>
      </c>
      <c r="R1273">
        <f t="shared" si="175"/>
        <v>0</v>
      </c>
      <c r="S1273">
        <f t="shared" si="176"/>
        <v>0</v>
      </c>
      <c r="T1273" t="str">
        <f t="shared" si="177"/>
        <v>Apr</v>
      </c>
      <c r="U1273" t="str">
        <f t="shared" si="178"/>
        <v>Apr-2025</v>
      </c>
      <c r="V1273" s="3">
        <f t="shared" si="179"/>
        <v>45748</v>
      </c>
      <c r="W1273" t="str">
        <f>VLOOKUP(D1273,Products!A:G,3,FALSE)</f>
        <v>Sports &amp; Fitness</v>
      </c>
      <c r="X1273" t="str">
        <f>VLOOKUP(D1273,Products!A:G,2,FALSE)</f>
        <v>Dumbbells</v>
      </c>
    </row>
    <row r="1274" spans="1:24">
      <c r="A1274" s="1" t="s">
        <v>3086</v>
      </c>
      <c r="B1274" s="2">
        <v>45872</v>
      </c>
      <c r="C1274" s="1" t="s">
        <v>396</v>
      </c>
      <c r="D1274" s="1" t="s">
        <v>1789</v>
      </c>
      <c r="E1274" s="1">
        <v>1</v>
      </c>
      <c r="F1274" s="1">
        <v>999</v>
      </c>
      <c r="G1274" s="1">
        <v>149.85</v>
      </c>
      <c r="H1274" s="1" t="s">
        <v>1812</v>
      </c>
      <c r="I1274" s="1" t="s">
        <v>1802</v>
      </c>
      <c r="J1274" s="1" t="s">
        <v>1802</v>
      </c>
      <c r="K1274" s="1" t="s">
        <v>1807</v>
      </c>
      <c r="L1274" s="1">
        <v>60</v>
      </c>
      <c r="M1274" s="1">
        <v>727</v>
      </c>
      <c r="N1274">
        <f t="shared" si="171"/>
        <v>849.15</v>
      </c>
      <c r="O1274">
        <f t="shared" si="172"/>
        <v>727</v>
      </c>
      <c r="P1274">
        <f t="shared" si="173"/>
        <v>122.14999999999998</v>
      </c>
      <c r="Q1274">
        <f t="shared" si="174"/>
        <v>0.14384973208502619</v>
      </c>
      <c r="R1274">
        <f t="shared" si="175"/>
        <v>849.15</v>
      </c>
      <c r="S1274">
        <f t="shared" si="176"/>
        <v>122.14999999999998</v>
      </c>
      <c r="T1274" t="str">
        <f t="shared" si="177"/>
        <v>Aug</v>
      </c>
      <c r="U1274" t="str">
        <f t="shared" si="178"/>
        <v>Aug-2025</v>
      </c>
      <c r="V1274" s="3">
        <f t="shared" si="179"/>
        <v>45870</v>
      </c>
      <c r="W1274" t="str">
        <f>VLOOKUP(D1274,Products!A:G,3,FALSE)</f>
        <v>Sports &amp; Fitness</v>
      </c>
      <c r="X1274" t="str">
        <f>VLOOKUP(D1274,Products!A:G,2,FALSE)</f>
        <v>Dumbbells</v>
      </c>
    </row>
    <row r="1275" spans="1:24">
      <c r="A1275" s="1" t="s">
        <v>3087</v>
      </c>
      <c r="B1275" s="2">
        <v>45488</v>
      </c>
      <c r="C1275" s="1" t="s">
        <v>1238</v>
      </c>
      <c r="D1275" s="1" t="s">
        <v>1717</v>
      </c>
      <c r="E1275" s="1">
        <v>2</v>
      </c>
      <c r="F1275" s="1">
        <v>399</v>
      </c>
      <c r="G1275" s="1">
        <v>119.7</v>
      </c>
      <c r="H1275" s="1" t="s">
        <v>1821</v>
      </c>
      <c r="I1275" s="1" t="s">
        <v>1802</v>
      </c>
      <c r="J1275" s="1" t="s">
        <v>1802</v>
      </c>
      <c r="K1275" s="1" t="s">
        <v>1813</v>
      </c>
      <c r="L1275" s="1">
        <v>40</v>
      </c>
      <c r="M1275" s="1">
        <v>226</v>
      </c>
      <c r="N1275">
        <f t="shared" si="171"/>
        <v>678.3</v>
      </c>
      <c r="O1275">
        <f t="shared" si="172"/>
        <v>452</v>
      </c>
      <c r="P1275">
        <f t="shared" si="173"/>
        <v>226.29999999999995</v>
      </c>
      <c r="Q1275">
        <f t="shared" si="174"/>
        <v>0.33362818811735218</v>
      </c>
      <c r="R1275">
        <f t="shared" si="175"/>
        <v>678.3</v>
      </c>
      <c r="S1275">
        <f t="shared" si="176"/>
        <v>226.29999999999995</v>
      </c>
      <c r="T1275" t="str">
        <f t="shared" si="177"/>
        <v>Jul</v>
      </c>
      <c r="U1275" t="str">
        <f t="shared" si="178"/>
        <v>Jul-2024</v>
      </c>
      <c r="V1275" s="3">
        <f t="shared" si="179"/>
        <v>45474</v>
      </c>
      <c r="W1275" t="str">
        <f>VLOOKUP(D1275,Products!A:G,3,FALSE)</f>
        <v>Fashion</v>
      </c>
      <c r="X1275" t="str">
        <f>VLOOKUP(D1275,Products!A:G,2,FALSE)</f>
        <v>Backpack</v>
      </c>
    </row>
    <row r="1276" spans="1:24">
      <c r="A1276" s="1" t="s">
        <v>3088</v>
      </c>
      <c r="B1276" s="2">
        <v>45323</v>
      </c>
      <c r="C1276" s="1" t="s">
        <v>610</v>
      </c>
      <c r="D1276" s="1" t="s">
        <v>1774</v>
      </c>
      <c r="E1276" s="1">
        <v>3</v>
      </c>
      <c r="F1276" s="1">
        <v>499</v>
      </c>
      <c r="G1276" s="1">
        <v>74.849999999999994</v>
      </c>
      <c r="H1276" s="1" t="s">
        <v>1805</v>
      </c>
      <c r="I1276" s="1" t="s">
        <v>1802</v>
      </c>
      <c r="J1276" s="1" t="s">
        <v>1802</v>
      </c>
      <c r="K1276" s="1" t="s">
        <v>1817</v>
      </c>
      <c r="L1276" s="1">
        <v>70</v>
      </c>
      <c r="M1276" s="1">
        <v>280</v>
      </c>
      <c r="N1276">
        <f t="shared" si="171"/>
        <v>1422.15</v>
      </c>
      <c r="O1276">
        <f t="shared" si="172"/>
        <v>840</v>
      </c>
      <c r="P1276">
        <f t="shared" si="173"/>
        <v>582.15000000000009</v>
      </c>
      <c r="Q1276">
        <f t="shared" si="174"/>
        <v>0.40934500580107586</v>
      </c>
      <c r="R1276">
        <f t="shared" si="175"/>
        <v>1422.15</v>
      </c>
      <c r="S1276">
        <f t="shared" si="176"/>
        <v>582.15000000000009</v>
      </c>
      <c r="T1276" t="str">
        <f t="shared" si="177"/>
        <v>Feb</v>
      </c>
      <c r="U1276" t="str">
        <f t="shared" si="178"/>
        <v>Feb-2024</v>
      </c>
      <c r="V1276" s="3">
        <f t="shared" si="179"/>
        <v>45323</v>
      </c>
      <c r="W1276" t="str">
        <f>VLOOKUP(D1276,Products!A:G,3,FALSE)</f>
        <v>Sports &amp; Fitness</v>
      </c>
      <c r="X1276" t="str">
        <f>VLOOKUP(D1276,Products!A:G,2,FALSE)</f>
        <v>Yoga Mat</v>
      </c>
    </row>
    <row r="1277" spans="1:24">
      <c r="A1277" s="1" t="s">
        <v>3089</v>
      </c>
      <c r="B1277" s="2">
        <v>45593</v>
      </c>
      <c r="C1277" s="1" t="s">
        <v>1104</v>
      </c>
      <c r="D1277" s="1" t="s">
        <v>1696</v>
      </c>
      <c r="E1277" s="1">
        <v>4</v>
      </c>
      <c r="F1277" s="1">
        <v>799</v>
      </c>
      <c r="G1277" s="1">
        <v>319.60000000000002</v>
      </c>
      <c r="H1277" s="1" t="s">
        <v>1805</v>
      </c>
      <c r="I1277" s="1" t="s">
        <v>1802</v>
      </c>
      <c r="J1277" s="1" t="s">
        <v>1809</v>
      </c>
      <c r="K1277" s="1" t="s">
        <v>1813</v>
      </c>
      <c r="L1277" s="1">
        <v>50</v>
      </c>
      <c r="M1277" s="1">
        <v>613</v>
      </c>
      <c r="N1277">
        <f t="shared" si="171"/>
        <v>2876.4</v>
      </c>
      <c r="O1277">
        <f t="shared" si="172"/>
        <v>2452</v>
      </c>
      <c r="P1277">
        <f t="shared" si="173"/>
        <v>424.40000000000009</v>
      </c>
      <c r="Q1277">
        <f t="shared" si="174"/>
        <v>0.14754554303991102</v>
      </c>
      <c r="R1277">
        <f t="shared" si="175"/>
        <v>2876.4</v>
      </c>
      <c r="S1277">
        <f t="shared" si="176"/>
        <v>424.40000000000009</v>
      </c>
      <c r="T1277" t="str">
        <f t="shared" si="177"/>
        <v>Oct</v>
      </c>
      <c r="U1277" t="str">
        <f t="shared" si="178"/>
        <v>Oct-2024</v>
      </c>
      <c r="V1277" s="3">
        <f t="shared" si="179"/>
        <v>45566</v>
      </c>
      <c r="W1277" t="str">
        <f>VLOOKUP(D1277,Products!A:G,3,FALSE)</f>
        <v>Fashion</v>
      </c>
      <c r="X1277" t="str">
        <f>VLOOKUP(D1277,Products!A:G,2,FALSE)</f>
        <v>T-Shirt</v>
      </c>
    </row>
    <row r="1278" spans="1:24">
      <c r="A1278" s="1" t="s">
        <v>3090</v>
      </c>
      <c r="B1278" s="2">
        <v>45437</v>
      </c>
      <c r="C1278" s="1" t="s">
        <v>1367</v>
      </c>
      <c r="D1278" s="1" t="s">
        <v>1715</v>
      </c>
      <c r="E1278" s="1">
        <v>4</v>
      </c>
      <c r="F1278" s="1">
        <v>1299</v>
      </c>
      <c r="G1278" s="1">
        <v>0</v>
      </c>
      <c r="H1278" s="1" t="s">
        <v>1805</v>
      </c>
      <c r="I1278" s="1" t="s">
        <v>1802</v>
      </c>
      <c r="J1278" s="1" t="s">
        <v>1802</v>
      </c>
      <c r="K1278" s="1" t="s">
        <v>1810</v>
      </c>
      <c r="L1278" s="1">
        <v>70</v>
      </c>
      <c r="M1278" s="1">
        <v>863</v>
      </c>
      <c r="N1278">
        <f t="shared" si="171"/>
        <v>5196</v>
      </c>
      <c r="O1278">
        <f t="shared" si="172"/>
        <v>3452</v>
      </c>
      <c r="P1278">
        <f t="shared" si="173"/>
        <v>1744</v>
      </c>
      <c r="Q1278">
        <f t="shared" si="174"/>
        <v>0.33564280215550424</v>
      </c>
      <c r="R1278">
        <f t="shared" si="175"/>
        <v>5196</v>
      </c>
      <c r="S1278">
        <f t="shared" si="176"/>
        <v>1744</v>
      </c>
      <c r="T1278" t="str">
        <f t="shared" si="177"/>
        <v>May</v>
      </c>
      <c r="U1278" t="str">
        <f t="shared" si="178"/>
        <v>May-2024</v>
      </c>
      <c r="V1278" s="3">
        <f t="shared" si="179"/>
        <v>45413</v>
      </c>
      <c r="W1278" t="str">
        <f>VLOOKUP(D1278,Products!A:G,3,FALSE)</f>
        <v>Fashion</v>
      </c>
      <c r="X1278" t="str">
        <f>VLOOKUP(D1278,Products!A:G,2,FALSE)</f>
        <v>Jacket</v>
      </c>
    </row>
    <row r="1279" spans="1:24">
      <c r="A1279" s="1" t="s">
        <v>3091</v>
      </c>
      <c r="B1279" s="2">
        <v>45916</v>
      </c>
      <c r="C1279" s="1" t="s">
        <v>1453</v>
      </c>
      <c r="D1279" s="1" t="s">
        <v>1751</v>
      </c>
      <c r="E1279" s="1">
        <v>2</v>
      </c>
      <c r="F1279" s="1">
        <v>1599</v>
      </c>
      <c r="G1279" s="1">
        <v>479.7</v>
      </c>
      <c r="H1279" s="1" t="s">
        <v>1801</v>
      </c>
      <c r="I1279" s="1" t="s">
        <v>1802</v>
      </c>
      <c r="J1279" s="1" t="s">
        <v>1809</v>
      </c>
      <c r="K1279" s="1" t="s">
        <v>1813</v>
      </c>
      <c r="L1279" s="1">
        <v>40</v>
      </c>
      <c r="M1279" s="1">
        <v>1023</v>
      </c>
      <c r="N1279">
        <f t="shared" si="171"/>
        <v>2718.3</v>
      </c>
      <c r="O1279">
        <f t="shared" si="172"/>
        <v>2046</v>
      </c>
      <c r="P1279">
        <f t="shared" si="173"/>
        <v>672.30000000000018</v>
      </c>
      <c r="Q1279">
        <f t="shared" si="174"/>
        <v>0.24732369495640663</v>
      </c>
      <c r="R1279">
        <f t="shared" si="175"/>
        <v>2718.3</v>
      </c>
      <c r="S1279">
        <f t="shared" si="176"/>
        <v>672.30000000000018</v>
      </c>
      <c r="T1279" t="str">
        <f t="shared" si="177"/>
        <v>Sep</v>
      </c>
      <c r="U1279" t="str">
        <f t="shared" si="178"/>
        <v>Sep-2025</v>
      </c>
      <c r="V1279" s="3">
        <f t="shared" si="179"/>
        <v>45901</v>
      </c>
      <c r="W1279" t="str">
        <f>VLOOKUP(D1279,Products!A:G,3,FALSE)</f>
        <v>Beauty &amp; Personal Care</v>
      </c>
      <c r="X1279" t="str">
        <f>VLOOKUP(D1279,Products!A:G,2,FALSE)</f>
        <v>Face Wash</v>
      </c>
    </row>
    <row r="1280" spans="1:24">
      <c r="A1280" s="1" t="s">
        <v>3092</v>
      </c>
      <c r="B1280" s="2">
        <v>45845</v>
      </c>
      <c r="C1280" s="1" t="s">
        <v>410</v>
      </c>
      <c r="D1280" s="1" t="s">
        <v>1743</v>
      </c>
      <c r="E1280" s="1">
        <v>1</v>
      </c>
      <c r="F1280" s="1">
        <v>299</v>
      </c>
      <c r="G1280" s="1">
        <v>0</v>
      </c>
      <c r="H1280" s="1" t="s">
        <v>1801</v>
      </c>
      <c r="I1280" s="1" t="s">
        <v>1815</v>
      </c>
      <c r="J1280" s="1" t="s">
        <v>1815</v>
      </c>
      <c r="K1280" s="1" t="s">
        <v>1813</v>
      </c>
      <c r="L1280" s="1">
        <v>60</v>
      </c>
      <c r="M1280" s="1">
        <v>188</v>
      </c>
      <c r="N1280">
        <f t="shared" si="171"/>
        <v>299</v>
      </c>
      <c r="O1280">
        <f t="shared" si="172"/>
        <v>188</v>
      </c>
      <c r="P1280">
        <f t="shared" si="173"/>
        <v>111</v>
      </c>
      <c r="Q1280">
        <f t="shared" si="174"/>
        <v>0.37123745819397991</v>
      </c>
      <c r="R1280">
        <f t="shared" si="175"/>
        <v>0</v>
      </c>
      <c r="S1280">
        <f t="shared" si="176"/>
        <v>0</v>
      </c>
      <c r="T1280" t="str">
        <f t="shared" si="177"/>
        <v>Jul</v>
      </c>
      <c r="U1280" t="str">
        <f t="shared" si="178"/>
        <v>Jul-2025</v>
      </c>
      <c r="V1280" s="3">
        <f t="shared" si="179"/>
        <v>45839</v>
      </c>
      <c r="W1280" t="str">
        <f>VLOOKUP(D1280,Products!A:G,3,FALSE)</f>
        <v>Home &amp; Kitchen</v>
      </c>
      <c r="X1280" t="str">
        <f>VLOOKUP(D1280,Products!A:G,2,FALSE)</f>
        <v>Storage Box</v>
      </c>
    </row>
    <row r="1281" spans="1:24">
      <c r="A1281" s="1" t="s">
        <v>3093</v>
      </c>
      <c r="B1281" s="2">
        <v>45559</v>
      </c>
      <c r="C1281" s="1" t="s">
        <v>785</v>
      </c>
      <c r="D1281" s="1" t="s">
        <v>1685</v>
      </c>
      <c r="E1281" s="1">
        <v>1</v>
      </c>
      <c r="F1281" s="1">
        <v>2499</v>
      </c>
      <c r="G1281" s="1">
        <v>0</v>
      </c>
      <c r="H1281" s="1" t="s">
        <v>1805</v>
      </c>
      <c r="I1281" s="1" t="s">
        <v>1815</v>
      </c>
      <c r="J1281" s="1" t="s">
        <v>1815</v>
      </c>
      <c r="K1281" s="1" t="s">
        <v>1819</v>
      </c>
      <c r="L1281" s="1">
        <v>40</v>
      </c>
      <c r="M1281" s="1">
        <v>1599</v>
      </c>
      <c r="N1281">
        <f t="shared" si="171"/>
        <v>2499</v>
      </c>
      <c r="O1281">
        <f t="shared" si="172"/>
        <v>1599</v>
      </c>
      <c r="P1281">
        <f t="shared" si="173"/>
        <v>900</v>
      </c>
      <c r="Q1281">
        <f t="shared" si="174"/>
        <v>0.36014405762304924</v>
      </c>
      <c r="R1281">
        <f t="shared" si="175"/>
        <v>0</v>
      </c>
      <c r="S1281">
        <f t="shared" si="176"/>
        <v>0</v>
      </c>
      <c r="T1281" t="str">
        <f t="shared" si="177"/>
        <v>Sep</v>
      </c>
      <c r="U1281" t="str">
        <f t="shared" si="178"/>
        <v>Sep-2024</v>
      </c>
      <c r="V1281" s="3">
        <f t="shared" si="179"/>
        <v>45536</v>
      </c>
      <c r="W1281" t="str">
        <f>VLOOKUP(D1281,Products!A:G,3,FALSE)</f>
        <v>Electronics</v>
      </c>
      <c r="X1281" t="str">
        <f>VLOOKUP(D1281,Products!A:G,2,FALSE)</f>
        <v>Smartwatch</v>
      </c>
    </row>
    <row r="1282" spans="1:24">
      <c r="A1282" s="1" t="s">
        <v>3094</v>
      </c>
      <c r="B1282" s="2">
        <v>45871</v>
      </c>
      <c r="C1282" s="1" t="s">
        <v>1557</v>
      </c>
      <c r="D1282" s="1" t="s">
        <v>1787</v>
      </c>
      <c r="E1282" s="1">
        <v>4</v>
      </c>
      <c r="F1282" s="1">
        <v>8999</v>
      </c>
      <c r="G1282" s="1">
        <v>0</v>
      </c>
      <c r="H1282" s="1" t="s">
        <v>1805</v>
      </c>
      <c r="I1282" s="1" t="s">
        <v>1815</v>
      </c>
      <c r="J1282" s="1" t="s">
        <v>1815</v>
      </c>
      <c r="K1282" s="1" t="s">
        <v>1817</v>
      </c>
      <c r="L1282" s="1">
        <v>40</v>
      </c>
      <c r="M1282" s="1">
        <v>5811</v>
      </c>
      <c r="N1282">
        <f t="shared" si="171"/>
        <v>35996</v>
      </c>
      <c r="O1282">
        <f t="shared" si="172"/>
        <v>23244</v>
      </c>
      <c r="P1282">
        <f t="shared" si="173"/>
        <v>12752</v>
      </c>
      <c r="Q1282">
        <f t="shared" si="174"/>
        <v>0.35426158462051338</v>
      </c>
      <c r="R1282">
        <f t="shared" si="175"/>
        <v>0</v>
      </c>
      <c r="S1282">
        <f t="shared" si="176"/>
        <v>0</v>
      </c>
      <c r="T1282" t="str">
        <f t="shared" si="177"/>
        <v>Aug</v>
      </c>
      <c r="U1282" t="str">
        <f t="shared" si="178"/>
        <v>Aug-2025</v>
      </c>
      <c r="V1282" s="3">
        <f t="shared" si="179"/>
        <v>45870</v>
      </c>
      <c r="W1282" t="str">
        <f>VLOOKUP(D1282,Products!A:G,3,FALSE)</f>
        <v>Sports &amp; Fitness</v>
      </c>
      <c r="X1282" t="str">
        <f>VLOOKUP(D1282,Products!A:G,2,FALSE)</f>
        <v>Dumbbells</v>
      </c>
    </row>
    <row r="1283" spans="1:24">
      <c r="A1283" s="1" t="s">
        <v>3095</v>
      </c>
      <c r="B1283" s="2">
        <v>45451</v>
      </c>
      <c r="C1283" s="1" t="s">
        <v>938</v>
      </c>
      <c r="D1283" s="1" t="s">
        <v>1700</v>
      </c>
      <c r="E1283" s="1">
        <v>1</v>
      </c>
      <c r="F1283" s="1">
        <v>8999</v>
      </c>
      <c r="G1283" s="1">
        <v>0</v>
      </c>
      <c r="H1283" s="1" t="s">
        <v>1823</v>
      </c>
      <c r="I1283" s="1" t="s">
        <v>1815</v>
      </c>
      <c r="J1283" s="1" t="s">
        <v>1815</v>
      </c>
      <c r="K1283" s="1" t="s">
        <v>1807</v>
      </c>
      <c r="L1283" s="1">
        <v>50</v>
      </c>
      <c r="M1283" s="1">
        <v>6419</v>
      </c>
      <c r="N1283">
        <f t="shared" ref="N1283:N1346" si="180">E1283*F1283-G1283</f>
        <v>8999</v>
      </c>
      <c r="O1283">
        <f t="shared" ref="O1283:O1346" si="181">E1283*M1283</f>
        <v>6419</v>
      </c>
      <c r="P1283">
        <f t="shared" ref="P1283:P1346" si="182">N1283-O1283</f>
        <v>2580</v>
      </c>
      <c r="Q1283">
        <f t="shared" ref="Q1283:Q1346" si="183">IFERROR(P1283/N1283,0)</f>
        <v>0.28669852205800644</v>
      </c>
      <c r="R1283">
        <f t="shared" ref="R1283:R1346" si="184">IF(I1283="Cancelled",0,N1283)</f>
        <v>0</v>
      </c>
      <c r="S1283">
        <f t="shared" ref="S1283:S1346" si="185">IF(I1283="Cancelled",0,P1283)</f>
        <v>0</v>
      </c>
      <c r="T1283" t="str">
        <f t="shared" ref="T1283:T1346" si="186">TEXT(B1283,"mmm")</f>
        <v>Jun</v>
      </c>
      <c r="U1283" t="str">
        <f t="shared" ref="U1283:U1346" si="187">TEXT(B1283,"mmm-yyyy")</f>
        <v>Jun-2024</v>
      </c>
      <c r="V1283" s="3">
        <f t="shared" ref="V1283:V1346" si="188">DATE(YEAR(B1283),MONTH(B1283),1)</f>
        <v>45444</v>
      </c>
      <c r="W1283" t="str">
        <f>VLOOKUP(D1283,Products!A:G,3,FALSE)</f>
        <v>Fashion</v>
      </c>
      <c r="X1283" t="str">
        <f>VLOOKUP(D1283,Products!A:G,2,FALSE)</f>
        <v>T-Shirt</v>
      </c>
    </row>
    <row r="1284" spans="1:24">
      <c r="A1284" s="1" t="s">
        <v>3096</v>
      </c>
      <c r="B1284" s="2">
        <v>45800</v>
      </c>
      <c r="C1284" s="1" t="s">
        <v>558</v>
      </c>
      <c r="D1284" s="1" t="s">
        <v>1714</v>
      </c>
      <c r="E1284" s="1">
        <v>2</v>
      </c>
      <c r="F1284" s="1">
        <v>4999</v>
      </c>
      <c r="G1284" s="1">
        <v>999.8</v>
      </c>
      <c r="H1284" s="1" t="s">
        <v>1812</v>
      </c>
      <c r="I1284" s="1" t="s">
        <v>1802</v>
      </c>
      <c r="J1284" s="1" t="s">
        <v>1802</v>
      </c>
      <c r="K1284" s="1" t="s">
        <v>1807</v>
      </c>
      <c r="L1284" s="1">
        <v>70</v>
      </c>
      <c r="M1284" s="1">
        <v>3985</v>
      </c>
      <c r="N1284">
        <f t="shared" si="180"/>
        <v>8998.2000000000007</v>
      </c>
      <c r="O1284">
        <f t="shared" si="181"/>
        <v>7970</v>
      </c>
      <c r="P1284">
        <f t="shared" si="182"/>
        <v>1028.2000000000007</v>
      </c>
      <c r="Q1284">
        <f t="shared" si="183"/>
        <v>0.11426729790402532</v>
      </c>
      <c r="R1284">
        <f t="shared" si="184"/>
        <v>8998.2000000000007</v>
      </c>
      <c r="S1284">
        <f t="shared" si="185"/>
        <v>1028.2000000000007</v>
      </c>
      <c r="T1284" t="str">
        <f t="shared" si="186"/>
        <v>May</v>
      </c>
      <c r="U1284" t="str">
        <f t="shared" si="187"/>
        <v>May-2025</v>
      </c>
      <c r="V1284" s="3">
        <f t="shared" si="188"/>
        <v>45778</v>
      </c>
      <c r="W1284" t="str">
        <f>VLOOKUP(D1284,Products!A:G,3,FALSE)</f>
        <v>Fashion</v>
      </c>
      <c r="X1284" t="str">
        <f>VLOOKUP(D1284,Products!A:G,2,FALSE)</f>
        <v>Jacket</v>
      </c>
    </row>
    <row r="1285" spans="1:24">
      <c r="A1285" s="1" t="s">
        <v>3097</v>
      </c>
      <c r="B1285" s="2">
        <v>45577</v>
      </c>
      <c r="C1285" s="1" t="s">
        <v>570</v>
      </c>
      <c r="D1285" s="1" t="s">
        <v>1778</v>
      </c>
      <c r="E1285" s="1">
        <v>1</v>
      </c>
      <c r="F1285" s="1">
        <v>499</v>
      </c>
      <c r="G1285" s="1">
        <v>124.75</v>
      </c>
      <c r="H1285" s="1" t="s">
        <v>1805</v>
      </c>
      <c r="I1285" s="1" t="s">
        <v>1802</v>
      </c>
      <c r="J1285" s="1" t="s">
        <v>1809</v>
      </c>
      <c r="K1285" s="1" t="s">
        <v>1819</v>
      </c>
      <c r="L1285" s="1">
        <v>100</v>
      </c>
      <c r="M1285" s="1">
        <v>323</v>
      </c>
      <c r="N1285">
        <f t="shared" si="180"/>
        <v>374.25</v>
      </c>
      <c r="O1285">
        <f t="shared" si="181"/>
        <v>323</v>
      </c>
      <c r="P1285">
        <f t="shared" si="182"/>
        <v>51.25</v>
      </c>
      <c r="Q1285">
        <f t="shared" si="183"/>
        <v>0.13694054776219106</v>
      </c>
      <c r="R1285">
        <f t="shared" si="184"/>
        <v>374.25</v>
      </c>
      <c r="S1285">
        <f t="shared" si="185"/>
        <v>51.25</v>
      </c>
      <c r="T1285" t="str">
        <f t="shared" si="186"/>
        <v>Oct</v>
      </c>
      <c r="U1285" t="str">
        <f t="shared" si="187"/>
        <v>Oct-2024</v>
      </c>
      <c r="V1285" s="3">
        <f t="shared" si="188"/>
        <v>45566</v>
      </c>
      <c r="W1285" t="str">
        <f>VLOOKUP(D1285,Products!A:G,3,FALSE)</f>
        <v>Sports &amp; Fitness</v>
      </c>
      <c r="X1285" t="str">
        <f>VLOOKUP(D1285,Products!A:G,2,FALSE)</f>
        <v>Yoga Mat</v>
      </c>
    </row>
    <row r="1286" spans="1:24">
      <c r="A1286" s="1" t="s">
        <v>3098</v>
      </c>
      <c r="B1286" s="2">
        <v>45440</v>
      </c>
      <c r="C1286" s="1" t="s">
        <v>1474</v>
      </c>
      <c r="D1286" s="1" t="s">
        <v>1757</v>
      </c>
      <c r="E1286" s="1">
        <v>2</v>
      </c>
      <c r="F1286" s="1">
        <v>999</v>
      </c>
      <c r="G1286" s="1">
        <v>199.8</v>
      </c>
      <c r="H1286" s="1" t="s">
        <v>1821</v>
      </c>
      <c r="I1286" s="1" t="s">
        <v>1802</v>
      </c>
      <c r="J1286" s="1" t="s">
        <v>1802</v>
      </c>
      <c r="K1286" s="1" t="s">
        <v>1813</v>
      </c>
      <c r="L1286" s="1">
        <v>80</v>
      </c>
      <c r="M1286" s="1">
        <v>611</v>
      </c>
      <c r="N1286">
        <f t="shared" si="180"/>
        <v>1798.2</v>
      </c>
      <c r="O1286">
        <f t="shared" si="181"/>
        <v>1222</v>
      </c>
      <c r="P1286">
        <f t="shared" si="182"/>
        <v>576.20000000000005</v>
      </c>
      <c r="Q1286">
        <f t="shared" si="183"/>
        <v>0.32043154265376489</v>
      </c>
      <c r="R1286">
        <f t="shared" si="184"/>
        <v>1798.2</v>
      </c>
      <c r="S1286">
        <f t="shared" si="185"/>
        <v>576.20000000000005</v>
      </c>
      <c r="T1286" t="str">
        <f t="shared" si="186"/>
        <v>May</v>
      </c>
      <c r="U1286" t="str">
        <f t="shared" si="187"/>
        <v>May-2024</v>
      </c>
      <c r="V1286" s="3">
        <f t="shared" si="188"/>
        <v>45413</v>
      </c>
      <c r="W1286" t="str">
        <f>VLOOKUP(D1286,Products!A:G,3,FALSE)</f>
        <v>Beauty &amp; Personal Care</v>
      </c>
      <c r="X1286" t="str">
        <f>VLOOKUP(D1286,Products!A:G,2,FALSE)</f>
        <v>Shampoo</v>
      </c>
    </row>
    <row r="1287" spans="1:24">
      <c r="A1287" s="1" t="s">
        <v>3099</v>
      </c>
      <c r="B1287" s="2">
        <v>45734</v>
      </c>
      <c r="C1287" s="1" t="s">
        <v>1010</v>
      </c>
      <c r="D1287" s="1" t="s">
        <v>1686</v>
      </c>
      <c r="E1287" s="1">
        <v>1</v>
      </c>
      <c r="F1287" s="1">
        <v>1299</v>
      </c>
      <c r="G1287" s="1">
        <v>0</v>
      </c>
      <c r="H1287" s="1" t="s">
        <v>1801</v>
      </c>
      <c r="I1287" s="1" t="s">
        <v>1815</v>
      </c>
      <c r="J1287" s="1" t="s">
        <v>1815</v>
      </c>
      <c r="K1287" s="1" t="s">
        <v>1817</v>
      </c>
      <c r="L1287" s="1">
        <v>40</v>
      </c>
      <c r="M1287" s="1">
        <v>881</v>
      </c>
      <c r="N1287">
        <f t="shared" si="180"/>
        <v>1299</v>
      </c>
      <c r="O1287">
        <f t="shared" si="181"/>
        <v>881</v>
      </c>
      <c r="P1287">
        <f t="shared" si="182"/>
        <v>418</v>
      </c>
      <c r="Q1287">
        <f t="shared" si="183"/>
        <v>0.32178598922247881</v>
      </c>
      <c r="R1287">
        <f t="shared" si="184"/>
        <v>0</v>
      </c>
      <c r="S1287">
        <f t="shared" si="185"/>
        <v>0</v>
      </c>
      <c r="T1287" t="str">
        <f t="shared" si="186"/>
        <v>Mar</v>
      </c>
      <c r="U1287" t="str">
        <f t="shared" si="187"/>
        <v>Mar-2025</v>
      </c>
      <c r="V1287" s="3">
        <f t="shared" si="188"/>
        <v>45717</v>
      </c>
      <c r="W1287" t="str">
        <f>VLOOKUP(D1287,Products!A:G,3,FALSE)</f>
        <v>Electronics</v>
      </c>
      <c r="X1287" t="str">
        <f>VLOOKUP(D1287,Products!A:G,2,FALSE)</f>
        <v>Smartwatch</v>
      </c>
    </row>
    <row r="1288" spans="1:24">
      <c r="A1288" s="1" t="s">
        <v>3100</v>
      </c>
      <c r="B1288" s="2">
        <v>45375</v>
      </c>
      <c r="C1288" s="1" t="s">
        <v>1485</v>
      </c>
      <c r="D1288" s="1" t="s">
        <v>1764</v>
      </c>
      <c r="E1288" s="1">
        <v>1</v>
      </c>
      <c r="F1288" s="1">
        <v>499</v>
      </c>
      <c r="G1288" s="1">
        <v>0</v>
      </c>
      <c r="H1288" s="1" t="s">
        <v>1805</v>
      </c>
      <c r="I1288" s="1" t="s">
        <v>1815</v>
      </c>
      <c r="J1288" s="1" t="s">
        <v>1815</v>
      </c>
      <c r="K1288" s="1" t="s">
        <v>1813</v>
      </c>
      <c r="L1288" s="1">
        <v>50</v>
      </c>
      <c r="M1288" s="1">
        <v>334</v>
      </c>
      <c r="N1288">
        <f t="shared" si="180"/>
        <v>499</v>
      </c>
      <c r="O1288">
        <f t="shared" si="181"/>
        <v>334</v>
      </c>
      <c r="P1288">
        <f t="shared" si="182"/>
        <v>165</v>
      </c>
      <c r="Q1288">
        <f t="shared" si="183"/>
        <v>0.33066132264529058</v>
      </c>
      <c r="R1288">
        <f t="shared" si="184"/>
        <v>0</v>
      </c>
      <c r="S1288">
        <f t="shared" si="185"/>
        <v>0</v>
      </c>
      <c r="T1288" t="str">
        <f t="shared" si="186"/>
        <v>Mar</v>
      </c>
      <c r="U1288" t="str">
        <f t="shared" si="187"/>
        <v>Mar-2024</v>
      </c>
      <c r="V1288" s="3">
        <f t="shared" si="188"/>
        <v>45352</v>
      </c>
      <c r="W1288" t="str">
        <f>VLOOKUP(D1288,Products!A:G,3,FALSE)</f>
        <v>Beauty &amp; Personal Care</v>
      </c>
      <c r="X1288" t="str">
        <f>VLOOKUP(D1288,Products!A:G,2,FALSE)</f>
        <v>Skin Care Kit</v>
      </c>
    </row>
    <row r="1289" spans="1:24">
      <c r="A1289" s="1" t="s">
        <v>3101</v>
      </c>
      <c r="B1289" s="2">
        <v>45692</v>
      </c>
      <c r="C1289" s="1" t="s">
        <v>408</v>
      </c>
      <c r="D1289" s="1" t="s">
        <v>1728</v>
      </c>
      <c r="E1289" s="1">
        <v>1</v>
      </c>
      <c r="F1289" s="1">
        <v>4999</v>
      </c>
      <c r="G1289" s="1">
        <v>749.85</v>
      </c>
      <c r="H1289" s="1" t="s">
        <v>1801</v>
      </c>
      <c r="I1289" s="1" t="s">
        <v>1802</v>
      </c>
      <c r="J1289" s="1" t="s">
        <v>1802</v>
      </c>
      <c r="K1289" s="1" t="s">
        <v>1817</v>
      </c>
      <c r="L1289" s="1">
        <v>80</v>
      </c>
      <c r="M1289" s="1">
        <v>3040</v>
      </c>
      <c r="N1289">
        <f t="shared" si="180"/>
        <v>4249.1499999999996</v>
      </c>
      <c r="O1289">
        <f t="shared" si="181"/>
        <v>3040</v>
      </c>
      <c r="P1289">
        <f t="shared" si="182"/>
        <v>1209.1499999999996</v>
      </c>
      <c r="Q1289">
        <f t="shared" si="183"/>
        <v>0.28456279491192349</v>
      </c>
      <c r="R1289">
        <f t="shared" si="184"/>
        <v>4249.1499999999996</v>
      </c>
      <c r="S1289">
        <f t="shared" si="185"/>
        <v>1209.1499999999996</v>
      </c>
      <c r="T1289" t="str">
        <f t="shared" si="186"/>
        <v>Feb</v>
      </c>
      <c r="U1289" t="str">
        <f t="shared" si="187"/>
        <v>Feb-2025</v>
      </c>
      <c r="V1289" s="3">
        <f t="shared" si="188"/>
        <v>45689</v>
      </c>
      <c r="W1289" t="str">
        <f>VLOOKUP(D1289,Products!A:G,3,FALSE)</f>
        <v>Home &amp; Kitchen</v>
      </c>
      <c r="X1289" t="str">
        <f>VLOOKUP(D1289,Products!A:G,2,FALSE)</f>
        <v>Air Fryer</v>
      </c>
    </row>
    <row r="1290" spans="1:24">
      <c r="A1290" s="1" t="s">
        <v>3102</v>
      </c>
      <c r="B1290" s="2">
        <v>45525</v>
      </c>
      <c r="C1290" s="1" t="s">
        <v>1331</v>
      </c>
      <c r="D1290" s="1" t="s">
        <v>1783</v>
      </c>
      <c r="E1290" s="1">
        <v>2</v>
      </c>
      <c r="F1290" s="1">
        <v>799</v>
      </c>
      <c r="G1290" s="1">
        <v>159.80000000000001</v>
      </c>
      <c r="H1290" s="1" t="s">
        <v>1805</v>
      </c>
      <c r="I1290" s="1" t="s">
        <v>1802</v>
      </c>
      <c r="J1290" s="1" t="s">
        <v>1802</v>
      </c>
      <c r="K1290" s="1" t="s">
        <v>1813</v>
      </c>
      <c r="L1290" s="1">
        <v>100</v>
      </c>
      <c r="M1290" s="1">
        <v>560</v>
      </c>
      <c r="N1290">
        <f t="shared" si="180"/>
        <v>1438.2</v>
      </c>
      <c r="O1290">
        <f t="shared" si="181"/>
        <v>1120</v>
      </c>
      <c r="P1290">
        <f t="shared" si="182"/>
        <v>318.20000000000005</v>
      </c>
      <c r="Q1290">
        <f t="shared" si="183"/>
        <v>0.22124878320122376</v>
      </c>
      <c r="R1290">
        <f t="shared" si="184"/>
        <v>1438.2</v>
      </c>
      <c r="S1290">
        <f t="shared" si="185"/>
        <v>318.20000000000005</v>
      </c>
      <c r="T1290" t="str">
        <f t="shared" si="186"/>
        <v>Aug</v>
      </c>
      <c r="U1290" t="str">
        <f t="shared" si="187"/>
        <v>Aug-2024</v>
      </c>
      <c r="V1290" s="3">
        <f t="shared" si="188"/>
        <v>45505</v>
      </c>
      <c r="W1290" t="str">
        <f>VLOOKUP(D1290,Products!A:G,3,FALSE)</f>
        <v>Sports &amp; Fitness</v>
      </c>
      <c r="X1290" t="str">
        <f>VLOOKUP(D1290,Products!A:G,2,FALSE)</f>
        <v>Running Shoes</v>
      </c>
    </row>
    <row r="1291" spans="1:24">
      <c r="A1291" s="1" t="s">
        <v>3103</v>
      </c>
      <c r="B1291" s="2">
        <v>45871</v>
      </c>
      <c r="C1291" s="1" t="s">
        <v>1559</v>
      </c>
      <c r="D1291" s="1" t="s">
        <v>1699</v>
      </c>
      <c r="E1291" s="1">
        <v>4</v>
      </c>
      <c r="F1291" s="1">
        <v>999</v>
      </c>
      <c r="G1291" s="1">
        <v>599.4</v>
      </c>
      <c r="H1291" s="1" t="s">
        <v>1805</v>
      </c>
      <c r="I1291" s="1" t="s">
        <v>1802</v>
      </c>
      <c r="J1291" s="1" t="s">
        <v>1809</v>
      </c>
      <c r="K1291" s="1" t="s">
        <v>1813</v>
      </c>
      <c r="L1291" s="1">
        <v>60</v>
      </c>
      <c r="M1291" s="1">
        <v>693</v>
      </c>
      <c r="N1291">
        <f t="shared" si="180"/>
        <v>3396.6</v>
      </c>
      <c r="O1291">
        <f t="shared" si="181"/>
        <v>2772</v>
      </c>
      <c r="P1291">
        <f t="shared" si="182"/>
        <v>624.59999999999991</v>
      </c>
      <c r="Q1291">
        <f t="shared" si="183"/>
        <v>0.18388977212506621</v>
      </c>
      <c r="R1291">
        <f t="shared" si="184"/>
        <v>3396.6</v>
      </c>
      <c r="S1291">
        <f t="shared" si="185"/>
        <v>624.59999999999991</v>
      </c>
      <c r="T1291" t="str">
        <f t="shared" si="186"/>
        <v>Aug</v>
      </c>
      <c r="U1291" t="str">
        <f t="shared" si="187"/>
        <v>Aug-2025</v>
      </c>
      <c r="V1291" s="3">
        <f t="shared" si="188"/>
        <v>45870</v>
      </c>
      <c r="W1291" t="str">
        <f>VLOOKUP(D1291,Products!A:G,3,FALSE)</f>
        <v>Fashion</v>
      </c>
      <c r="X1291" t="str">
        <f>VLOOKUP(D1291,Products!A:G,2,FALSE)</f>
        <v>T-Shirt</v>
      </c>
    </row>
    <row r="1292" spans="1:24">
      <c r="A1292" s="1" t="s">
        <v>3104</v>
      </c>
      <c r="B1292" s="2">
        <v>45392</v>
      </c>
      <c r="C1292" s="1" t="s">
        <v>585</v>
      </c>
      <c r="D1292" s="1" t="s">
        <v>1795</v>
      </c>
      <c r="E1292" s="1">
        <v>2</v>
      </c>
      <c r="F1292" s="1">
        <v>499</v>
      </c>
      <c r="G1292" s="1">
        <v>49.9</v>
      </c>
      <c r="H1292" s="1" t="s">
        <v>1805</v>
      </c>
      <c r="I1292" s="1" t="s">
        <v>1802</v>
      </c>
      <c r="J1292" s="1" t="s">
        <v>1802</v>
      </c>
      <c r="K1292" s="1" t="s">
        <v>1813</v>
      </c>
      <c r="L1292" s="1">
        <v>70</v>
      </c>
      <c r="M1292" s="1">
        <v>324</v>
      </c>
      <c r="N1292">
        <f t="shared" si="180"/>
        <v>948.1</v>
      </c>
      <c r="O1292">
        <f t="shared" si="181"/>
        <v>648</v>
      </c>
      <c r="P1292">
        <f t="shared" si="182"/>
        <v>300.10000000000002</v>
      </c>
      <c r="Q1292">
        <f t="shared" si="183"/>
        <v>0.31652779242695922</v>
      </c>
      <c r="R1292">
        <f t="shared" si="184"/>
        <v>948.1</v>
      </c>
      <c r="S1292">
        <f t="shared" si="185"/>
        <v>300.10000000000002</v>
      </c>
      <c r="T1292" t="str">
        <f t="shared" si="186"/>
        <v>Apr</v>
      </c>
      <c r="U1292" t="str">
        <f t="shared" si="187"/>
        <v>Apr-2024</v>
      </c>
      <c r="V1292" s="3">
        <f t="shared" si="188"/>
        <v>45383</v>
      </c>
      <c r="W1292" t="str">
        <f>VLOOKUP(D1292,Products!A:G,3,FALSE)</f>
        <v>Sports &amp; Fitness</v>
      </c>
      <c r="X1292" t="str">
        <f>VLOOKUP(D1292,Products!A:G,2,FALSE)</f>
        <v>Cricket Bat</v>
      </c>
    </row>
    <row r="1293" spans="1:24">
      <c r="A1293" s="1" t="s">
        <v>3105</v>
      </c>
      <c r="B1293" s="2">
        <v>45821</v>
      </c>
      <c r="C1293" s="1" t="s">
        <v>465</v>
      </c>
      <c r="D1293" s="1" t="s">
        <v>1715</v>
      </c>
      <c r="E1293" s="1">
        <v>1</v>
      </c>
      <c r="F1293" s="1">
        <v>1299</v>
      </c>
      <c r="G1293" s="1">
        <v>0</v>
      </c>
      <c r="H1293" s="1" t="s">
        <v>1801</v>
      </c>
      <c r="I1293" s="1" t="s">
        <v>1802</v>
      </c>
      <c r="J1293" s="1" t="s">
        <v>1802</v>
      </c>
      <c r="K1293" s="1" t="s">
        <v>1813</v>
      </c>
      <c r="L1293" s="1">
        <v>60</v>
      </c>
      <c r="M1293" s="1">
        <v>863</v>
      </c>
      <c r="N1293">
        <f t="shared" si="180"/>
        <v>1299</v>
      </c>
      <c r="O1293">
        <f t="shared" si="181"/>
        <v>863</v>
      </c>
      <c r="P1293">
        <f t="shared" si="182"/>
        <v>436</v>
      </c>
      <c r="Q1293">
        <f t="shared" si="183"/>
        <v>0.33564280215550424</v>
      </c>
      <c r="R1293">
        <f t="shared" si="184"/>
        <v>1299</v>
      </c>
      <c r="S1293">
        <f t="shared" si="185"/>
        <v>436</v>
      </c>
      <c r="T1293" t="str">
        <f t="shared" si="186"/>
        <v>Jun</v>
      </c>
      <c r="U1293" t="str">
        <f t="shared" si="187"/>
        <v>Jun-2025</v>
      </c>
      <c r="V1293" s="3">
        <f t="shared" si="188"/>
        <v>45809</v>
      </c>
      <c r="W1293" t="str">
        <f>VLOOKUP(D1293,Products!A:G,3,FALSE)</f>
        <v>Fashion</v>
      </c>
      <c r="X1293" t="str">
        <f>VLOOKUP(D1293,Products!A:G,2,FALSE)</f>
        <v>Jacket</v>
      </c>
    </row>
    <row r="1294" spans="1:24">
      <c r="A1294" s="1" t="s">
        <v>3106</v>
      </c>
      <c r="B1294" s="2">
        <v>45760</v>
      </c>
      <c r="C1294" s="1" t="s">
        <v>1236</v>
      </c>
      <c r="D1294" s="1" t="s">
        <v>1779</v>
      </c>
      <c r="E1294" s="1">
        <v>2</v>
      </c>
      <c r="F1294" s="1">
        <v>999</v>
      </c>
      <c r="G1294" s="1">
        <v>199.8</v>
      </c>
      <c r="H1294" s="1" t="s">
        <v>1801</v>
      </c>
      <c r="I1294" s="1" t="s">
        <v>1802</v>
      </c>
      <c r="J1294" s="1" t="s">
        <v>1809</v>
      </c>
      <c r="K1294" s="1" t="s">
        <v>1813</v>
      </c>
      <c r="L1294" s="1">
        <v>50</v>
      </c>
      <c r="M1294" s="1">
        <v>809</v>
      </c>
      <c r="N1294">
        <f t="shared" si="180"/>
        <v>1798.2</v>
      </c>
      <c r="O1294">
        <f t="shared" si="181"/>
        <v>1618</v>
      </c>
      <c r="P1294">
        <f t="shared" si="182"/>
        <v>180.20000000000005</v>
      </c>
      <c r="Q1294">
        <f t="shared" si="183"/>
        <v>0.10021132243354468</v>
      </c>
      <c r="R1294">
        <f t="shared" si="184"/>
        <v>1798.2</v>
      </c>
      <c r="S1294">
        <f t="shared" si="185"/>
        <v>180.20000000000005</v>
      </c>
      <c r="T1294" t="str">
        <f t="shared" si="186"/>
        <v>Apr</v>
      </c>
      <c r="U1294" t="str">
        <f t="shared" si="187"/>
        <v>Apr-2025</v>
      </c>
      <c r="V1294" s="3">
        <f t="shared" si="188"/>
        <v>45748</v>
      </c>
      <c r="W1294" t="str">
        <f>VLOOKUP(D1294,Products!A:G,3,FALSE)</f>
        <v>Sports &amp; Fitness</v>
      </c>
      <c r="X1294" t="str">
        <f>VLOOKUP(D1294,Products!A:G,2,FALSE)</f>
        <v>Yoga Mat</v>
      </c>
    </row>
    <row r="1295" spans="1:24">
      <c r="A1295" s="1" t="s">
        <v>3107</v>
      </c>
      <c r="B1295" s="2">
        <v>45778</v>
      </c>
      <c r="C1295" s="1" t="s">
        <v>701</v>
      </c>
      <c r="D1295" s="1" t="s">
        <v>1680</v>
      </c>
      <c r="E1295" s="1">
        <v>2</v>
      </c>
      <c r="F1295" s="1">
        <v>2499</v>
      </c>
      <c r="G1295" s="1">
        <v>749.7</v>
      </c>
      <c r="H1295" s="1" t="s">
        <v>1823</v>
      </c>
      <c r="I1295" s="1" t="s">
        <v>1802</v>
      </c>
      <c r="J1295" s="1" t="s">
        <v>1802</v>
      </c>
      <c r="K1295" s="1" t="s">
        <v>1807</v>
      </c>
      <c r="L1295" s="1">
        <v>60</v>
      </c>
      <c r="M1295" s="1">
        <v>2030</v>
      </c>
      <c r="N1295">
        <f t="shared" si="180"/>
        <v>4248.3</v>
      </c>
      <c r="O1295">
        <f t="shared" si="181"/>
        <v>4060</v>
      </c>
      <c r="P1295">
        <f t="shared" si="182"/>
        <v>188.30000000000018</v>
      </c>
      <c r="Q1295">
        <f t="shared" si="183"/>
        <v>4.4323611797660284E-2</v>
      </c>
      <c r="R1295">
        <f t="shared" si="184"/>
        <v>4248.3</v>
      </c>
      <c r="S1295">
        <f t="shared" si="185"/>
        <v>188.30000000000018</v>
      </c>
      <c r="T1295" t="str">
        <f t="shared" si="186"/>
        <v>May</v>
      </c>
      <c r="U1295" t="str">
        <f t="shared" si="187"/>
        <v>May-2025</v>
      </c>
      <c r="V1295" s="3">
        <f t="shared" si="188"/>
        <v>45778</v>
      </c>
      <c r="W1295" t="str">
        <f>VLOOKUP(D1295,Products!A:G,3,FALSE)</f>
        <v>Electronics</v>
      </c>
      <c r="X1295" t="str">
        <f>VLOOKUP(D1295,Products!A:G,2,FALSE)</f>
        <v>Headphones</v>
      </c>
    </row>
    <row r="1296" spans="1:24">
      <c r="A1296" s="1" t="s">
        <v>3108</v>
      </c>
      <c r="B1296" s="2">
        <v>45859</v>
      </c>
      <c r="C1296" s="1" t="s">
        <v>1495</v>
      </c>
      <c r="D1296" s="1" t="s">
        <v>1743</v>
      </c>
      <c r="E1296" s="1">
        <v>4</v>
      </c>
      <c r="F1296" s="1">
        <v>299</v>
      </c>
      <c r="G1296" s="1">
        <v>0</v>
      </c>
      <c r="H1296" s="1" t="s">
        <v>1812</v>
      </c>
      <c r="I1296" s="1" t="s">
        <v>1802</v>
      </c>
      <c r="J1296" s="1" t="s">
        <v>1802</v>
      </c>
      <c r="K1296" s="1" t="s">
        <v>1807</v>
      </c>
      <c r="L1296" s="1">
        <v>40</v>
      </c>
      <c r="M1296" s="1">
        <v>188</v>
      </c>
      <c r="N1296">
        <f t="shared" si="180"/>
        <v>1196</v>
      </c>
      <c r="O1296">
        <f t="shared" si="181"/>
        <v>752</v>
      </c>
      <c r="P1296">
        <f t="shared" si="182"/>
        <v>444</v>
      </c>
      <c r="Q1296">
        <f t="shared" si="183"/>
        <v>0.37123745819397991</v>
      </c>
      <c r="R1296">
        <f t="shared" si="184"/>
        <v>1196</v>
      </c>
      <c r="S1296">
        <f t="shared" si="185"/>
        <v>444</v>
      </c>
      <c r="T1296" t="str">
        <f t="shared" si="186"/>
        <v>Jul</v>
      </c>
      <c r="U1296" t="str">
        <f t="shared" si="187"/>
        <v>Jul-2025</v>
      </c>
      <c r="V1296" s="3">
        <f t="shared" si="188"/>
        <v>45839</v>
      </c>
      <c r="W1296" t="str">
        <f>VLOOKUP(D1296,Products!A:G,3,FALSE)</f>
        <v>Home &amp; Kitchen</v>
      </c>
      <c r="X1296" t="str">
        <f>VLOOKUP(D1296,Products!A:G,2,FALSE)</f>
        <v>Storage Box</v>
      </c>
    </row>
    <row r="1297" spans="1:24">
      <c r="A1297" s="1" t="s">
        <v>3109</v>
      </c>
      <c r="B1297" s="2">
        <v>45726</v>
      </c>
      <c r="C1297" s="1" t="s">
        <v>490</v>
      </c>
      <c r="D1297" s="1" t="s">
        <v>1695</v>
      </c>
      <c r="E1297" s="1">
        <v>1</v>
      </c>
      <c r="F1297" s="1">
        <v>1999</v>
      </c>
      <c r="G1297" s="1">
        <v>399.8</v>
      </c>
      <c r="H1297" s="1" t="s">
        <v>1801</v>
      </c>
      <c r="I1297" s="1" t="s">
        <v>1802</v>
      </c>
      <c r="J1297" s="1" t="s">
        <v>1802</v>
      </c>
      <c r="K1297" s="1" t="s">
        <v>1817</v>
      </c>
      <c r="L1297" s="1">
        <v>40</v>
      </c>
      <c r="M1297" s="1">
        <v>1597</v>
      </c>
      <c r="N1297">
        <f t="shared" si="180"/>
        <v>1599.2</v>
      </c>
      <c r="O1297">
        <f t="shared" si="181"/>
        <v>1597</v>
      </c>
      <c r="P1297">
        <f t="shared" si="182"/>
        <v>2.2000000000000455</v>
      </c>
      <c r="Q1297">
        <f t="shared" si="183"/>
        <v>1.3756878439219894E-3</v>
      </c>
      <c r="R1297">
        <f t="shared" si="184"/>
        <v>1599.2</v>
      </c>
      <c r="S1297">
        <f t="shared" si="185"/>
        <v>2.2000000000000455</v>
      </c>
      <c r="T1297" t="str">
        <f t="shared" si="186"/>
        <v>Mar</v>
      </c>
      <c r="U1297" t="str">
        <f t="shared" si="187"/>
        <v>Mar-2025</v>
      </c>
      <c r="V1297" s="3">
        <f t="shared" si="188"/>
        <v>45717</v>
      </c>
      <c r="W1297" t="str">
        <f>VLOOKUP(D1297,Products!A:G,3,FALSE)</f>
        <v>Electronics</v>
      </c>
      <c r="X1297" t="str">
        <f>VLOOKUP(D1297,Products!A:G,2,FALSE)</f>
        <v>Power Bank</v>
      </c>
    </row>
    <row r="1298" spans="1:24">
      <c r="A1298" s="1" t="s">
        <v>3110</v>
      </c>
      <c r="B1298" s="2">
        <v>45825</v>
      </c>
      <c r="C1298" s="1" t="s">
        <v>1326</v>
      </c>
      <c r="D1298" s="1" t="s">
        <v>1785</v>
      </c>
      <c r="E1298" s="1">
        <v>1</v>
      </c>
      <c r="F1298" s="1">
        <v>2999</v>
      </c>
      <c r="G1298" s="1">
        <v>449.85</v>
      </c>
      <c r="H1298" s="1" t="s">
        <v>1801</v>
      </c>
      <c r="I1298" s="1" t="s">
        <v>1802</v>
      </c>
      <c r="J1298" s="1" t="s">
        <v>1802</v>
      </c>
      <c r="K1298" s="1" t="s">
        <v>1813</v>
      </c>
      <c r="L1298" s="1">
        <v>60</v>
      </c>
      <c r="M1298" s="1">
        <v>2453</v>
      </c>
      <c r="N1298">
        <f t="shared" si="180"/>
        <v>2549.15</v>
      </c>
      <c r="O1298">
        <f t="shared" si="181"/>
        <v>2453</v>
      </c>
      <c r="P1298">
        <f t="shared" si="182"/>
        <v>96.150000000000091</v>
      </c>
      <c r="Q1298">
        <f t="shared" si="183"/>
        <v>3.7718455171331655E-2</v>
      </c>
      <c r="R1298">
        <f t="shared" si="184"/>
        <v>2549.15</v>
      </c>
      <c r="S1298">
        <f t="shared" si="185"/>
        <v>96.150000000000091</v>
      </c>
      <c r="T1298" t="str">
        <f t="shared" si="186"/>
        <v>Jun</v>
      </c>
      <c r="U1298" t="str">
        <f t="shared" si="187"/>
        <v>Jun-2025</v>
      </c>
      <c r="V1298" s="3">
        <f t="shared" si="188"/>
        <v>45809</v>
      </c>
      <c r="W1298" t="str">
        <f>VLOOKUP(D1298,Products!A:G,3,FALSE)</f>
        <v>Sports &amp; Fitness</v>
      </c>
      <c r="X1298" t="str">
        <f>VLOOKUP(D1298,Products!A:G,2,FALSE)</f>
        <v>Dumbbells</v>
      </c>
    </row>
    <row r="1299" spans="1:24">
      <c r="A1299" s="1" t="s">
        <v>3111</v>
      </c>
      <c r="B1299" s="2">
        <v>45436</v>
      </c>
      <c r="C1299" s="1" t="s">
        <v>310</v>
      </c>
      <c r="D1299" s="1" t="s">
        <v>1793</v>
      </c>
      <c r="E1299" s="1">
        <v>3</v>
      </c>
      <c r="F1299" s="1">
        <v>299</v>
      </c>
      <c r="G1299" s="1">
        <v>179.4</v>
      </c>
      <c r="H1299" s="1" t="s">
        <v>1821</v>
      </c>
      <c r="I1299" s="1" t="s">
        <v>1802</v>
      </c>
      <c r="J1299" s="1" t="s">
        <v>1802</v>
      </c>
      <c r="K1299" s="1" t="s">
        <v>1819</v>
      </c>
      <c r="L1299" s="1">
        <v>70</v>
      </c>
      <c r="M1299" s="1">
        <v>221</v>
      </c>
      <c r="N1299">
        <f t="shared" si="180"/>
        <v>717.6</v>
      </c>
      <c r="O1299">
        <f t="shared" si="181"/>
        <v>663</v>
      </c>
      <c r="P1299">
        <f t="shared" si="182"/>
        <v>54.600000000000023</v>
      </c>
      <c r="Q1299">
        <f t="shared" si="183"/>
        <v>7.6086956521739163E-2</v>
      </c>
      <c r="R1299">
        <f t="shared" si="184"/>
        <v>717.6</v>
      </c>
      <c r="S1299">
        <f t="shared" si="185"/>
        <v>54.600000000000023</v>
      </c>
      <c r="T1299" t="str">
        <f t="shared" si="186"/>
        <v>May</v>
      </c>
      <c r="U1299" t="str">
        <f t="shared" si="187"/>
        <v>May-2024</v>
      </c>
      <c r="V1299" s="3">
        <f t="shared" si="188"/>
        <v>45413</v>
      </c>
      <c r="W1299" t="str">
        <f>VLOOKUP(D1299,Products!A:G,3,FALSE)</f>
        <v>Sports &amp; Fitness</v>
      </c>
      <c r="X1299" t="str">
        <f>VLOOKUP(D1299,Products!A:G,2,FALSE)</f>
        <v>Fitness Band</v>
      </c>
    </row>
    <row r="1300" spans="1:24">
      <c r="A1300" s="1" t="s">
        <v>3112</v>
      </c>
      <c r="B1300" s="2">
        <v>45520</v>
      </c>
      <c r="C1300" s="1" t="s">
        <v>1046</v>
      </c>
      <c r="D1300" s="1" t="s">
        <v>1740</v>
      </c>
      <c r="E1300" s="1">
        <v>4</v>
      </c>
      <c r="F1300" s="1">
        <v>4999</v>
      </c>
      <c r="G1300" s="1">
        <v>3999.2</v>
      </c>
      <c r="H1300" s="1" t="s">
        <v>1805</v>
      </c>
      <c r="I1300" s="1" t="s">
        <v>1802</v>
      </c>
      <c r="J1300" s="1" t="s">
        <v>1802</v>
      </c>
      <c r="K1300" s="1" t="s">
        <v>1810</v>
      </c>
      <c r="L1300" s="1">
        <v>70</v>
      </c>
      <c r="M1300" s="1">
        <v>2912</v>
      </c>
      <c r="N1300">
        <f t="shared" si="180"/>
        <v>15996.8</v>
      </c>
      <c r="O1300">
        <f t="shared" si="181"/>
        <v>11648</v>
      </c>
      <c r="P1300">
        <f t="shared" si="182"/>
        <v>4348.7999999999993</v>
      </c>
      <c r="Q1300">
        <f t="shared" si="183"/>
        <v>0.2718543708741748</v>
      </c>
      <c r="R1300">
        <f t="shared" si="184"/>
        <v>15996.8</v>
      </c>
      <c r="S1300">
        <f t="shared" si="185"/>
        <v>4348.7999999999993</v>
      </c>
      <c r="T1300" t="str">
        <f t="shared" si="186"/>
        <v>Aug</v>
      </c>
      <c r="U1300" t="str">
        <f t="shared" si="187"/>
        <v>Aug-2024</v>
      </c>
      <c r="V1300" s="3">
        <f t="shared" si="188"/>
        <v>45505</v>
      </c>
      <c r="W1300" t="str">
        <f>VLOOKUP(D1300,Products!A:G,3,FALSE)</f>
        <v>Home &amp; Kitchen</v>
      </c>
      <c r="X1300" t="str">
        <f>VLOOKUP(D1300,Products!A:G,2,FALSE)</f>
        <v>Bedsheet</v>
      </c>
    </row>
    <row r="1301" spans="1:24">
      <c r="A1301" s="1" t="s">
        <v>3113</v>
      </c>
      <c r="B1301" s="2">
        <v>45790</v>
      </c>
      <c r="C1301" s="1" t="s">
        <v>1173</v>
      </c>
      <c r="D1301" s="1" t="s">
        <v>1725</v>
      </c>
      <c r="E1301" s="1">
        <v>1</v>
      </c>
      <c r="F1301" s="1">
        <v>2499</v>
      </c>
      <c r="G1301" s="1">
        <v>249.9</v>
      </c>
      <c r="H1301" s="1" t="s">
        <v>1801</v>
      </c>
      <c r="I1301" s="1" t="s">
        <v>1802</v>
      </c>
      <c r="J1301" s="1" t="s">
        <v>1802</v>
      </c>
      <c r="K1301" s="1" t="s">
        <v>1813</v>
      </c>
      <c r="L1301" s="1">
        <v>40</v>
      </c>
      <c r="M1301" s="1">
        <v>1833</v>
      </c>
      <c r="N1301">
        <f t="shared" si="180"/>
        <v>2249.1</v>
      </c>
      <c r="O1301">
        <f t="shared" si="181"/>
        <v>1833</v>
      </c>
      <c r="P1301">
        <f t="shared" si="182"/>
        <v>416.09999999999991</v>
      </c>
      <c r="Q1301">
        <f t="shared" si="183"/>
        <v>0.18500733626784044</v>
      </c>
      <c r="R1301">
        <f t="shared" si="184"/>
        <v>2249.1</v>
      </c>
      <c r="S1301">
        <f t="shared" si="185"/>
        <v>416.09999999999991</v>
      </c>
      <c r="T1301" t="str">
        <f t="shared" si="186"/>
        <v>May</v>
      </c>
      <c r="U1301" t="str">
        <f t="shared" si="187"/>
        <v>May-2025</v>
      </c>
      <c r="V1301" s="3">
        <f t="shared" si="188"/>
        <v>45778</v>
      </c>
      <c r="W1301" t="str">
        <f>VLOOKUP(D1301,Products!A:G,3,FALSE)</f>
        <v>Home &amp; Kitchen</v>
      </c>
      <c r="X1301" t="str">
        <f>VLOOKUP(D1301,Products!A:G,2,FALSE)</f>
        <v>Mixer Grinder</v>
      </c>
    </row>
    <row r="1302" spans="1:24">
      <c r="A1302" s="1" t="s">
        <v>3114</v>
      </c>
      <c r="B1302" s="2">
        <v>45794</v>
      </c>
      <c r="C1302" s="1" t="s">
        <v>1483</v>
      </c>
      <c r="D1302" s="1" t="s">
        <v>1719</v>
      </c>
      <c r="E1302" s="1">
        <v>3</v>
      </c>
      <c r="F1302" s="1">
        <v>399</v>
      </c>
      <c r="G1302" s="1">
        <v>119.7</v>
      </c>
      <c r="H1302" s="1" t="s">
        <v>1801</v>
      </c>
      <c r="I1302" s="1" t="s">
        <v>1802</v>
      </c>
      <c r="J1302" s="1" t="s">
        <v>1809</v>
      </c>
      <c r="K1302" s="1" t="s">
        <v>1813</v>
      </c>
      <c r="L1302" s="1">
        <v>60</v>
      </c>
      <c r="M1302" s="1">
        <v>248</v>
      </c>
      <c r="N1302">
        <f t="shared" si="180"/>
        <v>1077.3</v>
      </c>
      <c r="O1302">
        <f t="shared" si="181"/>
        <v>744</v>
      </c>
      <c r="P1302">
        <f t="shared" si="182"/>
        <v>333.29999999999995</v>
      </c>
      <c r="Q1302">
        <f t="shared" si="183"/>
        <v>0.30938457254246726</v>
      </c>
      <c r="R1302">
        <f t="shared" si="184"/>
        <v>1077.3</v>
      </c>
      <c r="S1302">
        <f t="shared" si="185"/>
        <v>333.29999999999995</v>
      </c>
      <c r="T1302" t="str">
        <f t="shared" si="186"/>
        <v>May</v>
      </c>
      <c r="U1302" t="str">
        <f t="shared" si="187"/>
        <v>May-2025</v>
      </c>
      <c r="V1302" s="3">
        <f t="shared" si="188"/>
        <v>45778</v>
      </c>
      <c r="W1302" t="str">
        <f>VLOOKUP(D1302,Products!A:G,3,FALSE)</f>
        <v>Fashion</v>
      </c>
      <c r="X1302" t="str">
        <f>VLOOKUP(D1302,Products!A:G,2,FALSE)</f>
        <v>Backpack</v>
      </c>
    </row>
    <row r="1303" spans="1:24">
      <c r="A1303" s="1" t="s">
        <v>3115</v>
      </c>
      <c r="B1303" s="2">
        <v>45476</v>
      </c>
      <c r="C1303" s="1" t="s">
        <v>1484</v>
      </c>
      <c r="D1303" s="1" t="s">
        <v>1772</v>
      </c>
      <c r="E1303" s="1">
        <v>1</v>
      </c>
      <c r="F1303" s="1">
        <v>1999</v>
      </c>
      <c r="G1303" s="1">
        <v>99.95</v>
      </c>
      <c r="H1303" s="1" t="s">
        <v>1805</v>
      </c>
      <c r="I1303" s="1" t="s">
        <v>1802</v>
      </c>
      <c r="J1303" s="1" t="s">
        <v>1802</v>
      </c>
      <c r="K1303" s="1" t="s">
        <v>1813</v>
      </c>
      <c r="L1303" s="1">
        <v>100</v>
      </c>
      <c r="M1303" s="1">
        <v>1506</v>
      </c>
      <c r="N1303">
        <f t="shared" si="180"/>
        <v>1899.05</v>
      </c>
      <c r="O1303">
        <f t="shared" si="181"/>
        <v>1506</v>
      </c>
      <c r="P1303">
        <f t="shared" si="182"/>
        <v>393.04999999999995</v>
      </c>
      <c r="Q1303">
        <f t="shared" si="183"/>
        <v>0.20697190700613463</v>
      </c>
      <c r="R1303">
        <f t="shared" si="184"/>
        <v>1899.05</v>
      </c>
      <c r="S1303">
        <f t="shared" si="185"/>
        <v>393.04999999999995</v>
      </c>
      <c r="T1303" t="str">
        <f t="shared" si="186"/>
        <v>Jul</v>
      </c>
      <c r="U1303" t="str">
        <f t="shared" si="187"/>
        <v>Jul-2024</v>
      </c>
      <c r="V1303" s="3">
        <f t="shared" si="188"/>
        <v>45474</v>
      </c>
      <c r="W1303" t="str">
        <f>VLOOKUP(D1303,Products!A:G,3,FALSE)</f>
        <v>Beauty &amp; Personal Care</v>
      </c>
      <c r="X1303" t="str">
        <f>VLOOKUP(D1303,Products!A:G,2,FALSE)</f>
        <v>Perfume</v>
      </c>
    </row>
    <row r="1304" spans="1:24">
      <c r="A1304" s="1" t="s">
        <v>3116</v>
      </c>
      <c r="B1304" s="2">
        <v>45463</v>
      </c>
      <c r="C1304" s="1" t="s">
        <v>1554</v>
      </c>
      <c r="D1304" s="1" t="s">
        <v>1732</v>
      </c>
      <c r="E1304" s="1">
        <v>4</v>
      </c>
      <c r="F1304" s="1">
        <v>1599</v>
      </c>
      <c r="G1304" s="1">
        <v>0</v>
      </c>
      <c r="H1304" s="1" t="s">
        <v>1823</v>
      </c>
      <c r="I1304" s="1" t="s">
        <v>1815</v>
      </c>
      <c r="J1304" s="1" t="s">
        <v>1815</v>
      </c>
      <c r="K1304" s="1" t="s">
        <v>1807</v>
      </c>
      <c r="L1304" s="1">
        <v>100</v>
      </c>
      <c r="M1304" s="1">
        <v>1138</v>
      </c>
      <c r="N1304">
        <f t="shared" si="180"/>
        <v>6396</v>
      </c>
      <c r="O1304">
        <f t="shared" si="181"/>
        <v>4552</v>
      </c>
      <c r="P1304">
        <f t="shared" si="182"/>
        <v>1844</v>
      </c>
      <c r="Q1304">
        <f t="shared" si="183"/>
        <v>0.28830519074421512</v>
      </c>
      <c r="R1304">
        <f t="shared" si="184"/>
        <v>0</v>
      </c>
      <c r="S1304">
        <f t="shared" si="185"/>
        <v>0</v>
      </c>
      <c r="T1304" t="str">
        <f t="shared" si="186"/>
        <v>Jun</v>
      </c>
      <c r="U1304" t="str">
        <f t="shared" si="187"/>
        <v>Jun-2024</v>
      </c>
      <c r="V1304" s="3">
        <f t="shared" si="188"/>
        <v>45444</v>
      </c>
      <c r="W1304" t="str">
        <f>VLOOKUP(D1304,Products!A:G,3,FALSE)</f>
        <v>Home &amp; Kitchen</v>
      </c>
      <c r="X1304" t="str">
        <f>VLOOKUP(D1304,Products!A:G,2,FALSE)</f>
        <v>Air Fryer</v>
      </c>
    </row>
    <row r="1305" spans="1:24">
      <c r="A1305" s="1" t="s">
        <v>3117</v>
      </c>
      <c r="B1305" s="2">
        <v>45862</v>
      </c>
      <c r="C1305" s="1" t="s">
        <v>461</v>
      </c>
      <c r="D1305" s="1" t="s">
        <v>1759</v>
      </c>
      <c r="E1305" s="1">
        <v>4</v>
      </c>
      <c r="F1305" s="1">
        <v>2499</v>
      </c>
      <c r="G1305" s="1">
        <v>0</v>
      </c>
      <c r="H1305" s="1" t="s">
        <v>1823</v>
      </c>
      <c r="I1305" s="1" t="s">
        <v>1815</v>
      </c>
      <c r="J1305" s="1" t="s">
        <v>1815</v>
      </c>
      <c r="K1305" s="1" t="s">
        <v>1813</v>
      </c>
      <c r="L1305" s="1">
        <v>50</v>
      </c>
      <c r="M1305" s="1">
        <v>1430</v>
      </c>
      <c r="N1305">
        <f t="shared" si="180"/>
        <v>9996</v>
      </c>
      <c r="O1305">
        <f t="shared" si="181"/>
        <v>5720</v>
      </c>
      <c r="P1305">
        <f t="shared" si="182"/>
        <v>4276</v>
      </c>
      <c r="Q1305">
        <f t="shared" si="183"/>
        <v>0.42777110844337735</v>
      </c>
      <c r="R1305">
        <f t="shared" si="184"/>
        <v>0</v>
      </c>
      <c r="S1305">
        <f t="shared" si="185"/>
        <v>0</v>
      </c>
      <c r="T1305" t="str">
        <f t="shared" si="186"/>
        <v>Jul</v>
      </c>
      <c r="U1305" t="str">
        <f t="shared" si="187"/>
        <v>Jul-2025</v>
      </c>
      <c r="V1305" s="3">
        <f t="shared" si="188"/>
        <v>45839</v>
      </c>
      <c r="W1305" t="str">
        <f>VLOOKUP(D1305,Products!A:G,3,FALSE)</f>
        <v>Beauty &amp; Personal Care</v>
      </c>
      <c r="X1305" t="str">
        <f>VLOOKUP(D1305,Products!A:G,2,FALSE)</f>
        <v>Trimmer</v>
      </c>
    </row>
    <row r="1306" spans="1:24">
      <c r="A1306" s="1" t="s">
        <v>3118</v>
      </c>
      <c r="B1306" s="2">
        <v>45311</v>
      </c>
      <c r="C1306" s="1" t="s">
        <v>1202</v>
      </c>
      <c r="D1306" s="1" t="s">
        <v>1676</v>
      </c>
      <c r="E1306" s="1">
        <v>4</v>
      </c>
      <c r="F1306" s="1">
        <v>299</v>
      </c>
      <c r="G1306" s="1">
        <v>179.4</v>
      </c>
      <c r="H1306" s="1" t="s">
        <v>1823</v>
      </c>
      <c r="I1306" s="1" t="s">
        <v>1802</v>
      </c>
      <c r="J1306" s="1" t="s">
        <v>1802</v>
      </c>
      <c r="K1306" s="1" t="s">
        <v>1813</v>
      </c>
      <c r="L1306" s="1">
        <v>70</v>
      </c>
      <c r="M1306" s="1">
        <v>197</v>
      </c>
      <c r="N1306">
        <f t="shared" si="180"/>
        <v>1016.6</v>
      </c>
      <c r="O1306">
        <f t="shared" si="181"/>
        <v>788</v>
      </c>
      <c r="P1306">
        <f t="shared" si="182"/>
        <v>228.60000000000002</v>
      </c>
      <c r="Q1306">
        <f t="shared" si="183"/>
        <v>0.22486720440684638</v>
      </c>
      <c r="R1306">
        <f t="shared" si="184"/>
        <v>1016.6</v>
      </c>
      <c r="S1306">
        <f t="shared" si="185"/>
        <v>228.60000000000002</v>
      </c>
      <c r="T1306" t="str">
        <f t="shared" si="186"/>
        <v>Jan</v>
      </c>
      <c r="U1306" t="str">
        <f t="shared" si="187"/>
        <v>Jan-2024</v>
      </c>
      <c r="V1306" s="3">
        <f t="shared" si="188"/>
        <v>45292</v>
      </c>
      <c r="W1306" t="str">
        <f>VLOOKUP(D1306,Products!A:G,3,FALSE)</f>
        <v>Electronics</v>
      </c>
      <c r="X1306" t="str">
        <f>VLOOKUP(D1306,Products!A:G,2,FALSE)</f>
        <v>Laptop</v>
      </c>
    </row>
    <row r="1307" spans="1:24">
      <c r="A1307" s="1" t="s">
        <v>3119</v>
      </c>
      <c r="B1307" s="2">
        <v>45625</v>
      </c>
      <c r="C1307" s="1" t="s">
        <v>649</v>
      </c>
      <c r="D1307" s="1" t="s">
        <v>1751</v>
      </c>
      <c r="E1307" s="1">
        <v>3</v>
      </c>
      <c r="F1307" s="1">
        <v>1599</v>
      </c>
      <c r="G1307" s="1">
        <v>479.7</v>
      </c>
      <c r="H1307" s="1" t="s">
        <v>1821</v>
      </c>
      <c r="I1307" s="1" t="s">
        <v>1802</v>
      </c>
      <c r="J1307" s="1" t="s">
        <v>1802</v>
      </c>
      <c r="K1307" s="1" t="s">
        <v>1803</v>
      </c>
      <c r="L1307" s="1">
        <v>50</v>
      </c>
      <c r="M1307" s="1">
        <v>1023</v>
      </c>
      <c r="N1307">
        <f t="shared" si="180"/>
        <v>4317.3</v>
      </c>
      <c r="O1307">
        <f t="shared" si="181"/>
        <v>3069</v>
      </c>
      <c r="P1307">
        <f t="shared" si="182"/>
        <v>1248.3000000000002</v>
      </c>
      <c r="Q1307">
        <f t="shared" si="183"/>
        <v>0.28913904523660622</v>
      </c>
      <c r="R1307">
        <f t="shared" si="184"/>
        <v>4317.3</v>
      </c>
      <c r="S1307">
        <f t="shared" si="185"/>
        <v>1248.3000000000002</v>
      </c>
      <c r="T1307" t="str">
        <f t="shared" si="186"/>
        <v>Nov</v>
      </c>
      <c r="U1307" t="str">
        <f t="shared" si="187"/>
        <v>Nov-2024</v>
      </c>
      <c r="V1307" s="3">
        <f t="shared" si="188"/>
        <v>45597</v>
      </c>
      <c r="W1307" t="str">
        <f>VLOOKUP(D1307,Products!A:G,3,FALSE)</f>
        <v>Beauty &amp; Personal Care</v>
      </c>
      <c r="X1307" t="str">
        <f>VLOOKUP(D1307,Products!A:G,2,FALSE)</f>
        <v>Face Wash</v>
      </c>
    </row>
    <row r="1308" spans="1:24">
      <c r="A1308" s="1" t="s">
        <v>3120</v>
      </c>
      <c r="B1308" s="2">
        <v>45834</v>
      </c>
      <c r="C1308" s="1" t="s">
        <v>1383</v>
      </c>
      <c r="D1308" s="1" t="s">
        <v>1681</v>
      </c>
      <c r="E1308" s="1">
        <v>4</v>
      </c>
      <c r="F1308" s="1">
        <v>799</v>
      </c>
      <c r="G1308" s="1">
        <v>799</v>
      </c>
      <c r="H1308" s="1" t="s">
        <v>1801</v>
      </c>
      <c r="I1308" s="1" t="s">
        <v>1802</v>
      </c>
      <c r="J1308" s="1" t="s">
        <v>1802</v>
      </c>
      <c r="K1308" s="1" t="s">
        <v>1813</v>
      </c>
      <c r="L1308" s="1">
        <v>100</v>
      </c>
      <c r="M1308" s="1">
        <v>645</v>
      </c>
      <c r="N1308">
        <f t="shared" si="180"/>
        <v>2397</v>
      </c>
      <c r="O1308">
        <f t="shared" si="181"/>
        <v>2580</v>
      </c>
      <c r="P1308">
        <f t="shared" si="182"/>
        <v>-183</v>
      </c>
      <c r="Q1308">
        <f t="shared" si="183"/>
        <v>-7.634543178973717E-2</v>
      </c>
      <c r="R1308">
        <f t="shared" si="184"/>
        <v>2397</v>
      </c>
      <c r="S1308">
        <f t="shared" si="185"/>
        <v>-183</v>
      </c>
      <c r="T1308" t="str">
        <f t="shared" si="186"/>
        <v>Jun</v>
      </c>
      <c r="U1308" t="str">
        <f t="shared" si="187"/>
        <v>Jun-2025</v>
      </c>
      <c r="V1308" s="3">
        <f t="shared" si="188"/>
        <v>45809</v>
      </c>
      <c r="W1308" t="str">
        <f>VLOOKUP(D1308,Products!A:G,3,FALSE)</f>
        <v>Electronics</v>
      </c>
      <c r="X1308" t="str">
        <f>VLOOKUP(D1308,Products!A:G,2,FALSE)</f>
        <v>Headphones</v>
      </c>
    </row>
    <row r="1309" spans="1:24">
      <c r="A1309" s="1" t="s">
        <v>3121</v>
      </c>
      <c r="B1309" s="2">
        <v>45322</v>
      </c>
      <c r="C1309" s="1" t="s">
        <v>950</v>
      </c>
      <c r="D1309" s="1" t="s">
        <v>1702</v>
      </c>
      <c r="E1309" s="1">
        <v>1</v>
      </c>
      <c r="F1309" s="1">
        <v>4999</v>
      </c>
      <c r="G1309" s="1">
        <v>0</v>
      </c>
      <c r="H1309" s="1" t="s">
        <v>1823</v>
      </c>
      <c r="I1309" s="1" t="s">
        <v>1815</v>
      </c>
      <c r="J1309" s="1" t="s">
        <v>1815</v>
      </c>
      <c r="K1309" s="1" t="s">
        <v>1810</v>
      </c>
      <c r="L1309" s="1">
        <v>70</v>
      </c>
      <c r="M1309" s="1">
        <v>3572</v>
      </c>
      <c r="N1309">
        <f t="shared" si="180"/>
        <v>4999</v>
      </c>
      <c r="O1309">
        <f t="shared" si="181"/>
        <v>3572</v>
      </c>
      <c r="P1309">
        <f t="shared" si="182"/>
        <v>1427</v>
      </c>
      <c r="Q1309">
        <f t="shared" si="183"/>
        <v>0.28545709141828368</v>
      </c>
      <c r="R1309">
        <f t="shared" si="184"/>
        <v>0</v>
      </c>
      <c r="S1309">
        <f t="shared" si="185"/>
        <v>0</v>
      </c>
      <c r="T1309" t="str">
        <f t="shared" si="186"/>
        <v>Jan</v>
      </c>
      <c r="U1309" t="str">
        <f t="shared" si="187"/>
        <v>Jan-2024</v>
      </c>
      <c r="V1309" s="3">
        <f t="shared" si="188"/>
        <v>45292</v>
      </c>
      <c r="W1309" t="str">
        <f>VLOOKUP(D1309,Products!A:G,3,FALSE)</f>
        <v>Fashion</v>
      </c>
      <c r="X1309" t="str">
        <f>VLOOKUP(D1309,Products!A:G,2,FALSE)</f>
        <v>Jeans</v>
      </c>
    </row>
    <row r="1310" spans="1:24">
      <c r="A1310" s="1" t="s">
        <v>3122</v>
      </c>
      <c r="B1310" s="2">
        <v>45789</v>
      </c>
      <c r="C1310" s="1" t="s">
        <v>525</v>
      </c>
      <c r="D1310" s="1" t="s">
        <v>1783</v>
      </c>
      <c r="E1310" s="1">
        <v>2</v>
      </c>
      <c r="F1310" s="1">
        <v>799</v>
      </c>
      <c r="G1310" s="1">
        <v>159.80000000000001</v>
      </c>
      <c r="H1310" s="1" t="s">
        <v>1821</v>
      </c>
      <c r="I1310" s="1" t="s">
        <v>1802</v>
      </c>
      <c r="J1310" s="1" t="s">
        <v>1802</v>
      </c>
      <c r="K1310" s="1" t="s">
        <v>1817</v>
      </c>
      <c r="L1310" s="1">
        <v>50</v>
      </c>
      <c r="M1310" s="1">
        <v>560</v>
      </c>
      <c r="N1310">
        <f t="shared" si="180"/>
        <v>1438.2</v>
      </c>
      <c r="O1310">
        <f t="shared" si="181"/>
        <v>1120</v>
      </c>
      <c r="P1310">
        <f t="shared" si="182"/>
        <v>318.20000000000005</v>
      </c>
      <c r="Q1310">
        <f t="shared" si="183"/>
        <v>0.22124878320122376</v>
      </c>
      <c r="R1310">
        <f t="shared" si="184"/>
        <v>1438.2</v>
      </c>
      <c r="S1310">
        <f t="shared" si="185"/>
        <v>318.20000000000005</v>
      </c>
      <c r="T1310" t="str">
        <f t="shared" si="186"/>
        <v>May</v>
      </c>
      <c r="U1310" t="str">
        <f t="shared" si="187"/>
        <v>May-2025</v>
      </c>
      <c r="V1310" s="3">
        <f t="shared" si="188"/>
        <v>45778</v>
      </c>
      <c r="W1310" t="str">
        <f>VLOOKUP(D1310,Products!A:G,3,FALSE)</f>
        <v>Sports &amp; Fitness</v>
      </c>
      <c r="X1310" t="str">
        <f>VLOOKUP(D1310,Products!A:G,2,FALSE)</f>
        <v>Running Shoes</v>
      </c>
    </row>
    <row r="1311" spans="1:24">
      <c r="A1311" s="1" t="s">
        <v>3123</v>
      </c>
      <c r="B1311" s="2">
        <v>45325</v>
      </c>
      <c r="C1311" s="1" t="s">
        <v>1550</v>
      </c>
      <c r="D1311" s="1" t="s">
        <v>1761</v>
      </c>
      <c r="E1311" s="1">
        <v>2</v>
      </c>
      <c r="F1311" s="1">
        <v>499</v>
      </c>
      <c r="G1311" s="1">
        <v>99.8</v>
      </c>
      <c r="H1311" s="1" t="s">
        <v>1805</v>
      </c>
      <c r="I1311" s="1" t="s">
        <v>1802</v>
      </c>
      <c r="J1311" s="1" t="s">
        <v>1809</v>
      </c>
      <c r="K1311" s="1" t="s">
        <v>1813</v>
      </c>
      <c r="L1311" s="1">
        <v>50</v>
      </c>
      <c r="M1311" s="1">
        <v>394</v>
      </c>
      <c r="N1311">
        <f t="shared" si="180"/>
        <v>898.2</v>
      </c>
      <c r="O1311">
        <f t="shared" si="181"/>
        <v>788</v>
      </c>
      <c r="P1311">
        <f t="shared" si="182"/>
        <v>110.20000000000005</v>
      </c>
      <c r="Q1311">
        <f t="shared" si="183"/>
        <v>0.12268982409262975</v>
      </c>
      <c r="R1311">
        <f t="shared" si="184"/>
        <v>898.2</v>
      </c>
      <c r="S1311">
        <f t="shared" si="185"/>
        <v>110.20000000000005</v>
      </c>
      <c r="T1311" t="str">
        <f t="shared" si="186"/>
        <v>Feb</v>
      </c>
      <c r="U1311" t="str">
        <f t="shared" si="187"/>
        <v>Feb-2024</v>
      </c>
      <c r="V1311" s="3">
        <f t="shared" si="188"/>
        <v>45323</v>
      </c>
      <c r="W1311" t="str">
        <f>VLOOKUP(D1311,Products!A:G,3,FALSE)</f>
        <v>Beauty &amp; Personal Care</v>
      </c>
      <c r="X1311" t="str">
        <f>VLOOKUP(D1311,Products!A:G,2,FALSE)</f>
        <v>Trimmer</v>
      </c>
    </row>
    <row r="1312" spans="1:24">
      <c r="A1312" s="1" t="s">
        <v>3124</v>
      </c>
      <c r="B1312" s="2">
        <v>45328</v>
      </c>
      <c r="C1312" s="1" t="s">
        <v>1276</v>
      </c>
      <c r="D1312" s="1" t="s">
        <v>1727</v>
      </c>
      <c r="E1312" s="1">
        <v>1</v>
      </c>
      <c r="F1312" s="1">
        <v>4999</v>
      </c>
      <c r="G1312" s="1">
        <v>249.95</v>
      </c>
      <c r="H1312" s="1" t="s">
        <v>1805</v>
      </c>
      <c r="I1312" s="1" t="s">
        <v>1802</v>
      </c>
      <c r="J1312" s="1" t="s">
        <v>1802</v>
      </c>
      <c r="K1312" s="1" t="s">
        <v>1810</v>
      </c>
      <c r="L1312" s="1">
        <v>100</v>
      </c>
      <c r="M1312" s="1">
        <v>3765</v>
      </c>
      <c r="N1312">
        <f t="shared" si="180"/>
        <v>4749.05</v>
      </c>
      <c r="O1312">
        <f t="shared" si="181"/>
        <v>3765</v>
      </c>
      <c r="P1312">
        <f t="shared" si="182"/>
        <v>984.05000000000018</v>
      </c>
      <c r="Q1312">
        <f t="shared" si="183"/>
        <v>0.20720986302523667</v>
      </c>
      <c r="R1312">
        <f t="shared" si="184"/>
        <v>4749.05</v>
      </c>
      <c r="S1312">
        <f t="shared" si="185"/>
        <v>984.05000000000018</v>
      </c>
      <c r="T1312" t="str">
        <f t="shared" si="186"/>
        <v>Feb</v>
      </c>
      <c r="U1312" t="str">
        <f t="shared" si="187"/>
        <v>Feb-2024</v>
      </c>
      <c r="V1312" s="3">
        <f t="shared" si="188"/>
        <v>45323</v>
      </c>
      <c r="W1312" t="str">
        <f>VLOOKUP(D1312,Products!A:G,3,FALSE)</f>
        <v>Home &amp; Kitchen</v>
      </c>
      <c r="X1312" t="str">
        <f>VLOOKUP(D1312,Products!A:G,2,FALSE)</f>
        <v>Mixer Grinder</v>
      </c>
    </row>
    <row r="1313" spans="1:24">
      <c r="A1313" s="1" t="s">
        <v>3125</v>
      </c>
      <c r="B1313" s="2">
        <v>45648</v>
      </c>
      <c r="C1313" s="1" t="s">
        <v>1344</v>
      </c>
      <c r="D1313" s="1" t="s">
        <v>1714</v>
      </c>
      <c r="E1313" s="1">
        <v>2</v>
      </c>
      <c r="F1313" s="1">
        <v>4999</v>
      </c>
      <c r="G1313" s="1">
        <v>0</v>
      </c>
      <c r="H1313" s="1" t="s">
        <v>1805</v>
      </c>
      <c r="I1313" s="1" t="s">
        <v>1802</v>
      </c>
      <c r="J1313" s="1" t="s">
        <v>1802</v>
      </c>
      <c r="K1313" s="1" t="s">
        <v>1817</v>
      </c>
      <c r="L1313" s="1">
        <v>100</v>
      </c>
      <c r="M1313" s="1">
        <v>3985</v>
      </c>
      <c r="N1313">
        <f t="shared" si="180"/>
        <v>9998</v>
      </c>
      <c r="O1313">
        <f t="shared" si="181"/>
        <v>7970</v>
      </c>
      <c r="P1313">
        <f t="shared" si="182"/>
        <v>2028</v>
      </c>
      <c r="Q1313">
        <f t="shared" si="183"/>
        <v>0.20284056811362272</v>
      </c>
      <c r="R1313">
        <f t="shared" si="184"/>
        <v>9998</v>
      </c>
      <c r="S1313">
        <f t="shared" si="185"/>
        <v>2028</v>
      </c>
      <c r="T1313" t="str">
        <f t="shared" si="186"/>
        <v>Dec</v>
      </c>
      <c r="U1313" t="str">
        <f t="shared" si="187"/>
        <v>Dec-2024</v>
      </c>
      <c r="V1313" s="3">
        <f t="shared" si="188"/>
        <v>45627</v>
      </c>
      <c r="W1313" t="str">
        <f>VLOOKUP(D1313,Products!A:G,3,FALSE)</f>
        <v>Fashion</v>
      </c>
      <c r="X1313" t="str">
        <f>VLOOKUP(D1313,Products!A:G,2,FALSE)</f>
        <v>Jacket</v>
      </c>
    </row>
    <row r="1314" spans="1:24">
      <c r="A1314" s="1" t="s">
        <v>3126</v>
      </c>
      <c r="B1314" s="2">
        <v>45357</v>
      </c>
      <c r="C1314" s="1" t="s">
        <v>254</v>
      </c>
      <c r="D1314" s="1" t="s">
        <v>1773</v>
      </c>
      <c r="E1314" s="1">
        <v>1</v>
      </c>
      <c r="F1314" s="1">
        <v>6999</v>
      </c>
      <c r="G1314" s="1">
        <v>699.9</v>
      </c>
      <c r="H1314" s="1" t="s">
        <v>1821</v>
      </c>
      <c r="I1314" s="1" t="s">
        <v>1802</v>
      </c>
      <c r="J1314" s="1" t="s">
        <v>1802</v>
      </c>
      <c r="K1314" s="1" t="s">
        <v>1810</v>
      </c>
      <c r="L1314" s="1">
        <v>70</v>
      </c>
      <c r="M1314" s="1">
        <v>4949</v>
      </c>
      <c r="N1314">
        <f t="shared" si="180"/>
        <v>6299.1</v>
      </c>
      <c r="O1314">
        <f t="shared" si="181"/>
        <v>4949</v>
      </c>
      <c r="P1314">
        <f t="shared" si="182"/>
        <v>1350.1000000000004</v>
      </c>
      <c r="Q1314">
        <f t="shared" si="183"/>
        <v>0.21433220618818566</v>
      </c>
      <c r="R1314">
        <f t="shared" si="184"/>
        <v>6299.1</v>
      </c>
      <c r="S1314">
        <f t="shared" si="185"/>
        <v>1350.1000000000004</v>
      </c>
      <c r="T1314" t="str">
        <f t="shared" si="186"/>
        <v>Mar</v>
      </c>
      <c r="U1314" t="str">
        <f t="shared" si="187"/>
        <v>Mar-2024</v>
      </c>
      <c r="V1314" s="3">
        <f t="shared" si="188"/>
        <v>45352</v>
      </c>
      <c r="W1314" t="str">
        <f>VLOOKUP(D1314,Products!A:G,3,FALSE)</f>
        <v>Beauty &amp; Personal Care</v>
      </c>
      <c r="X1314" t="str">
        <f>VLOOKUP(D1314,Products!A:G,2,FALSE)</f>
        <v>Perfume</v>
      </c>
    </row>
    <row r="1315" spans="1:24">
      <c r="A1315" s="1" t="s">
        <v>3127</v>
      </c>
      <c r="B1315" s="2">
        <v>45728</v>
      </c>
      <c r="C1315" s="1" t="s">
        <v>502</v>
      </c>
      <c r="D1315" s="1" t="s">
        <v>1766</v>
      </c>
      <c r="E1315" s="1">
        <v>1</v>
      </c>
      <c r="F1315" s="1">
        <v>2999</v>
      </c>
      <c r="G1315" s="1">
        <v>149.94999999999999</v>
      </c>
      <c r="H1315" s="1" t="s">
        <v>1812</v>
      </c>
      <c r="I1315" s="1" t="s">
        <v>1802</v>
      </c>
      <c r="J1315" s="1" t="s">
        <v>1802</v>
      </c>
      <c r="K1315" s="1" t="s">
        <v>1817</v>
      </c>
      <c r="L1315" s="1">
        <v>80</v>
      </c>
      <c r="M1315" s="1">
        <v>1870</v>
      </c>
      <c r="N1315">
        <f t="shared" si="180"/>
        <v>2849.05</v>
      </c>
      <c r="O1315">
        <f t="shared" si="181"/>
        <v>1870</v>
      </c>
      <c r="P1315">
        <f t="shared" si="182"/>
        <v>979.05000000000018</v>
      </c>
      <c r="Q1315">
        <f t="shared" si="183"/>
        <v>0.34364086274372163</v>
      </c>
      <c r="R1315">
        <f t="shared" si="184"/>
        <v>2849.05</v>
      </c>
      <c r="S1315">
        <f t="shared" si="185"/>
        <v>979.05000000000018</v>
      </c>
      <c r="T1315" t="str">
        <f t="shared" si="186"/>
        <v>Mar</v>
      </c>
      <c r="U1315" t="str">
        <f t="shared" si="187"/>
        <v>Mar-2025</v>
      </c>
      <c r="V1315" s="3">
        <f t="shared" si="188"/>
        <v>45717</v>
      </c>
      <c r="W1315" t="str">
        <f>VLOOKUP(D1315,Products!A:G,3,FALSE)</f>
        <v>Beauty &amp; Personal Care</v>
      </c>
      <c r="X1315" t="str">
        <f>VLOOKUP(D1315,Products!A:G,2,FALSE)</f>
        <v>Skin Care Kit</v>
      </c>
    </row>
    <row r="1316" spans="1:24">
      <c r="A1316" s="1" t="s">
        <v>3128</v>
      </c>
      <c r="B1316" s="2">
        <v>45771</v>
      </c>
      <c r="C1316" s="1" t="s">
        <v>1261</v>
      </c>
      <c r="D1316" s="1" t="s">
        <v>1777</v>
      </c>
      <c r="E1316" s="1">
        <v>1</v>
      </c>
      <c r="F1316" s="1">
        <v>3999</v>
      </c>
      <c r="G1316" s="1">
        <v>799.8</v>
      </c>
      <c r="H1316" s="1" t="s">
        <v>1801</v>
      </c>
      <c r="I1316" s="1" t="s">
        <v>1802</v>
      </c>
      <c r="J1316" s="1" t="s">
        <v>1802</v>
      </c>
      <c r="K1316" s="1" t="s">
        <v>1819</v>
      </c>
      <c r="L1316" s="1">
        <v>80</v>
      </c>
      <c r="M1316" s="1">
        <v>2514</v>
      </c>
      <c r="N1316">
        <f t="shared" si="180"/>
        <v>3199.2</v>
      </c>
      <c r="O1316">
        <f t="shared" si="181"/>
        <v>2514</v>
      </c>
      <c r="P1316">
        <f t="shared" si="182"/>
        <v>685.19999999999982</v>
      </c>
      <c r="Q1316">
        <f t="shared" si="183"/>
        <v>0.21417854463615899</v>
      </c>
      <c r="R1316">
        <f t="shared" si="184"/>
        <v>3199.2</v>
      </c>
      <c r="S1316">
        <f t="shared" si="185"/>
        <v>685.19999999999982</v>
      </c>
      <c r="T1316" t="str">
        <f t="shared" si="186"/>
        <v>Apr</v>
      </c>
      <c r="U1316" t="str">
        <f t="shared" si="187"/>
        <v>Apr-2025</v>
      </c>
      <c r="V1316" s="3">
        <f t="shared" si="188"/>
        <v>45748</v>
      </c>
      <c r="W1316" t="str">
        <f>VLOOKUP(D1316,Products!A:G,3,FALSE)</f>
        <v>Sports &amp; Fitness</v>
      </c>
      <c r="X1316" t="str">
        <f>VLOOKUP(D1316,Products!A:G,2,FALSE)</f>
        <v>Yoga Mat</v>
      </c>
    </row>
    <row r="1317" spans="1:24">
      <c r="A1317" s="1" t="s">
        <v>3129</v>
      </c>
      <c r="B1317" s="2">
        <v>45469</v>
      </c>
      <c r="C1317" s="1" t="s">
        <v>1572</v>
      </c>
      <c r="D1317" s="1" t="s">
        <v>1785</v>
      </c>
      <c r="E1317" s="1">
        <v>2</v>
      </c>
      <c r="F1317" s="1">
        <v>2999</v>
      </c>
      <c r="G1317" s="1">
        <v>0</v>
      </c>
      <c r="H1317" s="1" t="s">
        <v>1805</v>
      </c>
      <c r="I1317" s="1" t="s">
        <v>1802</v>
      </c>
      <c r="J1317" s="1" t="s">
        <v>1802</v>
      </c>
      <c r="K1317" s="1" t="s">
        <v>1817</v>
      </c>
      <c r="L1317" s="1">
        <v>70</v>
      </c>
      <c r="M1317" s="1">
        <v>2453</v>
      </c>
      <c r="N1317">
        <f t="shared" si="180"/>
        <v>5998</v>
      </c>
      <c r="O1317">
        <f t="shared" si="181"/>
        <v>4906</v>
      </c>
      <c r="P1317">
        <f t="shared" si="182"/>
        <v>1092</v>
      </c>
      <c r="Q1317">
        <f t="shared" si="183"/>
        <v>0.18206068689563187</v>
      </c>
      <c r="R1317">
        <f t="shared" si="184"/>
        <v>5998</v>
      </c>
      <c r="S1317">
        <f t="shared" si="185"/>
        <v>1092</v>
      </c>
      <c r="T1317" t="str">
        <f t="shared" si="186"/>
        <v>Jun</v>
      </c>
      <c r="U1317" t="str">
        <f t="shared" si="187"/>
        <v>Jun-2024</v>
      </c>
      <c r="V1317" s="3">
        <f t="shared" si="188"/>
        <v>45444</v>
      </c>
      <c r="W1317" t="str">
        <f>VLOOKUP(D1317,Products!A:G,3,FALSE)</f>
        <v>Sports &amp; Fitness</v>
      </c>
      <c r="X1317" t="str">
        <f>VLOOKUP(D1317,Products!A:G,2,FALSE)</f>
        <v>Dumbbells</v>
      </c>
    </row>
    <row r="1318" spans="1:24">
      <c r="A1318" s="1" t="s">
        <v>3130</v>
      </c>
      <c r="B1318" s="2">
        <v>45363</v>
      </c>
      <c r="C1318" s="1" t="s">
        <v>566</v>
      </c>
      <c r="D1318" s="1" t="s">
        <v>1666</v>
      </c>
      <c r="E1318" s="1">
        <v>2</v>
      </c>
      <c r="F1318" s="1">
        <v>399</v>
      </c>
      <c r="G1318" s="1">
        <v>79.8</v>
      </c>
      <c r="H1318" s="1" t="s">
        <v>1821</v>
      </c>
      <c r="I1318" s="1" t="s">
        <v>1802</v>
      </c>
      <c r="J1318" s="1" t="s">
        <v>1802</v>
      </c>
      <c r="K1318" s="1" t="s">
        <v>1803</v>
      </c>
      <c r="L1318" s="1">
        <v>40</v>
      </c>
      <c r="M1318" s="1">
        <v>307</v>
      </c>
      <c r="N1318">
        <f t="shared" si="180"/>
        <v>718.2</v>
      </c>
      <c r="O1318">
        <f t="shared" si="181"/>
        <v>614</v>
      </c>
      <c r="P1318">
        <f t="shared" si="182"/>
        <v>104.20000000000005</v>
      </c>
      <c r="Q1318">
        <f t="shared" si="183"/>
        <v>0.14508493455861882</v>
      </c>
      <c r="R1318">
        <f t="shared" si="184"/>
        <v>718.2</v>
      </c>
      <c r="S1318">
        <f t="shared" si="185"/>
        <v>104.20000000000005</v>
      </c>
      <c r="T1318" t="str">
        <f t="shared" si="186"/>
        <v>Mar</v>
      </c>
      <c r="U1318" t="str">
        <f t="shared" si="187"/>
        <v>Mar-2024</v>
      </c>
      <c r="V1318" s="3">
        <f t="shared" si="188"/>
        <v>45352</v>
      </c>
      <c r="W1318" t="str">
        <f>VLOOKUP(D1318,Products!A:G,3,FALSE)</f>
        <v>Electronics</v>
      </c>
      <c r="X1318" t="str">
        <f>VLOOKUP(D1318,Products!A:G,2,FALSE)</f>
        <v>Smartphone</v>
      </c>
    </row>
    <row r="1319" spans="1:24">
      <c r="A1319" s="1" t="s">
        <v>3131</v>
      </c>
      <c r="B1319" s="2">
        <v>45310</v>
      </c>
      <c r="C1319" s="1" t="s">
        <v>178</v>
      </c>
      <c r="D1319" s="1" t="s">
        <v>1714</v>
      </c>
      <c r="E1319" s="1">
        <v>2</v>
      </c>
      <c r="F1319" s="1">
        <v>4999</v>
      </c>
      <c r="G1319" s="1">
        <v>999.8</v>
      </c>
      <c r="H1319" s="1" t="s">
        <v>1801</v>
      </c>
      <c r="I1319" s="1" t="s">
        <v>1802</v>
      </c>
      <c r="J1319" s="1" t="s">
        <v>1802</v>
      </c>
      <c r="K1319" s="1" t="s">
        <v>1810</v>
      </c>
      <c r="L1319" s="1">
        <v>70</v>
      </c>
      <c r="M1319" s="1">
        <v>3985</v>
      </c>
      <c r="N1319">
        <f t="shared" si="180"/>
        <v>8998.2000000000007</v>
      </c>
      <c r="O1319">
        <f t="shared" si="181"/>
        <v>7970</v>
      </c>
      <c r="P1319">
        <f t="shared" si="182"/>
        <v>1028.2000000000007</v>
      </c>
      <c r="Q1319">
        <f t="shared" si="183"/>
        <v>0.11426729790402532</v>
      </c>
      <c r="R1319">
        <f t="shared" si="184"/>
        <v>8998.2000000000007</v>
      </c>
      <c r="S1319">
        <f t="shared" si="185"/>
        <v>1028.2000000000007</v>
      </c>
      <c r="T1319" t="str">
        <f t="shared" si="186"/>
        <v>Jan</v>
      </c>
      <c r="U1319" t="str">
        <f t="shared" si="187"/>
        <v>Jan-2024</v>
      </c>
      <c r="V1319" s="3">
        <f t="shared" si="188"/>
        <v>45292</v>
      </c>
      <c r="W1319" t="str">
        <f>VLOOKUP(D1319,Products!A:G,3,FALSE)</f>
        <v>Fashion</v>
      </c>
      <c r="X1319" t="str">
        <f>VLOOKUP(D1319,Products!A:G,2,FALSE)</f>
        <v>Jacket</v>
      </c>
    </row>
    <row r="1320" spans="1:24">
      <c r="A1320" s="1" t="s">
        <v>3132</v>
      </c>
      <c r="B1320" s="2">
        <v>45475</v>
      </c>
      <c r="C1320" s="1" t="s">
        <v>167</v>
      </c>
      <c r="D1320" s="1" t="s">
        <v>1795</v>
      </c>
      <c r="E1320" s="1">
        <v>2</v>
      </c>
      <c r="F1320" s="1">
        <v>499</v>
      </c>
      <c r="G1320" s="1">
        <v>99.8</v>
      </c>
      <c r="H1320" s="1" t="s">
        <v>1805</v>
      </c>
      <c r="I1320" s="1" t="s">
        <v>1802</v>
      </c>
      <c r="J1320" s="1" t="s">
        <v>1802</v>
      </c>
      <c r="K1320" s="1" t="s">
        <v>1813</v>
      </c>
      <c r="L1320" s="1">
        <v>60</v>
      </c>
      <c r="M1320" s="1">
        <v>324</v>
      </c>
      <c r="N1320">
        <f t="shared" si="180"/>
        <v>898.2</v>
      </c>
      <c r="O1320">
        <f t="shared" si="181"/>
        <v>648</v>
      </c>
      <c r="P1320">
        <f t="shared" si="182"/>
        <v>250.20000000000005</v>
      </c>
      <c r="Q1320">
        <f t="shared" si="183"/>
        <v>0.27855711422845697</v>
      </c>
      <c r="R1320">
        <f t="shared" si="184"/>
        <v>898.2</v>
      </c>
      <c r="S1320">
        <f t="shared" si="185"/>
        <v>250.20000000000005</v>
      </c>
      <c r="T1320" t="str">
        <f t="shared" si="186"/>
        <v>Jul</v>
      </c>
      <c r="U1320" t="str">
        <f t="shared" si="187"/>
        <v>Jul-2024</v>
      </c>
      <c r="V1320" s="3">
        <f t="shared" si="188"/>
        <v>45474</v>
      </c>
      <c r="W1320" t="str">
        <f>VLOOKUP(D1320,Products!A:G,3,FALSE)</f>
        <v>Sports &amp; Fitness</v>
      </c>
      <c r="X1320" t="str">
        <f>VLOOKUP(D1320,Products!A:G,2,FALSE)</f>
        <v>Cricket Bat</v>
      </c>
    </row>
    <row r="1321" spans="1:24">
      <c r="A1321" s="1" t="s">
        <v>3133</v>
      </c>
      <c r="B1321" s="2">
        <v>45632</v>
      </c>
      <c r="C1321" s="1" t="s">
        <v>53</v>
      </c>
      <c r="D1321" s="1" t="s">
        <v>1759</v>
      </c>
      <c r="E1321" s="1">
        <v>1</v>
      </c>
      <c r="F1321" s="1">
        <v>2499</v>
      </c>
      <c r="G1321" s="1">
        <v>0</v>
      </c>
      <c r="H1321" s="1" t="s">
        <v>1801</v>
      </c>
      <c r="I1321" s="1" t="s">
        <v>1815</v>
      </c>
      <c r="J1321" s="1" t="s">
        <v>1815</v>
      </c>
      <c r="K1321" s="1" t="s">
        <v>1813</v>
      </c>
      <c r="L1321" s="1">
        <v>70</v>
      </c>
      <c r="M1321" s="1">
        <v>1430</v>
      </c>
      <c r="N1321">
        <f t="shared" si="180"/>
        <v>2499</v>
      </c>
      <c r="O1321">
        <f t="shared" si="181"/>
        <v>1430</v>
      </c>
      <c r="P1321">
        <f t="shared" si="182"/>
        <v>1069</v>
      </c>
      <c r="Q1321">
        <f t="shared" si="183"/>
        <v>0.42777110844337735</v>
      </c>
      <c r="R1321">
        <f t="shared" si="184"/>
        <v>0</v>
      </c>
      <c r="S1321">
        <f t="shared" si="185"/>
        <v>0</v>
      </c>
      <c r="T1321" t="str">
        <f t="shared" si="186"/>
        <v>Dec</v>
      </c>
      <c r="U1321" t="str">
        <f t="shared" si="187"/>
        <v>Dec-2024</v>
      </c>
      <c r="V1321" s="3">
        <f t="shared" si="188"/>
        <v>45627</v>
      </c>
      <c r="W1321" t="str">
        <f>VLOOKUP(D1321,Products!A:G,3,FALSE)</f>
        <v>Beauty &amp; Personal Care</v>
      </c>
      <c r="X1321" t="str">
        <f>VLOOKUP(D1321,Products!A:G,2,FALSE)</f>
        <v>Trimmer</v>
      </c>
    </row>
    <row r="1322" spans="1:24">
      <c r="A1322" s="1" t="s">
        <v>3134</v>
      </c>
      <c r="B1322" s="2">
        <v>45686</v>
      </c>
      <c r="C1322" s="1" t="s">
        <v>1399</v>
      </c>
      <c r="D1322" s="1" t="s">
        <v>1797</v>
      </c>
      <c r="E1322" s="1">
        <v>1</v>
      </c>
      <c r="F1322" s="1">
        <v>399</v>
      </c>
      <c r="G1322" s="1">
        <v>39.9</v>
      </c>
      <c r="H1322" s="1" t="s">
        <v>1801</v>
      </c>
      <c r="I1322" s="1" t="s">
        <v>1802</v>
      </c>
      <c r="J1322" s="1" t="s">
        <v>1809</v>
      </c>
      <c r="K1322" s="1" t="s">
        <v>1803</v>
      </c>
      <c r="L1322" s="1">
        <v>40</v>
      </c>
      <c r="M1322" s="1">
        <v>278</v>
      </c>
      <c r="N1322">
        <f t="shared" si="180"/>
        <v>359.1</v>
      </c>
      <c r="O1322">
        <f t="shared" si="181"/>
        <v>278</v>
      </c>
      <c r="P1322">
        <f t="shared" si="182"/>
        <v>81.100000000000023</v>
      </c>
      <c r="Q1322">
        <f t="shared" si="183"/>
        <v>0.22584238373712062</v>
      </c>
      <c r="R1322">
        <f t="shared" si="184"/>
        <v>359.1</v>
      </c>
      <c r="S1322">
        <f t="shared" si="185"/>
        <v>81.100000000000023</v>
      </c>
      <c r="T1322" t="str">
        <f t="shared" si="186"/>
        <v>Jan</v>
      </c>
      <c r="U1322" t="str">
        <f t="shared" si="187"/>
        <v>Jan-2025</v>
      </c>
      <c r="V1322" s="3">
        <f t="shared" si="188"/>
        <v>45658</v>
      </c>
      <c r="W1322" t="str">
        <f>VLOOKUP(D1322,Products!A:G,3,FALSE)</f>
        <v>Sports &amp; Fitness</v>
      </c>
      <c r="X1322" t="str">
        <f>VLOOKUP(D1322,Products!A:G,2,FALSE)</f>
        <v>Cricket Bat</v>
      </c>
    </row>
    <row r="1323" spans="1:24">
      <c r="A1323" s="1" t="s">
        <v>3135</v>
      </c>
      <c r="B1323" s="2">
        <v>45917</v>
      </c>
      <c r="C1323" s="1" t="s">
        <v>893</v>
      </c>
      <c r="D1323" s="1" t="s">
        <v>1735</v>
      </c>
      <c r="E1323" s="1">
        <v>3</v>
      </c>
      <c r="F1323" s="1">
        <v>3999</v>
      </c>
      <c r="G1323" s="1">
        <v>1199.7</v>
      </c>
      <c r="H1323" s="1" t="s">
        <v>1805</v>
      </c>
      <c r="I1323" s="1" t="s">
        <v>1802</v>
      </c>
      <c r="J1323" s="1" t="s">
        <v>1802</v>
      </c>
      <c r="K1323" s="1" t="s">
        <v>1810</v>
      </c>
      <c r="L1323" s="1">
        <v>40</v>
      </c>
      <c r="M1323" s="1">
        <v>2895</v>
      </c>
      <c r="N1323">
        <f t="shared" si="180"/>
        <v>10797.3</v>
      </c>
      <c r="O1323">
        <f t="shared" si="181"/>
        <v>8685</v>
      </c>
      <c r="P1323">
        <f t="shared" si="182"/>
        <v>2112.2999999999993</v>
      </c>
      <c r="Q1323">
        <f t="shared" si="183"/>
        <v>0.19563224139368171</v>
      </c>
      <c r="R1323">
        <f t="shared" si="184"/>
        <v>10797.3</v>
      </c>
      <c r="S1323">
        <f t="shared" si="185"/>
        <v>2112.2999999999993</v>
      </c>
      <c r="T1323" t="str">
        <f t="shared" si="186"/>
        <v>Sep</v>
      </c>
      <c r="U1323" t="str">
        <f t="shared" si="187"/>
        <v>Sep-2025</v>
      </c>
      <c r="V1323" s="3">
        <f t="shared" si="188"/>
        <v>45901</v>
      </c>
      <c r="W1323" t="str">
        <f>VLOOKUP(D1323,Products!A:G,3,FALSE)</f>
        <v>Home &amp; Kitchen</v>
      </c>
      <c r="X1323" t="str">
        <f>VLOOKUP(D1323,Products!A:G,2,FALSE)</f>
        <v>Cookware Set</v>
      </c>
    </row>
    <row r="1324" spans="1:24">
      <c r="A1324" s="1" t="s">
        <v>3136</v>
      </c>
      <c r="B1324" s="2">
        <v>45746</v>
      </c>
      <c r="C1324" s="1" t="s">
        <v>1432</v>
      </c>
      <c r="D1324" s="1" t="s">
        <v>1732</v>
      </c>
      <c r="E1324" s="1">
        <v>1</v>
      </c>
      <c r="F1324" s="1">
        <v>1599</v>
      </c>
      <c r="G1324" s="1">
        <v>79.95</v>
      </c>
      <c r="H1324" s="1" t="s">
        <v>1821</v>
      </c>
      <c r="I1324" s="1" t="s">
        <v>1802</v>
      </c>
      <c r="J1324" s="1" t="s">
        <v>1802</v>
      </c>
      <c r="K1324" s="1" t="s">
        <v>1810</v>
      </c>
      <c r="L1324" s="1">
        <v>80</v>
      </c>
      <c r="M1324" s="1">
        <v>1138</v>
      </c>
      <c r="N1324">
        <f t="shared" si="180"/>
        <v>1519.05</v>
      </c>
      <c r="O1324">
        <f t="shared" si="181"/>
        <v>1138</v>
      </c>
      <c r="P1324">
        <f t="shared" si="182"/>
        <v>381.04999999999995</v>
      </c>
      <c r="Q1324">
        <f t="shared" si="183"/>
        <v>0.25084756920443696</v>
      </c>
      <c r="R1324">
        <f t="shared" si="184"/>
        <v>1519.05</v>
      </c>
      <c r="S1324">
        <f t="shared" si="185"/>
        <v>381.04999999999995</v>
      </c>
      <c r="T1324" t="str">
        <f t="shared" si="186"/>
        <v>Mar</v>
      </c>
      <c r="U1324" t="str">
        <f t="shared" si="187"/>
        <v>Mar-2025</v>
      </c>
      <c r="V1324" s="3">
        <f t="shared" si="188"/>
        <v>45717</v>
      </c>
      <c r="W1324" t="str">
        <f>VLOOKUP(D1324,Products!A:G,3,FALSE)</f>
        <v>Home &amp; Kitchen</v>
      </c>
      <c r="X1324" t="str">
        <f>VLOOKUP(D1324,Products!A:G,2,FALSE)</f>
        <v>Air Fryer</v>
      </c>
    </row>
    <row r="1325" spans="1:24">
      <c r="A1325" s="1" t="s">
        <v>3137</v>
      </c>
      <c r="B1325" s="2">
        <v>45867</v>
      </c>
      <c r="C1325" s="1" t="s">
        <v>1185</v>
      </c>
      <c r="D1325" s="1" t="s">
        <v>1683</v>
      </c>
      <c r="E1325" s="1">
        <v>1</v>
      </c>
      <c r="F1325" s="1">
        <v>999</v>
      </c>
      <c r="G1325" s="1">
        <v>49.95</v>
      </c>
      <c r="H1325" s="1" t="s">
        <v>1805</v>
      </c>
      <c r="I1325" s="1" t="s">
        <v>1802</v>
      </c>
      <c r="J1325" s="1" t="s">
        <v>1802</v>
      </c>
      <c r="K1325" s="1" t="s">
        <v>1807</v>
      </c>
      <c r="L1325" s="1">
        <v>100</v>
      </c>
      <c r="M1325" s="1">
        <v>603</v>
      </c>
      <c r="N1325">
        <f t="shared" si="180"/>
        <v>949.05</v>
      </c>
      <c r="O1325">
        <f t="shared" si="181"/>
        <v>603</v>
      </c>
      <c r="P1325">
        <f t="shared" si="182"/>
        <v>346.04999999999995</v>
      </c>
      <c r="Q1325">
        <f t="shared" si="183"/>
        <v>0.3646277856804172</v>
      </c>
      <c r="R1325">
        <f t="shared" si="184"/>
        <v>949.05</v>
      </c>
      <c r="S1325">
        <f t="shared" si="185"/>
        <v>346.04999999999995</v>
      </c>
      <c r="T1325" t="str">
        <f t="shared" si="186"/>
        <v>Jul</v>
      </c>
      <c r="U1325" t="str">
        <f t="shared" si="187"/>
        <v>Jul-2025</v>
      </c>
      <c r="V1325" s="3">
        <f t="shared" si="188"/>
        <v>45839</v>
      </c>
      <c r="W1325" t="str">
        <f>VLOOKUP(D1325,Products!A:G,3,FALSE)</f>
        <v>Electronics</v>
      </c>
      <c r="X1325" t="str">
        <f>VLOOKUP(D1325,Products!A:G,2,FALSE)</f>
        <v>Smartwatch</v>
      </c>
    </row>
    <row r="1326" spans="1:24">
      <c r="A1326" s="1" t="s">
        <v>3138</v>
      </c>
      <c r="B1326" s="2">
        <v>45919</v>
      </c>
      <c r="C1326" s="1" t="s">
        <v>1207</v>
      </c>
      <c r="D1326" s="1" t="s">
        <v>1717</v>
      </c>
      <c r="E1326" s="1">
        <v>1</v>
      </c>
      <c r="F1326" s="1">
        <v>399</v>
      </c>
      <c r="G1326" s="1">
        <v>0</v>
      </c>
      <c r="H1326" s="1" t="s">
        <v>1805</v>
      </c>
      <c r="I1326" s="1" t="s">
        <v>1815</v>
      </c>
      <c r="J1326" s="1" t="s">
        <v>1815</v>
      </c>
      <c r="K1326" s="1" t="s">
        <v>1810</v>
      </c>
      <c r="L1326" s="1">
        <v>60</v>
      </c>
      <c r="M1326" s="1">
        <v>226</v>
      </c>
      <c r="N1326">
        <f t="shared" si="180"/>
        <v>399</v>
      </c>
      <c r="O1326">
        <f t="shared" si="181"/>
        <v>226</v>
      </c>
      <c r="P1326">
        <f t="shared" si="182"/>
        <v>173</v>
      </c>
      <c r="Q1326">
        <f t="shared" si="183"/>
        <v>0.43358395989974935</v>
      </c>
      <c r="R1326">
        <f t="shared" si="184"/>
        <v>0</v>
      </c>
      <c r="S1326">
        <f t="shared" si="185"/>
        <v>0</v>
      </c>
      <c r="T1326" t="str">
        <f t="shared" si="186"/>
        <v>Sep</v>
      </c>
      <c r="U1326" t="str">
        <f t="shared" si="187"/>
        <v>Sep-2025</v>
      </c>
      <c r="V1326" s="3">
        <f t="shared" si="188"/>
        <v>45901</v>
      </c>
      <c r="W1326" t="str">
        <f>VLOOKUP(D1326,Products!A:G,3,FALSE)</f>
        <v>Fashion</v>
      </c>
      <c r="X1326" t="str">
        <f>VLOOKUP(D1326,Products!A:G,2,FALSE)</f>
        <v>Backpack</v>
      </c>
    </row>
    <row r="1327" spans="1:24">
      <c r="A1327" s="1" t="s">
        <v>3139</v>
      </c>
      <c r="B1327" s="2">
        <v>45759</v>
      </c>
      <c r="C1327" s="1" t="s">
        <v>1484</v>
      </c>
      <c r="D1327" s="1" t="s">
        <v>1773</v>
      </c>
      <c r="E1327" s="1">
        <v>2</v>
      </c>
      <c r="F1327" s="1">
        <v>6999</v>
      </c>
      <c r="G1327" s="1">
        <v>2099.6999999999998</v>
      </c>
      <c r="H1327" s="1" t="s">
        <v>1821</v>
      </c>
      <c r="I1327" s="1" t="s">
        <v>1802</v>
      </c>
      <c r="J1327" s="1" t="s">
        <v>1802</v>
      </c>
      <c r="K1327" s="1" t="s">
        <v>1813</v>
      </c>
      <c r="L1327" s="1">
        <v>100</v>
      </c>
      <c r="M1327" s="1">
        <v>4949</v>
      </c>
      <c r="N1327">
        <f t="shared" si="180"/>
        <v>11898.3</v>
      </c>
      <c r="O1327">
        <f t="shared" si="181"/>
        <v>9898</v>
      </c>
      <c r="P1327">
        <f t="shared" si="182"/>
        <v>2000.2999999999993</v>
      </c>
      <c r="Q1327">
        <f t="shared" si="183"/>
        <v>0.16811645361102001</v>
      </c>
      <c r="R1327">
        <f t="shared" si="184"/>
        <v>11898.3</v>
      </c>
      <c r="S1327">
        <f t="shared" si="185"/>
        <v>2000.2999999999993</v>
      </c>
      <c r="T1327" t="str">
        <f t="shared" si="186"/>
        <v>Apr</v>
      </c>
      <c r="U1327" t="str">
        <f t="shared" si="187"/>
        <v>Apr-2025</v>
      </c>
      <c r="V1327" s="3">
        <f t="shared" si="188"/>
        <v>45748</v>
      </c>
      <c r="W1327" t="str">
        <f>VLOOKUP(D1327,Products!A:G,3,FALSE)</f>
        <v>Beauty &amp; Personal Care</v>
      </c>
      <c r="X1327" t="str">
        <f>VLOOKUP(D1327,Products!A:G,2,FALSE)</f>
        <v>Perfume</v>
      </c>
    </row>
    <row r="1328" spans="1:24">
      <c r="A1328" s="1" t="s">
        <v>3140</v>
      </c>
      <c r="B1328" s="2">
        <v>45718</v>
      </c>
      <c r="C1328" s="1" t="s">
        <v>1591</v>
      </c>
      <c r="D1328" s="1" t="s">
        <v>1685</v>
      </c>
      <c r="E1328" s="1">
        <v>3</v>
      </c>
      <c r="F1328" s="1">
        <v>2499</v>
      </c>
      <c r="G1328" s="1">
        <v>1874.25</v>
      </c>
      <c r="H1328" s="1" t="s">
        <v>1801</v>
      </c>
      <c r="I1328" s="1" t="s">
        <v>1802</v>
      </c>
      <c r="J1328" s="1" t="s">
        <v>1802</v>
      </c>
      <c r="K1328" s="1" t="s">
        <v>1807</v>
      </c>
      <c r="L1328" s="1">
        <v>60</v>
      </c>
      <c r="M1328" s="1">
        <v>1599</v>
      </c>
      <c r="N1328">
        <f t="shared" si="180"/>
        <v>5622.75</v>
      </c>
      <c r="O1328">
        <f t="shared" si="181"/>
        <v>4797</v>
      </c>
      <c r="P1328">
        <f t="shared" si="182"/>
        <v>825.75</v>
      </c>
      <c r="Q1328">
        <f t="shared" si="183"/>
        <v>0.14685874349739897</v>
      </c>
      <c r="R1328">
        <f t="shared" si="184"/>
        <v>5622.75</v>
      </c>
      <c r="S1328">
        <f t="shared" si="185"/>
        <v>825.75</v>
      </c>
      <c r="T1328" t="str">
        <f t="shared" si="186"/>
        <v>Mar</v>
      </c>
      <c r="U1328" t="str">
        <f t="shared" si="187"/>
        <v>Mar-2025</v>
      </c>
      <c r="V1328" s="3">
        <f t="shared" si="188"/>
        <v>45717</v>
      </c>
      <c r="W1328" t="str">
        <f>VLOOKUP(D1328,Products!A:G,3,FALSE)</f>
        <v>Electronics</v>
      </c>
      <c r="X1328" t="str">
        <f>VLOOKUP(D1328,Products!A:G,2,FALSE)</f>
        <v>Smartwatch</v>
      </c>
    </row>
    <row r="1329" spans="1:24">
      <c r="A1329" s="1" t="s">
        <v>3141</v>
      </c>
      <c r="B1329" s="2">
        <v>45412</v>
      </c>
      <c r="C1329" s="1" t="s">
        <v>151</v>
      </c>
      <c r="D1329" s="1" t="s">
        <v>1688</v>
      </c>
      <c r="E1329" s="1">
        <v>1</v>
      </c>
      <c r="F1329" s="1">
        <v>999</v>
      </c>
      <c r="G1329" s="1">
        <v>149.85</v>
      </c>
      <c r="H1329" s="1" t="s">
        <v>1823</v>
      </c>
      <c r="I1329" s="1" t="s">
        <v>1802</v>
      </c>
      <c r="J1329" s="1" t="s">
        <v>1802</v>
      </c>
      <c r="K1329" s="1" t="s">
        <v>1803</v>
      </c>
      <c r="L1329" s="1">
        <v>60</v>
      </c>
      <c r="M1329" s="1">
        <v>813</v>
      </c>
      <c r="N1329">
        <f t="shared" si="180"/>
        <v>849.15</v>
      </c>
      <c r="O1329">
        <f t="shared" si="181"/>
        <v>813</v>
      </c>
      <c r="P1329">
        <f t="shared" si="182"/>
        <v>36.149999999999977</v>
      </c>
      <c r="Q1329">
        <f t="shared" si="183"/>
        <v>4.2571983748454313E-2</v>
      </c>
      <c r="R1329">
        <f t="shared" si="184"/>
        <v>849.15</v>
      </c>
      <c r="S1329">
        <f t="shared" si="185"/>
        <v>36.149999999999977</v>
      </c>
      <c r="T1329" t="str">
        <f t="shared" si="186"/>
        <v>Apr</v>
      </c>
      <c r="U1329" t="str">
        <f t="shared" si="187"/>
        <v>Apr-2024</v>
      </c>
      <c r="V1329" s="3">
        <f t="shared" si="188"/>
        <v>45383</v>
      </c>
      <c r="W1329" t="str">
        <f>VLOOKUP(D1329,Products!A:G,3,FALSE)</f>
        <v>Electronics</v>
      </c>
      <c r="X1329" t="str">
        <f>VLOOKUP(D1329,Products!A:G,2,FALSE)</f>
        <v>Smartwatch</v>
      </c>
    </row>
    <row r="1330" spans="1:24">
      <c r="A1330" s="1" t="s">
        <v>3142</v>
      </c>
      <c r="B1330" s="2">
        <v>45574</v>
      </c>
      <c r="C1330" s="1" t="s">
        <v>991</v>
      </c>
      <c r="D1330" s="1" t="s">
        <v>1751</v>
      </c>
      <c r="E1330" s="1">
        <v>2</v>
      </c>
      <c r="F1330" s="1">
        <v>1599</v>
      </c>
      <c r="G1330" s="1">
        <v>0</v>
      </c>
      <c r="H1330" s="1" t="s">
        <v>1801</v>
      </c>
      <c r="I1330" s="1" t="s">
        <v>1815</v>
      </c>
      <c r="J1330" s="1" t="s">
        <v>1815</v>
      </c>
      <c r="K1330" s="1" t="s">
        <v>1813</v>
      </c>
      <c r="L1330" s="1">
        <v>100</v>
      </c>
      <c r="M1330" s="1">
        <v>1023</v>
      </c>
      <c r="N1330">
        <f t="shared" si="180"/>
        <v>3198</v>
      </c>
      <c r="O1330">
        <f t="shared" si="181"/>
        <v>2046</v>
      </c>
      <c r="P1330">
        <f t="shared" si="182"/>
        <v>1152</v>
      </c>
      <c r="Q1330">
        <f t="shared" si="183"/>
        <v>0.36022514071294559</v>
      </c>
      <c r="R1330">
        <f t="shared" si="184"/>
        <v>0</v>
      </c>
      <c r="S1330">
        <f t="shared" si="185"/>
        <v>0</v>
      </c>
      <c r="T1330" t="str">
        <f t="shared" si="186"/>
        <v>Oct</v>
      </c>
      <c r="U1330" t="str">
        <f t="shared" si="187"/>
        <v>Oct-2024</v>
      </c>
      <c r="V1330" s="3">
        <f t="shared" si="188"/>
        <v>45566</v>
      </c>
      <c r="W1330" t="str">
        <f>VLOOKUP(D1330,Products!A:G,3,FALSE)</f>
        <v>Beauty &amp; Personal Care</v>
      </c>
      <c r="X1330" t="str">
        <f>VLOOKUP(D1330,Products!A:G,2,FALSE)</f>
        <v>Face Wash</v>
      </c>
    </row>
    <row r="1331" spans="1:24">
      <c r="A1331" s="1" t="s">
        <v>3143</v>
      </c>
      <c r="B1331" s="2">
        <v>45666</v>
      </c>
      <c r="C1331" s="1" t="s">
        <v>840</v>
      </c>
      <c r="D1331" s="1" t="s">
        <v>1798</v>
      </c>
      <c r="E1331" s="1">
        <v>1</v>
      </c>
      <c r="F1331" s="1">
        <v>1299</v>
      </c>
      <c r="G1331" s="1">
        <v>129.9</v>
      </c>
      <c r="H1331" s="1" t="s">
        <v>1801</v>
      </c>
      <c r="I1331" s="1" t="s">
        <v>1802</v>
      </c>
      <c r="J1331" s="1" t="s">
        <v>1809</v>
      </c>
      <c r="K1331" s="1" t="s">
        <v>1817</v>
      </c>
      <c r="L1331" s="1">
        <v>80</v>
      </c>
      <c r="M1331" s="1">
        <v>1025</v>
      </c>
      <c r="N1331">
        <f t="shared" si="180"/>
        <v>1169.0999999999999</v>
      </c>
      <c r="O1331">
        <f t="shared" si="181"/>
        <v>1025</v>
      </c>
      <c r="P1331">
        <f t="shared" si="182"/>
        <v>144.09999999999991</v>
      </c>
      <c r="Q1331">
        <f t="shared" si="183"/>
        <v>0.12325720639808393</v>
      </c>
      <c r="R1331">
        <f t="shared" si="184"/>
        <v>1169.0999999999999</v>
      </c>
      <c r="S1331">
        <f t="shared" si="185"/>
        <v>144.09999999999991</v>
      </c>
      <c r="T1331" t="str">
        <f t="shared" si="186"/>
        <v>Jan</v>
      </c>
      <c r="U1331" t="str">
        <f t="shared" si="187"/>
        <v>Jan-2025</v>
      </c>
      <c r="V1331" s="3">
        <f t="shared" si="188"/>
        <v>45658</v>
      </c>
      <c r="W1331" t="str">
        <f>VLOOKUP(D1331,Products!A:G,3,FALSE)</f>
        <v>Sports &amp; Fitness</v>
      </c>
      <c r="X1331" t="str">
        <f>VLOOKUP(D1331,Products!A:G,2,FALSE)</f>
        <v>Cricket Bat</v>
      </c>
    </row>
    <row r="1332" spans="1:24">
      <c r="A1332" s="1" t="s">
        <v>3144</v>
      </c>
      <c r="B1332" s="2">
        <v>45295</v>
      </c>
      <c r="C1332" s="1" t="s">
        <v>1305</v>
      </c>
      <c r="D1332" s="1" t="s">
        <v>1754</v>
      </c>
      <c r="E1332" s="1">
        <v>1</v>
      </c>
      <c r="F1332" s="1">
        <v>399</v>
      </c>
      <c r="G1332" s="1">
        <v>99.75</v>
      </c>
      <c r="H1332" s="1" t="s">
        <v>1801</v>
      </c>
      <c r="I1332" s="1" t="s">
        <v>1802</v>
      </c>
      <c r="J1332" s="1" t="s">
        <v>1802</v>
      </c>
      <c r="K1332" s="1" t="s">
        <v>1807</v>
      </c>
      <c r="L1332" s="1">
        <v>50</v>
      </c>
      <c r="M1332" s="1">
        <v>252</v>
      </c>
      <c r="N1332">
        <f t="shared" si="180"/>
        <v>299.25</v>
      </c>
      <c r="O1332">
        <f t="shared" si="181"/>
        <v>252</v>
      </c>
      <c r="P1332">
        <f t="shared" si="182"/>
        <v>47.25</v>
      </c>
      <c r="Q1332">
        <f t="shared" si="183"/>
        <v>0.15789473684210525</v>
      </c>
      <c r="R1332">
        <f t="shared" si="184"/>
        <v>299.25</v>
      </c>
      <c r="S1332">
        <f t="shared" si="185"/>
        <v>47.25</v>
      </c>
      <c r="T1332" t="str">
        <f t="shared" si="186"/>
        <v>Jan</v>
      </c>
      <c r="U1332" t="str">
        <f t="shared" si="187"/>
        <v>Jan-2024</v>
      </c>
      <c r="V1332" s="3">
        <f t="shared" si="188"/>
        <v>45292</v>
      </c>
      <c r="W1332" t="str">
        <f>VLOOKUP(D1332,Products!A:G,3,FALSE)</f>
        <v>Beauty &amp; Personal Care</v>
      </c>
      <c r="X1332" t="str">
        <f>VLOOKUP(D1332,Products!A:G,2,FALSE)</f>
        <v>Shampoo</v>
      </c>
    </row>
    <row r="1333" spans="1:24">
      <c r="A1333" s="1" t="s">
        <v>3145</v>
      </c>
      <c r="B1333" s="2">
        <v>45313</v>
      </c>
      <c r="C1333" s="1" t="s">
        <v>1106</v>
      </c>
      <c r="D1333" s="1" t="s">
        <v>1666</v>
      </c>
      <c r="E1333" s="1">
        <v>2</v>
      </c>
      <c r="F1333" s="1">
        <v>399</v>
      </c>
      <c r="G1333" s="1">
        <v>39.9</v>
      </c>
      <c r="H1333" s="1" t="s">
        <v>1823</v>
      </c>
      <c r="I1333" s="1" t="s">
        <v>1802</v>
      </c>
      <c r="J1333" s="1" t="s">
        <v>1802</v>
      </c>
      <c r="K1333" s="1" t="s">
        <v>1813</v>
      </c>
      <c r="L1333" s="1">
        <v>80</v>
      </c>
      <c r="M1333" s="1">
        <v>307</v>
      </c>
      <c r="N1333">
        <f t="shared" si="180"/>
        <v>758.1</v>
      </c>
      <c r="O1333">
        <f t="shared" si="181"/>
        <v>614</v>
      </c>
      <c r="P1333">
        <f t="shared" si="182"/>
        <v>144.10000000000002</v>
      </c>
      <c r="Q1333">
        <f t="shared" si="183"/>
        <v>0.19008046431869149</v>
      </c>
      <c r="R1333">
        <f t="shared" si="184"/>
        <v>758.1</v>
      </c>
      <c r="S1333">
        <f t="shared" si="185"/>
        <v>144.10000000000002</v>
      </c>
      <c r="T1333" t="str">
        <f t="shared" si="186"/>
        <v>Jan</v>
      </c>
      <c r="U1333" t="str">
        <f t="shared" si="187"/>
        <v>Jan-2024</v>
      </c>
      <c r="V1333" s="3">
        <f t="shared" si="188"/>
        <v>45292</v>
      </c>
      <c r="W1333" t="str">
        <f>VLOOKUP(D1333,Products!A:G,3,FALSE)</f>
        <v>Electronics</v>
      </c>
      <c r="X1333" t="str">
        <f>VLOOKUP(D1333,Products!A:G,2,FALSE)</f>
        <v>Smartphone</v>
      </c>
    </row>
    <row r="1334" spans="1:24">
      <c r="A1334" s="1" t="s">
        <v>3146</v>
      </c>
      <c r="B1334" s="2">
        <v>45684</v>
      </c>
      <c r="C1334" s="1" t="s">
        <v>1140</v>
      </c>
      <c r="D1334" s="1" t="s">
        <v>1782</v>
      </c>
      <c r="E1334" s="1">
        <v>3</v>
      </c>
      <c r="F1334" s="1">
        <v>6999</v>
      </c>
      <c r="G1334" s="1">
        <v>2099.6999999999998</v>
      </c>
      <c r="H1334" s="1" t="s">
        <v>1812</v>
      </c>
      <c r="I1334" s="1" t="s">
        <v>1802</v>
      </c>
      <c r="J1334" s="1" t="s">
        <v>1802</v>
      </c>
      <c r="K1334" s="1" t="s">
        <v>1819</v>
      </c>
      <c r="L1334" s="1">
        <v>60</v>
      </c>
      <c r="M1334" s="1">
        <v>4782</v>
      </c>
      <c r="N1334">
        <f t="shared" si="180"/>
        <v>18897.3</v>
      </c>
      <c r="O1334">
        <f t="shared" si="181"/>
        <v>14346</v>
      </c>
      <c r="P1334">
        <f t="shared" si="182"/>
        <v>4551.2999999999993</v>
      </c>
      <c r="Q1334">
        <f t="shared" si="183"/>
        <v>0.24084393008525024</v>
      </c>
      <c r="R1334">
        <f t="shared" si="184"/>
        <v>18897.3</v>
      </c>
      <c r="S1334">
        <f t="shared" si="185"/>
        <v>4551.2999999999993</v>
      </c>
      <c r="T1334" t="str">
        <f t="shared" si="186"/>
        <v>Jan</v>
      </c>
      <c r="U1334" t="str">
        <f t="shared" si="187"/>
        <v>Jan-2025</v>
      </c>
      <c r="V1334" s="3">
        <f t="shared" si="188"/>
        <v>45658</v>
      </c>
      <c r="W1334" t="str">
        <f>VLOOKUP(D1334,Products!A:G,3,FALSE)</f>
        <v>Sports &amp; Fitness</v>
      </c>
      <c r="X1334" t="str">
        <f>VLOOKUP(D1334,Products!A:G,2,FALSE)</f>
        <v>Running Shoes</v>
      </c>
    </row>
    <row r="1335" spans="1:24">
      <c r="A1335" s="1" t="s">
        <v>3147</v>
      </c>
      <c r="B1335" s="2">
        <v>45827</v>
      </c>
      <c r="C1335" s="1" t="s">
        <v>165</v>
      </c>
      <c r="D1335" s="1" t="s">
        <v>1785</v>
      </c>
      <c r="E1335" s="1">
        <v>1</v>
      </c>
      <c r="F1335" s="1">
        <v>2999</v>
      </c>
      <c r="G1335" s="1">
        <v>449.85</v>
      </c>
      <c r="H1335" s="1" t="s">
        <v>1805</v>
      </c>
      <c r="I1335" s="1" t="s">
        <v>1802</v>
      </c>
      <c r="J1335" s="1" t="s">
        <v>1802</v>
      </c>
      <c r="K1335" s="1" t="s">
        <v>1803</v>
      </c>
      <c r="L1335" s="1">
        <v>80</v>
      </c>
      <c r="M1335" s="1">
        <v>2453</v>
      </c>
      <c r="N1335">
        <f t="shared" si="180"/>
        <v>2549.15</v>
      </c>
      <c r="O1335">
        <f t="shared" si="181"/>
        <v>2453</v>
      </c>
      <c r="P1335">
        <f t="shared" si="182"/>
        <v>96.150000000000091</v>
      </c>
      <c r="Q1335">
        <f t="shared" si="183"/>
        <v>3.7718455171331655E-2</v>
      </c>
      <c r="R1335">
        <f t="shared" si="184"/>
        <v>2549.15</v>
      </c>
      <c r="S1335">
        <f t="shared" si="185"/>
        <v>96.150000000000091</v>
      </c>
      <c r="T1335" t="str">
        <f t="shared" si="186"/>
        <v>Jun</v>
      </c>
      <c r="U1335" t="str">
        <f t="shared" si="187"/>
        <v>Jun-2025</v>
      </c>
      <c r="V1335" s="3">
        <f t="shared" si="188"/>
        <v>45809</v>
      </c>
      <c r="W1335" t="str">
        <f>VLOOKUP(D1335,Products!A:G,3,FALSE)</f>
        <v>Sports &amp; Fitness</v>
      </c>
      <c r="X1335" t="str">
        <f>VLOOKUP(D1335,Products!A:G,2,FALSE)</f>
        <v>Dumbbells</v>
      </c>
    </row>
    <row r="1336" spans="1:24">
      <c r="A1336" s="1" t="s">
        <v>3148</v>
      </c>
      <c r="B1336" s="2">
        <v>45344</v>
      </c>
      <c r="C1336" s="1" t="s">
        <v>185</v>
      </c>
      <c r="D1336" s="1" t="s">
        <v>1740</v>
      </c>
      <c r="E1336" s="1">
        <v>1</v>
      </c>
      <c r="F1336" s="1">
        <v>4999</v>
      </c>
      <c r="G1336" s="1">
        <v>0</v>
      </c>
      <c r="H1336" s="1" t="s">
        <v>1801</v>
      </c>
      <c r="I1336" s="1" t="s">
        <v>1815</v>
      </c>
      <c r="J1336" s="1" t="s">
        <v>1815</v>
      </c>
      <c r="K1336" s="1" t="s">
        <v>1813</v>
      </c>
      <c r="L1336" s="1">
        <v>100</v>
      </c>
      <c r="M1336" s="1">
        <v>2912</v>
      </c>
      <c r="N1336">
        <f t="shared" si="180"/>
        <v>4999</v>
      </c>
      <c r="O1336">
        <f t="shared" si="181"/>
        <v>2912</v>
      </c>
      <c r="P1336">
        <f t="shared" si="182"/>
        <v>2087</v>
      </c>
      <c r="Q1336">
        <f t="shared" si="183"/>
        <v>0.41748349669933987</v>
      </c>
      <c r="R1336">
        <f t="shared" si="184"/>
        <v>0</v>
      </c>
      <c r="S1336">
        <f t="shared" si="185"/>
        <v>0</v>
      </c>
      <c r="T1336" t="str">
        <f t="shared" si="186"/>
        <v>Feb</v>
      </c>
      <c r="U1336" t="str">
        <f t="shared" si="187"/>
        <v>Feb-2024</v>
      </c>
      <c r="V1336" s="3">
        <f t="shared" si="188"/>
        <v>45323</v>
      </c>
      <c r="W1336" t="str">
        <f>VLOOKUP(D1336,Products!A:G,3,FALSE)</f>
        <v>Home &amp; Kitchen</v>
      </c>
      <c r="X1336" t="str">
        <f>VLOOKUP(D1336,Products!A:G,2,FALSE)</f>
        <v>Bedsheet</v>
      </c>
    </row>
    <row r="1337" spans="1:24">
      <c r="A1337" s="1" t="s">
        <v>3149</v>
      </c>
      <c r="B1337" s="2">
        <v>45690</v>
      </c>
      <c r="C1337" s="1" t="s">
        <v>1636</v>
      </c>
      <c r="D1337" s="1" t="s">
        <v>1780</v>
      </c>
      <c r="E1337" s="1">
        <v>4</v>
      </c>
      <c r="F1337" s="1">
        <v>2999</v>
      </c>
      <c r="G1337" s="1">
        <v>599.79999999999995</v>
      </c>
      <c r="H1337" s="1" t="s">
        <v>1821</v>
      </c>
      <c r="I1337" s="1" t="s">
        <v>1802</v>
      </c>
      <c r="J1337" s="1" t="s">
        <v>1802</v>
      </c>
      <c r="K1337" s="1" t="s">
        <v>1819</v>
      </c>
      <c r="L1337" s="1">
        <v>70</v>
      </c>
      <c r="M1337" s="1">
        <v>2394</v>
      </c>
      <c r="N1337">
        <f t="shared" si="180"/>
        <v>11396.2</v>
      </c>
      <c r="O1337">
        <f t="shared" si="181"/>
        <v>9576</v>
      </c>
      <c r="P1337">
        <f t="shared" si="182"/>
        <v>1820.2000000000007</v>
      </c>
      <c r="Q1337">
        <f t="shared" si="183"/>
        <v>0.15971990663554522</v>
      </c>
      <c r="R1337">
        <f t="shared" si="184"/>
        <v>11396.2</v>
      </c>
      <c r="S1337">
        <f t="shared" si="185"/>
        <v>1820.2000000000007</v>
      </c>
      <c r="T1337" t="str">
        <f t="shared" si="186"/>
        <v>Feb</v>
      </c>
      <c r="U1337" t="str">
        <f t="shared" si="187"/>
        <v>Feb-2025</v>
      </c>
      <c r="V1337" s="3">
        <f t="shared" si="188"/>
        <v>45689</v>
      </c>
      <c r="W1337" t="str">
        <f>VLOOKUP(D1337,Products!A:G,3,FALSE)</f>
        <v>Sports &amp; Fitness</v>
      </c>
      <c r="X1337" t="str">
        <f>VLOOKUP(D1337,Products!A:G,2,FALSE)</f>
        <v>Running Shoes</v>
      </c>
    </row>
    <row r="1338" spans="1:24">
      <c r="A1338" s="1" t="s">
        <v>3150</v>
      </c>
      <c r="B1338" s="2">
        <v>45891</v>
      </c>
      <c r="C1338" s="1" t="s">
        <v>1242</v>
      </c>
      <c r="D1338" s="1" t="s">
        <v>1680</v>
      </c>
      <c r="E1338" s="1">
        <v>2</v>
      </c>
      <c r="F1338" s="1">
        <v>2499</v>
      </c>
      <c r="G1338" s="1">
        <v>749.7</v>
      </c>
      <c r="H1338" s="1" t="s">
        <v>1805</v>
      </c>
      <c r="I1338" s="1" t="s">
        <v>1802</v>
      </c>
      <c r="J1338" s="1" t="s">
        <v>1802</v>
      </c>
      <c r="K1338" s="1" t="s">
        <v>1819</v>
      </c>
      <c r="L1338" s="1">
        <v>50</v>
      </c>
      <c r="M1338" s="1">
        <v>2030</v>
      </c>
      <c r="N1338">
        <f t="shared" si="180"/>
        <v>4248.3</v>
      </c>
      <c r="O1338">
        <f t="shared" si="181"/>
        <v>4060</v>
      </c>
      <c r="P1338">
        <f t="shared" si="182"/>
        <v>188.30000000000018</v>
      </c>
      <c r="Q1338">
        <f t="shared" si="183"/>
        <v>4.4323611797660284E-2</v>
      </c>
      <c r="R1338">
        <f t="shared" si="184"/>
        <v>4248.3</v>
      </c>
      <c r="S1338">
        <f t="shared" si="185"/>
        <v>188.30000000000018</v>
      </c>
      <c r="T1338" t="str">
        <f t="shared" si="186"/>
        <v>Aug</v>
      </c>
      <c r="U1338" t="str">
        <f t="shared" si="187"/>
        <v>Aug-2025</v>
      </c>
      <c r="V1338" s="3">
        <f t="shared" si="188"/>
        <v>45870</v>
      </c>
      <c r="W1338" t="str">
        <f>VLOOKUP(D1338,Products!A:G,3,FALSE)</f>
        <v>Electronics</v>
      </c>
      <c r="X1338" t="str">
        <f>VLOOKUP(D1338,Products!A:G,2,FALSE)</f>
        <v>Headphones</v>
      </c>
    </row>
    <row r="1339" spans="1:24">
      <c r="A1339" s="1" t="s">
        <v>3151</v>
      </c>
      <c r="B1339" s="2">
        <v>45320</v>
      </c>
      <c r="C1339" s="1" t="s">
        <v>235</v>
      </c>
      <c r="D1339" s="1" t="s">
        <v>1733</v>
      </c>
      <c r="E1339" s="1">
        <v>1</v>
      </c>
      <c r="F1339" s="1">
        <v>799</v>
      </c>
      <c r="G1339" s="1">
        <v>119.85</v>
      </c>
      <c r="H1339" s="1" t="s">
        <v>1823</v>
      </c>
      <c r="I1339" s="1" t="s">
        <v>1802</v>
      </c>
      <c r="J1339" s="1" t="s">
        <v>1802</v>
      </c>
      <c r="K1339" s="1" t="s">
        <v>1819</v>
      </c>
      <c r="L1339" s="1">
        <v>50</v>
      </c>
      <c r="M1339" s="1">
        <v>538</v>
      </c>
      <c r="N1339">
        <f t="shared" si="180"/>
        <v>679.15</v>
      </c>
      <c r="O1339">
        <f t="shared" si="181"/>
        <v>538</v>
      </c>
      <c r="P1339">
        <f t="shared" si="182"/>
        <v>141.14999999999998</v>
      </c>
      <c r="Q1339">
        <f t="shared" si="183"/>
        <v>0.20783332106309355</v>
      </c>
      <c r="R1339">
        <f t="shared" si="184"/>
        <v>679.15</v>
      </c>
      <c r="S1339">
        <f t="shared" si="185"/>
        <v>141.14999999999998</v>
      </c>
      <c r="T1339" t="str">
        <f t="shared" si="186"/>
        <v>Jan</v>
      </c>
      <c r="U1339" t="str">
        <f t="shared" si="187"/>
        <v>Jan-2024</v>
      </c>
      <c r="V1339" s="3">
        <f t="shared" si="188"/>
        <v>45292</v>
      </c>
      <c r="W1339" t="str">
        <f>VLOOKUP(D1339,Products!A:G,3,FALSE)</f>
        <v>Home &amp; Kitchen</v>
      </c>
      <c r="X1339" t="str">
        <f>VLOOKUP(D1339,Products!A:G,2,FALSE)</f>
        <v>Cookware Set</v>
      </c>
    </row>
    <row r="1340" spans="1:24">
      <c r="A1340" s="1" t="s">
        <v>3152</v>
      </c>
      <c r="B1340" s="2">
        <v>45605</v>
      </c>
      <c r="C1340" s="1" t="s">
        <v>674</v>
      </c>
      <c r="D1340" s="1" t="s">
        <v>1721</v>
      </c>
      <c r="E1340" s="1">
        <v>1</v>
      </c>
      <c r="F1340" s="1">
        <v>799</v>
      </c>
      <c r="G1340" s="1">
        <v>39.950000000000003</v>
      </c>
      <c r="H1340" s="1" t="s">
        <v>1823</v>
      </c>
      <c r="I1340" s="1" t="s">
        <v>1802</v>
      </c>
      <c r="J1340" s="1" t="s">
        <v>1802</v>
      </c>
      <c r="K1340" s="1" t="s">
        <v>1813</v>
      </c>
      <c r="L1340" s="1">
        <v>70</v>
      </c>
      <c r="M1340" s="1">
        <v>639</v>
      </c>
      <c r="N1340">
        <f t="shared" si="180"/>
        <v>759.05</v>
      </c>
      <c r="O1340">
        <f t="shared" si="181"/>
        <v>639</v>
      </c>
      <c r="P1340">
        <f t="shared" si="182"/>
        <v>120.04999999999995</v>
      </c>
      <c r="Q1340">
        <f t="shared" si="183"/>
        <v>0.15815822409590932</v>
      </c>
      <c r="R1340">
        <f t="shared" si="184"/>
        <v>759.05</v>
      </c>
      <c r="S1340">
        <f t="shared" si="185"/>
        <v>120.04999999999995</v>
      </c>
      <c r="T1340" t="str">
        <f t="shared" si="186"/>
        <v>Nov</v>
      </c>
      <c r="U1340" t="str">
        <f t="shared" si="187"/>
        <v>Nov-2024</v>
      </c>
      <c r="V1340" s="3">
        <f t="shared" si="188"/>
        <v>45597</v>
      </c>
      <c r="W1340" t="str">
        <f>VLOOKUP(D1340,Products!A:G,3,FALSE)</f>
        <v>Fashion</v>
      </c>
      <c r="X1340" t="str">
        <f>VLOOKUP(D1340,Products!A:G,2,FALSE)</f>
        <v>Backpack</v>
      </c>
    </row>
    <row r="1341" spans="1:24">
      <c r="A1341" s="1" t="s">
        <v>3153</v>
      </c>
      <c r="B1341" s="2">
        <v>45934</v>
      </c>
      <c r="C1341" s="1" t="s">
        <v>250</v>
      </c>
      <c r="D1341" s="1" t="s">
        <v>1780</v>
      </c>
      <c r="E1341" s="1">
        <v>1</v>
      </c>
      <c r="F1341" s="1">
        <v>2999</v>
      </c>
      <c r="G1341" s="1">
        <v>149.94999999999999</v>
      </c>
      <c r="H1341" s="1" t="s">
        <v>1805</v>
      </c>
      <c r="I1341" s="1" t="s">
        <v>1802</v>
      </c>
      <c r="J1341" s="1" t="s">
        <v>1802</v>
      </c>
      <c r="K1341" s="1" t="s">
        <v>1810</v>
      </c>
      <c r="L1341" s="1">
        <v>70</v>
      </c>
      <c r="M1341" s="1">
        <v>2394</v>
      </c>
      <c r="N1341">
        <f t="shared" si="180"/>
        <v>2849.05</v>
      </c>
      <c r="O1341">
        <f t="shared" si="181"/>
        <v>2394</v>
      </c>
      <c r="P1341">
        <f t="shared" si="182"/>
        <v>455.05000000000018</v>
      </c>
      <c r="Q1341">
        <f t="shared" si="183"/>
        <v>0.15971990663554522</v>
      </c>
      <c r="R1341">
        <f t="shared" si="184"/>
        <v>2849.05</v>
      </c>
      <c r="S1341">
        <f t="shared" si="185"/>
        <v>455.05000000000018</v>
      </c>
      <c r="T1341" t="str">
        <f t="shared" si="186"/>
        <v>Oct</v>
      </c>
      <c r="U1341" t="str">
        <f t="shared" si="187"/>
        <v>Oct-2025</v>
      </c>
      <c r="V1341" s="3">
        <f t="shared" si="188"/>
        <v>45931</v>
      </c>
      <c r="W1341" t="str">
        <f>VLOOKUP(D1341,Products!A:G,3,FALSE)</f>
        <v>Sports &amp; Fitness</v>
      </c>
      <c r="X1341" t="str">
        <f>VLOOKUP(D1341,Products!A:G,2,FALSE)</f>
        <v>Running Shoes</v>
      </c>
    </row>
    <row r="1342" spans="1:24">
      <c r="A1342" s="1" t="s">
        <v>3154</v>
      </c>
      <c r="B1342" s="2">
        <v>45648</v>
      </c>
      <c r="C1342" s="1" t="s">
        <v>1583</v>
      </c>
      <c r="D1342" s="1" t="s">
        <v>1746</v>
      </c>
      <c r="E1342" s="1">
        <v>2</v>
      </c>
      <c r="F1342" s="1">
        <v>1999</v>
      </c>
      <c r="G1342" s="1">
        <v>0</v>
      </c>
      <c r="H1342" s="1" t="s">
        <v>1823</v>
      </c>
      <c r="I1342" s="1" t="s">
        <v>1802</v>
      </c>
      <c r="J1342" s="1" t="s">
        <v>1802</v>
      </c>
      <c r="K1342" s="1" t="s">
        <v>1817</v>
      </c>
      <c r="L1342" s="1">
        <v>40</v>
      </c>
      <c r="M1342" s="1">
        <v>1414</v>
      </c>
      <c r="N1342">
        <f t="shared" si="180"/>
        <v>3998</v>
      </c>
      <c r="O1342">
        <f t="shared" si="181"/>
        <v>2828</v>
      </c>
      <c r="P1342">
        <f t="shared" si="182"/>
        <v>1170</v>
      </c>
      <c r="Q1342">
        <f t="shared" si="183"/>
        <v>0.29264632316158079</v>
      </c>
      <c r="R1342">
        <f t="shared" si="184"/>
        <v>3998</v>
      </c>
      <c r="S1342">
        <f t="shared" si="185"/>
        <v>1170</v>
      </c>
      <c r="T1342" t="str">
        <f t="shared" si="186"/>
        <v>Dec</v>
      </c>
      <c r="U1342" t="str">
        <f t="shared" si="187"/>
        <v>Dec-2024</v>
      </c>
      <c r="V1342" s="3">
        <f t="shared" si="188"/>
        <v>45627</v>
      </c>
      <c r="W1342" t="str">
        <f>VLOOKUP(D1342,Products!A:G,3,FALSE)</f>
        <v>Home &amp; Kitchen</v>
      </c>
      <c r="X1342" t="str">
        <f>VLOOKUP(D1342,Products!A:G,2,FALSE)</f>
        <v>Storage Box</v>
      </c>
    </row>
    <row r="1343" spans="1:24">
      <c r="A1343" s="1" t="s">
        <v>3155</v>
      </c>
      <c r="B1343" s="2">
        <v>45428</v>
      </c>
      <c r="C1343" s="1" t="s">
        <v>494</v>
      </c>
      <c r="D1343" s="1" t="s">
        <v>1788</v>
      </c>
      <c r="E1343" s="1">
        <v>2</v>
      </c>
      <c r="F1343" s="1">
        <v>3999</v>
      </c>
      <c r="G1343" s="1">
        <v>0</v>
      </c>
      <c r="H1343" s="1" t="s">
        <v>1821</v>
      </c>
      <c r="I1343" s="1" t="s">
        <v>1815</v>
      </c>
      <c r="J1343" s="1" t="s">
        <v>1815</v>
      </c>
      <c r="K1343" s="1" t="s">
        <v>1813</v>
      </c>
      <c r="L1343" s="1">
        <v>80</v>
      </c>
      <c r="M1343" s="1">
        <v>3076</v>
      </c>
      <c r="N1343">
        <f t="shared" si="180"/>
        <v>7998</v>
      </c>
      <c r="O1343">
        <f t="shared" si="181"/>
        <v>6152</v>
      </c>
      <c r="P1343">
        <f t="shared" si="182"/>
        <v>1846</v>
      </c>
      <c r="Q1343">
        <f t="shared" si="183"/>
        <v>0.23080770192548136</v>
      </c>
      <c r="R1343">
        <f t="shared" si="184"/>
        <v>0</v>
      </c>
      <c r="S1343">
        <f t="shared" si="185"/>
        <v>0</v>
      </c>
      <c r="T1343" t="str">
        <f t="shared" si="186"/>
        <v>May</v>
      </c>
      <c r="U1343" t="str">
        <f t="shared" si="187"/>
        <v>May-2024</v>
      </c>
      <c r="V1343" s="3">
        <f t="shared" si="188"/>
        <v>45413</v>
      </c>
      <c r="W1343" t="str">
        <f>VLOOKUP(D1343,Products!A:G,3,FALSE)</f>
        <v>Sports &amp; Fitness</v>
      </c>
      <c r="X1343" t="str">
        <f>VLOOKUP(D1343,Products!A:G,2,FALSE)</f>
        <v>Dumbbells</v>
      </c>
    </row>
    <row r="1344" spans="1:24">
      <c r="A1344" s="1" t="s">
        <v>3156</v>
      </c>
      <c r="B1344" s="2">
        <v>45731</v>
      </c>
      <c r="C1344" s="1" t="s">
        <v>899</v>
      </c>
      <c r="D1344" s="1" t="s">
        <v>1756</v>
      </c>
      <c r="E1344" s="1">
        <v>2</v>
      </c>
      <c r="F1344" s="1">
        <v>299</v>
      </c>
      <c r="G1344" s="1">
        <v>29.9</v>
      </c>
      <c r="H1344" s="1" t="s">
        <v>1821</v>
      </c>
      <c r="I1344" s="1" t="s">
        <v>1802</v>
      </c>
      <c r="J1344" s="1" t="s">
        <v>1809</v>
      </c>
      <c r="K1344" s="1" t="s">
        <v>1813</v>
      </c>
      <c r="L1344" s="1">
        <v>60</v>
      </c>
      <c r="M1344" s="1">
        <v>223</v>
      </c>
      <c r="N1344">
        <f t="shared" si="180"/>
        <v>568.1</v>
      </c>
      <c r="O1344">
        <f t="shared" si="181"/>
        <v>446</v>
      </c>
      <c r="P1344">
        <f t="shared" si="182"/>
        <v>122.10000000000002</v>
      </c>
      <c r="Q1344">
        <f t="shared" si="183"/>
        <v>0.21492694948072524</v>
      </c>
      <c r="R1344">
        <f t="shared" si="184"/>
        <v>568.1</v>
      </c>
      <c r="S1344">
        <f t="shared" si="185"/>
        <v>122.10000000000002</v>
      </c>
      <c r="T1344" t="str">
        <f t="shared" si="186"/>
        <v>Mar</v>
      </c>
      <c r="U1344" t="str">
        <f t="shared" si="187"/>
        <v>Mar-2025</v>
      </c>
      <c r="V1344" s="3">
        <f t="shared" si="188"/>
        <v>45717</v>
      </c>
      <c r="W1344" t="str">
        <f>VLOOKUP(D1344,Products!A:G,3,FALSE)</f>
        <v>Beauty &amp; Personal Care</v>
      </c>
      <c r="X1344" t="str">
        <f>VLOOKUP(D1344,Products!A:G,2,FALSE)</f>
        <v>Shampoo</v>
      </c>
    </row>
    <row r="1345" spans="1:24">
      <c r="A1345" s="1" t="s">
        <v>3157</v>
      </c>
      <c r="B1345" s="2">
        <v>45802</v>
      </c>
      <c r="C1345" s="1" t="s">
        <v>572</v>
      </c>
      <c r="D1345" s="1" t="s">
        <v>1771</v>
      </c>
      <c r="E1345" s="1">
        <v>2</v>
      </c>
      <c r="F1345" s="1">
        <v>399</v>
      </c>
      <c r="G1345" s="1">
        <v>119.7</v>
      </c>
      <c r="H1345" s="1" t="s">
        <v>1812</v>
      </c>
      <c r="I1345" s="1" t="s">
        <v>1802</v>
      </c>
      <c r="J1345" s="1" t="s">
        <v>1802</v>
      </c>
      <c r="K1345" s="1" t="s">
        <v>1810</v>
      </c>
      <c r="L1345" s="1">
        <v>60</v>
      </c>
      <c r="M1345" s="1">
        <v>257</v>
      </c>
      <c r="N1345">
        <f t="shared" si="180"/>
        <v>678.3</v>
      </c>
      <c r="O1345">
        <f t="shared" si="181"/>
        <v>514</v>
      </c>
      <c r="P1345">
        <f t="shared" si="182"/>
        <v>164.29999999999995</v>
      </c>
      <c r="Q1345">
        <f t="shared" si="183"/>
        <v>0.24222320507150225</v>
      </c>
      <c r="R1345">
        <f t="shared" si="184"/>
        <v>678.3</v>
      </c>
      <c r="S1345">
        <f t="shared" si="185"/>
        <v>164.29999999999995</v>
      </c>
      <c r="T1345" t="str">
        <f t="shared" si="186"/>
        <v>May</v>
      </c>
      <c r="U1345" t="str">
        <f t="shared" si="187"/>
        <v>May-2025</v>
      </c>
      <c r="V1345" s="3">
        <f t="shared" si="188"/>
        <v>45778</v>
      </c>
      <c r="W1345" t="str">
        <f>VLOOKUP(D1345,Products!A:G,3,FALSE)</f>
        <v>Beauty &amp; Personal Care</v>
      </c>
      <c r="X1345" t="str">
        <f>VLOOKUP(D1345,Products!A:G,2,FALSE)</f>
        <v>Perfume</v>
      </c>
    </row>
    <row r="1346" spans="1:24">
      <c r="A1346" s="1" t="s">
        <v>3158</v>
      </c>
      <c r="B1346" s="2">
        <v>45463</v>
      </c>
      <c r="C1346" s="1" t="s">
        <v>1485</v>
      </c>
      <c r="D1346" s="1" t="s">
        <v>1692</v>
      </c>
      <c r="E1346" s="1">
        <v>1</v>
      </c>
      <c r="F1346" s="1">
        <v>499</v>
      </c>
      <c r="G1346" s="1">
        <v>0</v>
      </c>
      <c r="H1346" s="1" t="s">
        <v>1823</v>
      </c>
      <c r="I1346" s="1" t="s">
        <v>1815</v>
      </c>
      <c r="J1346" s="1" t="s">
        <v>1815</v>
      </c>
      <c r="K1346" s="1" t="s">
        <v>1813</v>
      </c>
      <c r="L1346" s="1">
        <v>70</v>
      </c>
      <c r="M1346" s="1">
        <v>403</v>
      </c>
      <c r="N1346">
        <f t="shared" si="180"/>
        <v>499</v>
      </c>
      <c r="O1346">
        <f t="shared" si="181"/>
        <v>403</v>
      </c>
      <c r="P1346">
        <f t="shared" si="182"/>
        <v>96</v>
      </c>
      <c r="Q1346">
        <f t="shared" si="183"/>
        <v>0.19238476953907815</v>
      </c>
      <c r="R1346">
        <f t="shared" si="184"/>
        <v>0</v>
      </c>
      <c r="S1346">
        <f t="shared" si="185"/>
        <v>0</v>
      </c>
      <c r="T1346" t="str">
        <f t="shared" si="186"/>
        <v>Jun</v>
      </c>
      <c r="U1346" t="str">
        <f t="shared" si="187"/>
        <v>Jun-2024</v>
      </c>
      <c r="V1346" s="3">
        <f t="shared" si="188"/>
        <v>45444</v>
      </c>
      <c r="W1346" t="str">
        <f>VLOOKUP(D1346,Products!A:G,3,FALSE)</f>
        <v>Electronics</v>
      </c>
      <c r="X1346" t="str">
        <f>VLOOKUP(D1346,Products!A:G,2,FALSE)</f>
        <v>Power Bank</v>
      </c>
    </row>
    <row r="1347" spans="1:24">
      <c r="A1347" s="1" t="s">
        <v>3159</v>
      </c>
      <c r="B1347" s="2">
        <v>45795</v>
      </c>
      <c r="C1347" s="1" t="s">
        <v>1383</v>
      </c>
      <c r="D1347" s="1" t="s">
        <v>1793</v>
      </c>
      <c r="E1347" s="1">
        <v>1</v>
      </c>
      <c r="F1347" s="1">
        <v>299</v>
      </c>
      <c r="G1347" s="1">
        <v>44.85</v>
      </c>
      <c r="H1347" s="1" t="s">
        <v>1812</v>
      </c>
      <c r="I1347" s="1" t="s">
        <v>1802</v>
      </c>
      <c r="J1347" s="1" t="s">
        <v>1802</v>
      </c>
      <c r="K1347" s="1" t="s">
        <v>1813</v>
      </c>
      <c r="L1347" s="1">
        <v>80</v>
      </c>
      <c r="M1347" s="1">
        <v>221</v>
      </c>
      <c r="N1347">
        <f t="shared" ref="N1347:N1410" si="189">E1347*F1347-G1347</f>
        <v>254.15</v>
      </c>
      <c r="O1347">
        <f t="shared" ref="O1347:O1410" si="190">E1347*M1347</f>
        <v>221</v>
      </c>
      <c r="P1347">
        <f t="shared" ref="P1347:P1410" si="191">N1347-O1347</f>
        <v>33.150000000000006</v>
      </c>
      <c r="Q1347">
        <f t="shared" ref="Q1347:Q1410" si="192">IFERROR(P1347/N1347,0)</f>
        <v>0.13043478260869568</v>
      </c>
      <c r="R1347">
        <f t="shared" ref="R1347:R1410" si="193">IF(I1347="Cancelled",0,N1347)</f>
        <v>254.15</v>
      </c>
      <c r="S1347">
        <f t="shared" ref="S1347:S1410" si="194">IF(I1347="Cancelled",0,P1347)</f>
        <v>33.150000000000006</v>
      </c>
      <c r="T1347" t="str">
        <f t="shared" ref="T1347:T1410" si="195">TEXT(B1347,"mmm")</f>
        <v>May</v>
      </c>
      <c r="U1347" t="str">
        <f t="shared" ref="U1347:U1410" si="196">TEXT(B1347,"mmm-yyyy")</f>
        <v>May-2025</v>
      </c>
      <c r="V1347" s="3">
        <f t="shared" ref="V1347:V1410" si="197">DATE(YEAR(B1347),MONTH(B1347),1)</f>
        <v>45778</v>
      </c>
      <c r="W1347" t="str">
        <f>VLOOKUP(D1347,Products!A:G,3,FALSE)</f>
        <v>Sports &amp; Fitness</v>
      </c>
      <c r="X1347" t="str">
        <f>VLOOKUP(D1347,Products!A:G,2,FALSE)</f>
        <v>Fitness Band</v>
      </c>
    </row>
    <row r="1348" spans="1:24">
      <c r="A1348" s="1" t="s">
        <v>3160</v>
      </c>
      <c r="B1348" s="2">
        <v>45432</v>
      </c>
      <c r="C1348" s="1" t="s">
        <v>224</v>
      </c>
      <c r="D1348" s="1" t="s">
        <v>1714</v>
      </c>
      <c r="E1348" s="1">
        <v>3</v>
      </c>
      <c r="F1348" s="1">
        <v>4999</v>
      </c>
      <c r="G1348" s="1">
        <v>2249.5500000000002</v>
      </c>
      <c r="H1348" s="1" t="s">
        <v>1823</v>
      </c>
      <c r="I1348" s="1" t="s">
        <v>1802</v>
      </c>
      <c r="J1348" s="1" t="s">
        <v>1802</v>
      </c>
      <c r="K1348" s="1" t="s">
        <v>1813</v>
      </c>
      <c r="L1348" s="1">
        <v>80</v>
      </c>
      <c r="M1348" s="1">
        <v>3985</v>
      </c>
      <c r="N1348">
        <f t="shared" si="189"/>
        <v>12747.45</v>
      </c>
      <c r="O1348">
        <f t="shared" si="190"/>
        <v>11955</v>
      </c>
      <c r="P1348">
        <f t="shared" si="191"/>
        <v>792.45000000000073</v>
      </c>
      <c r="Q1348">
        <f t="shared" si="192"/>
        <v>6.2165374251320904E-2</v>
      </c>
      <c r="R1348">
        <f t="shared" si="193"/>
        <v>12747.45</v>
      </c>
      <c r="S1348">
        <f t="shared" si="194"/>
        <v>792.45000000000073</v>
      </c>
      <c r="T1348" t="str">
        <f t="shared" si="195"/>
        <v>May</v>
      </c>
      <c r="U1348" t="str">
        <f t="shared" si="196"/>
        <v>May-2024</v>
      </c>
      <c r="V1348" s="3">
        <f t="shared" si="197"/>
        <v>45413</v>
      </c>
      <c r="W1348" t="str">
        <f>VLOOKUP(D1348,Products!A:G,3,FALSE)</f>
        <v>Fashion</v>
      </c>
      <c r="X1348" t="str">
        <f>VLOOKUP(D1348,Products!A:G,2,FALSE)</f>
        <v>Jacket</v>
      </c>
    </row>
    <row r="1349" spans="1:24">
      <c r="A1349" s="1" t="s">
        <v>3161</v>
      </c>
      <c r="B1349" s="2">
        <v>45393</v>
      </c>
      <c r="C1349" s="1" t="s">
        <v>495</v>
      </c>
      <c r="D1349" s="1" t="s">
        <v>1772</v>
      </c>
      <c r="E1349" s="1">
        <v>2</v>
      </c>
      <c r="F1349" s="1">
        <v>1999</v>
      </c>
      <c r="G1349" s="1">
        <v>0</v>
      </c>
      <c r="H1349" s="1" t="s">
        <v>1821</v>
      </c>
      <c r="I1349" s="1" t="s">
        <v>1802</v>
      </c>
      <c r="J1349" s="1" t="s">
        <v>1802</v>
      </c>
      <c r="K1349" s="1" t="s">
        <v>1813</v>
      </c>
      <c r="L1349" s="1">
        <v>60</v>
      </c>
      <c r="M1349" s="1">
        <v>1506</v>
      </c>
      <c r="N1349">
        <f t="shared" si="189"/>
        <v>3998</v>
      </c>
      <c r="O1349">
        <f t="shared" si="190"/>
        <v>3012</v>
      </c>
      <c r="P1349">
        <f t="shared" si="191"/>
        <v>986</v>
      </c>
      <c r="Q1349">
        <f t="shared" si="192"/>
        <v>0.2466233116558279</v>
      </c>
      <c r="R1349">
        <f t="shared" si="193"/>
        <v>3998</v>
      </c>
      <c r="S1349">
        <f t="shared" si="194"/>
        <v>986</v>
      </c>
      <c r="T1349" t="str">
        <f t="shared" si="195"/>
        <v>Apr</v>
      </c>
      <c r="U1349" t="str">
        <f t="shared" si="196"/>
        <v>Apr-2024</v>
      </c>
      <c r="V1349" s="3">
        <f t="shared" si="197"/>
        <v>45383</v>
      </c>
      <c r="W1349" t="str">
        <f>VLOOKUP(D1349,Products!A:G,3,FALSE)</f>
        <v>Beauty &amp; Personal Care</v>
      </c>
      <c r="X1349" t="str">
        <f>VLOOKUP(D1349,Products!A:G,2,FALSE)</f>
        <v>Perfume</v>
      </c>
    </row>
    <row r="1350" spans="1:24">
      <c r="A1350" s="1" t="s">
        <v>3162</v>
      </c>
      <c r="B1350" s="2">
        <v>45615</v>
      </c>
      <c r="C1350" s="1" t="s">
        <v>1205</v>
      </c>
      <c r="D1350" s="1" t="s">
        <v>1722</v>
      </c>
      <c r="E1350" s="1">
        <v>2</v>
      </c>
      <c r="F1350" s="1">
        <v>399</v>
      </c>
      <c r="G1350" s="1">
        <v>0</v>
      </c>
      <c r="H1350" s="1" t="s">
        <v>1821</v>
      </c>
      <c r="I1350" s="1" t="s">
        <v>1815</v>
      </c>
      <c r="J1350" s="1" t="s">
        <v>1815</v>
      </c>
      <c r="K1350" s="1" t="s">
        <v>1810</v>
      </c>
      <c r="L1350" s="1">
        <v>60</v>
      </c>
      <c r="M1350" s="1">
        <v>315</v>
      </c>
      <c r="N1350">
        <f t="shared" si="189"/>
        <v>798</v>
      </c>
      <c r="O1350">
        <f t="shared" si="190"/>
        <v>630</v>
      </c>
      <c r="P1350">
        <f t="shared" si="191"/>
        <v>168</v>
      </c>
      <c r="Q1350">
        <f t="shared" si="192"/>
        <v>0.21052631578947367</v>
      </c>
      <c r="R1350">
        <f t="shared" si="193"/>
        <v>0</v>
      </c>
      <c r="S1350">
        <f t="shared" si="194"/>
        <v>0</v>
      </c>
      <c r="T1350" t="str">
        <f t="shared" si="195"/>
        <v>Nov</v>
      </c>
      <c r="U1350" t="str">
        <f t="shared" si="196"/>
        <v>Nov-2024</v>
      </c>
      <c r="V1350" s="3">
        <f t="shared" si="197"/>
        <v>45597</v>
      </c>
      <c r="W1350" t="str">
        <f>VLOOKUP(D1350,Products!A:G,3,FALSE)</f>
        <v>Home &amp; Kitchen</v>
      </c>
      <c r="X1350" t="str">
        <f>VLOOKUP(D1350,Products!A:G,2,FALSE)</f>
        <v>Mixer Grinder</v>
      </c>
    </row>
    <row r="1351" spans="1:24">
      <c r="A1351" s="1" t="s">
        <v>3163</v>
      </c>
      <c r="B1351" s="2">
        <v>45428</v>
      </c>
      <c r="C1351" s="1" t="s">
        <v>1513</v>
      </c>
      <c r="D1351" s="1" t="s">
        <v>1738</v>
      </c>
      <c r="E1351" s="1">
        <v>1</v>
      </c>
      <c r="F1351" s="1">
        <v>599</v>
      </c>
      <c r="G1351" s="1">
        <v>59.9</v>
      </c>
      <c r="H1351" s="1" t="s">
        <v>1821</v>
      </c>
      <c r="I1351" s="1" t="s">
        <v>1802</v>
      </c>
      <c r="J1351" s="1" t="s">
        <v>1809</v>
      </c>
      <c r="K1351" s="1" t="s">
        <v>1803</v>
      </c>
      <c r="L1351" s="1">
        <v>60</v>
      </c>
      <c r="M1351" s="1">
        <v>443</v>
      </c>
      <c r="N1351">
        <f t="shared" si="189"/>
        <v>539.1</v>
      </c>
      <c r="O1351">
        <f t="shared" si="190"/>
        <v>443</v>
      </c>
      <c r="P1351">
        <f t="shared" si="191"/>
        <v>96.100000000000023</v>
      </c>
      <c r="Q1351">
        <f t="shared" si="192"/>
        <v>0.17826006306807646</v>
      </c>
      <c r="R1351">
        <f t="shared" si="193"/>
        <v>539.1</v>
      </c>
      <c r="S1351">
        <f t="shared" si="194"/>
        <v>96.100000000000023</v>
      </c>
      <c r="T1351" t="str">
        <f t="shared" si="195"/>
        <v>May</v>
      </c>
      <c r="U1351" t="str">
        <f t="shared" si="196"/>
        <v>May-2024</v>
      </c>
      <c r="V1351" s="3">
        <f t="shared" si="197"/>
        <v>45413</v>
      </c>
      <c r="W1351" t="str">
        <f>VLOOKUP(D1351,Products!A:G,3,FALSE)</f>
        <v>Home &amp; Kitchen</v>
      </c>
      <c r="X1351" t="str">
        <f>VLOOKUP(D1351,Products!A:G,2,FALSE)</f>
        <v>Bedsheet</v>
      </c>
    </row>
    <row r="1352" spans="1:24">
      <c r="A1352" s="1" t="s">
        <v>3164</v>
      </c>
      <c r="B1352" s="2">
        <v>45535</v>
      </c>
      <c r="C1352" s="1" t="s">
        <v>165</v>
      </c>
      <c r="D1352" s="1" t="s">
        <v>1799</v>
      </c>
      <c r="E1352" s="1">
        <v>1</v>
      </c>
      <c r="F1352" s="1">
        <v>4999</v>
      </c>
      <c r="G1352" s="1">
        <v>0</v>
      </c>
      <c r="H1352" s="1" t="s">
        <v>1821</v>
      </c>
      <c r="I1352" s="1" t="s">
        <v>1802</v>
      </c>
      <c r="J1352" s="1" t="s">
        <v>1802</v>
      </c>
      <c r="K1352" s="1" t="s">
        <v>1807</v>
      </c>
      <c r="L1352" s="1">
        <v>50</v>
      </c>
      <c r="M1352" s="1">
        <v>3463</v>
      </c>
      <c r="N1352">
        <f t="shared" si="189"/>
        <v>4999</v>
      </c>
      <c r="O1352">
        <f t="shared" si="190"/>
        <v>3463</v>
      </c>
      <c r="P1352">
        <f t="shared" si="191"/>
        <v>1536</v>
      </c>
      <c r="Q1352">
        <f t="shared" si="192"/>
        <v>0.30726145229045809</v>
      </c>
      <c r="R1352">
        <f t="shared" si="193"/>
        <v>4999</v>
      </c>
      <c r="S1352">
        <f t="shared" si="194"/>
        <v>1536</v>
      </c>
      <c r="T1352" t="str">
        <f t="shared" si="195"/>
        <v>Aug</v>
      </c>
      <c r="U1352" t="str">
        <f t="shared" si="196"/>
        <v>Aug-2024</v>
      </c>
      <c r="V1352" s="3">
        <f t="shared" si="197"/>
        <v>45505</v>
      </c>
      <c r="W1352" t="str">
        <f>VLOOKUP(D1352,Products!A:G,3,FALSE)</f>
        <v>Sports &amp; Fitness</v>
      </c>
      <c r="X1352" t="str">
        <f>VLOOKUP(D1352,Products!A:G,2,FALSE)</f>
        <v>Cricket Bat</v>
      </c>
    </row>
    <row r="1353" spans="1:24">
      <c r="A1353" s="1" t="s">
        <v>3165</v>
      </c>
      <c r="B1353" s="2">
        <v>45804</v>
      </c>
      <c r="C1353" s="1" t="s">
        <v>962</v>
      </c>
      <c r="D1353" s="1" t="s">
        <v>1715</v>
      </c>
      <c r="E1353" s="1">
        <v>2</v>
      </c>
      <c r="F1353" s="1">
        <v>1299</v>
      </c>
      <c r="G1353" s="1">
        <v>519.6</v>
      </c>
      <c r="H1353" s="1" t="s">
        <v>1805</v>
      </c>
      <c r="I1353" s="1" t="s">
        <v>1802</v>
      </c>
      <c r="J1353" s="1" t="s">
        <v>1802</v>
      </c>
      <c r="K1353" s="1" t="s">
        <v>1807</v>
      </c>
      <c r="L1353" s="1">
        <v>80</v>
      </c>
      <c r="M1353" s="1">
        <v>863</v>
      </c>
      <c r="N1353">
        <f t="shared" si="189"/>
        <v>2078.4</v>
      </c>
      <c r="O1353">
        <f t="shared" si="190"/>
        <v>1726</v>
      </c>
      <c r="P1353">
        <f t="shared" si="191"/>
        <v>352.40000000000009</v>
      </c>
      <c r="Q1353">
        <f t="shared" si="192"/>
        <v>0.16955350269438033</v>
      </c>
      <c r="R1353">
        <f t="shared" si="193"/>
        <v>2078.4</v>
      </c>
      <c r="S1353">
        <f t="shared" si="194"/>
        <v>352.40000000000009</v>
      </c>
      <c r="T1353" t="str">
        <f t="shared" si="195"/>
        <v>May</v>
      </c>
      <c r="U1353" t="str">
        <f t="shared" si="196"/>
        <v>May-2025</v>
      </c>
      <c r="V1353" s="3">
        <f t="shared" si="197"/>
        <v>45778</v>
      </c>
      <c r="W1353" t="str">
        <f>VLOOKUP(D1353,Products!A:G,3,FALSE)</f>
        <v>Fashion</v>
      </c>
      <c r="X1353" t="str">
        <f>VLOOKUP(D1353,Products!A:G,2,FALSE)</f>
        <v>Jacket</v>
      </c>
    </row>
    <row r="1354" spans="1:24">
      <c r="A1354" s="1" t="s">
        <v>3166</v>
      </c>
      <c r="B1354" s="2">
        <v>45499</v>
      </c>
      <c r="C1354" s="1" t="s">
        <v>522</v>
      </c>
      <c r="D1354" s="1" t="s">
        <v>1779</v>
      </c>
      <c r="E1354" s="1">
        <v>4</v>
      </c>
      <c r="F1354" s="1">
        <v>999</v>
      </c>
      <c r="G1354" s="1">
        <v>0</v>
      </c>
      <c r="H1354" s="1" t="s">
        <v>1801</v>
      </c>
      <c r="I1354" s="1" t="s">
        <v>1802</v>
      </c>
      <c r="J1354" s="1" t="s">
        <v>1802</v>
      </c>
      <c r="K1354" s="1" t="s">
        <v>1810</v>
      </c>
      <c r="L1354" s="1">
        <v>50</v>
      </c>
      <c r="M1354" s="1">
        <v>809</v>
      </c>
      <c r="N1354">
        <f t="shared" si="189"/>
        <v>3996</v>
      </c>
      <c r="O1354">
        <f t="shared" si="190"/>
        <v>3236</v>
      </c>
      <c r="P1354">
        <f t="shared" si="191"/>
        <v>760</v>
      </c>
      <c r="Q1354">
        <f t="shared" si="192"/>
        <v>0.19019019019019018</v>
      </c>
      <c r="R1354">
        <f t="shared" si="193"/>
        <v>3996</v>
      </c>
      <c r="S1354">
        <f t="shared" si="194"/>
        <v>760</v>
      </c>
      <c r="T1354" t="str">
        <f t="shared" si="195"/>
        <v>Jul</v>
      </c>
      <c r="U1354" t="str">
        <f t="shared" si="196"/>
        <v>Jul-2024</v>
      </c>
      <c r="V1354" s="3">
        <f t="shared" si="197"/>
        <v>45474</v>
      </c>
      <c r="W1354" t="str">
        <f>VLOOKUP(D1354,Products!A:G,3,FALSE)</f>
        <v>Sports &amp; Fitness</v>
      </c>
      <c r="X1354" t="str">
        <f>VLOOKUP(D1354,Products!A:G,2,FALSE)</f>
        <v>Yoga Mat</v>
      </c>
    </row>
    <row r="1355" spans="1:24">
      <c r="A1355" s="1" t="s">
        <v>3167</v>
      </c>
      <c r="B1355" s="2">
        <v>45467</v>
      </c>
      <c r="C1355" s="1" t="s">
        <v>954</v>
      </c>
      <c r="D1355" s="1" t="s">
        <v>1725</v>
      </c>
      <c r="E1355" s="1">
        <v>3</v>
      </c>
      <c r="F1355" s="1">
        <v>2499</v>
      </c>
      <c r="G1355" s="1">
        <v>0</v>
      </c>
      <c r="H1355" s="1" t="s">
        <v>1801</v>
      </c>
      <c r="I1355" s="1" t="s">
        <v>1815</v>
      </c>
      <c r="J1355" s="1" t="s">
        <v>1815</v>
      </c>
      <c r="K1355" s="1" t="s">
        <v>1813</v>
      </c>
      <c r="L1355" s="1">
        <v>40</v>
      </c>
      <c r="M1355" s="1">
        <v>1833</v>
      </c>
      <c r="N1355">
        <f t="shared" si="189"/>
        <v>7497</v>
      </c>
      <c r="O1355">
        <f t="shared" si="190"/>
        <v>5499</v>
      </c>
      <c r="P1355">
        <f t="shared" si="191"/>
        <v>1998</v>
      </c>
      <c r="Q1355">
        <f t="shared" si="192"/>
        <v>0.26650660264105641</v>
      </c>
      <c r="R1355">
        <f t="shared" si="193"/>
        <v>0</v>
      </c>
      <c r="S1355">
        <f t="shared" si="194"/>
        <v>0</v>
      </c>
      <c r="T1355" t="str">
        <f t="shared" si="195"/>
        <v>Jun</v>
      </c>
      <c r="U1355" t="str">
        <f t="shared" si="196"/>
        <v>Jun-2024</v>
      </c>
      <c r="V1355" s="3">
        <f t="shared" si="197"/>
        <v>45444</v>
      </c>
      <c r="W1355" t="str">
        <f>VLOOKUP(D1355,Products!A:G,3,FALSE)</f>
        <v>Home &amp; Kitchen</v>
      </c>
      <c r="X1355" t="str">
        <f>VLOOKUP(D1355,Products!A:G,2,FALSE)</f>
        <v>Mixer Grinder</v>
      </c>
    </row>
    <row r="1356" spans="1:24">
      <c r="A1356" s="1" t="s">
        <v>3168</v>
      </c>
      <c r="B1356" s="2">
        <v>45626</v>
      </c>
      <c r="C1356" s="1" t="s">
        <v>973</v>
      </c>
      <c r="D1356" s="1" t="s">
        <v>1707</v>
      </c>
      <c r="E1356" s="1">
        <v>2</v>
      </c>
      <c r="F1356" s="1">
        <v>2499</v>
      </c>
      <c r="G1356" s="1">
        <v>0</v>
      </c>
      <c r="H1356" s="1" t="s">
        <v>1801</v>
      </c>
      <c r="I1356" s="1" t="s">
        <v>1815</v>
      </c>
      <c r="J1356" s="1" t="s">
        <v>1815</v>
      </c>
      <c r="K1356" s="1" t="s">
        <v>1813</v>
      </c>
      <c r="L1356" s="1">
        <v>70</v>
      </c>
      <c r="M1356" s="1">
        <v>1584</v>
      </c>
      <c r="N1356">
        <f t="shared" si="189"/>
        <v>4998</v>
      </c>
      <c r="O1356">
        <f t="shared" si="190"/>
        <v>3168</v>
      </c>
      <c r="P1356">
        <f t="shared" si="191"/>
        <v>1830</v>
      </c>
      <c r="Q1356">
        <f t="shared" si="192"/>
        <v>0.36614645858343337</v>
      </c>
      <c r="R1356">
        <f t="shared" si="193"/>
        <v>0</v>
      </c>
      <c r="S1356">
        <f t="shared" si="194"/>
        <v>0</v>
      </c>
      <c r="T1356" t="str">
        <f t="shared" si="195"/>
        <v>Nov</v>
      </c>
      <c r="U1356" t="str">
        <f t="shared" si="196"/>
        <v>Nov-2024</v>
      </c>
      <c r="V1356" s="3">
        <f t="shared" si="197"/>
        <v>45597</v>
      </c>
      <c r="W1356" t="str">
        <f>VLOOKUP(D1356,Products!A:G,3,FALSE)</f>
        <v>Fashion</v>
      </c>
      <c r="X1356" t="str">
        <f>VLOOKUP(D1356,Products!A:G,2,FALSE)</f>
        <v>Sneakers</v>
      </c>
    </row>
    <row r="1357" spans="1:24">
      <c r="A1357" s="1" t="s">
        <v>3169</v>
      </c>
      <c r="B1357" s="2">
        <v>45329</v>
      </c>
      <c r="C1357" s="1" t="s">
        <v>823</v>
      </c>
      <c r="D1357" s="1" t="s">
        <v>1704</v>
      </c>
      <c r="E1357" s="1">
        <v>1</v>
      </c>
      <c r="F1357" s="1">
        <v>599</v>
      </c>
      <c r="G1357" s="1">
        <v>29.95</v>
      </c>
      <c r="H1357" s="1" t="s">
        <v>1812</v>
      </c>
      <c r="I1357" s="1" t="s">
        <v>1802</v>
      </c>
      <c r="J1357" s="1" t="s">
        <v>1802</v>
      </c>
      <c r="K1357" s="1" t="s">
        <v>1813</v>
      </c>
      <c r="L1357" s="1">
        <v>70</v>
      </c>
      <c r="M1357" s="1">
        <v>363</v>
      </c>
      <c r="N1357">
        <f t="shared" si="189"/>
        <v>569.04999999999995</v>
      </c>
      <c r="O1357">
        <f t="shared" si="190"/>
        <v>363</v>
      </c>
      <c r="P1357">
        <f t="shared" si="191"/>
        <v>206.04999999999995</v>
      </c>
      <c r="Q1357">
        <f t="shared" si="192"/>
        <v>0.36209471926895698</v>
      </c>
      <c r="R1357">
        <f t="shared" si="193"/>
        <v>569.04999999999995</v>
      </c>
      <c r="S1357">
        <f t="shared" si="194"/>
        <v>206.04999999999995</v>
      </c>
      <c r="T1357" t="str">
        <f t="shared" si="195"/>
        <v>Feb</v>
      </c>
      <c r="U1357" t="str">
        <f t="shared" si="196"/>
        <v>Feb-2024</v>
      </c>
      <c r="V1357" s="3">
        <f t="shared" si="197"/>
        <v>45323</v>
      </c>
      <c r="W1357" t="str">
        <f>VLOOKUP(D1357,Products!A:G,3,FALSE)</f>
        <v>Fashion</v>
      </c>
      <c r="X1357" t="str">
        <f>VLOOKUP(D1357,Products!A:G,2,FALSE)</f>
        <v>Jeans</v>
      </c>
    </row>
    <row r="1358" spans="1:24">
      <c r="A1358" s="1" t="s">
        <v>3170</v>
      </c>
      <c r="B1358" s="2">
        <v>45564</v>
      </c>
      <c r="C1358" s="1" t="s">
        <v>816</v>
      </c>
      <c r="D1358" s="1" t="s">
        <v>1736</v>
      </c>
      <c r="E1358" s="1">
        <v>2</v>
      </c>
      <c r="F1358" s="1">
        <v>2499</v>
      </c>
      <c r="G1358" s="1">
        <v>249.9</v>
      </c>
      <c r="H1358" s="1" t="s">
        <v>1821</v>
      </c>
      <c r="I1358" s="1" t="s">
        <v>1802</v>
      </c>
      <c r="J1358" s="1" t="s">
        <v>1802</v>
      </c>
      <c r="K1358" s="1" t="s">
        <v>1819</v>
      </c>
      <c r="L1358" s="1">
        <v>40</v>
      </c>
      <c r="M1358" s="1">
        <v>1946</v>
      </c>
      <c r="N1358">
        <f t="shared" si="189"/>
        <v>4748.1000000000004</v>
      </c>
      <c r="O1358">
        <f t="shared" si="190"/>
        <v>3892</v>
      </c>
      <c r="P1358">
        <f t="shared" si="191"/>
        <v>856.10000000000036</v>
      </c>
      <c r="Q1358">
        <f t="shared" si="192"/>
        <v>0.18030370042753949</v>
      </c>
      <c r="R1358">
        <f t="shared" si="193"/>
        <v>4748.1000000000004</v>
      </c>
      <c r="S1358">
        <f t="shared" si="194"/>
        <v>856.10000000000036</v>
      </c>
      <c r="T1358" t="str">
        <f t="shared" si="195"/>
        <v>Sep</v>
      </c>
      <c r="U1358" t="str">
        <f t="shared" si="196"/>
        <v>Sep-2024</v>
      </c>
      <c r="V1358" s="3">
        <f t="shared" si="197"/>
        <v>45536</v>
      </c>
      <c r="W1358" t="str">
        <f>VLOOKUP(D1358,Products!A:G,3,FALSE)</f>
        <v>Home &amp; Kitchen</v>
      </c>
      <c r="X1358" t="str">
        <f>VLOOKUP(D1358,Products!A:G,2,FALSE)</f>
        <v>Cookware Set</v>
      </c>
    </row>
    <row r="1359" spans="1:24">
      <c r="A1359" s="1" t="s">
        <v>3171</v>
      </c>
      <c r="B1359" s="2">
        <v>45567</v>
      </c>
      <c r="C1359" s="1" t="s">
        <v>1498</v>
      </c>
      <c r="D1359" s="1" t="s">
        <v>1680</v>
      </c>
      <c r="E1359" s="1">
        <v>1</v>
      </c>
      <c r="F1359" s="1">
        <v>2499</v>
      </c>
      <c r="G1359" s="1">
        <v>249.9</v>
      </c>
      <c r="H1359" s="1" t="s">
        <v>1801</v>
      </c>
      <c r="I1359" s="1" t="s">
        <v>1802</v>
      </c>
      <c r="J1359" s="1" t="s">
        <v>1802</v>
      </c>
      <c r="K1359" s="1" t="s">
        <v>1813</v>
      </c>
      <c r="L1359" s="1">
        <v>80</v>
      </c>
      <c r="M1359" s="1">
        <v>2030</v>
      </c>
      <c r="N1359">
        <f t="shared" si="189"/>
        <v>2249.1</v>
      </c>
      <c r="O1359">
        <f t="shared" si="190"/>
        <v>2030</v>
      </c>
      <c r="P1359">
        <f t="shared" si="191"/>
        <v>219.09999999999991</v>
      </c>
      <c r="Q1359">
        <f t="shared" si="192"/>
        <v>9.7416744475567973E-2</v>
      </c>
      <c r="R1359">
        <f t="shared" si="193"/>
        <v>2249.1</v>
      </c>
      <c r="S1359">
        <f t="shared" si="194"/>
        <v>219.09999999999991</v>
      </c>
      <c r="T1359" t="str">
        <f t="shared" si="195"/>
        <v>Oct</v>
      </c>
      <c r="U1359" t="str">
        <f t="shared" si="196"/>
        <v>Oct-2024</v>
      </c>
      <c r="V1359" s="3">
        <f t="shared" si="197"/>
        <v>45566</v>
      </c>
      <c r="W1359" t="str">
        <f>VLOOKUP(D1359,Products!A:G,3,FALSE)</f>
        <v>Electronics</v>
      </c>
      <c r="X1359" t="str">
        <f>VLOOKUP(D1359,Products!A:G,2,FALSE)</f>
        <v>Headphones</v>
      </c>
    </row>
    <row r="1360" spans="1:24">
      <c r="A1360" s="1" t="s">
        <v>3172</v>
      </c>
      <c r="B1360" s="2">
        <v>45789</v>
      </c>
      <c r="C1360" s="1" t="s">
        <v>1555</v>
      </c>
      <c r="D1360" s="1" t="s">
        <v>1700</v>
      </c>
      <c r="E1360" s="1">
        <v>3</v>
      </c>
      <c r="F1360" s="1">
        <v>8999</v>
      </c>
      <c r="G1360" s="1">
        <v>0</v>
      </c>
      <c r="H1360" s="1" t="s">
        <v>1821</v>
      </c>
      <c r="I1360" s="1" t="s">
        <v>1815</v>
      </c>
      <c r="J1360" s="1" t="s">
        <v>1815</v>
      </c>
      <c r="K1360" s="1" t="s">
        <v>1813</v>
      </c>
      <c r="L1360" s="1">
        <v>60</v>
      </c>
      <c r="M1360" s="1">
        <v>6419</v>
      </c>
      <c r="N1360">
        <f t="shared" si="189"/>
        <v>26997</v>
      </c>
      <c r="O1360">
        <f t="shared" si="190"/>
        <v>19257</v>
      </c>
      <c r="P1360">
        <f t="shared" si="191"/>
        <v>7740</v>
      </c>
      <c r="Q1360">
        <f t="shared" si="192"/>
        <v>0.28669852205800644</v>
      </c>
      <c r="R1360">
        <f t="shared" si="193"/>
        <v>0</v>
      </c>
      <c r="S1360">
        <f t="shared" si="194"/>
        <v>0</v>
      </c>
      <c r="T1360" t="str">
        <f t="shared" si="195"/>
        <v>May</v>
      </c>
      <c r="U1360" t="str">
        <f t="shared" si="196"/>
        <v>May-2025</v>
      </c>
      <c r="V1360" s="3">
        <f t="shared" si="197"/>
        <v>45778</v>
      </c>
      <c r="W1360" t="str">
        <f>VLOOKUP(D1360,Products!A:G,3,FALSE)</f>
        <v>Fashion</v>
      </c>
      <c r="X1360" t="str">
        <f>VLOOKUP(D1360,Products!A:G,2,FALSE)</f>
        <v>T-Shirt</v>
      </c>
    </row>
    <row r="1361" spans="1:24">
      <c r="A1361" s="1" t="s">
        <v>3173</v>
      </c>
      <c r="B1361" s="2">
        <v>45752</v>
      </c>
      <c r="C1361" s="1" t="s">
        <v>874</v>
      </c>
      <c r="D1361" s="1" t="s">
        <v>1741</v>
      </c>
      <c r="E1361" s="1">
        <v>3</v>
      </c>
      <c r="F1361" s="1">
        <v>799</v>
      </c>
      <c r="G1361" s="1">
        <v>239.7</v>
      </c>
      <c r="H1361" s="1" t="s">
        <v>1805</v>
      </c>
      <c r="I1361" s="1" t="s">
        <v>1802</v>
      </c>
      <c r="J1361" s="1" t="s">
        <v>1802</v>
      </c>
      <c r="K1361" s="1" t="s">
        <v>1817</v>
      </c>
      <c r="L1361" s="1">
        <v>80</v>
      </c>
      <c r="M1361" s="1">
        <v>596</v>
      </c>
      <c r="N1361">
        <f t="shared" si="189"/>
        <v>2157.3000000000002</v>
      </c>
      <c r="O1361">
        <f t="shared" si="190"/>
        <v>1788</v>
      </c>
      <c r="P1361">
        <f t="shared" si="191"/>
        <v>369.30000000000018</v>
      </c>
      <c r="Q1361">
        <f t="shared" si="192"/>
        <v>0.17118620497844536</v>
      </c>
      <c r="R1361">
        <f t="shared" si="193"/>
        <v>2157.3000000000002</v>
      </c>
      <c r="S1361">
        <f t="shared" si="194"/>
        <v>369.30000000000018</v>
      </c>
      <c r="T1361" t="str">
        <f t="shared" si="195"/>
        <v>Apr</v>
      </c>
      <c r="U1361" t="str">
        <f t="shared" si="196"/>
        <v>Apr-2025</v>
      </c>
      <c r="V1361" s="3">
        <f t="shared" si="197"/>
        <v>45748</v>
      </c>
      <c r="W1361" t="str">
        <f>VLOOKUP(D1361,Products!A:G,3,FALSE)</f>
        <v>Home &amp; Kitchen</v>
      </c>
      <c r="X1361" t="str">
        <f>VLOOKUP(D1361,Products!A:G,2,FALSE)</f>
        <v>Bedsheet</v>
      </c>
    </row>
    <row r="1362" spans="1:24">
      <c r="A1362" s="1" t="s">
        <v>3174</v>
      </c>
      <c r="B1362" s="2">
        <v>45611</v>
      </c>
      <c r="C1362" s="1" t="s">
        <v>283</v>
      </c>
      <c r="D1362" s="1" t="s">
        <v>1692</v>
      </c>
      <c r="E1362" s="1">
        <v>3</v>
      </c>
      <c r="F1362" s="1">
        <v>499</v>
      </c>
      <c r="G1362" s="1">
        <v>149.69999999999999</v>
      </c>
      <c r="H1362" s="1" t="s">
        <v>1801</v>
      </c>
      <c r="I1362" s="1" t="s">
        <v>1802</v>
      </c>
      <c r="J1362" s="1" t="s">
        <v>1802</v>
      </c>
      <c r="K1362" s="1" t="s">
        <v>1807</v>
      </c>
      <c r="L1362" s="1">
        <v>40</v>
      </c>
      <c r="M1362" s="1">
        <v>403</v>
      </c>
      <c r="N1362">
        <f t="shared" si="189"/>
        <v>1347.3</v>
      </c>
      <c r="O1362">
        <f t="shared" si="190"/>
        <v>1209</v>
      </c>
      <c r="P1362">
        <f t="shared" si="191"/>
        <v>138.29999999999995</v>
      </c>
      <c r="Q1362">
        <f t="shared" si="192"/>
        <v>0.10264974393230904</v>
      </c>
      <c r="R1362">
        <f t="shared" si="193"/>
        <v>1347.3</v>
      </c>
      <c r="S1362">
        <f t="shared" si="194"/>
        <v>138.29999999999995</v>
      </c>
      <c r="T1362" t="str">
        <f t="shared" si="195"/>
        <v>Nov</v>
      </c>
      <c r="U1362" t="str">
        <f t="shared" si="196"/>
        <v>Nov-2024</v>
      </c>
      <c r="V1362" s="3">
        <f t="shared" si="197"/>
        <v>45597</v>
      </c>
      <c r="W1362" t="str">
        <f>VLOOKUP(D1362,Products!A:G,3,FALSE)</f>
        <v>Electronics</v>
      </c>
      <c r="X1362" t="str">
        <f>VLOOKUP(D1362,Products!A:G,2,FALSE)</f>
        <v>Power Bank</v>
      </c>
    </row>
    <row r="1363" spans="1:24">
      <c r="A1363" s="1" t="s">
        <v>3175</v>
      </c>
      <c r="B1363" s="2">
        <v>45711</v>
      </c>
      <c r="C1363" s="1" t="s">
        <v>1056</v>
      </c>
      <c r="D1363" s="1" t="s">
        <v>1700</v>
      </c>
      <c r="E1363" s="1">
        <v>1</v>
      </c>
      <c r="F1363" s="1">
        <v>8999</v>
      </c>
      <c r="G1363" s="1">
        <v>0</v>
      </c>
      <c r="H1363" s="1" t="s">
        <v>1805</v>
      </c>
      <c r="I1363" s="1" t="s">
        <v>1815</v>
      </c>
      <c r="J1363" s="1" t="s">
        <v>1815</v>
      </c>
      <c r="K1363" s="1" t="s">
        <v>1803</v>
      </c>
      <c r="L1363" s="1">
        <v>100</v>
      </c>
      <c r="M1363" s="1">
        <v>6419</v>
      </c>
      <c r="N1363">
        <f t="shared" si="189"/>
        <v>8999</v>
      </c>
      <c r="O1363">
        <f t="shared" si="190"/>
        <v>6419</v>
      </c>
      <c r="P1363">
        <f t="shared" si="191"/>
        <v>2580</v>
      </c>
      <c r="Q1363">
        <f t="shared" si="192"/>
        <v>0.28669852205800644</v>
      </c>
      <c r="R1363">
        <f t="shared" si="193"/>
        <v>0</v>
      </c>
      <c r="S1363">
        <f t="shared" si="194"/>
        <v>0</v>
      </c>
      <c r="T1363" t="str">
        <f t="shared" si="195"/>
        <v>Feb</v>
      </c>
      <c r="U1363" t="str">
        <f t="shared" si="196"/>
        <v>Feb-2025</v>
      </c>
      <c r="V1363" s="3">
        <f t="shared" si="197"/>
        <v>45689</v>
      </c>
      <c r="W1363" t="str">
        <f>VLOOKUP(D1363,Products!A:G,3,FALSE)</f>
        <v>Fashion</v>
      </c>
      <c r="X1363" t="str">
        <f>VLOOKUP(D1363,Products!A:G,2,FALSE)</f>
        <v>T-Shirt</v>
      </c>
    </row>
    <row r="1364" spans="1:24">
      <c r="A1364" s="1" t="s">
        <v>3176</v>
      </c>
      <c r="B1364" s="2">
        <v>45328</v>
      </c>
      <c r="C1364" s="1" t="s">
        <v>858</v>
      </c>
      <c r="D1364" s="1" t="s">
        <v>1722</v>
      </c>
      <c r="E1364" s="1">
        <v>3</v>
      </c>
      <c r="F1364" s="1">
        <v>399</v>
      </c>
      <c r="G1364" s="1">
        <v>119.7</v>
      </c>
      <c r="H1364" s="1" t="s">
        <v>1805</v>
      </c>
      <c r="I1364" s="1" t="s">
        <v>1802</v>
      </c>
      <c r="J1364" s="1" t="s">
        <v>1802</v>
      </c>
      <c r="K1364" s="1" t="s">
        <v>1813</v>
      </c>
      <c r="L1364" s="1">
        <v>100</v>
      </c>
      <c r="M1364" s="1">
        <v>315</v>
      </c>
      <c r="N1364">
        <f t="shared" si="189"/>
        <v>1077.3</v>
      </c>
      <c r="O1364">
        <f t="shared" si="190"/>
        <v>945</v>
      </c>
      <c r="P1364">
        <f t="shared" si="191"/>
        <v>132.29999999999995</v>
      </c>
      <c r="Q1364">
        <f t="shared" si="192"/>
        <v>0.12280701754385961</v>
      </c>
      <c r="R1364">
        <f t="shared" si="193"/>
        <v>1077.3</v>
      </c>
      <c r="S1364">
        <f t="shared" si="194"/>
        <v>132.29999999999995</v>
      </c>
      <c r="T1364" t="str">
        <f t="shared" si="195"/>
        <v>Feb</v>
      </c>
      <c r="U1364" t="str">
        <f t="shared" si="196"/>
        <v>Feb-2024</v>
      </c>
      <c r="V1364" s="3">
        <f t="shared" si="197"/>
        <v>45323</v>
      </c>
      <c r="W1364" t="str">
        <f>VLOOKUP(D1364,Products!A:G,3,FALSE)</f>
        <v>Home &amp; Kitchen</v>
      </c>
      <c r="X1364" t="str">
        <f>VLOOKUP(D1364,Products!A:G,2,FALSE)</f>
        <v>Mixer Grinder</v>
      </c>
    </row>
    <row r="1365" spans="1:24">
      <c r="A1365" s="1" t="s">
        <v>3177</v>
      </c>
      <c r="B1365" s="2">
        <v>45596</v>
      </c>
      <c r="C1365" s="1" t="s">
        <v>1275</v>
      </c>
      <c r="D1365" s="1" t="s">
        <v>1725</v>
      </c>
      <c r="E1365" s="1">
        <v>2</v>
      </c>
      <c r="F1365" s="1">
        <v>2499</v>
      </c>
      <c r="G1365" s="1">
        <v>249.9</v>
      </c>
      <c r="H1365" s="1" t="s">
        <v>1812</v>
      </c>
      <c r="I1365" s="1" t="s">
        <v>1802</v>
      </c>
      <c r="J1365" s="1" t="s">
        <v>1802</v>
      </c>
      <c r="K1365" s="1" t="s">
        <v>1813</v>
      </c>
      <c r="L1365" s="1">
        <v>40</v>
      </c>
      <c r="M1365" s="1">
        <v>1833</v>
      </c>
      <c r="N1365">
        <f t="shared" si="189"/>
        <v>4748.1000000000004</v>
      </c>
      <c r="O1365">
        <f t="shared" si="190"/>
        <v>3666</v>
      </c>
      <c r="P1365">
        <f t="shared" si="191"/>
        <v>1082.1000000000004</v>
      </c>
      <c r="Q1365">
        <f t="shared" si="192"/>
        <v>0.22790168699058577</v>
      </c>
      <c r="R1365">
        <f t="shared" si="193"/>
        <v>4748.1000000000004</v>
      </c>
      <c r="S1365">
        <f t="shared" si="194"/>
        <v>1082.1000000000004</v>
      </c>
      <c r="T1365" t="str">
        <f t="shared" si="195"/>
        <v>Oct</v>
      </c>
      <c r="U1365" t="str">
        <f t="shared" si="196"/>
        <v>Oct-2024</v>
      </c>
      <c r="V1365" s="3">
        <f t="shared" si="197"/>
        <v>45566</v>
      </c>
      <c r="W1365" t="str">
        <f>VLOOKUP(D1365,Products!A:G,3,FALSE)</f>
        <v>Home &amp; Kitchen</v>
      </c>
      <c r="X1365" t="str">
        <f>VLOOKUP(D1365,Products!A:G,2,FALSE)</f>
        <v>Mixer Grinder</v>
      </c>
    </row>
    <row r="1366" spans="1:24">
      <c r="A1366" s="1" t="s">
        <v>3178</v>
      </c>
      <c r="B1366" s="2">
        <v>45458</v>
      </c>
      <c r="C1366" s="1" t="s">
        <v>259</v>
      </c>
      <c r="D1366" s="1" t="s">
        <v>1737</v>
      </c>
      <c r="E1366" s="1">
        <v>2</v>
      </c>
      <c r="F1366" s="1">
        <v>499</v>
      </c>
      <c r="G1366" s="1">
        <v>199.6</v>
      </c>
      <c r="H1366" s="1" t="s">
        <v>1812</v>
      </c>
      <c r="I1366" s="1" t="s">
        <v>1802</v>
      </c>
      <c r="J1366" s="1" t="s">
        <v>1802</v>
      </c>
      <c r="K1366" s="1" t="s">
        <v>1813</v>
      </c>
      <c r="L1366" s="1">
        <v>50</v>
      </c>
      <c r="M1366" s="1">
        <v>320</v>
      </c>
      <c r="N1366">
        <f t="shared" si="189"/>
        <v>798.4</v>
      </c>
      <c r="O1366">
        <f t="shared" si="190"/>
        <v>640</v>
      </c>
      <c r="P1366">
        <f t="shared" si="191"/>
        <v>158.39999999999998</v>
      </c>
      <c r="Q1366">
        <f t="shared" si="192"/>
        <v>0.19839679358717432</v>
      </c>
      <c r="R1366">
        <f t="shared" si="193"/>
        <v>798.4</v>
      </c>
      <c r="S1366">
        <f t="shared" si="194"/>
        <v>158.39999999999998</v>
      </c>
      <c r="T1366" t="str">
        <f t="shared" si="195"/>
        <v>Jun</v>
      </c>
      <c r="U1366" t="str">
        <f t="shared" si="196"/>
        <v>Jun-2024</v>
      </c>
      <c r="V1366" s="3">
        <f t="shared" si="197"/>
        <v>45444</v>
      </c>
      <c r="W1366" t="str">
        <f>VLOOKUP(D1366,Products!A:G,3,FALSE)</f>
        <v>Home &amp; Kitchen</v>
      </c>
      <c r="X1366" t="str">
        <f>VLOOKUP(D1366,Products!A:G,2,FALSE)</f>
        <v>Cookware Set</v>
      </c>
    </row>
    <row r="1367" spans="1:24">
      <c r="A1367" s="1" t="s">
        <v>3179</v>
      </c>
      <c r="B1367" s="2">
        <v>45784</v>
      </c>
      <c r="C1367" s="1" t="s">
        <v>894</v>
      </c>
      <c r="D1367" s="1" t="s">
        <v>1757</v>
      </c>
      <c r="E1367" s="1">
        <v>2</v>
      </c>
      <c r="F1367" s="1">
        <v>999</v>
      </c>
      <c r="G1367" s="1">
        <v>0</v>
      </c>
      <c r="H1367" s="1" t="s">
        <v>1821</v>
      </c>
      <c r="I1367" s="1" t="s">
        <v>1802</v>
      </c>
      <c r="J1367" s="1" t="s">
        <v>1802</v>
      </c>
      <c r="K1367" s="1" t="s">
        <v>1813</v>
      </c>
      <c r="L1367" s="1">
        <v>60</v>
      </c>
      <c r="M1367" s="1">
        <v>611</v>
      </c>
      <c r="N1367">
        <f t="shared" si="189"/>
        <v>1998</v>
      </c>
      <c r="O1367">
        <f t="shared" si="190"/>
        <v>1222</v>
      </c>
      <c r="P1367">
        <f t="shared" si="191"/>
        <v>776</v>
      </c>
      <c r="Q1367">
        <f t="shared" si="192"/>
        <v>0.38838838838838841</v>
      </c>
      <c r="R1367">
        <f t="shared" si="193"/>
        <v>1998</v>
      </c>
      <c r="S1367">
        <f t="shared" si="194"/>
        <v>776</v>
      </c>
      <c r="T1367" t="str">
        <f t="shared" si="195"/>
        <v>May</v>
      </c>
      <c r="U1367" t="str">
        <f t="shared" si="196"/>
        <v>May-2025</v>
      </c>
      <c r="V1367" s="3">
        <f t="shared" si="197"/>
        <v>45778</v>
      </c>
      <c r="W1367" t="str">
        <f>VLOOKUP(D1367,Products!A:G,3,FALSE)</f>
        <v>Beauty &amp; Personal Care</v>
      </c>
      <c r="X1367" t="str">
        <f>VLOOKUP(D1367,Products!A:G,2,FALSE)</f>
        <v>Shampoo</v>
      </c>
    </row>
    <row r="1368" spans="1:24">
      <c r="A1368" s="1" t="s">
        <v>3180</v>
      </c>
      <c r="B1368" s="2">
        <v>45920</v>
      </c>
      <c r="C1368" s="1" t="s">
        <v>454</v>
      </c>
      <c r="D1368" s="1" t="s">
        <v>1688</v>
      </c>
      <c r="E1368" s="1">
        <v>1</v>
      </c>
      <c r="F1368" s="1">
        <v>999</v>
      </c>
      <c r="G1368" s="1">
        <v>99.9</v>
      </c>
      <c r="H1368" s="1" t="s">
        <v>1805</v>
      </c>
      <c r="I1368" s="1" t="s">
        <v>1802</v>
      </c>
      <c r="J1368" s="1" t="s">
        <v>1802</v>
      </c>
      <c r="K1368" s="1" t="s">
        <v>1807</v>
      </c>
      <c r="L1368" s="1">
        <v>70</v>
      </c>
      <c r="M1368" s="1">
        <v>813</v>
      </c>
      <c r="N1368">
        <f t="shared" si="189"/>
        <v>899.1</v>
      </c>
      <c r="O1368">
        <f t="shared" si="190"/>
        <v>813</v>
      </c>
      <c r="P1368">
        <f t="shared" si="191"/>
        <v>86.100000000000023</v>
      </c>
      <c r="Q1368">
        <f t="shared" si="192"/>
        <v>9.576242909576245E-2</v>
      </c>
      <c r="R1368">
        <f t="shared" si="193"/>
        <v>899.1</v>
      </c>
      <c r="S1368">
        <f t="shared" si="194"/>
        <v>86.100000000000023</v>
      </c>
      <c r="T1368" t="str">
        <f t="shared" si="195"/>
        <v>Sep</v>
      </c>
      <c r="U1368" t="str">
        <f t="shared" si="196"/>
        <v>Sep-2025</v>
      </c>
      <c r="V1368" s="3">
        <f t="shared" si="197"/>
        <v>45901</v>
      </c>
      <c r="W1368" t="str">
        <f>VLOOKUP(D1368,Products!A:G,3,FALSE)</f>
        <v>Electronics</v>
      </c>
      <c r="X1368" t="str">
        <f>VLOOKUP(D1368,Products!A:G,2,FALSE)</f>
        <v>Smartwatch</v>
      </c>
    </row>
    <row r="1369" spans="1:24">
      <c r="A1369" s="1" t="s">
        <v>3181</v>
      </c>
      <c r="B1369" s="2">
        <v>45867</v>
      </c>
      <c r="C1369" s="1" t="s">
        <v>1123</v>
      </c>
      <c r="D1369" s="1" t="s">
        <v>1693</v>
      </c>
      <c r="E1369" s="1">
        <v>1</v>
      </c>
      <c r="F1369" s="1">
        <v>499</v>
      </c>
      <c r="G1369" s="1">
        <v>49.9</v>
      </c>
      <c r="H1369" s="1" t="s">
        <v>1823</v>
      </c>
      <c r="I1369" s="1" t="s">
        <v>1802</v>
      </c>
      <c r="J1369" s="1" t="s">
        <v>1802</v>
      </c>
      <c r="K1369" s="1" t="s">
        <v>1810</v>
      </c>
      <c r="L1369" s="1">
        <v>50</v>
      </c>
      <c r="M1369" s="1">
        <v>391</v>
      </c>
      <c r="N1369">
        <f t="shared" si="189"/>
        <v>449.1</v>
      </c>
      <c r="O1369">
        <f t="shared" si="190"/>
        <v>391</v>
      </c>
      <c r="P1369">
        <f t="shared" si="191"/>
        <v>58.100000000000023</v>
      </c>
      <c r="Q1369">
        <f t="shared" si="192"/>
        <v>0.12936985081273664</v>
      </c>
      <c r="R1369">
        <f t="shared" si="193"/>
        <v>449.1</v>
      </c>
      <c r="S1369">
        <f t="shared" si="194"/>
        <v>58.100000000000023</v>
      </c>
      <c r="T1369" t="str">
        <f t="shared" si="195"/>
        <v>Jul</v>
      </c>
      <c r="U1369" t="str">
        <f t="shared" si="196"/>
        <v>Jul-2025</v>
      </c>
      <c r="V1369" s="3">
        <f t="shared" si="197"/>
        <v>45839</v>
      </c>
      <c r="W1369" t="str">
        <f>VLOOKUP(D1369,Products!A:G,3,FALSE)</f>
        <v>Electronics</v>
      </c>
      <c r="X1369" t="str">
        <f>VLOOKUP(D1369,Products!A:G,2,FALSE)</f>
        <v>Power Bank</v>
      </c>
    </row>
    <row r="1370" spans="1:24">
      <c r="A1370" s="1" t="s">
        <v>3182</v>
      </c>
      <c r="B1370" s="2">
        <v>45314</v>
      </c>
      <c r="C1370" s="1" t="s">
        <v>831</v>
      </c>
      <c r="D1370" s="1" t="s">
        <v>1688</v>
      </c>
      <c r="E1370" s="1">
        <v>4</v>
      </c>
      <c r="F1370" s="1">
        <v>999</v>
      </c>
      <c r="G1370" s="1">
        <v>199.8</v>
      </c>
      <c r="H1370" s="1" t="s">
        <v>1805</v>
      </c>
      <c r="I1370" s="1" t="s">
        <v>1802</v>
      </c>
      <c r="J1370" s="1" t="s">
        <v>1802</v>
      </c>
      <c r="K1370" s="1" t="s">
        <v>1803</v>
      </c>
      <c r="L1370" s="1">
        <v>100</v>
      </c>
      <c r="M1370" s="1">
        <v>813</v>
      </c>
      <c r="N1370">
        <f t="shared" si="189"/>
        <v>3796.2</v>
      </c>
      <c r="O1370">
        <f t="shared" si="190"/>
        <v>3252</v>
      </c>
      <c r="P1370">
        <f t="shared" si="191"/>
        <v>544.19999999999982</v>
      </c>
      <c r="Q1370">
        <f t="shared" si="192"/>
        <v>0.14335388019598541</v>
      </c>
      <c r="R1370">
        <f t="shared" si="193"/>
        <v>3796.2</v>
      </c>
      <c r="S1370">
        <f t="shared" si="194"/>
        <v>544.19999999999982</v>
      </c>
      <c r="T1370" t="str">
        <f t="shared" si="195"/>
        <v>Jan</v>
      </c>
      <c r="U1370" t="str">
        <f t="shared" si="196"/>
        <v>Jan-2024</v>
      </c>
      <c r="V1370" s="3">
        <f t="shared" si="197"/>
        <v>45292</v>
      </c>
      <c r="W1370" t="str">
        <f>VLOOKUP(D1370,Products!A:G,3,FALSE)</f>
        <v>Electronics</v>
      </c>
      <c r="X1370" t="str">
        <f>VLOOKUP(D1370,Products!A:G,2,FALSE)</f>
        <v>Smartwatch</v>
      </c>
    </row>
    <row r="1371" spans="1:24">
      <c r="A1371" s="1" t="s">
        <v>3183</v>
      </c>
      <c r="B1371" s="2">
        <v>45317</v>
      </c>
      <c r="C1371" s="1" t="s">
        <v>1134</v>
      </c>
      <c r="D1371" s="1" t="s">
        <v>1680</v>
      </c>
      <c r="E1371" s="1">
        <v>2</v>
      </c>
      <c r="F1371" s="1">
        <v>2499</v>
      </c>
      <c r="G1371" s="1">
        <v>0</v>
      </c>
      <c r="H1371" s="1" t="s">
        <v>1801</v>
      </c>
      <c r="I1371" s="1" t="s">
        <v>1815</v>
      </c>
      <c r="J1371" s="1" t="s">
        <v>1815</v>
      </c>
      <c r="K1371" s="1" t="s">
        <v>1817</v>
      </c>
      <c r="L1371" s="1">
        <v>80</v>
      </c>
      <c r="M1371" s="1">
        <v>2030</v>
      </c>
      <c r="N1371">
        <f t="shared" si="189"/>
        <v>4998</v>
      </c>
      <c r="O1371">
        <f t="shared" si="190"/>
        <v>4060</v>
      </c>
      <c r="P1371">
        <f t="shared" si="191"/>
        <v>938</v>
      </c>
      <c r="Q1371">
        <f t="shared" si="192"/>
        <v>0.1876750700280112</v>
      </c>
      <c r="R1371">
        <f t="shared" si="193"/>
        <v>0</v>
      </c>
      <c r="S1371">
        <f t="shared" si="194"/>
        <v>0</v>
      </c>
      <c r="T1371" t="str">
        <f t="shared" si="195"/>
        <v>Jan</v>
      </c>
      <c r="U1371" t="str">
        <f t="shared" si="196"/>
        <v>Jan-2024</v>
      </c>
      <c r="V1371" s="3">
        <f t="shared" si="197"/>
        <v>45292</v>
      </c>
      <c r="W1371" t="str">
        <f>VLOOKUP(D1371,Products!A:G,3,FALSE)</f>
        <v>Electronics</v>
      </c>
      <c r="X1371" t="str">
        <f>VLOOKUP(D1371,Products!A:G,2,FALSE)</f>
        <v>Headphones</v>
      </c>
    </row>
    <row r="1372" spans="1:24">
      <c r="A1372" s="1" t="s">
        <v>3184</v>
      </c>
      <c r="B1372" s="2">
        <v>45802</v>
      </c>
      <c r="C1372" s="1" t="s">
        <v>289</v>
      </c>
      <c r="D1372" s="1" t="s">
        <v>1702</v>
      </c>
      <c r="E1372" s="1">
        <v>1</v>
      </c>
      <c r="F1372" s="1">
        <v>4999</v>
      </c>
      <c r="G1372" s="1">
        <v>499.9</v>
      </c>
      <c r="H1372" s="1" t="s">
        <v>1801</v>
      </c>
      <c r="I1372" s="1" t="s">
        <v>1802</v>
      </c>
      <c r="J1372" s="1" t="s">
        <v>1802</v>
      </c>
      <c r="K1372" s="1" t="s">
        <v>1819</v>
      </c>
      <c r="L1372" s="1">
        <v>80</v>
      </c>
      <c r="M1372" s="1">
        <v>3572</v>
      </c>
      <c r="N1372">
        <f t="shared" si="189"/>
        <v>4499.1000000000004</v>
      </c>
      <c r="O1372">
        <f t="shared" si="190"/>
        <v>3572</v>
      </c>
      <c r="P1372">
        <f t="shared" si="191"/>
        <v>927.10000000000036</v>
      </c>
      <c r="Q1372">
        <f t="shared" si="192"/>
        <v>0.20606343490920412</v>
      </c>
      <c r="R1372">
        <f t="shared" si="193"/>
        <v>4499.1000000000004</v>
      </c>
      <c r="S1372">
        <f t="shared" si="194"/>
        <v>927.10000000000036</v>
      </c>
      <c r="T1372" t="str">
        <f t="shared" si="195"/>
        <v>May</v>
      </c>
      <c r="U1372" t="str">
        <f t="shared" si="196"/>
        <v>May-2025</v>
      </c>
      <c r="V1372" s="3">
        <f t="shared" si="197"/>
        <v>45778</v>
      </c>
      <c r="W1372" t="str">
        <f>VLOOKUP(D1372,Products!A:G,3,FALSE)</f>
        <v>Fashion</v>
      </c>
      <c r="X1372" t="str">
        <f>VLOOKUP(D1372,Products!A:G,2,FALSE)</f>
        <v>Jeans</v>
      </c>
    </row>
    <row r="1373" spans="1:24">
      <c r="A1373" s="1" t="s">
        <v>3185</v>
      </c>
      <c r="B1373" s="2">
        <v>45486</v>
      </c>
      <c r="C1373" s="1" t="s">
        <v>1200</v>
      </c>
      <c r="D1373" s="1" t="s">
        <v>1666</v>
      </c>
      <c r="E1373" s="1">
        <v>2</v>
      </c>
      <c r="F1373" s="1">
        <v>399</v>
      </c>
      <c r="G1373" s="1">
        <v>79.8</v>
      </c>
      <c r="H1373" s="1" t="s">
        <v>1801</v>
      </c>
      <c r="I1373" s="1" t="s">
        <v>1802</v>
      </c>
      <c r="J1373" s="1" t="s">
        <v>1802</v>
      </c>
      <c r="K1373" s="1" t="s">
        <v>1817</v>
      </c>
      <c r="L1373" s="1">
        <v>40</v>
      </c>
      <c r="M1373" s="1">
        <v>307</v>
      </c>
      <c r="N1373">
        <f t="shared" si="189"/>
        <v>718.2</v>
      </c>
      <c r="O1373">
        <f t="shared" si="190"/>
        <v>614</v>
      </c>
      <c r="P1373">
        <f t="shared" si="191"/>
        <v>104.20000000000005</v>
      </c>
      <c r="Q1373">
        <f t="shared" si="192"/>
        <v>0.14508493455861882</v>
      </c>
      <c r="R1373">
        <f t="shared" si="193"/>
        <v>718.2</v>
      </c>
      <c r="S1373">
        <f t="shared" si="194"/>
        <v>104.20000000000005</v>
      </c>
      <c r="T1373" t="str">
        <f t="shared" si="195"/>
        <v>Jul</v>
      </c>
      <c r="U1373" t="str">
        <f t="shared" si="196"/>
        <v>Jul-2024</v>
      </c>
      <c r="V1373" s="3">
        <f t="shared" si="197"/>
        <v>45474</v>
      </c>
      <c r="W1373" t="str">
        <f>VLOOKUP(D1373,Products!A:G,3,FALSE)</f>
        <v>Electronics</v>
      </c>
      <c r="X1373" t="str">
        <f>VLOOKUP(D1373,Products!A:G,2,FALSE)</f>
        <v>Smartphone</v>
      </c>
    </row>
    <row r="1374" spans="1:24">
      <c r="A1374" s="1" t="s">
        <v>3186</v>
      </c>
      <c r="B1374" s="2">
        <v>45824</v>
      </c>
      <c r="C1374" s="1" t="s">
        <v>596</v>
      </c>
      <c r="D1374" s="1" t="s">
        <v>1763</v>
      </c>
      <c r="E1374" s="1">
        <v>1</v>
      </c>
      <c r="F1374" s="1">
        <v>999</v>
      </c>
      <c r="G1374" s="1">
        <v>99.9</v>
      </c>
      <c r="H1374" s="1" t="s">
        <v>1821</v>
      </c>
      <c r="I1374" s="1" t="s">
        <v>1802</v>
      </c>
      <c r="J1374" s="1" t="s">
        <v>1802</v>
      </c>
      <c r="K1374" s="1" t="s">
        <v>1813</v>
      </c>
      <c r="L1374" s="1">
        <v>50</v>
      </c>
      <c r="M1374" s="1">
        <v>636</v>
      </c>
      <c r="N1374">
        <f t="shared" si="189"/>
        <v>899.1</v>
      </c>
      <c r="O1374">
        <f t="shared" si="190"/>
        <v>636</v>
      </c>
      <c r="P1374">
        <f t="shared" si="191"/>
        <v>263.10000000000002</v>
      </c>
      <c r="Q1374">
        <f t="shared" si="192"/>
        <v>0.29262595929262597</v>
      </c>
      <c r="R1374">
        <f t="shared" si="193"/>
        <v>899.1</v>
      </c>
      <c r="S1374">
        <f t="shared" si="194"/>
        <v>263.10000000000002</v>
      </c>
      <c r="T1374" t="str">
        <f t="shared" si="195"/>
        <v>Jun</v>
      </c>
      <c r="U1374" t="str">
        <f t="shared" si="196"/>
        <v>Jun-2025</v>
      </c>
      <c r="V1374" s="3">
        <f t="shared" si="197"/>
        <v>45809</v>
      </c>
      <c r="W1374" t="str">
        <f>VLOOKUP(D1374,Products!A:G,3,FALSE)</f>
        <v>Beauty &amp; Personal Care</v>
      </c>
      <c r="X1374" t="str">
        <f>VLOOKUP(D1374,Products!A:G,2,FALSE)</f>
        <v>Trimmer</v>
      </c>
    </row>
    <row r="1375" spans="1:24">
      <c r="A1375" s="1" t="s">
        <v>3187</v>
      </c>
      <c r="B1375" s="2">
        <v>45385</v>
      </c>
      <c r="C1375" s="1" t="s">
        <v>235</v>
      </c>
      <c r="D1375" s="1" t="s">
        <v>1799</v>
      </c>
      <c r="E1375" s="1">
        <v>1</v>
      </c>
      <c r="F1375" s="1">
        <v>4999</v>
      </c>
      <c r="G1375" s="1">
        <v>0</v>
      </c>
      <c r="H1375" s="1" t="s">
        <v>1805</v>
      </c>
      <c r="I1375" s="1" t="s">
        <v>1815</v>
      </c>
      <c r="J1375" s="1" t="s">
        <v>1815</v>
      </c>
      <c r="K1375" s="1" t="s">
        <v>1819</v>
      </c>
      <c r="L1375" s="1">
        <v>80</v>
      </c>
      <c r="M1375" s="1">
        <v>3463</v>
      </c>
      <c r="N1375">
        <f t="shared" si="189"/>
        <v>4999</v>
      </c>
      <c r="O1375">
        <f t="shared" si="190"/>
        <v>3463</v>
      </c>
      <c r="P1375">
        <f t="shared" si="191"/>
        <v>1536</v>
      </c>
      <c r="Q1375">
        <f t="shared" si="192"/>
        <v>0.30726145229045809</v>
      </c>
      <c r="R1375">
        <f t="shared" si="193"/>
        <v>0</v>
      </c>
      <c r="S1375">
        <f t="shared" si="194"/>
        <v>0</v>
      </c>
      <c r="T1375" t="str">
        <f t="shared" si="195"/>
        <v>Apr</v>
      </c>
      <c r="U1375" t="str">
        <f t="shared" si="196"/>
        <v>Apr-2024</v>
      </c>
      <c r="V1375" s="3">
        <f t="shared" si="197"/>
        <v>45383</v>
      </c>
      <c r="W1375" t="str">
        <f>VLOOKUP(D1375,Products!A:G,3,FALSE)</f>
        <v>Sports &amp; Fitness</v>
      </c>
      <c r="X1375" t="str">
        <f>VLOOKUP(D1375,Products!A:G,2,FALSE)</f>
        <v>Cricket Bat</v>
      </c>
    </row>
    <row r="1376" spans="1:24">
      <c r="A1376" s="1" t="s">
        <v>3188</v>
      </c>
      <c r="B1376" s="2">
        <v>45875</v>
      </c>
      <c r="C1376" s="1" t="s">
        <v>616</v>
      </c>
      <c r="D1376" s="1" t="s">
        <v>1733</v>
      </c>
      <c r="E1376" s="1">
        <v>2</v>
      </c>
      <c r="F1376" s="1">
        <v>799</v>
      </c>
      <c r="G1376" s="1">
        <v>159.80000000000001</v>
      </c>
      <c r="H1376" s="1" t="s">
        <v>1805</v>
      </c>
      <c r="I1376" s="1" t="s">
        <v>1802</v>
      </c>
      <c r="J1376" s="1" t="s">
        <v>1802</v>
      </c>
      <c r="K1376" s="1" t="s">
        <v>1813</v>
      </c>
      <c r="L1376" s="1">
        <v>50</v>
      </c>
      <c r="M1376" s="1">
        <v>538</v>
      </c>
      <c r="N1376">
        <f t="shared" si="189"/>
        <v>1438.2</v>
      </c>
      <c r="O1376">
        <f t="shared" si="190"/>
        <v>1076</v>
      </c>
      <c r="P1376">
        <f t="shared" si="191"/>
        <v>362.20000000000005</v>
      </c>
      <c r="Q1376">
        <f t="shared" si="192"/>
        <v>0.25184258100403284</v>
      </c>
      <c r="R1376">
        <f t="shared" si="193"/>
        <v>1438.2</v>
      </c>
      <c r="S1376">
        <f t="shared" si="194"/>
        <v>362.20000000000005</v>
      </c>
      <c r="T1376" t="str">
        <f t="shared" si="195"/>
        <v>Aug</v>
      </c>
      <c r="U1376" t="str">
        <f t="shared" si="196"/>
        <v>Aug-2025</v>
      </c>
      <c r="V1376" s="3">
        <f t="shared" si="197"/>
        <v>45870</v>
      </c>
      <c r="W1376" t="str">
        <f>VLOOKUP(D1376,Products!A:G,3,FALSE)</f>
        <v>Home &amp; Kitchen</v>
      </c>
      <c r="X1376" t="str">
        <f>VLOOKUP(D1376,Products!A:G,2,FALSE)</f>
        <v>Cookware Set</v>
      </c>
    </row>
    <row r="1377" spans="1:24">
      <c r="A1377" s="1" t="s">
        <v>3189</v>
      </c>
      <c r="B1377" s="2">
        <v>45716</v>
      </c>
      <c r="C1377" s="1" t="s">
        <v>789</v>
      </c>
      <c r="D1377" s="1" t="s">
        <v>1769</v>
      </c>
      <c r="E1377" s="1">
        <v>2</v>
      </c>
      <c r="F1377" s="1">
        <v>3999</v>
      </c>
      <c r="G1377" s="1">
        <v>0</v>
      </c>
      <c r="H1377" s="1" t="s">
        <v>1801</v>
      </c>
      <c r="I1377" s="1" t="s">
        <v>1815</v>
      </c>
      <c r="J1377" s="1" t="s">
        <v>1815</v>
      </c>
      <c r="K1377" s="1" t="s">
        <v>1810</v>
      </c>
      <c r="L1377" s="1">
        <v>60</v>
      </c>
      <c r="M1377" s="1">
        <v>2547</v>
      </c>
      <c r="N1377">
        <f t="shared" si="189"/>
        <v>7998</v>
      </c>
      <c r="O1377">
        <f t="shared" si="190"/>
        <v>5094</v>
      </c>
      <c r="P1377">
        <f t="shared" si="191"/>
        <v>2904</v>
      </c>
      <c r="Q1377">
        <f t="shared" si="192"/>
        <v>0.3630907726931733</v>
      </c>
      <c r="R1377">
        <f t="shared" si="193"/>
        <v>0</v>
      </c>
      <c r="S1377">
        <f t="shared" si="194"/>
        <v>0</v>
      </c>
      <c r="T1377" t="str">
        <f t="shared" si="195"/>
        <v>Feb</v>
      </c>
      <c r="U1377" t="str">
        <f t="shared" si="196"/>
        <v>Feb-2025</v>
      </c>
      <c r="V1377" s="3">
        <f t="shared" si="197"/>
        <v>45689</v>
      </c>
      <c r="W1377" t="str">
        <f>VLOOKUP(D1377,Products!A:G,3,FALSE)</f>
        <v>Beauty &amp; Personal Care</v>
      </c>
      <c r="X1377" t="str">
        <f>VLOOKUP(D1377,Products!A:G,2,FALSE)</f>
        <v>Perfume</v>
      </c>
    </row>
    <row r="1378" spans="1:24">
      <c r="A1378" s="1" t="s">
        <v>3190</v>
      </c>
      <c r="B1378" s="2">
        <v>45349</v>
      </c>
      <c r="C1378" s="1" t="s">
        <v>925</v>
      </c>
      <c r="D1378" s="1" t="s">
        <v>1732</v>
      </c>
      <c r="E1378" s="1">
        <v>3</v>
      </c>
      <c r="F1378" s="1">
        <v>1599</v>
      </c>
      <c r="G1378" s="1">
        <v>0</v>
      </c>
      <c r="H1378" s="1" t="s">
        <v>1801</v>
      </c>
      <c r="I1378" s="1" t="s">
        <v>1802</v>
      </c>
      <c r="J1378" s="1" t="s">
        <v>1802</v>
      </c>
      <c r="K1378" s="1" t="s">
        <v>1813</v>
      </c>
      <c r="L1378" s="1">
        <v>70</v>
      </c>
      <c r="M1378" s="1">
        <v>1138</v>
      </c>
      <c r="N1378">
        <f t="shared" si="189"/>
        <v>4797</v>
      </c>
      <c r="O1378">
        <f t="shared" si="190"/>
        <v>3414</v>
      </c>
      <c r="P1378">
        <f t="shared" si="191"/>
        <v>1383</v>
      </c>
      <c r="Q1378">
        <f t="shared" si="192"/>
        <v>0.28830519074421512</v>
      </c>
      <c r="R1378">
        <f t="shared" si="193"/>
        <v>4797</v>
      </c>
      <c r="S1378">
        <f t="shared" si="194"/>
        <v>1383</v>
      </c>
      <c r="T1378" t="str">
        <f t="shared" si="195"/>
        <v>Feb</v>
      </c>
      <c r="U1378" t="str">
        <f t="shared" si="196"/>
        <v>Feb-2024</v>
      </c>
      <c r="V1378" s="3">
        <f t="shared" si="197"/>
        <v>45323</v>
      </c>
      <c r="W1378" t="str">
        <f>VLOOKUP(D1378,Products!A:G,3,FALSE)</f>
        <v>Home &amp; Kitchen</v>
      </c>
      <c r="X1378" t="str">
        <f>VLOOKUP(D1378,Products!A:G,2,FALSE)</f>
        <v>Air Fryer</v>
      </c>
    </row>
    <row r="1379" spans="1:24">
      <c r="A1379" s="1" t="s">
        <v>3191</v>
      </c>
      <c r="B1379" s="2">
        <v>45800</v>
      </c>
      <c r="C1379" s="1" t="s">
        <v>1304</v>
      </c>
      <c r="D1379" s="1" t="s">
        <v>1766</v>
      </c>
      <c r="E1379" s="1">
        <v>1</v>
      </c>
      <c r="F1379" s="1">
        <v>2999</v>
      </c>
      <c r="G1379" s="1">
        <v>299.89999999999998</v>
      </c>
      <c r="H1379" s="1" t="s">
        <v>1821</v>
      </c>
      <c r="I1379" s="1" t="s">
        <v>1802</v>
      </c>
      <c r="J1379" s="1" t="s">
        <v>1802</v>
      </c>
      <c r="K1379" s="1" t="s">
        <v>1803</v>
      </c>
      <c r="L1379" s="1">
        <v>60</v>
      </c>
      <c r="M1379" s="1">
        <v>1870</v>
      </c>
      <c r="N1379">
        <f t="shared" si="189"/>
        <v>2699.1</v>
      </c>
      <c r="O1379">
        <f t="shared" si="190"/>
        <v>1870</v>
      </c>
      <c r="P1379">
        <f t="shared" si="191"/>
        <v>829.09999999999991</v>
      </c>
      <c r="Q1379">
        <f t="shared" si="192"/>
        <v>0.30717646622948386</v>
      </c>
      <c r="R1379">
        <f t="shared" si="193"/>
        <v>2699.1</v>
      </c>
      <c r="S1379">
        <f t="shared" si="194"/>
        <v>829.09999999999991</v>
      </c>
      <c r="T1379" t="str">
        <f t="shared" si="195"/>
        <v>May</v>
      </c>
      <c r="U1379" t="str">
        <f t="shared" si="196"/>
        <v>May-2025</v>
      </c>
      <c r="V1379" s="3">
        <f t="shared" si="197"/>
        <v>45778</v>
      </c>
      <c r="W1379" t="str">
        <f>VLOOKUP(D1379,Products!A:G,3,FALSE)</f>
        <v>Beauty &amp; Personal Care</v>
      </c>
      <c r="X1379" t="str">
        <f>VLOOKUP(D1379,Products!A:G,2,FALSE)</f>
        <v>Skin Care Kit</v>
      </c>
    </row>
    <row r="1380" spans="1:24">
      <c r="A1380" s="1" t="s">
        <v>3192</v>
      </c>
      <c r="B1380" s="2">
        <v>45717</v>
      </c>
      <c r="C1380" s="1" t="s">
        <v>1130</v>
      </c>
      <c r="D1380" s="1" t="s">
        <v>1745</v>
      </c>
      <c r="E1380" s="1">
        <v>3</v>
      </c>
      <c r="F1380" s="1">
        <v>599</v>
      </c>
      <c r="G1380" s="1">
        <v>89.85</v>
      </c>
      <c r="H1380" s="1" t="s">
        <v>1801</v>
      </c>
      <c r="I1380" s="1" t="s">
        <v>1802</v>
      </c>
      <c r="J1380" s="1" t="s">
        <v>1802</v>
      </c>
      <c r="K1380" s="1" t="s">
        <v>1819</v>
      </c>
      <c r="L1380" s="1">
        <v>40</v>
      </c>
      <c r="M1380" s="1">
        <v>464</v>
      </c>
      <c r="N1380">
        <f t="shared" si="189"/>
        <v>1707.15</v>
      </c>
      <c r="O1380">
        <f t="shared" si="190"/>
        <v>1392</v>
      </c>
      <c r="P1380">
        <f t="shared" si="191"/>
        <v>315.15000000000009</v>
      </c>
      <c r="Q1380">
        <f t="shared" si="192"/>
        <v>0.18460592215095339</v>
      </c>
      <c r="R1380">
        <f t="shared" si="193"/>
        <v>1707.15</v>
      </c>
      <c r="S1380">
        <f t="shared" si="194"/>
        <v>315.15000000000009</v>
      </c>
      <c r="T1380" t="str">
        <f t="shared" si="195"/>
        <v>Mar</v>
      </c>
      <c r="U1380" t="str">
        <f t="shared" si="196"/>
        <v>Mar-2025</v>
      </c>
      <c r="V1380" s="3">
        <f t="shared" si="197"/>
        <v>45717</v>
      </c>
      <c r="W1380" t="str">
        <f>VLOOKUP(D1380,Products!A:G,3,FALSE)</f>
        <v>Home &amp; Kitchen</v>
      </c>
      <c r="X1380" t="str">
        <f>VLOOKUP(D1380,Products!A:G,2,FALSE)</f>
        <v>Storage Box</v>
      </c>
    </row>
    <row r="1381" spans="1:24">
      <c r="A1381" s="1" t="s">
        <v>3193</v>
      </c>
      <c r="B1381" s="2">
        <v>45615</v>
      </c>
      <c r="C1381" s="1" t="s">
        <v>801</v>
      </c>
      <c r="D1381" s="1" t="s">
        <v>1738</v>
      </c>
      <c r="E1381" s="1">
        <v>1</v>
      </c>
      <c r="F1381" s="1">
        <v>599</v>
      </c>
      <c r="G1381" s="1">
        <v>0</v>
      </c>
      <c r="H1381" s="1" t="s">
        <v>1801</v>
      </c>
      <c r="I1381" s="1" t="s">
        <v>1802</v>
      </c>
      <c r="J1381" s="1" t="s">
        <v>1802</v>
      </c>
      <c r="K1381" s="1" t="s">
        <v>1813</v>
      </c>
      <c r="L1381" s="1">
        <v>60</v>
      </c>
      <c r="M1381" s="1">
        <v>443</v>
      </c>
      <c r="N1381">
        <f t="shared" si="189"/>
        <v>599</v>
      </c>
      <c r="O1381">
        <f t="shared" si="190"/>
        <v>443</v>
      </c>
      <c r="P1381">
        <f t="shared" si="191"/>
        <v>156</v>
      </c>
      <c r="Q1381">
        <f t="shared" si="192"/>
        <v>0.2604340567612688</v>
      </c>
      <c r="R1381">
        <f t="shared" si="193"/>
        <v>599</v>
      </c>
      <c r="S1381">
        <f t="shared" si="194"/>
        <v>156</v>
      </c>
      <c r="T1381" t="str">
        <f t="shared" si="195"/>
        <v>Nov</v>
      </c>
      <c r="U1381" t="str">
        <f t="shared" si="196"/>
        <v>Nov-2024</v>
      </c>
      <c r="V1381" s="3">
        <f t="shared" si="197"/>
        <v>45597</v>
      </c>
      <c r="W1381" t="str">
        <f>VLOOKUP(D1381,Products!A:G,3,FALSE)</f>
        <v>Home &amp; Kitchen</v>
      </c>
      <c r="X1381" t="str">
        <f>VLOOKUP(D1381,Products!A:G,2,FALSE)</f>
        <v>Bedsheet</v>
      </c>
    </row>
    <row r="1382" spans="1:24">
      <c r="A1382" s="1" t="s">
        <v>3194</v>
      </c>
      <c r="B1382" s="2">
        <v>45487</v>
      </c>
      <c r="C1382" s="1" t="s">
        <v>1565</v>
      </c>
      <c r="D1382" s="1" t="s">
        <v>1768</v>
      </c>
      <c r="E1382" s="1">
        <v>2</v>
      </c>
      <c r="F1382" s="1">
        <v>399</v>
      </c>
      <c r="G1382" s="1">
        <v>119.7</v>
      </c>
      <c r="H1382" s="1" t="s">
        <v>1801</v>
      </c>
      <c r="I1382" s="1" t="s">
        <v>1802</v>
      </c>
      <c r="J1382" s="1" t="s">
        <v>1802</v>
      </c>
      <c r="K1382" s="1" t="s">
        <v>1813</v>
      </c>
      <c r="L1382" s="1">
        <v>80</v>
      </c>
      <c r="M1382" s="1">
        <v>322</v>
      </c>
      <c r="N1382">
        <f t="shared" si="189"/>
        <v>678.3</v>
      </c>
      <c r="O1382">
        <f t="shared" si="190"/>
        <v>644</v>
      </c>
      <c r="P1382">
        <f t="shared" si="191"/>
        <v>34.299999999999955</v>
      </c>
      <c r="Q1382">
        <f t="shared" si="192"/>
        <v>5.056759545923626E-2</v>
      </c>
      <c r="R1382">
        <f t="shared" si="193"/>
        <v>678.3</v>
      </c>
      <c r="S1382">
        <f t="shared" si="194"/>
        <v>34.299999999999955</v>
      </c>
      <c r="T1382" t="str">
        <f t="shared" si="195"/>
        <v>Jul</v>
      </c>
      <c r="U1382" t="str">
        <f t="shared" si="196"/>
        <v>Jul-2024</v>
      </c>
      <c r="V1382" s="3">
        <f t="shared" si="197"/>
        <v>45474</v>
      </c>
      <c r="W1382" t="str">
        <f>VLOOKUP(D1382,Products!A:G,3,FALSE)</f>
        <v>Beauty &amp; Personal Care</v>
      </c>
      <c r="X1382" t="str">
        <f>VLOOKUP(D1382,Products!A:G,2,FALSE)</f>
        <v>Skin Care Kit</v>
      </c>
    </row>
    <row r="1383" spans="1:24">
      <c r="A1383" s="1" t="s">
        <v>3195</v>
      </c>
      <c r="B1383" s="2">
        <v>45435</v>
      </c>
      <c r="C1383" s="1" t="s">
        <v>643</v>
      </c>
      <c r="D1383" s="1" t="s">
        <v>1668</v>
      </c>
      <c r="E1383" s="1">
        <v>3</v>
      </c>
      <c r="F1383" s="1">
        <v>8999</v>
      </c>
      <c r="G1383" s="1">
        <v>0</v>
      </c>
      <c r="H1383" s="1" t="s">
        <v>1805</v>
      </c>
      <c r="I1383" s="1" t="s">
        <v>1802</v>
      </c>
      <c r="J1383" s="1" t="s">
        <v>1802</v>
      </c>
      <c r="K1383" s="1" t="s">
        <v>1813</v>
      </c>
      <c r="L1383" s="1">
        <v>80</v>
      </c>
      <c r="M1383" s="1">
        <v>5059</v>
      </c>
      <c r="N1383">
        <f t="shared" si="189"/>
        <v>26997</v>
      </c>
      <c r="O1383">
        <f t="shared" si="190"/>
        <v>15177</v>
      </c>
      <c r="P1383">
        <f t="shared" si="191"/>
        <v>11820</v>
      </c>
      <c r="Q1383">
        <f t="shared" si="192"/>
        <v>0.43782642515835091</v>
      </c>
      <c r="R1383">
        <f t="shared" si="193"/>
        <v>26997</v>
      </c>
      <c r="S1383">
        <f t="shared" si="194"/>
        <v>11820</v>
      </c>
      <c r="T1383" t="str">
        <f t="shared" si="195"/>
        <v>May</v>
      </c>
      <c r="U1383" t="str">
        <f t="shared" si="196"/>
        <v>May-2024</v>
      </c>
      <c r="V1383" s="3">
        <f t="shared" si="197"/>
        <v>45413</v>
      </c>
      <c r="W1383" t="str">
        <f>VLOOKUP(D1383,Products!A:G,3,FALSE)</f>
        <v>Electronics</v>
      </c>
      <c r="X1383" t="str">
        <f>VLOOKUP(D1383,Products!A:G,2,FALSE)</f>
        <v>Smartphone</v>
      </c>
    </row>
    <row r="1384" spans="1:24">
      <c r="A1384" s="1" t="s">
        <v>3196</v>
      </c>
      <c r="B1384" s="2">
        <v>45756</v>
      </c>
      <c r="C1384" s="1" t="s">
        <v>976</v>
      </c>
      <c r="D1384" s="1" t="s">
        <v>1707</v>
      </c>
      <c r="E1384" s="1">
        <v>1</v>
      </c>
      <c r="F1384" s="1">
        <v>2499</v>
      </c>
      <c r="G1384" s="1">
        <v>0</v>
      </c>
      <c r="H1384" s="1" t="s">
        <v>1812</v>
      </c>
      <c r="I1384" s="1" t="s">
        <v>1815</v>
      </c>
      <c r="J1384" s="1" t="s">
        <v>1815</v>
      </c>
      <c r="K1384" s="1" t="s">
        <v>1807</v>
      </c>
      <c r="L1384" s="1">
        <v>80</v>
      </c>
      <c r="M1384" s="1">
        <v>1584</v>
      </c>
      <c r="N1384">
        <f t="shared" si="189"/>
        <v>2499</v>
      </c>
      <c r="O1384">
        <f t="shared" si="190"/>
        <v>1584</v>
      </c>
      <c r="P1384">
        <f t="shared" si="191"/>
        <v>915</v>
      </c>
      <c r="Q1384">
        <f t="shared" si="192"/>
        <v>0.36614645858343337</v>
      </c>
      <c r="R1384">
        <f t="shared" si="193"/>
        <v>0</v>
      </c>
      <c r="S1384">
        <f t="shared" si="194"/>
        <v>0</v>
      </c>
      <c r="T1384" t="str">
        <f t="shared" si="195"/>
        <v>Apr</v>
      </c>
      <c r="U1384" t="str">
        <f t="shared" si="196"/>
        <v>Apr-2025</v>
      </c>
      <c r="V1384" s="3">
        <f t="shared" si="197"/>
        <v>45748</v>
      </c>
      <c r="W1384" t="str">
        <f>VLOOKUP(D1384,Products!A:G,3,FALSE)</f>
        <v>Fashion</v>
      </c>
      <c r="X1384" t="str">
        <f>VLOOKUP(D1384,Products!A:G,2,FALSE)</f>
        <v>Sneakers</v>
      </c>
    </row>
    <row r="1385" spans="1:24">
      <c r="A1385" s="1" t="s">
        <v>3197</v>
      </c>
      <c r="B1385" s="2">
        <v>45323</v>
      </c>
      <c r="C1385" s="1" t="s">
        <v>958</v>
      </c>
      <c r="D1385" s="1" t="s">
        <v>1702</v>
      </c>
      <c r="E1385" s="1">
        <v>2</v>
      </c>
      <c r="F1385" s="1">
        <v>4999</v>
      </c>
      <c r="G1385" s="1">
        <v>0</v>
      </c>
      <c r="H1385" s="1" t="s">
        <v>1805</v>
      </c>
      <c r="I1385" s="1" t="s">
        <v>1815</v>
      </c>
      <c r="J1385" s="1" t="s">
        <v>1815</v>
      </c>
      <c r="K1385" s="1" t="s">
        <v>1813</v>
      </c>
      <c r="L1385" s="1">
        <v>50</v>
      </c>
      <c r="M1385" s="1">
        <v>3572</v>
      </c>
      <c r="N1385">
        <f t="shared" si="189"/>
        <v>9998</v>
      </c>
      <c r="O1385">
        <f t="shared" si="190"/>
        <v>7144</v>
      </c>
      <c r="P1385">
        <f t="shared" si="191"/>
        <v>2854</v>
      </c>
      <c r="Q1385">
        <f t="shared" si="192"/>
        <v>0.28545709141828368</v>
      </c>
      <c r="R1385">
        <f t="shared" si="193"/>
        <v>0</v>
      </c>
      <c r="S1385">
        <f t="shared" si="194"/>
        <v>0</v>
      </c>
      <c r="T1385" t="str">
        <f t="shared" si="195"/>
        <v>Feb</v>
      </c>
      <c r="U1385" t="str">
        <f t="shared" si="196"/>
        <v>Feb-2024</v>
      </c>
      <c r="V1385" s="3">
        <f t="shared" si="197"/>
        <v>45323</v>
      </c>
      <c r="W1385" t="str">
        <f>VLOOKUP(D1385,Products!A:G,3,FALSE)</f>
        <v>Fashion</v>
      </c>
      <c r="X1385" t="str">
        <f>VLOOKUP(D1385,Products!A:G,2,FALSE)</f>
        <v>Jeans</v>
      </c>
    </row>
    <row r="1386" spans="1:24">
      <c r="A1386" s="1" t="s">
        <v>3198</v>
      </c>
      <c r="B1386" s="2">
        <v>45353</v>
      </c>
      <c r="C1386" s="1" t="s">
        <v>777</v>
      </c>
      <c r="D1386" s="1" t="s">
        <v>1710</v>
      </c>
      <c r="E1386" s="1">
        <v>3</v>
      </c>
      <c r="F1386" s="1">
        <v>3999</v>
      </c>
      <c r="G1386" s="1">
        <v>0</v>
      </c>
      <c r="H1386" s="1" t="s">
        <v>1801</v>
      </c>
      <c r="I1386" s="1" t="s">
        <v>1815</v>
      </c>
      <c r="J1386" s="1" t="s">
        <v>1815</v>
      </c>
      <c r="K1386" s="1" t="s">
        <v>1813</v>
      </c>
      <c r="L1386" s="1">
        <v>60</v>
      </c>
      <c r="M1386" s="1">
        <v>3007</v>
      </c>
      <c r="N1386">
        <f t="shared" si="189"/>
        <v>11997</v>
      </c>
      <c r="O1386">
        <f t="shared" si="190"/>
        <v>9021</v>
      </c>
      <c r="P1386">
        <f t="shared" si="191"/>
        <v>2976</v>
      </c>
      <c r="Q1386">
        <f t="shared" si="192"/>
        <v>0.24806201550387597</v>
      </c>
      <c r="R1386">
        <f t="shared" si="193"/>
        <v>0</v>
      </c>
      <c r="S1386">
        <f t="shared" si="194"/>
        <v>0</v>
      </c>
      <c r="T1386" t="str">
        <f t="shared" si="195"/>
        <v>Mar</v>
      </c>
      <c r="U1386" t="str">
        <f t="shared" si="196"/>
        <v>Mar-2024</v>
      </c>
      <c r="V1386" s="3">
        <f t="shared" si="197"/>
        <v>45352</v>
      </c>
      <c r="W1386" t="str">
        <f>VLOOKUP(D1386,Products!A:G,3,FALSE)</f>
        <v>Fashion</v>
      </c>
      <c r="X1386" t="str">
        <f>VLOOKUP(D1386,Products!A:G,2,FALSE)</f>
        <v>Sneakers</v>
      </c>
    </row>
    <row r="1387" spans="1:24">
      <c r="A1387" s="1" t="s">
        <v>3199</v>
      </c>
      <c r="B1387" s="2">
        <v>45842</v>
      </c>
      <c r="C1387" s="1" t="s">
        <v>613</v>
      </c>
      <c r="D1387" s="1" t="s">
        <v>1730</v>
      </c>
      <c r="E1387" s="1">
        <v>2</v>
      </c>
      <c r="F1387" s="1">
        <v>1999</v>
      </c>
      <c r="G1387" s="1">
        <v>0</v>
      </c>
      <c r="H1387" s="1" t="s">
        <v>1801</v>
      </c>
      <c r="I1387" s="1" t="s">
        <v>1802</v>
      </c>
      <c r="J1387" s="1" t="s">
        <v>1802</v>
      </c>
      <c r="K1387" s="1" t="s">
        <v>1807</v>
      </c>
      <c r="L1387" s="1">
        <v>100</v>
      </c>
      <c r="M1387" s="1">
        <v>1398</v>
      </c>
      <c r="N1387">
        <f t="shared" si="189"/>
        <v>3998</v>
      </c>
      <c r="O1387">
        <f t="shared" si="190"/>
        <v>2796</v>
      </c>
      <c r="P1387">
        <f t="shared" si="191"/>
        <v>1202</v>
      </c>
      <c r="Q1387">
        <f t="shared" si="192"/>
        <v>0.30065032516258128</v>
      </c>
      <c r="R1387">
        <f t="shared" si="193"/>
        <v>3998</v>
      </c>
      <c r="S1387">
        <f t="shared" si="194"/>
        <v>1202</v>
      </c>
      <c r="T1387" t="str">
        <f t="shared" si="195"/>
        <v>Jul</v>
      </c>
      <c r="U1387" t="str">
        <f t="shared" si="196"/>
        <v>Jul-2025</v>
      </c>
      <c r="V1387" s="3">
        <f t="shared" si="197"/>
        <v>45839</v>
      </c>
      <c r="W1387" t="str">
        <f>VLOOKUP(D1387,Products!A:G,3,FALSE)</f>
        <v>Home &amp; Kitchen</v>
      </c>
      <c r="X1387" t="str">
        <f>VLOOKUP(D1387,Products!A:G,2,FALSE)</f>
        <v>Air Fryer</v>
      </c>
    </row>
    <row r="1388" spans="1:24">
      <c r="A1388" s="1" t="s">
        <v>3200</v>
      </c>
      <c r="B1388" s="2">
        <v>45807</v>
      </c>
      <c r="C1388" s="1" t="s">
        <v>553</v>
      </c>
      <c r="D1388" s="1" t="s">
        <v>1757</v>
      </c>
      <c r="E1388" s="1">
        <v>2</v>
      </c>
      <c r="F1388" s="1">
        <v>999</v>
      </c>
      <c r="G1388" s="1">
        <v>399.6</v>
      </c>
      <c r="H1388" s="1" t="s">
        <v>1823</v>
      </c>
      <c r="I1388" s="1" t="s">
        <v>1802</v>
      </c>
      <c r="J1388" s="1" t="s">
        <v>1802</v>
      </c>
      <c r="K1388" s="1" t="s">
        <v>1817</v>
      </c>
      <c r="L1388" s="1">
        <v>70</v>
      </c>
      <c r="M1388" s="1">
        <v>611</v>
      </c>
      <c r="N1388">
        <f t="shared" si="189"/>
        <v>1598.4</v>
      </c>
      <c r="O1388">
        <f t="shared" si="190"/>
        <v>1222</v>
      </c>
      <c r="P1388">
        <f t="shared" si="191"/>
        <v>376.40000000000009</v>
      </c>
      <c r="Q1388">
        <f t="shared" si="192"/>
        <v>0.23548548548548554</v>
      </c>
      <c r="R1388">
        <f t="shared" si="193"/>
        <v>1598.4</v>
      </c>
      <c r="S1388">
        <f t="shared" si="194"/>
        <v>376.40000000000009</v>
      </c>
      <c r="T1388" t="str">
        <f t="shared" si="195"/>
        <v>May</v>
      </c>
      <c r="U1388" t="str">
        <f t="shared" si="196"/>
        <v>May-2025</v>
      </c>
      <c r="V1388" s="3">
        <f t="shared" si="197"/>
        <v>45778</v>
      </c>
      <c r="W1388" t="str">
        <f>VLOOKUP(D1388,Products!A:G,3,FALSE)</f>
        <v>Beauty &amp; Personal Care</v>
      </c>
      <c r="X1388" t="str">
        <f>VLOOKUP(D1388,Products!A:G,2,FALSE)</f>
        <v>Shampoo</v>
      </c>
    </row>
    <row r="1389" spans="1:24">
      <c r="A1389" s="1" t="s">
        <v>3201</v>
      </c>
      <c r="B1389" s="2">
        <v>45408</v>
      </c>
      <c r="C1389" s="1" t="s">
        <v>582</v>
      </c>
      <c r="D1389" s="1" t="s">
        <v>1780</v>
      </c>
      <c r="E1389" s="1">
        <v>1</v>
      </c>
      <c r="F1389" s="1">
        <v>2999</v>
      </c>
      <c r="G1389" s="1">
        <v>449.85</v>
      </c>
      <c r="H1389" s="1" t="s">
        <v>1812</v>
      </c>
      <c r="I1389" s="1" t="s">
        <v>1802</v>
      </c>
      <c r="J1389" s="1" t="s">
        <v>1802</v>
      </c>
      <c r="K1389" s="1" t="s">
        <v>1807</v>
      </c>
      <c r="L1389" s="1">
        <v>70</v>
      </c>
      <c r="M1389" s="1">
        <v>2394</v>
      </c>
      <c r="N1389">
        <f t="shared" si="189"/>
        <v>2549.15</v>
      </c>
      <c r="O1389">
        <f t="shared" si="190"/>
        <v>2394</v>
      </c>
      <c r="P1389">
        <f t="shared" si="191"/>
        <v>155.15000000000009</v>
      </c>
      <c r="Q1389">
        <f t="shared" si="192"/>
        <v>6.0863425063256413E-2</v>
      </c>
      <c r="R1389">
        <f t="shared" si="193"/>
        <v>2549.15</v>
      </c>
      <c r="S1389">
        <f t="shared" si="194"/>
        <v>155.15000000000009</v>
      </c>
      <c r="T1389" t="str">
        <f t="shared" si="195"/>
        <v>Apr</v>
      </c>
      <c r="U1389" t="str">
        <f t="shared" si="196"/>
        <v>Apr-2024</v>
      </c>
      <c r="V1389" s="3">
        <f t="shared" si="197"/>
        <v>45383</v>
      </c>
      <c r="W1389" t="str">
        <f>VLOOKUP(D1389,Products!A:G,3,FALSE)</f>
        <v>Sports &amp; Fitness</v>
      </c>
      <c r="X1389" t="str">
        <f>VLOOKUP(D1389,Products!A:G,2,FALSE)</f>
        <v>Running Shoes</v>
      </c>
    </row>
    <row r="1390" spans="1:24">
      <c r="A1390" s="1" t="s">
        <v>3202</v>
      </c>
      <c r="B1390" s="2">
        <v>45447</v>
      </c>
      <c r="C1390" s="1" t="s">
        <v>1056</v>
      </c>
      <c r="D1390" s="1" t="s">
        <v>1727</v>
      </c>
      <c r="E1390" s="1">
        <v>1</v>
      </c>
      <c r="F1390" s="1">
        <v>4999</v>
      </c>
      <c r="G1390" s="1">
        <v>249.95</v>
      </c>
      <c r="H1390" s="1" t="s">
        <v>1821</v>
      </c>
      <c r="I1390" s="1" t="s">
        <v>1802</v>
      </c>
      <c r="J1390" s="1" t="s">
        <v>1802</v>
      </c>
      <c r="K1390" s="1" t="s">
        <v>1803</v>
      </c>
      <c r="L1390" s="1">
        <v>100</v>
      </c>
      <c r="M1390" s="1">
        <v>3765</v>
      </c>
      <c r="N1390">
        <f t="shared" si="189"/>
        <v>4749.05</v>
      </c>
      <c r="O1390">
        <f t="shared" si="190"/>
        <v>3765</v>
      </c>
      <c r="P1390">
        <f t="shared" si="191"/>
        <v>984.05000000000018</v>
      </c>
      <c r="Q1390">
        <f t="shared" si="192"/>
        <v>0.20720986302523667</v>
      </c>
      <c r="R1390">
        <f t="shared" si="193"/>
        <v>4749.05</v>
      </c>
      <c r="S1390">
        <f t="shared" si="194"/>
        <v>984.05000000000018</v>
      </c>
      <c r="T1390" t="str">
        <f t="shared" si="195"/>
        <v>Jun</v>
      </c>
      <c r="U1390" t="str">
        <f t="shared" si="196"/>
        <v>Jun-2024</v>
      </c>
      <c r="V1390" s="3">
        <f t="shared" si="197"/>
        <v>45444</v>
      </c>
      <c r="W1390" t="str">
        <f>VLOOKUP(D1390,Products!A:G,3,FALSE)</f>
        <v>Home &amp; Kitchen</v>
      </c>
      <c r="X1390" t="str">
        <f>VLOOKUP(D1390,Products!A:G,2,FALSE)</f>
        <v>Mixer Grinder</v>
      </c>
    </row>
    <row r="1391" spans="1:24">
      <c r="A1391" s="1" t="s">
        <v>3203</v>
      </c>
      <c r="B1391" s="2">
        <v>45558</v>
      </c>
      <c r="C1391" s="1" t="s">
        <v>1232</v>
      </c>
      <c r="D1391" s="1" t="s">
        <v>1735</v>
      </c>
      <c r="E1391" s="1">
        <v>2</v>
      </c>
      <c r="F1391" s="1">
        <v>3999</v>
      </c>
      <c r="G1391" s="1">
        <v>0</v>
      </c>
      <c r="H1391" s="1" t="s">
        <v>1801</v>
      </c>
      <c r="I1391" s="1" t="s">
        <v>1815</v>
      </c>
      <c r="J1391" s="1" t="s">
        <v>1815</v>
      </c>
      <c r="K1391" s="1" t="s">
        <v>1819</v>
      </c>
      <c r="L1391" s="1">
        <v>60</v>
      </c>
      <c r="M1391" s="1">
        <v>2895</v>
      </c>
      <c r="N1391">
        <f t="shared" si="189"/>
        <v>7998</v>
      </c>
      <c r="O1391">
        <f t="shared" si="190"/>
        <v>5790</v>
      </c>
      <c r="P1391">
        <f t="shared" si="191"/>
        <v>2208</v>
      </c>
      <c r="Q1391">
        <f t="shared" si="192"/>
        <v>0.2760690172543136</v>
      </c>
      <c r="R1391">
        <f t="shared" si="193"/>
        <v>0</v>
      </c>
      <c r="S1391">
        <f t="shared" si="194"/>
        <v>0</v>
      </c>
      <c r="T1391" t="str">
        <f t="shared" si="195"/>
        <v>Sep</v>
      </c>
      <c r="U1391" t="str">
        <f t="shared" si="196"/>
        <v>Sep-2024</v>
      </c>
      <c r="V1391" s="3">
        <f t="shared" si="197"/>
        <v>45536</v>
      </c>
      <c r="W1391" t="str">
        <f>VLOOKUP(D1391,Products!A:G,3,FALSE)</f>
        <v>Home &amp; Kitchen</v>
      </c>
      <c r="X1391" t="str">
        <f>VLOOKUP(D1391,Products!A:G,2,FALSE)</f>
        <v>Cookware Set</v>
      </c>
    </row>
    <row r="1392" spans="1:24">
      <c r="A1392" s="1" t="s">
        <v>3204</v>
      </c>
      <c r="B1392" s="2">
        <v>45303</v>
      </c>
      <c r="C1392" s="1" t="s">
        <v>864</v>
      </c>
      <c r="D1392" s="1" t="s">
        <v>1746</v>
      </c>
      <c r="E1392" s="1">
        <v>2</v>
      </c>
      <c r="F1392" s="1">
        <v>1999</v>
      </c>
      <c r="G1392" s="1">
        <v>999.5</v>
      </c>
      <c r="H1392" s="1" t="s">
        <v>1821</v>
      </c>
      <c r="I1392" s="1" t="s">
        <v>1802</v>
      </c>
      <c r="J1392" s="1" t="s">
        <v>1802</v>
      </c>
      <c r="K1392" s="1" t="s">
        <v>1810</v>
      </c>
      <c r="L1392" s="1">
        <v>70</v>
      </c>
      <c r="M1392" s="1">
        <v>1414</v>
      </c>
      <c r="N1392">
        <f t="shared" si="189"/>
        <v>2998.5</v>
      </c>
      <c r="O1392">
        <f t="shared" si="190"/>
        <v>2828</v>
      </c>
      <c r="P1392">
        <f t="shared" si="191"/>
        <v>170.5</v>
      </c>
      <c r="Q1392">
        <f t="shared" si="192"/>
        <v>5.6861764215441056E-2</v>
      </c>
      <c r="R1392">
        <f t="shared" si="193"/>
        <v>2998.5</v>
      </c>
      <c r="S1392">
        <f t="shared" si="194"/>
        <v>170.5</v>
      </c>
      <c r="T1392" t="str">
        <f t="shared" si="195"/>
        <v>Jan</v>
      </c>
      <c r="U1392" t="str">
        <f t="shared" si="196"/>
        <v>Jan-2024</v>
      </c>
      <c r="V1392" s="3">
        <f t="shared" si="197"/>
        <v>45292</v>
      </c>
      <c r="W1392" t="str">
        <f>VLOOKUP(D1392,Products!A:G,3,FALSE)</f>
        <v>Home &amp; Kitchen</v>
      </c>
      <c r="X1392" t="str">
        <f>VLOOKUP(D1392,Products!A:G,2,FALSE)</f>
        <v>Storage Box</v>
      </c>
    </row>
    <row r="1393" spans="1:24">
      <c r="A1393" s="1" t="s">
        <v>3205</v>
      </c>
      <c r="B1393" s="2">
        <v>45742</v>
      </c>
      <c r="C1393" s="1" t="s">
        <v>1593</v>
      </c>
      <c r="D1393" s="1" t="s">
        <v>1670</v>
      </c>
      <c r="E1393" s="1">
        <v>2</v>
      </c>
      <c r="F1393" s="1">
        <v>599</v>
      </c>
      <c r="G1393" s="1">
        <v>119.8</v>
      </c>
      <c r="H1393" s="1" t="s">
        <v>1812</v>
      </c>
      <c r="I1393" s="1" t="s">
        <v>1802</v>
      </c>
      <c r="J1393" s="1" t="s">
        <v>1802</v>
      </c>
      <c r="K1393" s="1" t="s">
        <v>1817</v>
      </c>
      <c r="L1393" s="1">
        <v>100</v>
      </c>
      <c r="M1393" s="1">
        <v>426</v>
      </c>
      <c r="N1393">
        <f t="shared" si="189"/>
        <v>1078.2</v>
      </c>
      <c r="O1393">
        <f t="shared" si="190"/>
        <v>852</v>
      </c>
      <c r="P1393">
        <f t="shared" si="191"/>
        <v>226.20000000000005</v>
      </c>
      <c r="Q1393">
        <f t="shared" si="192"/>
        <v>0.20979410127991099</v>
      </c>
      <c r="R1393">
        <f t="shared" si="193"/>
        <v>1078.2</v>
      </c>
      <c r="S1393">
        <f t="shared" si="194"/>
        <v>226.20000000000005</v>
      </c>
      <c r="T1393" t="str">
        <f t="shared" si="195"/>
        <v>Mar</v>
      </c>
      <c r="U1393" t="str">
        <f t="shared" si="196"/>
        <v>Mar-2025</v>
      </c>
      <c r="V1393" s="3">
        <f t="shared" si="197"/>
        <v>45717</v>
      </c>
      <c r="W1393" t="str">
        <f>VLOOKUP(D1393,Products!A:G,3,FALSE)</f>
        <v>Electronics</v>
      </c>
      <c r="X1393" t="str">
        <f>VLOOKUP(D1393,Products!A:G,2,FALSE)</f>
        <v>Laptop</v>
      </c>
    </row>
    <row r="1394" spans="1:24">
      <c r="A1394" s="1" t="s">
        <v>3206</v>
      </c>
      <c r="B1394" s="2">
        <v>45572</v>
      </c>
      <c r="C1394" s="1" t="s">
        <v>348</v>
      </c>
      <c r="D1394" s="1" t="s">
        <v>1668</v>
      </c>
      <c r="E1394" s="1">
        <v>1</v>
      </c>
      <c r="F1394" s="1">
        <v>8999</v>
      </c>
      <c r="G1394" s="1">
        <v>1349.85</v>
      </c>
      <c r="H1394" s="1" t="s">
        <v>1812</v>
      </c>
      <c r="I1394" s="1" t="s">
        <v>1802</v>
      </c>
      <c r="J1394" s="1" t="s">
        <v>1802</v>
      </c>
      <c r="K1394" s="1" t="s">
        <v>1813</v>
      </c>
      <c r="L1394" s="1">
        <v>50</v>
      </c>
      <c r="M1394" s="1">
        <v>5059</v>
      </c>
      <c r="N1394">
        <f t="shared" si="189"/>
        <v>7649.15</v>
      </c>
      <c r="O1394">
        <f t="shared" si="190"/>
        <v>5059</v>
      </c>
      <c r="P1394">
        <f t="shared" si="191"/>
        <v>2590.1499999999996</v>
      </c>
      <c r="Q1394">
        <f t="shared" si="192"/>
        <v>0.33861932371570697</v>
      </c>
      <c r="R1394">
        <f t="shared" si="193"/>
        <v>7649.15</v>
      </c>
      <c r="S1394">
        <f t="shared" si="194"/>
        <v>2590.1499999999996</v>
      </c>
      <c r="T1394" t="str">
        <f t="shared" si="195"/>
        <v>Oct</v>
      </c>
      <c r="U1394" t="str">
        <f t="shared" si="196"/>
        <v>Oct-2024</v>
      </c>
      <c r="V1394" s="3">
        <f t="shared" si="197"/>
        <v>45566</v>
      </c>
      <c r="W1394" t="str">
        <f>VLOOKUP(D1394,Products!A:G,3,FALSE)</f>
        <v>Electronics</v>
      </c>
      <c r="X1394" t="str">
        <f>VLOOKUP(D1394,Products!A:G,2,FALSE)</f>
        <v>Smartphone</v>
      </c>
    </row>
    <row r="1395" spans="1:24">
      <c r="A1395" s="1" t="s">
        <v>3207</v>
      </c>
      <c r="B1395" s="2">
        <v>45880</v>
      </c>
      <c r="C1395" s="1" t="s">
        <v>432</v>
      </c>
      <c r="D1395" s="1" t="s">
        <v>1764</v>
      </c>
      <c r="E1395" s="1">
        <v>2</v>
      </c>
      <c r="F1395" s="1">
        <v>499</v>
      </c>
      <c r="G1395" s="1">
        <v>49.9</v>
      </c>
      <c r="H1395" s="1" t="s">
        <v>1823</v>
      </c>
      <c r="I1395" s="1" t="s">
        <v>1802</v>
      </c>
      <c r="J1395" s="1" t="s">
        <v>1802</v>
      </c>
      <c r="K1395" s="1" t="s">
        <v>1819</v>
      </c>
      <c r="L1395" s="1">
        <v>50</v>
      </c>
      <c r="M1395" s="1">
        <v>334</v>
      </c>
      <c r="N1395">
        <f t="shared" si="189"/>
        <v>948.1</v>
      </c>
      <c r="O1395">
        <f t="shared" si="190"/>
        <v>668</v>
      </c>
      <c r="P1395">
        <f t="shared" si="191"/>
        <v>280.10000000000002</v>
      </c>
      <c r="Q1395">
        <f t="shared" si="192"/>
        <v>0.29543297120556905</v>
      </c>
      <c r="R1395">
        <f t="shared" si="193"/>
        <v>948.1</v>
      </c>
      <c r="S1395">
        <f t="shared" si="194"/>
        <v>280.10000000000002</v>
      </c>
      <c r="T1395" t="str">
        <f t="shared" si="195"/>
        <v>Aug</v>
      </c>
      <c r="U1395" t="str">
        <f t="shared" si="196"/>
        <v>Aug-2025</v>
      </c>
      <c r="V1395" s="3">
        <f t="shared" si="197"/>
        <v>45870</v>
      </c>
      <c r="W1395" t="str">
        <f>VLOOKUP(D1395,Products!A:G,3,FALSE)</f>
        <v>Beauty &amp; Personal Care</v>
      </c>
      <c r="X1395" t="str">
        <f>VLOOKUP(D1395,Products!A:G,2,FALSE)</f>
        <v>Skin Care Kit</v>
      </c>
    </row>
    <row r="1396" spans="1:24">
      <c r="A1396" s="1" t="s">
        <v>3208</v>
      </c>
      <c r="B1396" s="2">
        <v>45667</v>
      </c>
      <c r="C1396" s="1" t="s">
        <v>79</v>
      </c>
      <c r="D1396" s="1" t="s">
        <v>1736</v>
      </c>
      <c r="E1396" s="1">
        <v>1</v>
      </c>
      <c r="F1396" s="1">
        <v>2499</v>
      </c>
      <c r="G1396" s="1">
        <v>0</v>
      </c>
      <c r="H1396" s="1" t="s">
        <v>1821</v>
      </c>
      <c r="I1396" s="1" t="s">
        <v>1815</v>
      </c>
      <c r="J1396" s="1" t="s">
        <v>1815</v>
      </c>
      <c r="K1396" s="1" t="s">
        <v>1813</v>
      </c>
      <c r="L1396" s="1">
        <v>50</v>
      </c>
      <c r="M1396" s="1">
        <v>1946</v>
      </c>
      <c r="N1396">
        <f t="shared" si="189"/>
        <v>2499</v>
      </c>
      <c r="O1396">
        <f t="shared" si="190"/>
        <v>1946</v>
      </c>
      <c r="P1396">
        <f t="shared" si="191"/>
        <v>553</v>
      </c>
      <c r="Q1396">
        <f t="shared" si="192"/>
        <v>0.22128851540616246</v>
      </c>
      <c r="R1396">
        <f t="shared" si="193"/>
        <v>0</v>
      </c>
      <c r="S1396">
        <f t="shared" si="194"/>
        <v>0</v>
      </c>
      <c r="T1396" t="str">
        <f t="shared" si="195"/>
        <v>Jan</v>
      </c>
      <c r="U1396" t="str">
        <f t="shared" si="196"/>
        <v>Jan-2025</v>
      </c>
      <c r="V1396" s="3">
        <f t="shared" si="197"/>
        <v>45658</v>
      </c>
      <c r="W1396" t="str">
        <f>VLOOKUP(D1396,Products!A:G,3,FALSE)</f>
        <v>Home &amp; Kitchen</v>
      </c>
      <c r="X1396" t="str">
        <f>VLOOKUP(D1396,Products!A:G,2,FALSE)</f>
        <v>Cookware Set</v>
      </c>
    </row>
    <row r="1397" spans="1:24">
      <c r="A1397" s="1" t="s">
        <v>3209</v>
      </c>
      <c r="B1397" s="2">
        <v>45400</v>
      </c>
      <c r="C1397" s="1" t="s">
        <v>1346</v>
      </c>
      <c r="D1397" s="1" t="s">
        <v>1756</v>
      </c>
      <c r="E1397" s="1">
        <v>2</v>
      </c>
      <c r="F1397" s="1">
        <v>299</v>
      </c>
      <c r="G1397" s="1">
        <v>89.7</v>
      </c>
      <c r="H1397" s="1" t="s">
        <v>1801</v>
      </c>
      <c r="I1397" s="1" t="s">
        <v>1802</v>
      </c>
      <c r="J1397" s="1" t="s">
        <v>1802</v>
      </c>
      <c r="K1397" s="1" t="s">
        <v>1807</v>
      </c>
      <c r="L1397" s="1">
        <v>40</v>
      </c>
      <c r="M1397" s="1">
        <v>223</v>
      </c>
      <c r="N1397">
        <f t="shared" si="189"/>
        <v>508.3</v>
      </c>
      <c r="O1397">
        <f t="shared" si="190"/>
        <v>446</v>
      </c>
      <c r="P1397">
        <f t="shared" si="191"/>
        <v>62.300000000000011</v>
      </c>
      <c r="Q1397">
        <f t="shared" si="192"/>
        <v>0.12256541412551644</v>
      </c>
      <c r="R1397">
        <f t="shared" si="193"/>
        <v>508.3</v>
      </c>
      <c r="S1397">
        <f t="shared" si="194"/>
        <v>62.300000000000011</v>
      </c>
      <c r="T1397" t="str">
        <f t="shared" si="195"/>
        <v>Apr</v>
      </c>
      <c r="U1397" t="str">
        <f t="shared" si="196"/>
        <v>Apr-2024</v>
      </c>
      <c r="V1397" s="3">
        <f t="shared" si="197"/>
        <v>45383</v>
      </c>
      <c r="W1397" t="str">
        <f>VLOOKUP(D1397,Products!A:G,3,FALSE)</f>
        <v>Beauty &amp; Personal Care</v>
      </c>
      <c r="X1397" t="str">
        <f>VLOOKUP(D1397,Products!A:G,2,FALSE)</f>
        <v>Shampoo</v>
      </c>
    </row>
    <row r="1398" spans="1:24">
      <c r="A1398" s="1" t="s">
        <v>3210</v>
      </c>
      <c r="B1398" s="2">
        <v>45345</v>
      </c>
      <c r="C1398" s="1" t="s">
        <v>1044</v>
      </c>
      <c r="D1398" s="1" t="s">
        <v>1681</v>
      </c>
      <c r="E1398" s="1">
        <v>3</v>
      </c>
      <c r="F1398" s="1">
        <v>799</v>
      </c>
      <c r="G1398" s="1">
        <v>359.55</v>
      </c>
      <c r="H1398" s="1" t="s">
        <v>1823</v>
      </c>
      <c r="I1398" s="1" t="s">
        <v>1802</v>
      </c>
      <c r="J1398" s="1" t="s">
        <v>1802</v>
      </c>
      <c r="K1398" s="1" t="s">
        <v>1807</v>
      </c>
      <c r="L1398" s="1">
        <v>50</v>
      </c>
      <c r="M1398" s="1">
        <v>645</v>
      </c>
      <c r="N1398">
        <f t="shared" si="189"/>
        <v>2037.45</v>
      </c>
      <c r="O1398">
        <f t="shared" si="190"/>
        <v>1935</v>
      </c>
      <c r="P1398">
        <f t="shared" si="191"/>
        <v>102.45000000000005</v>
      </c>
      <c r="Q1398">
        <f t="shared" si="192"/>
        <v>5.028344253846722E-2</v>
      </c>
      <c r="R1398">
        <f t="shared" si="193"/>
        <v>2037.45</v>
      </c>
      <c r="S1398">
        <f t="shared" si="194"/>
        <v>102.45000000000005</v>
      </c>
      <c r="T1398" t="str">
        <f t="shared" si="195"/>
        <v>Feb</v>
      </c>
      <c r="U1398" t="str">
        <f t="shared" si="196"/>
        <v>Feb-2024</v>
      </c>
      <c r="V1398" s="3">
        <f t="shared" si="197"/>
        <v>45323</v>
      </c>
      <c r="W1398" t="str">
        <f>VLOOKUP(D1398,Products!A:G,3,FALSE)</f>
        <v>Electronics</v>
      </c>
      <c r="X1398" t="str">
        <f>VLOOKUP(D1398,Products!A:G,2,FALSE)</f>
        <v>Headphones</v>
      </c>
    </row>
    <row r="1399" spans="1:24">
      <c r="A1399" s="1" t="s">
        <v>3211</v>
      </c>
      <c r="B1399" s="2">
        <v>45321</v>
      </c>
      <c r="C1399" s="1" t="s">
        <v>241</v>
      </c>
      <c r="D1399" s="1" t="s">
        <v>1699</v>
      </c>
      <c r="E1399" s="1">
        <v>4</v>
      </c>
      <c r="F1399" s="1">
        <v>999</v>
      </c>
      <c r="G1399" s="1">
        <v>599.4</v>
      </c>
      <c r="H1399" s="1" t="s">
        <v>1805</v>
      </c>
      <c r="I1399" s="1" t="s">
        <v>1802</v>
      </c>
      <c r="J1399" s="1" t="s">
        <v>1802</v>
      </c>
      <c r="K1399" s="1" t="s">
        <v>1807</v>
      </c>
      <c r="L1399" s="1">
        <v>40</v>
      </c>
      <c r="M1399" s="1">
        <v>693</v>
      </c>
      <c r="N1399">
        <f t="shared" si="189"/>
        <v>3396.6</v>
      </c>
      <c r="O1399">
        <f t="shared" si="190"/>
        <v>2772</v>
      </c>
      <c r="P1399">
        <f t="shared" si="191"/>
        <v>624.59999999999991</v>
      </c>
      <c r="Q1399">
        <f t="shared" si="192"/>
        <v>0.18388977212506621</v>
      </c>
      <c r="R1399">
        <f t="shared" si="193"/>
        <v>3396.6</v>
      </c>
      <c r="S1399">
        <f t="shared" si="194"/>
        <v>624.59999999999991</v>
      </c>
      <c r="T1399" t="str">
        <f t="shared" si="195"/>
        <v>Jan</v>
      </c>
      <c r="U1399" t="str">
        <f t="shared" si="196"/>
        <v>Jan-2024</v>
      </c>
      <c r="V1399" s="3">
        <f t="shared" si="197"/>
        <v>45292</v>
      </c>
      <c r="W1399" t="str">
        <f>VLOOKUP(D1399,Products!A:G,3,FALSE)</f>
        <v>Fashion</v>
      </c>
      <c r="X1399" t="str">
        <f>VLOOKUP(D1399,Products!A:G,2,FALSE)</f>
        <v>T-Shirt</v>
      </c>
    </row>
    <row r="1400" spans="1:24">
      <c r="A1400" s="1" t="s">
        <v>3212</v>
      </c>
      <c r="B1400" s="2">
        <v>45484</v>
      </c>
      <c r="C1400" s="1" t="s">
        <v>1123</v>
      </c>
      <c r="D1400" s="1" t="s">
        <v>1774</v>
      </c>
      <c r="E1400" s="1">
        <v>4</v>
      </c>
      <c r="F1400" s="1">
        <v>499</v>
      </c>
      <c r="G1400" s="1">
        <v>99.8</v>
      </c>
      <c r="H1400" s="1" t="s">
        <v>1821</v>
      </c>
      <c r="I1400" s="1" t="s">
        <v>1802</v>
      </c>
      <c r="J1400" s="1" t="s">
        <v>1802</v>
      </c>
      <c r="K1400" s="1" t="s">
        <v>1807</v>
      </c>
      <c r="L1400" s="1">
        <v>100</v>
      </c>
      <c r="M1400" s="1">
        <v>280</v>
      </c>
      <c r="N1400">
        <f t="shared" si="189"/>
        <v>1896.2</v>
      </c>
      <c r="O1400">
        <f t="shared" si="190"/>
        <v>1120</v>
      </c>
      <c r="P1400">
        <f t="shared" si="191"/>
        <v>776.2</v>
      </c>
      <c r="Q1400">
        <f t="shared" si="192"/>
        <v>0.40934500580107586</v>
      </c>
      <c r="R1400">
        <f t="shared" si="193"/>
        <v>1896.2</v>
      </c>
      <c r="S1400">
        <f t="shared" si="194"/>
        <v>776.2</v>
      </c>
      <c r="T1400" t="str">
        <f t="shared" si="195"/>
        <v>Jul</v>
      </c>
      <c r="U1400" t="str">
        <f t="shared" si="196"/>
        <v>Jul-2024</v>
      </c>
      <c r="V1400" s="3">
        <f t="shared" si="197"/>
        <v>45474</v>
      </c>
      <c r="W1400" t="str">
        <f>VLOOKUP(D1400,Products!A:G,3,FALSE)</f>
        <v>Sports &amp; Fitness</v>
      </c>
      <c r="X1400" t="str">
        <f>VLOOKUP(D1400,Products!A:G,2,FALSE)</f>
        <v>Yoga Mat</v>
      </c>
    </row>
    <row r="1401" spans="1:24">
      <c r="A1401" s="1" t="s">
        <v>3213</v>
      </c>
      <c r="B1401" s="2">
        <v>45461</v>
      </c>
      <c r="C1401" s="1" t="s">
        <v>760</v>
      </c>
      <c r="D1401" s="1" t="s">
        <v>1688</v>
      </c>
      <c r="E1401" s="1">
        <v>2</v>
      </c>
      <c r="F1401" s="1">
        <v>999</v>
      </c>
      <c r="G1401" s="1">
        <v>0</v>
      </c>
      <c r="H1401" s="1" t="s">
        <v>1805</v>
      </c>
      <c r="I1401" s="1" t="s">
        <v>1815</v>
      </c>
      <c r="J1401" s="1" t="s">
        <v>1815</v>
      </c>
      <c r="K1401" s="1" t="s">
        <v>1813</v>
      </c>
      <c r="L1401" s="1">
        <v>60</v>
      </c>
      <c r="M1401" s="1">
        <v>813</v>
      </c>
      <c r="N1401">
        <f t="shared" si="189"/>
        <v>1998</v>
      </c>
      <c r="O1401">
        <f t="shared" si="190"/>
        <v>1626</v>
      </c>
      <c r="P1401">
        <f t="shared" si="191"/>
        <v>372</v>
      </c>
      <c r="Q1401">
        <f t="shared" si="192"/>
        <v>0.18618618618618618</v>
      </c>
      <c r="R1401">
        <f t="shared" si="193"/>
        <v>0</v>
      </c>
      <c r="S1401">
        <f t="shared" si="194"/>
        <v>0</v>
      </c>
      <c r="T1401" t="str">
        <f t="shared" si="195"/>
        <v>Jun</v>
      </c>
      <c r="U1401" t="str">
        <f t="shared" si="196"/>
        <v>Jun-2024</v>
      </c>
      <c r="V1401" s="3">
        <f t="shared" si="197"/>
        <v>45444</v>
      </c>
      <c r="W1401" t="str">
        <f>VLOOKUP(D1401,Products!A:G,3,FALSE)</f>
        <v>Electronics</v>
      </c>
      <c r="X1401" t="str">
        <f>VLOOKUP(D1401,Products!A:G,2,FALSE)</f>
        <v>Smartwatch</v>
      </c>
    </row>
    <row r="1402" spans="1:24">
      <c r="A1402" s="1" t="s">
        <v>3214</v>
      </c>
      <c r="B1402" s="2">
        <v>45861</v>
      </c>
      <c r="C1402" s="1" t="s">
        <v>1033</v>
      </c>
      <c r="D1402" s="1" t="s">
        <v>1761</v>
      </c>
      <c r="E1402" s="1">
        <v>1</v>
      </c>
      <c r="F1402" s="1">
        <v>499</v>
      </c>
      <c r="G1402" s="1">
        <v>24.95</v>
      </c>
      <c r="H1402" s="1" t="s">
        <v>1812</v>
      </c>
      <c r="I1402" s="1" t="s">
        <v>1802</v>
      </c>
      <c r="J1402" s="1" t="s">
        <v>1809</v>
      </c>
      <c r="K1402" s="1" t="s">
        <v>1813</v>
      </c>
      <c r="L1402" s="1">
        <v>60</v>
      </c>
      <c r="M1402" s="1">
        <v>394</v>
      </c>
      <c r="N1402">
        <f t="shared" si="189"/>
        <v>474.05</v>
      </c>
      <c r="O1402">
        <f t="shared" si="190"/>
        <v>394</v>
      </c>
      <c r="P1402">
        <f t="shared" si="191"/>
        <v>80.050000000000011</v>
      </c>
      <c r="Q1402">
        <f t="shared" si="192"/>
        <v>0.16886404387722817</v>
      </c>
      <c r="R1402">
        <f t="shared" si="193"/>
        <v>474.05</v>
      </c>
      <c r="S1402">
        <f t="shared" si="194"/>
        <v>80.050000000000011</v>
      </c>
      <c r="T1402" t="str">
        <f t="shared" si="195"/>
        <v>Jul</v>
      </c>
      <c r="U1402" t="str">
        <f t="shared" si="196"/>
        <v>Jul-2025</v>
      </c>
      <c r="V1402" s="3">
        <f t="shared" si="197"/>
        <v>45839</v>
      </c>
      <c r="W1402" t="str">
        <f>VLOOKUP(D1402,Products!A:G,3,FALSE)</f>
        <v>Beauty &amp; Personal Care</v>
      </c>
      <c r="X1402" t="str">
        <f>VLOOKUP(D1402,Products!A:G,2,FALSE)</f>
        <v>Trimmer</v>
      </c>
    </row>
    <row r="1403" spans="1:24">
      <c r="A1403" s="1" t="s">
        <v>3215</v>
      </c>
      <c r="B1403" s="2">
        <v>45542</v>
      </c>
      <c r="C1403" s="1" t="s">
        <v>89</v>
      </c>
      <c r="D1403" s="1" t="s">
        <v>1784</v>
      </c>
      <c r="E1403" s="1">
        <v>2</v>
      </c>
      <c r="F1403" s="1">
        <v>2999</v>
      </c>
      <c r="G1403" s="1">
        <v>0</v>
      </c>
      <c r="H1403" s="1" t="s">
        <v>1801</v>
      </c>
      <c r="I1403" s="1" t="s">
        <v>1815</v>
      </c>
      <c r="J1403" s="1" t="s">
        <v>1815</v>
      </c>
      <c r="K1403" s="1" t="s">
        <v>1819</v>
      </c>
      <c r="L1403" s="1">
        <v>40</v>
      </c>
      <c r="M1403" s="1">
        <v>2377</v>
      </c>
      <c r="N1403">
        <f t="shared" si="189"/>
        <v>5998</v>
      </c>
      <c r="O1403">
        <f t="shared" si="190"/>
        <v>4754</v>
      </c>
      <c r="P1403">
        <f t="shared" si="191"/>
        <v>1244</v>
      </c>
      <c r="Q1403">
        <f t="shared" si="192"/>
        <v>0.20740246748916305</v>
      </c>
      <c r="R1403">
        <f t="shared" si="193"/>
        <v>0</v>
      </c>
      <c r="S1403">
        <f t="shared" si="194"/>
        <v>0</v>
      </c>
      <c r="T1403" t="str">
        <f t="shared" si="195"/>
        <v>Sep</v>
      </c>
      <c r="U1403" t="str">
        <f t="shared" si="196"/>
        <v>Sep-2024</v>
      </c>
      <c r="V1403" s="3">
        <f t="shared" si="197"/>
        <v>45536</v>
      </c>
      <c r="W1403" t="str">
        <f>VLOOKUP(D1403,Products!A:G,3,FALSE)</f>
        <v>Sports &amp; Fitness</v>
      </c>
      <c r="X1403" t="str">
        <f>VLOOKUP(D1403,Products!A:G,2,FALSE)</f>
        <v>Running Shoes</v>
      </c>
    </row>
    <row r="1404" spans="1:24">
      <c r="A1404" s="1" t="s">
        <v>3216</v>
      </c>
      <c r="B1404" s="2">
        <v>45917</v>
      </c>
      <c r="C1404" s="1" t="s">
        <v>964</v>
      </c>
      <c r="D1404" s="1" t="s">
        <v>1766</v>
      </c>
      <c r="E1404" s="1">
        <v>2</v>
      </c>
      <c r="F1404" s="1">
        <v>2999</v>
      </c>
      <c r="G1404" s="1">
        <v>899.7</v>
      </c>
      <c r="H1404" s="1" t="s">
        <v>1801</v>
      </c>
      <c r="I1404" s="1" t="s">
        <v>1802</v>
      </c>
      <c r="J1404" s="1" t="s">
        <v>1802</v>
      </c>
      <c r="K1404" s="1" t="s">
        <v>1817</v>
      </c>
      <c r="L1404" s="1">
        <v>70</v>
      </c>
      <c r="M1404" s="1">
        <v>1870</v>
      </c>
      <c r="N1404">
        <f t="shared" si="189"/>
        <v>5098.3</v>
      </c>
      <c r="O1404">
        <f t="shared" si="190"/>
        <v>3740</v>
      </c>
      <c r="P1404">
        <f t="shared" si="191"/>
        <v>1358.3000000000002</v>
      </c>
      <c r="Q1404">
        <f t="shared" si="192"/>
        <v>0.26642214071357123</v>
      </c>
      <c r="R1404">
        <f t="shared" si="193"/>
        <v>5098.3</v>
      </c>
      <c r="S1404">
        <f t="shared" si="194"/>
        <v>1358.3000000000002</v>
      </c>
      <c r="T1404" t="str">
        <f t="shared" si="195"/>
        <v>Sep</v>
      </c>
      <c r="U1404" t="str">
        <f t="shared" si="196"/>
        <v>Sep-2025</v>
      </c>
      <c r="V1404" s="3">
        <f t="shared" si="197"/>
        <v>45901</v>
      </c>
      <c r="W1404" t="str">
        <f>VLOOKUP(D1404,Products!A:G,3,FALSE)</f>
        <v>Beauty &amp; Personal Care</v>
      </c>
      <c r="X1404" t="str">
        <f>VLOOKUP(D1404,Products!A:G,2,FALSE)</f>
        <v>Skin Care Kit</v>
      </c>
    </row>
    <row r="1405" spans="1:24">
      <c r="A1405" s="1" t="s">
        <v>3217</v>
      </c>
      <c r="B1405" s="2">
        <v>45592</v>
      </c>
      <c r="C1405" s="1" t="s">
        <v>1304</v>
      </c>
      <c r="D1405" s="1" t="s">
        <v>1722</v>
      </c>
      <c r="E1405" s="1">
        <v>2</v>
      </c>
      <c r="F1405" s="1">
        <v>399</v>
      </c>
      <c r="G1405" s="1">
        <v>39.9</v>
      </c>
      <c r="H1405" s="1" t="s">
        <v>1805</v>
      </c>
      <c r="I1405" s="1" t="s">
        <v>1802</v>
      </c>
      <c r="J1405" s="1" t="s">
        <v>1802</v>
      </c>
      <c r="K1405" s="1" t="s">
        <v>1803</v>
      </c>
      <c r="L1405" s="1">
        <v>70</v>
      </c>
      <c r="M1405" s="1">
        <v>315</v>
      </c>
      <c r="N1405">
        <f t="shared" si="189"/>
        <v>758.1</v>
      </c>
      <c r="O1405">
        <f t="shared" si="190"/>
        <v>630</v>
      </c>
      <c r="P1405">
        <f t="shared" si="191"/>
        <v>128.10000000000002</v>
      </c>
      <c r="Q1405">
        <f t="shared" si="192"/>
        <v>0.16897506925207759</v>
      </c>
      <c r="R1405">
        <f t="shared" si="193"/>
        <v>758.1</v>
      </c>
      <c r="S1405">
        <f t="shared" si="194"/>
        <v>128.10000000000002</v>
      </c>
      <c r="T1405" t="str">
        <f t="shared" si="195"/>
        <v>Oct</v>
      </c>
      <c r="U1405" t="str">
        <f t="shared" si="196"/>
        <v>Oct-2024</v>
      </c>
      <c r="V1405" s="3">
        <f t="shared" si="197"/>
        <v>45566</v>
      </c>
      <c r="W1405" t="str">
        <f>VLOOKUP(D1405,Products!A:G,3,FALSE)</f>
        <v>Home &amp; Kitchen</v>
      </c>
      <c r="X1405" t="str">
        <f>VLOOKUP(D1405,Products!A:G,2,FALSE)</f>
        <v>Mixer Grinder</v>
      </c>
    </row>
    <row r="1406" spans="1:24">
      <c r="A1406" s="1" t="s">
        <v>3218</v>
      </c>
      <c r="B1406" s="2">
        <v>45364</v>
      </c>
      <c r="C1406" s="1" t="s">
        <v>433</v>
      </c>
      <c r="D1406" s="1" t="s">
        <v>1695</v>
      </c>
      <c r="E1406" s="1">
        <v>2</v>
      </c>
      <c r="F1406" s="1">
        <v>1999</v>
      </c>
      <c r="G1406" s="1">
        <v>0</v>
      </c>
      <c r="H1406" s="1" t="s">
        <v>1805</v>
      </c>
      <c r="I1406" s="1" t="s">
        <v>1802</v>
      </c>
      <c r="J1406" s="1" t="s">
        <v>1802</v>
      </c>
      <c r="K1406" s="1" t="s">
        <v>1810</v>
      </c>
      <c r="L1406" s="1">
        <v>100</v>
      </c>
      <c r="M1406" s="1">
        <v>1597</v>
      </c>
      <c r="N1406">
        <f t="shared" si="189"/>
        <v>3998</v>
      </c>
      <c r="O1406">
        <f t="shared" si="190"/>
        <v>3194</v>
      </c>
      <c r="P1406">
        <f t="shared" si="191"/>
        <v>804</v>
      </c>
      <c r="Q1406">
        <f t="shared" si="192"/>
        <v>0.20110055027513757</v>
      </c>
      <c r="R1406">
        <f t="shared" si="193"/>
        <v>3998</v>
      </c>
      <c r="S1406">
        <f t="shared" si="194"/>
        <v>804</v>
      </c>
      <c r="T1406" t="str">
        <f t="shared" si="195"/>
        <v>Mar</v>
      </c>
      <c r="U1406" t="str">
        <f t="shared" si="196"/>
        <v>Mar-2024</v>
      </c>
      <c r="V1406" s="3">
        <f t="shared" si="197"/>
        <v>45352</v>
      </c>
      <c r="W1406" t="str">
        <f>VLOOKUP(D1406,Products!A:G,3,FALSE)</f>
        <v>Electronics</v>
      </c>
      <c r="X1406" t="str">
        <f>VLOOKUP(D1406,Products!A:G,2,FALSE)</f>
        <v>Power Bank</v>
      </c>
    </row>
    <row r="1407" spans="1:24">
      <c r="A1407" s="1" t="s">
        <v>3219</v>
      </c>
      <c r="B1407" s="2">
        <v>45730</v>
      </c>
      <c r="C1407" s="1" t="s">
        <v>231</v>
      </c>
      <c r="D1407" s="1" t="s">
        <v>1794</v>
      </c>
      <c r="E1407" s="1">
        <v>2</v>
      </c>
      <c r="F1407" s="1">
        <v>299</v>
      </c>
      <c r="G1407" s="1">
        <v>0</v>
      </c>
      <c r="H1407" s="1" t="s">
        <v>1823</v>
      </c>
      <c r="I1407" s="1" t="s">
        <v>1815</v>
      </c>
      <c r="J1407" s="1" t="s">
        <v>1815</v>
      </c>
      <c r="K1407" s="1" t="s">
        <v>1807</v>
      </c>
      <c r="L1407" s="1">
        <v>50</v>
      </c>
      <c r="M1407" s="1">
        <v>168</v>
      </c>
      <c r="N1407">
        <f t="shared" si="189"/>
        <v>598</v>
      </c>
      <c r="O1407">
        <f t="shared" si="190"/>
        <v>336</v>
      </c>
      <c r="P1407">
        <f t="shared" si="191"/>
        <v>262</v>
      </c>
      <c r="Q1407">
        <f t="shared" si="192"/>
        <v>0.43812709030100333</v>
      </c>
      <c r="R1407">
        <f t="shared" si="193"/>
        <v>0</v>
      </c>
      <c r="S1407">
        <f t="shared" si="194"/>
        <v>0</v>
      </c>
      <c r="T1407" t="str">
        <f t="shared" si="195"/>
        <v>Mar</v>
      </c>
      <c r="U1407" t="str">
        <f t="shared" si="196"/>
        <v>Mar-2025</v>
      </c>
      <c r="V1407" s="3">
        <f t="shared" si="197"/>
        <v>45717</v>
      </c>
      <c r="W1407" t="str">
        <f>VLOOKUP(D1407,Products!A:G,3,FALSE)</f>
        <v>Sports &amp; Fitness</v>
      </c>
      <c r="X1407" t="str">
        <f>VLOOKUP(D1407,Products!A:G,2,FALSE)</f>
        <v>Fitness Band</v>
      </c>
    </row>
    <row r="1408" spans="1:24">
      <c r="A1408" s="1" t="s">
        <v>3220</v>
      </c>
      <c r="B1408" s="2">
        <v>45602</v>
      </c>
      <c r="C1408" s="1" t="s">
        <v>1448</v>
      </c>
      <c r="D1408" s="1" t="s">
        <v>1731</v>
      </c>
      <c r="E1408" s="1">
        <v>4</v>
      </c>
      <c r="F1408" s="1">
        <v>1999</v>
      </c>
      <c r="G1408" s="1">
        <v>799.6</v>
      </c>
      <c r="H1408" s="1" t="s">
        <v>1801</v>
      </c>
      <c r="I1408" s="1" t="s">
        <v>1802</v>
      </c>
      <c r="J1408" s="1" t="s">
        <v>1802</v>
      </c>
      <c r="K1408" s="1" t="s">
        <v>1810</v>
      </c>
      <c r="L1408" s="1">
        <v>100</v>
      </c>
      <c r="M1408" s="1">
        <v>1547</v>
      </c>
      <c r="N1408">
        <f t="shared" si="189"/>
        <v>7196.4</v>
      </c>
      <c r="O1408">
        <f t="shared" si="190"/>
        <v>6188</v>
      </c>
      <c r="P1408">
        <f t="shared" si="191"/>
        <v>1008.3999999999996</v>
      </c>
      <c r="Q1408">
        <f t="shared" si="192"/>
        <v>0.14012561836473789</v>
      </c>
      <c r="R1408">
        <f t="shared" si="193"/>
        <v>7196.4</v>
      </c>
      <c r="S1408">
        <f t="shared" si="194"/>
        <v>1008.3999999999996</v>
      </c>
      <c r="T1408" t="str">
        <f t="shared" si="195"/>
        <v>Nov</v>
      </c>
      <c r="U1408" t="str">
        <f t="shared" si="196"/>
        <v>Nov-2024</v>
      </c>
      <c r="V1408" s="3">
        <f t="shared" si="197"/>
        <v>45597</v>
      </c>
      <c r="W1408" t="str">
        <f>VLOOKUP(D1408,Products!A:G,3,FALSE)</f>
        <v>Home &amp; Kitchen</v>
      </c>
      <c r="X1408" t="str">
        <f>VLOOKUP(D1408,Products!A:G,2,FALSE)</f>
        <v>Air Fryer</v>
      </c>
    </row>
    <row r="1409" spans="1:24">
      <c r="A1409" s="1" t="s">
        <v>3221</v>
      </c>
      <c r="B1409" s="2">
        <v>45959</v>
      </c>
      <c r="C1409" s="1" t="s">
        <v>1048</v>
      </c>
      <c r="D1409" s="1" t="s">
        <v>1727</v>
      </c>
      <c r="E1409" s="1">
        <v>1</v>
      </c>
      <c r="F1409" s="1">
        <v>4999</v>
      </c>
      <c r="G1409" s="1">
        <v>0</v>
      </c>
      <c r="H1409" s="1" t="s">
        <v>1805</v>
      </c>
      <c r="I1409" s="1" t="s">
        <v>1802</v>
      </c>
      <c r="J1409" s="1" t="s">
        <v>1802</v>
      </c>
      <c r="K1409" s="1" t="s">
        <v>1813</v>
      </c>
      <c r="L1409" s="1">
        <v>60</v>
      </c>
      <c r="M1409" s="1">
        <v>3765</v>
      </c>
      <c r="N1409">
        <f t="shared" si="189"/>
        <v>4999</v>
      </c>
      <c r="O1409">
        <f t="shared" si="190"/>
        <v>3765</v>
      </c>
      <c r="P1409">
        <f t="shared" si="191"/>
        <v>1234</v>
      </c>
      <c r="Q1409">
        <f t="shared" si="192"/>
        <v>0.24684936987397479</v>
      </c>
      <c r="R1409">
        <f t="shared" si="193"/>
        <v>4999</v>
      </c>
      <c r="S1409">
        <f t="shared" si="194"/>
        <v>1234</v>
      </c>
      <c r="T1409" t="str">
        <f t="shared" si="195"/>
        <v>Oct</v>
      </c>
      <c r="U1409" t="str">
        <f t="shared" si="196"/>
        <v>Oct-2025</v>
      </c>
      <c r="V1409" s="3">
        <f t="shared" si="197"/>
        <v>45931</v>
      </c>
      <c r="W1409" t="str">
        <f>VLOOKUP(D1409,Products!A:G,3,FALSE)</f>
        <v>Home &amp; Kitchen</v>
      </c>
      <c r="X1409" t="str">
        <f>VLOOKUP(D1409,Products!A:G,2,FALSE)</f>
        <v>Mixer Grinder</v>
      </c>
    </row>
    <row r="1410" spans="1:24">
      <c r="A1410" s="1" t="s">
        <v>3222</v>
      </c>
      <c r="B1410" s="2">
        <v>45664</v>
      </c>
      <c r="C1410" s="1" t="s">
        <v>1200</v>
      </c>
      <c r="D1410" s="1" t="s">
        <v>1785</v>
      </c>
      <c r="E1410" s="1">
        <v>4</v>
      </c>
      <c r="F1410" s="1">
        <v>2999</v>
      </c>
      <c r="G1410" s="1">
        <v>1199.5999999999999</v>
      </c>
      <c r="H1410" s="1" t="s">
        <v>1805</v>
      </c>
      <c r="I1410" s="1" t="s">
        <v>1802</v>
      </c>
      <c r="J1410" s="1" t="s">
        <v>1809</v>
      </c>
      <c r="K1410" s="1" t="s">
        <v>1813</v>
      </c>
      <c r="L1410" s="1">
        <v>60</v>
      </c>
      <c r="M1410" s="1">
        <v>2453</v>
      </c>
      <c r="N1410">
        <f t="shared" si="189"/>
        <v>10796.4</v>
      </c>
      <c r="O1410">
        <f t="shared" si="190"/>
        <v>9812</v>
      </c>
      <c r="P1410">
        <f t="shared" si="191"/>
        <v>984.39999999999964</v>
      </c>
      <c r="Q1410">
        <f t="shared" si="192"/>
        <v>9.1178540995146495E-2</v>
      </c>
      <c r="R1410">
        <f t="shared" si="193"/>
        <v>10796.4</v>
      </c>
      <c r="S1410">
        <f t="shared" si="194"/>
        <v>984.39999999999964</v>
      </c>
      <c r="T1410" t="str">
        <f t="shared" si="195"/>
        <v>Jan</v>
      </c>
      <c r="U1410" t="str">
        <f t="shared" si="196"/>
        <v>Jan-2025</v>
      </c>
      <c r="V1410" s="3">
        <f t="shared" si="197"/>
        <v>45658</v>
      </c>
      <c r="W1410" t="str">
        <f>VLOOKUP(D1410,Products!A:G,3,FALSE)</f>
        <v>Sports &amp; Fitness</v>
      </c>
      <c r="X1410" t="str">
        <f>VLOOKUP(D1410,Products!A:G,2,FALSE)</f>
        <v>Dumbbells</v>
      </c>
    </row>
    <row r="1411" spans="1:24">
      <c r="A1411" s="1" t="s">
        <v>3223</v>
      </c>
      <c r="B1411" s="2">
        <v>45429</v>
      </c>
      <c r="C1411" s="1" t="s">
        <v>1441</v>
      </c>
      <c r="D1411" s="1" t="s">
        <v>1701</v>
      </c>
      <c r="E1411" s="1">
        <v>1</v>
      </c>
      <c r="F1411" s="1">
        <v>1299</v>
      </c>
      <c r="G1411" s="1">
        <v>0</v>
      </c>
      <c r="H1411" s="1" t="s">
        <v>1823</v>
      </c>
      <c r="I1411" s="1" t="s">
        <v>1815</v>
      </c>
      <c r="J1411" s="1" t="s">
        <v>1815</v>
      </c>
      <c r="K1411" s="1" t="s">
        <v>1817</v>
      </c>
      <c r="L1411" s="1">
        <v>80</v>
      </c>
      <c r="M1411" s="1">
        <v>969</v>
      </c>
      <c r="N1411">
        <f t="shared" ref="N1411:N1474" si="198">E1411*F1411-G1411</f>
        <v>1299</v>
      </c>
      <c r="O1411">
        <f t="shared" ref="O1411:O1474" si="199">E1411*M1411</f>
        <v>969</v>
      </c>
      <c r="P1411">
        <f t="shared" ref="P1411:P1474" si="200">N1411-O1411</f>
        <v>330</v>
      </c>
      <c r="Q1411">
        <f t="shared" ref="Q1411:Q1474" si="201">IFERROR(P1411/N1411,0)</f>
        <v>0.2540415704387991</v>
      </c>
      <c r="R1411">
        <f t="shared" ref="R1411:R1474" si="202">IF(I1411="Cancelled",0,N1411)</f>
        <v>0</v>
      </c>
      <c r="S1411">
        <f t="shared" ref="S1411:S1474" si="203">IF(I1411="Cancelled",0,P1411)</f>
        <v>0</v>
      </c>
      <c r="T1411" t="str">
        <f t="shared" ref="T1411:T1474" si="204">TEXT(B1411,"mmm")</f>
        <v>May</v>
      </c>
      <c r="U1411" t="str">
        <f t="shared" ref="U1411:U1474" si="205">TEXT(B1411,"mmm-yyyy")</f>
        <v>May-2024</v>
      </c>
      <c r="V1411" s="3">
        <f t="shared" ref="V1411:V1474" si="206">DATE(YEAR(B1411),MONTH(B1411),1)</f>
        <v>45413</v>
      </c>
      <c r="W1411" t="str">
        <f>VLOOKUP(D1411,Products!A:G,3,FALSE)</f>
        <v>Fashion</v>
      </c>
      <c r="X1411" t="str">
        <f>VLOOKUP(D1411,Products!A:G,2,FALSE)</f>
        <v>T-Shirt</v>
      </c>
    </row>
    <row r="1412" spans="1:24">
      <c r="A1412" s="1" t="s">
        <v>3224</v>
      </c>
      <c r="B1412" s="2">
        <v>45565</v>
      </c>
      <c r="C1412" s="1" t="s">
        <v>1166</v>
      </c>
      <c r="D1412" s="1" t="s">
        <v>1700</v>
      </c>
      <c r="E1412" s="1">
        <v>1</v>
      </c>
      <c r="F1412" s="1">
        <v>8999</v>
      </c>
      <c r="G1412" s="1">
        <v>899.9</v>
      </c>
      <c r="H1412" s="1" t="s">
        <v>1805</v>
      </c>
      <c r="I1412" s="1" t="s">
        <v>1802</v>
      </c>
      <c r="J1412" s="1" t="s">
        <v>1802</v>
      </c>
      <c r="K1412" s="1" t="s">
        <v>1813</v>
      </c>
      <c r="L1412" s="1">
        <v>40</v>
      </c>
      <c r="M1412" s="1">
        <v>6419</v>
      </c>
      <c r="N1412">
        <f t="shared" si="198"/>
        <v>8099.1</v>
      </c>
      <c r="O1412">
        <f t="shared" si="199"/>
        <v>6419</v>
      </c>
      <c r="P1412">
        <f t="shared" si="200"/>
        <v>1680.1000000000004</v>
      </c>
      <c r="Q1412">
        <f t="shared" si="201"/>
        <v>0.20744280228667386</v>
      </c>
      <c r="R1412">
        <f t="shared" si="202"/>
        <v>8099.1</v>
      </c>
      <c r="S1412">
        <f t="shared" si="203"/>
        <v>1680.1000000000004</v>
      </c>
      <c r="T1412" t="str">
        <f t="shared" si="204"/>
        <v>Sep</v>
      </c>
      <c r="U1412" t="str">
        <f t="shared" si="205"/>
        <v>Sep-2024</v>
      </c>
      <c r="V1412" s="3">
        <f t="shared" si="206"/>
        <v>45536</v>
      </c>
      <c r="W1412" t="str">
        <f>VLOOKUP(D1412,Products!A:G,3,FALSE)</f>
        <v>Fashion</v>
      </c>
      <c r="X1412" t="str">
        <f>VLOOKUP(D1412,Products!A:G,2,FALSE)</f>
        <v>T-Shirt</v>
      </c>
    </row>
    <row r="1413" spans="1:24">
      <c r="A1413" s="1" t="s">
        <v>3225</v>
      </c>
      <c r="B1413" s="2">
        <v>45814</v>
      </c>
      <c r="C1413" s="1" t="s">
        <v>830</v>
      </c>
      <c r="D1413" s="1" t="s">
        <v>1731</v>
      </c>
      <c r="E1413" s="1">
        <v>2</v>
      </c>
      <c r="F1413" s="1">
        <v>1999</v>
      </c>
      <c r="G1413" s="1">
        <v>0</v>
      </c>
      <c r="H1413" s="1" t="s">
        <v>1801</v>
      </c>
      <c r="I1413" s="1" t="s">
        <v>1815</v>
      </c>
      <c r="J1413" s="1" t="s">
        <v>1815</v>
      </c>
      <c r="K1413" s="1" t="s">
        <v>1817</v>
      </c>
      <c r="L1413" s="1">
        <v>40</v>
      </c>
      <c r="M1413" s="1">
        <v>1547</v>
      </c>
      <c r="N1413">
        <f t="shared" si="198"/>
        <v>3998</v>
      </c>
      <c r="O1413">
        <f t="shared" si="199"/>
        <v>3094</v>
      </c>
      <c r="P1413">
        <f t="shared" si="200"/>
        <v>904</v>
      </c>
      <c r="Q1413">
        <f t="shared" si="201"/>
        <v>0.22611305652826413</v>
      </c>
      <c r="R1413">
        <f t="shared" si="202"/>
        <v>0</v>
      </c>
      <c r="S1413">
        <f t="shared" si="203"/>
        <v>0</v>
      </c>
      <c r="T1413" t="str">
        <f t="shared" si="204"/>
        <v>Jun</v>
      </c>
      <c r="U1413" t="str">
        <f t="shared" si="205"/>
        <v>Jun-2025</v>
      </c>
      <c r="V1413" s="3">
        <f t="shared" si="206"/>
        <v>45809</v>
      </c>
      <c r="W1413" t="str">
        <f>VLOOKUP(D1413,Products!A:G,3,FALSE)</f>
        <v>Home &amp; Kitchen</v>
      </c>
      <c r="X1413" t="str">
        <f>VLOOKUP(D1413,Products!A:G,2,FALSE)</f>
        <v>Air Fryer</v>
      </c>
    </row>
    <row r="1414" spans="1:24">
      <c r="A1414" s="1" t="s">
        <v>3226</v>
      </c>
      <c r="B1414" s="2">
        <v>45611</v>
      </c>
      <c r="C1414" s="1" t="s">
        <v>163</v>
      </c>
      <c r="D1414" s="1" t="s">
        <v>1773</v>
      </c>
      <c r="E1414" s="1">
        <v>3</v>
      </c>
      <c r="F1414" s="1">
        <v>6999</v>
      </c>
      <c r="G1414" s="1">
        <v>0</v>
      </c>
      <c r="H1414" s="1" t="s">
        <v>1805</v>
      </c>
      <c r="I1414" s="1" t="s">
        <v>1802</v>
      </c>
      <c r="J1414" s="1" t="s">
        <v>1802</v>
      </c>
      <c r="K1414" s="1" t="s">
        <v>1810</v>
      </c>
      <c r="L1414" s="1">
        <v>50</v>
      </c>
      <c r="M1414" s="1">
        <v>4949</v>
      </c>
      <c r="N1414">
        <f t="shared" si="198"/>
        <v>20997</v>
      </c>
      <c r="O1414">
        <f t="shared" si="199"/>
        <v>14847</v>
      </c>
      <c r="P1414">
        <f t="shared" si="200"/>
        <v>6150</v>
      </c>
      <c r="Q1414">
        <f t="shared" si="201"/>
        <v>0.29289898556936705</v>
      </c>
      <c r="R1414">
        <f t="shared" si="202"/>
        <v>20997</v>
      </c>
      <c r="S1414">
        <f t="shared" si="203"/>
        <v>6150</v>
      </c>
      <c r="T1414" t="str">
        <f t="shared" si="204"/>
        <v>Nov</v>
      </c>
      <c r="U1414" t="str">
        <f t="shared" si="205"/>
        <v>Nov-2024</v>
      </c>
      <c r="V1414" s="3">
        <f t="shared" si="206"/>
        <v>45597</v>
      </c>
      <c r="W1414" t="str">
        <f>VLOOKUP(D1414,Products!A:G,3,FALSE)</f>
        <v>Beauty &amp; Personal Care</v>
      </c>
      <c r="X1414" t="str">
        <f>VLOOKUP(D1414,Products!A:G,2,FALSE)</f>
        <v>Perfume</v>
      </c>
    </row>
    <row r="1415" spans="1:24">
      <c r="A1415" s="1" t="s">
        <v>3227</v>
      </c>
      <c r="B1415" s="2">
        <v>45369</v>
      </c>
      <c r="C1415" s="1" t="s">
        <v>1304</v>
      </c>
      <c r="D1415" s="1" t="s">
        <v>1725</v>
      </c>
      <c r="E1415" s="1">
        <v>3</v>
      </c>
      <c r="F1415" s="1">
        <v>2499</v>
      </c>
      <c r="G1415" s="1">
        <v>1499.4</v>
      </c>
      <c r="H1415" s="1" t="s">
        <v>1801</v>
      </c>
      <c r="I1415" s="1" t="s">
        <v>1802</v>
      </c>
      <c r="J1415" s="1" t="s">
        <v>1802</v>
      </c>
      <c r="K1415" s="1" t="s">
        <v>1813</v>
      </c>
      <c r="L1415" s="1">
        <v>60</v>
      </c>
      <c r="M1415" s="1">
        <v>1833</v>
      </c>
      <c r="N1415">
        <f t="shared" si="198"/>
        <v>5997.6</v>
      </c>
      <c r="O1415">
        <f t="shared" si="199"/>
        <v>5499</v>
      </c>
      <c r="P1415">
        <f t="shared" si="200"/>
        <v>498.60000000000036</v>
      </c>
      <c r="Q1415">
        <f t="shared" si="201"/>
        <v>8.3133253301320584E-2</v>
      </c>
      <c r="R1415">
        <f t="shared" si="202"/>
        <v>5997.6</v>
      </c>
      <c r="S1415">
        <f t="shared" si="203"/>
        <v>498.60000000000036</v>
      </c>
      <c r="T1415" t="str">
        <f t="shared" si="204"/>
        <v>Mar</v>
      </c>
      <c r="U1415" t="str">
        <f t="shared" si="205"/>
        <v>Mar-2024</v>
      </c>
      <c r="V1415" s="3">
        <f t="shared" si="206"/>
        <v>45352</v>
      </c>
      <c r="W1415" t="str">
        <f>VLOOKUP(D1415,Products!A:G,3,FALSE)</f>
        <v>Home &amp; Kitchen</v>
      </c>
      <c r="X1415" t="str">
        <f>VLOOKUP(D1415,Products!A:G,2,FALSE)</f>
        <v>Mixer Grinder</v>
      </c>
    </row>
    <row r="1416" spans="1:24">
      <c r="A1416" s="1" t="s">
        <v>3228</v>
      </c>
      <c r="B1416" s="2">
        <v>45898</v>
      </c>
      <c r="C1416" s="1" t="s">
        <v>649</v>
      </c>
      <c r="D1416" s="1" t="s">
        <v>1688</v>
      </c>
      <c r="E1416" s="1">
        <v>1</v>
      </c>
      <c r="F1416" s="1">
        <v>999</v>
      </c>
      <c r="G1416" s="1">
        <v>49.95</v>
      </c>
      <c r="H1416" s="1" t="s">
        <v>1823</v>
      </c>
      <c r="I1416" s="1" t="s">
        <v>1802</v>
      </c>
      <c r="J1416" s="1" t="s">
        <v>1802</v>
      </c>
      <c r="K1416" s="1" t="s">
        <v>1817</v>
      </c>
      <c r="L1416" s="1">
        <v>40</v>
      </c>
      <c r="M1416" s="1">
        <v>813</v>
      </c>
      <c r="N1416">
        <f t="shared" si="198"/>
        <v>949.05</v>
      </c>
      <c r="O1416">
        <f t="shared" si="199"/>
        <v>813</v>
      </c>
      <c r="P1416">
        <f t="shared" si="200"/>
        <v>136.04999999999995</v>
      </c>
      <c r="Q1416">
        <f t="shared" si="201"/>
        <v>0.14335388019598541</v>
      </c>
      <c r="R1416">
        <f t="shared" si="202"/>
        <v>949.05</v>
      </c>
      <c r="S1416">
        <f t="shared" si="203"/>
        <v>136.04999999999995</v>
      </c>
      <c r="T1416" t="str">
        <f t="shared" si="204"/>
        <v>Aug</v>
      </c>
      <c r="U1416" t="str">
        <f t="shared" si="205"/>
        <v>Aug-2025</v>
      </c>
      <c r="V1416" s="3">
        <f t="shared" si="206"/>
        <v>45870</v>
      </c>
      <c r="W1416" t="str">
        <f>VLOOKUP(D1416,Products!A:G,3,FALSE)</f>
        <v>Electronics</v>
      </c>
      <c r="X1416" t="str">
        <f>VLOOKUP(D1416,Products!A:G,2,FALSE)</f>
        <v>Smartwatch</v>
      </c>
    </row>
    <row r="1417" spans="1:24">
      <c r="A1417" s="1" t="s">
        <v>3229</v>
      </c>
      <c r="B1417" s="2">
        <v>45717</v>
      </c>
      <c r="C1417" s="1" t="s">
        <v>508</v>
      </c>
      <c r="D1417" s="1" t="s">
        <v>1681</v>
      </c>
      <c r="E1417" s="1">
        <v>3</v>
      </c>
      <c r="F1417" s="1">
        <v>799</v>
      </c>
      <c r="G1417" s="1">
        <v>479.4</v>
      </c>
      <c r="H1417" s="1" t="s">
        <v>1805</v>
      </c>
      <c r="I1417" s="1" t="s">
        <v>1802</v>
      </c>
      <c r="J1417" s="1" t="s">
        <v>1802</v>
      </c>
      <c r="K1417" s="1" t="s">
        <v>1813</v>
      </c>
      <c r="L1417" s="1">
        <v>80</v>
      </c>
      <c r="M1417" s="1">
        <v>645</v>
      </c>
      <c r="N1417">
        <f t="shared" si="198"/>
        <v>1917.6</v>
      </c>
      <c r="O1417">
        <f t="shared" si="199"/>
        <v>1935</v>
      </c>
      <c r="P1417">
        <f t="shared" si="200"/>
        <v>-17.400000000000091</v>
      </c>
      <c r="Q1417">
        <f t="shared" si="201"/>
        <v>-9.0738423028786461E-3</v>
      </c>
      <c r="R1417">
        <f t="shared" si="202"/>
        <v>1917.6</v>
      </c>
      <c r="S1417">
        <f t="shared" si="203"/>
        <v>-17.400000000000091</v>
      </c>
      <c r="T1417" t="str">
        <f t="shared" si="204"/>
        <v>Mar</v>
      </c>
      <c r="U1417" t="str">
        <f t="shared" si="205"/>
        <v>Mar-2025</v>
      </c>
      <c r="V1417" s="3">
        <f t="shared" si="206"/>
        <v>45717</v>
      </c>
      <c r="W1417" t="str">
        <f>VLOOKUP(D1417,Products!A:G,3,FALSE)</f>
        <v>Electronics</v>
      </c>
      <c r="X1417" t="str">
        <f>VLOOKUP(D1417,Products!A:G,2,FALSE)</f>
        <v>Headphones</v>
      </c>
    </row>
    <row r="1418" spans="1:24">
      <c r="A1418" s="1" t="s">
        <v>3230</v>
      </c>
      <c r="B1418" s="2">
        <v>45418</v>
      </c>
      <c r="C1418" s="1" t="s">
        <v>68</v>
      </c>
      <c r="D1418" s="1" t="s">
        <v>1678</v>
      </c>
      <c r="E1418" s="1">
        <v>1</v>
      </c>
      <c r="F1418" s="1">
        <v>4999</v>
      </c>
      <c r="G1418" s="1">
        <v>499.9</v>
      </c>
      <c r="H1418" s="1" t="s">
        <v>1823</v>
      </c>
      <c r="I1418" s="1" t="s">
        <v>1802</v>
      </c>
      <c r="J1418" s="1" t="s">
        <v>1802</v>
      </c>
      <c r="K1418" s="1" t="s">
        <v>1813</v>
      </c>
      <c r="L1418" s="1">
        <v>40</v>
      </c>
      <c r="M1418" s="1">
        <v>2853</v>
      </c>
      <c r="N1418">
        <f t="shared" si="198"/>
        <v>4499.1000000000004</v>
      </c>
      <c r="O1418">
        <f t="shared" si="199"/>
        <v>2853</v>
      </c>
      <c r="P1418">
        <f t="shared" si="200"/>
        <v>1646.1000000000004</v>
      </c>
      <c r="Q1418">
        <f t="shared" si="201"/>
        <v>0.36587317463492702</v>
      </c>
      <c r="R1418">
        <f t="shared" si="202"/>
        <v>4499.1000000000004</v>
      </c>
      <c r="S1418">
        <f t="shared" si="203"/>
        <v>1646.1000000000004</v>
      </c>
      <c r="T1418" t="str">
        <f t="shared" si="204"/>
        <v>May</v>
      </c>
      <c r="U1418" t="str">
        <f t="shared" si="205"/>
        <v>May-2024</v>
      </c>
      <c r="V1418" s="3">
        <f t="shared" si="206"/>
        <v>45413</v>
      </c>
      <c r="W1418" t="str">
        <f>VLOOKUP(D1418,Products!A:G,3,FALSE)</f>
        <v>Electronics</v>
      </c>
      <c r="X1418" t="str">
        <f>VLOOKUP(D1418,Products!A:G,2,FALSE)</f>
        <v>Headphones</v>
      </c>
    </row>
    <row r="1419" spans="1:24">
      <c r="A1419" s="1" t="s">
        <v>3231</v>
      </c>
      <c r="B1419" s="2">
        <v>45652</v>
      </c>
      <c r="C1419" s="1" t="s">
        <v>371</v>
      </c>
      <c r="D1419" s="1" t="s">
        <v>1763</v>
      </c>
      <c r="E1419" s="1">
        <v>1</v>
      </c>
      <c r="F1419" s="1">
        <v>999</v>
      </c>
      <c r="G1419" s="1">
        <v>0</v>
      </c>
      <c r="H1419" s="1" t="s">
        <v>1821</v>
      </c>
      <c r="I1419" s="1" t="s">
        <v>1815</v>
      </c>
      <c r="J1419" s="1" t="s">
        <v>1815</v>
      </c>
      <c r="K1419" s="1" t="s">
        <v>1813</v>
      </c>
      <c r="L1419" s="1">
        <v>100</v>
      </c>
      <c r="M1419" s="1">
        <v>636</v>
      </c>
      <c r="N1419">
        <f t="shared" si="198"/>
        <v>999</v>
      </c>
      <c r="O1419">
        <f t="shared" si="199"/>
        <v>636</v>
      </c>
      <c r="P1419">
        <f t="shared" si="200"/>
        <v>363</v>
      </c>
      <c r="Q1419">
        <f t="shared" si="201"/>
        <v>0.36336336336336339</v>
      </c>
      <c r="R1419">
        <f t="shared" si="202"/>
        <v>0</v>
      </c>
      <c r="S1419">
        <f t="shared" si="203"/>
        <v>0</v>
      </c>
      <c r="T1419" t="str">
        <f t="shared" si="204"/>
        <v>Dec</v>
      </c>
      <c r="U1419" t="str">
        <f t="shared" si="205"/>
        <v>Dec-2024</v>
      </c>
      <c r="V1419" s="3">
        <f t="shared" si="206"/>
        <v>45627</v>
      </c>
      <c r="W1419" t="str">
        <f>VLOOKUP(D1419,Products!A:G,3,FALSE)</f>
        <v>Beauty &amp; Personal Care</v>
      </c>
      <c r="X1419" t="str">
        <f>VLOOKUP(D1419,Products!A:G,2,FALSE)</f>
        <v>Trimmer</v>
      </c>
    </row>
    <row r="1420" spans="1:24">
      <c r="A1420" s="1" t="s">
        <v>3232</v>
      </c>
      <c r="B1420" s="2">
        <v>45699</v>
      </c>
      <c r="C1420" s="1" t="s">
        <v>273</v>
      </c>
      <c r="D1420" s="1" t="s">
        <v>1782</v>
      </c>
      <c r="E1420" s="1">
        <v>2</v>
      </c>
      <c r="F1420" s="1">
        <v>6999</v>
      </c>
      <c r="G1420" s="1">
        <v>3499.5</v>
      </c>
      <c r="H1420" s="1" t="s">
        <v>1801</v>
      </c>
      <c r="I1420" s="1" t="s">
        <v>1802</v>
      </c>
      <c r="J1420" s="1" t="s">
        <v>1809</v>
      </c>
      <c r="K1420" s="1" t="s">
        <v>1813</v>
      </c>
      <c r="L1420" s="1">
        <v>100</v>
      </c>
      <c r="M1420" s="1">
        <v>4782</v>
      </c>
      <c r="N1420">
        <f t="shared" si="198"/>
        <v>10498.5</v>
      </c>
      <c r="O1420">
        <f t="shared" si="199"/>
        <v>9564</v>
      </c>
      <c r="P1420">
        <f t="shared" si="200"/>
        <v>934.5</v>
      </c>
      <c r="Q1420">
        <f t="shared" si="201"/>
        <v>8.9012716102300327E-2</v>
      </c>
      <c r="R1420">
        <f t="shared" si="202"/>
        <v>10498.5</v>
      </c>
      <c r="S1420">
        <f t="shared" si="203"/>
        <v>934.5</v>
      </c>
      <c r="T1420" t="str">
        <f t="shared" si="204"/>
        <v>Feb</v>
      </c>
      <c r="U1420" t="str">
        <f t="shared" si="205"/>
        <v>Feb-2025</v>
      </c>
      <c r="V1420" s="3">
        <f t="shared" si="206"/>
        <v>45689</v>
      </c>
      <c r="W1420" t="str">
        <f>VLOOKUP(D1420,Products!A:G,3,FALSE)</f>
        <v>Sports &amp; Fitness</v>
      </c>
      <c r="X1420" t="str">
        <f>VLOOKUP(D1420,Products!A:G,2,FALSE)</f>
        <v>Running Shoes</v>
      </c>
    </row>
    <row r="1421" spans="1:24">
      <c r="A1421" s="1" t="s">
        <v>3233</v>
      </c>
      <c r="B1421" s="2">
        <v>45320</v>
      </c>
      <c r="C1421" s="1" t="s">
        <v>1250</v>
      </c>
      <c r="D1421" s="1" t="s">
        <v>1748</v>
      </c>
      <c r="E1421" s="1">
        <v>2</v>
      </c>
      <c r="F1421" s="1">
        <v>299</v>
      </c>
      <c r="G1421" s="1">
        <v>29.9</v>
      </c>
      <c r="H1421" s="1" t="s">
        <v>1801</v>
      </c>
      <c r="I1421" s="1" t="s">
        <v>1802</v>
      </c>
      <c r="J1421" s="1" t="s">
        <v>1802</v>
      </c>
      <c r="K1421" s="1" t="s">
        <v>1813</v>
      </c>
      <c r="L1421" s="1">
        <v>100</v>
      </c>
      <c r="M1421" s="1">
        <v>170</v>
      </c>
      <c r="N1421">
        <f t="shared" si="198"/>
        <v>568.1</v>
      </c>
      <c r="O1421">
        <f t="shared" si="199"/>
        <v>340</v>
      </c>
      <c r="P1421">
        <f t="shared" si="200"/>
        <v>228.10000000000002</v>
      </c>
      <c r="Q1421">
        <f t="shared" si="201"/>
        <v>0.40151381798979058</v>
      </c>
      <c r="R1421">
        <f t="shared" si="202"/>
        <v>568.1</v>
      </c>
      <c r="S1421">
        <f t="shared" si="203"/>
        <v>228.10000000000002</v>
      </c>
      <c r="T1421" t="str">
        <f t="shared" si="204"/>
        <v>Jan</v>
      </c>
      <c r="U1421" t="str">
        <f t="shared" si="205"/>
        <v>Jan-2024</v>
      </c>
      <c r="V1421" s="3">
        <f t="shared" si="206"/>
        <v>45292</v>
      </c>
      <c r="W1421" t="str">
        <f>VLOOKUP(D1421,Products!A:G,3,FALSE)</f>
        <v>Beauty &amp; Personal Care</v>
      </c>
      <c r="X1421" t="str">
        <f>VLOOKUP(D1421,Products!A:G,2,FALSE)</f>
        <v>Face Wash</v>
      </c>
    </row>
    <row r="1422" spans="1:24">
      <c r="A1422" s="1" t="s">
        <v>3234</v>
      </c>
      <c r="B1422" s="2">
        <v>45481</v>
      </c>
      <c r="C1422" s="1" t="s">
        <v>692</v>
      </c>
      <c r="D1422" s="1" t="s">
        <v>1709</v>
      </c>
      <c r="E1422" s="1">
        <v>4</v>
      </c>
      <c r="F1422" s="1">
        <v>799</v>
      </c>
      <c r="G1422" s="1">
        <v>0</v>
      </c>
      <c r="H1422" s="1" t="s">
        <v>1805</v>
      </c>
      <c r="I1422" s="1" t="s">
        <v>1802</v>
      </c>
      <c r="J1422" s="1" t="s">
        <v>1802</v>
      </c>
      <c r="K1422" s="1" t="s">
        <v>1819</v>
      </c>
      <c r="L1422" s="1">
        <v>70</v>
      </c>
      <c r="M1422" s="1">
        <v>566</v>
      </c>
      <c r="N1422">
        <f t="shared" si="198"/>
        <v>3196</v>
      </c>
      <c r="O1422">
        <f t="shared" si="199"/>
        <v>2264</v>
      </c>
      <c r="P1422">
        <f t="shared" si="200"/>
        <v>932</v>
      </c>
      <c r="Q1422">
        <f t="shared" si="201"/>
        <v>0.29161451814768463</v>
      </c>
      <c r="R1422">
        <f t="shared" si="202"/>
        <v>3196</v>
      </c>
      <c r="S1422">
        <f t="shared" si="203"/>
        <v>932</v>
      </c>
      <c r="T1422" t="str">
        <f t="shared" si="204"/>
        <v>Jul</v>
      </c>
      <c r="U1422" t="str">
        <f t="shared" si="205"/>
        <v>Jul-2024</v>
      </c>
      <c r="V1422" s="3">
        <f t="shared" si="206"/>
        <v>45474</v>
      </c>
      <c r="W1422" t="str">
        <f>VLOOKUP(D1422,Products!A:G,3,FALSE)</f>
        <v>Fashion</v>
      </c>
      <c r="X1422" t="str">
        <f>VLOOKUP(D1422,Products!A:G,2,FALSE)</f>
        <v>Sneakers</v>
      </c>
    </row>
    <row r="1423" spans="1:24">
      <c r="A1423" s="1" t="s">
        <v>3235</v>
      </c>
      <c r="B1423" s="2">
        <v>45881</v>
      </c>
      <c r="C1423" s="1" t="s">
        <v>1528</v>
      </c>
      <c r="D1423" s="1" t="s">
        <v>1743</v>
      </c>
      <c r="E1423" s="1">
        <v>2</v>
      </c>
      <c r="F1423" s="1">
        <v>299</v>
      </c>
      <c r="G1423" s="1">
        <v>59.8</v>
      </c>
      <c r="H1423" s="1" t="s">
        <v>1801</v>
      </c>
      <c r="I1423" s="1" t="s">
        <v>1802</v>
      </c>
      <c r="J1423" s="1" t="s">
        <v>1802</v>
      </c>
      <c r="K1423" s="1" t="s">
        <v>1810</v>
      </c>
      <c r="L1423" s="1">
        <v>80</v>
      </c>
      <c r="M1423" s="1">
        <v>188</v>
      </c>
      <c r="N1423">
        <f t="shared" si="198"/>
        <v>538.20000000000005</v>
      </c>
      <c r="O1423">
        <f t="shared" si="199"/>
        <v>376</v>
      </c>
      <c r="P1423">
        <f t="shared" si="200"/>
        <v>162.20000000000005</v>
      </c>
      <c r="Q1423">
        <f t="shared" si="201"/>
        <v>0.30137495354886668</v>
      </c>
      <c r="R1423">
        <f t="shared" si="202"/>
        <v>538.20000000000005</v>
      </c>
      <c r="S1423">
        <f t="shared" si="203"/>
        <v>162.20000000000005</v>
      </c>
      <c r="T1423" t="str">
        <f t="shared" si="204"/>
        <v>Aug</v>
      </c>
      <c r="U1423" t="str">
        <f t="shared" si="205"/>
        <v>Aug-2025</v>
      </c>
      <c r="V1423" s="3">
        <f t="shared" si="206"/>
        <v>45870</v>
      </c>
      <c r="W1423" t="str">
        <f>VLOOKUP(D1423,Products!A:G,3,FALSE)</f>
        <v>Home &amp; Kitchen</v>
      </c>
      <c r="X1423" t="str">
        <f>VLOOKUP(D1423,Products!A:G,2,FALSE)</f>
        <v>Storage Box</v>
      </c>
    </row>
    <row r="1424" spans="1:24">
      <c r="A1424" s="1" t="s">
        <v>3236</v>
      </c>
      <c r="B1424" s="2">
        <v>45343</v>
      </c>
      <c r="C1424" s="1" t="s">
        <v>59</v>
      </c>
      <c r="D1424" s="1" t="s">
        <v>1702</v>
      </c>
      <c r="E1424" s="1">
        <v>1</v>
      </c>
      <c r="F1424" s="1">
        <v>4999</v>
      </c>
      <c r="G1424" s="1">
        <v>749.85</v>
      </c>
      <c r="H1424" s="1" t="s">
        <v>1805</v>
      </c>
      <c r="I1424" s="1" t="s">
        <v>1802</v>
      </c>
      <c r="J1424" s="1" t="s">
        <v>1802</v>
      </c>
      <c r="K1424" s="1" t="s">
        <v>1813</v>
      </c>
      <c r="L1424" s="1">
        <v>70</v>
      </c>
      <c r="M1424" s="1">
        <v>3572</v>
      </c>
      <c r="N1424">
        <f t="shared" si="198"/>
        <v>4249.1499999999996</v>
      </c>
      <c r="O1424">
        <f t="shared" si="199"/>
        <v>3572</v>
      </c>
      <c r="P1424">
        <f t="shared" si="200"/>
        <v>677.14999999999964</v>
      </c>
      <c r="Q1424">
        <f t="shared" si="201"/>
        <v>0.15936128402151012</v>
      </c>
      <c r="R1424">
        <f t="shared" si="202"/>
        <v>4249.1499999999996</v>
      </c>
      <c r="S1424">
        <f t="shared" si="203"/>
        <v>677.14999999999964</v>
      </c>
      <c r="T1424" t="str">
        <f t="shared" si="204"/>
        <v>Feb</v>
      </c>
      <c r="U1424" t="str">
        <f t="shared" si="205"/>
        <v>Feb-2024</v>
      </c>
      <c r="V1424" s="3">
        <f t="shared" si="206"/>
        <v>45323</v>
      </c>
      <c r="W1424" t="str">
        <f>VLOOKUP(D1424,Products!A:G,3,FALSE)</f>
        <v>Fashion</v>
      </c>
      <c r="X1424" t="str">
        <f>VLOOKUP(D1424,Products!A:G,2,FALSE)</f>
        <v>Jeans</v>
      </c>
    </row>
    <row r="1425" spans="1:24">
      <c r="A1425" s="1" t="s">
        <v>3237</v>
      </c>
      <c r="B1425" s="2">
        <v>45887</v>
      </c>
      <c r="C1425" s="1" t="s">
        <v>1167</v>
      </c>
      <c r="D1425" s="1" t="s">
        <v>1758</v>
      </c>
      <c r="E1425" s="1">
        <v>1</v>
      </c>
      <c r="F1425" s="1">
        <v>2499</v>
      </c>
      <c r="G1425" s="1">
        <v>0</v>
      </c>
      <c r="H1425" s="1" t="s">
        <v>1805</v>
      </c>
      <c r="I1425" s="1" t="s">
        <v>1815</v>
      </c>
      <c r="J1425" s="1" t="s">
        <v>1815</v>
      </c>
      <c r="K1425" s="1" t="s">
        <v>1810</v>
      </c>
      <c r="L1425" s="1">
        <v>70</v>
      </c>
      <c r="M1425" s="1">
        <v>1632</v>
      </c>
      <c r="N1425">
        <f t="shared" si="198"/>
        <v>2499</v>
      </c>
      <c r="O1425">
        <f t="shared" si="199"/>
        <v>1632</v>
      </c>
      <c r="P1425">
        <f t="shared" si="200"/>
        <v>867</v>
      </c>
      <c r="Q1425">
        <f t="shared" si="201"/>
        <v>0.34693877551020408</v>
      </c>
      <c r="R1425">
        <f t="shared" si="202"/>
        <v>0</v>
      </c>
      <c r="S1425">
        <f t="shared" si="203"/>
        <v>0</v>
      </c>
      <c r="T1425" t="str">
        <f t="shared" si="204"/>
        <v>Aug</v>
      </c>
      <c r="U1425" t="str">
        <f t="shared" si="205"/>
        <v>Aug-2025</v>
      </c>
      <c r="V1425" s="3">
        <f t="shared" si="206"/>
        <v>45870</v>
      </c>
      <c r="W1425" t="str">
        <f>VLOOKUP(D1425,Products!A:G,3,FALSE)</f>
        <v>Beauty &amp; Personal Care</v>
      </c>
      <c r="X1425" t="str">
        <f>VLOOKUP(D1425,Products!A:G,2,FALSE)</f>
        <v>Shampoo</v>
      </c>
    </row>
    <row r="1426" spans="1:24">
      <c r="A1426" s="1" t="s">
        <v>3238</v>
      </c>
      <c r="B1426" s="2">
        <v>45898</v>
      </c>
      <c r="C1426" s="1" t="s">
        <v>1389</v>
      </c>
      <c r="D1426" s="1" t="s">
        <v>1768</v>
      </c>
      <c r="E1426" s="1">
        <v>2</v>
      </c>
      <c r="F1426" s="1">
        <v>399</v>
      </c>
      <c r="G1426" s="1">
        <v>39.9</v>
      </c>
      <c r="H1426" s="1" t="s">
        <v>1805</v>
      </c>
      <c r="I1426" s="1" t="s">
        <v>1802</v>
      </c>
      <c r="J1426" s="1" t="s">
        <v>1802</v>
      </c>
      <c r="K1426" s="1" t="s">
        <v>1810</v>
      </c>
      <c r="L1426" s="1">
        <v>100</v>
      </c>
      <c r="M1426" s="1">
        <v>322</v>
      </c>
      <c r="N1426">
        <f t="shared" si="198"/>
        <v>758.1</v>
      </c>
      <c r="O1426">
        <f t="shared" si="199"/>
        <v>644</v>
      </c>
      <c r="P1426">
        <f t="shared" si="200"/>
        <v>114.10000000000002</v>
      </c>
      <c r="Q1426">
        <f t="shared" si="201"/>
        <v>0.15050784856879043</v>
      </c>
      <c r="R1426">
        <f t="shared" si="202"/>
        <v>758.1</v>
      </c>
      <c r="S1426">
        <f t="shared" si="203"/>
        <v>114.10000000000002</v>
      </c>
      <c r="T1426" t="str">
        <f t="shared" si="204"/>
        <v>Aug</v>
      </c>
      <c r="U1426" t="str">
        <f t="shared" si="205"/>
        <v>Aug-2025</v>
      </c>
      <c r="V1426" s="3">
        <f t="shared" si="206"/>
        <v>45870</v>
      </c>
      <c r="W1426" t="str">
        <f>VLOOKUP(D1426,Products!A:G,3,FALSE)</f>
        <v>Beauty &amp; Personal Care</v>
      </c>
      <c r="X1426" t="str">
        <f>VLOOKUP(D1426,Products!A:G,2,FALSE)</f>
        <v>Skin Care Kit</v>
      </c>
    </row>
    <row r="1427" spans="1:24">
      <c r="A1427" s="1" t="s">
        <v>3239</v>
      </c>
      <c r="B1427" s="2">
        <v>45307</v>
      </c>
      <c r="C1427" s="1" t="s">
        <v>1525</v>
      </c>
      <c r="D1427" s="1" t="s">
        <v>1761</v>
      </c>
      <c r="E1427" s="1">
        <v>4</v>
      </c>
      <c r="F1427" s="1">
        <v>499</v>
      </c>
      <c r="G1427" s="1">
        <v>199.6</v>
      </c>
      <c r="H1427" s="1" t="s">
        <v>1801</v>
      </c>
      <c r="I1427" s="1" t="s">
        <v>1802</v>
      </c>
      <c r="J1427" s="1" t="s">
        <v>1802</v>
      </c>
      <c r="K1427" s="1" t="s">
        <v>1810</v>
      </c>
      <c r="L1427" s="1">
        <v>60</v>
      </c>
      <c r="M1427" s="1">
        <v>394</v>
      </c>
      <c r="N1427">
        <f t="shared" si="198"/>
        <v>1796.4</v>
      </c>
      <c r="O1427">
        <f t="shared" si="199"/>
        <v>1576</v>
      </c>
      <c r="P1427">
        <f t="shared" si="200"/>
        <v>220.40000000000009</v>
      </c>
      <c r="Q1427">
        <f t="shared" si="201"/>
        <v>0.12268982409262975</v>
      </c>
      <c r="R1427">
        <f t="shared" si="202"/>
        <v>1796.4</v>
      </c>
      <c r="S1427">
        <f t="shared" si="203"/>
        <v>220.40000000000009</v>
      </c>
      <c r="T1427" t="str">
        <f t="shared" si="204"/>
        <v>Jan</v>
      </c>
      <c r="U1427" t="str">
        <f t="shared" si="205"/>
        <v>Jan-2024</v>
      </c>
      <c r="V1427" s="3">
        <f t="shared" si="206"/>
        <v>45292</v>
      </c>
      <c r="W1427" t="str">
        <f>VLOOKUP(D1427,Products!A:G,3,FALSE)</f>
        <v>Beauty &amp; Personal Care</v>
      </c>
      <c r="X1427" t="str">
        <f>VLOOKUP(D1427,Products!A:G,2,FALSE)</f>
        <v>Trimmer</v>
      </c>
    </row>
    <row r="1428" spans="1:24">
      <c r="A1428" s="1" t="s">
        <v>3240</v>
      </c>
      <c r="B1428" s="2">
        <v>45486</v>
      </c>
      <c r="C1428" s="1" t="s">
        <v>678</v>
      </c>
      <c r="D1428" s="1" t="s">
        <v>1747</v>
      </c>
      <c r="E1428" s="1">
        <v>2</v>
      </c>
      <c r="F1428" s="1">
        <v>999</v>
      </c>
      <c r="G1428" s="1">
        <v>99.9</v>
      </c>
      <c r="H1428" s="1" t="s">
        <v>1821</v>
      </c>
      <c r="I1428" s="1" t="s">
        <v>1802</v>
      </c>
      <c r="J1428" s="1" t="s">
        <v>1802</v>
      </c>
      <c r="K1428" s="1" t="s">
        <v>1813</v>
      </c>
      <c r="L1428" s="1">
        <v>80</v>
      </c>
      <c r="M1428" s="1">
        <v>744</v>
      </c>
      <c r="N1428">
        <f t="shared" si="198"/>
        <v>1898.1</v>
      </c>
      <c r="O1428">
        <f t="shared" si="199"/>
        <v>1488</v>
      </c>
      <c r="P1428">
        <f t="shared" si="200"/>
        <v>410.09999999999991</v>
      </c>
      <c r="Q1428">
        <f t="shared" si="201"/>
        <v>0.21605816342658443</v>
      </c>
      <c r="R1428">
        <f t="shared" si="202"/>
        <v>1898.1</v>
      </c>
      <c r="S1428">
        <f t="shared" si="203"/>
        <v>410.09999999999991</v>
      </c>
      <c r="T1428" t="str">
        <f t="shared" si="204"/>
        <v>Jul</v>
      </c>
      <c r="U1428" t="str">
        <f t="shared" si="205"/>
        <v>Jul-2024</v>
      </c>
      <c r="V1428" s="3">
        <f t="shared" si="206"/>
        <v>45474</v>
      </c>
      <c r="W1428" t="str">
        <f>VLOOKUP(D1428,Products!A:G,3,FALSE)</f>
        <v>Home &amp; Kitchen</v>
      </c>
      <c r="X1428" t="str">
        <f>VLOOKUP(D1428,Products!A:G,2,FALSE)</f>
        <v>Storage Box</v>
      </c>
    </row>
    <row r="1429" spans="1:24">
      <c r="A1429" s="1" t="s">
        <v>3241</v>
      </c>
      <c r="B1429" s="2">
        <v>45683</v>
      </c>
      <c r="C1429" s="1" t="s">
        <v>1388</v>
      </c>
      <c r="D1429" s="1" t="s">
        <v>1678</v>
      </c>
      <c r="E1429" s="1">
        <v>2</v>
      </c>
      <c r="F1429" s="1">
        <v>4999</v>
      </c>
      <c r="G1429" s="1">
        <v>0</v>
      </c>
      <c r="H1429" s="1" t="s">
        <v>1805</v>
      </c>
      <c r="I1429" s="1" t="s">
        <v>1802</v>
      </c>
      <c r="J1429" s="1" t="s">
        <v>1802</v>
      </c>
      <c r="K1429" s="1" t="s">
        <v>1813</v>
      </c>
      <c r="L1429" s="1">
        <v>80</v>
      </c>
      <c r="M1429" s="1">
        <v>2853</v>
      </c>
      <c r="N1429">
        <f t="shared" si="198"/>
        <v>9998</v>
      </c>
      <c r="O1429">
        <f t="shared" si="199"/>
        <v>5706</v>
      </c>
      <c r="P1429">
        <f t="shared" si="200"/>
        <v>4292</v>
      </c>
      <c r="Q1429">
        <f t="shared" si="201"/>
        <v>0.4292858571714343</v>
      </c>
      <c r="R1429">
        <f t="shared" si="202"/>
        <v>9998</v>
      </c>
      <c r="S1429">
        <f t="shared" si="203"/>
        <v>4292</v>
      </c>
      <c r="T1429" t="str">
        <f t="shared" si="204"/>
        <v>Jan</v>
      </c>
      <c r="U1429" t="str">
        <f t="shared" si="205"/>
        <v>Jan-2025</v>
      </c>
      <c r="V1429" s="3">
        <f t="shared" si="206"/>
        <v>45658</v>
      </c>
      <c r="W1429" t="str">
        <f>VLOOKUP(D1429,Products!A:G,3,FALSE)</f>
        <v>Electronics</v>
      </c>
      <c r="X1429" t="str">
        <f>VLOOKUP(D1429,Products!A:G,2,FALSE)</f>
        <v>Headphones</v>
      </c>
    </row>
    <row r="1430" spans="1:24">
      <c r="A1430" s="1" t="s">
        <v>3242</v>
      </c>
      <c r="B1430" s="2">
        <v>45463</v>
      </c>
      <c r="C1430" s="1" t="s">
        <v>1265</v>
      </c>
      <c r="D1430" s="1" t="s">
        <v>1790</v>
      </c>
      <c r="E1430" s="1">
        <v>4</v>
      </c>
      <c r="F1430" s="1">
        <v>999</v>
      </c>
      <c r="G1430" s="1">
        <v>399.6</v>
      </c>
      <c r="H1430" s="1" t="s">
        <v>1823</v>
      </c>
      <c r="I1430" s="1" t="s">
        <v>1802</v>
      </c>
      <c r="J1430" s="1" t="s">
        <v>1809</v>
      </c>
      <c r="K1430" s="1" t="s">
        <v>1803</v>
      </c>
      <c r="L1430" s="1">
        <v>100</v>
      </c>
      <c r="M1430" s="1">
        <v>629</v>
      </c>
      <c r="N1430">
        <f t="shared" si="198"/>
        <v>3596.4</v>
      </c>
      <c r="O1430">
        <f t="shared" si="199"/>
        <v>2516</v>
      </c>
      <c r="P1430">
        <f t="shared" si="200"/>
        <v>1080.4000000000001</v>
      </c>
      <c r="Q1430">
        <f t="shared" si="201"/>
        <v>0.30041152263374488</v>
      </c>
      <c r="R1430">
        <f t="shared" si="202"/>
        <v>3596.4</v>
      </c>
      <c r="S1430">
        <f t="shared" si="203"/>
        <v>1080.4000000000001</v>
      </c>
      <c r="T1430" t="str">
        <f t="shared" si="204"/>
        <v>Jun</v>
      </c>
      <c r="U1430" t="str">
        <f t="shared" si="205"/>
        <v>Jun-2024</v>
      </c>
      <c r="V1430" s="3">
        <f t="shared" si="206"/>
        <v>45444</v>
      </c>
      <c r="W1430" t="str">
        <f>VLOOKUP(D1430,Products!A:G,3,FALSE)</f>
        <v>Sports &amp; Fitness</v>
      </c>
      <c r="X1430" t="str">
        <f>VLOOKUP(D1430,Products!A:G,2,FALSE)</f>
        <v>Fitness Band</v>
      </c>
    </row>
    <row r="1431" spans="1:24">
      <c r="A1431" s="1" t="s">
        <v>3243</v>
      </c>
      <c r="B1431" s="2">
        <v>45619</v>
      </c>
      <c r="C1431" s="1" t="s">
        <v>1602</v>
      </c>
      <c r="D1431" s="1" t="s">
        <v>1722</v>
      </c>
      <c r="E1431" s="1">
        <v>1</v>
      </c>
      <c r="F1431" s="1">
        <v>399</v>
      </c>
      <c r="G1431" s="1">
        <v>59.85</v>
      </c>
      <c r="H1431" s="1" t="s">
        <v>1805</v>
      </c>
      <c r="I1431" s="1" t="s">
        <v>1802</v>
      </c>
      <c r="J1431" s="1" t="s">
        <v>1802</v>
      </c>
      <c r="K1431" s="1" t="s">
        <v>1819</v>
      </c>
      <c r="L1431" s="1">
        <v>100</v>
      </c>
      <c r="M1431" s="1">
        <v>315</v>
      </c>
      <c r="N1431">
        <f t="shared" si="198"/>
        <v>339.15</v>
      </c>
      <c r="O1431">
        <f t="shared" si="199"/>
        <v>315</v>
      </c>
      <c r="P1431">
        <f t="shared" si="200"/>
        <v>24.149999999999977</v>
      </c>
      <c r="Q1431">
        <f t="shared" si="201"/>
        <v>7.120743034055721E-2</v>
      </c>
      <c r="R1431">
        <f t="shared" si="202"/>
        <v>339.15</v>
      </c>
      <c r="S1431">
        <f t="shared" si="203"/>
        <v>24.149999999999977</v>
      </c>
      <c r="T1431" t="str">
        <f t="shared" si="204"/>
        <v>Nov</v>
      </c>
      <c r="U1431" t="str">
        <f t="shared" si="205"/>
        <v>Nov-2024</v>
      </c>
      <c r="V1431" s="3">
        <f t="shared" si="206"/>
        <v>45597</v>
      </c>
      <c r="W1431" t="str">
        <f>VLOOKUP(D1431,Products!A:G,3,FALSE)</f>
        <v>Home &amp; Kitchen</v>
      </c>
      <c r="X1431" t="str">
        <f>VLOOKUP(D1431,Products!A:G,2,FALSE)</f>
        <v>Mixer Grinder</v>
      </c>
    </row>
    <row r="1432" spans="1:24">
      <c r="A1432" s="1" t="s">
        <v>3244</v>
      </c>
      <c r="B1432" s="2">
        <v>45378</v>
      </c>
      <c r="C1432" s="1" t="s">
        <v>692</v>
      </c>
      <c r="D1432" s="1" t="s">
        <v>1798</v>
      </c>
      <c r="E1432" s="1">
        <v>1</v>
      </c>
      <c r="F1432" s="1">
        <v>1299</v>
      </c>
      <c r="G1432" s="1">
        <v>0</v>
      </c>
      <c r="H1432" s="1" t="s">
        <v>1821</v>
      </c>
      <c r="I1432" s="1" t="s">
        <v>1802</v>
      </c>
      <c r="J1432" s="1" t="s">
        <v>1802</v>
      </c>
      <c r="K1432" s="1" t="s">
        <v>1813</v>
      </c>
      <c r="L1432" s="1">
        <v>50</v>
      </c>
      <c r="M1432" s="1">
        <v>1025</v>
      </c>
      <c r="N1432">
        <f t="shared" si="198"/>
        <v>1299</v>
      </c>
      <c r="O1432">
        <f t="shared" si="199"/>
        <v>1025</v>
      </c>
      <c r="P1432">
        <f t="shared" si="200"/>
        <v>274</v>
      </c>
      <c r="Q1432">
        <f t="shared" si="201"/>
        <v>0.21093148575827558</v>
      </c>
      <c r="R1432">
        <f t="shared" si="202"/>
        <v>1299</v>
      </c>
      <c r="S1432">
        <f t="shared" si="203"/>
        <v>274</v>
      </c>
      <c r="T1432" t="str">
        <f t="shared" si="204"/>
        <v>Mar</v>
      </c>
      <c r="U1432" t="str">
        <f t="shared" si="205"/>
        <v>Mar-2024</v>
      </c>
      <c r="V1432" s="3">
        <f t="shared" si="206"/>
        <v>45352</v>
      </c>
      <c r="W1432" t="str">
        <f>VLOOKUP(D1432,Products!A:G,3,FALSE)</f>
        <v>Sports &amp; Fitness</v>
      </c>
      <c r="X1432" t="str">
        <f>VLOOKUP(D1432,Products!A:G,2,FALSE)</f>
        <v>Cricket Bat</v>
      </c>
    </row>
    <row r="1433" spans="1:24">
      <c r="A1433" s="1" t="s">
        <v>3245</v>
      </c>
      <c r="B1433" s="2">
        <v>45352</v>
      </c>
      <c r="C1433" s="1" t="s">
        <v>1092</v>
      </c>
      <c r="D1433" s="1" t="s">
        <v>1736</v>
      </c>
      <c r="E1433" s="1">
        <v>2</v>
      </c>
      <c r="F1433" s="1">
        <v>2499</v>
      </c>
      <c r="G1433" s="1">
        <v>749.7</v>
      </c>
      <c r="H1433" s="1" t="s">
        <v>1812</v>
      </c>
      <c r="I1433" s="1" t="s">
        <v>1802</v>
      </c>
      <c r="J1433" s="1" t="s">
        <v>1802</v>
      </c>
      <c r="K1433" s="1" t="s">
        <v>1813</v>
      </c>
      <c r="L1433" s="1">
        <v>100</v>
      </c>
      <c r="M1433" s="1">
        <v>1946</v>
      </c>
      <c r="N1433">
        <f t="shared" si="198"/>
        <v>4248.3</v>
      </c>
      <c r="O1433">
        <f t="shared" si="199"/>
        <v>3892</v>
      </c>
      <c r="P1433">
        <f t="shared" si="200"/>
        <v>356.30000000000018</v>
      </c>
      <c r="Q1433">
        <f t="shared" si="201"/>
        <v>8.3868841654308815E-2</v>
      </c>
      <c r="R1433">
        <f t="shared" si="202"/>
        <v>4248.3</v>
      </c>
      <c r="S1433">
        <f t="shared" si="203"/>
        <v>356.30000000000018</v>
      </c>
      <c r="T1433" t="str">
        <f t="shared" si="204"/>
        <v>Mar</v>
      </c>
      <c r="U1433" t="str">
        <f t="shared" si="205"/>
        <v>Mar-2024</v>
      </c>
      <c r="V1433" s="3">
        <f t="shared" si="206"/>
        <v>45352</v>
      </c>
      <c r="W1433" t="str">
        <f>VLOOKUP(D1433,Products!A:G,3,FALSE)</f>
        <v>Home &amp; Kitchen</v>
      </c>
      <c r="X1433" t="str">
        <f>VLOOKUP(D1433,Products!A:G,2,FALSE)</f>
        <v>Cookware Set</v>
      </c>
    </row>
    <row r="1434" spans="1:24">
      <c r="A1434" s="1" t="s">
        <v>3246</v>
      </c>
      <c r="B1434" s="2">
        <v>45416</v>
      </c>
      <c r="C1434" s="1" t="s">
        <v>1162</v>
      </c>
      <c r="D1434" s="1" t="s">
        <v>1764</v>
      </c>
      <c r="E1434" s="1">
        <v>1</v>
      </c>
      <c r="F1434" s="1">
        <v>499</v>
      </c>
      <c r="G1434" s="1">
        <v>124.75</v>
      </c>
      <c r="H1434" s="1" t="s">
        <v>1823</v>
      </c>
      <c r="I1434" s="1" t="s">
        <v>1802</v>
      </c>
      <c r="J1434" s="1" t="s">
        <v>1802</v>
      </c>
      <c r="K1434" s="1" t="s">
        <v>1810</v>
      </c>
      <c r="L1434" s="1">
        <v>80</v>
      </c>
      <c r="M1434" s="1">
        <v>334</v>
      </c>
      <c r="N1434">
        <f t="shared" si="198"/>
        <v>374.25</v>
      </c>
      <c r="O1434">
        <f t="shared" si="199"/>
        <v>334</v>
      </c>
      <c r="P1434">
        <f t="shared" si="200"/>
        <v>40.25</v>
      </c>
      <c r="Q1434">
        <f t="shared" si="201"/>
        <v>0.10754843019372078</v>
      </c>
      <c r="R1434">
        <f t="shared" si="202"/>
        <v>374.25</v>
      </c>
      <c r="S1434">
        <f t="shared" si="203"/>
        <v>40.25</v>
      </c>
      <c r="T1434" t="str">
        <f t="shared" si="204"/>
        <v>May</v>
      </c>
      <c r="U1434" t="str">
        <f t="shared" si="205"/>
        <v>May-2024</v>
      </c>
      <c r="V1434" s="3">
        <f t="shared" si="206"/>
        <v>45413</v>
      </c>
      <c r="W1434" t="str">
        <f>VLOOKUP(D1434,Products!A:G,3,FALSE)</f>
        <v>Beauty &amp; Personal Care</v>
      </c>
      <c r="X1434" t="str">
        <f>VLOOKUP(D1434,Products!A:G,2,FALSE)</f>
        <v>Skin Care Kit</v>
      </c>
    </row>
    <row r="1435" spans="1:24">
      <c r="A1435" s="1" t="s">
        <v>3247</v>
      </c>
      <c r="B1435" s="2">
        <v>45560</v>
      </c>
      <c r="C1435" s="1" t="s">
        <v>481</v>
      </c>
      <c r="D1435" s="1" t="s">
        <v>1790</v>
      </c>
      <c r="E1435" s="1">
        <v>1</v>
      </c>
      <c r="F1435" s="1">
        <v>999</v>
      </c>
      <c r="G1435" s="1">
        <v>49.95</v>
      </c>
      <c r="H1435" s="1" t="s">
        <v>1805</v>
      </c>
      <c r="I1435" s="1" t="s">
        <v>1802</v>
      </c>
      <c r="J1435" s="1" t="s">
        <v>1802</v>
      </c>
      <c r="K1435" s="1" t="s">
        <v>1813</v>
      </c>
      <c r="L1435" s="1">
        <v>70</v>
      </c>
      <c r="M1435" s="1">
        <v>629</v>
      </c>
      <c r="N1435">
        <f t="shared" si="198"/>
        <v>949.05</v>
      </c>
      <c r="O1435">
        <f t="shared" si="199"/>
        <v>629</v>
      </c>
      <c r="P1435">
        <f t="shared" si="200"/>
        <v>320.04999999999995</v>
      </c>
      <c r="Q1435">
        <f t="shared" si="201"/>
        <v>0.33723196881091616</v>
      </c>
      <c r="R1435">
        <f t="shared" si="202"/>
        <v>949.05</v>
      </c>
      <c r="S1435">
        <f t="shared" si="203"/>
        <v>320.04999999999995</v>
      </c>
      <c r="T1435" t="str">
        <f t="shared" si="204"/>
        <v>Sep</v>
      </c>
      <c r="U1435" t="str">
        <f t="shared" si="205"/>
        <v>Sep-2024</v>
      </c>
      <c r="V1435" s="3">
        <f t="shared" si="206"/>
        <v>45536</v>
      </c>
      <c r="W1435" t="str">
        <f>VLOOKUP(D1435,Products!A:G,3,FALSE)</f>
        <v>Sports &amp; Fitness</v>
      </c>
      <c r="X1435" t="str">
        <f>VLOOKUP(D1435,Products!A:G,2,FALSE)</f>
        <v>Fitness Band</v>
      </c>
    </row>
    <row r="1436" spans="1:24">
      <c r="A1436" s="1" t="s">
        <v>3248</v>
      </c>
      <c r="B1436" s="2">
        <v>45419</v>
      </c>
      <c r="C1436" s="1" t="s">
        <v>913</v>
      </c>
      <c r="D1436" s="1" t="s">
        <v>1721</v>
      </c>
      <c r="E1436" s="1">
        <v>4</v>
      </c>
      <c r="F1436" s="1">
        <v>799</v>
      </c>
      <c r="G1436" s="1">
        <v>0</v>
      </c>
      <c r="H1436" s="1" t="s">
        <v>1805</v>
      </c>
      <c r="I1436" s="1" t="s">
        <v>1815</v>
      </c>
      <c r="J1436" s="1" t="s">
        <v>1815</v>
      </c>
      <c r="K1436" s="1" t="s">
        <v>1819</v>
      </c>
      <c r="L1436" s="1">
        <v>70</v>
      </c>
      <c r="M1436" s="1">
        <v>639</v>
      </c>
      <c r="N1436">
        <f t="shared" si="198"/>
        <v>3196</v>
      </c>
      <c r="O1436">
        <f t="shared" si="199"/>
        <v>2556</v>
      </c>
      <c r="P1436">
        <f t="shared" si="200"/>
        <v>640</v>
      </c>
      <c r="Q1436">
        <f t="shared" si="201"/>
        <v>0.20025031289111389</v>
      </c>
      <c r="R1436">
        <f t="shared" si="202"/>
        <v>0</v>
      </c>
      <c r="S1436">
        <f t="shared" si="203"/>
        <v>0</v>
      </c>
      <c r="T1436" t="str">
        <f t="shared" si="204"/>
        <v>May</v>
      </c>
      <c r="U1436" t="str">
        <f t="shared" si="205"/>
        <v>May-2024</v>
      </c>
      <c r="V1436" s="3">
        <f t="shared" si="206"/>
        <v>45413</v>
      </c>
      <c r="W1436" t="str">
        <f>VLOOKUP(D1436,Products!A:G,3,FALSE)</f>
        <v>Fashion</v>
      </c>
      <c r="X1436" t="str">
        <f>VLOOKUP(D1436,Products!A:G,2,FALSE)</f>
        <v>Backpack</v>
      </c>
    </row>
    <row r="1437" spans="1:24">
      <c r="A1437" s="1" t="s">
        <v>3249</v>
      </c>
      <c r="B1437" s="2">
        <v>45913</v>
      </c>
      <c r="C1437" s="1" t="s">
        <v>1128</v>
      </c>
      <c r="D1437" s="1" t="s">
        <v>1745</v>
      </c>
      <c r="E1437" s="1">
        <v>2</v>
      </c>
      <c r="F1437" s="1">
        <v>599</v>
      </c>
      <c r="G1437" s="1">
        <v>0</v>
      </c>
      <c r="H1437" s="1" t="s">
        <v>1823</v>
      </c>
      <c r="I1437" s="1" t="s">
        <v>1802</v>
      </c>
      <c r="J1437" s="1" t="s">
        <v>1802</v>
      </c>
      <c r="K1437" s="1" t="s">
        <v>1819</v>
      </c>
      <c r="L1437" s="1">
        <v>80</v>
      </c>
      <c r="M1437" s="1">
        <v>464</v>
      </c>
      <c r="N1437">
        <f t="shared" si="198"/>
        <v>1198</v>
      </c>
      <c r="O1437">
        <f t="shared" si="199"/>
        <v>928</v>
      </c>
      <c r="P1437">
        <f t="shared" si="200"/>
        <v>270</v>
      </c>
      <c r="Q1437">
        <f t="shared" si="201"/>
        <v>0.22537562604340566</v>
      </c>
      <c r="R1437">
        <f t="shared" si="202"/>
        <v>1198</v>
      </c>
      <c r="S1437">
        <f t="shared" si="203"/>
        <v>270</v>
      </c>
      <c r="T1437" t="str">
        <f t="shared" si="204"/>
        <v>Sep</v>
      </c>
      <c r="U1437" t="str">
        <f t="shared" si="205"/>
        <v>Sep-2025</v>
      </c>
      <c r="V1437" s="3">
        <f t="shared" si="206"/>
        <v>45901</v>
      </c>
      <c r="W1437" t="str">
        <f>VLOOKUP(D1437,Products!A:G,3,FALSE)</f>
        <v>Home &amp; Kitchen</v>
      </c>
      <c r="X1437" t="str">
        <f>VLOOKUP(D1437,Products!A:G,2,FALSE)</f>
        <v>Storage Box</v>
      </c>
    </row>
    <row r="1438" spans="1:24">
      <c r="A1438" s="1" t="s">
        <v>3250</v>
      </c>
      <c r="B1438" s="2">
        <v>45915</v>
      </c>
      <c r="C1438" s="1" t="s">
        <v>1049</v>
      </c>
      <c r="D1438" s="1" t="s">
        <v>1733</v>
      </c>
      <c r="E1438" s="1">
        <v>2</v>
      </c>
      <c r="F1438" s="1">
        <v>799</v>
      </c>
      <c r="G1438" s="1">
        <v>79.900000000000006</v>
      </c>
      <c r="H1438" s="1" t="s">
        <v>1801</v>
      </c>
      <c r="I1438" s="1" t="s">
        <v>1802</v>
      </c>
      <c r="J1438" s="1" t="s">
        <v>1809</v>
      </c>
      <c r="K1438" s="1" t="s">
        <v>1813</v>
      </c>
      <c r="L1438" s="1">
        <v>60</v>
      </c>
      <c r="M1438" s="1">
        <v>538</v>
      </c>
      <c r="N1438">
        <f t="shared" si="198"/>
        <v>1518.1</v>
      </c>
      <c r="O1438">
        <f t="shared" si="199"/>
        <v>1076</v>
      </c>
      <c r="P1438">
        <f t="shared" si="200"/>
        <v>442.09999999999991</v>
      </c>
      <c r="Q1438">
        <f t="shared" si="201"/>
        <v>0.29121928726697843</v>
      </c>
      <c r="R1438">
        <f t="shared" si="202"/>
        <v>1518.1</v>
      </c>
      <c r="S1438">
        <f t="shared" si="203"/>
        <v>442.09999999999991</v>
      </c>
      <c r="T1438" t="str">
        <f t="shared" si="204"/>
        <v>Sep</v>
      </c>
      <c r="U1438" t="str">
        <f t="shared" si="205"/>
        <v>Sep-2025</v>
      </c>
      <c r="V1438" s="3">
        <f t="shared" si="206"/>
        <v>45901</v>
      </c>
      <c r="W1438" t="str">
        <f>VLOOKUP(D1438,Products!A:G,3,FALSE)</f>
        <v>Home &amp; Kitchen</v>
      </c>
      <c r="X1438" t="str">
        <f>VLOOKUP(D1438,Products!A:G,2,FALSE)</f>
        <v>Cookware Set</v>
      </c>
    </row>
    <row r="1439" spans="1:24">
      <c r="A1439" s="1" t="s">
        <v>3251</v>
      </c>
      <c r="B1439" s="2">
        <v>45607</v>
      </c>
      <c r="C1439" s="1" t="s">
        <v>932</v>
      </c>
      <c r="D1439" s="1" t="s">
        <v>1710</v>
      </c>
      <c r="E1439" s="1">
        <v>4</v>
      </c>
      <c r="F1439" s="1">
        <v>3999</v>
      </c>
      <c r="G1439" s="1">
        <v>0</v>
      </c>
      <c r="H1439" s="1" t="s">
        <v>1805</v>
      </c>
      <c r="I1439" s="1" t="s">
        <v>1802</v>
      </c>
      <c r="J1439" s="1" t="s">
        <v>1802</v>
      </c>
      <c r="K1439" s="1" t="s">
        <v>1803</v>
      </c>
      <c r="L1439" s="1">
        <v>100</v>
      </c>
      <c r="M1439" s="1">
        <v>3007</v>
      </c>
      <c r="N1439">
        <f t="shared" si="198"/>
        <v>15996</v>
      </c>
      <c r="O1439">
        <f t="shared" si="199"/>
        <v>12028</v>
      </c>
      <c r="P1439">
        <f t="shared" si="200"/>
        <v>3968</v>
      </c>
      <c r="Q1439">
        <f t="shared" si="201"/>
        <v>0.24806201550387597</v>
      </c>
      <c r="R1439">
        <f t="shared" si="202"/>
        <v>15996</v>
      </c>
      <c r="S1439">
        <f t="shared" si="203"/>
        <v>3968</v>
      </c>
      <c r="T1439" t="str">
        <f t="shared" si="204"/>
        <v>Nov</v>
      </c>
      <c r="U1439" t="str">
        <f t="shared" si="205"/>
        <v>Nov-2024</v>
      </c>
      <c r="V1439" s="3">
        <f t="shared" si="206"/>
        <v>45597</v>
      </c>
      <c r="W1439" t="str">
        <f>VLOOKUP(D1439,Products!A:G,3,FALSE)</f>
        <v>Fashion</v>
      </c>
      <c r="X1439" t="str">
        <f>VLOOKUP(D1439,Products!A:G,2,FALSE)</f>
        <v>Sneakers</v>
      </c>
    </row>
    <row r="1440" spans="1:24">
      <c r="A1440" s="1" t="s">
        <v>3252</v>
      </c>
      <c r="B1440" s="2">
        <v>45530</v>
      </c>
      <c r="C1440" s="1" t="s">
        <v>796</v>
      </c>
      <c r="D1440" s="1" t="s">
        <v>1737</v>
      </c>
      <c r="E1440" s="1">
        <v>1</v>
      </c>
      <c r="F1440" s="1">
        <v>499</v>
      </c>
      <c r="G1440" s="1">
        <v>0</v>
      </c>
      <c r="H1440" s="1" t="s">
        <v>1823</v>
      </c>
      <c r="I1440" s="1" t="s">
        <v>1802</v>
      </c>
      <c r="J1440" s="1" t="s">
        <v>1802</v>
      </c>
      <c r="K1440" s="1" t="s">
        <v>1813</v>
      </c>
      <c r="L1440" s="1">
        <v>100</v>
      </c>
      <c r="M1440" s="1">
        <v>320</v>
      </c>
      <c r="N1440">
        <f t="shared" si="198"/>
        <v>499</v>
      </c>
      <c r="O1440">
        <f t="shared" si="199"/>
        <v>320</v>
      </c>
      <c r="P1440">
        <f t="shared" si="200"/>
        <v>179</v>
      </c>
      <c r="Q1440">
        <f t="shared" si="201"/>
        <v>0.3587174348697395</v>
      </c>
      <c r="R1440">
        <f t="shared" si="202"/>
        <v>499</v>
      </c>
      <c r="S1440">
        <f t="shared" si="203"/>
        <v>179</v>
      </c>
      <c r="T1440" t="str">
        <f t="shared" si="204"/>
        <v>Aug</v>
      </c>
      <c r="U1440" t="str">
        <f t="shared" si="205"/>
        <v>Aug-2024</v>
      </c>
      <c r="V1440" s="3">
        <f t="shared" si="206"/>
        <v>45505</v>
      </c>
      <c r="W1440" t="str">
        <f>VLOOKUP(D1440,Products!A:G,3,FALSE)</f>
        <v>Home &amp; Kitchen</v>
      </c>
      <c r="X1440" t="str">
        <f>VLOOKUP(D1440,Products!A:G,2,FALSE)</f>
        <v>Cookware Set</v>
      </c>
    </row>
    <row r="1441" spans="1:24">
      <c r="A1441" s="1" t="s">
        <v>3253</v>
      </c>
      <c r="B1441" s="2">
        <v>45882</v>
      </c>
      <c r="C1441" s="1" t="s">
        <v>958</v>
      </c>
      <c r="D1441" s="1" t="s">
        <v>1757</v>
      </c>
      <c r="E1441" s="1">
        <v>1</v>
      </c>
      <c r="F1441" s="1">
        <v>999</v>
      </c>
      <c r="G1441" s="1">
        <v>0</v>
      </c>
      <c r="H1441" s="1" t="s">
        <v>1801</v>
      </c>
      <c r="I1441" s="1" t="s">
        <v>1802</v>
      </c>
      <c r="J1441" s="1" t="s">
        <v>1809</v>
      </c>
      <c r="K1441" s="1" t="s">
        <v>1817</v>
      </c>
      <c r="L1441" s="1">
        <v>40</v>
      </c>
      <c r="M1441" s="1">
        <v>611</v>
      </c>
      <c r="N1441">
        <f t="shared" si="198"/>
        <v>999</v>
      </c>
      <c r="O1441">
        <f t="shared" si="199"/>
        <v>611</v>
      </c>
      <c r="P1441">
        <f t="shared" si="200"/>
        <v>388</v>
      </c>
      <c r="Q1441">
        <f t="shared" si="201"/>
        <v>0.38838838838838841</v>
      </c>
      <c r="R1441">
        <f t="shared" si="202"/>
        <v>999</v>
      </c>
      <c r="S1441">
        <f t="shared" si="203"/>
        <v>388</v>
      </c>
      <c r="T1441" t="str">
        <f t="shared" si="204"/>
        <v>Aug</v>
      </c>
      <c r="U1441" t="str">
        <f t="shared" si="205"/>
        <v>Aug-2025</v>
      </c>
      <c r="V1441" s="3">
        <f t="shared" si="206"/>
        <v>45870</v>
      </c>
      <c r="W1441" t="str">
        <f>VLOOKUP(D1441,Products!A:G,3,FALSE)</f>
        <v>Beauty &amp; Personal Care</v>
      </c>
      <c r="X1441" t="str">
        <f>VLOOKUP(D1441,Products!A:G,2,FALSE)</f>
        <v>Shampoo</v>
      </c>
    </row>
    <row r="1442" spans="1:24">
      <c r="A1442" s="1" t="s">
        <v>3254</v>
      </c>
      <c r="B1442" s="2">
        <v>45615</v>
      </c>
      <c r="C1442" s="1" t="s">
        <v>1430</v>
      </c>
      <c r="D1442" s="1" t="s">
        <v>1757</v>
      </c>
      <c r="E1442" s="1">
        <v>1</v>
      </c>
      <c r="F1442" s="1">
        <v>999</v>
      </c>
      <c r="G1442" s="1">
        <v>0</v>
      </c>
      <c r="H1442" s="1" t="s">
        <v>1805</v>
      </c>
      <c r="I1442" s="1" t="s">
        <v>1815</v>
      </c>
      <c r="J1442" s="1" t="s">
        <v>1815</v>
      </c>
      <c r="K1442" s="1" t="s">
        <v>1817</v>
      </c>
      <c r="L1442" s="1">
        <v>70</v>
      </c>
      <c r="M1442" s="1">
        <v>611</v>
      </c>
      <c r="N1442">
        <f t="shared" si="198"/>
        <v>999</v>
      </c>
      <c r="O1442">
        <f t="shared" si="199"/>
        <v>611</v>
      </c>
      <c r="P1442">
        <f t="shared" si="200"/>
        <v>388</v>
      </c>
      <c r="Q1442">
        <f t="shared" si="201"/>
        <v>0.38838838838838841</v>
      </c>
      <c r="R1442">
        <f t="shared" si="202"/>
        <v>0</v>
      </c>
      <c r="S1442">
        <f t="shared" si="203"/>
        <v>0</v>
      </c>
      <c r="T1442" t="str">
        <f t="shared" si="204"/>
        <v>Nov</v>
      </c>
      <c r="U1442" t="str">
        <f t="shared" si="205"/>
        <v>Nov-2024</v>
      </c>
      <c r="V1442" s="3">
        <f t="shared" si="206"/>
        <v>45597</v>
      </c>
      <c r="W1442" t="str">
        <f>VLOOKUP(D1442,Products!A:G,3,FALSE)</f>
        <v>Beauty &amp; Personal Care</v>
      </c>
      <c r="X1442" t="str">
        <f>VLOOKUP(D1442,Products!A:G,2,FALSE)</f>
        <v>Shampoo</v>
      </c>
    </row>
    <row r="1443" spans="1:24">
      <c r="A1443" s="1" t="s">
        <v>3255</v>
      </c>
      <c r="B1443" s="2">
        <v>45544</v>
      </c>
      <c r="C1443" s="1" t="s">
        <v>1085</v>
      </c>
      <c r="D1443" s="1" t="s">
        <v>1742</v>
      </c>
      <c r="E1443" s="1">
        <v>4</v>
      </c>
      <c r="F1443" s="1">
        <v>299</v>
      </c>
      <c r="G1443" s="1">
        <v>0</v>
      </c>
      <c r="H1443" s="1" t="s">
        <v>1801</v>
      </c>
      <c r="I1443" s="1" t="s">
        <v>1815</v>
      </c>
      <c r="J1443" s="1" t="s">
        <v>1815</v>
      </c>
      <c r="K1443" s="1" t="s">
        <v>1819</v>
      </c>
      <c r="L1443" s="1">
        <v>70</v>
      </c>
      <c r="M1443" s="1">
        <v>188</v>
      </c>
      <c r="N1443">
        <f t="shared" si="198"/>
        <v>1196</v>
      </c>
      <c r="O1443">
        <f t="shared" si="199"/>
        <v>752</v>
      </c>
      <c r="P1443">
        <f t="shared" si="200"/>
        <v>444</v>
      </c>
      <c r="Q1443">
        <f t="shared" si="201"/>
        <v>0.37123745819397991</v>
      </c>
      <c r="R1443">
        <f t="shared" si="202"/>
        <v>0</v>
      </c>
      <c r="S1443">
        <f t="shared" si="203"/>
        <v>0</v>
      </c>
      <c r="T1443" t="str">
        <f t="shared" si="204"/>
        <v>Sep</v>
      </c>
      <c r="U1443" t="str">
        <f t="shared" si="205"/>
        <v>Sep-2024</v>
      </c>
      <c r="V1443" s="3">
        <f t="shared" si="206"/>
        <v>45536</v>
      </c>
      <c r="W1443" t="str">
        <f>VLOOKUP(D1443,Products!A:G,3,FALSE)</f>
        <v>Home &amp; Kitchen</v>
      </c>
      <c r="X1443" t="str">
        <f>VLOOKUP(D1443,Products!A:G,2,FALSE)</f>
        <v>Bedsheet</v>
      </c>
    </row>
    <row r="1444" spans="1:24">
      <c r="A1444" s="1" t="s">
        <v>3256</v>
      </c>
      <c r="B1444" s="2">
        <v>45837</v>
      </c>
      <c r="C1444" s="1" t="s">
        <v>602</v>
      </c>
      <c r="D1444" s="1" t="s">
        <v>1756</v>
      </c>
      <c r="E1444" s="1">
        <v>1</v>
      </c>
      <c r="F1444" s="1">
        <v>299</v>
      </c>
      <c r="G1444" s="1">
        <v>44.85</v>
      </c>
      <c r="H1444" s="1" t="s">
        <v>1801</v>
      </c>
      <c r="I1444" s="1" t="s">
        <v>1802</v>
      </c>
      <c r="J1444" s="1" t="s">
        <v>1802</v>
      </c>
      <c r="K1444" s="1" t="s">
        <v>1807</v>
      </c>
      <c r="L1444" s="1">
        <v>40</v>
      </c>
      <c r="M1444" s="1">
        <v>223</v>
      </c>
      <c r="N1444">
        <f t="shared" si="198"/>
        <v>254.15</v>
      </c>
      <c r="O1444">
        <f t="shared" si="199"/>
        <v>223</v>
      </c>
      <c r="P1444">
        <f t="shared" si="200"/>
        <v>31.150000000000006</v>
      </c>
      <c r="Q1444">
        <f t="shared" si="201"/>
        <v>0.12256541412551644</v>
      </c>
      <c r="R1444">
        <f t="shared" si="202"/>
        <v>254.15</v>
      </c>
      <c r="S1444">
        <f t="shared" si="203"/>
        <v>31.150000000000006</v>
      </c>
      <c r="T1444" t="str">
        <f t="shared" si="204"/>
        <v>Jun</v>
      </c>
      <c r="U1444" t="str">
        <f t="shared" si="205"/>
        <v>Jun-2025</v>
      </c>
      <c r="V1444" s="3">
        <f t="shared" si="206"/>
        <v>45809</v>
      </c>
      <c r="W1444" t="str">
        <f>VLOOKUP(D1444,Products!A:G,3,FALSE)</f>
        <v>Beauty &amp; Personal Care</v>
      </c>
      <c r="X1444" t="str">
        <f>VLOOKUP(D1444,Products!A:G,2,FALSE)</f>
        <v>Shampoo</v>
      </c>
    </row>
    <row r="1445" spans="1:24">
      <c r="A1445" s="1" t="s">
        <v>3257</v>
      </c>
      <c r="B1445" s="2">
        <v>45340</v>
      </c>
      <c r="C1445" s="1" t="s">
        <v>1009</v>
      </c>
      <c r="D1445" s="1" t="s">
        <v>1745</v>
      </c>
      <c r="E1445" s="1">
        <v>3</v>
      </c>
      <c r="F1445" s="1">
        <v>599</v>
      </c>
      <c r="G1445" s="1">
        <v>89.85</v>
      </c>
      <c r="H1445" s="1" t="s">
        <v>1805</v>
      </c>
      <c r="I1445" s="1" t="s">
        <v>1802</v>
      </c>
      <c r="J1445" s="1" t="s">
        <v>1809</v>
      </c>
      <c r="K1445" s="1" t="s">
        <v>1819</v>
      </c>
      <c r="L1445" s="1">
        <v>80</v>
      </c>
      <c r="M1445" s="1">
        <v>464</v>
      </c>
      <c r="N1445">
        <f t="shared" si="198"/>
        <v>1707.15</v>
      </c>
      <c r="O1445">
        <f t="shared" si="199"/>
        <v>1392</v>
      </c>
      <c r="P1445">
        <f t="shared" si="200"/>
        <v>315.15000000000009</v>
      </c>
      <c r="Q1445">
        <f t="shared" si="201"/>
        <v>0.18460592215095339</v>
      </c>
      <c r="R1445">
        <f t="shared" si="202"/>
        <v>1707.15</v>
      </c>
      <c r="S1445">
        <f t="shared" si="203"/>
        <v>315.15000000000009</v>
      </c>
      <c r="T1445" t="str">
        <f t="shared" si="204"/>
        <v>Feb</v>
      </c>
      <c r="U1445" t="str">
        <f t="shared" si="205"/>
        <v>Feb-2024</v>
      </c>
      <c r="V1445" s="3">
        <f t="shared" si="206"/>
        <v>45323</v>
      </c>
      <c r="W1445" t="str">
        <f>VLOOKUP(D1445,Products!A:G,3,FALSE)</f>
        <v>Home &amp; Kitchen</v>
      </c>
      <c r="X1445" t="str">
        <f>VLOOKUP(D1445,Products!A:G,2,FALSE)</f>
        <v>Storage Box</v>
      </c>
    </row>
    <row r="1446" spans="1:24">
      <c r="A1446" s="1" t="s">
        <v>3258</v>
      </c>
      <c r="B1446" s="2">
        <v>45355</v>
      </c>
      <c r="C1446" s="1" t="s">
        <v>616</v>
      </c>
      <c r="D1446" s="1" t="s">
        <v>1670</v>
      </c>
      <c r="E1446" s="1">
        <v>3</v>
      </c>
      <c r="F1446" s="1">
        <v>599</v>
      </c>
      <c r="G1446" s="1">
        <v>0</v>
      </c>
      <c r="H1446" s="1" t="s">
        <v>1812</v>
      </c>
      <c r="I1446" s="1" t="s">
        <v>1802</v>
      </c>
      <c r="J1446" s="1" t="s">
        <v>1802</v>
      </c>
      <c r="K1446" s="1" t="s">
        <v>1819</v>
      </c>
      <c r="L1446" s="1">
        <v>80</v>
      </c>
      <c r="M1446" s="1">
        <v>426</v>
      </c>
      <c r="N1446">
        <f t="shared" si="198"/>
        <v>1797</v>
      </c>
      <c r="O1446">
        <f t="shared" si="199"/>
        <v>1278</v>
      </c>
      <c r="P1446">
        <f t="shared" si="200"/>
        <v>519</v>
      </c>
      <c r="Q1446">
        <f t="shared" si="201"/>
        <v>0.28881469115191988</v>
      </c>
      <c r="R1446">
        <f t="shared" si="202"/>
        <v>1797</v>
      </c>
      <c r="S1446">
        <f t="shared" si="203"/>
        <v>519</v>
      </c>
      <c r="T1446" t="str">
        <f t="shared" si="204"/>
        <v>Mar</v>
      </c>
      <c r="U1446" t="str">
        <f t="shared" si="205"/>
        <v>Mar-2024</v>
      </c>
      <c r="V1446" s="3">
        <f t="shared" si="206"/>
        <v>45352</v>
      </c>
      <c r="W1446" t="str">
        <f>VLOOKUP(D1446,Products!A:G,3,FALSE)</f>
        <v>Electronics</v>
      </c>
      <c r="X1446" t="str">
        <f>VLOOKUP(D1446,Products!A:G,2,FALSE)</f>
        <v>Laptop</v>
      </c>
    </row>
    <row r="1447" spans="1:24">
      <c r="A1447" s="1" t="s">
        <v>3259</v>
      </c>
      <c r="B1447" s="2">
        <v>45541</v>
      </c>
      <c r="C1447" s="1" t="s">
        <v>1165</v>
      </c>
      <c r="D1447" s="1" t="s">
        <v>1732</v>
      </c>
      <c r="E1447" s="1">
        <v>2</v>
      </c>
      <c r="F1447" s="1">
        <v>1599</v>
      </c>
      <c r="G1447" s="1">
        <v>319.8</v>
      </c>
      <c r="H1447" s="1" t="s">
        <v>1823</v>
      </c>
      <c r="I1447" s="1" t="s">
        <v>1802</v>
      </c>
      <c r="J1447" s="1" t="s">
        <v>1802</v>
      </c>
      <c r="K1447" s="1" t="s">
        <v>1819</v>
      </c>
      <c r="L1447" s="1">
        <v>80</v>
      </c>
      <c r="M1447" s="1">
        <v>1138</v>
      </c>
      <c r="N1447">
        <f t="shared" si="198"/>
        <v>2878.2</v>
      </c>
      <c r="O1447">
        <f t="shared" si="199"/>
        <v>2276</v>
      </c>
      <c r="P1447">
        <f t="shared" si="200"/>
        <v>602.19999999999982</v>
      </c>
      <c r="Q1447">
        <f t="shared" si="201"/>
        <v>0.20922798971579454</v>
      </c>
      <c r="R1447">
        <f t="shared" si="202"/>
        <v>2878.2</v>
      </c>
      <c r="S1447">
        <f t="shared" si="203"/>
        <v>602.19999999999982</v>
      </c>
      <c r="T1447" t="str">
        <f t="shared" si="204"/>
        <v>Sep</v>
      </c>
      <c r="U1447" t="str">
        <f t="shared" si="205"/>
        <v>Sep-2024</v>
      </c>
      <c r="V1447" s="3">
        <f t="shared" si="206"/>
        <v>45536</v>
      </c>
      <c r="W1447" t="str">
        <f>VLOOKUP(D1447,Products!A:G,3,FALSE)</f>
        <v>Home &amp; Kitchen</v>
      </c>
      <c r="X1447" t="str">
        <f>VLOOKUP(D1447,Products!A:G,2,FALSE)</f>
        <v>Air Fryer</v>
      </c>
    </row>
    <row r="1448" spans="1:24">
      <c r="A1448" s="1" t="s">
        <v>3260</v>
      </c>
      <c r="B1448" s="2">
        <v>45298</v>
      </c>
      <c r="C1448" s="1" t="s">
        <v>330</v>
      </c>
      <c r="D1448" s="1" t="s">
        <v>1736</v>
      </c>
      <c r="E1448" s="1">
        <v>1</v>
      </c>
      <c r="F1448" s="1">
        <v>2499</v>
      </c>
      <c r="G1448" s="1">
        <v>124.95</v>
      </c>
      <c r="H1448" s="1" t="s">
        <v>1805</v>
      </c>
      <c r="I1448" s="1" t="s">
        <v>1802</v>
      </c>
      <c r="J1448" s="1" t="s">
        <v>1802</v>
      </c>
      <c r="K1448" s="1" t="s">
        <v>1819</v>
      </c>
      <c r="L1448" s="1">
        <v>50</v>
      </c>
      <c r="M1448" s="1">
        <v>1946</v>
      </c>
      <c r="N1448">
        <f t="shared" si="198"/>
        <v>2374.0500000000002</v>
      </c>
      <c r="O1448">
        <f t="shared" si="199"/>
        <v>1946</v>
      </c>
      <c r="P1448">
        <f t="shared" si="200"/>
        <v>428.05000000000018</v>
      </c>
      <c r="Q1448">
        <f t="shared" si="201"/>
        <v>0.18030370042753949</v>
      </c>
      <c r="R1448">
        <f t="shared" si="202"/>
        <v>2374.0500000000002</v>
      </c>
      <c r="S1448">
        <f t="shared" si="203"/>
        <v>428.05000000000018</v>
      </c>
      <c r="T1448" t="str">
        <f t="shared" si="204"/>
        <v>Jan</v>
      </c>
      <c r="U1448" t="str">
        <f t="shared" si="205"/>
        <v>Jan-2024</v>
      </c>
      <c r="V1448" s="3">
        <f t="shared" si="206"/>
        <v>45292</v>
      </c>
      <c r="W1448" t="str">
        <f>VLOOKUP(D1448,Products!A:G,3,FALSE)</f>
        <v>Home &amp; Kitchen</v>
      </c>
      <c r="X1448" t="str">
        <f>VLOOKUP(D1448,Products!A:G,2,FALSE)</f>
        <v>Cookware Set</v>
      </c>
    </row>
    <row r="1449" spans="1:24">
      <c r="A1449" s="1" t="s">
        <v>3261</v>
      </c>
      <c r="B1449" s="2">
        <v>45437</v>
      </c>
      <c r="C1449" s="1" t="s">
        <v>1243</v>
      </c>
      <c r="D1449" s="1" t="s">
        <v>1745</v>
      </c>
      <c r="E1449" s="1">
        <v>1</v>
      </c>
      <c r="F1449" s="1">
        <v>599</v>
      </c>
      <c r="G1449" s="1">
        <v>0</v>
      </c>
      <c r="H1449" s="1" t="s">
        <v>1823</v>
      </c>
      <c r="I1449" s="1" t="s">
        <v>1815</v>
      </c>
      <c r="J1449" s="1" t="s">
        <v>1815</v>
      </c>
      <c r="K1449" s="1" t="s">
        <v>1813</v>
      </c>
      <c r="L1449" s="1">
        <v>60</v>
      </c>
      <c r="M1449" s="1">
        <v>464</v>
      </c>
      <c r="N1449">
        <f t="shared" si="198"/>
        <v>599</v>
      </c>
      <c r="O1449">
        <f t="shared" si="199"/>
        <v>464</v>
      </c>
      <c r="P1449">
        <f t="shared" si="200"/>
        <v>135</v>
      </c>
      <c r="Q1449">
        <f t="shared" si="201"/>
        <v>0.22537562604340566</v>
      </c>
      <c r="R1449">
        <f t="shared" si="202"/>
        <v>0</v>
      </c>
      <c r="S1449">
        <f t="shared" si="203"/>
        <v>0</v>
      </c>
      <c r="T1449" t="str">
        <f t="shared" si="204"/>
        <v>May</v>
      </c>
      <c r="U1449" t="str">
        <f t="shared" si="205"/>
        <v>May-2024</v>
      </c>
      <c r="V1449" s="3">
        <f t="shared" si="206"/>
        <v>45413</v>
      </c>
      <c r="W1449" t="str">
        <f>VLOOKUP(D1449,Products!A:G,3,FALSE)</f>
        <v>Home &amp; Kitchen</v>
      </c>
      <c r="X1449" t="str">
        <f>VLOOKUP(D1449,Products!A:G,2,FALSE)</f>
        <v>Storage Box</v>
      </c>
    </row>
    <row r="1450" spans="1:24">
      <c r="A1450" s="1" t="s">
        <v>3262</v>
      </c>
      <c r="B1450" s="2">
        <v>45571</v>
      </c>
      <c r="C1450" s="1" t="s">
        <v>1364</v>
      </c>
      <c r="D1450" s="1" t="s">
        <v>1784</v>
      </c>
      <c r="E1450" s="1">
        <v>1</v>
      </c>
      <c r="F1450" s="1">
        <v>2999</v>
      </c>
      <c r="G1450" s="1">
        <v>299.89999999999998</v>
      </c>
      <c r="H1450" s="1" t="s">
        <v>1805</v>
      </c>
      <c r="I1450" s="1" t="s">
        <v>1802</v>
      </c>
      <c r="J1450" s="1" t="s">
        <v>1802</v>
      </c>
      <c r="K1450" s="1" t="s">
        <v>1803</v>
      </c>
      <c r="L1450" s="1">
        <v>60</v>
      </c>
      <c r="M1450" s="1">
        <v>2377</v>
      </c>
      <c r="N1450">
        <f t="shared" si="198"/>
        <v>2699.1</v>
      </c>
      <c r="O1450">
        <f t="shared" si="199"/>
        <v>2377</v>
      </c>
      <c r="P1450">
        <f t="shared" si="200"/>
        <v>322.09999999999991</v>
      </c>
      <c r="Q1450">
        <f t="shared" si="201"/>
        <v>0.11933607498795892</v>
      </c>
      <c r="R1450">
        <f t="shared" si="202"/>
        <v>2699.1</v>
      </c>
      <c r="S1450">
        <f t="shared" si="203"/>
        <v>322.09999999999991</v>
      </c>
      <c r="T1450" t="str">
        <f t="shared" si="204"/>
        <v>Oct</v>
      </c>
      <c r="U1450" t="str">
        <f t="shared" si="205"/>
        <v>Oct-2024</v>
      </c>
      <c r="V1450" s="3">
        <f t="shared" si="206"/>
        <v>45566</v>
      </c>
      <c r="W1450" t="str">
        <f>VLOOKUP(D1450,Products!A:G,3,FALSE)</f>
        <v>Sports &amp; Fitness</v>
      </c>
      <c r="X1450" t="str">
        <f>VLOOKUP(D1450,Products!A:G,2,FALSE)</f>
        <v>Running Shoes</v>
      </c>
    </row>
    <row r="1451" spans="1:24">
      <c r="A1451" s="1" t="s">
        <v>3263</v>
      </c>
      <c r="B1451" s="2">
        <v>45432</v>
      </c>
      <c r="C1451" s="1" t="s">
        <v>1017</v>
      </c>
      <c r="D1451" s="1" t="s">
        <v>1726</v>
      </c>
      <c r="E1451" s="1">
        <v>2</v>
      </c>
      <c r="F1451" s="1">
        <v>599</v>
      </c>
      <c r="G1451" s="1">
        <v>59.9</v>
      </c>
      <c r="H1451" s="1" t="s">
        <v>1805</v>
      </c>
      <c r="I1451" s="1" t="s">
        <v>1802</v>
      </c>
      <c r="J1451" s="1" t="s">
        <v>1802</v>
      </c>
      <c r="K1451" s="1" t="s">
        <v>1813</v>
      </c>
      <c r="L1451" s="1">
        <v>80</v>
      </c>
      <c r="M1451" s="1">
        <v>358</v>
      </c>
      <c r="N1451">
        <f t="shared" si="198"/>
        <v>1138.0999999999999</v>
      </c>
      <c r="O1451">
        <f t="shared" si="199"/>
        <v>716</v>
      </c>
      <c r="P1451">
        <f t="shared" si="200"/>
        <v>422.09999999999991</v>
      </c>
      <c r="Q1451">
        <f t="shared" si="201"/>
        <v>0.37088129338370962</v>
      </c>
      <c r="R1451">
        <f t="shared" si="202"/>
        <v>1138.0999999999999</v>
      </c>
      <c r="S1451">
        <f t="shared" si="203"/>
        <v>422.09999999999991</v>
      </c>
      <c r="T1451" t="str">
        <f t="shared" si="204"/>
        <v>May</v>
      </c>
      <c r="U1451" t="str">
        <f t="shared" si="205"/>
        <v>May-2024</v>
      </c>
      <c r="V1451" s="3">
        <f t="shared" si="206"/>
        <v>45413</v>
      </c>
      <c r="W1451" t="str">
        <f>VLOOKUP(D1451,Products!A:G,3,FALSE)</f>
        <v>Home &amp; Kitchen</v>
      </c>
      <c r="X1451" t="str">
        <f>VLOOKUP(D1451,Products!A:G,2,FALSE)</f>
        <v>Mixer Grinder</v>
      </c>
    </row>
    <row r="1452" spans="1:24">
      <c r="A1452" s="1" t="s">
        <v>3264</v>
      </c>
      <c r="B1452" s="2">
        <v>45624</v>
      </c>
      <c r="C1452" s="1" t="s">
        <v>1192</v>
      </c>
      <c r="D1452" s="1" t="s">
        <v>1794</v>
      </c>
      <c r="E1452" s="1">
        <v>4</v>
      </c>
      <c r="F1452" s="1">
        <v>299</v>
      </c>
      <c r="G1452" s="1">
        <v>0</v>
      </c>
      <c r="H1452" s="1" t="s">
        <v>1801</v>
      </c>
      <c r="I1452" s="1" t="s">
        <v>1802</v>
      </c>
      <c r="J1452" s="1" t="s">
        <v>1809</v>
      </c>
      <c r="K1452" s="1" t="s">
        <v>1807</v>
      </c>
      <c r="L1452" s="1">
        <v>80</v>
      </c>
      <c r="M1452" s="1">
        <v>168</v>
      </c>
      <c r="N1452">
        <f t="shared" si="198"/>
        <v>1196</v>
      </c>
      <c r="O1452">
        <f t="shared" si="199"/>
        <v>672</v>
      </c>
      <c r="P1452">
        <f t="shared" si="200"/>
        <v>524</v>
      </c>
      <c r="Q1452">
        <f t="shared" si="201"/>
        <v>0.43812709030100333</v>
      </c>
      <c r="R1452">
        <f t="shared" si="202"/>
        <v>1196</v>
      </c>
      <c r="S1452">
        <f t="shared" si="203"/>
        <v>524</v>
      </c>
      <c r="T1452" t="str">
        <f t="shared" si="204"/>
        <v>Nov</v>
      </c>
      <c r="U1452" t="str">
        <f t="shared" si="205"/>
        <v>Nov-2024</v>
      </c>
      <c r="V1452" s="3">
        <f t="shared" si="206"/>
        <v>45597</v>
      </c>
      <c r="W1452" t="str">
        <f>VLOOKUP(D1452,Products!A:G,3,FALSE)</f>
        <v>Sports &amp; Fitness</v>
      </c>
      <c r="X1452" t="str">
        <f>VLOOKUP(D1452,Products!A:G,2,FALSE)</f>
        <v>Fitness Band</v>
      </c>
    </row>
    <row r="1453" spans="1:24">
      <c r="A1453" s="1" t="s">
        <v>3265</v>
      </c>
      <c r="B1453" s="2">
        <v>45702</v>
      </c>
      <c r="C1453" s="1" t="s">
        <v>958</v>
      </c>
      <c r="D1453" s="1" t="s">
        <v>1751</v>
      </c>
      <c r="E1453" s="1">
        <v>4</v>
      </c>
      <c r="F1453" s="1">
        <v>1599</v>
      </c>
      <c r="G1453" s="1">
        <v>0</v>
      </c>
      <c r="H1453" s="1" t="s">
        <v>1812</v>
      </c>
      <c r="I1453" s="1" t="s">
        <v>1815</v>
      </c>
      <c r="J1453" s="1" t="s">
        <v>1815</v>
      </c>
      <c r="K1453" s="1" t="s">
        <v>1813</v>
      </c>
      <c r="L1453" s="1">
        <v>60</v>
      </c>
      <c r="M1453" s="1">
        <v>1023</v>
      </c>
      <c r="N1453">
        <f t="shared" si="198"/>
        <v>6396</v>
      </c>
      <c r="O1453">
        <f t="shared" si="199"/>
        <v>4092</v>
      </c>
      <c r="P1453">
        <f t="shared" si="200"/>
        <v>2304</v>
      </c>
      <c r="Q1453">
        <f t="shared" si="201"/>
        <v>0.36022514071294559</v>
      </c>
      <c r="R1453">
        <f t="shared" si="202"/>
        <v>0</v>
      </c>
      <c r="S1453">
        <f t="shared" si="203"/>
        <v>0</v>
      </c>
      <c r="T1453" t="str">
        <f t="shared" si="204"/>
        <v>Feb</v>
      </c>
      <c r="U1453" t="str">
        <f t="shared" si="205"/>
        <v>Feb-2025</v>
      </c>
      <c r="V1453" s="3">
        <f t="shared" si="206"/>
        <v>45689</v>
      </c>
      <c r="W1453" t="str">
        <f>VLOOKUP(D1453,Products!A:G,3,FALSE)</f>
        <v>Beauty &amp; Personal Care</v>
      </c>
      <c r="X1453" t="str">
        <f>VLOOKUP(D1453,Products!A:G,2,FALSE)</f>
        <v>Face Wash</v>
      </c>
    </row>
    <row r="1454" spans="1:24">
      <c r="A1454" s="1" t="s">
        <v>3266</v>
      </c>
      <c r="B1454" s="2">
        <v>45491</v>
      </c>
      <c r="C1454" s="1" t="s">
        <v>1389</v>
      </c>
      <c r="D1454" s="1" t="s">
        <v>1787</v>
      </c>
      <c r="E1454" s="1">
        <v>4</v>
      </c>
      <c r="F1454" s="1">
        <v>8999</v>
      </c>
      <c r="G1454" s="1">
        <v>1799.8</v>
      </c>
      <c r="H1454" s="1" t="s">
        <v>1805</v>
      </c>
      <c r="I1454" s="1" t="s">
        <v>1802</v>
      </c>
      <c r="J1454" s="1" t="s">
        <v>1802</v>
      </c>
      <c r="K1454" s="1" t="s">
        <v>1813</v>
      </c>
      <c r="L1454" s="1">
        <v>40</v>
      </c>
      <c r="M1454" s="1">
        <v>5811</v>
      </c>
      <c r="N1454">
        <f t="shared" si="198"/>
        <v>34196.199999999997</v>
      </c>
      <c r="O1454">
        <f t="shared" si="199"/>
        <v>23244</v>
      </c>
      <c r="P1454">
        <f t="shared" si="200"/>
        <v>10952.199999999997</v>
      </c>
      <c r="Q1454">
        <f t="shared" si="201"/>
        <v>0.32027535223211928</v>
      </c>
      <c r="R1454">
        <f t="shared" si="202"/>
        <v>34196.199999999997</v>
      </c>
      <c r="S1454">
        <f t="shared" si="203"/>
        <v>10952.199999999997</v>
      </c>
      <c r="T1454" t="str">
        <f t="shared" si="204"/>
        <v>Jul</v>
      </c>
      <c r="U1454" t="str">
        <f t="shared" si="205"/>
        <v>Jul-2024</v>
      </c>
      <c r="V1454" s="3">
        <f t="shared" si="206"/>
        <v>45474</v>
      </c>
      <c r="W1454" t="str">
        <f>VLOOKUP(D1454,Products!A:G,3,FALSE)</f>
        <v>Sports &amp; Fitness</v>
      </c>
      <c r="X1454" t="str">
        <f>VLOOKUP(D1454,Products!A:G,2,FALSE)</f>
        <v>Dumbbells</v>
      </c>
    </row>
    <row r="1455" spans="1:24">
      <c r="A1455" s="1" t="s">
        <v>3267</v>
      </c>
      <c r="B1455" s="2">
        <v>45401</v>
      </c>
      <c r="C1455" s="1" t="s">
        <v>650</v>
      </c>
      <c r="D1455" s="1" t="s">
        <v>1768</v>
      </c>
      <c r="E1455" s="1">
        <v>1</v>
      </c>
      <c r="F1455" s="1">
        <v>399</v>
      </c>
      <c r="G1455" s="1">
        <v>19.95</v>
      </c>
      <c r="H1455" s="1" t="s">
        <v>1801</v>
      </c>
      <c r="I1455" s="1" t="s">
        <v>1802</v>
      </c>
      <c r="J1455" s="1" t="s">
        <v>1802</v>
      </c>
      <c r="K1455" s="1" t="s">
        <v>1803</v>
      </c>
      <c r="L1455" s="1">
        <v>60</v>
      </c>
      <c r="M1455" s="1">
        <v>322</v>
      </c>
      <c r="N1455">
        <f t="shared" si="198"/>
        <v>379.05</v>
      </c>
      <c r="O1455">
        <f t="shared" si="199"/>
        <v>322</v>
      </c>
      <c r="P1455">
        <f t="shared" si="200"/>
        <v>57.050000000000011</v>
      </c>
      <c r="Q1455">
        <f t="shared" si="201"/>
        <v>0.15050784856879043</v>
      </c>
      <c r="R1455">
        <f t="shared" si="202"/>
        <v>379.05</v>
      </c>
      <c r="S1455">
        <f t="shared" si="203"/>
        <v>57.050000000000011</v>
      </c>
      <c r="T1455" t="str">
        <f t="shared" si="204"/>
        <v>Apr</v>
      </c>
      <c r="U1455" t="str">
        <f t="shared" si="205"/>
        <v>Apr-2024</v>
      </c>
      <c r="V1455" s="3">
        <f t="shared" si="206"/>
        <v>45383</v>
      </c>
      <c r="W1455" t="str">
        <f>VLOOKUP(D1455,Products!A:G,3,FALSE)</f>
        <v>Beauty &amp; Personal Care</v>
      </c>
      <c r="X1455" t="str">
        <f>VLOOKUP(D1455,Products!A:G,2,FALSE)</f>
        <v>Skin Care Kit</v>
      </c>
    </row>
    <row r="1456" spans="1:24">
      <c r="A1456" s="1" t="s">
        <v>3268</v>
      </c>
      <c r="B1456" s="2">
        <v>45541</v>
      </c>
      <c r="C1456" s="1" t="s">
        <v>782</v>
      </c>
      <c r="D1456" s="1" t="s">
        <v>1711</v>
      </c>
      <c r="E1456" s="1">
        <v>1</v>
      </c>
      <c r="F1456" s="1">
        <v>1599</v>
      </c>
      <c r="G1456" s="1">
        <v>319.8</v>
      </c>
      <c r="H1456" s="1" t="s">
        <v>1801</v>
      </c>
      <c r="I1456" s="1" t="s">
        <v>1802</v>
      </c>
      <c r="J1456" s="1" t="s">
        <v>1802</v>
      </c>
      <c r="K1456" s="1" t="s">
        <v>1819</v>
      </c>
      <c r="L1456" s="1">
        <v>40</v>
      </c>
      <c r="M1456" s="1">
        <v>1180</v>
      </c>
      <c r="N1456">
        <f t="shared" si="198"/>
        <v>1279.2</v>
      </c>
      <c r="O1456">
        <f t="shared" si="199"/>
        <v>1180</v>
      </c>
      <c r="P1456">
        <f t="shared" si="200"/>
        <v>99.200000000000045</v>
      </c>
      <c r="Q1456">
        <f t="shared" si="201"/>
        <v>7.7548467792370263E-2</v>
      </c>
      <c r="R1456">
        <f t="shared" si="202"/>
        <v>1279.2</v>
      </c>
      <c r="S1456">
        <f t="shared" si="203"/>
        <v>99.200000000000045</v>
      </c>
      <c r="T1456" t="str">
        <f t="shared" si="204"/>
        <v>Sep</v>
      </c>
      <c r="U1456" t="str">
        <f t="shared" si="205"/>
        <v>Sep-2024</v>
      </c>
      <c r="V1456" s="3">
        <f t="shared" si="206"/>
        <v>45536</v>
      </c>
      <c r="W1456" t="str">
        <f>VLOOKUP(D1456,Products!A:G,3,FALSE)</f>
        <v>Fashion</v>
      </c>
      <c r="X1456" t="str">
        <f>VLOOKUP(D1456,Products!A:G,2,FALSE)</f>
        <v>Sneakers</v>
      </c>
    </row>
    <row r="1457" spans="1:24">
      <c r="A1457" s="1" t="s">
        <v>3269</v>
      </c>
      <c r="B1457" s="2">
        <v>45298</v>
      </c>
      <c r="C1457" s="1" t="s">
        <v>1214</v>
      </c>
      <c r="D1457" s="1" t="s">
        <v>1705</v>
      </c>
      <c r="E1457" s="1">
        <v>1</v>
      </c>
      <c r="F1457" s="1">
        <v>299</v>
      </c>
      <c r="G1457" s="1">
        <v>44.85</v>
      </c>
      <c r="H1457" s="1" t="s">
        <v>1812</v>
      </c>
      <c r="I1457" s="1" t="s">
        <v>1802</v>
      </c>
      <c r="J1457" s="1" t="s">
        <v>1802</v>
      </c>
      <c r="K1457" s="1" t="s">
        <v>1817</v>
      </c>
      <c r="L1457" s="1">
        <v>50</v>
      </c>
      <c r="M1457" s="1">
        <v>206</v>
      </c>
      <c r="N1457">
        <f t="shared" si="198"/>
        <v>254.15</v>
      </c>
      <c r="O1457">
        <f t="shared" si="199"/>
        <v>206</v>
      </c>
      <c r="P1457">
        <f t="shared" si="200"/>
        <v>48.150000000000006</v>
      </c>
      <c r="Q1457">
        <f t="shared" si="201"/>
        <v>0.18945504623253986</v>
      </c>
      <c r="R1457">
        <f t="shared" si="202"/>
        <v>254.15</v>
      </c>
      <c r="S1457">
        <f t="shared" si="203"/>
        <v>48.150000000000006</v>
      </c>
      <c r="T1457" t="str">
        <f t="shared" si="204"/>
        <v>Jan</v>
      </c>
      <c r="U1457" t="str">
        <f t="shared" si="205"/>
        <v>Jan-2024</v>
      </c>
      <c r="V1457" s="3">
        <f t="shared" si="206"/>
        <v>45292</v>
      </c>
      <c r="W1457" t="str">
        <f>VLOOKUP(D1457,Products!A:G,3,FALSE)</f>
        <v>Fashion</v>
      </c>
      <c r="X1457" t="str">
        <f>VLOOKUP(D1457,Products!A:G,2,FALSE)</f>
        <v>Jeans</v>
      </c>
    </row>
    <row r="1458" spans="1:24">
      <c r="A1458" s="1" t="s">
        <v>3270</v>
      </c>
      <c r="B1458" s="2">
        <v>45435</v>
      </c>
      <c r="C1458" s="1" t="s">
        <v>172</v>
      </c>
      <c r="D1458" s="1" t="s">
        <v>1711</v>
      </c>
      <c r="E1458" s="1">
        <v>1</v>
      </c>
      <c r="F1458" s="1">
        <v>1599</v>
      </c>
      <c r="G1458" s="1">
        <v>79.95</v>
      </c>
      <c r="H1458" s="1" t="s">
        <v>1812</v>
      </c>
      <c r="I1458" s="1" t="s">
        <v>1802</v>
      </c>
      <c r="J1458" s="1" t="s">
        <v>1802</v>
      </c>
      <c r="K1458" s="1" t="s">
        <v>1813</v>
      </c>
      <c r="L1458" s="1">
        <v>70</v>
      </c>
      <c r="M1458" s="1">
        <v>1180</v>
      </c>
      <c r="N1458">
        <f t="shared" si="198"/>
        <v>1519.05</v>
      </c>
      <c r="O1458">
        <f t="shared" si="199"/>
        <v>1180</v>
      </c>
      <c r="P1458">
        <f t="shared" si="200"/>
        <v>339.04999999999995</v>
      </c>
      <c r="Q1458">
        <f t="shared" si="201"/>
        <v>0.2231987097198907</v>
      </c>
      <c r="R1458">
        <f t="shared" si="202"/>
        <v>1519.05</v>
      </c>
      <c r="S1458">
        <f t="shared" si="203"/>
        <v>339.04999999999995</v>
      </c>
      <c r="T1458" t="str">
        <f t="shared" si="204"/>
        <v>May</v>
      </c>
      <c r="U1458" t="str">
        <f t="shared" si="205"/>
        <v>May-2024</v>
      </c>
      <c r="V1458" s="3">
        <f t="shared" si="206"/>
        <v>45413</v>
      </c>
      <c r="W1458" t="str">
        <f>VLOOKUP(D1458,Products!A:G,3,FALSE)</f>
        <v>Fashion</v>
      </c>
      <c r="X1458" t="str">
        <f>VLOOKUP(D1458,Products!A:G,2,FALSE)</f>
        <v>Sneakers</v>
      </c>
    </row>
    <row r="1459" spans="1:24">
      <c r="A1459" s="1" t="s">
        <v>3271</v>
      </c>
      <c r="B1459" s="2">
        <v>45707</v>
      </c>
      <c r="C1459" s="1" t="s">
        <v>1595</v>
      </c>
      <c r="D1459" s="1" t="s">
        <v>1707</v>
      </c>
      <c r="E1459" s="1">
        <v>1</v>
      </c>
      <c r="F1459" s="1">
        <v>2499</v>
      </c>
      <c r="G1459" s="1">
        <v>249.9</v>
      </c>
      <c r="H1459" s="1" t="s">
        <v>1805</v>
      </c>
      <c r="I1459" s="1" t="s">
        <v>1802</v>
      </c>
      <c r="J1459" s="1" t="s">
        <v>1802</v>
      </c>
      <c r="K1459" s="1" t="s">
        <v>1813</v>
      </c>
      <c r="L1459" s="1">
        <v>100</v>
      </c>
      <c r="M1459" s="1">
        <v>1584</v>
      </c>
      <c r="N1459">
        <f t="shared" si="198"/>
        <v>2249.1</v>
      </c>
      <c r="O1459">
        <f t="shared" si="199"/>
        <v>1584</v>
      </c>
      <c r="P1459">
        <f t="shared" si="200"/>
        <v>665.09999999999991</v>
      </c>
      <c r="Q1459">
        <f t="shared" si="201"/>
        <v>0.29571828731492594</v>
      </c>
      <c r="R1459">
        <f t="shared" si="202"/>
        <v>2249.1</v>
      </c>
      <c r="S1459">
        <f t="shared" si="203"/>
        <v>665.09999999999991</v>
      </c>
      <c r="T1459" t="str">
        <f t="shared" si="204"/>
        <v>Feb</v>
      </c>
      <c r="U1459" t="str">
        <f t="shared" si="205"/>
        <v>Feb-2025</v>
      </c>
      <c r="V1459" s="3">
        <f t="shared" si="206"/>
        <v>45689</v>
      </c>
      <c r="W1459" t="str">
        <f>VLOOKUP(D1459,Products!A:G,3,FALSE)</f>
        <v>Fashion</v>
      </c>
      <c r="X1459" t="str">
        <f>VLOOKUP(D1459,Products!A:G,2,FALSE)</f>
        <v>Sneakers</v>
      </c>
    </row>
    <row r="1460" spans="1:24">
      <c r="A1460" s="1" t="s">
        <v>3272</v>
      </c>
      <c r="B1460" s="2">
        <v>45722</v>
      </c>
      <c r="C1460" s="1" t="s">
        <v>992</v>
      </c>
      <c r="D1460" s="1" t="s">
        <v>1666</v>
      </c>
      <c r="E1460" s="1">
        <v>1</v>
      </c>
      <c r="F1460" s="1">
        <v>399</v>
      </c>
      <c r="G1460" s="1">
        <v>19.95</v>
      </c>
      <c r="H1460" s="1" t="s">
        <v>1823</v>
      </c>
      <c r="I1460" s="1" t="s">
        <v>1802</v>
      </c>
      <c r="J1460" s="1" t="s">
        <v>1802</v>
      </c>
      <c r="K1460" s="1" t="s">
        <v>1803</v>
      </c>
      <c r="L1460" s="1">
        <v>40</v>
      </c>
      <c r="M1460" s="1">
        <v>307</v>
      </c>
      <c r="N1460">
        <f t="shared" si="198"/>
        <v>379.05</v>
      </c>
      <c r="O1460">
        <f t="shared" si="199"/>
        <v>307</v>
      </c>
      <c r="P1460">
        <f t="shared" si="200"/>
        <v>72.050000000000011</v>
      </c>
      <c r="Q1460">
        <f t="shared" si="201"/>
        <v>0.19008046431869149</v>
      </c>
      <c r="R1460">
        <f t="shared" si="202"/>
        <v>379.05</v>
      </c>
      <c r="S1460">
        <f t="shared" si="203"/>
        <v>72.050000000000011</v>
      </c>
      <c r="T1460" t="str">
        <f t="shared" si="204"/>
        <v>Mar</v>
      </c>
      <c r="U1460" t="str">
        <f t="shared" si="205"/>
        <v>Mar-2025</v>
      </c>
      <c r="V1460" s="3">
        <f t="shared" si="206"/>
        <v>45717</v>
      </c>
      <c r="W1460" t="str">
        <f>VLOOKUP(D1460,Products!A:G,3,FALSE)</f>
        <v>Electronics</v>
      </c>
      <c r="X1460" t="str">
        <f>VLOOKUP(D1460,Products!A:G,2,FALSE)</f>
        <v>Smartphone</v>
      </c>
    </row>
    <row r="1461" spans="1:24">
      <c r="A1461" s="1" t="s">
        <v>3273</v>
      </c>
      <c r="B1461" s="2">
        <v>45501</v>
      </c>
      <c r="C1461" s="1" t="s">
        <v>736</v>
      </c>
      <c r="D1461" s="1" t="s">
        <v>1772</v>
      </c>
      <c r="E1461" s="1">
        <v>2</v>
      </c>
      <c r="F1461" s="1">
        <v>1999</v>
      </c>
      <c r="G1461" s="1">
        <v>0</v>
      </c>
      <c r="H1461" s="1" t="s">
        <v>1805</v>
      </c>
      <c r="I1461" s="1" t="s">
        <v>1802</v>
      </c>
      <c r="J1461" s="1" t="s">
        <v>1809</v>
      </c>
      <c r="K1461" s="1" t="s">
        <v>1803</v>
      </c>
      <c r="L1461" s="1">
        <v>80</v>
      </c>
      <c r="M1461" s="1">
        <v>1506</v>
      </c>
      <c r="N1461">
        <f t="shared" si="198"/>
        <v>3998</v>
      </c>
      <c r="O1461">
        <f t="shared" si="199"/>
        <v>3012</v>
      </c>
      <c r="P1461">
        <f t="shared" si="200"/>
        <v>986</v>
      </c>
      <c r="Q1461">
        <f t="shared" si="201"/>
        <v>0.2466233116558279</v>
      </c>
      <c r="R1461">
        <f t="shared" si="202"/>
        <v>3998</v>
      </c>
      <c r="S1461">
        <f t="shared" si="203"/>
        <v>986</v>
      </c>
      <c r="T1461" t="str">
        <f t="shared" si="204"/>
        <v>Jul</v>
      </c>
      <c r="U1461" t="str">
        <f t="shared" si="205"/>
        <v>Jul-2024</v>
      </c>
      <c r="V1461" s="3">
        <f t="shared" si="206"/>
        <v>45474</v>
      </c>
      <c r="W1461" t="str">
        <f>VLOOKUP(D1461,Products!A:G,3,FALSE)</f>
        <v>Beauty &amp; Personal Care</v>
      </c>
      <c r="X1461" t="str">
        <f>VLOOKUP(D1461,Products!A:G,2,FALSE)</f>
        <v>Perfume</v>
      </c>
    </row>
    <row r="1462" spans="1:24">
      <c r="A1462" s="1" t="s">
        <v>3274</v>
      </c>
      <c r="B1462" s="2">
        <v>45924</v>
      </c>
      <c r="C1462" s="1" t="s">
        <v>1114</v>
      </c>
      <c r="D1462" s="1" t="s">
        <v>1782</v>
      </c>
      <c r="E1462" s="1">
        <v>1</v>
      </c>
      <c r="F1462" s="1">
        <v>6999</v>
      </c>
      <c r="G1462" s="1">
        <v>349.95</v>
      </c>
      <c r="H1462" s="1" t="s">
        <v>1823</v>
      </c>
      <c r="I1462" s="1" t="s">
        <v>1802</v>
      </c>
      <c r="J1462" s="1" t="s">
        <v>1802</v>
      </c>
      <c r="K1462" s="1" t="s">
        <v>1817</v>
      </c>
      <c r="L1462" s="1">
        <v>60</v>
      </c>
      <c r="M1462" s="1">
        <v>4782</v>
      </c>
      <c r="N1462">
        <f t="shared" si="198"/>
        <v>6649.05</v>
      </c>
      <c r="O1462">
        <f t="shared" si="199"/>
        <v>4782</v>
      </c>
      <c r="P1462">
        <f t="shared" si="200"/>
        <v>1867.0500000000002</v>
      </c>
      <c r="Q1462">
        <f t="shared" si="201"/>
        <v>0.28079951271234238</v>
      </c>
      <c r="R1462">
        <f t="shared" si="202"/>
        <v>6649.05</v>
      </c>
      <c r="S1462">
        <f t="shared" si="203"/>
        <v>1867.0500000000002</v>
      </c>
      <c r="T1462" t="str">
        <f t="shared" si="204"/>
        <v>Sep</v>
      </c>
      <c r="U1462" t="str">
        <f t="shared" si="205"/>
        <v>Sep-2025</v>
      </c>
      <c r="V1462" s="3">
        <f t="shared" si="206"/>
        <v>45901</v>
      </c>
      <c r="W1462" t="str">
        <f>VLOOKUP(D1462,Products!A:G,3,FALSE)</f>
        <v>Sports &amp; Fitness</v>
      </c>
      <c r="X1462" t="str">
        <f>VLOOKUP(D1462,Products!A:G,2,FALSE)</f>
        <v>Running Shoes</v>
      </c>
    </row>
    <row r="1463" spans="1:24">
      <c r="A1463" s="1" t="s">
        <v>3275</v>
      </c>
      <c r="B1463" s="2">
        <v>45490</v>
      </c>
      <c r="C1463" s="1" t="s">
        <v>1322</v>
      </c>
      <c r="D1463" s="1" t="s">
        <v>1747</v>
      </c>
      <c r="E1463" s="1">
        <v>1</v>
      </c>
      <c r="F1463" s="1">
        <v>999</v>
      </c>
      <c r="G1463" s="1">
        <v>49.95</v>
      </c>
      <c r="H1463" s="1" t="s">
        <v>1805</v>
      </c>
      <c r="I1463" s="1" t="s">
        <v>1802</v>
      </c>
      <c r="J1463" s="1" t="s">
        <v>1802</v>
      </c>
      <c r="K1463" s="1" t="s">
        <v>1810</v>
      </c>
      <c r="L1463" s="1">
        <v>70</v>
      </c>
      <c r="M1463" s="1">
        <v>744</v>
      </c>
      <c r="N1463">
        <f t="shared" si="198"/>
        <v>949.05</v>
      </c>
      <c r="O1463">
        <f t="shared" si="199"/>
        <v>744</v>
      </c>
      <c r="P1463">
        <f t="shared" si="200"/>
        <v>205.04999999999995</v>
      </c>
      <c r="Q1463">
        <f t="shared" si="201"/>
        <v>0.21605816342658443</v>
      </c>
      <c r="R1463">
        <f t="shared" si="202"/>
        <v>949.05</v>
      </c>
      <c r="S1463">
        <f t="shared" si="203"/>
        <v>205.04999999999995</v>
      </c>
      <c r="T1463" t="str">
        <f t="shared" si="204"/>
        <v>Jul</v>
      </c>
      <c r="U1463" t="str">
        <f t="shared" si="205"/>
        <v>Jul-2024</v>
      </c>
      <c r="V1463" s="3">
        <f t="shared" si="206"/>
        <v>45474</v>
      </c>
      <c r="W1463" t="str">
        <f>VLOOKUP(D1463,Products!A:G,3,FALSE)</f>
        <v>Home &amp; Kitchen</v>
      </c>
      <c r="X1463" t="str">
        <f>VLOOKUP(D1463,Products!A:G,2,FALSE)</f>
        <v>Storage Box</v>
      </c>
    </row>
    <row r="1464" spans="1:24">
      <c r="A1464" s="1" t="s">
        <v>3276</v>
      </c>
      <c r="B1464" s="2">
        <v>45771</v>
      </c>
      <c r="C1464" s="1" t="s">
        <v>706</v>
      </c>
      <c r="D1464" s="1" t="s">
        <v>1746</v>
      </c>
      <c r="E1464" s="1">
        <v>2</v>
      </c>
      <c r="F1464" s="1">
        <v>1999</v>
      </c>
      <c r="G1464" s="1">
        <v>599.70000000000005</v>
      </c>
      <c r="H1464" s="1" t="s">
        <v>1801</v>
      </c>
      <c r="I1464" s="1" t="s">
        <v>1802</v>
      </c>
      <c r="J1464" s="1" t="s">
        <v>1802</v>
      </c>
      <c r="K1464" s="1" t="s">
        <v>1817</v>
      </c>
      <c r="L1464" s="1">
        <v>70</v>
      </c>
      <c r="M1464" s="1">
        <v>1414</v>
      </c>
      <c r="N1464">
        <f t="shared" si="198"/>
        <v>3398.3</v>
      </c>
      <c r="O1464">
        <f t="shared" si="199"/>
        <v>2828</v>
      </c>
      <c r="P1464">
        <f t="shared" si="200"/>
        <v>570.30000000000018</v>
      </c>
      <c r="Q1464">
        <f t="shared" si="201"/>
        <v>0.16781920371950684</v>
      </c>
      <c r="R1464">
        <f t="shared" si="202"/>
        <v>3398.3</v>
      </c>
      <c r="S1464">
        <f t="shared" si="203"/>
        <v>570.30000000000018</v>
      </c>
      <c r="T1464" t="str">
        <f t="shared" si="204"/>
        <v>Apr</v>
      </c>
      <c r="U1464" t="str">
        <f t="shared" si="205"/>
        <v>Apr-2025</v>
      </c>
      <c r="V1464" s="3">
        <f t="shared" si="206"/>
        <v>45748</v>
      </c>
      <c r="W1464" t="str">
        <f>VLOOKUP(D1464,Products!A:G,3,FALSE)</f>
        <v>Home &amp; Kitchen</v>
      </c>
      <c r="X1464" t="str">
        <f>VLOOKUP(D1464,Products!A:G,2,FALSE)</f>
        <v>Storage Box</v>
      </c>
    </row>
    <row r="1465" spans="1:24">
      <c r="A1465" s="1" t="s">
        <v>3277</v>
      </c>
      <c r="B1465" s="2">
        <v>45546</v>
      </c>
      <c r="C1465" s="1" t="s">
        <v>430</v>
      </c>
      <c r="D1465" s="1" t="s">
        <v>1794</v>
      </c>
      <c r="E1465" s="1">
        <v>2</v>
      </c>
      <c r="F1465" s="1">
        <v>299</v>
      </c>
      <c r="G1465" s="1">
        <v>59.8</v>
      </c>
      <c r="H1465" s="1" t="s">
        <v>1801</v>
      </c>
      <c r="I1465" s="1" t="s">
        <v>1802</v>
      </c>
      <c r="J1465" s="1" t="s">
        <v>1802</v>
      </c>
      <c r="K1465" s="1" t="s">
        <v>1817</v>
      </c>
      <c r="L1465" s="1">
        <v>100</v>
      </c>
      <c r="M1465" s="1">
        <v>168</v>
      </c>
      <c r="N1465">
        <f t="shared" si="198"/>
        <v>538.20000000000005</v>
      </c>
      <c r="O1465">
        <f t="shared" si="199"/>
        <v>336</v>
      </c>
      <c r="P1465">
        <f t="shared" si="200"/>
        <v>202.20000000000005</v>
      </c>
      <c r="Q1465">
        <f t="shared" si="201"/>
        <v>0.37569676700111487</v>
      </c>
      <c r="R1465">
        <f t="shared" si="202"/>
        <v>538.20000000000005</v>
      </c>
      <c r="S1465">
        <f t="shared" si="203"/>
        <v>202.20000000000005</v>
      </c>
      <c r="T1465" t="str">
        <f t="shared" si="204"/>
        <v>Sep</v>
      </c>
      <c r="U1465" t="str">
        <f t="shared" si="205"/>
        <v>Sep-2024</v>
      </c>
      <c r="V1465" s="3">
        <f t="shared" si="206"/>
        <v>45536</v>
      </c>
      <c r="W1465" t="str">
        <f>VLOOKUP(D1465,Products!A:G,3,FALSE)</f>
        <v>Sports &amp; Fitness</v>
      </c>
      <c r="X1465" t="str">
        <f>VLOOKUP(D1465,Products!A:G,2,FALSE)</f>
        <v>Fitness Band</v>
      </c>
    </row>
    <row r="1466" spans="1:24">
      <c r="A1466" s="1" t="s">
        <v>3278</v>
      </c>
      <c r="B1466" s="2">
        <v>45353</v>
      </c>
      <c r="C1466" s="1" t="s">
        <v>1144</v>
      </c>
      <c r="D1466" s="1" t="s">
        <v>1673</v>
      </c>
      <c r="E1466" s="1">
        <v>1</v>
      </c>
      <c r="F1466" s="1">
        <v>399</v>
      </c>
      <c r="G1466" s="1">
        <v>19.95</v>
      </c>
      <c r="H1466" s="1" t="s">
        <v>1821</v>
      </c>
      <c r="I1466" s="1" t="s">
        <v>1802</v>
      </c>
      <c r="J1466" s="1" t="s">
        <v>1802</v>
      </c>
      <c r="K1466" s="1" t="s">
        <v>1813</v>
      </c>
      <c r="L1466" s="1">
        <v>80</v>
      </c>
      <c r="M1466" s="1">
        <v>221</v>
      </c>
      <c r="N1466">
        <f t="shared" si="198"/>
        <v>379.05</v>
      </c>
      <c r="O1466">
        <f t="shared" si="199"/>
        <v>221</v>
      </c>
      <c r="P1466">
        <f t="shared" si="200"/>
        <v>158.05000000000001</v>
      </c>
      <c r="Q1466">
        <f t="shared" si="201"/>
        <v>0.41696346128479095</v>
      </c>
      <c r="R1466">
        <f t="shared" si="202"/>
        <v>379.05</v>
      </c>
      <c r="S1466">
        <f t="shared" si="203"/>
        <v>158.05000000000001</v>
      </c>
      <c r="T1466" t="str">
        <f t="shared" si="204"/>
        <v>Mar</v>
      </c>
      <c r="U1466" t="str">
        <f t="shared" si="205"/>
        <v>Mar-2024</v>
      </c>
      <c r="V1466" s="3">
        <f t="shared" si="206"/>
        <v>45352</v>
      </c>
      <c r="W1466" t="str">
        <f>VLOOKUP(D1466,Products!A:G,3,FALSE)</f>
        <v>Electronics</v>
      </c>
      <c r="X1466" t="str">
        <f>VLOOKUP(D1466,Products!A:G,2,FALSE)</f>
        <v>Laptop</v>
      </c>
    </row>
    <row r="1467" spans="1:24">
      <c r="A1467" s="1" t="s">
        <v>3279</v>
      </c>
      <c r="B1467" s="2">
        <v>45756</v>
      </c>
      <c r="C1467" s="1" t="s">
        <v>1437</v>
      </c>
      <c r="D1467" s="1" t="s">
        <v>1721</v>
      </c>
      <c r="E1467" s="1">
        <v>1</v>
      </c>
      <c r="F1467" s="1">
        <v>799</v>
      </c>
      <c r="G1467" s="1">
        <v>0</v>
      </c>
      <c r="H1467" s="1" t="s">
        <v>1823</v>
      </c>
      <c r="I1467" s="1" t="s">
        <v>1802</v>
      </c>
      <c r="J1467" s="1" t="s">
        <v>1809</v>
      </c>
      <c r="K1467" s="1" t="s">
        <v>1813</v>
      </c>
      <c r="L1467" s="1">
        <v>40</v>
      </c>
      <c r="M1467" s="1">
        <v>639</v>
      </c>
      <c r="N1467">
        <f t="shared" si="198"/>
        <v>799</v>
      </c>
      <c r="O1467">
        <f t="shared" si="199"/>
        <v>639</v>
      </c>
      <c r="P1467">
        <f t="shared" si="200"/>
        <v>160</v>
      </c>
      <c r="Q1467">
        <f t="shared" si="201"/>
        <v>0.20025031289111389</v>
      </c>
      <c r="R1467">
        <f t="shared" si="202"/>
        <v>799</v>
      </c>
      <c r="S1467">
        <f t="shared" si="203"/>
        <v>160</v>
      </c>
      <c r="T1467" t="str">
        <f t="shared" si="204"/>
        <v>Apr</v>
      </c>
      <c r="U1467" t="str">
        <f t="shared" si="205"/>
        <v>Apr-2025</v>
      </c>
      <c r="V1467" s="3">
        <f t="shared" si="206"/>
        <v>45748</v>
      </c>
      <c r="W1467" t="str">
        <f>VLOOKUP(D1467,Products!A:G,3,FALSE)</f>
        <v>Fashion</v>
      </c>
      <c r="X1467" t="str">
        <f>VLOOKUP(D1467,Products!A:G,2,FALSE)</f>
        <v>Backpack</v>
      </c>
    </row>
    <row r="1468" spans="1:24">
      <c r="A1468" s="1" t="s">
        <v>3280</v>
      </c>
      <c r="B1468" s="2">
        <v>45742</v>
      </c>
      <c r="C1468" s="1" t="s">
        <v>1016</v>
      </c>
      <c r="D1468" s="1" t="s">
        <v>1693</v>
      </c>
      <c r="E1468" s="1">
        <v>4</v>
      </c>
      <c r="F1468" s="1">
        <v>499</v>
      </c>
      <c r="G1468" s="1">
        <v>299.39999999999998</v>
      </c>
      <c r="H1468" s="1" t="s">
        <v>1823</v>
      </c>
      <c r="I1468" s="1" t="s">
        <v>1802</v>
      </c>
      <c r="J1468" s="1" t="s">
        <v>1809</v>
      </c>
      <c r="K1468" s="1" t="s">
        <v>1813</v>
      </c>
      <c r="L1468" s="1">
        <v>80</v>
      </c>
      <c r="M1468" s="1">
        <v>391</v>
      </c>
      <c r="N1468">
        <f t="shared" si="198"/>
        <v>1696.6</v>
      </c>
      <c r="O1468">
        <f t="shared" si="199"/>
        <v>1564</v>
      </c>
      <c r="P1468">
        <f t="shared" si="200"/>
        <v>132.59999999999991</v>
      </c>
      <c r="Q1468">
        <f t="shared" si="201"/>
        <v>7.8156312625250454E-2</v>
      </c>
      <c r="R1468">
        <f t="shared" si="202"/>
        <v>1696.6</v>
      </c>
      <c r="S1468">
        <f t="shared" si="203"/>
        <v>132.59999999999991</v>
      </c>
      <c r="T1468" t="str">
        <f t="shared" si="204"/>
        <v>Mar</v>
      </c>
      <c r="U1468" t="str">
        <f t="shared" si="205"/>
        <v>Mar-2025</v>
      </c>
      <c r="V1468" s="3">
        <f t="shared" si="206"/>
        <v>45717</v>
      </c>
      <c r="W1468" t="str">
        <f>VLOOKUP(D1468,Products!A:G,3,FALSE)</f>
        <v>Electronics</v>
      </c>
      <c r="X1468" t="str">
        <f>VLOOKUP(D1468,Products!A:G,2,FALSE)</f>
        <v>Power Bank</v>
      </c>
    </row>
    <row r="1469" spans="1:24">
      <c r="A1469" s="1" t="s">
        <v>3281</v>
      </c>
      <c r="B1469" s="2">
        <v>45717</v>
      </c>
      <c r="C1469" s="1" t="s">
        <v>275</v>
      </c>
      <c r="D1469" s="1" t="s">
        <v>1690</v>
      </c>
      <c r="E1469" s="1">
        <v>1</v>
      </c>
      <c r="F1469" s="1">
        <v>6999</v>
      </c>
      <c r="G1469" s="1">
        <v>699.9</v>
      </c>
      <c r="H1469" s="1" t="s">
        <v>1805</v>
      </c>
      <c r="I1469" s="1" t="s">
        <v>1802</v>
      </c>
      <c r="J1469" s="1" t="s">
        <v>1809</v>
      </c>
      <c r="K1469" s="1" t="s">
        <v>1817</v>
      </c>
      <c r="L1469" s="1">
        <v>60</v>
      </c>
      <c r="M1469" s="1">
        <v>4046</v>
      </c>
      <c r="N1469">
        <f t="shared" si="198"/>
        <v>6299.1</v>
      </c>
      <c r="O1469">
        <f t="shared" si="199"/>
        <v>4046</v>
      </c>
      <c r="P1469">
        <f t="shared" si="200"/>
        <v>2253.1000000000004</v>
      </c>
      <c r="Q1469">
        <f t="shared" si="201"/>
        <v>0.3576860186375832</v>
      </c>
      <c r="R1469">
        <f t="shared" si="202"/>
        <v>6299.1</v>
      </c>
      <c r="S1469">
        <f t="shared" si="203"/>
        <v>2253.1000000000004</v>
      </c>
      <c r="T1469" t="str">
        <f t="shared" si="204"/>
        <v>Mar</v>
      </c>
      <c r="U1469" t="str">
        <f t="shared" si="205"/>
        <v>Mar-2025</v>
      </c>
      <c r="V1469" s="3">
        <f t="shared" si="206"/>
        <v>45717</v>
      </c>
      <c r="W1469" t="str">
        <f>VLOOKUP(D1469,Products!A:G,3,FALSE)</f>
        <v>Electronics</v>
      </c>
      <c r="X1469" t="str">
        <f>VLOOKUP(D1469,Products!A:G,2,FALSE)</f>
        <v>Power Bank</v>
      </c>
    </row>
    <row r="1470" spans="1:24">
      <c r="A1470" s="1" t="s">
        <v>3282</v>
      </c>
      <c r="B1470" s="2">
        <v>45363</v>
      </c>
      <c r="C1470" s="1" t="s">
        <v>814</v>
      </c>
      <c r="D1470" s="1" t="s">
        <v>1700</v>
      </c>
      <c r="E1470" s="1">
        <v>2</v>
      </c>
      <c r="F1470" s="1">
        <v>8999</v>
      </c>
      <c r="G1470" s="1">
        <v>0</v>
      </c>
      <c r="H1470" s="1" t="s">
        <v>1801</v>
      </c>
      <c r="I1470" s="1" t="s">
        <v>1815</v>
      </c>
      <c r="J1470" s="1" t="s">
        <v>1815</v>
      </c>
      <c r="K1470" s="1" t="s">
        <v>1810</v>
      </c>
      <c r="L1470" s="1">
        <v>50</v>
      </c>
      <c r="M1470" s="1">
        <v>6419</v>
      </c>
      <c r="N1470">
        <f t="shared" si="198"/>
        <v>17998</v>
      </c>
      <c r="O1470">
        <f t="shared" si="199"/>
        <v>12838</v>
      </c>
      <c r="P1470">
        <f t="shared" si="200"/>
        <v>5160</v>
      </c>
      <c r="Q1470">
        <f t="shared" si="201"/>
        <v>0.28669852205800644</v>
      </c>
      <c r="R1470">
        <f t="shared" si="202"/>
        <v>0</v>
      </c>
      <c r="S1470">
        <f t="shared" si="203"/>
        <v>0</v>
      </c>
      <c r="T1470" t="str">
        <f t="shared" si="204"/>
        <v>Mar</v>
      </c>
      <c r="U1470" t="str">
        <f t="shared" si="205"/>
        <v>Mar-2024</v>
      </c>
      <c r="V1470" s="3">
        <f t="shared" si="206"/>
        <v>45352</v>
      </c>
      <c r="W1470" t="str">
        <f>VLOOKUP(D1470,Products!A:G,3,FALSE)</f>
        <v>Fashion</v>
      </c>
      <c r="X1470" t="str">
        <f>VLOOKUP(D1470,Products!A:G,2,FALSE)</f>
        <v>T-Shirt</v>
      </c>
    </row>
    <row r="1471" spans="1:24">
      <c r="A1471" s="1" t="s">
        <v>3283</v>
      </c>
      <c r="B1471" s="2">
        <v>45516</v>
      </c>
      <c r="C1471" s="1" t="s">
        <v>1178</v>
      </c>
      <c r="D1471" s="1" t="s">
        <v>1783</v>
      </c>
      <c r="E1471" s="1">
        <v>3</v>
      </c>
      <c r="F1471" s="1">
        <v>799</v>
      </c>
      <c r="G1471" s="1">
        <v>0</v>
      </c>
      <c r="H1471" s="1" t="s">
        <v>1812</v>
      </c>
      <c r="I1471" s="1" t="s">
        <v>1815</v>
      </c>
      <c r="J1471" s="1" t="s">
        <v>1815</v>
      </c>
      <c r="K1471" s="1" t="s">
        <v>1813</v>
      </c>
      <c r="L1471" s="1">
        <v>50</v>
      </c>
      <c r="M1471" s="1">
        <v>560</v>
      </c>
      <c r="N1471">
        <f t="shared" si="198"/>
        <v>2397</v>
      </c>
      <c r="O1471">
        <f t="shared" si="199"/>
        <v>1680</v>
      </c>
      <c r="P1471">
        <f t="shared" si="200"/>
        <v>717</v>
      </c>
      <c r="Q1471">
        <f t="shared" si="201"/>
        <v>0.29912390488110135</v>
      </c>
      <c r="R1471">
        <f t="shared" si="202"/>
        <v>0</v>
      </c>
      <c r="S1471">
        <f t="shared" si="203"/>
        <v>0</v>
      </c>
      <c r="T1471" t="str">
        <f t="shared" si="204"/>
        <v>Aug</v>
      </c>
      <c r="U1471" t="str">
        <f t="shared" si="205"/>
        <v>Aug-2024</v>
      </c>
      <c r="V1471" s="3">
        <f t="shared" si="206"/>
        <v>45505</v>
      </c>
      <c r="W1471" t="str">
        <f>VLOOKUP(D1471,Products!A:G,3,FALSE)</f>
        <v>Sports &amp; Fitness</v>
      </c>
      <c r="X1471" t="str">
        <f>VLOOKUP(D1471,Products!A:G,2,FALSE)</f>
        <v>Running Shoes</v>
      </c>
    </row>
    <row r="1472" spans="1:24">
      <c r="A1472" s="1" t="s">
        <v>3284</v>
      </c>
      <c r="B1472" s="2">
        <v>45506</v>
      </c>
      <c r="C1472" s="1" t="s">
        <v>126</v>
      </c>
      <c r="D1472" s="1" t="s">
        <v>1685</v>
      </c>
      <c r="E1472" s="1">
        <v>1</v>
      </c>
      <c r="F1472" s="1">
        <v>2499</v>
      </c>
      <c r="G1472" s="1">
        <v>0</v>
      </c>
      <c r="H1472" s="1" t="s">
        <v>1805</v>
      </c>
      <c r="I1472" s="1" t="s">
        <v>1815</v>
      </c>
      <c r="J1472" s="1" t="s">
        <v>1815</v>
      </c>
      <c r="K1472" s="1" t="s">
        <v>1813</v>
      </c>
      <c r="L1472" s="1">
        <v>40</v>
      </c>
      <c r="M1472" s="1">
        <v>1599</v>
      </c>
      <c r="N1472">
        <f t="shared" si="198"/>
        <v>2499</v>
      </c>
      <c r="O1472">
        <f t="shared" si="199"/>
        <v>1599</v>
      </c>
      <c r="P1472">
        <f t="shared" si="200"/>
        <v>900</v>
      </c>
      <c r="Q1472">
        <f t="shared" si="201"/>
        <v>0.36014405762304924</v>
      </c>
      <c r="R1472">
        <f t="shared" si="202"/>
        <v>0</v>
      </c>
      <c r="S1472">
        <f t="shared" si="203"/>
        <v>0</v>
      </c>
      <c r="T1472" t="str">
        <f t="shared" si="204"/>
        <v>Aug</v>
      </c>
      <c r="U1472" t="str">
        <f t="shared" si="205"/>
        <v>Aug-2024</v>
      </c>
      <c r="V1472" s="3">
        <f t="shared" si="206"/>
        <v>45505</v>
      </c>
      <c r="W1472" t="str">
        <f>VLOOKUP(D1472,Products!A:G,3,FALSE)</f>
        <v>Electronics</v>
      </c>
      <c r="X1472" t="str">
        <f>VLOOKUP(D1472,Products!A:G,2,FALSE)</f>
        <v>Smartwatch</v>
      </c>
    </row>
    <row r="1473" spans="1:24">
      <c r="A1473" s="1" t="s">
        <v>3285</v>
      </c>
      <c r="B1473" s="2">
        <v>45812</v>
      </c>
      <c r="C1473" s="1" t="s">
        <v>473</v>
      </c>
      <c r="D1473" s="1" t="s">
        <v>1794</v>
      </c>
      <c r="E1473" s="1">
        <v>4</v>
      </c>
      <c r="F1473" s="1">
        <v>299</v>
      </c>
      <c r="G1473" s="1">
        <v>0</v>
      </c>
      <c r="H1473" s="1" t="s">
        <v>1812</v>
      </c>
      <c r="I1473" s="1" t="s">
        <v>1815</v>
      </c>
      <c r="J1473" s="1" t="s">
        <v>1815</v>
      </c>
      <c r="K1473" s="1" t="s">
        <v>1819</v>
      </c>
      <c r="L1473" s="1">
        <v>70</v>
      </c>
      <c r="M1473" s="1">
        <v>168</v>
      </c>
      <c r="N1473">
        <f t="shared" si="198"/>
        <v>1196</v>
      </c>
      <c r="O1473">
        <f t="shared" si="199"/>
        <v>672</v>
      </c>
      <c r="P1473">
        <f t="shared" si="200"/>
        <v>524</v>
      </c>
      <c r="Q1473">
        <f t="shared" si="201"/>
        <v>0.43812709030100333</v>
      </c>
      <c r="R1473">
        <f t="shared" si="202"/>
        <v>0</v>
      </c>
      <c r="S1473">
        <f t="shared" si="203"/>
        <v>0</v>
      </c>
      <c r="T1473" t="str">
        <f t="shared" si="204"/>
        <v>Jun</v>
      </c>
      <c r="U1473" t="str">
        <f t="shared" si="205"/>
        <v>Jun-2025</v>
      </c>
      <c r="V1473" s="3">
        <f t="shared" si="206"/>
        <v>45809</v>
      </c>
      <c r="W1473" t="str">
        <f>VLOOKUP(D1473,Products!A:G,3,FALSE)</f>
        <v>Sports &amp; Fitness</v>
      </c>
      <c r="X1473" t="str">
        <f>VLOOKUP(D1473,Products!A:G,2,FALSE)</f>
        <v>Fitness Band</v>
      </c>
    </row>
    <row r="1474" spans="1:24">
      <c r="A1474" s="1" t="s">
        <v>3286</v>
      </c>
      <c r="B1474" s="2">
        <v>45849</v>
      </c>
      <c r="C1474" s="1" t="s">
        <v>839</v>
      </c>
      <c r="D1474" s="1" t="s">
        <v>1731</v>
      </c>
      <c r="E1474" s="1">
        <v>2</v>
      </c>
      <c r="F1474" s="1">
        <v>1999</v>
      </c>
      <c r="G1474" s="1">
        <v>599.70000000000005</v>
      </c>
      <c r="H1474" s="1" t="s">
        <v>1805</v>
      </c>
      <c r="I1474" s="1" t="s">
        <v>1802</v>
      </c>
      <c r="J1474" s="1" t="s">
        <v>1802</v>
      </c>
      <c r="K1474" s="1" t="s">
        <v>1813</v>
      </c>
      <c r="L1474" s="1">
        <v>80</v>
      </c>
      <c r="M1474" s="1">
        <v>1547</v>
      </c>
      <c r="N1474">
        <f t="shared" si="198"/>
        <v>3398.3</v>
      </c>
      <c r="O1474">
        <f t="shared" si="199"/>
        <v>3094</v>
      </c>
      <c r="P1474">
        <f t="shared" si="200"/>
        <v>304.30000000000018</v>
      </c>
      <c r="Q1474">
        <f t="shared" si="201"/>
        <v>8.9544772386193142E-2</v>
      </c>
      <c r="R1474">
        <f t="shared" si="202"/>
        <v>3398.3</v>
      </c>
      <c r="S1474">
        <f t="shared" si="203"/>
        <v>304.30000000000018</v>
      </c>
      <c r="T1474" t="str">
        <f t="shared" si="204"/>
        <v>Jul</v>
      </c>
      <c r="U1474" t="str">
        <f t="shared" si="205"/>
        <v>Jul-2025</v>
      </c>
      <c r="V1474" s="3">
        <f t="shared" si="206"/>
        <v>45839</v>
      </c>
      <c r="W1474" t="str">
        <f>VLOOKUP(D1474,Products!A:G,3,FALSE)</f>
        <v>Home &amp; Kitchen</v>
      </c>
      <c r="X1474" t="str">
        <f>VLOOKUP(D1474,Products!A:G,2,FALSE)</f>
        <v>Air Fryer</v>
      </c>
    </row>
    <row r="1475" spans="1:24">
      <c r="A1475" s="1" t="s">
        <v>3287</v>
      </c>
      <c r="B1475" s="2">
        <v>45961</v>
      </c>
      <c r="C1475" s="1" t="s">
        <v>604</v>
      </c>
      <c r="D1475" s="1" t="s">
        <v>1740</v>
      </c>
      <c r="E1475" s="1">
        <v>1</v>
      </c>
      <c r="F1475" s="1">
        <v>4999</v>
      </c>
      <c r="G1475" s="1">
        <v>749.85</v>
      </c>
      <c r="H1475" s="1" t="s">
        <v>1805</v>
      </c>
      <c r="I1475" s="1" t="s">
        <v>1802</v>
      </c>
      <c r="J1475" s="1" t="s">
        <v>1802</v>
      </c>
      <c r="K1475" s="1" t="s">
        <v>1803</v>
      </c>
      <c r="L1475" s="1">
        <v>40</v>
      </c>
      <c r="M1475" s="1">
        <v>2912</v>
      </c>
      <c r="N1475">
        <f t="shared" ref="N1475:N1538" si="207">E1475*F1475-G1475</f>
        <v>4249.1499999999996</v>
      </c>
      <c r="O1475">
        <f t="shared" ref="O1475:O1538" si="208">E1475*M1475</f>
        <v>2912</v>
      </c>
      <c r="P1475">
        <f t="shared" ref="P1475:P1538" si="209">N1475-O1475</f>
        <v>1337.1499999999996</v>
      </c>
      <c r="Q1475">
        <f t="shared" ref="Q1475:Q1538" si="210">IFERROR(P1475/N1475,0)</f>
        <v>0.31468646670510569</v>
      </c>
      <c r="R1475">
        <f t="shared" ref="R1475:R1538" si="211">IF(I1475="Cancelled",0,N1475)</f>
        <v>4249.1499999999996</v>
      </c>
      <c r="S1475">
        <f t="shared" ref="S1475:S1538" si="212">IF(I1475="Cancelled",0,P1475)</f>
        <v>1337.1499999999996</v>
      </c>
      <c r="T1475" t="str">
        <f t="shared" ref="T1475:T1538" si="213">TEXT(B1475,"mmm")</f>
        <v>Oct</v>
      </c>
      <c r="U1475" t="str">
        <f t="shared" ref="U1475:U1538" si="214">TEXT(B1475,"mmm-yyyy")</f>
        <v>Oct-2025</v>
      </c>
      <c r="V1475" s="3">
        <f t="shared" ref="V1475:V1538" si="215">DATE(YEAR(B1475),MONTH(B1475),1)</f>
        <v>45931</v>
      </c>
      <c r="W1475" t="str">
        <f>VLOOKUP(D1475,Products!A:G,3,FALSE)</f>
        <v>Home &amp; Kitchen</v>
      </c>
      <c r="X1475" t="str">
        <f>VLOOKUP(D1475,Products!A:G,2,FALSE)</f>
        <v>Bedsheet</v>
      </c>
    </row>
    <row r="1476" spans="1:24">
      <c r="A1476" s="1" t="s">
        <v>3288</v>
      </c>
      <c r="B1476" s="2">
        <v>45339</v>
      </c>
      <c r="C1476" s="1" t="s">
        <v>467</v>
      </c>
      <c r="D1476" s="1" t="s">
        <v>1785</v>
      </c>
      <c r="E1476" s="1">
        <v>2</v>
      </c>
      <c r="F1476" s="1">
        <v>2999</v>
      </c>
      <c r="G1476" s="1">
        <v>599.79999999999995</v>
      </c>
      <c r="H1476" s="1" t="s">
        <v>1805</v>
      </c>
      <c r="I1476" s="1" t="s">
        <v>1802</v>
      </c>
      <c r="J1476" s="1" t="s">
        <v>1802</v>
      </c>
      <c r="K1476" s="1" t="s">
        <v>1807</v>
      </c>
      <c r="L1476" s="1">
        <v>100</v>
      </c>
      <c r="M1476" s="1">
        <v>2453</v>
      </c>
      <c r="N1476">
        <f t="shared" si="207"/>
        <v>5398.2</v>
      </c>
      <c r="O1476">
        <f t="shared" si="208"/>
        <v>4906</v>
      </c>
      <c r="P1476">
        <f t="shared" si="209"/>
        <v>492.19999999999982</v>
      </c>
      <c r="Q1476">
        <f t="shared" si="210"/>
        <v>9.1178540995146495E-2</v>
      </c>
      <c r="R1476">
        <f t="shared" si="211"/>
        <v>5398.2</v>
      </c>
      <c r="S1476">
        <f t="shared" si="212"/>
        <v>492.19999999999982</v>
      </c>
      <c r="T1476" t="str">
        <f t="shared" si="213"/>
        <v>Feb</v>
      </c>
      <c r="U1476" t="str">
        <f t="shared" si="214"/>
        <v>Feb-2024</v>
      </c>
      <c r="V1476" s="3">
        <f t="shared" si="215"/>
        <v>45323</v>
      </c>
      <c r="W1476" t="str">
        <f>VLOOKUP(D1476,Products!A:G,3,FALSE)</f>
        <v>Sports &amp; Fitness</v>
      </c>
      <c r="X1476" t="str">
        <f>VLOOKUP(D1476,Products!A:G,2,FALSE)</f>
        <v>Dumbbells</v>
      </c>
    </row>
    <row r="1477" spans="1:24">
      <c r="A1477" s="1" t="s">
        <v>3289</v>
      </c>
      <c r="B1477" s="2">
        <v>45424</v>
      </c>
      <c r="C1477" s="1" t="s">
        <v>1212</v>
      </c>
      <c r="D1477" s="1" t="s">
        <v>1676</v>
      </c>
      <c r="E1477" s="1">
        <v>2</v>
      </c>
      <c r="F1477" s="1">
        <v>299</v>
      </c>
      <c r="G1477" s="1">
        <v>0</v>
      </c>
      <c r="H1477" s="1" t="s">
        <v>1823</v>
      </c>
      <c r="I1477" s="1" t="s">
        <v>1815</v>
      </c>
      <c r="J1477" s="1" t="s">
        <v>1815</v>
      </c>
      <c r="K1477" s="1" t="s">
        <v>1807</v>
      </c>
      <c r="L1477" s="1">
        <v>40</v>
      </c>
      <c r="M1477" s="1">
        <v>197</v>
      </c>
      <c r="N1477">
        <f t="shared" si="207"/>
        <v>598</v>
      </c>
      <c r="O1477">
        <f t="shared" si="208"/>
        <v>394</v>
      </c>
      <c r="P1477">
        <f t="shared" si="209"/>
        <v>204</v>
      </c>
      <c r="Q1477">
        <f t="shared" si="210"/>
        <v>0.34113712374581939</v>
      </c>
      <c r="R1477">
        <f t="shared" si="211"/>
        <v>0</v>
      </c>
      <c r="S1477">
        <f t="shared" si="212"/>
        <v>0</v>
      </c>
      <c r="T1477" t="str">
        <f t="shared" si="213"/>
        <v>May</v>
      </c>
      <c r="U1477" t="str">
        <f t="shared" si="214"/>
        <v>May-2024</v>
      </c>
      <c r="V1477" s="3">
        <f t="shared" si="215"/>
        <v>45413</v>
      </c>
      <c r="W1477" t="str">
        <f>VLOOKUP(D1477,Products!A:G,3,FALSE)</f>
        <v>Electronics</v>
      </c>
      <c r="X1477" t="str">
        <f>VLOOKUP(D1477,Products!A:G,2,FALSE)</f>
        <v>Laptop</v>
      </c>
    </row>
    <row r="1478" spans="1:24">
      <c r="A1478" s="1" t="s">
        <v>3290</v>
      </c>
      <c r="B1478" s="2">
        <v>45589</v>
      </c>
      <c r="C1478" s="1" t="s">
        <v>208</v>
      </c>
      <c r="D1478" s="1" t="s">
        <v>1686</v>
      </c>
      <c r="E1478" s="1">
        <v>3</v>
      </c>
      <c r="F1478" s="1">
        <v>1299</v>
      </c>
      <c r="G1478" s="1">
        <v>779.4</v>
      </c>
      <c r="H1478" s="1" t="s">
        <v>1805</v>
      </c>
      <c r="I1478" s="1" t="s">
        <v>1802</v>
      </c>
      <c r="J1478" s="1" t="s">
        <v>1802</v>
      </c>
      <c r="K1478" s="1" t="s">
        <v>1819</v>
      </c>
      <c r="L1478" s="1">
        <v>50</v>
      </c>
      <c r="M1478" s="1">
        <v>881</v>
      </c>
      <c r="N1478">
        <f t="shared" si="207"/>
        <v>3117.6</v>
      </c>
      <c r="O1478">
        <f t="shared" si="208"/>
        <v>2643</v>
      </c>
      <c r="P1478">
        <f t="shared" si="209"/>
        <v>474.59999999999991</v>
      </c>
      <c r="Q1478">
        <f t="shared" si="210"/>
        <v>0.15223248652809851</v>
      </c>
      <c r="R1478">
        <f t="shared" si="211"/>
        <v>3117.6</v>
      </c>
      <c r="S1478">
        <f t="shared" si="212"/>
        <v>474.59999999999991</v>
      </c>
      <c r="T1478" t="str">
        <f t="shared" si="213"/>
        <v>Oct</v>
      </c>
      <c r="U1478" t="str">
        <f t="shared" si="214"/>
        <v>Oct-2024</v>
      </c>
      <c r="V1478" s="3">
        <f t="shared" si="215"/>
        <v>45566</v>
      </c>
      <c r="W1478" t="str">
        <f>VLOOKUP(D1478,Products!A:G,3,FALSE)</f>
        <v>Electronics</v>
      </c>
      <c r="X1478" t="str">
        <f>VLOOKUP(D1478,Products!A:G,2,FALSE)</f>
        <v>Smartwatch</v>
      </c>
    </row>
    <row r="1479" spans="1:24">
      <c r="A1479" s="1" t="s">
        <v>3291</v>
      </c>
      <c r="B1479" s="2">
        <v>45585</v>
      </c>
      <c r="C1479" s="1" t="s">
        <v>1160</v>
      </c>
      <c r="D1479" s="1" t="s">
        <v>1685</v>
      </c>
      <c r="E1479" s="1">
        <v>2</v>
      </c>
      <c r="F1479" s="1">
        <v>2499</v>
      </c>
      <c r="G1479" s="1">
        <v>0</v>
      </c>
      <c r="H1479" s="1" t="s">
        <v>1821</v>
      </c>
      <c r="I1479" s="1" t="s">
        <v>1802</v>
      </c>
      <c r="J1479" s="1" t="s">
        <v>1802</v>
      </c>
      <c r="K1479" s="1" t="s">
        <v>1819</v>
      </c>
      <c r="L1479" s="1">
        <v>80</v>
      </c>
      <c r="M1479" s="1">
        <v>1599</v>
      </c>
      <c r="N1479">
        <f t="shared" si="207"/>
        <v>4998</v>
      </c>
      <c r="O1479">
        <f t="shared" si="208"/>
        <v>3198</v>
      </c>
      <c r="P1479">
        <f t="shared" si="209"/>
        <v>1800</v>
      </c>
      <c r="Q1479">
        <f t="shared" si="210"/>
        <v>0.36014405762304924</v>
      </c>
      <c r="R1479">
        <f t="shared" si="211"/>
        <v>4998</v>
      </c>
      <c r="S1479">
        <f t="shared" si="212"/>
        <v>1800</v>
      </c>
      <c r="T1479" t="str">
        <f t="shared" si="213"/>
        <v>Oct</v>
      </c>
      <c r="U1479" t="str">
        <f t="shared" si="214"/>
        <v>Oct-2024</v>
      </c>
      <c r="V1479" s="3">
        <f t="shared" si="215"/>
        <v>45566</v>
      </c>
      <c r="W1479" t="str">
        <f>VLOOKUP(D1479,Products!A:G,3,FALSE)</f>
        <v>Electronics</v>
      </c>
      <c r="X1479" t="str">
        <f>VLOOKUP(D1479,Products!A:G,2,FALSE)</f>
        <v>Smartwatch</v>
      </c>
    </row>
    <row r="1480" spans="1:24">
      <c r="A1480" s="1" t="s">
        <v>3292</v>
      </c>
      <c r="B1480" s="2">
        <v>45323</v>
      </c>
      <c r="C1480" s="1" t="s">
        <v>508</v>
      </c>
      <c r="D1480" s="1" t="s">
        <v>1754</v>
      </c>
      <c r="E1480" s="1">
        <v>2</v>
      </c>
      <c r="F1480" s="1">
        <v>399</v>
      </c>
      <c r="G1480" s="1">
        <v>119.7</v>
      </c>
      <c r="H1480" s="1" t="s">
        <v>1823</v>
      </c>
      <c r="I1480" s="1" t="s">
        <v>1802</v>
      </c>
      <c r="J1480" s="1" t="s">
        <v>1802</v>
      </c>
      <c r="K1480" s="1" t="s">
        <v>1810</v>
      </c>
      <c r="L1480" s="1">
        <v>40</v>
      </c>
      <c r="M1480" s="1">
        <v>252</v>
      </c>
      <c r="N1480">
        <f t="shared" si="207"/>
        <v>678.3</v>
      </c>
      <c r="O1480">
        <f t="shared" si="208"/>
        <v>504</v>
      </c>
      <c r="P1480">
        <f t="shared" si="209"/>
        <v>174.29999999999995</v>
      </c>
      <c r="Q1480">
        <f t="shared" si="210"/>
        <v>0.25696594427244579</v>
      </c>
      <c r="R1480">
        <f t="shared" si="211"/>
        <v>678.3</v>
      </c>
      <c r="S1480">
        <f t="shared" si="212"/>
        <v>174.29999999999995</v>
      </c>
      <c r="T1480" t="str">
        <f t="shared" si="213"/>
        <v>Feb</v>
      </c>
      <c r="U1480" t="str">
        <f t="shared" si="214"/>
        <v>Feb-2024</v>
      </c>
      <c r="V1480" s="3">
        <f t="shared" si="215"/>
        <v>45323</v>
      </c>
      <c r="W1480" t="str">
        <f>VLOOKUP(D1480,Products!A:G,3,FALSE)</f>
        <v>Beauty &amp; Personal Care</v>
      </c>
      <c r="X1480" t="str">
        <f>VLOOKUP(D1480,Products!A:G,2,FALSE)</f>
        <v>Shampoo</v>
      </c>
    </row>
    <row r="1481" spans="1:24">
      <c r="A1481" s="1" t="s">
        <v>3293</v>
      </c>
      <c r="B1481" s="2">
        <v>45401</v>
      </c>
      <c r="C1481" s="1" t="s">
        <v>1131</v>
      </c>
      <c r="D1481" s="1" t="s">
        <v>1779</v>
      </c>
      <c r="E1481" s="1">
        <v>2</v>
      </c>
      <c r="F1481" s="1">
        <v>999</v>
      </c>
      <c r="G1481" s="1">
        <v>99.9</v>
      </c>
      <c r="H1481" s="1" t="s">
        <v>1805</v>
      </c>
      <c r="I1481" s="1" t="s">
        <v>1802</v>
      </c>
      <c r="J1481" s="1" t="s">
        <v>1802</v>
      </c>
      <c r="K1481" s="1" t="s">
        <v>1813</v>
      </c>
      <c r="L1481" s="1">
        <v>60</v>
      </c>
      <c r="M1481" s="1">
        <v>809</v>
      </c>
      <c r="N1481">
        <f t="shared" si="207"/>
        <v>1898.1</v>
      </c>
      <c r="O1481">
        <f t="shared" si="208"/>
        <v>1618</v>
      </c>
      <c r="P1481">
        <f t="shared" si="209"/>
        <v>280.09999999999991</v>
      </c>
      <c r="Q1481">
        <f t="shared" si="210"/>
        <v>0.14756862125283174</v>
      </c>
      <c r="R1481">
        <f t="shared" si="211"/>
        <v>1898.1</v>
      </c>
      <c r="S1481">
        <f t="shared" si="212"/>
        <v>280.09999999999991</v>
      </c>
      <c r="T1481" t="str">
        <f t="shared" si="213"/>
        <v>Apr</v>
      </c>
      <c r="U1481" t="str">
        <f t="shared" si="214"/>
        <v>Apr-2024</v>
      </c>
      <c r="V1481" s="3">
        <f t="shared" si="215"/>
        <v>45383</v>
      </c>
      <c r="W1481" t="str">
        <f>VLOOKUP(D1481,Products!A:G,3,FALSE)</f>
        <v>Sports &amp; Fitness</v>
      </c>
      <c r="X1481" t="str">
        <f>VLOOKUP(D1481,Products!A:G,2,FALSE)</f>
        <v>Yoga Mat</v>
      </c>
    </row>
    <row r="1482" spans="1:24">
      <c r="A1482" s="1" t="s">
        <v>3294</v>
      </c>
      <c r="B1482" s="2">
        <v>45444</v>
      </c>
      <c r="C1482" s="1" t="s">
        <v>1101</v>
      </c>
      <c r="D1482" s="1" t="s">
        <v>1793</v>
      </c>
      <c r="E1482" s="1">
        <v>2</v>
      </c>
      <c r="F1482" s="1">
        <v>299</v>
      </c>
      <c r="G1482" s="1">
        <v>29.9</v>
      </c>
      <c r="H1482" s="1" t="s">
        <v>1805</v>
      </c>
      <c r="I1482" s="1" t="s">
        <v>1802</v>
      </c>
      <c r="J1482" s="1" t="s">
        <v>1802</v>
      </c>
      <c r="K1482" s="1" t="s">
        <v>1810</v>
      </c>
      <c r="L1482" s="1">
        <v>50</v>
      </c>
      <c r="M1482" s="1">
        <v>221</v>
      </c>
      <c r="N1482">
        <f t="shared" si="207"/>
        <v>568.1</v>
      </c>
      <c r="O1482">
        <f t="shared" si="208"/>
        <v>442</v>
      </c>
      <c r="P1482">
        <f t="shared" si="209"/>
        <v>126.10000000000002</v>
      </c>
      <c r="Q1482">
        <f t="shared" si="210"/>
        <v>0.22196796338672772</v>
      </c>
      <c r="R1482">
        <f t="shared" si="211"/>
        <v>568.1</v>
      </c>
      <c r="S1482">
        <f t="shared" si="212"/>
        <v>126.10000000000002</v>
      </c>
      <c r="T1482" t="str">
        <f t="shared" si="213"/>
        <v>Jun</v>
      </c>
      <c r="U1482" t="str">
        <f t="shared" si="214"/>
        <v>Jun-2024</v>
      </c>
      <c r="V1482" s="3">
        <f t="shared" si="215"/>
        <v>45444</v>
      </c>
      <c r="W1482" t="str">
        <f>VLOOKUP(D1482,Products!A:G,3,FALSE)</f>
        <v>Sports &amp; Fitness</v>
      </c>
      <c r="X1482" t="str">
        <f>VLOOKUP(D1482,Products!A:G,2,FALSE)</f>
        <v>Fitness Band</v>
      </c>
    </row>
    <row r="1483" spans="1:24">
      <c r="A1483" s="1" t="s">
        <v>3295</v>
      </c>
      <c r="B1483" s="2">
        <v>45912</v>
      </c>
      <c r="C1483" s="1" t="s">
        <v>226</v>
      </c>
      <c r="D1483" s="1" t="s">
        <v>1676</v>
      </c>
      <c r="E1483" s="1">
        <v>1</v>
      </c>
      <c r="F1483" s="1">
        <v>299</v>
      </c>
      <c r="G1483" s="1">
        <v>29.9</v>
      </c>
      <c r="H1483" s="1" t="s">
        <v>1821</v>
      </c>
      <c r="I1483" s="1" t="s">
        <v>1802</v>
      </c>
      <c r="J1483" s="1" t="s">
        <v>1802</v>
      </c>
      <c r="K1483" s="1" t="s">
        <v>1817</v>
      </c>
      <c r="L1483" s="1">
        <v>100</v>
      </c>
      <c r="M1483" s="1">
        <v>197</v>
      </c>
      <c r="N1483">
        <f t="shared" si="207"/>
        <v>269.10000000000002</v>
      </c>
      <c r="O1483">
        <f t="shared" si="208"/>
        <v>197</v>
      </c>
      <c r="P1483">
        <f t="shared" si="209"/>
        <v>72.100000000000023</v>
      </c>
      <c r="Q1483">
        <f t="shared" si="210"/>
        <v>0.26793013749535494</v>
      </c>
      <c r="R1483">
        <f t="shared" si="211"/>
        <v>269.10000000000002</v>
      </c>
      <c r="S1483">
        <f t="shared" si="212"/>
        <v>72.100000000000023</v>
      </c>
      <c r="T1483" t="str">
        <f t="shared" si="213"/>
        <v>Sep</v>
      </c>
      <c r="U1483" t="str">
        <f t="shared" si="214"/>
        <v>Sep-2025</v>
      </c>
      <c r="V1483" s="3">
        <f t="shared" si="215"/>
        <v>45901</v>
      </c>
      <c r="W1483" t="str">
        <f>VLOOKUP(D1483,Products!A:G,3,FALSE)</f>
        <v>Electronics</v>
      </c>
      <c r="X1483" t="str">
        <f>VLOOKUP(D1483,Products!A:G,2,FALSE)</f>
        <v>Laptop</v>
      </c>
    </row>
    <row r="1484" spans="1:24">
      <c r="A1484" s="1" t="s">
        <v>3296</v>
      </c>
      <c r="B1484" s="2">
        <v>45861</v>
      </c>
      <c r="C1484" s="1" t="s">
        <v>1119</v>
      </c>
      <c r="D1484" s="1" t="s">
        <v>1683</v>
      </c>
      <c r="E1484" s="1">
        <v>1</v>
      </c>
      <c r="F1484" s="1">
        <v>999</v>
      </c>
      <c r="G1484" s="1">
        <v>99.9</v>
      </c>
      <c r="H1484" s="1" t="s">
        <v>1805</v>
      </c>
      <c r="I1484" s="1" t="s">
        <v>1802</v>
      </c>
      <c r="J1484" s="1" t="s">
        <v>1802</v>
      </c>
      <c r="K1484" s="1" t="s">
        <v>1813</v>
      </c>
      <c r="L1484" s="1">
        <v>100</v>
      </c>
      <c r="M1484" s="1">
        <v>603</v>
      </c>
      <c r="N1484">
        <f t="shared" si="207"/>
        <v>899.1</v>
      </c>
      <c r="O1484">
        <f t="shared" si="208"/>
        <v>603</v>
      </c>
      <c r="P1484">
        <f t="shared" si="209"/>
        <v>296.10000000000002</v>
      </c>
      <c r="Q1484">
        <f t="shared" si="210"/>
        <v>0.32932932932932935</v>
      </c>
      <c r="R1484">
        <f t="shared" si="211"/>
        <v>899.1</v>
      </c>
      <c r="S1484">
        <f t="shared" si="212"/>
        <v>296.10000000000002</v>
      </c>
      <c r="T1484" t="str">
        <f t="shared" si="213"/>
        <v>Jul</v>
      </c>
      <c r="U1484" t="str">
        <f t="shared" si="214"/>
        <v>Jul-2025</v>
      </c>
      <c r="V1484" s="3">
        <f t="shared" si="215"/>
        <v>45839</v>
      </c>
      <c r="W1484" t="str">
        <f>VLOOKUP(D1484,Products!A:G,3,FALSE)</f>
        <v>Electronics</v>
      </c>
      <c r="X1484" t="str">
        <f>VLOOKUP(D1484,Products!A:G,2,FALSE)</f>
        <v>Smartwatch</v>
      </c>
    </row>
    <row r="1485" spans="1:24">
      <c r="A1485" s="1" t="s">
        <v>3297</v>
      </c>
      <c r="B1485" s="2">
        <v>45499</v>
      </c>
      <c r="C1485" s="1" t="s">
        <v>504</v>
      </c>
      <c r="D1485" s="1" t="s">
        <v>1740</v>
      </c>
      <c r="E1485" s="1">
        <v>3</v>
      </c>
      <c r="F1485" s="1">
        <v>4999</v>
      </c>
      <c r="G1485" s="1">
        <v>749.85</v>
      </c>
      <c r="H1485" s="1" t="s">
        <v>1805</v>
      </c>
      <c r="I1485" s="1" t="s">
        <v>1802</v>
      </c>
      <c r="J1485" s="1" t="s">
        <v>1802</v>
      </c>
      <c r="K1485" s="1" t="s">
        <v>1803</v>
      </c>
      <c r="L1485" s="1">
        <v>40</v>
      </c>
      <c r="M1485" s="1">
        <v>2912</v>
      </c>
      <c r="N1485">
        <f t="shared" si="207"/>
        <v>14247.15</v>
      </c>
      <c r="O1485">
        <f t="shared" si="208"/>
        <v>8736</v>
      </c>
      <c r="P1485">
        <f t="shared" si="209"/>
        <v>5511.15</v>
      </c>
      <c r="Q1485">
        <f t="shared" si="210"/>
        <v>0.38682473336772616</v>
      </c>
      <c r="R1485">
        <f t="shared" si="211"/>
        <v>14247.15</v>
      </c>
      <c r="S1485">
        <f t="shared" si="212"/>
        <v>5511.15</v>
      </c>
      <c r="T1485" t="str">
        <f t="shared" si="213"/>
        <v>Jul</v>
      </c>
      <c r="U1485" t="str">
        <f t="shared" si="214"/>
        <v>Jul-2024</v>
      </c>
      <c r="V1485" s="3">
        <f t="shared" si="215"/>
        <v>45474</v>
      </c>
      <c r="W1485" t="str">
        <f>VLOOKUP(D1485,Products!A:G,3,FALSE)</f>
        <v>Home &amp; Kitchen</v>
      </c>
      <c r="X1485" t="str">
        <f>VLOOKUP(D1485,Products!A:G,2,FALSE)</f>
        <v>Bedsheet</v>
      </c>
    </row>
    <row r="1486" spans="1:24">
      <c r="A1486" s="1" t="s">
        <v>3298</v>
      </c>
      <c r="B1486" s="2">
        <v>45627</v>
      </c>
      <c r="C1486" s="1" t="s">
        <v>679</v>
      </c>
      <c r="D1486" s="1" t="s">
        <v>1763</v>
      </c>
      <c r="E1486" s="1">
        <v>3</v>
      </c>
      <c r="F1486" s="1">
        <v>999</v>
      </c>
      <c r="G1486" s="1">
        <v>0</v>
      </c>
      <c r="H1486" s="1" t="s">
        <v>1821</v>
      </c>
      <c r="I1486" s="1" t="s">
        <v>1802</v>
      </c>
      <c r="J1486" s="1" t="s">
        <v>1809</v>
      </c>
      <c r="K1486" s="1" t="s">
        <v>1819</v>
      </c>
      <c r="L1486" s="1">
        <v>80</v>
      </c>
      <c r="M1486" s="1">
        <v>636</v>
      </c>
      <c r="N1486">
        <f t="shared" si="207"/>
        <v>2997</v>
      </c>
      <c r="O1486">
        <f t="shared" si="208"/>
        <v>1908</v>
      </c>
      <c r="P1486">
        <f t="shared" si="209"/>
        <v>1089</v>
      </c>
      <c r="Q1486">
        <f t="shared" si="210"/>
        <v>0.36336336336336339</v>
      </c>
      <c r="R1486">
        <f t="shared" si="211"/>
        <v>2997</v>
      </c>
      <c r="S1486">
        <f t="shared" si="212"/>
        <v>1089</v>
      </c>
      <c r="T1486" t="str">
        <f t="shared" si="213"/>
        <v>Dec</v>
      </c>
      <c r="U1486" t="str">
        <f t="shared" si="214"/>
        <v>Dec-2024</v>
      </c>
      <c r="V1486" s="3">
        <f t="shared" si="215"/>
        <v>45627</v>
      </c>
      <c r="W1486" t="str">
        <f>VLOOKUP(D1486,Products!A:G,3,FALSE)</f>
        <v>Beauty &amp; Personal Care</v>
      </c>
      <c r="X1486" t="str">
        <f>VLOOKUP(D1486,Products!A:G,2,FALSE)</f>
        <v>Trimmer</v>
      </c>
    </row>
    <row r="1487" spans="1:24">
      <c r="A1487" s="1" t="s">
        <v>3299</v>
      </c>
      <c r="B1487" s="2">
        <v>45340</v>
      </c>
      <c r="C1487" s="1" t="s">
        <v>1374</v>
      </c>
      <c r="D1487" s="1" t="s">
        <v>1706</v>
      </c>
      <c r="E1487" s="1">
        <v>4</v>
      </c>
      <c r="F1487" s="1">
        <v>799</v>
      </c>
      <c r="G1487" s="1">
        <v>0</v>
      </c>
      <c r="H1487" s="1" t="s">
        <v>1823</v>
      </c>
      <c r="I1487" s="1" t="s">
        <v>1815</v>
      </c>
      <c r="J1487" s="1" t="s">
        <v>1815</v>
      </c>
      <c r="K1487" s="1" t="s">
        <v>1810</v>
      </c>
      <c r="L1487" s="1">
        <v>50</v>
      </c>
      <c r="M1487" s="1">
        <v>526</v>
      </c>
      <c r="N1487">
        <f t="shared" si="207"/>
        <v>3196</v>
      </c>
      <c r="O1487">
        <f t="shared" si="208"/>
        <v>2104</v>
      </c>
      <c r="P1487">
        <f t="shared" si="209"/>
        <v>1092</v>
      </c>
      <c r="Q1487">
        <f t="shared" si="210"/>
        <v>0.34167709637046306</v>
      </c>
      <c r="R1487">
        <f t="shared" si="211"/>
        <v>0</v>
      </c>
      <c r="S1487">
        <f t="shared" si="212"/>
        <v>0</v>
      </c>
      <c r="T1487" t="str">
        <f t="shared" si="213"/>
        <v>Feb</v>
      </c>
      <c r="U1487" t="str">
        <f t="shared" si="214"/>
        <v>Feb-2024</v>
      </c>
      <c r="V1487" s="3">
        <f t="shared" si="215"/>
        <v>45323</v>
      </c>
      <c r="W1487" t="str">
        <f>VLOOKUP(D1487,Products!A:G,3,FALSE)</f>
        <v>Fashion</v>
      </c>
      <c r="X1487" t="str">
        <f>VLOOKUP(D1487,Products!A:G,2,FALSE)</f>
        <v>Jeans</v>
      </c>
    </row>
    <row r="1488" spans="1:24">
      <c r="A1488" s="1" t="s">
        <v>3300</v>
      </c>
      <c r="B1488" s="2">
        <v>45395</v>
      </c>
      <c r="C1488" s="1" t="s">
        <v>1490</v>
      </c>
      <c r="D1488" s="1" t="s">
        <v>1746</v>
      </c>
      <c r="E1488" s="1">
        <v>4</v>
      </c>
      <c r="F1488" s="1">
        <v>1999</v>
      </c>
      <c r="G1488" s="1">
        <v>1199.4000000000001</v>
      </c>
      <c r="H1488" s="1" t="s">
        <v>1821</v>
      </c>
      <c r="I1488" s="1" t="s">
        <v>1802</v>
      </c>
      <c r="J1488" s="1" t="s">
        <v>1809</v>
      </c>
      <c r="K1488" s="1" t="s">
        <v>1817</v>
      </c>
      <c r="L1488" s="1">
        <v>40</v>
      </c>
      <c r="M1488" s="1">
        <v>1414</v>
      </c>
      <c r="N1488">
        <f t="shared" si="207"/>
        <v>6796.6</v>
      </c>
      <c r="O1488">
        <f t="shared" si="208"/>
        <v>5656</v>
      </c>
      <c r="P1488">
        <f t="shared" si="209"/>
        <v>1140.6000000000004</v>
      </c>
      <c r="Q1488">
        <f t="shared" si="210"/>
        <v>0.16781920371950684</v>
      </c>
      <c r="R1488">
        <f t="shared" si="211"/>
        <v>6796.6</v>
      </c>
      <c r="S1488">
        <f t="shared" si="212"/>
        <v>1140.6000000000004</v>
      </c>
      <c r="T1488" t="str">
        <f t="shared" si="213"/>
        <v>Apr</v>
      </c>
      <c r="U1488" t="str">
        <f t="shared" si="214"/>
        <v>Apr-2024</v>
      </c>
      <c r="V1488" s="3">
        <f t="shared" si="215"/>
        <v>45383</v>
      </c>
      <c r="W1488" t="str">
        <f>VLOOKUP(D1488,Products!A:G,3,FALSE)</f>
        <v>Home &amp; Kitchen</v>
      </c>
      <c r="X1488" t="str">
        <f>VLOOKUP(D1488,Products!A:G,2,FALSE)</f>
        <v>Storage Box</v>
      </c>
    </row>
    <row r="1489" spans="1:24">
      <c r="A1489" s="1" t="s">
        <v>3301</v>
      </c>
      <c r="B1489" s="2">
        <v>45664</v>
      </c>
      <c r="C1489" s="1" t="s">
        <v>1140</v>
      </c>
      <c r="D1489" s="1" t="s">
        <v>1690</v>
      </c>
      <c r="E1489" s="1">
        <v>1</v>
      </c>
      <c r="F1489" s="1">
        <v>6999</v>
      </c>
      <c r="G1489" s="1">
        <v>349.95</v>
      </c>
      <c r="H1489" s="1" t="s">
        <v>1823</v>
      </c>
      <c r="I1489" s="1" t="s">
        <v>1802</v>
      </c>
      <c r="J1489" s="1" t="s">
        <v>1802</v>
      </c>
      <c r="K1489" s="1" t="s">
        <v>1819</v>
      </c>
      <c r="L1489" s="1">
        <v>80</v>
      </c>
      <c r="M1489" s="1">
        <v>4046</v>
      </c>
      <c r="N1489">
        <f t="shared" si="207"/>
        <v>6649.05</v>
      </c>
      <c r="O1489">
        <f t="shared" si="208"/>
        <v>4046</v>
      </c>
      <c r="P1489">
        <f t="shared" si="209"/>
        <v>2603.0500000000002</v>
      </c>
      <c r="Q1489">
        <f t="shared" si="210"/>
        <v>0.39149201765665775</v>
      </c>
      <c r="R1489">
        <f t="shared" si="211"/>
        <v>6649.05</v>
      </c>
      <c r="S1489">
        <f t="shared" si="212"/>
        <v>2603.0500000000002</v>
      </c>
      <c r="T1489" t="str">
        <f t="shared" si="213"/>
        <v>Jan</v>
      </c>
      <c r="U1489" t="str">
        <f t="shared" si="214"/>
        <v>Jan-2025</v>
      </c>
      <c r="V1489" s="3">
        <f t="shared" si="215"/>
        <v>45658</v>
      </c>
      <c r="W1489" t="str">
        <f>VLOOKUP(D1489,Products!A:G,3,FALSE)</f>
        <v>Electronics</v>
      </c>
      <c r="X1489" t="str">
        <f>VLOOKUP(D1489,Products!A:G,2,FALSE)</f>
        <v>Power Bank</v>
      </c>
    </row>
    <row r="1490" spans="1:24">
      <c r="A1490" s="1" t="s">
        <v>3302</v>
      </c>
      <c r="B1490" s="2">
        <v>45393</v>
      </c>
      <c r="C1490" s="1" t="s">
        <v>259</v>
      </c>
      <c r="D1490" s="1" t="s">
        <v>1757</v>
      </c>
      <c r="E1490" s="1">
        <v>2</v>
      </c>
      <c r="F1490" s="1">
        <v>999</v>
      </c>
      <c r="G1490" s="1">
        <v>0</v>
      </c>
      <c r="H1490" s="1" t="s">
        <v>1821</v>
      </c>
      <c r="I1490" s="1" t="s">
        <v>1815</v>
      </c>
      <c r="J1490" s="1" t="s">
        <v>1815</v>
      </c>
      <c r="K1490" s="1" t="s">
        <v>1807</v>
      </c>
      <c r="L1490" s="1">
        <v>100</v>
      </c>
      <c r="M1490" s="1">
        <v>611</v>
      </c>
      <c r="N1490">
        <f t="shared" si="207"/>
        <v>1998</v>
      </c>
      <c r="O1490">
        <f t="shared" si="208"/>
        <v>1222</v>
      </c>
      <c r="P1490">
        <f t="shared" si="209"/>
        <v>776</v>
      </c>
      <c r="Q1490">
        <f t="shared" si="210"/>
        <v>0.38838838838838841</v>
      </c>
      <c r="R1490">
        <f t="shared" si="211"/>
        <v>0</v>
      </c>
      <c r="S1490">
        <f t="shared" si="212"/>
        <v>0</v>
      </c>
      <c r="T1490" t="str">
        <f t="shared" si="213"/>
        <v>Apr</v>
      </c>
      <c r="U1490" t="str">
        <f t="shared" si="214"/>
        <v>Apr-2024</v>
      </c>
      <c r="V1490" s="3">
        <f t="shared" si="215"/>
        <v>45383</v>
      </c>
      <c r="W1490" t="str">
        <f>VLOOKUP(D1490,Products!A:G,3,FALSE)</f>
        <v>Beauty &amp; Personal Care</v>
      </c>
      <c r="X1490" t="str">
        <f>VLOOKUP(D1490,Products!A:G,2,FALSE)</f>
        <v>Shampoo</v>
      </c>
    </row>
    <row r="1491" spans="1:24">
      <c r="A1491" s="1" t="s">
        <v>3303</v>
      </c>
      <c r="B1491" s="2">
        <v>45610</v>
      </c>
      <c r="C1491" s="1" t="s">
        <v>1010</v>
      </c>
      <c r="D1491" s="1" t="s">
        <v>1712</v>
      </c>
      <c r="E1491" s="1">
        <v>4</v>
      </c>
      <c r="F1491" s="1">
        <v>399</v>
      </c>
      <c r="G1491" s="1">
        <v>399</v>
      </c>
      <c r="H1491" s="1" t="s">
        <v>1805</v>
      </c>
      <c r="I1491" s="1" t="s">
        <v>1802</v>
      </c>
      <c r="J1491" s="1" t="s">
        <v>1809</v>
      </c>
      <c r="K1491" s="1" t="s">
        <v>1813</v>
      </c>
      <c r="L1491" s="1">
        <v>100</v>
      </c>
      <c r="M1491" s="1">
        <v>321</v>
      </c>
      <c r="N1491">
        <f t="shared" si="207"/>
        <v>1197</v>
      </c>
      <c r="O1491">
        <f t="shared" si="208"/>
        <v>1284</v>
      </c>
      <c r="P1491">
        <f t="shared" si="209"/>
        <v>-87</v>
      </c>
      <c r="Q1491">
        <f t="shared" si="210"/>
        <v>-7.2681704260651625E-2</v>
      </c>
      <c r="R1491">
        <f t="shared" si="211"/>
        <v>1197</v>
      </c>
      <c r="S1491">
        <f t="shared" si="212"/>
        <v>-87</v>
      </c>
      <c r="T1491" t="str">
        <f t="shared" si="213"/>
        <v>Nov</v>
      </c>
      <c r="U1491" t="str">
        <f t="shared" si="214"/>
        <v>Nov-2024</v>
      </c>
      <c r="V1491" s="3">
        <f t="shared" si="215"/>
        <v>45597</v>
      </c>
      <c r="W1491" t="str">
        <f>VLOOKUP(D1491,Products!A:G,3,FALSE)</f>
        <v>Fashion</v>
      </c>
      <c r="X1491" t="str">
        <f>VLOOKUP(D1491,Products!A:G,2,FALSE)</f>
        <v>Jacket</v>
      </c>
    </row>
    <row r="1492" spans="1:24">
      <c r="A1492" s="1" t="s">
        <v>3304</v>
      </c>
      <c r="B1492" s="2">
        <v>45881</v>
      </c>
      <c r="C1492" s="1" t="s">
        <v>309</v>
      </c>
      <c r="D1492" s="1" t="s">
        <v>1778</v>
      </c>
      <c r="E1492" s="1">
        <v>2</v>
      </c>
      <c r="F1492" s="1">
        <v>499</v>
      </c>
      <c r="G1492" s="1">
        <v>49.9</v>
      </c>
      <c r="H1492" s="1" t="s">
        <v>1805</v>
      </c>
      <c r="I1492" s="1" t="s">
        <v>1802</v>
      </c>
      <c r="J1492" s="1" t="s">
        <v>1802</v>
      </c>
      <c r="K1492" s="1" t="s">
        <v>1813</v>
      </c>
      <c r="L1492" s="1">
        <v>80</v>
      </c>
      <c r="M1492" s="1">
        <v>323</v>
      </c>
      <c r="N1492">
        <f t="shared" si="207"/>
        <v>948.1</v>
      </c>
      <c r="O1492">
        <f t="shared" si="208"/>
        <v>646</v>
      </c>
      <c r="P1492">
        <f t="shared" si="209"/>
        <v>302.10000000000002</v>
      </c>
      <c r="Q1492">
        <f t="shared" si="210"/>
        <v>0.31863727454909824</v>
      </c>
      <c r="R1492">
        <f t="shared" si="211"/>
        <v>948.1</v>
      </c>
      <c r="S1492">
        <f t="shared" si="212"/>
        <v>302.10000000000002</v>
      </c>
      <c r="T1492" t="str">
        <f t="shared" si="213"/>
        <v>Aug</v>
      </c>
      <c r="U1492" t="str">
        <f t="shared" si="214"/>
        <v>Aug-2025</v>
      </c>
      <c r="V1492" s="3">
        <f t="shared" si="215"/>
        <v>45870</v>
      </c>
      <c r="W1492" t="str">
        <f>VLOOKUP(D1492,Products!A:G,3,FALSE)</f>
        <v>Sports &amp; Fitness</v>
      </c>
      <c r="X1492" t="str">
        <f>VLOOKUP(D1492,Products!A:G,2,FALSE)</f>
        <v>Yoga Mat</v>
      </c>
    </row>
    <row r="1493" spans="1:24">
      <c r="A1493" s="1" t="s">
        <v>3305</v>
      </c>
      <c r="B1493" s="2">
        <v>45530</v>
      </c>
      <c r="C1493" s="1" t="s">
        <v>624</v>
      </c>
      <c r="D1493" s="1" t="s">
        <v>1761</v>
      </c>
      <c r="E1493" s="1">
        <v>1</v>
      </c>
      <c r="F1493" s="1">
        <v>499</v>
      </c>
      <c r="G1493" s="1">
        <v>24.95</v>
      </c>
      <c r="H1493" s="1" t="s">
        <v>1805</v>
      </c>
      <c r="I1493" s="1" t="s">
        <v>1802</v>
      </c>
      <c r="J1493" s="1" t="s">
        <v>1809</v>
      </c>
      <c r="K1493" s="1" t="s">
        <v>1807</v>
      </c>
      <c r="L1493" s="1">
        <v>50</v>
      </c>
      <c r="M1493" s="1">
        <v>394</v>
      </c>
      <c r="N1493">
        <f t="shared" si="207"/>
        <v>474.05</v>
      </c>
      <c r="O1493">
        <f t="shared" si="208"/>
        <v>394</v>
      </c>
      <c r="P1493">
        <f t="shared" si="209"/>
        <v>80.050000000000011</v>
      </c>
      <c r="Q1493">
        <f t="shared" si="210"/>
        <v>0.16886404387722817</v>
      </c>
      <c r="R1493">
        <f t="shared" si="211"/>
        <v>474.05</v>
      </c>
      <c r="S1493">
        <f t="shared" si="212"/>
        <v>80.050000000000011</v>
      </c>
      <c r="T1493" t="str">
        <f t="shared" si="213"/>
        <v>Aug</v>
      </c>
      <c r="U1493" t="str">
        <f t="shared" si="214"/>
        <v>Aug-2024</v>
      </c>
      <c r="V1493" s="3">
        <f t="shared" si="215"/>
        <v>45505</v>
      </c>
      <c r="W1493" t="str">
        <f>VLOOKUP(D1493,Products!A:G,3,FALSE)</f>
        <v>Beauty &amp; Personal Care</v>
      </c>
      <c r="X1493" t="str">
        <f>VLOOKUP(D1493,Products!A:G,2,FALSE)</f>
        <v>Trimmer</v>
      </c>
    </row>
    <row r="1494" spans="1:24">
      <c r="A1494" s="1" t="s">
        <v>3306</v>
      </c>
      <c r="B1494" s="2">
        <v>45846</v>
      </c>
      <c r="C1494" s="1" t="s">
        <v>1210</v>
      </c>
      <c r="D1494" s="1" t="s">
        <v>1737</v>
      </c>
      <c r="E1494" s="1">
        <v>1</v>
      </c>
      <c r="F1494" s="1">
        <v>499</v>
      </c>
      <c r="G1494" s="1">
        <v>74.849999999999994</v>
      </c>
      <c r="H1494" s="1" t="s">
        <v>1823</v>
      </c>
      <c r="I1494" s="1" t="s">
        <v>1802</v>
      </c>
      <c r="J1494" s="1" t="s">
        <v>1809</v>
      </c>
      <c r="K1494" s="1" t="s">
        <v>1807</v>
      </c>
      <c r="L1494" s="1">
        <v>60</v>
      </c>
      <c r="M1494" s="1">
        <v>320</v>
      </c>
      <c r="N1494">
        <f t="shared" si="207"/>
        <v>424.15</v>
      </c>
      <c r="O1494">
        <f t="shared" si="208"/>
        <v>320</v>
      </c>
      <c r="P1494">
        <f t="shared" si="209"/>
        <v>104.14999999999998</v>
      </c>
      <c r="Q1494">
        <f t="shared" si="210"/>
        <v>0.24554992337616405</v>
      </c>
      <c r="R1494">
        <f t="shared" si="211"/>
        <v>424.15</v>
      </c>
      <c r="S1494">
        <f t="shared" si="212"/>
        <v>104.14999999999998</v>
      </c>
      <c r="T1494" t="str">
        <f t="shared" si="213"/>
        <v>Jul</v>
      </c>
      <c r="U1494" t="str">
        <f t="shared" si="214"/>
        <v>Jul-2025</v>
      </c>
      <c r="V1494" s="3">
        <f t="shared" si="215"/>
        <v>45839</v>
      </c>
      <c r="W1494" t="str">
        <f>VLOOKUP(D1494,Products!A:G,3,FALSE)</f>
        <v>Home &amp; Kitchen</v>
      </c>
      <c r="X1494" t="str">
        <f>VLOOKUP(D1494,Products!A:G,2,FALSE)</f>
        <v>Cookware Set</v>
      </c>
    </row>
    <row r="1495" spans="1:24">
      <c r="A1495" s="1" t="s">
        <v>3307</v>
      </c>
      <c r="B1495" s="2">
        <v>45810</v>
      </c>
      <c r="C1495" s="1" t="s">
        <v>1554</v>
      </c>
      <c r="D1495" s="1" t="s">
        <v>1784</v>
      </c>
      <c r="E1495" s="1">
        <v>1</v>
      </c>
      <c r="F1495" s="1">
        <v>2999</v>
      </c>
      <c r="G1495" s="1">
        <v>149.94999999999999</v>
      </c>
      <c r="H1495" s="1" t="s">
        <v>1812</v>
      </c>
      <c r="I1495" s="1" t="s">
        <v>1802</v>
      </c>
      <c r="J1495" s="1" t="s">
        <v>1802</v>
      </c>
      <c r="K1495" s="1" t="s">
        <v>1803</v>
      </c>
      <c r="L1495" s="1">
        <v>70</v>
      </c>
      <c r="M1495" s="1">
        <v>2377</v>
      </c>
      <c r="N1495">
        <f t="shared" si="207"/>
        <v>2849.05</v>
      </c>
      <c r="O1495">
        <f t="shared" si="208"/>
        <v>2377</v>
      </c>
      <c r="P1495">
        <f t="shared" si="209"/>
        <v>472.05000000000018</v>
      </c>
      <c r="Q1495">
        <f t="shared" si="210"/>
        <v>0.1656868078833296</v>
      </c>
      <c r="R1495">
        <f t="shared" si="211"/>
        <v>2849.05</v>
      </c>
      <c r="S1495">
        <f t="shared" si="212"/>
        <v>472.05000000000018</v>
      </c>
      <c r="T1495" t="str">
        <f t="shared" si="213"/>
        <v>Jun</v>
      </c>
      <c r="U1495" t="str">
        <f t="shared" si="214"/>
        <v>Jun-2025</v>
      </c>
      <c r="V1495" s="3">
        <f t="shared" si="215"/>
        <v>45809</v>
      </c>
      <c r="W1495" t="str">
        <f>VLOOKUP(D1495,Products!A:G,3,FALSE)</f>
        <v>Sports &amp; Fitness</v>
      </c>
      <c r="X1495" t="str">
        <f>VLOOKUP(D1495,Products!A:G,2,FALSE)</f>
        <v>Running Shoes</v>
      </c>
    </row>
    <row r="1496" spans="1:24">
      <c r="A1496" s="1" t="s">
        <v>3308</v>
      </c>
      <c r="B1496" s="2">
        <v>45691</v>
      </c>
      <c r="C1496" s="1" t="s">
        <v>595</v>
      </c>
      <c r="D1496" s="1" t="s">
        <v>1680</v>
      </c>
      <c r="E1496" s="1">
        <v>1</v>
      </c>
      <c r="F1496" s="1">
        <v>2499</v>
      </c>
      <c r="G1496" s="1">
        <v>374.85</v>
      </c>
      <c r="H1496" s="1" t="s">
        <v>1823</v>
      </c>
      <c r="I1496" s="1" t="s">
        <v>1802</v>
      </c>
      <c r="J1496" s="1" t="s">
        <v>1802</v>
      </c>
      <c r="K1496" s="1" t="s">
        <v>1813</v>
      </c>
      <c r="L1496" s="1">
        <v>70</v>
      </c>
      <c r="M1496" s="1">
        <v>2030</v>
      </c>
      <c r="N1496">
        <f t="shared" si="207"/>
        <v>2124.15</v>
      </c>
      <c r="O1496">
        <f t="shared" si="208"/>
        <v>2030</v>
      </c>
      <c r="P1496">
        <f t="shared" si="209"/>
        <v>94.150000000000091</v>
      </c>
      <c r="Q1496">
        <f t="shared" si="210"/>
        <v>4.4323611797660284E-2</v>
      </c>
      <c r="R1496">
        <f t="shared" si="211"/>
        <v>2124.15</v>
      </c>
      <c r="S1496">
        <f t="shared" si="212"/>
        <v>94.150000000000091</v>
      </c>
      <c r="T1496" t="str">
        <f t="shared" si="213"/>
        <v>Feb</v>
      </c>
      <c r="U1496" t="str">
        <f t="shared" si="214"/>
        <v>Feb-2025</v>
      </c>
      <c r="V1496" s="3">
        <f t="shared" si="215"/>
        <v>45689</v>
      </c>
      <c r="W1496" t="str">
        <f>VLOOKUP(D1496,Products!A:G,3,FALSE)</f>
        <v>Electronics</v>
      </c>
      <c r="X1496" t="str">
        <f>VLOOKUP(D1496,Products!A:G,2,FALSE)</f>
        <v>Headphones</v>
      </c>
    </row>
    <row r="1497" spans="1:24">
      <c r="A1497" s="1" t="s">
        <v>3309</v>
      </c>
      <c r="B1497" s="2">
        <v>45474</v>
      </c>
      <c r="C1497" s="1" t="s">
        <v>858</v>
      </c>
      <c r="D1497" s="1" t="s">
        <v>1728</v>
      </c>
      <c r="E1497" s="1">
        <v>1</v>
      </c>
      <c r="F1497" s="1">
        <v>4999</v>
      </c>
      <c r="G1497" s="1">
        <v>249.95</v>
      </c>
      <c r="H1497" s="1" t="s">
        <v>1821</v>
      </c>
      <c r="I1497" s="1" t="s">
        <v>1802</v>
      </c>
      <c r="J1497" s="1" t="s">
        <v>1802</v>
      </c>
      <c r="K1497" s="1" t="s">
        <v>1810</v>
      </c>
      <c r="L1497" s="1">
        <v>100</v>
      </c>
      <c r="M1497" s="1">
        <v>3040</v>
      </c>
      <c r="N1497">
        <f t="shared" si="207"/>
        <v>4749.05</v>
      </c>
      <c r="O1497">
        <f t="shared" si="208"/>
        <v>3040</v>
      </c>
      <c r="P1497">
        <f t="shared" si="209"/>
        <v>1709.0500000000002</v>
      </c>
      <c r="Q1497">
        <f t="shared" si="210"/>
        <v>0.359871974394879</v>
      </c>
      <c r="R1497">
        <f t="shared" si="211"/>
        <v>4749.05</v>
      </c>
      <c r="S1497">
        <f t="shared" si="212"/>
        <v>1709.0500000000002</v>
      </c>
      <c r="T1497" t="str">
        <f t="shared" si="213"/>
        <v>Jul</v>
      </c>
      <c r="U1497" t="str">
        <f t="shared" si="214"/>
        <v>Jul-2024</v>
      </c>
      <c r="V1497" s="3">
        <f t="shared" si="215"/>
        <v>45474</v>
      </c>
      <c r="W1497" t="str">
        <f>VLOOKUP(D1497,Products!A:G,3,FALSE)</f>
        <v>Home &amp; Kitchen</v>
      </c>
      <c r="X1497" t="str">
        <f>VLOOKUP(D1497,Products!A:G,2,FALSE)</f>
        <v>Air Fryer</v>
      </c>
    </row>
    <row r="1498" spans="1:24">
      <c r="A1498" s="1" t="s">
        <v>3310</v>
      </c>
      <c r="B1498" s="2">
        <v>45495</v>
      </c>
      <c r="C1498" s="1" t="s">
        <v>1648</v>
      </c>
      <c r="D1498" s="1" t="s">
        <v>1794</v>
      </c>
      <c r="E1498" s="1">
        <v>2</v>
      </c>
      <c r="F1498" s="1">
        <v>299</v>
      </c>
      <c r="G1498" s="1">
        <v>0</v>
      </c>
      <c r="H1498" s="1" t="s">
        <v>1812</v>
      </c>
      <c r="I1498" s="1" t="s">
        <v>1815</v>
      </c>
      <c r="J1498" s="1" t="s">
        <v>1815</v>
      </c>
      <c r="K1498" s="1" t="s">
        <v>1813</v>
      </c>
      <c r="L1498" s="1">
        <v>70</v>
      </c>
      <c r="M1498" s="1">
        <v>168</v>
      </c>
      <c r="N1498">
        <f t="shared" si="207"/>
        <v>598</v>
      </c>
      <c r="O1498">
        <f t="shared" si="208"/>
        <v>336</v>
      </c>
      <c r="P1498">
        <f t="shared" si="209"/>
        <v>262</v>
      </c>
      <c r="Q1498">
        <f t="shared" si="210"/>
        <v>0.43812709030100333</v>
      </c>
      <c r="R1498">
        <f t="shared" si="211"/>
        <v>0</v>
      </c>
      <c r="S1498">
        <f t="shared" si="212"/>
        <v>0</v>
      </c>
      <c r="T1498" t="str">
        <f t="shared" si="213"/>
        <v>Jul</v>
      </c>
      <c r="U1498" t="str">
        <f t="shared" si="214"/>
        <v>Jul-2024</v>
      </c>
      <c r="V1498" s="3">
        <f t="shared" si="215"/>
        <v>45474</v>
      </c>
      <c r="W1498" t="str">
        <f>VLOOKUP(D1498,Products!A:G,3,FALSE)</f>
        <v>Sports &amp; Fitness</v>
      </c>
      <c r="X1498" t="str">
        <f>VLOOKUP(D1498,Products!A:G,2,FALSE)</f>
        <v>Fitness Band</v>
      </c>
    </row>
    <row r="1499" spans="1:24">
      <c r="A1499" s="1" t="s">
        <v>3311</v>
      </c>
      <c r="B1499" s="2">
        <v>45842</v>
      </c>
      <c r="C1499" s="1" t="s">
        <v>1171</v>
      </c>
      <c r="D1499" s="1" t="s">
        <v>1785</v>
      </c>
      <c r="E1499" s="1">
        <v>3</v>
      </c>
      <c r="F1499" s="1">
        <v>2999</v>
      </c>
      <c r="G1499" s="1">
        <v>899.7</v>
      </c>
      <c r="H1499" s="1" t="s">
        <v>1812</v>
      </c>
      <c r="I1499" s="1" t="s">
        <v>1802</v>
      </c>
      <c r="J1499" s="1" t="s">
        <v>1802</v>
      </c>
      <c r="K1499" s="1" t="s">
        <v>1813</v>
      </c>
      <c r="L1499" s="1">
        <v>50</v>
      </c>
      <c r="M1499" s="1">
        <v>2453</v>
      </c>
      <c r="N1499">
        <f t="shared" si="207"/>
        <v>8097.3</v>
      </c>
      <c r="O1499">
        <f t="shared" si="208"/>
        <v>7359</v>
      </c>
      <c r="P1499">
        <f t="shared" si="209"/>
        <v>738.30000000000018</v>
      </c>
      <c r="Q1499">
        <f t="shared" si="210"/>
        <v>9.1178540995146551E-2</v>
      </c>
      <c r="R1499">
        <f t="shared" si="211"/>
        <v>8097.3</v>
      </c>
      <c r="S1499">
        <f t="shared" si="212"/>
        <v>738.30000000000018</v>
      </c>
      <c r="T1499" t="str">
        <f t="shared" si="213"/>
        <v>Jul</v>
      </c>
      <c r="U1499" t="str">
        <f t="shared" si="214"/>
        <v>Jul-2025</v>
      </c>
      <c r="V1499" s="3">
        <f t="shared" si="215"/>
        <v>45839</v>
      </c>
      <c r="W1499" t="str">
        <f>VLOOKUP(D1499,Products!A:G,3,FALSE)</f>
        <v>Sports &amp; Fitness</v>
      </c>
      <c r="X1499" t="str">
        <f>VLOOKUP(D1499,Products!A:G,2,FALSE)</f>
        <v>Dumbbells</v>
      </c>
    </row>
    <row r="1500" spans="1:24">
      <c r="A1500" s="1" t="s">
        <v>3312</v>
      </c>
      <c r="B1500" s="2">
        <v>45298</v>
      </c>
      <c r="C1500" s="1" t="s">
        <v>1509</v>
      </c>
      <c r="D1500" s="1" t="s">
        <v>1668</v>
      </c>
      <c r="E1500" s="1">
        <v>1</v>
      </c>
      <c r="F1500" s="1">
        <v>8999</v>
      </c>
      <c r="G1500" s="1">
        <v>0</v>
      </c>
      <c r="H1500" s="1" t="s">
        <v>1823</v>
      </c>
      <c r="I1500" s="1" t="s">
        <v>1815</v>
      </c>
      <c r="J1500" s="1" t="s">
        <v>1815</v>
      </c>
      <c r="K1500" s="1" t="s">
        <v>1813</v>
      </c>
      <c r="L1500" s="1">
        <v>40</v>
      </c>
      <c r="M1500" s="1">
        <v>5059</v>
      </c>
      <c r="N1500">
        <f t="shared" si="207"/>
        <v>8999</v>
      </c>
      <c r="O1500">
        <f t="shared" si="208"/>
        <v>5059</v>
      </c>
      <c r="P1500">
        <f t="shared" si="209"/>
        <v>3940</v>
      </c>
      <c r="Q1500">
        <f t="shared" si="210"/>
        <v>0.43782642515835091</v>
      </c>
      <c r="R1500">
        <f t="shared" si="211"/>
        <v>0</v>
      </c>
      <c r="S1500">
        <f t="shared" si="212"/>
        <v>0</v>
      </c>
      <c r="T1500" t="str">
        <f t="shared" si="213"/>
        <v>Jan</v>
      </c>
      <c r="U1500" t="str">
        <f t="shared" si="214"/>
        <v>Jan-2024</v>
      </c>
      <c r="V1500" s="3">
        <f t="shared" si="215"/>
        <v>45292</v>
      </c>
      <c r="W1500" t="str">
        <f>VLOOKUP(D1500,Products!A:G,3,FALSE)</f>
        <v>Electronics</v>
      </c>
      <c r="X1500" t="str">
        <f>VLOOKUP(D1500,Products!A:G,2,FALSE)</f>
        <v>Smartphone</v>
      </c>
    </row>
    <row r="1501" spans="1:24">
      <c r="A1501" s="1" t="s">
        <v>3313</v>
      </c>
      <c r="B1501" s="2">
        <v>45366</v>
      </c>
      <c r="C1501" s="1" t="s">
        <v>1499</v>
      </c>
      <c r="D1501" s="1" t="s">
        <v>1794</v>
      </c>
      <c r="E1501" s="1">
        <v>1</v>
      </c>
      <c r="F1501" s="1">
        <v>299</v>
      </c>
      <c r="G1501" s="1">
        <v>29.9</v>
      </c>
      <c r="H1501" s="1" t="s">
        <v>1801</v>
      </c>
      <c r="I1501" s="1" t="s">
        <v>1802</v>
      </c>
      <c r="J1501" s="1" t="s">
        <v>1802</v>
      </c>
      <c r="K1501" s="1" t="s">
        <v>1807</v>
      </c>
      <c r="L1501" s="1">
        <v>50</v>
      </c>
      <c r="M1501" s="1">
        <v>168</v>
      </c>
      <c r="N1501">
        <f t="shared" si="207"/>
        <v>269.10000000000002</v>
      </c>
      <c r="O1501">
        <f t="shared" si="208"/>
        <v>168</v>
      </c>
      <c r="P1501">
        <f t="shared" si="209"/>
        <v>101.10000000000002</v>
      </c>
      <c r="Q1501">
        <f t="shared" si="210"/>
        <v>0.37569676700111487</v>
      </c>
      <c r="R1501">
        <f t="shared" si="211"/>
        <v>269.10000000000002</v>
      </c>
      <c r="S1501">
        <f t="shared" si="212"/>
        <v>101.10000000000002</v>
      </c>
      <c r="T1501" t="str">
        <f t="shared" si="213"/>
        <v>Mar</v>
      </c>
      <c r="U1501" t="str">
        <f t="shared" si="214"/>
        <v>Mar-2024</v>
      </c>
      <c r="V1501" s="3">
        <f t="shared" si="215"/>
        <v>45352</v>
      </c>
      <c r="W1501" t="str">
        <f>VLOOKUP(D1501,Products!A:G,3,FALSE)</f>
        <v>Sports &amp; Fitness</v>
      </c>
      <c r="X1501" t="str">
        <f>VLOOKUP(D1501,Products!A:G,2,FALSE)</f>
        <v>Fitness Band</v>
      </c>
    </row>
    <row r="1502" spans="1:24">
      <c r="A1502" s="1" t="s">
        <v>3314</v>
      </c>
      <c r="B1502" s="2">
        <v>45368</v>
      </c>
      <c r="C1502" s="1" t="s">
        <v>1143</v>
      </c>
      <c r="D1502" s="1" t="s">
        <v>1772</v>
      </c>
      <c r="E1502" s="1">
        <v>3</v>
      </c>
      <c r="F1502" s="1">
        <v>1999</v>
      </c>
      <c r="G1502" s="1">
        <v>899.55</v>
      </c>
      <c r="H1502" s="1" t="s">
        <v>1801</v>
      </c>
      <c r="I1502" s="1" t="s">
        <v>1802</v>
      </c>
      <c r="J1502" s="1" t="s">
        <v>1809</v>
      </c>
      <c r="K1502" s="1" t="s">
        <v>1807</v>
      </c>
      <c r="L1502" s="1">
        <v>70</v>
      </c>
      <c r="M1502" s="1">
        <v>1506</v>
      </c>
      <c r="N1502">
        <f t="shared" si="207"/>
        <v>5097.45</v>
      </c>
      <c r="O1502">
        <f t="shared" si="208"/>
        <v>4518</v>
      </c>
      <c r="P1502">
        <f t="shared" si="209"/>
        <v>579.44999999999982</v>
      </c>
      <c r="Q1502">
        <f t="shared" si="210"/>
        <v>0.11367448430097399</v>
      </c>
      <c r="R1502">
        <f t="shared" si="211"/>
        <v>5097.45</v>
      </c>
      <c r="S1502">
        <f t="shared" si="212"/>
        <v>579.44999999999982</v>
      </c>
      <c r="T1502" t="str">
        <f t="shared" si="213"/>
        <v>Mar</v>
      </c>
      <c r="U1502" t="str">
        <f t="shared" si="214"/>
        <v>Mar-2024</v>
      </c>
      <c r="V1502" s="3">
        <f t="shared" si="215"/>
        <v>45352</v>
      </c>
      <c r="W1502" t="str">
        <f>VLOOKUP(D1502,Products!A:G,3,FALSE)</f>
        <v>Beauty &amp; Personal Care</v>
      </c>
      <c r="X1502" t="str">
        <f>VLOOKUP(D1502,Products!A:G,2,FALSE)</f>
        <v>Perfume</v>
      </c>
    </row>
    <row r="1503" spans="1:24">
      <c r="A1503" s="1" t="s">
        <v>3315</v>
      </c>
      <c r="B1503" s="2">
        <v>45695</v>
      </c>
      <c r="C1503" s="1" t="s">
        <v>419</v>
      </c>
      <c r="D1503" s="1" t="s">
        <v>1790</v>
      </c>
      <c r="E1503" s="1">
        <v>2</v>
      </c>
      <c r="F1503" s="1">
        <v>999</v>
      </c>
      <c r="G1503" s="1">
        <v>99.9</v>
      </c>
      <c r="H1503" s="1" t="s">
        <v>1812</v>
      </c>
      <c r="I1503" s="1" t="s">
        <v>1802</v>
      </c>
      <c r="J1503" s="1" t="s">
        <v>1802</v>
      </c>
      <c r="K1503" s="1" t="s">
        <v>1813</v>
      </c>
      <c r="L1503" s="1">
        <v>50</v>
      </c>
      <c r="M1503" s="1">
        <v>629</v>
      </c>
      <c r="N1503">
        <f t="shared" si="207"/>
        <v>1898.1</v>
      </c>
      <c r="O1503">
        <f t="shared" si="208"/>
        <v>1258</v>
      </c>
      <c r="P1503">
        <f t="shared" si="209"/>
        <v>640.09999999999991</v>
      </c>
      <c r="Q1503">
        <f t="shared" si="210"/>
        <v>0.33723196881091616</v>
      </c>
      <c r="R1503">
        <f t="shared" si="211"/>
        <v>1898.1</v>
      </c>
      <c r="S1503">
        <f t="shared" si="212"/>
        <v>640.09999999999991</v>
      </c>
      <c r="T1503" t="str">
        <f t="shared" si="213"/>
        <v>Feb</v>
      </c>
      <c r="U1503" t="str">
        <f t="shared" si="214"/>
        <v>Feb-2025</v>
      </c>
      <c r="V1503" s="3">
        <f t="shared" si="215"/>
        <v>45689</v>
      </c>
      <c r="W1503" t="str">
        <f>VLOOKUP(D1503,Products!A:G,3,FALSE)</f>
        <v>Sports &amp; Fitness</v>
      </c>
      <c r="X1503" t="str">
        <f>VLOOKUP(D1503,Products!A:G,2,FALSE)</f>
        <v>Fitness Band</v>
      </c>
    </row>
    <row r="1504" spans="1:24">
      <c r="A1504" s="1" t="s">
        <v>3316</v>
      </c>
      <c r="B1504" s="2">
        <v>45403</v>
      </c>
      <c r="C1504" s="1" t="s">
        <v>1458</v>
      </c>
      <c r="D1504" s="1" t="s">
        <v>1748</v>
      </c>
      <c r="E1504" s="1">
        <v>2</v>
      </c>
      <c r="F1504" s="1">
        <v>299</v>
      </c>
      <c r="G1504" s="1">
        <v>59.8</v>
      </c>
      <c r="H1504" s="1" t="s">
        <v>1805</v>
      </c>
      <c r="I1504" s="1" t="s">
        <v>1802</v>
      </c>
      <c r="J1504" s="1" t="s">
        <v>1802</v>
      </c>
      <c r="K1504" s="1" t="s">
        <v>1813</v>
      </c>
      <c r="L1504" s="1">
        <v>50</v>
      </c>
      <c r="M1504" s="1">
        <v>170</v>
      </c>
      <c r="N1504">
        <f t="shared" si="207"/>
        <v>538.20000000000005</v>
      </c>
      <c r="O1504">
        <f t="shared" si="208"/>
        <v>340</v>
      </c>
      <c r="P1504">
        <f t="shared" si="209"/>
        <v>198.20000000000005</v>
      </c>
      <c r="Q1504">
        <f t="shared" si="210"/>
        <v>0.36826458565589004</v>
      </c>
      <c r="R1504">
        <f t="shared" si="211"/>
        <v>538.20000000000005</v>
      </c>
      <c r="S1504">
        <f t="shared" si="212"/>
        <v>198.20000000000005</v>
      </c>
      <c r="T1504" t="str">
        <f t="shared" si="213"/>
        <v>Apr</v>
      </c>
      <c r="U1504" t="str">
        <f t="shared" si="214"/>
        <v>Apr-2024</v>
      </c>
      <c r="V1504" s="3">
        <f t="shared" si="215"/>
        <v>45383</v>
      </c>
      <c r="W1504" t="str">
        <f>VLOOKUP(D1504,Products!A:G,3,FALSE)</f>
        <v>Beauty &amp; Personal Care</v>
      </c>
      <c r="X1504" t="str">
        <f>VLOOKUP(D1504,Products!A:G,2,FALSE)</f>
        <v>Face Wash</v>
      </c>
    </row>
    <row r="1505" spans="1:24">
      <c r="A1505" s="1" t="s">
        <v>3317</v>
      </c>
      <c r="B1505" s="2">
        <v>45881</v>
      </c>
      <c r="C1505" s="1" t="s">
        <v>1312</v>
      </c>
      <c r="D1505" s="1" t="s">
        <v>1741</v>
      </c>
      <c r="E1505" s="1">
        <v>3</v>
      </c>
      <c r="F1505" s="1">
        <v>799</v>
      </c>
      <c r="G1505" s="1">
        <v>239.7</v>
      </c>
      <c r="H1505" s="1" t="s">
        <v>1801</v>
      </c>
      <c r="I1505" s="1" t="s">
        <v>1802</v>
      </c>
      <c r="J1505" s="1" t="s">
        <v>1802</v>
      </c>
      <c r="K1505" s="1" t="s">
        <v>1810</v>
      </c>
      <c r="L1505" s="1">
        <v>50</v>
      </c>
      <c r="M1505" s="1">
        <v>596</v>
      </c>
      <c r="N1505">
        <f t="shared" si="207"/>
        <v>2157.3000000000002</v>
      </c>
      <c r="O1505">
        <f t="shared" si="208"/>
        <v>1788</v>
      </c>
      <c r="P1505">
        <f t="shared" si="209"/>
        <v>369.30000000000018</v>
      </c>
      <c r="Q1505">
        <f t="shared" si="210"/>
        <v>0.17118620497844536</v>
      </c>
      <c r="R1505">
        <f t="shared" si="211"/>
        <v>2157.3000000000002</v>
      </c>
      <c r="S1505">
        <f t="shared" si="212"/>
        <v>369.30000000000018</v>
      </c>
      <c r="T1505" t="str">
        <f t="shared" si="213"/>
        <v>Aug</v>
      </c>
      <c r="U1505" t="str">
        <f t="shared" si="214"/>
        <v>Aug-2025</v>
      </c>
      <c r="V1505" s="3">
        <f t="shared" si="215"/>
        <v>45870</v>
      </c>
      <c r="W1505" t="str">
        <f>VLOOKUP(D1505,Products!A:G,3,FALSE)</f>
        <v>Home &amp; Kitchen</v>
      </c>
      <c r="X1505" t="str">
        <f>VLOOKUP(D1505,Products!A:G,2,FALSE)</f>
        <v>Bedsheet</v>
      </c>
    </row>
    <row r="1506" spans="1:24">
      <c r="A1506" s="1" t="s">
        <v>3318</v>
      </c>
      <c r="B1506" s="2">
        <v>45806</v>
      </c>
      <c r="C1506" s="1" t="s">
        <v>287</v>
      </c>
      <c r="D1506" s="1" t="s">
        <v>1761</v>
      </c>
      <c r="E1506" s="1">
        <v>1</v>
      </c>
      <c r="F1506" s="1">
        <v>499</v>
      </c>
      <c r="G1506" s="1">
        <v>0</v>
      </c>
      <c r="H1506" s="1" t="s">
        <v>1801</v>
      </c>
      <c r="I1506" s="1" t="s">
        <v>1815</v>
      </c>
      <c r="J1506" s="1" t="s">
        <v>1815</v>
      </c>
      <c r="K1506" s="1" t="s">
        <v>1807</v>
      </c>
      <c r="L1506" s="1">
        <v>60</v>
      </c>
      <c r="M1506" s="1">
        <v>394</v>
      </c>
      <c r="N1506">
        <f t="shared" si="207"/>
        <v>499</v>
      </c>
      <c r="O1506">
        <f t="shared" si="208"/>
        <v>394</v>
      </c>
      <c r="P1506">
        <f t="shared" si="209"/>
        <v>105</v>
      </c>
      <c r="Q1506">
        <f t="shared" si="210"/>
        <v>0.21042084168336672</v>
      </c>
      <c r="R1506">
        <f t="shared" si="211"/>
        <v>0</v>
      </c>
      <c r="S1506">
        <f t="shared" si="212"/>
        <v>0</v>
      </c>
      <c r="T1506" t="str">
        <f t="shared" si="213"/>
        <v>May</v>
      </c>
      <c r="U1506" t="str">
        <f t="shared" si="214"/>
        <v>May-2025</v>
      </c>
      <c r="V1506" s="3">
        <f t="shared" si="215"/>
        <v>45778</v>
      </c>
      <c r="W1506" t="str">
        <f>VLOOKUP(D1506,Products!A:G,3,FALSE)</f>
        <v>Beauty &amp; Personal Care</v>
      </c>
      <c r="X1506" t="str">
        <f>VLOOKUP(D1506,Products!A:G,2,FALSE)</f>
        <v>Trimmer</v>
      </c>
    </row>
    <row r="1507" spans="1:24">
      <c r="A1507" s="1" t="s">
        <v>3319</v>
      </c>
      <c r="B1507" s="2">
        <v>45415</v>
      </c>
      <c r="C1507" s="1" t="s">
        <v>243</v>
      </c>
      <c r="D1507" s="1" t="s">
        <v>1673</v>
      </c>
      <c r="E1507" s="1">
        <v>3</v>
      </c>
      <c r="F1507" s="1">
        <v>399</v>
      </c>
      <c r="G1507" s="1">
        <v>0</v>
      </c>
      <c r="H1507" s="1" t="s">
        <v>1801</v>
      </c>
      <c r="I1507" s="1" t="s">
        <v>1815</v>
      </c>
      <c r="J1507" s="1" t="s">
        <v>1815</v>
      </c>
      <c r="K1507" s="1" t="s">
        <v>1813</v>
      </c>
      <c r="L1507" s="1">
        <v>60</v>
      </c>
      <c r="M1507" s="1">
        <v>221</v>
      </c>
      <c r="N1507">
        <f t="shared" si="207"/>
        <v>1197</v>
      </c>
      <c r="O1507">
        <f t="shared" si="208"/>
        <v>663</v>
      </c>
      <c r="P1507">
        <f t="shared" si="209"/>
        <v>534</v>
      </c>
      <c r="Q1507">
        <f t="shared" si="210"/>
        <v>0.44611528822055135</v>
      </c>
      <c r="R1507">
        <f t="shared" si="211"/>
        <v>0</v>
      </c>
      <c r="S1507">
        <f t="shared" si="212"/>
        <v>0</v>
      </c>
      <c r="T1507" t="str">
        <f t="shared" si="213"/>
        <v>May</v>
      </c>
      <c r="U1507" t="str">
        <f t="shared" si="214"/>
        <v>May-2024</v>
      </c>
      <c r="V1507" s="3">
        <f t="shared" si="215"/>
        <v>45413</v>
      </c>
      <c r="W1507" t="str">
        <f>VLOOKUP(D1507,Products!A:G,3,FALSE)</f>
        <v>Electronics</v>
      </c>
      <c r="X1507" t="str">
        <f>VLOOKUP(D1507,Products!A:G,2,FALSE)</f>
        <v>Laptop</v>
      </c>
    </row>
    <row r="1508" spans="1:24">
      <c r="A1508" s="1" t="s">
        <v>3320</v>
      </c>
      <c r="B1508" s="2">
        <v>45294</v>
      </c>
      <c r="C1508" s="1" t="s">
        <v>1511</v>
      </c>
      <c r="D1508" s="1" t="s">
        <v>1660</v>
      </c>
      <c r="E1508" s="1">
        <v>1</v>
      </c>
      <c r="F1508" s="1">
        <v>799</v>
      </c>
      <c r="G1508" s="1">
        <v>39.950000000000003</v>
      </c>
      <c r="H1508" s="1" t="s">
        <v>1812</v>
      </c>
      <c r="I1508" s="1" t="s">
        <v>1802</v>
      </c>
      <c r="J1508" s="1" t="s">
        <v>1802</v>
      </c>
      <c r="K1508" s="1" t="s">
        <v>1819</v>
      </c>
      <c r="L1508" s="1">
        <v>80</v>
      </c>
      <c r="M1508" s="1">
        <v>547</v>
      </c>
      <c r="N1508">
        <f t="shared" si="207"/>
        <v>759.05</v>
      </c>
      <c r="O1508">
        <f t="shared" si="208"/>
        <v>547</v>
      </c>
      <c r="P1508">
        <f t="shared" si="209"/>
        <v>212.04999999999995</v>
      </c>
      <c r="Q1508">
        <f t="shared" si="210"/>
        <v>0.27936236084579402</v>
      </c>
      <c r="R1508">
        <f t="shared" si="211"/>
        <v>759.05</v>
      </c>
      <c r="S1508">
        <f t="shared" si="212"/>
        <v>212.04999999999995</v>
      </c>
      <c r="T1508" t="str">
        <f t="shared" si="213"/>
        <v>Jan</v>
      </c>
      <c r="U1508" t="str">
        <f t="shared" si="214"/>
        <v>Jan-2024</v>
      </c>
      <c r="V1508" s="3">
        <f t="shared" si="215"/>
        <v>45292</v>
      </c>
      <c r="W1508" t="str">
        <f>VLOOKUP(D1508,Products!A:G,3,FALSE)</f>
        <v>Electronics</v>
      </c>
      <c r="X1508" t="str">
        <f>VLOOKUP(D1508,Products!A:G,2,FALSE)</f>
        <v>Smartphone</v>
      </c>
    </row>
    <row r="1509" spans="1:24">
      <c r="A1509" s="1" t="s">
        <v>3321</v>
      </c>
      <c r="B1509" s="2">
        <v>45915</v>
      </c>
      <c r="C1509" s="1" t="s">
        <v>572</v>
      </c>
      <c r="D1509" s="1" t="s">
        <v>1705</v>
      </c>
      <c r="E1509" s="1">
        <v>1</v>
      </c>
      <c r="F1509" s="1">
        <v>299</v>
      </c>
      <c r="G1509" s="1">
        <v>44.85</v>
      </c>
      <c r="H1509" s="1" t="s">
        <v>1805</v>
      </c>
      <c r="I1509" s="1" t="s">
        <v>1802</v>
      </c>
      <c r="J1509" s="1" t="s">
        <v>1802</v>
      </c>
      <c r="K1509" s="1" t="s">
        <v>1813</v>
      </c>
      <c r="L1509" s="1">
        <v>60</v>
      </c>
      <c r="M1509" s="1">
        <v>206</v>
      </c>
      <c r="N1509">
        <f t="shared" si="207"/>
        <v>254.15</v>
      </c>
      <c r="O1509">
        <f t="shared" si="208"/>
        <v>206</v>
      </c>
      <c r="P1509">
        <f t="shared" si="209"/>
        <v>48.150000000000006</v>
      </c>
      <c r="Q1509">
        <f t="shared" si="210"/>
        <v>0.18945504623253986</v>
      </c>
      <c r="R1509">
        <f t="shared" si="211"/>
        <v>254.15</v>
      </c>
      <c r="S1509">
        <f t="shared" si="212"/>
        <v>48.150000000000006</v>
      </c>
      <c r="T1509" t="str">
        <f t="shared" si="213"/>
        <v>Sep</v>
      </c>
      <c r="U1509" t="str">
        <f t="shared" si="214"/>
        <v>Sep-2025</v>
      </c>
      <c r="V1509" s="3">
        <f t="shared" si="215"/>
        <v>45901</v>
      </c>
      <c r="W1509" t="str">
        <f>VLOOKUP(D1509,Products!A:G,3,FALSE)</f>
        <v>Fashion</v>
      </c>
      <c r="X1509" t="str">
        <f>VLOOKUP(D1509,Products!A:G,2,FALSE)</f>
        <v>Jeans</v>
      </c>
    </row>
    <row r="1510" spans="1:24">
      <c r="A1510" s="1" t="s">
        <v>3322</v>
      </c>
      <c r="B1510" s="2">
        <v>45366</v>
      </c>
      <c r="C1510" s="1" t="s">
        <v>585</v>
      </c>
      <c r="D1510" s="1" t="s">
        <v>1731</v>
      </c>
      <c r="E1510" s="1">
        <v>2</v>
      </c>
      <c r="F1510" s="1">
        <v>1999</v>
      </c>
      <c r="G1510" s="1">
        <v>0</v>
      </c>
      <c r="H1510" s="1" t="s">
        <v>1821</v>
      </c>
      <c r="I1510" s="1" t="s">
        <v>1815</v>
      </c>
      <c r="J1510" s="1" t="s">
        <v>1815</v>
      </c>
      <c r="K1510" s="1" t="s">
        <v>1807</v>
      </c>
      <c r="L1510" s="1">
        <v>100</v>
      </c>
      <c r="M1510" s="1">
        <v>1547</v>
      </c>
      <c r="N1510">
        <f t="shared" si="207"/>
        <v>3998</v>
      </c>
      <c r="O1510">
        <f t="shared" si="208"/>
        <v>3094</v>
      </c>
      <c r="P1510">
        <f t="shared" si="209"/>
        <v>904</v>
      </c>
      <c r="Q1510">
        <f t="shared" si="210"/>
        <v>0.22611305652826413</v>
      </c>
      <c r="R1510">
        <f t="shared" si="211"/>
        <v>0</v>
      </c>
      <c r="S1510">
        <f t="shared" si="212"/>
        <v>0</v>
      </c>
      <c r="T1510" t="str">
        <f t="shared" si="213"/>
        <v>Mar</v>
      </c>
      <c r="U1510" t="str">
        <f t="shared" si="214"/>
        <v>Mar-2024</v>
      </c>
      <c r="V1510" s="3">
        <f t="shared" si="215"/>
        <v>45352</v>
      </c>
      <c r="W1510" t="str">
        <f>VLOOKUP(D1510,Products!A:G,3,FALSE)</f>
        <v>Home &amp; Kitchen</v>
      </c>
      <c r="X1510" t="str">
        <f>VLOOKUP(D1510,Products!A:G,2,FALSE)</f>
        <v>Air Fryer</v>
      </c>
    </row>
    <row r="1511" spans="1:24">
      <c r="A1511" s="1" t="s">
        <v>3323</v>
      </c>
      <c r="B1511" s="2">
        <v>45384</v>
      </c>
      <c r="C1511" s="1" t="s">
        <v>378</v>
      </c>
      <c r="D1511" s="1" t="s">
        <v>1721</v>
      </c>
      <c r="E1511" s="1">
        <v>2</v>
      </c>
      <c r="F1511" s="1">
        <v>799</v>
      </c>
      <c r="G1511" s="1">
        <v>239.7</v>
      </c>
      <c r="H1511" s="1" t="s">
        <v>1812</v>
      </c>
      <c r="I1511" s="1" t="s">
        <v>1802</v>
      </c>
      <c r="J1511" s="1" t="s">
        <v>1802</v>
      </c>
      <c r="K1511" s="1" t="s">
        <v>1817</v>
      </c>
      <c r="L1511" s="1">
        <v>50</v>
      </c>
      <c r="M1511" s="1">
        <v>639</v>
      </c>
      <c r="N1511">
        <f t="shared" si="207"/>
        <v>1358.3</v>
      </c>
      <c r="O1511">
        <f t="shared" si="208"/>
        <v>1278</v>
      </c>
      <c r="P1511">
        <f t="shared" si="209"/>
        <v>80.299999999999955</v>
      </c>
      <c r="Q1511">
        <f t="shared" si="210"/>
        <v>5.9118015166016315E-2</v>
      </c>
      <c r="R1511">
        <f t="shared" si="211"/>
        <v>1358.3</v>
      </c>
      <c r="S1511">
        <f t="shared" si="212"/>
        <v>80.299999999999955</v>
      </c>
      <c r="T1511" t="str">
        <f t="shared" si="213"/>
        <v>Apr</v>
      </c>
      <c r="U1511" t="str">
        <f t="shared" si="214"/>
        <v>Apr-2024</v>
      </c>
      <c r="V1511" s="3">
        <f t="shared" si="215"/>
        <v>45383</v>
      </c>
      <c r="W1511" t="str">
        <f>VLOOKUP(D1511,Products!A:G,3,FALSE)</f>
        <v>Fashion</v>
      </c>
      <c r="X1511" t="str">
        <f>VLOOKUP(D1511,Products!A:G,2,FALSE)</f>
        <v>Backpack</v>
      </c>
    </row>
    <row r="1512" spans="1:24">
      <c r="A1512" s="1" t="s">
        <v>3324</v>
      </c>
      <c r="B1512" s="2">
        <v>45779</v>
      </c>
      <c r="C1512" s="1" t="s">
        <v>938</v>
      </c>
      <c r="D1512" s="1" t="s">
        <v>1737</v>
      </c>
      <c r="E1512" s="1">
        <v>1</v>
      </c>
      <c r="F1512" s="1">
        <v>499</v>
      </c>
      <c r="G1512" s="1">
        <v>24.95</v>
      </c>
      <c r="H1512" s="1" t="s">
        <v>1801</v>
      </c>
      <c r="I1512" s="1" t="s">
        <v>1802</v>
      </c>
      <c r="J1512" s="1" t="s">
        <v>1802</v>
      </c>
      <c r="K1512" s="1" t="s">
        <v>1813</v>
      </c>
      <c r="L1512" s="1">
        <v>50</v>
      </c>
      <c r="M1512" s="1">
        <v>320</v>
      </c>
      <c r="N1512">
        <f t="shared" si="207"/>
        <v>474.05</v>
      </c>
      <c r="O1512">
        <f t="shared" si="208"/>
        <v>320</v>
      </c>
      <c r="P1512">
        <f t="shared" si="209"/>
        <v>154.05000000000001</v>
      </c>
      <c r="Q1512">
        <f t="shared" si="210"/>
        <v>0.32496572091551523</v>
      </c>
      <c r="R1512">
        <f t="shared" si="211"/>
        <v>474.05</v>
      </c>
      <c r="S1512">
        <f t="shared" si="212"/>
        <v>154.05000000000001</v>
      </c>
      <c r="T1512" t="str">
        <f t="shared" si="213"/>
        <v>May</v>
      </c>
      <c r="U1512" t="str">
        <f t="shared" si="214"/>
        <v>May-2025</v>
      </c>
      <c r="V1512" s="3">
        <f t="shared" si="215"/>
        <v>45778</v>
      </c>
      <c r="W1512" t="str">
        <f>VLOOKUP(D1512,Products!A:G,3,FALSE)</f>
        <v>Home &amp; Kitchen</v>
      </c>
      <c r="X1512" t="str">
        <f>VLOOKUP(D1512,Products!A:G,2,FALSE)</f>
        <v>Cookware Set</v>
      </c>
    </row>
    <row r="1513" spans="1:24">
      <c r="A1513" s="1" t="s">
        <v>3325</v>
      </c>
      <c r="B1513" s="2">
        <v>45886</v>
      </c>
      <c r="C1513" s="1" t="s">
        <v>456</v>
      </c>
      <c r="D1513" s="1" t="s">
        <v>1700</v>
      </c>
      <c r="E1513" s="1">
        <v>4</v>
      </c>
      <c r="F1513" s="1">
        <v>8999</v>
      </c>
      <c r="G1513" s="1">
        <v>1799.8</v>
      </c>
      <c r="H1513" s="1" t="s">
        <v>1823</v>
      </c>
      <c r="I1513" s="1" t="s">
        <v>1802</v>
      </c>
      <c r="J1513" s="1" t="s">
        <v>1802</v>
      </c>
      <c r="K1513" s="1" t="s">
        <v>1807</v>
      </c>
      <c r="L1513" s="1">
        <v>80</v>
      </c>
      <c r="M1513" s="1">
        <v>6419</v>
      </c>
      <c r="N1513">
        <f t="shared" si="207"/>
        <v>34196.199999999997</v>
      </c>
      <c r="O1513">
        <f t="shared" si="208"/>
        <v>25676</v>
      </c>
      <c r="P1513">
        <f t="shared" si="209"/>
        <v>8520.1999999999971</v>
      </c>
      <c r="Q1513">
        <f t="shared" si="210"/>
        <v>0.24915633900842776</v>
      </c>
      <c r="R1513">
        <f t="shared" si="211"/>
        <v>34196.199999999997</v>
      </c>
      <c r="S1513">
        <f t="shared" si="212"/>
        <v>8520.1999999999971</v>
      </c>
      <c r="T1513" t="str">
        <f t="shared" si="213"/>
        <v>Aug</v>
      </c>
      <c r="U1513" t="str">
        <f t="shared" si="214"/>
        <v>Aug-2025</v>
      </c>
      <c r="V1513" s="3">
        <f t="shared" si="215"/>
        <v>45870</v>
      </c>
      <c r="W1513" t="str">
        <f>VLOOKUP(D1513,Products!A:G,3,FALSE)</f>
        <v>Fashion</v>
      </c>
      <c r="X1513" t="str">
        <f>VLOOKUP(D1513,Products!A:G,2,FALSE)</f>
        <v>T-Shirt</v>
      </c>
    </row>
    <row r="1514" spans="1:24">
      <c r="A1514" s="1" t="s">
        <v>3326</v>
      </c>
      <c r="B1514" s="2">
        <v>45522</v>
      </c>
      <c r="C1514" s="1" t="s">
        <v>1473</v>
      </c>
      <c r="D1514" s="1" t="s">
        <v>1789</v>
      </c>
      <c r="E1514" s="1">
        <v>2</v>
      </c>
      <c r="F1514" s="1">
        <v>999</v>
      </c>
      <c r="G1514" s="1">
        <v>0</v>
      </c>
      <c r="H1514" s="1" t="s">
        <v>1801</v>
      </c>
      <c r="I1514" s="1" t="s">
        <v>1815</v>
      </c>
      <c r="J1514" s="1" t="s">
        <v>1815</v>
      </c>
      <c r="K1514" s="1" t="s">
        <v>1813</v>
      </c>
      <c r="L1514" s="1">
        <v>60</v>
      </c>
      <c r="M1514" s="1">
        <v>727</v>
      </c>
      <c r="N1514">
        <f t="shared" si="207"/>
        <v>1998</v>
      </c>
      <c r="O1514">
        <f t="shared" si="208"/>
        <v>1454</v>
      </c>
      <c r="P1514">
        <f t="shared" si="209"/>
        <v>544</v>
      </c>
      <c r="Q1514">
        <f t="shared" si="210"/>
        <v>0.2722722722722723</v>
      </c>
      <c r="R1514">
        <f t="shared" si="211"/>
        <v>0</v>
      </c>
      <c r="S1514">
        <f t="shared" si="212"/>
        <v>0</v>
      </c>
      <c r="T1514" t="str">
        <f t="shared" si="213"/>
        <v>Aug</v>
      </c>
      <c r="U1514" t="str">
        <f t="shared" si="214"/>
        <v>Aug-2024</v>
      </c>
      <c r="V1514" s="3">
        <f t="shared" si="215"/>
        <v>45505</v>
      </c>
      <c r="W1514" t="str">
        <f>VLOOKUP(D1514,Products!A:G,3,FALSE)</f>
        <v>Sports &amp; Fitness</v>
      </c>
      <c r="X1514" t="str">
        <f>VLOOKUP(D1514,Products!A:G,2,FALSE)</f>
        <v>Dumbbells</v>
      </c>
    </row>
    <row r="1515" spans="1:24">
      <c r="A1515" s="1" t="s">
        <v>3327</v>
      </c>
      <c r="B1515" s="2">
        <v>45689</v>
      </c>
      <c r="C1515" s="1" t="s">
        <v>471</v>
      </c>
      <c r="D1515" s="1" t="s">
        <v>1795</v>
      </c>
      <c r="E1515" s="1">
        <v>4</v>
      </c>
      <c r="F1515" s="1">
        <v>499</v>
      </c>
      <c r="G1515" s="1">
        <v>199.6</v>
      </c>
      <c r="H1515" s="1" t="s">
        <v>1801</v>
      </c>
      <c r="I1515" s="1" t="s">
        <v>1802</v>
      </c>
      <c r="J1515" s="1" t="s">
        <v>1802</v>
      </c>
      <c r="K1515" s="1" t="s">
        <v>1813</v>
      </c>
      <c r="L1515" s="1">
        <v>60</v>
      </c>
      <c r="M1515" s="1">
        <v>324</v>
      </c>
      <c r="N1515">
        <f t="shared" si="207"/>
        <v>1796.4</v>
      </c>
      <c r="O1515">
        <f t="shared" si="208"/>
        <v>1296</v>
      </c>
      <c r="P1515">
        <f t="shared" si="209"/>
        <v>500.40000000000009</v>
      </c>
      <c r="Q1515">
        <f t="shared" si="210"/>
        <v>0.27855711422845697</v>
      </c>
      <c r="R1515">
        <f t="shared" si="211"/>
        <v>1796.4</v>
      </c>
      <c r="S1515">
        <f t="shared" si="212"/>
        <v>500.40000000000009</v>
      </c>
      <c r="T1515" t="str">
        <f t="shared" si="213"/>
        <v>Feb</v>
      </c>
      <c r="U1515" t="str">
        <f t="shared" si="214"/>
        <v>Feb-2025</v>
      </c>
      <c r="V1515" s="3">
        <f t="shared" si="215"/>
        <v>45689</v>
      </c>
      <c r="W1515" t="str">
        <f>VLOOKUP(D1515,Products!A:G,3,FALSE)</f>
        <v>Sports &amp; Fitness</v>
      </c>
      <c r="X1515" t="str">
        <f>VLOOKUP(D1515,Products!A:G,2,FALSE)</f>
        <v>Cricket Bat</v>
      </c>
    </row>
    <row r="1516" spans="1:24">
      <c r="A1516" s="1" t="s">
        <v>3328</v>
      </c>
      <c r="B1516" s="2">
        <v>45832</v>
      </c>
      <c r="C1516" s="1" t="s">
        <v>1383</v>
      </c>
      <c r="D1516" s="1" t="s">
        <v>1795</v>
      </c>
      <c r="E1516" s="1">
        <v>1</v>
      </c>
      <c r="F1516" s="1">
        <v>499</v>
      </c>
      <c r="G1516" s="1">
        <v>24.95</v>
      </c>
      <c r="H1516" s="1" t="s">
        <v>1823</v>
      </c>
      <c r="I1516" s="1" t="s">
        <v>1802</v>
      </c>
      <c r="J1516" s="1" t="s">
        <v>1802</v>
      </c>
      <c r="K1516" s="1" t="s">
        <v>1810</v>
      </c>
      <c r="L1516" s="1">
        <v>50</v>
      </c>
      <c r="M1516" s="1">
        <v>324</v>
      </c>
      <c r="N1516">
        <f t="shared" si="207"/>
        <v>474.05</v>
      </c>
      <c r="O1516">
        <f t="shared" si="208"/>
        <v>324</v>
      </c>
      <c r="P1516">
        <f t="shared" si="209"/>
        <v>150.05000000000001</v>
      </c>
      <c r="Q1516">
        <f t="shared" si="210"/>
        <v>0.31652779242695922</v>
      </c>
      <c r="R1516">
        <f t="shared" si="211"/>
        <v>474.05</v>
      </c>
      <c r="S1516">
        <f t="shared" si="212"/>
        <v>150.05000000000001</v>
      </c>
      <c r="T1516" t="str">
        <f t="shared" si="213"/>
        <v>Jun</v>
      </c>
      <c r="U1516" t="str">
        <f t="shared" si="214"/>
        <v>Jun-2025</v>
      </c>
      <c r="V1516" s="3">
        <f t="shared" si="215"/>
        <v>45809</v>
      </c>
      <c r="W1516" t="str">
        <f>VLOOKUP(D1516,Products!A:G,3,FALSE)</f>
        <v>Sports &amp; Fitness</v>
      </c>
      <c r="X1516" t="str">
        <f>VLOOKUP(D1516,Products!A:G,2,FALSE)</f>
        <v>Cricket Bat</v>
      </c>
    </row>
    <row r="1517" spans="1:24">
      <c r="A1517" s="1" t="s">
        <v>3329</v>
      </c>
      <c r="B1517" s="2">
        <v>45756</v>
      </c>
      <c r="C1517" s="1" t="s">
        <v>1116</v>
      </c>
      <c r="D1517" s="1" t="s">
        <v>1754</v>
      </c>
      <c r="E1517" s="1">
        <v>2</v>
      </c>
      <c r="F1517" s="1">
        <v>399</v>
      </c>
      <c r="G1517" s="1">
        <v>79.8</v>
      </c>
      <c r="H1517" s="1" t="s">
        <v>1801</v>
      </c>
      <c r="I1517" s="1" t="s">
        <v>1802</v>
      </c>
      <c r="J1517" s="1" t="s">
        <v>1802</v>
      </c>
      <c r="K1517" s="1" t="s">
        <v>1807</v>
      </c>
      <c r="L1517" s="1">
        <v>70</v>
      </c>
      <c r="M1517" s="1">
        <v>252</v>
      </c>
      <c r="N1517">
        <f t="shared" si="207"/>
        <v>718.2</v>
      </c>
      <c r="O1517">
        <f t="shared" si="208"/>
        <v>504</v>
      </c>
      <c r="P1517">
        <f t="shared" si="209"/>
        <v>214.20000000000005</v>
      </c>
      <c r="Q1517">
        <f t="shared" si="210"/>
        <v>0.29824561403508776</v>
      </c>
      <c r="R1517">
        <f t="shared" si="211"/>
        <v>718.2</v>
      </c>
      <c r="S1517">
        <f t="shared" si="212"/>
        <v>214.20000000000005</v>
      </c>
      <c r="T1517" t="str">
        <f t="shared" si="213"/>
        <v>Apr</v>
      </c>
      <c r="U1517" t="str">
        <f t="shared" si="214"/>
        <v>Apr-2025</v>
      </c>
      <c r="V1517" s="3">
        <f t="shared" si="215"/>
        <v>45748</v>
      </c>
      <c r="W1517" t="str">
        <f>VLOOKUP(D1517,Products!A:G,3,FALSE)</f>
        <v>Beauty &amp; Personal Care</v>
      </c>
      <c r="X1517" t="str">
        <f>VLOOKUP(D1517,Products!A:G,2,FALSE)</f>
        <v>Shampoo</v>
      </c>
    </row>
    <row r="1518" spans="1:24">
      <c r="A1518" s="1" t="s">
        <v>3330</v>
      </c>
      <c r="B1518" s="2">
        <v>45412</v>
      </c>
      <c r="C1518" s="1" t="s">
        <v>1603</v>
      </c>
      <c r="D1518" s="1" t="s">
        <v>1716</v>
      </c>
      <c r="E1518" s="1">
        <v>2</v>
      </c>
      <c r="F1518" s="1">
        <v>2999</v>
      </c>
      <c r="G1518" s="1">
        <v>0</v>
      </c>
      <c r="H1518" s="1" t="s">
        <v>1801</v>
      </c>
      <c r="I1518" s="1" t="s">
        <v>1815</v>
      </c>
      <c r="J1518" s="1" t="s">
        <v>1815</v>
      </c>
      <c r="K1518" s="1" t="s">
        <v>1810</v>
      </c>
      <c r="L1518" s="1">
        <v>80</v>
      </c>
      <c r="M1518" s="1">
        <v>2406</v>
      </c>
      <c r="N1518">
        <f t="shared" si="207"/>
        <v>5998</v>
      </c>
      <c r="O1518">
        <f t="shared" si="208"/>
        <v>4812</v>
      </c>
      <c r="P1518">
        <f t="shared" si="209"/>
        <v>1186</v>
      </c>
      <c r="Q1518">
        <f t="shared" si="210"/>
        <v>0.19773257752584195</v>
      </c>
      <c r="R1518">
        <f t="shared" si="211"/>
        <v>0</v>
      </c>
      <c r="S1518">
        <f t="shared" si="212"/>
        <v>0</v>
      </c>
      <c r="T1518" t="str">
        <f t="shared" si="213"/>
        <v>Apr</v>
      </c>
      <c r="U1518" t="str">
        <f t="shared" si="214"/>
        <v>Apr-2024</v>
      </c>
      <c r="V1518" s="3">
        <f t="shared" si="215"/>
        <v>45383</v>
      </c>
      <c r="W1518" t="str">
        <f>VLOOKUP(D1518,Products!A:G,3,FALSE)</f>
        <v>Fashion</v>
      </c>
      <c r="X1518" t="str">
        <f>VLOOKUP(D1518,Products!A:G,2,FALSE)</f>
        <v>Jacket</v>
      </c>
    </row>
    <row r="1519" spans="1:24">
      <c r="A1519" s="1" t="s">
        <v>3331</v>
      </c>
      <c r="B1519" s="2">
        <v>45713</v>
      </c>
      <c r="C1519" s="1" t="s">
        <v>1044</v>
      </c>
      <c r="D1519" s="1" t="s">
        <v>1784</v>
      </c>
      <c r="E1519" s="1">
        <v>3</v>
      </c>
      <c r="F1519" s="1">
        <v>2999</v>
      </c>
      <c r="G1519" s="1">
        <v>0</v>
      </c>
      <c r="H1519" s="1" t="s">
        <v>1805</v>
      </c>
      <c r="I1519" s="1" t="s">
        <v>1802</v>
      </c>
      <c r="J1519" s="1" t="s">
        <v>1802</v>
      </c>
      <c r="K1519" s="1" t="s">
        <v>1813</v>
      </c>
      <c r="L1519" s="1">
        <v>40</v>
      </c>
      <c r="M1519" s="1">
        <v>2377</v>
      </c>
      <c r="N1519">
        <f t="shared" si="207"/>
        <v>8997</v>
      </c>
      <c r="O1519">
        <f t="shared" si="208"/>
        <v>7131</v>
      </c>
      <c r="P1519">
        <f t="shared" si="209"/>
        <v>1866</v>
      </c>
      <c r="Q1519">
        <f t="shared" si="210"/>
        <v>0.20740246748916305</v>
      </c>
      <c r="R1519">
        <f t="shared" si="211"/>
        <v>8997</v>
      </c>
      <c r="S1519">
        <f t="shared" si="212"/>
        <v>1866</v>
      </c>
      <c r="T1519" t="str">
        <f t="shared" si="213"/>
        <v>Feb</v>
      </c>
      <c r="U1519" t="str">
        <f t="shared" si="214"/>
        <v>Feb-2025</v>
      </c>
      <c r="V1519" s="3">
        <f t="shared" si="215"/>
        <v>45689</v>
      </c>
      <c r="W1519" t="str">
        <f>VLOOKUP(D1519,Products!A:G,3,FALSE)</f>
        <v>Sports &amp; Fitness</v>
      </c>
      <c r="X1519" t="str">
        <f>VLOOKUP(D1519,Products!A:G,2,FALSE)</f>
        <v>Running Shoes</v>
      </c>
    </row>
    <row r="1520" spans="1:24">
      <c r="A1520" s="1" t="s">
        <v>3332</v>
      </c>
      <c r="B1520" s="2">
        <v>45506</v>
      </c>
      <c r="C1520" s="1" t="s">
        <v>1538</v>
      </c>
      <c r="D1520" s="1" t="s">
        <v>1769</v>
      </c>
      <c r="E1520" s="1">
        <v>3</v>
      </c>
      <c r="F1520" s="1">
        <v>3999</v>
      </c>
      <c r="G1520" s="1">
        <v>2399.4</v>
      </c>
      <c r="H1520" s="1" t="s">
        <v>1801</v>
      </c>
      <c r="I1520" s="1" t="s">
        <v>1802</v>
      </c>
      <c r="J1520" s="1" t="s">
        <v>1802</v>
      </c>
      <c r="K1520" s="1" t="s">
        <v>1810</v>
      </c>
      <c r="L1520" s="1">
        <v>60</v>
      </c>
      <c r="M1520" s="1">
        <v>2547</v>
      </c>
      <c r="N1520">
        <f t="shared" si="207"/>
        <v>9597.6</v>
      </c>
      <c r="O1520">
        <f t="shared" si="208"/>
        <v>7641</v>
      </c>
      <c r="P1520">
        <f t="shared" si="209"/>
        <v>1956.6000000000004</v>
      </c>
      <c r="Q1520">
        <f t="shared" si="210"/>
        <v>0.20386346586646664</v>
      </c>
      <c r="R1520">
        <f t="shared" si="211"/>
        <v>9597.6</v>
      </c>
      <c r="S1520">
        <f t="shared" si="212"/>
        <v>1956.6000000000004</v>
      </c>
      <c r="T1520" t="str">
        <f t="shared" si="213"/>
        <v>Aug</v>
      </c>
      <c r="U1520" t="str">
        <f t="shared" si="214"/>
        <v>Aug-2024</v>
      </c>
      <c r="V1520" s="3">
        <f t="shared" si="215"/>
        <v>45505</v>
      </c>
      <c r="W1520" t="str">
        <f>VLOOKUP(D1520,Products!A:G,3,FALSE)</f>
        <v>Beauty &amp; Personal Care</v>
      </c>
      <c r="X1520" t="str">
        <f>VLOOKUP(D1520,Products!A:G,2,FALSE)</f>
        <v>Perfume</v>
      </c>
    </row>
    <row r="1521" spans="1:24">
      <c r="A1521" s="1" t="s">
        <v>3333</v>
      </c>
      <c r="B1521" s="2">
        <v>45644</v>
      </c>
      <c r="C1521" s="1" t="s">
        <v>576</v>
      </c>
      <c r="D1521" s="1" t="s">
        <v>1780</v>
      </c>
      <c r="E1521" s="1">
        <v>1</v>
      </c>
      <c r="F1521" s="1">
        <v>2999</v>
      </c>
      <c r="G1521" s="1">
        <v>449.85</v>
      </c>
      <c r="H1521" s="1" t="s">
        <v>1805</v>
      </c>
      <c r="I1521" s="1" t="s">
        <v>1802</v>
      </c>
      <c r="J1521" s="1" t="s">
        <v>1802</v>
      </c>
      <c r="K1521" s="1" t="s">
        <v>1819</v>
      </c>
      <c r="L1521" s="1">
        <v>70</v>
      </c>
      <c r="M1521" s="1">
        <v>2394</v>
      </c>
      <c r="N1521">
        <f t="shared" si="207"/>
        <v>2549.15</v>
      </c>
      <c r="O1521">
        <f t="shared" si="208"/>
        <v>2394</v>
      </c>
      <c r="P1521">
        <f t="shared" si="209"/>
        <v>155.15000000000009</v>
      </c>
      <c r="Q1521">
        <f t="shared" si="210"/>
        <v>6.0863425063256413E-2</v>
      </c>
      <c r="R1521">
        <f t="shared" si="211"/>
        <v>2549.15</v>
      </c>
      <c r="S1521">
        <f t="shared" si="212"/>
        <v>155.15000000000009</v>
      </c>
      <c r="T1521" t="str">
        <f t="shared" si="213"/>
        <v>Dec</v>
      </c>
      <c r="U1521" t="str">
        <f t="shared" si="214"/>
        <v>Dec-2024</v>
      </c>
      <c r="V1521" s="3">
        <f t="shared" si="215"/>
        <v>45627</v>
      </c>
      <c r="W1521" t="str">
        <f>VLOOKUP(D1521,Products!A:G,3,FALSE)</f>
        <v>Sports &amp; Fitness</v>
      </c>
      <c r="X1521" t="str">
        <f>VLOOKUP(D1521,Products!A:G,2,FALSE)</f>
        <v>Running Shoes</v>
      </c>
    </row>
    <row r="1522" spans="1:24">
      <c r="A1522" s="1" t="s">
        <v>3334</v>
      </c>
      <c r="B1522" s="2">
        <v>45547</v>
      </c>
      <c r="C1522" s="1" t="s">
        <v>451</v>
      </c>
      <c r="D1522" s="1" t="s">
        <v>1792</v>
      </c>
      <c r="E1522" s="1">
        <v>2</v>
      </c>
      <c r="F1522" s="1">
        <v>399</v>
      </c>
      <c r="G1522" s="1">
        <v>79.8</v>
      </c>
      <c r="H1522" s="1" t="s">
        <v>1805</v>
      </c>
      <c r="I1522" s="1" t="s">
        <v>1802</v>
      </c>
      <c r="J1522" s="1" t="s">
        <v>1802</v>
      </c>
      <c r="K1522" s="1" t="s">
        <v>1813</v>
      </c>
      <c r="L1522" s="1">
        <v>80</v>
      </c>
      <c r="M1522" s="1">
        <v>244</v>
      </c>
      <c r="N1522">
        <f t="shared" si="207"/>
        <v>718.2</v>
      </c>
      <c r="O1522">
        <f t="shared" si="208"/>
        <v>488</v>
      </c>
      <c r="P1522">
        <f t="shared" si="209"/>
        <v>230.20000000000005</v>
      </c>
      <c r="Q1522">
        <f t="shared" si="210"/>
        <v>0.32052353104984688</v>
      </c>
      <c r="R1522">
        <f t="shared" si="211"/>
        <v>718.2</v>
      </c>
      <c r="S1522">
        <f t="shared" si="212"/>
        <v>230.20000000000005</v>
      </c>
      <c r="T1522" t="str">
        <f t="shared" si="213"/>
        <v>Sep</v>
      </c>
      <c r="U1522" t="str">
        <f t="shared" si="214"/>
        <v>Sep-2024</v>
      </c>
      <c r="V1522" s="3">
        <f t="shared" si="215"/>
        <v>45536</v>
      </c>
      <c r="W1522" t="str">
        <f>VLOOKUP(D1522,Products!A:G,3,FALSE)</f>
        <v>Sports &amp; Fitness</v>
      </c>
      <c r="X1522" t="str">
        <f>VLOOKUP(D1522,Products!A:G,2,FALSE)</f>
        <v>Fitness Band</v>
      </c>
    </row>
    <row r="1523" spans="1:24">
      <c r="A1523" s="1" t="s">
        <v>3335</v>
      </c>
      <c r="B1523" s="2">
        <v>45765</v>
      </c>
      <c r="C1523" s="1" t="s">
        <v>1083</v>
      </c>
      <c r="D1523" s="1" t="s">
        <v>1798</v>
      </c>
      <c r="E1523" s="1">
        <v>1</v>
      </c>
      <c r="F1523" s="1">
        <v>1299</v>
      </c>
      <c r="G1523" s="1">
        <v>64.95</v>
      </c>
      <c r="H1523" s="1" t="s">
        <v>1821</v>
      </c>
      <c r="I1523" s="1" t="s">
        <v>1802</v>
      </c>
      <c r="J1523" s="1" t="s">
        <v>1802</v>
      </c>
      <c r="K1523" s="1" t="s">
        <v>1813</v>
      </c>
      <c r="L1523" s="1">
        <v>70</v>
      </c>
      <c r="M1523" s="1">
        <v>1025</v>
      </c>
      <c r="N1523">
        <f t="shared" si="207"/>
        <v>1234.05</v>
      </c>
      <c r="O1523">
        <f t="shared" si="208"/>
        <v>1025</v>
      </c>
      <c r="P1523">
        <f t="shared" si="209"/>
        <v>209.04999999999995</v>
      </c>
      <c r="Q1523">
        <f t="shared" si="210"/>
        <v>0.16940156395607955</v>
      </c>
      <c r="R1523">
        <f t="shared" si="211"/>
        <v>1234.05</v>
      </c>
      <c r="S1523">
        <f t="shared" si="212"/>
        <v>209.04999999999995</v>
      </c>
      <c r="T1523" t="str">
        <f t="shared" si="213"/>
        <v>Apr</v>
      </c>
      <c r="U1523" t="str">
        <f t="shared" si="214"/>
        <v>Apr-2025</v>
      </c>
      <c r="V1523" s="3">
        <f t="shared" si="215"/>
        <v>45748</v>
      </c>
      <c r="W1523" t="str">
        <f>VLOOKUP(D1523,Products!A:G,3,FALSE)</f>
        <v>Sports &amp; Fitness</v>
      </c>
      <c r="X1523" t="str">
        <f>VLOOKUP(D1523,Products!A:G,2,FALSE)</f>
        <v>Cricket Bat</v>
      </c>
    </row>
    <row r="1524" spans="1:24">
      <c r="A1524" s="1" t="s">
        <v>3336</v>
      </c>
      <c r="B1524" s="2">
        <v>45625</v>
      </c>
      <c r="C1524" s="1" t="s">
        <v>1592</v>
      </c>
      <c r="D1524" s="1" t="s">
        <v>1686</v>
      </c>
      <c r="E1524" s="1">
        <v>1</v>
      </c>
      <c r="F1524" s="1">
        <v>1299</v>
      </c>
      <c r="G1524" s="1">
        <v>194.85</v>
      </c>
      <c r="H1524" s="1" t="s">
        <v>1801</v>
      </c>
      <c r="I1524" s="1" t="s">
        <v>1802</v>
      </c>
      <c r="J1524" s="1" t="s">
        <v>1802</v>
      </c>
      <c r="K1524" s="1" t="s">
        <v>1813</v>
      </c>
      <c r="L1524" s="1">
        <v>60</v>
      </c>
      <c r="M1524" s="1">
        <v>881</v>
      </c>
      <c r="N1524">
        <f t="shared" si="207"/>
        <v>1104.1500000000001</v>
      </c>
      <c r="O1524">
        <f t="shared" si="208"/>
        <v>881</v>
      </c>
      <c r="P1524">
        <f t="shared" si="209"/>
        <v>223.15000000000009</v>
      </c>
      <c r="Q1524">
        <f t="shared" si="210"/>
        <v>0.20210116379115162</v>
      </c>
      <c r="R1524">
        <f t="shared" si="211"/>
        <v>1104.1500000000001</v>
      </c>
      <c r="S1524">
        <f t="shared" si="212"/>
        <v>223.15000000000009</v>
      </c>
      <c r="T1524" t="str">
        <f t="shared" si="213"/>
        <v>Nov</v>
      </c>
      <c r="U1524" t="str">
        <f t="shared" si="214"/>
        <v>Nov-2024</v>
      </c>
      <c r="V1524" s="3">
        <f t="shared" si="215"/>
        <v>45597</v>
      </c>
      <c r="W1524" t="str">
        <f>VLOOKUP(D1524,Products!A:G,3,FALSE)</f>
        <v>Electronics</v>
      </c>
      <c r="X1524" t="str">
        <f>VLOOKUP(D1524,Products!A:G,2,FALSE)</f>
        <v>Smartwatch</v>
      </c>
    </row>
    <row r="1525" spans="1:24">
      <c r="A1525" s="1" t="s">
        <v>3337</v>
      </c>
      <c r="B1525" s="2">
        <v>45303</v>
      </c>
      <c r="C1525" s="1" t="s">
        <v>932</v>
      </c>
      <c r="D1525" s="1" t="s">
        <v>1695</v>
      </c>
      <c r="E1525" s="1">
        <v>1</v>
      </c>
      <c r="F1525" s="1">
        <v>1999</v>
      </c>
      <c r="G1525" s="1">
        <v>99.95</v>
      </c>
      <c r="H1525" s="1" t="s">
        <v>1805</v>
      </c>
      <c r="I1525" s="1" t="s">
        <v>1802</v>
      </c>
      <c r="J1525" s="1" t="s">
        <v>1802</v>
      </c>
      <c r="K1525" s="1" t="s">
        <v>1819</v>
      </c>
      <c r="L1525" s="1">
        <v>100</v>
      </c>
      <c r="M1525" s="1">
        <v>1597</v>
      </c>
      <c r="N1525">
        <f t="shared" si="207"/>
        <v>1899.05</v>
      </c>
      <c r="O1525">
        <f t="shared" si="208"/>
        <v>1597</v>
      </c>
      <c r="P1525">
        <f t="shared" si="209"/>
        <v>302.04999999999995</v>
      </c>
      <c r="Q1525">
        <f t="shared" si="210"/>
        <v>0.15905321081593427</v>
      </c>
      <c r="R1525">
        <f t="shared" si="211"/>
        <v>1899.05</v>
      </c>
      <c r="S1525">
        <f t="shared" si="212"/>
        <v>302.04999999999995</v>
      </c>
      <c r="T1525" t="str">
        <f t="shared" si="213"/>
        <v>Jan</v>
      </c>
      <c r="U1525" t="str">
        <f t="shared" si="214"/>
        <v>Jan-2024</v>
      </c>
      <c r="V1525" s="3">
        <f t="shared" si="215"/>
        <v>45292</v>
      </c>
      <c r="W1525" t="str">
        <f>VLOOKUP(D1525,Products!A:G,3,FALSE)</f>
        <v>Electronics</v>
      </c>
      <c r="X1525" t="str">
        <f>VLOOKUP(D1525,Products!A:G,2,FALSE)</f>
        <v>Power Bank</v>
      </c>
    </row>
    <row r="1526" spans="1:24">
      <c r="A1526" s="1" t="s">
        <v>3338</v>
      </c>
      <c r="B1526" s="2">
        <v>45432</v>
      </c>
      <c r="C1526" s="1" t="s">
        <v>697</v>
      </c>
      <c r="D1526" s="1" t="s">
        <v>1668</v>
      </c>
      <c r="E1526" s="1">
        <v>1</v>
      </c>
      <c r="F1526" s="1">
        <v>8999</v>
      </c>
      <c r="G1526" s="1">
        <v>899.9</v>
      </c>
      <c r="H1526" s="1" t="s">
        <v>1821</v>
      </c>
      <c r="I1526" s="1" t="s">
        <v>1802</v>
      </c>
      <c r="J1526" s="1" t="s">
        <v>1802</v>
      </c>
      <c r="K1526" s="1" t="s">
        <v>1813</v>
      </c>
      <c r="L1526" s="1">
        <v>50</v>
      </c>
      <c r="M1526" s="1">
        <v>5059</v>
      </c>
      <c r="N1526">
        <f t="shared" si="207"/>
        <v>8099.1</v>
      </c>
      <c r="O1526">
        <f t="shared" si="208"/>
        <v>5059</v>
      </c>
      <c r="P1526">
        <f t="shared" si="209"/>
        <v>3040.1000000000004</v>
      </c>
      <c r="Q1526">
        <f t="shared" si="210"/>
        <v>0.37536269462038996</v>
      </c>
      <c r="R1526">
        <f t="shared" si="211"/>
        <v>8099.1</v>
      </c>
      <c r="S1526">
        <f t="shared" si="212"/>
        <v>3040.1000000000004</v>
      </c>
      <c r="T1526" t="str">
        <f t="shared" si="213"/>
        <v>May</v>
      </c>
      <c r="U1526" t="str">
        <f t="shared" si="214"/>
        <v>May-2024</v>
      </c>
      <c r="V1526" s="3">
        <f t="shared" si="215"/>
        <v>45413</v>
      </c>
      <c r="W1526" t="str">
        <f>VLOOKUP(D1526,Products!A:G,3,FALSE)</f>
        <v>Electronics</v>
      </c>
      <c r="X1526" t="str">
        <f>VLOOKUP(D1526,Products!A:G,2,FALSE)</f>
        <v>Smartphone</v>
      </c>
    </row>
    <row r="1527" spans="1:24">
      <c r="A1527" s="1" t="s">
        <v>3339</v>
      </c>
      <c r="B1527" s="2">
        <v>45630</v>
      </c>
      <c r="C1527" s="1" t="s">
        <v>1004</v>
      </c>
      <c r="D1527" s="1" t="s">
        <v>1763</v>
      </c>
      <c r="E1527" s="1">
        <v>4</v>
      </c>
      <c r="F1527" s="1">
        <v>999</v>
      </c>
      <c r="G1527" s="1">
        <v>199.8</v>
      </c>
      <c r="H1527" s="1" t="s">
        <v>1821</v>
      </c>
      <c r="I1527" s="1" t="s">
        <v>1802</v>
      </c>
      <c r="J1527" s="1" t="s">
        <v>1802</v>
      </c>
      <c r="K1527" s="1" t="s">
        <v>1803</v>
      </c>
      <c r="L1527" s="1">
        <v>50</v>
      </c>
      <c r="M1527" s="1">
        <v>636</v>
      </c>
      <c r="N1527">
        <f t="shared" si="207"/>
        <v>3796.2</v>
      </c>
      <c r="O1527">
        <f t="shared" si="208"/>
        <v>2544</v>
      </c>
      <c r="P1527">
        <f t="shared" si="209"/>
        <v>1252.1999999999998</v>
      </c>
      <c r="Q1527">
        <f t="shared" si="210"/>
        <v>0.32985617196143507</v>
      </c>
      <c r="R1527">
        <f t="shared" si="211"/>
        <v>3796.2</v>
      </c>
      <c r="S1527">
        <f t="shared" si="212"/>
        <v>1252.1999999999998</v>
      </c>
      <c r="T1527" t="str">
        <f t="shared" si="213"/>
        <v>Dec</v>
      </c>
      <c r="U1527" t="str">
        <f t="shared" si="214"/>
        <v>Dec-2024</v>
      </c>
      <c r="V1527" s="3">
        <f t="shared" si="215"/>
        <v>45627</v>
      </c>
      <c r="W1527" t="str">
        <f>VLOOKUP(D1527,Products!A:G,3,FALSE)</f>
        <v>Beauty &amp; Personal Care</v>
      </c>
      <c r="X1527" t="str">
        <f>VLOOKUP(D1527,Products!A:G,2,FALSE)</f>
        <v>Trimmer</v>
      </c>
    </row>
    <row r="1528" spans="1:24">
      <c r="A1528" s="1" t="s">
        <v>3340</v>
      </c>
      <c r="B1528" s="2">
        <v>45346</v>
      </c>
      <c r="C1528" s="1" t="s">
        <v>1008</v>
      </c>
      <c r="D1528" s="1" t="s">
        <v>1741</v>
      </c>
      <c r="E1528" s="1">
        <v>2</v>
      </c>
      <c r="F1528" s="1">
        <v>799</v>
      </c>
      <c r="G1528" s="1">
        <v>239.7</v>
      </c>
      <c r="H1528" s="1" t="s">
        <v>1805</v>
      </c>
      <c r="I1528" s="1" t="s">
        <v>1802</v>
      </c>
      <c r="J1528" s="1" t="s">
        <v>1809</v>
      </c>
      <c r="K1528" s="1" t="s">
        <v>1817</v>
      </c>
      <c r="L1528" s="1">
        <v>60</v>
      </c>
      <c r="M1528" s="1">
        <v>596</v>
      </c>
      <c r="N1528">
        <f t="shared" si="207"/>
        <v>1358.3</v>
      </c>
      <c r="O1528">
        <f t="shared" si="208"/>
        <v>1192</v>
      </c>
      <c r="P1528">
        <f t="shared" si="209"/>
        <v>166.29999999999995</v>
      </c>
      <c r="Q1528">
        <f t="shared" si="210"/>
        <v>0.1224324523301185</v>
      </c>
      <c r="R1528">
        <f t="shared" si="211"/>
        <v>1358.3</v>
      </c>
      <c r="S1528">
        <f t="shared" si="212"/>
        <v>166.29999999999995</v>
      </c>
      <c r="T1528" t="str">
        <f t="shared" si="213"/>
        <v>Feb</v>
      </c>
      <c r="U1528" t="str">
        <f t="shared" si="214"/>
        <v>Feb-2024</v>
      </c>
      <c r="V1528" s="3">
        <f t="shared" si="215"/>
        <v>45323</v>
      </c>
      <c r="W1528" t="str">
        <f>VLOOKUP(D1528,Products!A:G,3,FALSE)</f>
        <v>Home &amp; Kitchen</v>
      </c>
      <c r="X1528" t="str">
        <f>VLOOKUP(D1528,Products!A:G,2,FALSE)</f>
        <v>Bedsheet</v>
      </c>
    </row>
    <row r="1529" spans="1:24">
      <c r="A1529" s="1" t="s">
        <v>3341</v>
      </c>
      <c r="B1529" s="2">
        <v>45905</v>
      </c>
      <c r="C1529" s="1" t="s">
        <v>1258</v>
      </c>
      <c r="D1529" s="1" t="s">
        <v>1719</v>
      </c>
      <c r="E1529" s="1">
        <v>2</v>
      </c>
      <c r="F1529" s="1">
        <v>399</v>
      </c>
      <c r="G1529" s="1">
        <v>159.6</v>
      </c>
      <c r="H1529" s="1" t="s">
        <v>1801</v>
      </c>
      <c r="I1529" s="1" t="s">
        <v>1802</v>
      </c>
      <c r="J1529" s="1" t="s">
        <v>1802</v>
      </c>
      <c r="K1529" s="1" t="s">
        <v>1813</v>
      </c>
      <c r="L1529" s="1">
        <v>50</v>
      </c>
      <c r="M1529" s="1">
        <v>248</v>
      </c>
      <c r="N1529">
        <f t="shared" si="207"/>
        <v>638.4</v>
      </c>
      <c r="O1529">
        <f t="shared" si="208"/>
        <v>496</v>
      </c>
      <c r="P1529">
        <f t="shared" si="209"/>
        <v>142.39999999999998</v>
      </c>
      <c r="Q1529">
        <f t="shared" si="210"/>
        <v>0.22305764411027565</v>
      </c>
      <c r="R1529">
        <f t="shared" si="211"/>
        <v>638.4</v>
      </c>
      <c r="S1529">
        <f t="shared" si="212"/>
        <v>142.39999999999998</v>
      </c>
      <c r="T1529" t="str">
        <f t="shared" si="213"/>
        <v>Sep</v>
      </c>
      <c r="U1529" t="str">
        <f t="shared" si="214"/>
        <v>Sep-2025</v>
      </c>
      <c r="V1529" s="3">
        <f t="shared" si="215"/>
        <v>45901</v>
      </c>
      <c r="W1529" t="str">
        <f>VLOOKUP(D1529,Products!A:G,3,FALSE)</f>
        <v>Fashion</v>
      </c>
      <c r="X1529" t="str">
        <f>VLOOKUP(D1529,Products!A:G,2,FALSE)</f>
        <v>Backpack</v>
      </c>
    </row>
    <row r="1530" spans="1:24">
      <c r="A1530" s="1" t="s">
        <v>3342</v>
      </c>
      <c r="B1530" s="2">
        <v>45830</v>
      </c>
      <c r="C1530" s="1" t="s">
        <v>1043</v>
      </c>
      <c r="D1530" s="1" t="s">
        <v>1699</v>
      </c>
      <c r="E1530" s="1">
        <v>4</v>
      </c>
      <c r="F1530" s="1">
        <v>999</v>
      </c>
      <c r="G1530" s="1">
        <v>599.4</v>
      </c>
      <c r="H1530" s="1" t="s">
        <v>1801</v>
      </c>
      <c r="I1530" s="1" t="s">
        <v>1802</v>
      </c>
      <c r="J1530" s="1" t="s">
        <v>1809</v>
      </c>
      <c r="K1530" s="1" t="s">
        <v>1813</v>
      </c>
      <c r="L1530" s="1">
        <v>50</v>
      </c>
      <c r="M1530" s="1">
        <v>693</v>
      </c>
      <c r="N1530">
        <f t="shared" si="207"/>
        <v>3396.6</v>
      </c>
      <c r="O1530">
        <f t="shared" si="208"/>
        <v>2772</v>
      </c>
      <c r="P1530">
        <f t="shared" si="209"/>
        <v>624.59999999999991</v>
      </c>
      <c r="Q1530">
        <f t="shared" si="210"/>
        <v>0.18388977212506621</v>
      </c>
      <c r="R1530">
        <f t="shared" si="211"/>
        <v>3396.6</v>
      </c>
      <c r="S1530">
        <f t="shared" si="212"/>
        <v>624.59999999999991</v>
      </c>
      <c r="T1530" t="str">
        <f t="shared" si="213"/>
        <v>Jun</v>
      </c>
      <c r="U1530" t="str">
        <f t="shared" si="214"/>
        <v>Jun-2025</v>
      </c>
      <c r="V1530" s="3">
        <f t="shared" si="215"/>
        <v>45809</v>
      </c>
      <c r="W1530" t="str">
        <f>VLOOKUP(D1530,Products!A:G,3,FALSE)</f>
        <v>Fashion</v>
      </c>
      <c r="X1530" t="str">
        <f>VLOOKUP(D1530,Products!A:G,2,FALSE)</f>
        <v>T-Shirt</v>
      </c>
    </row>
    <row r="1531" spans="1:24">
      <c r="A1531" s="1" t="s">
        <v>3343</v>
      </c>
      <c r="B1531" s="2">
        <v>45816</v>
      </c>
      <c r="C1531" s="1" t="s">
        <v>243</v>
      </c>
      <c r="D1531" s="1" t="s">
        <v>1700</v>
      </c>
      <c r="E1531" s="1">
        <v>3</v>
      </c>
      <c r="F1531" s="1">
        <v>8999</v>
      </c>
      <c r="G1531" s="1">
        <v>4049.55</v>
      </c>
      <c r="H1531" s="1" t="s">
        <v>1812</v>
      </c>
      <c r="I1531" s="1" t="s">
        <v>1802</v>
      </c>
      <c r="J1531" s="1" t="s">
        <v>1802</v>
      </c>
      <c r="K1531" s="1" t="s">
        <v>1813</v>
      </c>
      <c r="L1531" s="1">
        <v>100</v>
      </c>
      <c r="M1531" s="1">
        <v>6419</v>
      </c>
      <c r="N1531">
        <f t="shared" si="207"/>
        <v>22947.45</v>
      </c>
      <c r="O1531">
        <f t="shared" si="208"/>
        <v>19257</v>
      </c>
      <c r="P1531">
        <f t="shared" si="209"/>
        <v>3690.4500000000007</v>
      </c>
      <c r="Q1531">
        <f t="shared" si="210"/>
        <v>0.1608217906564782</v>
      </c>
      <c r="R1531">
        <f t="shared" si="211"/>
        <v>22947.45</v>
      </c>
      <c r="S1531">
        <f t="shared" si="212"/>
        <v>3690.4500000000007</v>
      </c>
      <c r="T1531" t="str">
        <f t="shared" si="213"/>
        <v>Jun</v>
      </c>
      <c r="U1531" t="str">
        <f t="shared" si="214"/>
        <v>Jun-2025</v>
      </c>
      <c r="V1531" s="3">
        <f t="shared" si="215"/>
        <v>45809</v>
      </c>
      <c r="W1531" t="str">
        <f>VLOOKUP(D1531,Products!A:G,3,FALSE)</f>
        <v>Fashion</v>
      </c>
      <c r="X1531" t="str">
        <f>VLOOKUP(D1531,Products!A:G,2,FALSE)</f>
        <v>T-Shirt</v>
      </c>
    </row>
    <row r="1532" spans="1:24">
      <c r="A1532" s="1" t="s">
        <v>3344</v>
      </c>
      <c r="B1532" s="2">
        <v>45444</v>
      </c>
      <c r="C1532" s="1" t="s">
        <v>540</v>
      </c>
      <c r="D1532" s="1" t="s">
        <v>1772</v>
      </c>
      <c r="E1532" s="1">
        <v>1</v>
      </c>
      <c r="F1532" s="1">
        <v>1999</v>
      </c>
      <c r="G1532" s="1">
        <v>299.85000000000002</v>
      </c>
      <c r="H1532" s="1" t="s">
        <v>1801</v>
      </c>
      <c r="I1532" s="1" t="s">
        <v>1802</v>
      </c>
      <c r="J1532" s="1" t="s">
        <v>1802</v>
      </c>
      <c r="K1532" s="1" t="s">
        <v>1813</v>
      </c>
      <c r="L1532" s="1">
        <v>50</v>
      </c>
      <c r="M1532" s="1">
        <v>1506</v>
      </c>
      <c r="N1532">
        <f t="shared" si="207"/>
        <v>1699.15</v>
      </c>
      <c r="O1532">
        <f t="shared" si="208"/>
        <v>1506</v>
      </c>
      <c r="P1532">
        <f t="shared" si="209"/>
        <v>193.15000000000009</v>
      </c>
      <c r="Q1532">
        <f t="shared" si="210"/>
        <v>0.11367448430097406</v>
      </c>
      <c r="R1532">
        <f t="shared" si="211"/>
        <v>1699.15</v>
      </c>
      <c r="S1532">
        <f t="shared" si="212"/>
        <v>193.15000000000009</v>
      </c>
      <c r="T1532" t="str">
        <f t="shared" si="213"/>
        <v>Jun</v>
      </c>
      <c r="U1532" t="str">
        <f t="shared" si="214"/>
        <v>Jun-2024</v>
      </c>
      <c r="V1532" s="3">
        <f t="shared" si="215"/>
        <v>45444</v>
      </c>
      <c r="W1532" t="str">
        <f>VLOOKUP(D1532,Products!A:G,3,FALSE)</f>
        <v>Beauty &amp; Personal Care</v>
      </c>
      <c r="X1532" t="str">
        <f>VLOOKUP(D1532,Products!A:G,2,FALSE)</f>
        <v>Perfume</v>
      </c>
    </row>
    <row r="1533" spans="1:24">
      <c r="A1533" s="1" t="s">
        <v>3345</v>
      </c>
      <c r="B1533" s="2">
        <v>45920</v>
      </c>
      <c r="C1533" s="1" t="s">
        <v>803</v>
      </c>
      <c r="D1533" s="1" t="s">
        <v>1690</v>
      </c>
      <c r="E1533" s="1">
        <v>2</v>
      </c>
      <c r="F1533" s="1">
        <v>6999</v>
      </c>
      <c r="G1533" s="1">
        <v>2099.6999999999998</v>
      </c>
      <c r="H1533" s="1" t="s">
        <v>1821</v>
      </c>
      <c r="I1533" s="1" t="s">
        <v>1802</v>
      </c>
      <c r="J1533" s="1" t="s">
        <v>1802</v>
      </c>
      <c r="K1533" s="1" t="s">
        <v>1803</v>
      </c>
      <c r="L1533" s="1">
        <v>40</v>
      </c>
      <c r="M1533" s="1">
        <v>4046</v>
      </c>
      <c r="N1533">
        <f t="shared" si="207"/>
        <v>11898.3</v>
      </c>
      <c r="O1533">
        <f t="shared" si="208"/>
        <v>8092</v>
      </c>
      <c r="P1533">
        <f t="shared" si="209"/>
        <v>3806.2999999999993</v>
      </c>
      <c r="Q1533">
        <f t="shared" si="210"/>
        <v>0.3199028432633233</v>
      </c>
      <c r="R1533">
        <f t="shared" si="211"/>
        <v>11898.3</v>
      </c>
      <c r="S1533">
        <f t="shared" si="212"/>
        <v>3806.2999999999993</v>
      </c>
      <c r="T1533" t="str">
        <f t="shared" si="213"/>
        <v>Sep</v>
      </c>
      <c r="U1533" t="str">
        <f t="shared" si="214"/>
        <v>Sep-2025</v>
      </c>
      <c r="V1533" s="3">
        <f t="shared" si="215"/>
        <v>45901</v>
      </c>
      <c r="W1533" t="str">
        <f>VLOOKUP(D1533,Products!A:G,3,FALSE)</f>
        <v>Electronics</v>
      </c>
      <c r="X1533" t="str">
        <f>VLOOKUP(D1533,Products!A:G,2,FALSE)</f>
        <v>Power Bank</v>
      </c>
    </row>
    <row r="1534" spans="1:24">
      <c r="A1534" s="1" t="s">
        <v>3346</v>
      </c>
      <c r="B1534" s="2">
        <v>45501</v>
      </c>
      <c r="C1534" s="1" t="s">
        <v>1055</v>
      </c>
      <c r="D1534" s="1" t="s">
        <v>1714</v>
      </c>
      <c r="E1534" s="1">
        <v>2</v>
      </c>
      <c r="F1534" s="1">
        <v>4999</v>
      </c>
      <c r="G1534" s="1">
        <v>0</v>
      </c>
      <c r="H1534" s="1" t="s">
        <v>1805</v>
      </c>
      <c r="I1534" s="1" t="s">
        <v>1815</v>
      </c>
      <c r="J1534" s="1" t="s">
        <v>1815</v>
      </c>
      <c r="K1534" s="1" t="s">
        <v>1813</v>
      </c>
      <c r="L1534" s="1">
        <v>100</v>
      </c>
      <c r="M1534" s="1">
        <v>3985</v>
      </c>
      <c r="N1534">
        <f t="shared" si="207"/>
        <v>9998</v>
      </c>
      <c r="O1534">
        <f t="shared" si="208"/>
        <v>7970</v>
      </c>
      <c r="P1534">
        <f t="shared" si="209"/>
        <v>2028</v>
      </c>
      <c r="Q1534">
        <f t="shared" si="210"/>
        <v>0.20284056811362272</v>
      </c>
      <c r="R1534">
        <f t="shared" si="211"/>
        <v>0</v>
      </c>
      <c r="S1534">
        <f t="shared" si="212"/>
        <v>0</v>
      </c>
      <c r="T1534" t="str">
        <f t="shared" si="213"/>
        <v>Jul</v>
      </c>
      <c r="U1534" t="str">
        <f t="shared" si="214"/>
        <v>Jul-2024</v>
      </c>
      <c r="V1534" s="3">
        <f t="shared" si="215"/>
        <v>45474</v>
      </c>
      <c r="W1534" t="str">
        <f>VLOOKUP(D1534,Products!A:G,3,FALSE)</f>
        <v>Fashion</v>
      </c>
      <c r="X1534" t="str">
        <f>VLOOKUP(D1534,Products!A:G,2,FALSE)</f>
        <v>Jacket</v>
      </c>
    </row>
    <row r="1535" spans="1:24">
      <c r="A1535" s="1" t="s">
        <v>3347</v>
      </c>
      <c r="B1535" s="2">
        <v>45895</v>
      </c>
      <c r="C1535" s="1" t="s">
        <v>1244</v>
      </c>
      <c r="D1535" s="1" t="s">
        <v>1704</v>
      </c>
      <c r="E1535" s="1">
        <v>1</v>
      </c>
      <c r="F1535" s="1">
        <v>599</v>
      </c>
      <c r="G1535" s="1">
        <v>119.8</v>
      </c>
      <c r="H1535" s="1" t="s">
        <v>1805</v>
      </c>
      <c r="I1535" s="1" t="s">
        <v>1802</v>
      </c>
      <c r="J1535" s="1" t="s">
        <v>1802</v>
      </c>
      <c r="K1535" s="1" t="s">
        <v>1813</v>
      </c>
      <c r="L1535" s="1">
        <v>40</v>
      </c>
      <c r="M1535" s="1">
        <v>363</v>
      </c>
      <c r="N1535">
        <f t="shared" si="207"/>
        <v>479.2</v>
      </c>
      <c r="O1535">
        <f t="shared" si="208"/>
        <v>363</v>
      </c>
      <c r="P1535">
        <f t="shared" si="209"/>
        <v>116.19999999999999</v>
      </c>
      <c r="Q1535">
        <f t="shared" si="210"/>
        <v>0.24248747913188645</v>
      </c>
      <c r="R1535">
        <f t="shared" si="211"/>
        <v>479.2</v>
      </c>
      <c r="S1535">
        <f t="shared" si="212"/>
        <v>116.19999999999999</v>
      </c>
      <c r="T1535" t="str">
        <f t="shared" si="213"/>
        <v>Aug</v>
      </c>
      <c r="U1535" t="str">
        <f t="shared" si="214"/>
        <v>Aug-2025</v>
      </c>
      <c r="V1535" s="3">
        <f t="shared" si="215"/>
        <v>45870</v>
      </c>
      <c r="W1535" t="str">
        <f>VLOOKUP(D1535,Products!A:G,3,FALSE)</f>
        <v>Fashion</v>
      </c>
      <c r="X1535" t="str">
        <f>VLOOKUP(D1535,Products!A:G,2,FALSE)</f>
        <v>Jeans</v>
      </c>
    </row>
    <row r="1536" spans="1:24">
      <c r="A1536" s="1" t="s">
        <v>3348</v>
      </c>
      <c r="B1536" s="2">
        <v>45890</v>
      </c>
      <c r="C1536" s="1" t="s">
        <v>172</v>
      </c>
      <c r="D1536" s="1" t="s">
        <v>1719</v>
      </c>
      <c r="E1536" s="1">
        <v>1</v>
      </c>
      <c r="F1536" s="1">
        <v>399</v>
      </c>
      <c r="G1536" s="1">
        <v>99.75</v>
      </c>
      <c r="H1536" s="1" t="s">
        <v>1823</v>
      </c>
      <c r="I1536" s="1" t="s">
        <v>1802</v>
      </c>
      <c r="J1536" s="1" t="s">
        <v>1802</v>
      </c>
      <c r="K1536" s="1" t="s">
        <v>1807</v>
      </c>
      <c r="L1536" s="1">
        <v>40</v>
      </c>
      <c r="M1536" s="1">
        <v>248</v>
      </c>
      <c r="N1536">
        <f t="shared" si="207"/>
        <v>299.25</v>
      </c>
      <c r="O1536">
        <f t="shared" si="208"/>
        <v>248</v>
      </c>
      <c r="P1536">
        <f t="shared" si="209"/>
        <v>51.25</v>
      </c>
      <c r="Q1536">
        <f t="shared" si="210"/>
        <v>0.17126148705096073</v>
      </c>
      <c r="R1536">
        <f t="shared" si="211"/>
        <v>299.25</v>
      </c>
      <c r="S1536">
        <f t="shared" si="212"/>
        <v>51.25</v>
      </c>
      <c r="T1536" t="str">
        <f t="shared" si="213"/>
        <v>Aug</v>
      </c>
      <c r="U1536" t="str">
        <f t="shared" si="214"/>
        <v>Aug-2025</v>
      </c>
      <c r="V1536" s="3">
        <f t="shared" si="215"/>
        <v>45870</v>
      </c>
      <c r="W1536" t="str">
        <f>VLOOKUP(D1536,Products!A:G,3,FALSE)</f>
        <v>Fashion</v>
      </c>
      <c r="X1536" t="str">
        <f>VLOOKUP(D1536,Products!A:G,2,FALSE)</f>
        <v>Backpack</v>
      </c>
    </row>
    <row r="1537" spans="1:24">
      <c r="A1537" s="1" t="s">
        <v>3349</v>
      </c>
      <c r="B1537" s="2">
        <v>45455</v>
      </c>
      <c r="C1537" s="1" t="s">
        <v>1152</v>
      </c>
      <c r="D1537" s="1" t="s">
        <v>1740</v>
      </c>
      <c r="E1537" s="1">
        <v>4</v>
      </c>
      <c r="F1537" s="1">
        <v>4999</v>
      </c>
      <c r="G1537" s="1">
        <v>3999.2</v>
      </c>
      <c r="H1537" s="1" t="s">
        <v>1823</v>
      </c>
      <c r="I1537" s="1" t="s">
        <v>1802</v>
      </c>
      <c r="J1537" s="1" t="s">
        <v>1802</v>
      </c>
      <c r="K1537" s="1" t="s">
        <v>1803</v>
      </c>
      <c r="L1537" s="1">
        <v>50</v>
      </c>
      <c r="M1537" s="1">
        <v>2912</v>
      </c>
      <c r="N1537">
        <f t="shared" si="207"/>
        <v>15996.8</v>
      </c>
      <c r="O1537">
        <f t="shared" si="208"/>
        <v>11648</v>
      </c>
      <c r="P1537">
        <f t="shared" si="209"/>
        <v>4348.7999999999993</v>
      </c>
      <c r="Q1537">
        <f t="shared" si="210"/>
        <v>0.2718543708741748</v>
      </c>
      <c r="R1537">
        <f t="shared" si="211"/>
        <v>15996.8</v>
      </c>
      <c r="S1537">
        <f t="shared" si="212"/>
        <v>4348.7999999999993</v>
      </c>
      <c r="T1537" t="str">
        <f t="shared" si="213"/>
        <v>Jun</v>
      </c>
      <c r="U1537" t="str">
        <f t="shared" si="214"/>
        <v>Jun-2024</v>
      </c>
      <c r="V1537" s="3">
        <f t="shared" si="215"/>
        <v>45444</v>
      </c>
      <c r="W1537" t="str">
        <f>VLOOKUP(D1537,Products!A:G,3,FALSE)</f>
        <v>Home &amp; Kitchen</v>
      </c>
      <c r="X1537" t="str">
        <f>VLOOKUP(D1537,Products!A:G,2,FALSE)</f>
        <v>Bedsheet</v>
      </c>
    </row>
    <row r="1538" spans="1:24">
      <c r="A1538" s="1" t="s">
        <v>3350</v>
      </c>
      <c r="B1538" s="2">
        <v>45737</v>
      </c>
      <c r="C1538" s="1" t="s">
        <v>1481</v>
      </c>
      <c r="D1538" s="1" t="s">
        <v>1769</v>
      </c>
      <c r="E1538" s="1">
        <v>3</v>
      </c>
      <c r="F1538" s="1">
        <v>3999</v>
      </c>
      <c r="G1538" s="1">
        <v>599.85</v>
      </c>
      <c r="H1538" s="1" t="s">
        <v>1801</v>
      </c>
      <c r="I1538" s="1" t="s">
        <v>1802</v>
      </c>
      <c r="J1538" s="1" t="s">
        <v>1802</v>
      </c>
      <c r="K1538" s="1" t="s">
        <v>1813</v>
      </c>
      <c r="L1538" s="1">
        <v>80</v>
      </c>
      <c r="M1538" s="1">
        <v>2547</v>
      </c>
      <c r="N1538">
        <f t="shared" si="207"/>
        <v>11397.15</v>
      </c>
      <c r="O1538">
        <f t="shared" si="208"/>
        <v>7641</v>
      </c>
      <c r="P1538">
        <f t="shared" si="209"/>
        <v>3756.1499999999996</v>
      </c>
      <c r="Q1538">
        <f t="shared" si="210"/>
        <v>0.3295692344138666</v>
      </c>
      <c r="R1538">
        <f t="shared" si="211"/>
        <v>11397.15</v>
      </c>
      <c r="S1538">
        <f t="shared" si="212"/>
        <v>3756.1499999999996</v>
      </c>
      <c r="T1538" t="str">
        <f t="shared" si="213"/>
        <v>Mar</v>
      </c>
      <c r="U1538" t="str">
        <f t="shared" si="214"/>
        <v>Mar-2025</v>
      </c>
      <c r="V1538" s="3">
        <f t="shared" si="215"/>
        <v>45717</v>
      </c>
      <c r="W1538" t="str">
        <f>VLOOKUP(D1538,Products!A:G,3,FALSE)</f>
        <v>Beauty &amp; Personal Care</v>
      </c>
      <c r="X1538" t="str">
        <f>VLOOKUP(D1538,Products!A:G,2,FALSE)</f>
        <v>Perfume</v>
      </c>
    </row>
    <row r="1539" spans="1:24">
      <c r="A1539" s="1" t="s">
        <v>3351</v>
      </c>
      <c r="B1539" s="2">
        <v>45344</v>
      </c>
      <c r="C1539" s="1" t="s">
        <v>53</v>
      </c>
      <c r="D1539" s="1" t="s">
        <v>1738</v>
      </c>
      <c r="E1539" s="1">
        <v>4</v>
      </c>
      <c r="F1539" s="1">
        <v>599</v>
      </c>
      <c r="G1539" s="1">
        <v>119.8</v>
      </c>
      <c r="H1539" s="1" t="s">
        <v>1821</v>
      </c>
      <c r="I1539" s="1" t="s">
        <v>1802</v>
      </c>
      <c r="J1539" s="1" t="s">
        <v>1802</v>
      </c>
      <c r="K1539" s="1" t="s">
        <v>1810</v>
      </c>
      <c r="L1539" s="1">
        <v>80</v>
      </c>
      <c r="M1539" s="1">
        <v>443</v>
      </c>
      <c r="N1539">
        <f t="shared" ref="N1539:N1602" si="216">E1539*F1539-G1539</f>
        <v>2276.1999999999998</v>
      </c>
      <c r="O1539">
        <f t="shared" ref="O1539:O1602" si="217">E1539*M1539</f>
        <v>1772</v>
      </c>
      <c r="P1539">
        <f t="shared" ref="P1539:P1602" si="218">N1539-O1539</f>
        <v>504.19999999999982</v>
      </c>
      <c r="Q1539">
        <f t="shared" ref="Q1539:Q1602" si="219">IFERROR(P1539/N1539,0)</f>
        <v>0.22150953343291443</v>
      </c>
      <c r="R1539">
        <f t="shared" ref="R1539:R1602" si="220">IF(I1539="Cancelled",0,N1539)</f>
        <v>2276.1999999999998</v>
      </c>
      <c r="S1539">
        <f t="shared" ref="S1539:S1602" si="221">IF(I1539="Cancelled",0,P1539)</f>
        <v>504.19999999999982</v>
      </c>
      <c r="T1539" t="str">
        <f t="shared" ref="T1539:T1602" si="222">TEXT(B1539,"mmm")</f>
        <v>Feb</v>
      </c>
      <c r="U1539" t="str">
        <f t="shared" ref="U1539:U1602" si="223">TEXT(B1539,"mmm-yyyy")</f>
        <v>Feb-2024</v>
      </c>
      <c r="V1539" s="3">
        <f t="shared" ref="V1539:V1602" si="224">DATE(YEAR(B1539),MONTH(B1539),1)</f>
        <v>45323</v>
      </c>
      <c r="W1539" t="str">
        <f>VLOOKUP(D1539,Products!A:G,3,FALSE)</f>
        <v>Home &amp; Kitchen</v>
      </c>
      <c r="X1539" t="str">
        <f>VLOOKUP(D1539,Products!A:G,2,FALSE)</f>
        <v>Bedsheet</v>
      </c>
    </row>
    <row r="1540" spans="1:24">
      <c r="A1540" s="1" t="s">
        <v>3352</v>
      </c>
      <c r="B1540" s="2">
        <v>45679</v>
      </c>
      <c r="C1540" s="1" t="s">
        <v>1331</v>
      </c>
      <c r="D1540" s="1" t="s">
        <v>1771</v>
      </c>
      <c r="E1540" s="1">
        <v>4</v>
      </c>
      <c r="F1540" s="1">
        <v>399</v>
      </c>
      <c r="G1540" s="1">
        <v>0</v>
      </c>
      <c r="H1540" s="1" t="s">
        <v>1805</v>
      </c>
      <c r="I1540" s="1" t="s">
        <v>1815</v>
      </c>
      <c r="J1540" s="1" t="s">
        <v>1815</v>
      </c>
      <c r="K1540" s="1" t="s">
        <v>1810</v>
      </c>
      <c r="L1540" s="1">
        <v>60</v>
      </c>
      <c r="M1540" s="1">
        <v>257</v>
      </c>
      <c r="N1540">
        <f t="shared" si="216"/>
        <v>1596</v>
      </c>
      <c r="O1540">
        <f t="shared" si="217"/>
        <v>1028</v>
      </c>
      <c r="P1540">
        <f t="shared" si="218"/>
        <v>568</v>
      </c>
      <c r="Q1540">
        <f t="shared" si="219"/>
        <v>0.35588972431077692</v>
      </c>
      <c r="R1540">
        <f t="shared" si="220"/>
        <v>0</v>
      </c>
      <c r="S1540">
        <f t="shared" si="221"/>
        <v>0</v>
      </c>
      <c r="T1540" t="str">
        <f t="shared" si="222"/>
        <v>Jan</v>
      </c>
      <c r="U1540" t="str">
        <f t="shared" si="223"/>
        <v>Jan-2025</v>
      </c>
      <c r="V1540" s="3">
        <f t="shared" si="224"/>
        <v>45658</v>
      </c>
      <c r="W1540" t="str">
        <f>VLOOKUP(D1540,Products!A:G,3,FALSE)</f>
        <v>Beauty &amp; Personal Care</v>
      </c>
      <c r="X1540" t="str">
        <f>VLOOKUP(D1540,Products!A:G,2,FALSE)</f>
        <v>Perfume</v>
      </c>
    </row>
    <row r="1541" spans="1:24">
      <c r="A1541" s="1" t="s">
        <v>3353</v>
      </c>
      <c r="B1541" s="2">
        <v>45695</v>
      </c>
      <c r="C1541" s="1" t="s">
        <v>649</v>
      </c>
      <c r="D1541" s="1" t="s">
        <v>1716</v>
      </c>
      <c r="E1541" s="1">
        <v>3</v>
      </c>
      <c r="F1541" s="1">
        <v>2999</v>
      </c>
      <c r="G1541" s="1">
        <v>1349.55</v>
      </c>
      <c r="H1541" s="1" t="s">
        <v>1823</v>
      </c>
      <c r="I1541" s="1" t="s">
        <v>1802</v>
      </c>
      <c r="J1541" s="1" t="s">
        <v>1802</v>
      </c>
      <c r="K1541" s="1" t="s">
        <v>1817</v>
      </c>
      <c r="L1541" s="1">
        <v>50</v>
      </c>
      <c r="M1541" s="1">
        <v>2406</v>
      </c>
      <c r="N1541">
        <f t="shared" si="216"/>
        <v>7647.45</v>
      </c>
      <c r="O1541">
        <f t="shared" si="217"/>
        <v>7218</v>
      </c>
      <c r="P1541">
        <f t="shared" si="218"/>
        <v>429.44999999999982</v>
      </c>
      <c r="Q1541">
        <f t="shared" si="219"/>
        <v>5.6155973559814033E-2</v>
      </c>
      <c r="R1541">
        <f t="shared" si="220"/>
        <v>7647.45</v>
      </c>
      <c r="S1541">
        <f t="shared" si="221"/>
        <v>429.44999999999982</v>
      </c>
      <c r="T1541" t="str">
        <f t="shared" si="222"/>
        <v>Feb</v>
      </c>
      <c r="U1541" t="str">
        <f t="shared" si="223"/>
        <v>Feb-2025</v>
      </c>
      <c r="V1541" s="3">
        <f t="shared" si="224"/>
        <v>45689</v>
      </c>
      <c r="W1541" t="str">
        <f>VLOOKUP(D1541,Products!A:G,3,FALSE)</f>
        <v>Fashion</v>
      </c>
      <c r="X1541" t="str">
        <f>VLOOKUP(D1541,Products!A:G,2,FALSE)</f>
        <v>Jacket</v>
      </c>
    </row>
    <row r="1542" spans="1:24">
      <c r="A1542" s="1" t="s">
        <v>3354</v>
      </c>
      <c r="B1542" s="2">
        <v>45629</v>
      </c>
      <c r="C1542" s="1" t="s">
        <v>909</v>
      </c>
      <c r="D1542" s="1" t="s">
        <v>1764</v>
      </c>
      <c r="E1542" s="1">
        <v>1</v>
      </c>
      <c r="F1542" s="1">
        <v>499</v>
      </c>
      <c r="G1542" s="1">
        <v>0</v>
      </c>
      <c r="H1542" s="1" t="s">
        <v>1801</v>
      </c>
      <c r="I1542" s="1" t="s">
        <v>1815</v>
      </c>
      <c r="J1542" s="1" t="s">
        <v>1815</v>
      </c>
      <c r="K1542" s="1" t="s">
        <v>1810</v>
      </c>
      <c r="L1542" s="1">
        <v>60</v>
      </c>
      <c r="M1542" s="1">
        <v>334</v>
      </c>
      <c r="N1542">
        <f t="shared" si="216"/>
        <v>499</v>
      </c>
      <c r="O1542">
        <f t="shared" si="217"/>
        <v>334</v>
      </c>
      <c r="P1542">
        <f t="shared" si="218"/>
        <v>165</v>
      </c>
      <c r="Q1542">
        <f t="shared" si="219"/>
        <v>0.33066132264529058</v>
      </c>
      <c r="R1542">
        <f t="shared" si="220"/>
        <v>0</v>
      </c>
      <c r="S1542">
        <f t="shared" si="221"/>
        <v>0</v>
      </c>
      <c r="T1542" t="str">
        <f t="shared" si="222"/>
        <v>Dec</v>
      </c>
      <c r="U1542" t="str">
        <f t="shared" si="223"/>
        <v>Dec-2024</v>
      </c>
      <c r="V1542" s="3">
        <f t="shared" si="224"/>
        <v>45627</v>
      </c>
      <c r="W1542" t="str">
        <f>VLOOKUP(D1542,Products!A:G,3,FALSE)</f>
        <v>Beauty &amp; Personal Care</v>
      </c>
      <c r="X1542" t="str">
        <f>VLOOKUP(D1542,Products!A:G,2,FALSE)</f>
        <v>Skin Care Kit</v>
      </c>
    </row>
    <row r="1543" spans="1:24">
      <c r="A1543" s="1" t="s">
        <v>3355</v>
      </c>
      <c r="B1543" s="2">
        <v>45415</v>
      </c>
      <c r="C1543" s="1" t="s">
        <v>1253</v>
      </c>
      <c r="D1543" s="1" t="s">
        <v>1787</v>
      </c>
      <c r="E1543" s="1">
        <v>4</v>
      </c>
      <c r="F1543" s="1">
        <v>8999</v>
      </c>
      <c r="G1543" s="1">
        <v>1799.8</v>
      </c>
      <c r="H1543" s="1" t="s">
        <v>1823</v>
      </c>
      <c r="I1543" s="1" t="s">
        <v>1802</v>
      </c>
      <c r="J1543" s="1" t="s">
        <v>1802</v>
      </c>
      <c r="K1543" s="1" t="s">
        <v>1813</v>
      </c>
      <c r="L1543" s="1">
        <v>70</v>
      </c>
      <c r="M1543" s="1">
        <v>5811</v>
      </c>
      <c r="N1543">
        <f t="shared" si="216"/>
        <v>34196.199999999997</v>
      </c>
      <c r="O1543">
        <f t="shared" si="217"/>
        <v>23244</v>
      </c>
      <c r="P1543">
        <f t="shared" si="218"/>
        <v>10952.199999999997</v>
      </c>
      <c r="Q1543">
        <f t="shared" si="219"/>
        <v>0.32027535223211928</v>
      </c>
      <c r="R1543">
        <f t="shared" si="220"/>
        <v>34196.199999999997</v>
      </c>
      <c r="S1543">
        <f t="shared" si="221"/>
        <v>10952.199999999997</v>
      </c>
      <c r="T1543" t="str">
        <f t="shared" si="222"/>
        <v>May</v>
      </c>
      <c r="U1543" t="str">
        <f t="shared" si="223"/>
        <v>May-2024</v>
      </c>
      <c r="V1543" s="3">
        <f t="shared" si="224"/>
        <v>45413</v>
      </c>
      <c r="W1543" t="str">
        <f>VLOOKUP(D1543,Products!A:G,3,FALSE)</f>
        <v>Sports &amp; Fitness</v>
      </c>
      <c r="X1543" t="str">
        <f>VLOOKUP(D1543,Products!A:G,2,FALSE)</f>
        <v>Dumbbells</v>
      </c>
    </row>
    <row r="1544" spans="1:24">
      <c r="A1544" s="1" t="s">
        <v>3356</v>
      </c>
      <c r="B1544" s="2">
        <v>45593</v>
      </c>
      <c r="C1544" s="1" t="s">
        <v>303</v>
      </c>
      <c r="D1544" s="1" t="s">
        <v>1742</v>
      </c>
      <c r="E1544" s="1">
        <v>1</v>
      </c>
      <c r="F1544" s="1">
        <v>299</v>
      </c>
      <c r="G1544" s="1">
        <v>0</v>
      </c>
      <c r="H1544" s="1" t="s">
        <v>1821</v>
      </c>
      <c r="I1544" s="1" t="s">
        <v>1815</v>
      </c>
      <c r="J1544" s="1" t="s">
        <v>1815</v>
      </c>
      <c r="K1544" s="1" t="s">
        <v>1813</v>
      </c>
      <c r="L1544" s="1">
        <v>60</v>
      </c>
      <c r="M1544" s="1">
        <v>188</v>
      </c>
      <c r="N1544">
        <f t="shared" si="216"/>
        <v>299</v>
      </c>
      <c r="O1544">
        <f t="shared" si="217"/>
        <v>188</v>
      </c>
      <c r="P1544">
        <f t="shared" si="218"/>
        <v>111</v>
      </c>
      <c r="Q1544">
        <f t="shared" si="219"/>
        <v>0.37123745819397991</v>
      </c>
      <c r="R1544">
        <f t="shared" si="220"/>
        <v>0</v>
      </c>
      <c r="S1544">
        <f t="shared" si="221"/>
        <v>0</v>
      </c>
      <c r="T1544" t="str">
        <f t="shared" si="222"/>
        <v>Oct</v>
      </c>
      <c r="U1544" t="str">
        <f t="shared" si="223"/>
        <v>Oct-2024</v>
      </c>
      <c r="V1544" s="3">
        <f t="shared" si="224"/>
        <v>45566</v>
      </c>
      <c r="W1544" t="str">
        <f>VLOOKUP(D1544,Products!A:G,3,FALSE)</f>
        <v>Home &amp; Kitchen</v>
      </c>
      <c r="X1544" t="str">
        <f>VLOOKUP(D1544,Products!A:G,2,FALSE)</f>
        <v>Bedsheet</v>
      </c>
    </row>
    <row r="1545" spans="1:24">
      <c r="A1545" s="1" t="s">
        <v>3357</v>
      </c>
      <c r="B1545" s="2">
        <v>45484</v>
      </c>
      <c r="C1545" s="1" t="s">
        <v>616</v>
      </c>
      <c r="D1545" s="1" t="s">
        <v>1768</v>
      </c>
      <c r="E1545" s="1">
        <v>4</v>
      </c>
      <c r="F1545" s="1">
        <v>399</v>
      </c>
      <c r="G1545" s="1">
        <v>79.8</v>
      </c>
      <c r="H1545" s="1" t="s">
        <v>1812</v>
      </c>
      <c r="I1545" s="1" t="s">
        <v>1802</v>
      </c>
      <c r="J1545" s="1" t="s">
        <v>1802</v>
      </c>
      <c r="K1545" s="1" t="s">
        <v>1807</v>
      </c>
      <c r="L1545" s="1">
        <v>70</v>
      </c>
      <c r="M1545" s="1">
        <v>322</v>
      </c>
      <c r="N1545">
        <f t="shared" si="216"/>
        <v>1516.2</v>
      </c>
      <c r="O1545">
        <f t="shared" si="217"/>
        <v>1288</v>
      </c>
      <c r="P1545">
        <f t="shared" si="218"/>
        <v>228.20000000000005</v>
      </c>
      <c r="Q1545">
        <f t="shared" si="219"/>
        <v>0.15050784856879043</v>
      </c>
      <c r="R1545">
        <f t="shared" si="220"/>
        <v>1516.2</v>
      </c>
      <c r="S1545">
        <f t="shared" si="221"/>
        <v>228.20000000000005</v>
      </c>
      <c r="T1545" t="str">
        <f t="shared" si="222"/>
        <v>Jul</v>
      </c>
      <c r="U1545" t="str">
        <f t="shared" si="223"/>
        <v>Jul-2024</v>
      </c>
      <c r="V1545" s="3">
        <f t="shared" si="224"/>
        <v>45474</v>
      </c>
      <c r="W1545" t="str">
        <f>VLOOKUP(D1545,Products!A:G,3,FALSE)</f>
        <v>Beauty &amp; Personal Care</v>
      </c>
      <c r="X1545" t="str">
        <f>VLOOKUP(D1545,Products!A:G,2,FALSE)</f>
        <v>Skin Care Kit</v>
      </c>
    </row>
    <row r="1546" spans="1:24">
      <c r="A1546" s="1" t="s">
        <v>3358</v>
      </c>
      <c r="B1546" s="2">
        <v>45794</v>
      </c>
      <c r="C1546" s="1" t="s">
        <v>905</v>
      </c>
      <c r="D1546" s="1" t="s">
        <v>1699</v>
      </c>
      <c r="E1546" s="1">
        <v>3</v>
      </c>
      <c r="F1546" s="1">
        <v>999</v>
      </c>
      <c r="G1546" s="1">
        <v>749.25</v>
      </c>
      <c r="H1546" s="1" t="s">
        <v>1801</v>
      </c>
      <c r="I1546" s="1" t="s">
        <v>1802</v>
      </c>
      <c r="J1546" s="1" t="s">
        <v>1809</v>
      </c>
      <c r="K1546" s="1" t="s">
        <v>1813</v>
      </c>
      <c r="L1546" s="1">
        <v>40</v>
      </c>
      <c r="M1546" s="1">
        <v>693</v>
      </c>
      <c r="N1546">
        <f t="shared" si="216"/>
        <v>2247.75</v>
      </c>
      <c r="O1546">
        <f t="shared" si="217"/>
        <v>2079</v>
      </c>
      <c r="P1546">
        <f t="shared" si="218"/>
        <v>168.75</v>
      </c>
      <c r="Q1546">
        <f t="shared" si="219"/>
        <v>7.5075075075075076E-2</v>
      </c>
      <c r="R1546">
        <f t="shared" si="220"/>
        <v>2247.75</v>
      </c>
      <c r="S1546">
        <f t="shared" si="221"/>
        <v>168.75</v>
      </c>
      <c r="T1546" t="str">
        <f t="shared" si="222"/>
        <v>May</v>
      </c>
      <c r="U1546" t="str">
        <f t="shared" si="223"/>
        <v>May-2025</v>
      </c>
      <c r="V1546" s="3">
        <f t="shared" si="224"/>
        <v>45778</v>
      </c>
      <c r="W1546" t="str">
        <f>VLOOKUP(D1546,Products!A:G,3,FALSE)</f>
        <v>Fashion</v>
      </c>
      <c r="X1546" t="str">
        <f>VLOOKUP(D1546,Products!A:G,2,FALSE)</f>
        <v>T-Shirt</v>
      </c>
    </row>
    <row r="1547" spans="1:24">
      <c r="A1547" s="1" t="s">
        <v>3359</v>
      </c>
      <c r="B1547" s="2">
        <v>45865</v>
      </c>
      <c r="C1547" s="1" t="s">
        <v>1371</v>
      </c>
      <c r="D1547" s="1" t="s">
        <v>1683</v>
      </c>
      <c r="E1547" s="1">
        <v>2</v>
      </c>
      <c r="F1547" s="1">
        <v>999</v>
      </c>
      <c r="G1547" s="1">
        <v>199.8</v>
      </c>
      <c r="H1547" s="1" t="s">
        <v>1805</v>
      </c>
      <c r="I1547" s="1" t="s">
        <v>1802</v>
      </c>
      <c r="J1547" s="1" t="s">
        <v>1809</v>
      </c>
      <c r="K1547" s="1" t="s">
        <v>1813</v>
      </c>
      <c r="L1547" s="1">
        <v>60</v>
      </c>
      <c r="M1547" s="1">
        <v>603</v>
      </c>
      <c r="N1547">
        <f t="shared" si="216"/>
        <v>1798.2</v>
      </c>
      <c r="O1547">
        <f t="shared" si="217"/>
        <v>1206</v>
      </c>
      <c r="P1547">
        <f t="shared" si="218"/>
        <v>592.20000000000005</v>
      </c>
      <c r="Q1547">
        <f t="shared" si="219"/>
        <v>0.32932932932932935</v>
      </c>
      <c r="R1547">
        <f t="shared" si="220"/>
        <v>1798.2</v>
      </c>
      <c r="S1547">
        <f t="shared" si="221"/>
        <v>592.20000000000005</v>
      </c>
      <c r="T1547" t="str">
        <f t="shared" si="222"/>
        <v>Jul</v>
      </c>
      <c r="U1547" t="str">
        <f t="shared" si="223"/>
        <v>Jul-2025</v>
      </c>
      <c r="V1547" s="3">
        <f t="shared" si="224"/>
        <v>45839</v>
      </c>
      <c r="W1547" t="str">
        <f>VLOOKUP(D1547,Products!A:G,3,FALSE)</f>
        <v>Electronics</v>
      </c>
      <c r="X1547" t="str">
        <f>VLOOKUP(D1547,Products!A:G,2,FALSE)</f>
        <v>Smartwatch</v>
      </c>
    </row>
    <row r="1548" spans="1:24">
      <c r="A1548" s="1" t="s">
        <v>3360</v>
      </c>
      <c r="B1548" s="2">
        <v>45594</v>
      </c>
      <c r="C1548" s="1" t="s">
        <v>1396</v>
      </c>
      <c r="D1548" s="1" t="s">
        <v>1761</v>
      </c>
      <c r="E1548" s="1">
        <v>4</v>
      </c>
      <c r="F1548" s="1">
        <v>499</v>
      </c>
      <c r="G1548" s="1">
        <v>0</v>
      </c>
      <c r="H1548" s="1" t="s">
        <v>1823</v>
      </c>
      <c r="I1548" s="1" t="s">
        <v>1815</v>
      </c>
      <c r="J1548" s="1" t="s">
        <v>1815</v>
      </c>
      <c r="K1548" s="1" t="s">
        <v>1810</v>
      </c>
      <c r="L1548" s="1">
        <v>60</v>
      </c>
      <c r="M1548" s="1">
        <v>394</v>
      </c>
      <c r="N1548">
        <f t="shared" si="216"/>
        <v>1996</v>
      </c>
      <c r="O1548">
        <f t="shared" si="217"/>
        <v>1576</v>
      </c>
      <c r="P1548">
        <f t="shared" si="218"/>
        <v>420</v>
      </c>
      <c r="Q1548">
        <f t="shared" si="219"/>
        <v>0.21042084168336672</v>
      </c>
      <c r="R1548">
        <f t="shared" si="220"/>
        <v>0</v>
      </c>
      <c r="S1548">
        <f t="shared" si="221"/>
        <v>0</v>
      </c>
      <c r="T1548" t="str">
        <f t="shared" si="222"/>
        <v>Oct</v>
      </c>
      <c r="U1548" t="str">
        <f t="shared" si="223"/>
        <v>Oct-2024</v>
      </c>
      <c r="V1548" s="3">
        <f t="shared" si="224"/>
        <v>45566</v>
      </c>
      <c r="W1548" t="str">
        <f>VLOOKUP(D1548,Products!A:G,3,FALSE)</f>
        <v>Beauty &amp; Personal Care</v>
      </c>
      <c r="X1548" t="str">
        <f>VLOOKUP(D1548,Products!A:G,2,FALSE)</f>
        <v>Trimmer</v>
      </c>
    </row>
    <row r="1549" spans="1:24">
      <c r="A1549" s="1" t="s">
        <v>3361</v>
      </c>
      <c r="B1549" s="2">
        <v>45584</v>
      </c>
      <c r="C1549" s="1" t="s">
        <v>952</v>
      </c>
      <c r="D1549" s="1" t="s">
        <v>1743</v>
      </c>
      <c r="E1549" s="1">
        <v>4</v>
      </c>
      <c r="F1549" s="1">
        <v>299</v>
      </c>
      <c r="G1549" s="1">
        <v>59.8</v>
      </c>
      <c r="H1549" s="1" t="s">
        <v>1821</v>
      </c>
      <c r="I1549" s="1" t="s">
        <v>1802</v>
      </c>
      <c r="J1549" s="1" t="s">
        <v>1802</v>
      </c>
      <c r="K1549" s="1" t="s">
        <v>1807</v>
      </c>
      <c r="L1549" s="1">
        <v>100</v>
      </c>
      <c r="M1549" s="1">
        <v>188</v>
      </c>
      <c r="N1549">
        <f t="shared" si="216"/>
        <v>1136.2</v>
      </c>
      <c r="O1549">
        <f t="shared" si="217"/>
        <v>752</v>
      </c>
      <c r="P1549">
        <f t="shared" si="218"/>
        <v>384.20000000000005</v>
      </c>
      <c r="Q1549">
        <f t="shared" si="219"/>
        <v>0.33814469283576837</v>
      </c>
      <c r="R1549">
        <f t="shared" si="220"/>
        <v>1136.2</v>
      </c>
      <c r="S1549">
        <f t="shared" si="221"/>
        <v>384.20000000000005</v>
      </c>
      <c r="T1549" t="str">
        <f t="shared" si="222"/>
        <v>Oct</v>
      </c>
      <c r="U1549" t="str">
        <f t="shared" si="223"/>
        <v>Oct-2024</v>
      </c>
      <c r="V1549" s="3">
        <f t="shared" si="224"/>
        <v>45566</v>
      </c>
      <c r="W1549" t="str">
        <f>VLOOKUP(D1549,Products!A:G,3,FALSE)</f>
        <v>Home &amp; Kitchen</v>
      </c>
      <c r="X1549" t="str">
        <f>VLOOKUP(D1549,Products!A:G,2,FALSE)</f>
        <v>Storage Box</v>
      </c>
    </row>
    <row r="1550" spans="1:24">
      <c r="A1550" s="1" t="s">
        <v>3362</v>
      </c>
      <c r="B1550" s="2">
        <v>45892</v>
      </c>
      <c r="C1550" s="1" t="s">
        <v>392</v>
      </c>
      <c r="D1550" s="1" t="s">
        <v>1773</v>
      </c>
      <c r="E1550" s="1">
        <v>1</v>
      </c>
      <c r="F1550" s="1">
        <v>6999</v>
      </c>
      <c r="G1550" s="1">
        <v>0</v>
      </c>
      <c r="H1550" s="1" t="s">
        <v>1805</v>
      </c>
      <c r="I1550" s="1" t="s">
        <v>1802</v>
      </c>
      <c r="J1550" s="1" t="s">
        <v>1802</v>
      </c>
      <c r="K1550" s="1" t="s">
        <v>1817</v>
      </c>
      <c r="L1550" s="1">
        <v>50</v>
      </c>
      <c r="M1550" s="1">
        <v>4949</v>
      </c>
      <c r="N1550">
        <f t="shared" si="216"/>
        <v>6999</v>
      </c>
      <c r="O1550">
        <f t="shared" si="217"/>
        <v>4949</v>
      </c>
      <c r="P1550">
        <f t="shared" si="218"/>
        <v>2050</v>
      </c>
      <c r="Q1550">
        <f t="shared" si="219"/>
        <v>0.29289898556936705</v>
      </c>
      <c r="R1550">
        <f t="shared" si="220"/>
        <v>6999</v>
      </c>
      <c r="S1550">
        <f t="shared" si="221"/>
        <v>2050</v>
      </c>
      <c r="T1550" t="str">
        <f t="shared" si="222"/>
        <v>Aug</v>
      </c>
      <c r="U1550" t="str">
        <f t="shared" si="223"/>
        <v>Aug-2025</v>
      </c>
      <c r="V1550" s="3">
        <f t="shared" si="224"/>
        <v>45870</v>
      </c>
      <c r="W1550" t="str">
        <f>VLOOKUP(D1550,Products!A:G,3,FALSE)</f>
        <v>Beauty &amp; Personal Care</v>
      </c>
      <c r="X1550" t="str">
        <f>VLOOKUP(D1550,Products!A:G,2,FALSE)</f>
        <v>Perfume</v>
      </c>
    </row>
    <row r="1551" spans="1:24">
      <c r="A1551" s="1" t="s">
        <v>3363</v>
      </c>
      <c r="B1551" s="2">
        <v>45605</v>
      </c>
      <c r="C1551" s="1" t="s">
        <v>949</v>
      </c>
      <c r="D1551" s="1" t="s">
        <v>1700</v>
      </c>
      <c r="E1551" s="1">
        <v>2</v>
      </c>
      <c r="F1551" s="1">
        <v>8999</v>
      </c>
      <c r="G1551" s="1">
        <v>1799.8</v>
      </c>
      <c r="H1551" s="1" t="s">
        <v>1801</v>
      </c>
      <c r="I1551" s="1" t="s">
        <v>1802</v>
      </c>
      <c r="J1551" s="1" t="s">
        <v>1802</v>
      </c>
      <c r="K1551" s="1" t="s">
        <v>1810</v>
      </c>
      <c r="L1551" s="1">
        <v>70</v>
      </c>
      <c r="M1551" s="1">
        <v>6419</v>
      </c>
      <c r="N1551">
        <f t="shared" si="216"/>
        <v>16198.2</v>
      </c>
      <c r="O1551">
        <f t="shared" si="217"/>
        <v>12838</v>
      </c>
      <c r="P1551">
        <f t="shared" si="218"/>
        <v>3360.2000000000007</v>
      </c>
      <c r="Q1551">
        <f t="shared" si="219"/>
        <v>0.20744280228667386</v>
      </c>
      <c r="R1551">
        <f t="shared" si="220"/>
        <v>16198.2</v>
      </c>
      <c r="S1551">
        <f t="shared" si="221"/>
        <v>3360.2000000000007</v>
      </c>
      <c r="T1551" t="str">
        <f t="shared" si="222"/>
        <v>Nov</v>
      </c>
      <c r="U1551" t="str">
        <f t="shared" si="223"/>
        <v>Nov-2024</v>
      </c>
      <c r="V1551" s="3">
        <f t="shared" si="224"/>
        <v>45597</v>
      </c>
      <c r="W1551" t="str">
        <f>VLOOKUP(D1551,Products!A:G,3,FALSE)</f>
        <v>Fashion</v>
      </c>
      <c r="X1551" t="str">
        <f>VLOOKUP(D1551,Products!A:G,2,FALSE)</f>
        <v>T-Shirt</v>
      </c>
    </row>
    <row r="1552" spans="1:24">
      <c r="A1552" s="1" t="s">
        <v>3364</v>
      </c>
      <c r="B1552" s="2">
        <v>45921</v>
      </c>
      <c r="C1552" s="1" t="s">
        <v>947</v>
      </c>
      <c r="D1552" s="1" t="s">
        <v>1676</v>
      </c>
      <c r="E1552" s="1">
        <v>4</v>
      </c>
      <c r="F1552" s="1">
        <v>299</v>
      </c>
      <c r="G1552" s="1">
        <v>0</v>
      </c>
      <c r="H1552" s="1" t="s">
        <v>1821</v>
      </c>
      <c r="I1552" s="1" t="s">
        <v>1815</v>
      </c>
      <c r="J1552" s="1" t="s">
        <v>1815</v>
      </c>
      <c r="K1552" s="1" t="s">
        <v>1807</v>
      </c>
      <c r="L1552" s="1">
        <v>40</v>
      </c>
      <c r="M1552" s="1">
        <v>197</v>
      </c>
      <c r="N1552">
        <f t="shared" si="216"/>
        <v>1196</v>
      </c>
      <c r="O1552">
        <f t="shared" si="217"/>
        <v>788</v>
      </c>
      <c r="P1552">
        <f t="shared" si="218"/>
        <v>408</v>
      </c>
      <c r="Q1552">
        <f t="shared" si="219"/>
        <v>0.34113712374581939</v>
      </c>
      <c r="R1552">
        <f t="shared" si="220"/>
        <v>0</v>
      </c>
      <c r="S1552">
        <f t="shared" si="221"/>
        <v>0</v>
      </c>
      <c r="T1552" t="str">
        <f t="shared" si="222"/>
        <v>Sep</v>
      </c>
      <c r="U1552" t="str">
        <f t="shared" si="223"/>
        <v>Sep-2025</v>
      </c>
      <c r="V1552" s="3">
        <f t="shared" si="224"/>
        <v>45901</v>
      </c>
      <c r="W1552" t="str">
        <f>VLOOKUP(D1552,Products!A:G,3,FALSE)</f>
        <v>Electronics</v>
      </c>
      <c r="X1552" t="str">
        <f>VLOOKUP(D1552,Products!A:G,2,FALSE)</f>
        <v>Laptop</v>
      </c>
    </row>
    <row r="1553" spans="1:24">
      <c r="A1553" s="1" t="s">
        <v>3365</v>
      </c>
      <c r="B1553" s="2">
        <v>45716</v>
      </c>
      <c r="C1553" s="1" t="s">
        <v>1228</v>
      </c>
      <c r="D1553" s="1" t="s">
        <v>1664</v>
      </c>
      <c r="E1553" s="1">
        <v>1</v>
      </c>
      <c r="F1553" s="1">
        <v>999</v>
      </c>
      <c r="G1553" s="1">
        <v>99.9</v>
      </c>
      <c r="H1553" s="1" t="s">
        <v>1805</v>
      </c>
      <c r="I1553" s="1" t="s">
        <v>1802</v>
      </c>
      <c r="J1553" s="1" t="s">
        <v>1802</v>
      </c>
      <c r="K1553" s="1" t="s">
        <v>1803</v>
      </c>
      <c r="L1553" s="1">
        <v>80</v>
      </c>
      <c r="M1553" s="1">
        <v>590</v>
      </c>
      <c r="N1553">
        <f t="shared" si="216"/>
        <v>899.1</v>
      </c>
      <c r="O1553">
        <f t="shared" si="217"/>
        <v>590</v>
      </c>
      <c r="P1553">
        <f t="shared" si="218"/>
        <v>309.10000000000002</v>
      </c>
      <c r="Q1553">
        <f t="shared" si="219"/>
        <v>0.34378823267712161</v>
      </c>
      <c r="R1553">
        <f t="shared" si="220"/>
        <v>899.1</v>
      </c>
      <c r="S1553">
        <f t="shared" si="221"/>
        <v>309.10000000000002</v>
      </c>
      <c r="T1553" t="str">
        <f t="shared" si="222"/>
        <v>Feb</v>
      </c>
      <c r="U1553" t="str">
        <f t="shared" si="223"/>
        <v>Feb-2025</v>
      </c>
      <c r="V1553" s="3">
        <f t="shared" si="224"/>
        <v>45689</v>
      </c>
      <c r="W1553" t="str">
        <f>VLOOKUP(D1553,Products!A:G,3,FALSE)</f>
        <v>Electronics</v>
      </c>
      <c r="X1553" t="str">
        <f>VLOOKUP(D1553,Products!A:G,2,FALSE)</f>
        <v>Smartphone</v>
      </c>
    </row>
    <row r="1554" spans="1:24">
      <c r="A1554" s="1" t="s">
        <v>3366</v>
      </c>
      <c r="B1554" s="2">
        <v>45467</v>
      </c>
      <c r="C1554" s="1" t="s">
        <v>1422</v>
      </c>
      <c r="D1554" s="1" t="s">
        <v>1682</v>
      </c>
      <c r="E1554" s="1">
        <v>4</v>
      </c>
      <c r="F1554" s="1">
        <v>1599</v>
      </c>
      <c r="G1554" s="1">
        <v>959.4</v>
      </c>
      <c r="H1554" s="1" t="s">
        <v>1801</v>
      </c>
      <c r="I1554" s="1" t="s">
        <v>1802</v>
      </c>
      <c r="J1554" s="1" t="s">
        <v>1802</v>
      </c>
      <c r="K1554" s="1" t="s">
        <v>1810</v>
      </c>
      <c r="L1554" s="1">
        <v>100</v>
      </c>
      <c r="M1554" s="1">
        <v>1169</v>
      </c>
      <c r="N1554">
        <f t="shared" si="216"/>
        <v>5436.6</v>
      </c>
      <c r="O1554">
        <f t="shared" si="217"/>
        <v>4676</v>
      </c>
      <c r="P1554">
        <f t="shared" si="218"/>
        <v>760.60000000000036</v>
      </c>
      <c r="Q1554">
        <f t="shared" si="219"/>
        <v>0.1399036162307325</v>
      </c>
      <c r="R1554">
        <f t="shared" si="220"/>
        <v>5436.6</v>
      </c>
      <c r="S1554">
        <f t="shared" si="221"/>
        <v>760.60000000000036</v>
      </c>
      <c r="T1554" t="str">
        <f t="shared" si="222"/>
        <v>Jun</v>
      </c>
      <c r="U1554" t="str">
        <f t="shared" si="223"/>
        <v>Jun-2024</v>
      </c>
      <c r="V1554" s="3">
        <f t="shared" si="224"/>
        <v>45444</v>
      </c>
      <c r="W1554" t="str">
        <f>VLOOKUP(D1554,Products!A:G,3,FALSE)</f>
        <v>Electronics</v>
      </c>
      <c r="X1554" t="str">
        <f>VLOOKUP(D1554,Products!A:G,2,FALSE)</f>
        <v>Headphones</v>
      </c>
    </row>
    <row r="1555" spans="1:24">
      <c r="A1555" s="1" t="s">
        <v>3367</v>
      </c>
      <c r="B1555" s="2">
        <v>45946</v>
      </c>
      <c r="C1555" s="1" t="s">
        <v>587</v>
      </c>
      <c r="D1555" s="1" t="s">
        <v>1790</v>
      </c>
      <c r="E1555" s="1">
        <v>2</v>
      </c>
      <c r="F1555" s="1">
        <v>999</v>
      </c>
      <c r="G1555" s="1">
        <v>299.7</v>
      </c>
      <c r="H1555" s="1" t="s">
        <v>1801</v>
      </c>
      <c r="I1555" s="1" t="s">
        <v>1802</v>
      </c>
      <c r="J1555" s="1" t="s">
        <v>1802</v>
      </c>
      <c r="K1555" s="1" t="s">
        <v>1819</v>
      </c>
      <c r="L1555" s="1">
        <v>40</v>
      </c>
      <c r="M1555" s="1">
        <v>629</v>
      </c>
      <c r="N1555">
        <f t="shared" si="216"/>
        <v>1698.3</v>
      </c>
      <c r="O1555">
        <f t="shared" si="217"/>
        <v>1258</v>
      </c>
      <c r="P1555">
        <f t="shared" si="218"/>
        <v>440.29999999999995</v>
      </c>
      <c r="Q1555">
        <f t="shared" si="219"/>
        <v>0.25925925925925924</v>
      </c>
      <c r="R1555">
        <f t="shared" si="220"/>
        <v>1698.3</v>
      </c>
      <c r="S1555">
        <f t="shared" si="221"/>
        <v>440.29999999999995</v>
      </c>
      <c r="T1555" t="str">
        <f t="shared" si="222"/>
        <v>Oct</v>
      </c>
      <c r="U1555" t="str">
        <f t="shared" si="223"/>
        <v>Oct-2025</v>
      </c>
      <c r="V1555" s="3">
        <f t="shared" si="224"/>
        <v>45931</v>
      </c>
      <c r="W1555" t="str">
        <f>VLOOKUP(D1555,Products!A:G,3,FALSE)</f>
        <v>Sports &amp; Fitness</v>
      </c>
      <c r="X1555" t="str">
        <f>VLOOKUP(D1555,Products!A:G,2,FALSE)</f>
        <v>Fitness Band</v>
      </c>
    </row>
    <row r="1556" spans="1:24">
      <c r="A1556" s="1" t="s">
        <v>3368</v>
      </c>
      <c r="B1556" s="2">
        <v>45848</v>
      </c>
      <c r="C1556" s="1" t="s">
        <v>1207</v>
      </c>
      <c r="D1556" s="1" t="s">
        <v>1690</v>
      </c>
      <c r="E1556" s="1">
        <v>1</v>
      </c>
      <c r="F1556" s="1">
        <v>6999</v>
      </c>
      <c r="G1556" s="1">
        <v>349.95</v>
      </c>
      <c r="H1556" s="1" t="s">
        <v>1805</v>
      </c>
      <c r="I1556" s="1" t="s">
        <v>1802</v>
      </c>
      <c r="J1556" s="1" t="s">
        <v>1802</v>
      </c>
      <c r="K1556" s="1" t="s">
        <v>1813</v>
      </c>
      <c r="L1556" s="1">
        <v>80</v>
      </c>
      <c r="M1556" s="1">
        <v>4046</v>
      </c>
      <c r="N1556">
        <f t="shared" si="216"/>
        <v>6649.05</v>
      </c>
      <c r="O1556">
        <f t="shared" si="217"/>
        <v>4046</v>
      </c>
      <c r="P1556">
        <f t="shared" si="218"/>
        <v>2603.0500000000002</v>
      </c>
      <c r="Q1556">
        <f t="shared" si="219"/>
        <v>0.39149201765665775</v>
      </c>
      <c r="R1556">
        <f t="shared" si="220"/>
        <v>6649.05</v>
      </c>
      <c r="S1556">
        <f t="shared" si="221"/>
        <v>2603.0500000000002</v>
      </c>
      <c r="T1556" t="str">
        <f t="shared" si="222"/>
        <v>Jul</v>
      </c>
      <c r="U1556" t="str">
        <f t="shared" si="223"/>
        <v>Jul-2025</v>
      </c>
      <c r="V1556" s="3">
        <f t="shared" si="224"/>
        <v>45839</v>
      </c>
      <c r="W1556" t="str">
        <f>VLOOKUP(D1556,Products!A:G,3,FALSE)</f>
        <v>Electronics</v>
      </c>
      <c r="X1556" t="str">
        <f>VLOOKUP(D1556,Products!A:G,2,FALSE)</f>
        <v>Power Bank</v>
      </c>
    </row>
    <row r="1557" spans="1:24">
      <c r="A1557" s="1" t="s">
        <v>3369</v>
      </c>
      <c r="B1557" s="2">
        <v>45396</v>
      </c>
      <c r="C1557" s="1" t="s">
        <v>748</v>
      </c>
      <c r="D1557" s="1" t="s">
        <v>1742</v>
      </c>
      <c r="E1557" s="1">
        <v>4</v>
      </c>
      <c r="F1557" s="1">
        <v>299</v>
      </c>
      <c r="G1557" s="1">
        <v>119.6</v>
      </c>
      <c r="H1557" s="1" t="s">
        <v>1812</v>
      </c>
      <c r="I1557" s="1" t="s">
        <v>1802</v>
      </c>
      <c r="J1557" s="1" t="s">
        <v>1802</v>
      </c>
      <c r="K1557" s="1" t="s">
        <v>1810</v>
      </c>
      <c r="L1557" s="1">
        <v>60</v>
      </c>
      <c r="M1557" s="1">
        <v>188</v>
      </c>
      <c r="N1557">
        <f t="shared" si="216"/>
        <v>1076.4000000000001</v>
      </c>
      <c r="O1557">
        <f t="shared" si="217"/>
        <v>752</v>
      </c>
      <c r="P1557">
        <f t="shared" si="218"/>
        <v>324.40000000000009</v>
      </c>
      <c r="Q1557">
        <f t="shared" si="219"/>
        <v>0.30137495354886668</v>
      </c>
      <c r="R1557">
        <f t="shared" si="220"/>
        <v>1076.4000000000001</v>
      </c>
      <c r="S1557">
        <f t="shared" si="221"/>
        <v>324.40000000000009</v>
      </c>
      <c r="T1557" t="str">
        <f t="shared" si="222"/>
        <v>Apr</v>
      </c>
      <c r="U1557" t="str">
        <f t="shared" si="223"/>
        <v>Apr-2024</v>
      </c>
      <c r="V1557" s="3">
        <f t="shared" si="224"/>
        <v>45383</v>
      </c>
      <c r="W1557" t="str">
        <f>VLOOKUP(D1557,Products!A:G,3,FALSE)</f>
        <v>Home &amp; Kitchen</v>
      </c>
      <c r="X1557" t="str">
        <f>VLOOKUP(D1557,Products!A:G,2,FALSE)</f>
        <v>Bedsheet</v>
      </c>
    </row>
    <row r="1558" spans="1:24">
      <c r="A1558" s="1" t="s">
        <v>3370</v>
      </c>
      <c r="B1558" s="2">
        <v>45412</v>
      </c>
      <c r="C1558" s="1" t="s">
        <v>449</v>
      </c>
      <c r="D1558" s="1" t="s">
        <v>1762</v>
      </c>
      <c r="E1558" s="1">
        <v>2</v>
      </c>
      <c r="F1558" s="1">
        <v>999</v>
      </c>
      <c r="G1558" s="1">
        <v>99.9</v>
      </c>
      <c r="H1558" s="1" t="s">
        <v>1801</v>
      </c>
      <c r="I1558" s="1" t="s">
        <v>1802</v>
      </c>
      <c r="J1558" s="1" t="s">
        <v>1809</v>
      </c>
      <c r="K1558" s="1" t="s">
        <v>1817</v>
      </c>
      <c r="L1558" s="1">
        <v>50</v>
      </c>
      <c r="M1558" s="1">
        <v>818</v>
      </c>
      <c r="N1558">
        <f t="shared" si="216"/>
        <v>1898.1</v>
      </c>
      <c r="O1558">
        <f t="shared" si="217"/>
        <v>1636</v>
      </c>
      <c r="P1558">
        <f t="shared" si="218"/>
        <v>262.09999999999991</v>
      </c>
      <c r="Q1558">
        <f t="shared" si="219"/>
        <v>0.13808545387492752</v>
      </c>
      <c r="R1558">
        <f t="shared" si="220"/>
        <v>1898.1</v>
      </c>
      <c r="S1558">
        <f t="shared" si="221"/>
        <v>262.09999999999991</v>
      </c>
      <c r="T1558" t="str">
        <f t="shared" si="222"/>
        <v>Apr</v>
      </c>
      <c r="U1558" t="str">
        <f t="shared" si="223"/>
        <v>Apr-2024</v>
      </c>
      <c r="V1558" s="3">
        <f t="shared" si="224"/>
        <v>45383</v>
      </c>
      <c r="W1558" t="str">
        <f>VLOOKUP(D1558,Products!A:G,3,FALSE)</f>
        <v>Beauty &amp; Personal Care</v>
      </c>
      <c r="X1558" t="str">
        <f>VLOOKUP(D1558,Products!A:G,2,FALSE)</f>
        <v>Trimmer</v>
      </c>
    </row>
    <row r="1559" spans="1:24">
      <c r="A1559" s="1" t="s">
        <v>3371</v>
      </c>
      <c r="B1559" s="2">
        <v>45311</v>
      </c>
      <c r="C1559" s="1" t="s">
        <v>755</v>
      </c>
      <c r="D1559" s="1" t="s">
        <v>1721</v>
      </c>
      <c r="E1559" s="1">
        <v>4</v>
      </c>
      <c r="F1559" s="1">
        <v>799</v>
      </c>
      <c r="G1559" s="1">
        <v>159.80000000000001</v>
      </c>
      <c r="H1559" s="1" t="s">
        <v>1801</v>
      </c>
      <c r="I1559" s="1" t="s">
        <v>1802</v>
      </c>
      <c r="J1559" s="1" t="s">
        <v>1802</v>
      </c>
      <c r="K1559" s="1" t="s">
        <v>1807</v>
      </c>
      <c r="L1559" s="1">
        <v>100</v>
      </c>
      <c r="M1559" s="1">
        <v>639</v>
      </c>
      <c r="N1559">
        <f t="shared" si="216"/>
        <v>3036.2</v>
      </c>
      <c r="O1559">
        <f t="shared" si="217"/>
        <v>2556</v>
      </c>
      <c r="P1559">
        <f t="shared" si="218"/>
        <v>480.19999999999982</v>
      </c>
      <c r="Q1559">
        <f t="shared" si="219"/>
        <v>0.15815822409590932</v>
      </c>
      <c r="R1559">
        <f t="shared" si="220"/>
        <v>3036.2</v>
      </c>
      <c r="S1559">
        <f t="shared" si="221"/>
        <v>480.19999999999982</v>
      </c>
      <c r="T1559" t="str">
        <f t="shared" si="222"/>
        <v>Jan</v>
      </c>
      <c r="U1559" t="str">
        <f t="shared" si="223"/>
        <v>Jan-2024</v>
      </c>
      <c r="V1559" s="3">
        <f t="shared" si="224"/>
        <v>45292</v>
      </c>
      <c r="W1559" t="str">
        <f>VLOOKUP(D1559,Products!A:G,3,FALSE)</f>
        <v>Fashion</v>
      </c>
      <c r="X1559" t="str">
        <f>VLOOKUP(D1559,Products!A:G,2,FALSE)</f>
        <v>Backpack</v>
      </c>
    </row>
    <row r="1560" spans="1:24">
      <c r="A1560" s="1" t="s">
        <v>3372</v>
      </c>
      <c r="B1560" s="2">
        <v>45472</v>
      </c>
      <c r="C1560" s="1" t="s">
        <v>789</v>
      </c>
      <c r="D1560" s="1" t="s">
        <v>1761</v>
      </c>
      <c r="E1560" s="1">
        <v>1</v>
      </c>
      <c r="F1560" s="1">
        <v>499</v>
      </c>
      <c r="G1560" s="1">
        <v>24.95</v>
      </c>
      <c r="H1560" s="1" t="s">
        <v>1805</v>
      </c>
      <c r="I1560" s="1" t="s">
        <v>1802</v>
      </c>
      <c r="J1560" s="1" t="s">
        <v>1802</v>
      </c>
      <c r="K1560" s="1" t="s">
        <v>1810</v>
      </c>
      <c r="L1560" s="1">
        <v>50</v>
      </c>
      <c r="M1560" s="1">
        <v>394</v>
      </c>
      <c r="N1560">
        <f t="shared" si="216"/>
        <v>474.05</v>
      </c>
      <c r="O1560">
        <f t="shared" si="217"/>
        <v>394</v>
      </c>
      <c r="P1560">
        <f t="shared" si="218"/>
        <v>80.050000000000011</v>
      </c>
      <c r="Q1560">
        <f t="shared" si="219"/>
        <v>0.16886404387722817</v>
      </c>
      <c r="R1560">
        <f t="shared" si="220"/>
        <v>474.05</v>
      </c>
      <c r="S1560">
        <f t="shared" si="221"/>
        <v>80.050000000000011</v>
      </c>
      <c r="T1560" t="str">
        <f t="shared" si="222"/>
        <v>Jun</v>
      </c>
      <c r="U1560" t="str">
        <f t="shared" si="223"/>
        <v>Jun-2024</v>
      </c>
      <c r="V1560" s="3">
        <f t="shared" si="224"/>
        <v>45444</v>
      </c>
      <c r="W1560" t="str">
        <f>VLOOKUP(D1560,Products!A:G,3,FALSE)</f>
        <v>Beauty &amp; Personal Care</v>
      </c>
      <c r="X1560" t="str">
        <f>VLOOKUP(D1560,Products!A:G,2,FALSE)</f>
        <v>Trimmer</v>
      </c>
    </row>
    <row r="1561" spans="1:24">
      <c r="A1561" s="1" t="s">
        <v>3373</v>
      </c>
      <c r="B1561" s="2">
        <v>45537</v>
      </c>
      <c r="C1561" s="1" t="s">
        <v>964</v>
      </c>
      <c r="D1561" s="1" t="s">
        <v>1696</v>
      </c>
      <c r="E1561" s="1">
        <v>3</v>
      </c>
      <c r="F1561" s="1">
        <v>799</v>
      </c>
      <c r="G1561" s="1">
        <v>0</v>
      </c>
      <c r="H1561" s="1" t="s">
        <v>1821</v>
      </c>
      <c r="I1561" s="1" t="s">
        <v>1815</v>
      </c>
      <c r="J1561" s="1" t="s">
        <v>1815</v>
      </c>
      <c r="K1561" s="1" t="s">
        <v>1813</v>
      </c>
      <c r="L1561" s="1">
        <v>70</v>
      </c>
      <c r="M1561" s="1">
        <v>613</v>
      </c>
      <c r="N1561">
        <f t="shared" si="216"/>
        <v>2397</v>
      </c>
      <c r="O1561">
        <f t="shared" si="217"/>
        <v>1839</v>
      </c>
      <c r="P1561">
        <f t="shared" si="218"/>
        <v>558</v>
      </c>
      <c r="Q1561">
        <f t="shared" si="219"/>
        <v>0.23279098873591991</v>
      </c>
      <c r="R1561">
        <f t="shared" si="220"/>
        <v>0</v>
      </c>
      <c r="S1561">
        <f t="shared" si="221"/>
        <v>0</v>
      </c>
      <c r="T1561" t="str">
        <f t="shared" si="222"/>
        <v>Sep</v>
      </c>
      <c r="U1561" t="str">
        <f t="shared" si="223"/>
        <v>Sep-2024</v>
      </c>
      <c r="V1561" s="3">
        <f t="shared" si="224"/>
        <v>45536</v>
      </c>
      <c r="W1561" t="str">
        <f>VLOOKUP(D1561,Products!A:G,3,FALSE)</f>
        <v>Fashion</v>
      </c>
      <c r="X1561" t="str">
        <f>VLOOKUP(D1561,Products!A:G,2,FALSE)</f>
        <v>T-Shirt</v>
      </c>
    </row>
    <row r="1562" spans="1:24">
      <c r="A1562" s="1" t="s">
        <v>3374</v>
      </c>
      <c r="B1562" s="2">
        <v>45297</v>
      </c>
      <c r="C1562" s="1" t="s">
        <v>1155</v>
      </c>
      <c r="D1562" s="1" t="s">
        <v>1764</v>
      </c>
      <c r="E1562" s="1">
        <v>1</v>
      </c>
      <c r="F1562" s="1">
        <v>499</v>
      </c>
      <c r="G1562" s="1">
        <v>49.9</v>
      </c>
      <c r="H1562" s="1" t="s">
        <v>1805</v>
      </c>
      <c r="I1562" s="1" t="s">
        <v>1802</v>
      </c>
      <c r="J1562" s="1" t="s">
        <v>1802</v>
      </c>
      <c r="K1562" s="1" t="s">
        <v>1817</v>
      </c>
      <c r="L1562" s="1">
        <v>80</v>
      </c>
      <c r="M1562" s="1">
        <v>334</v>
      </c>
      <c r="N1562">
        <f t="shared" si="216"/>
        <v>449.1</v>
      </c>
      <c r="O1562">
        <f t="shared" si="217"/>
        <v>334</v>
      </c>
      <c r="P1562">
        <f t="shared" si="218"/>
        <v>115.10000000000002</v>
      </c>
      <c r="Q1562">
        <f t="shared" si="219"/>
        <v>0.25629035849476733</v>
      </c>
      <c r="R1562">
        <f t="shared" si="220"/>
        <v>449.1</v>
      </c>
      <c r="S1562">
        <f t="shared" si="221"/>
        <v>115.10000000000002</v>
      </c>
      <c r="T1562" t="str">
        <f t="shared" si="222"/>
        <v>Jan</v>
      </c>
      <c r="U1562" t="str">
        <f t="shared" si="223"/>
        <v>Jan-2024</v>
      </c>
      <c r="V1562" s="3">
        <f t="shared" si="224"/>
        <v>45292</v>
      </c>
      <c r="W1562" t="str">
        <f>VLOOKUP(D1562,Products!A:G,3,FALSE)</f>
        <v>Beauty &amp; Personal Care</v>
      </c>
      <c r="X1562" t="str">
        <f>VLOOKUP(D1562,Products!A:G,2,FALSE)</f>
        <v>Skin Care Kit</v>
      </c>
    </row>
    <row r="1563" spans="1:24">
      <c r="A1563" s="1" t="s">
        <v>3375</v>
      </c>
      <c r="B1563" s="2">
        <v>45618</v>
      </c>
      <c r="C1563" s="1" t="s">
        <v>697</v>
      </c>
      <c r="D1563" s="1" t="s">
        <v>1709</v>
      </c>
      <c r="E1563" s="1">
        <v>3</v>
      </c>
      <c r="F1563" s="1">
        <v>799</v>
      </c>
      <c r="G1563" s="1">
        <v>239.7</v>
      </c>
      <c r="H1563" s="1" t="s">
        <v>1805</v>
      </c>
      <c r="I1563" s="1" t="s">
        <v>1802</v>
      </c>
      <c r="J1563" s="1" t="s">
        <v>1802</v>
      </c>
      <c r="K1563" s="1" t="s">
        <v>1810</v>
      </c>
      <c r="L1563" s="1">
        <v>60</v>
      </c>
      <c r="M1563" s="1">
        <v>566</v>
      </c>
      <c r="N1563">
        <f t="shared" si="216"/>
        <v>2157.3000000000002</v>
      </c>
      <c r="O1563">
        <f t="shared" si="217"/>
        <v>1698</v>
      </c>
      <c r="P1563">
        <f t="shared" si="218"/>
        <v>459.30000000000018</v>
      </c>
      <c r="Q1563">
        <f t="shared" si="219"/>
        <v>0.21290502016409407</v>
      </c>
      <c r="R1563">
        <f t="shared" si="220"/>
        <v>2157.3000000000002</v>
      </c>
      <c r="S1563">
        <f t="shared" si="221"/>
        <v>459.30000000000018</v>
      </c>
      <c r="T1563" t="str">
        <f t="shared" si="222"/>
        <v>Nov</v>
      </c>
      <c r="U1563" t="str">
        <f t="shared" si="223"/>
        <v>Nov-2024</v>
      </c>
      <c r="V1563" s="3">
        <f t="shared" si="224"/>
        <v>45597</v>
      </c>
      <c r="W1563" t="str">
        <f>VLOOKUP(D1563,Products!A:G,3,FALSE)</f>
        <v>Fashion</v>
      </c>
      <c r="X1563" t="str">
        <f>VLOOKUP(D1563,Products!A:G,2,FALSE)</f>
        <v>Sneakers</v>
      </c>
    </row>
    <row r="1564" spans="1:24">
      <c r="A1564" s="1" t="s">
        <v>3376</v>
      </c>
      <c r="B1564" s="2">
        <v>45306</v>
      </c>
      <c r="C1564" s="1" t="s">
        <v>337</v>
      </c>
      <c r="D1564" s="1" t="s">
        <v>1753</v>
      </c>
      <c r="E1564" s="1">
        <v>3</v>
      </c>
      <c r="F1564" s="1">
        <v>799</v>
      </c>
      <c r="G1564" s="1">
        <v>239.7</v>
      </c>
      <c r="H1564" s="1" t="s">
        <v>1805</v>
      </c>
      <c r="I1564" s="1" t="s">
        <v>1802</v>
      </c>
      <c r="J1564" s="1" t="s">
        <v>1802</v>
      </c>
      <c r="K1564" s="1" t="s">
        <v>1810</v>
      </c>
      <c r="L1564" s="1">
        <v>80</v>
      </c>
      <c r="M1564" s="1">
        <v>445</v>
      </c>
      <c r="N1564">
        <f t="shared" si="216"/>
        <v>2157.3000000000002</v>
      </c>
      <c r="O1564">
        <f t="shared" si="217"/>
        <v>1335</v>
      </c>
      <c r="P1564">
        <f t="shared" si="218"/>
        <v>822.30000000000018</v>
      </c>
      <c r="Q1564">
        <f t="shared" si="219"/>
        <v>0.3811709080795439</v>
      </c>
      <c r="R1564">
        <f t="shared" si="220"/>
        <v>2157.3000000000002</v>
      </c>
      <c r="S1564">
        <f t="shared" si="221"/>
        <v>822.30000000000018</v>
      </c>
      <c r="T1564" t="str">
        <f t="shared" si="222"/>
        <v>Jan</v>
      </c>
      <c r="U1564" t="str">
        <f t="shared" si="223"/>
        <v>Jan-2024</v>
      </c>
      <c r="V1564" s="3">
        <f t="shared" si="224"/>
        <v>45292</v>
      </c>
      <c r="W1564" t="str">
        <f>VLOOKUP(D1564,Products!A:G,3,FALSE)</f>
        <v>Beauty &amp; Personal Care</v>
      </c>
      <c r="X1564" t="str">
        <f>VLOOKUP(D1564,Products!A:G,2,FALSE)</f>
        <v>Face Wash</v>
      </c>
    </row>
    <row r="1565" spans="1:24">
      <c r="A1565" s="1" t="s">
        <v>3377</v>
      </c>
      <c r="B1565" s="2">
        <v>45325</v>
      </c>
      <c r="C1565" s="1" t="s">
        <v>283</v>
      </c>
      <c r="D1565" s="1" t="s">
        <v>1676</v>
      </c>
      <c r="E1565" s="1">
        <v>4</v>
      </c>
      <c r="F1565" s="1">
        <v>299</v>
      </c>
      <c r="G1565" s="1">
        <v>119.6</v>
      </c>
      <c r="H1565" s="1" t="s">
        <v>1823</v>
      </c>
      <c r="I1565" s="1" t="s">
        <v>1802</v>
      </c>
      <c r="J1565" s="1" t="s">
        <v>1802</v>
      </c>
      <c r="K1565" s="1" t="s">
        <v>1807</v>
      </c>
      <c r="L1565" s="1">
        <v>100</v>
      </c>
      <c r="M1565" s="1">
        <v>197</v>
      </c>
      <c r="N1565">
        <f t="shared" si="216"/>
        <v>1076.4000000000001</v>
      </c>
      <c r="O1565">
        <f t="shared" si="217"/>
        <v>788</v>
      </c>
      <c r="P1565">
        <f t="shared" si="218"/>
        <v>288.40000000000009</v>
      </c>
      <c r="Q1565">
        <f t="shared" si="219"/>
        <v>0.26793013749535494</v>
      </c>
      <c r="R1565">
        <f t="shared" si="220"/>
        <v>1076.4000000000001</v>
      </c>
      <c r="S1565">
        <f t="shared" si="221"/>
        <v>288.40000000000009</v>
      </c>
      <c r="T1565" t="str">
        <f t="shared" si="222"/>
        <v>Feb</v>
      </c>
      <c r="U1565" t="str">
        <f t="shared" si="223"/>
        <v>Feb-2024</v>
      </c>
      <c r="V1565" s="3">
        <f t="shared" si="224"/>
        <v>45323</v>
      </c>
      <c r="W1565" t="str">
        <f>VLOOKUP(D1565,Products!A:G,3,FALSE)</f>
        <v>Electronics</v>
      </c>
      <c r="X1565" t="str">
        <f>VLOOKUP(D1565,Products!A:G,2,FALSE)</f>
        <v>Laptop</v>
      </c>
    </row>
    <row r="1566" spans="1:24">
      <c r="A1566" s="1" t="s">
        <v>3378</v>
      </c>
      <c r="B1566" s="2">
        <v>45760</v>
      </c>
      <c r="C1566" s="1" t="s">
        <v>1616</v>
      </c>
      <c r="D1566" s="1" t="s">
        <v>1797</v>
      </c>
      <c r="E1566" s="1">
        <v>1</v>
      </c>
      <c r="F1566" s="1">
        <v>399</v>
      </c>
      <c r="G1566" s="1">
        <v>39.9</v>
      </c>
      <c r="H1566" s="1" t="s">
        <v>1805</v>
      </c>
      <c r="I1566" s="1" t="s">
        <v>1802</v>
      </c>
      <c r="J1566" s="1" t="s">
        <v>1802</v>
      </c>
      <c r="K1566" s="1" t="s">
        <v>1819</v>
      </c>
      <c r="L1566" s="1">
        <v>100</v>
      </c>
      <c r="M1566" s="1">
        <v>278</v>
      </c>
      <c r="N1566">
        <f t="shared" si="216"/>
        <v>359.1</v>
      </c>
      <c r="O1566">
        <f t="shared" si="217"/>
        <v>278</v>
      </c>
      <c r="P1566">
        <f t="shared" si="218"/>
        <v>81.100000000000023</v>
      </c>
      <c r="Q1566">
        <f t="shared" si="219"/>
        <v>0.22584238373712062</v>
      </c>
      <c r="R1566">
        <f t="shared" si="220"/>
        <v>359.1</v>
      </c>
      <c r="S1566">
        <f t="shared" si="221"/>
        <v>81.100000000000023</v>
      </c>
      <c r="T1566" t="str">
        <f t="shared" si="222"/>
        <v>Apr</v>
      </c>
      <c r="U1566" t="str">
        <f t="shared" si="223"/>
        <v>Apr-2025</v>
      </c>
      <c r="V1566" s="3">
        <f t="shared" si="224"/>
        <v>45748</v>
      </c>
      <c r="W1566" t="str">
        <f>VLOOKUP(D1566,Products!A:G,3,FALSE)</f>
        <v>Sports &amp; Fitness</v>
      </c>
      <c r="X1566" t="str">
        <f>VLOOKUP(D1566,Products!A:G,2,FALSE)</f>
        <v>Cricket Bat</v>
      </c>
    </row>
    <row r="1567" spans="1:24">
      <c r="A1567" s="1" t="s">
        <v>3379</v>
      </c>
      <c r="B1567" s="2">
        <v>45556</v>
      </c>
      <c r="C1567" s="1" t="s">
        <v>451</v>
      </c>
      <c r="D1567" s="1" t="s">
        <v>1710</v>
      </c>
      <c r="E1567" s="1">
        <v>2</v>
      </c>
      <c r="F1567" s="1">
        <v>3999</v>
      </c>
      <c r="G1567" s="1">
        <v>0</v>
      </c>
      <c r="H1567" s="1" t="s">
        <v>1801</v>
      </c>
      <c r="I1567" s="1" t="s">
        <v>1815</v>
      </c>
      <c r="J1567" s="1" t="s">
        <v>1815</v>
      </c>
      <c r="K1567" s="1" t="s">
        <v>1817</v>
      </c>
      <c r="L1567" s="1">
        <v>50</v>
      </c>
      <c r="M1567" s="1">
        <v>3007</v>
      </c>
      <c r="N1567">
        <f t="shared" si="216"/>
        <v>7998</v>
      </c>
      <c r="O1567">
        <f t="shared" si="217"/>
        <v>6014</v>
      </c>
      <c r="P1567">
        <f t="shared" si="218"/>
        <v>1984</v>
      </c>
      <c r="Q1567">
        <f t="shared" si="219"/>
        <v>0.24806201550387597</v>
      </c>
      <c r="R1567">
        <f t="shared" si="220"/>
        <v>0</v>
      </c>
      <c r="S1567">
        <f t="shared" si="221"/>
        <v>0</v>
      </c>
      <c r="T1567" t="str">
        <f t="shared" si="222"/>
        <v>Sep</v>
      </c>
      <c r="U1567" t="str">
        <f t="shared" si="223"/>
        <v>Sep-2024</v>
      </c>
      <c r="V1567" s="3">
        <f t="shared" si="224"/>
        <v>45536</v>
      </c>
      <c r="W1567" t="str">
        <f>VLOOKUP(D1567,Products!A:G,3,FALSE)</f>
        <v>Fashion</v>
      </c>
      <c r="X1567" t="str">
        <f>VLOOKUP(D1567,Products!A:G,2,FALSE)</f>
        <v>Sneakers</v>
      </c>
    </row>
    <row r="1568" spans="1:24">
      <c r="A1568" s="1" t="s">
        <v>3380</v>
      </c>
      <c r="B1568" s="2">
        <v>45909</v>
      </c>
      <c r="C1568" s="1" t="s">
        <v>454</v>
      </c>
      <c r="D1568" s="1" t="s">
        <v>1699</v>
      </c>
      <c r="E1568" s="1">
        <v>1</v>
      </c>
      <c r="F1568" s="1">
        <v>999</v>
      </c>
      <c r="G1568" s="1">
        <v>99.9</v>
      </c>
      <c r="H1568" s="1" t="s">
        <v>1805</v>
      </c>
      <c r="I1568" s="1" t="s">
        <v>1802</v>
      </c>
      <c r="J1568" s="1" t="s">
        <v>1802</v>
      </c>
      <c r="K1568" s="1" t="s">
        <v>1819</v>
      </c>
      <c r="L1568" s="1">
        <v>70</v>
      </c>
      <c r="M1568" s="1">
        <v>693</v>
      </c>
      <c r="N1568">
        <f t="shared" si="216"/>
        <v>899.1</v>
      </c>
      <c r="O1568">
        <f t="shared" si="217"/>
        <v>693</v>
      </c>
      <c r="P1568">
        <f t="shared" si="218"/>
        <v>206.10000000000002</v>
      </c>
      <c r="Q1568">
        <f t="shared" si="219"/>
        <v>0.22922922922922925</v>
      </c>
      <c r="R1568">
        <f t="shared" si="220"/>
        <v>899.1</v>
      </c>
      <c r="S1568">
        <f t="shared" si="221"/>
        <v>206.10000000000002</v>
      </c>
      <c r="T1568" t="str">
        <f t="shared" si="222"/>
        <v>Sep</v>
      </c>
      <c r="U1568" t="str">
        <f t="shared" si="223"/>
        <v>Sep-2025</v>
      </c>
      <c r="V1568" s="3">
        <f t="shared" si="224"/>
        <v>45901</v>
      </c>
      <c r="W1568" t="str">
        <f>VLOOKUP(D1568,Products!A:G,3,FALSE)</f>
        <v>Fashion</v>
      </c>
      <c r="X1568" t="str">
        <f>VLOOKUP(D1568,Products!A:G,2,FALSE)</f>
        <v>T-Shirt</v>
      </c>
    </row>
    <row r="1569" spans="1:24">
      <c r="A1569" s="1" t="s">
        <v>3381</v>
      </c>
      <c r="B1569" s="2">
        <v>45764</v>
      </c>
      <c r="C1569" s="1" t="s">
        <v>399</v>
      </c>
      <c r="D1569" s="1" t="s">
        <v>1736</v>
      </c>
      <c r="E1569" s="1">
        <v>1</v>
      </c>
      <c r="F1569" s="1">
        <v>2499</v>
      </c>
      <c r="G1569" s="1">
        <v>499.8</v>
      </c>
      <c r="H1569" s="1" t="s">
        <v>1805</v>
      </c>
      <c r="I1569" s="1" t="s">
        <v>1802</v>
      </c>
      <c r="J1569" s="1" t="s">
        <v>1802</v>
      </c>
      <c r="K1569" s="1" t="s">
        <v>1819</v>
      </c>
      <c r="L1569" s="1">
        <v>80</v>
      </c>
      <c r="M1569" s="1">
        <v>1946</v>
      </c>
      <c r="N1569">
        <f t="shared" si="216"/>
        <v>1999.2</v>
      </c>
      <c r="O1569">
        <f t="shared" si="217"/>
        <v>1946</v>
      </c>
      <c r="P1569">
        <f t="shared" si="218"/>
        <v>53.200000000000045</v>
      </c>
      <c r="Q1569">
        <f t="shared" si="219"/>
        <v>2.6610644257703105E-2</v>
      </c>
      <c r="R1569">
        <f t="shared" si="220"/>
        <v>1999.2</v>
      </c>
      <c r="S1569">
        <f t="shared" si="221"/>
        <v>53.200000000000045</v>
      </c>
      <c r="T1569" t="str">
        <f t="shared" si="222"/>
        <v>Apr</v>
      </c>
      <c r="U1569" t="str">
        <f t="shared" si="223"/>
        <v>Apr-2025</v>
      </c>
      <c r="V1569" s="3">
        <f t="shared" si="224"/>
        <v>45748</v>
      </c>
      <c r="W1569" t="str">
        <f>VLOOKUP(D1569,Products!A:G,3,FALSE)</f>
        <v>Home &amp; Kitchen</v>
      </c>
      <c r="X1569" t="str">
        <f>VLOOKUP(D1569,Products!A:G,2,FALSE)</f>
        <v>Cookware Set</v>
      </c>
    </row>
    <row r="1570" spans="1:24">
      <c r="A1570" s="1" t="s">
        <v>3382</v>
      </c>
      <c r="B1570" s="2">
        <v>45295</v>
      </c>
      <c r="C1570" s="1" t="s">
        <v>890</v>
      </c>
      <c r="D1570" s="1" t="s">
        <v>1674</v>
      </c>
      <c r="E1570" s="1">
        <v>4</v>
      </c>
      <c r="F1570" s="1">
        <v>599</v>
      </c>
      <c r="G1570" s="1">
        <v>0</v>
      </c>
      <c r="H1570" s="1" t="s">
        <v>1801</v>
      </c>
      <c r="I1570" s="1" t="s">
        <v>1802</v>
      </c>
      <c r="J1570" s="1" t="s">
        <v>1802</v>
      </c>
      <c r="K1570" s="1" t="s">
        <v>1817</v>
      </c>
      <c r="L1570" s="1">
        <v>70</v>
      </c>
      <c r="M1570" s="1">
        <v>470</v>
      </c>
      <c r="N1570">
        <f t="shared" si="216"/>
        <v>2396</v>
      </c>
      <c r="O1570">
        <f t="shared" si="217"/>
        <v>1880</v>
      </c>
      <c r="P1570">
        <f t="shared" si="218"/>
        <v>516</v>
      </c>
      <c r="Q1570">
        <f t="shared" si="219"/>
        <v>0.21535893155258765</v>
      </c>
      <c r="R1570">
        <f t="shared" si="220"/>
        <v>2396</v>
      </c>
      <c r="S1570">
        <f t="shared" si="221"/>
        <v>516</v>
      </c>
      <c r="T1570" t="str">
        <f t="shared" si="222"/>
        <v>Jan</v>
      </c>
      <c r="U1570" t="str">
        <f t="shared" si="223"/>
        <v>Jan-2024</v>
      </c>
      <c r="V1570" s="3">
        <f t="shared" si="224"/>
        <v>45292</v>
      </c>
      <c r="W1570" t="str">
        <f>VLOOKUP(D1570,Products!A:G,3,FALSE)</f>
        <v>Electronics</v>
      </c>
      <c r="X1570" t="str">
        <f>VLOOKUP(D1570,Products!A:G,2,FALSE)</f>
        <v>Laptop</v>
      </c>
    </row>
    <row r="1571" spans="1:24">
      <c r="A1571" s="1" t="s">
        <v>3383</v>
      </c>
      <c r="B1571" s="2">
        <v>45746</v>
      </c>
      <c r="C1571" s="1" t="s">
        <v>860</v>
      </c>
      <c r="D1571" s="1" t="s">
        <v>1709</v>
      </c>
      <c r="E1571" s="1">
        <v>2</v>
      </c>
      <c r="F1571" s="1">
        <v>799</v>
      </c>
      <c r="G1571" s="1">
        <v>159.80000000000001</v>
      </c>
      <c r="H1571" s="1" t="s">
        <v>1805</v>
      </c>
      <c r="I1571" s="1" t="s">
        <v>1802</v>
      </c>
      <c r="J1571" s="1" t="s">
        <v>1802</v>
      </c>
      <c r="K1571" s="1" t="s">
        <v>1810</v>
      </c>
      <c r="L1571" s="1">
        <v>100</v>
      </c>
      <c r="M1571" s="1">
        <v>566</v>
      </c>
      <c r="N1571">
        <f t="shared" si="216"/>
        <v>1438.2</v>
      </c>
      <c r="O1571">
        <f t="shared" si="217"/>
        <v>1132</v>
      </c>
      <c r="P1571">
        <f t="shared" si="218"/>
        <v>306.20000000000005</v>
      </c>
      <c r="Q1571">
        <f t="shared" si="219"/>
        <v>0.21290502016409404</v>
      </c>
      <c r="R1571">
        <f t="shared" si="220"/>
        <v>1438.2</v>
      </c>
      <c r="S1571">
        <f t="shared" si="221"/>
        <v>306.20000000000005</v>
      </c>
      <c r="T1571" t="str">
        <f t="shared" si="222"/>
        <v>Mar</v>
      </c>
      <c r="U1571" t="str">
        <f t="shared" si="223"/>
        <v>Mar-2025</v>
      </c>
      <c r="V1571" s="3">
        <f t="shared" si="224"/>
        <v>45717</v>
      </c>
      <c r="W1571" t="str">
        <f>VLOOKUP(D1571,Products!A:G,3,FALSE)</f>
        <v>Fashion</v>
      </c>
      <c r="X1571" t="str">
        <f>VLOOKUP(D1571,Products!A:G,2,FALSE)</f>
        <v>Sneakers</v>
      </c>
    </row>
    <row r="1572" spans="1:24">
      <c r="A1572" s="1" t="s">
        <v>3384</v>
      </c>
      <c r="B1572" s="2">
        <v>45871</v>
      </c>
      <c r="C1572" s="1" t="s">
        <v>1202</v>
      </c>
      <c r="D1572" s="1" t="s">
        <v>1731</v>
      </c>
      <c r="E1572" s="1">
        <v>1</v>
      </c>
      <c r="F1572" s="1">
        <v>1999</v>
      </c>
      <c r="G1572" s="1">
        <v>399.8</v>
      </c>
      <c r="H1572" s="1" t="s">
        <v>1805</v>
      </c>
      <c r="I1572" s="1" t="s">
        <v>1802</v>
      </c>
      <c r="J1572" s="1" t="s">
        <v>1802</v>
      </c>
      <c r="K1572" s="1" t="s">
        <v>1819</v>
      </c>
      <c r="L1572" s="1">
        <v>40</v>
      </c>
      <c r="M1572" s="1">
        <v>1547</v>
      </c>
      <c r="N1572">
        <f t="shared" si="216"/>
        <v>1599.2</v>
      </c>
      <c r="O1572">
        <f t="shared" si="217"/>
        <v>1547</v>
      </c>
      <c r="P1572">
        <f t="shared" si="218"/>
        <v>52.200000000000045</v>
      </c>
      <c r="Q1572">
        <f t="shared" si="219"/>
        <v>3.2641320660330195E-2</v>
      </c>
      <c r="R1572">
        <f t="shared" si="220"/>
        <v>1599.2</v>
      </c>
      <c r="S1572">
        <f t="shared" si="221"/>
        <v>52.200000000000045</v>
      </c>
      <c r="T1572" t="str">
        <f t="shared" si="222"/>
        <v>Aug</v>
      </c>
      <c r="U1572" t="str">
        <f t="shared" si="223"/>
        <v>Aug-2025</v>
      </c>
      <c r="V1572" s="3">
        <f t="shared" si="224"/>
        <v>45870</v>
      </c>
      <c r="W1572" t="str">
        <f>VLOOKUP(D1572,Products!A:G,3,FALSE)</f>
        <v>Home &amp; Kitchen</v>
      </c>
      <c r="X1572" t="str">
        <f>VLOOKUP(D1572,Products!A:G,2,FALSE)</f>
        <v>Air Fryer</v>
      </c>
    </row>
    <row r="1573" spans="1:24">
      <c r="A1573" s="1" t="s">
        <v>3385</v>
      </c>
      <c r="B1573" s="2">
        <v>45788</v>
      </c>
      <c r="C1573" s="1" t="s">
        <v>256</v>
      </c>
      <c r="D1573" s="1" t="s">
        <v>1731</v>
      </c>
      <c r="E1573" s="1">
        <v>1</v>
      </c>
      <c r="F1573" s="1">
        <v>1999</v>
      </c>
      <c r="G1573" s="1">
        <v>0</v>
      </c>
      <c r="H1573" s="1" t="s">
        <v>1801</v>
      </c>
      <c r="I1573" s="1" t="s">
        <v>1815</v>
      </c>
      <c r="J1573" s="1" t="s">
        <v>1815</v>
      </c>
      <c r="K1573" s="1" t="s">
        <v>1810</v>
      </c>
      <c r="L1573" s="1">
        <v>40</v>
      </c>
      <c r="M1573" s="1">
        <v>1547</v>
      </c>
      <c r="N1573">
        <f t="shared" si="216"/>
        <v>1999</v>
      </c>
      <c r="O1573">
        <f t="shared" si="217"/>
        <v>1547</v>
      </c>
      <c r="P1573">
        <f t="shared" si="218"/>
        <v>452</v>
      </c>
      <c r="Q1573">
        <f t="shared" si="219"/>
        <v>0.22611305652826413</v>
      </c>
      <c r="R1573">
        <f t="shared" si="220"/>
        <v>0</v>
      </c>
      <c r="S1573">
        <f t="shared" si="221"/>
        <v>0</v>
      </c>
      <c r="T1573" t="str">
        <f t="shared" si="222"/>
        <v>May</v>
      </c>
      <c r="U1573" t="str">
        <f t="shared" si="223"/>
        <v>May-2025</v>
      </c>
      <c r="V1573" s="3">
        <f t="shared" si="224"/>
        <v>45778</v>
      </c>
      <c r="W1573" t="str">
        <f>VLOOKUP(D1573,Products!A:G,3,FALSE)</f>
        <v>Home &amp; Kitchen</v>
      </c>
      <c r="X1573" t="str">
        <f>VLOOKUP(D1573,Products!A:G,2,FALSE)</f>
        <v>Air Fryer</v>
      </c>
    </row>
    <row r="1574" spans="1:24">
      <c r="A1574" s="1" t="s">
        <v>3386</v>
      </c>
      <c r="B1574" s="2">
        <v>45679</v>
      </c>
      <c r="C1574" s="1" t="s">
        <v>562</v>
      </c>
      <c r="D1574" s="1" t="s">
        <v>1726</v>
      </c>
      <c r="E1574" s="1">
        <v>1</v>
      </c>
      <c r="F1574" s="1">
        <v>599</v>
      </c>
      <c r="G1574" s="1">
        <v>119.8</v>
      </c>
      <c r="H1574" s="1" t="s">
        <v>1805</v>
      </c>
      <c r="I1574" s="1" t="s">
        <v>1802</v>
      </c>
      <c r="J1574" s="1" t="s">
        <v>1809</v>
      </c>
      <c r="K1574" s="1" t="s">
        <v>1813</v>
      </c>
      <c r="L1574" s="1">
        <v>40</v>
      </c>
      <c r="M1574" s="1">
        <v>358</v>
      </c>
      <c r="N1574">
        <f t="shared" si="216"/>
        <v>479.2</v>
      </c>
      <c r="O1574">
        <f t="shared" si="217"/>
        <v>358</v>
      </c>
      <c r="P1574">
        <f t="shared" si="218"/>
        <v>121.19999999999999</v>
      </c>
      <c r="Q1574">
        <f t="shared" si="219"/>
        <v>0.25292153589315525</v>
      </c>
      <c r="R1574">
        <f t="shared" si="220"/>
        <v>479.2</v>
      </c>
      <c r="S1574">
        <f t="shared" si="221"/>
        <v>121.19999999999999</v>
      </c>
      <c r="T1574" t="str">
        <f t="shared" si="222"/>
        <v>Jan</v>
      </c>
      <c r="U1574" t="str">
        <f t="shared" si="223"/>
        <v>Jan-2025</v>
      </c>
      <c r="V1574" s="3">
        <f t="shared" si="224"/>
        <v>45658</v>
      </c>
      <c r="W1574" t="str">
        <f>VLOOKUP(D1574,Products!A:G,3,FALSE)</f>
        <v>Home &amp; Kitchen</v>
      </c>
      <c r="X1574" t="str">
        <f>VLOOKUP(D1574,Products!A:G,2,FALSE)</f>
        <v>Mixer Grinder</v>
      </c>
    </row>
    <row r="1575" spans="1:24">
      <c r="A1575" s="1" t="s">
        <v>3387</v>
      </c>
      <c r="B1575" s="2">
        <v>45486</v>
      </c>
      <c r="C1575" s="1" t="s">
        <v>1295</v>
      </c>
      <c r="D1575" s="1" t="s">
        <v>1686</v>
      </c>
      <c r="E1575" s="1">
        <v>1</v>
      </c>
      <c r="F1575" s="1">
        <v>1299</v>
      </c>
      <c r="G1575" s="1">
        <v>129.9</v>
      </c>
      <c r="H1575" s="1" t="s">
        <v>1805</v>
      </c>
      <c r="I1575" s="1" t="s">
        <v>1802</v>
      </c>
      <c r="J1575" s="1" t="s">
        <v>1802</v>
      </c>
      <c r="K1575" s="1" t="s">
        <v>1817</v>
      </c>
      <c r="L1575" s="1">
        <v>40</v>
      </c>
      <c r="M1575" s="1">
        <v>881</v>
      </c>
      <c r="N1575">
        <f t="shared" si="216"/>
        <v>1169.0999999999999</v>
      </c>
      <c r="O1575">
        <f t="shared" si="217"/>
        <v>881</v>
      </c>
      <c r="P1575">
        <f t="shared" si="218"/>
        <v>288.09999999999991</v>
      </c>
      <c r="Q1575">
        <f t="shared" si="219"/>
        <v>0.24642887691386531</v>
      </c>
      <c r="R1575">
        <f t="shared" si="220"/>
        <v>1169.0999999999999</v>
      </c>
      <c r="S1575">
        <f t="shared" si="221"/>
        <v>288.09999999999991</v>
      </c>
      <c r="T1575" t="str">
        <f t="shared" si="222"/>
        <v>Jul</v>
      </c>
      <c r="U1575" t="str">
        <f t="shared" si="223"/>
        <v>Jul-2024</v>
      </c>
      <c r="V1575" s="3">
        <f t="shared" si="224"/>
        <v>45474</v>
      </c>
      <c r="W1575" t="str">
        <f>VLOOKUP(D1575,Products!A:G,3,FALSE)</f>
        <v>Electronics</v>
      </c>
      <c r="X1575" t="str">
        <f>VLOOKUP(D1575,Products!A:G,2,FALSE)</f>
        <v>Smartwatch</v>
      </c>
    </row>
    <row r="1576" spans="1:24">
      <c r="A1576" s="1" t="s">
        <v>3388</v>
      </c>
      <c r="B1576" s="2">
        <v>45714</v>
      </c>
      <c r="C1576" s="1" t="s">
        <v>641</v>
      </c>
      <c r="D1576" s="1" t="s">
        <v>1788</v>
      </c>
      <c r="E1576" s="1">
        <v>1</v>
      </c>
      <c r="F1576" s="1">
        <v>3999</v>
      </c>
      <c r="G1576" s="1">
        <v>399.9</v>
      </c>
      <c r="H1576" s="1" t="s">
        <v>1812</v>
      </c>
      <c r="I1576" s="1" t="s">
        <v>1802</v>
      </c>
      <c r="J1576" s="1" t="s">
        <v>1802</v>
      </c>
      <c r="K1576" s="1" t="s">
        <v>1807</v>
      </c>
      <c r="L1576" s="1">
        <v>60</v>
      </c>
      <c r="M1576" s="1">
        <v>3076</v>
      </c>
      <c r="N1576">
        <f t="shared" si="216"/>
        <v>3599.1</v>
      </c>
      <c r="O1576">
        <f t="shared" si="217"/>
        <v>3076</v>
      </c>
      <c r="P1576">
        <f t="shared" si="218"/>
        <v>523.09999999999991</v>
      </c>
      <c r="Q1576">
        <f t="shared" si="219"/>
        <v>0.1453418910283126</v>
      </c>
      <c r="R1576">
        <f t="shared" si="220"/>
        <v>3599.1</v>
      </c>
      <c r="S1576">
        <f t="shared" si="221"/>
        <v>523.09999999999991</v>
      </c>
      <c r="T1576" t="str">
        <f t="shared" si="222"/>
        <v>Feb</v>
      </c>
      <c r="U1576" t="str">
        <f t="shared" si="223"/>
        <v>Feb-2025</v>
      </c>
      <c r="V1576" s="3">
        <f t="shared" si="224"/>
        <v>45689</v>
      </c>
      <c r="W1576" t="str">
        <f>VLOOKUP(D1576,Products!A:G,3,FALSE)</f>
        <v>Sports &amp; Fitness</v>
      </c>
      <c r="X1576" t="str">
        <f>VLOOKUP(D1576,Products!A:G,2,FALSE)</f>
        <v>Dumbbells</v>
      </c>
    </row>
    <row r="1577" spans="1:24">
      <c r="A1577" s="1" t="s">
        <v>3389</v>
      </c>
      <c r="B1577" s="2">
        <v>45416</v>
      </c>
      <c r="C1577" s="1" t="s">
        <v>1214</v>
      </c>
      <c r="D1577" s="1" t="s">
        <v>1773</v>
      </c>
      <c r="E1577" s="1">
        <v>1</v>
      </c>
      <c r="F1577" s="1">
        <v>6999</v>
      </c>
      <c r="G1577" s="1">
        <v>349.95</v>
      </c>
      <c r="H1577" s="1" t="s">
        <v>1805</v>
      </c>
      <c r="I1577" s="1" t="s">
        <v>1802</v>
      </c>
      <c r="J1577" s="1" t="s">
        <v>1802</v>
      </c>
      <c r="K1577" s="1" t="s">
        <v>1803</v>
      </c>
      <c r="L1577" s="1">
        <v>40</v>
      </c>
      <c r="M1577" s="1">
        <v>4949</v>
      </c>
      <c r="N1577">
        <f t="shared" si="216"/>
        <v>6649.05</v>
      </c>
      <c r="O1577">
        <f t="shared" si="217"/>
        <v>4949</v>
      </c>
      <c r="P1577">
        <f t="shared" si="218"/>
        <v>1700.0500000000002</v>
      </c>
      <c r="Q1577">
        <f t="shared" si="219"/>
        <v>0.25568314270459691</v>
      </c>
      <c r="R1577">
        <f t="shared" si="220"/>
        <v>6649.05</v>
      </c>
      <c r="S1577">
        <f t="shared" si="221"/>
        <v>1700.0500000000002</v>
      </c>
      <c r="T1577" t="str">
        <f t="shared" si="222"/>
        <v>May</v>
      </c>
      <c r="U1577" t="str">
        <f t="shared" si="223"/>
        <v>May-2024</v>
      </c>
      <c r="V1577" s="3">
        <f t="shared" si="224"/>
        <v>45413</v>
      </c>
      <c r="W1577" t="str">
        <f>VLOOKUP(D1577,Products!A:G,3,FALSE)</f>
        <v>Beauty &amp; Personal Care</v>
      </c>
      <c r="X1577" t="str">
        <f>VLOOKUP(D1577,Products!A:G,2,FALSE)</f>
        <v>Perfume</v>
      </c>
    </row>
    <row r="1578" spans="1:24">
      <c r="A1578" s="1" t="s">
        <v>3390</v>
      </c>
      <c r="B1578" s="2">
        <v>45936</v>
      </c>
      <c r="C1578" s="1" t="s">
        <v>944</v>
      </c>
      <c r="D1578" s="1" t="s">
        <v>1751</v>
      </c>
      <c r="E1578" s="1">
        <v>1</v>
      </c>
      <c r="F1578" s="1">
        <v>1599</v>
      </c>
      <c r="G1578" s="1">
        <v>399.75</v>
      </c>
      <c r="H1578" s="1" t="s">
        <v>1805</v>
      </c>
      <c r="I1578" s="1" t="s">
        <v>1802</v>
      </c>
      <c r="J1578" s="1" t="s">
        <v>1802</v>
      </c>
      <c r="K1578" s="1" t="s">
        <v>1810</v>
      </c>
      <c r="L1578" s="1">
        <v>80</v>
      </c>
      <c r="M1578" s="1">
        <v>1023</v>
      </c>
      <c r="N1578">
        <f t="shared" si="216"/>
        <v>1199.25</v>
      </c>
      <c r="O1578">
        <f t="shared" si="217"/>
        <v>1023</v>
      </c>
      <c r="P1578">
        <f t="shared" si="218"/>
        <v>176.25</v>
      </c>
      <c r="Q1578">
        <f t="shared" si="219"/>
        <v>0.14696685428392744</v>
      </c>
      <c r="R1578">
        <f t="shared" si="220"/>
        <v>1199.25</v>
      </c>
      <c r="S1578">
        <f t="shared" si="221"/>
        <v>176.25</v>
      </c>
      <c r="T1578" t="str">
        <f t="shared" si="222"/>
        <v>Oct</v>
      </c>
      <c r="U1578" t="str">
        <f t="shared" si="223"/>
        <v>Oct-2025</v>
      </c>
      <c r="V1578" s="3">
        <f t="shared" si="224"/>
        <v>45931</v>
      </c>
      <c r="W1578" t="str">
        <f>VLOOKUP(D1578,Products!A:G,3,FALSE)</f>
        <v>Beauty &amp; Personal Care</v>
      </c>
      <c r="X1578" t="str">
        <f>VLOOKUP(D1578,Products!A:G,2,FALSE)</f>
        <v>Face Wash</v>
      </c>
    </row>
    <row r="1579" spans="1:24">
      <c r="A1579" s="1" t="s">
        <v>3391</v>
      </c>
      <c r="B1579" s="2">
        <v>45916</v>
      </c>
      <c r="C1579" s="1" t="s">
        <v>1340</v>
      </c>
      <c r="D1579" s="1" t="s">
        <v>1735</v>
      </c>
      <c r="E1579" s="1">
        <v>3</v>
      </c>
      <c r="F1579" s="1">
        <v>3999</v>
      </c>
      <c r="G1579" s="1">
        <v>0</v>
      </c>
      <c r="H1579" s="1" t="s">
        <v>1821</v>
      </c>
      <c r="I1579" s="1" t="s">
        <v>1815</v>
      </c>
      <c r="J1579" s="1" t="s">
        <v>1815</v>
      </c>
      <c r="K1579" s="1" t="s">
        <v>1807</v>
      </c>
      <c r="L1579" s="1">
        <v>60</v>
      </c>
      <c r="M1579" s="1">
        <v>2895</v>
      </c>
      <c r="N1579">
        <f t="shared" si="216"/>
        <v>11997</v>
      </c>
      <c r="O1579">
        <f t="shared" si="217"/>
        <v>8685</v>
      </c>
      <c r="P1579">
        <f t="shared" si="218"/>
        <v>3312</v>
      </c>
      <c r="Q1579">
        <f t="shared" si="219"/>
        <v>0.2760690172543136</v>
      </c>
      <c r="R1579">
        <f t="shared" si="220"/>
        <v>0</v>
      </c>
      <c r="S1579">
        <f t="shared" si="221"/>
        <v>0</v>
      </c>
      <c r="T1579" t="str">
        <f t="shared" si="222"/>
        <v>Sep</v>
      </c>
      <c r="U1579" t="str">
        <f t="shared" si="223"/>
        <v>Sep-2025</v>
      </c>
      <c r="V1579" s="3">
        <f t="shared" si="224"/>
        <v>45901</v>
      </c>
      <c r="W1579" t="str">
        <f>VLOOKUP(D1579,Products!A:G,3,FALSE)</f>
        <v>Home &amp; Kitchen</v>
      </c>
      <c r="X1579" t="str">
        <f>VLOOKUP(D1579,Products!A:G,2,FALSE)</f>
        <v>Cookware Set</v>
      </c>
    </row>
    <row r="1580" spans="1:24">
      <c r="A1580" s="1" t="s">
        <v>3392</v>
      </c>
      <c r="B1580" s="2">
        <v>45635</v>
      </c>
      <c r="C1580" s="1" t="s">
        <v>1566</v>
      </c>
      <c r="D1580" s="1" t="s">
        <v>1783</v>
      </c>
      <c r="E1580" s="1">
        <v>1</v>
      </c>
      <c r="F1580" s="1">
        <v>799</v>
      </c>
      <c r="G1580" s="1">
        <v>79.900000000000006</v>
      </c>
      <c r="H1580" s="1" t="s">
        <v>1821</v>
      </c>
      <c r="I1580" s="1" t="s">
        <v>1802</v>
      </c>
      <c r="J1580" s="1" t="s">
        <v>1802</v>
      </c>
      <c r="K1580" s="1" t="s">
        <v>1810</v>
      </c>
      <c r="L1580" s="1">
        <v>100</v>
      </c>
      <c r="M1580" s="1">
        <v>560</v>
      </c>
      <c r="N1580">
        <f t="shared" si="216"/>
        <v>719.1</v>
      </c>
      <c r="O1580">
        <f t="shared" si="217"/>
        <v>560</v>
      </c>
      <c r="P1580">
        <f t="shared" si="218"/>
        <v>159.10000000000002</v>
      </c>
      <c r="Q1580">
        <f t="shared" si="219"/>
        <v>0.22124878320122376</v>
      </c>
      <c r="R1580">
        <f t="shared" si="220"/>
        <v>719.1</v>
      </c>
      <c r="S1580">
        <f t="shared" si="221"/>
        <v>159.10000000000002</v>
      </c>
      <c r="T1580" t="str">
        <f t="shared" si="222"/>
        <v>Dec</v>
      </c>
      <c r="U1580" t="str">
        <f t="shared" si="223"/>
        <v>Dec-2024</v>
      </c>
      <c r="V1580" s="3">
        <f t="shared" si="224"/>
        <v>45627</v>
      </c>
      <c r="W1580" t="str">
        <f>VLOOKUP(D1580,Products!A:G,3,FALSE)</f>
        <v>Sports &amp; Fitness</v>
      </c>
      <c r="X1580" t="str">
        <f>VLOOKUP(D1580,Products!A:G,2,FALSE)</f>
        <v>Running Shoes</v>
      </c>
    </row>
    <row r="1581" spans="1:24">
      <c r="A1581" s="1" t="s">
        <v>3393</v>
      </c>
      <c r="B1581" s="2">
        <v>45812</v>
      </c>
      <c r="C1581" s="1" t="s">
        <v>1283</v>
      </c>
      <c r="D1581" s="1" t="s">
        <v>1782</v>
      </c>
      <c r="E1581" s="1">
        <v>2</v>
      </c>
      <c r="F1581" s="1">
        <v>6999</v>
      </c>
      <c r="G1581" s="1">
        <v>0</v>
      </c>
      <c r="H1581" s="1" t="s">
        <v>1805</v>
      </c>
      <c r="I1581" s="1" t="s">
        <v>1802</v>
      </c>
      <c r="J1581" s="1" t="s">
        <v>1802</v>
      </c>
      <c r="K1581" s="1" t="s">
        <v>1813</v>
      </c>
      <c r="L1581" s="1">
        <v>100</v>
      </c>
      <c r="M1581" s="1">
        <v>4782</v>
      </c>
      <c r="N1581">
        <f t="shared" si="216"/>
        <v>13998</v>
      </c>
      <c r="O1581">
        <f t="shared" si="217"/>
        <v>9564</v>
      </c>
      <c r="P1581">
        <f t="shared" si="218"/>
        <v>4434</v>
      </c>
      <c r="Q1581">
        <f t="shared" si="219"/>
        <v>0.31675953707672527</v>
      </c>
      <c r="R1581">
        <f t="shared" si="220"/>
        <v>13998</v>
      </c>
      <c r="S1581">
        <f t="shared" si="221"/>
        <v>4434</v>
      </c>
      <c r="T1581" t="str">
        <f t="shared" si="222"/>
        <v>Jun</v>
      </c>
      <c r="U1581" t="str">
        <f t="shared" si="223"/>
        <v>Jun-2025</v>
      </c>
      <c r="V1581" s="3">
        <f t="shared" si="224"/>
        <v>45809</v>
      </c>
      <c r="W1581" t="str">
        <f>VLOOKUP(D1581,Products!A:G,3,FALSE)</f>
        <v>Sports &amp; Fitness</v>
      </c>
      <c r="X1581" t="str">
        <f>VLOOKUP(D1581,Products!A:G,2,FALSE)</f>
        <v>Running Shoes</v>
      </c>
    </row>
    <row r="1582" spans="1:24">
      <c r="A1582" s="1" t="s">
        <v>3394</v>
      </c>
      <c r="B1582" s="2">
        <v>45457</v>
      </c>
      <c r="C1582" s="1" t="s">
        <v>1149</v>
      </c>
      <c r="D1582" s="1" t="s">
        <v>1693</v>
      </c>
      <c r="E1582" s="1">
        <v>3</v>
      </c>
      <c r="F1582" s="1">
        <v>499</v>
      </c>
      <c r="G1582" s="1">
        <v>149.69999999999999</v>
      </c>
      <c r="H1582" s="1" t="s">
        <v>1805</v>
      </c>
      <c r="I1582" s="1" t="s">
        <v>1802</v>
      </c>
      <c r="J1582" s="1" t="s">
        <v>1802</v>
      </c>
      <c r="K1582" s="1" t="s">
        <v>1819</v>
      </c>
      <c r="L1582" s="1">
        <v>40</v>
      </c>
      <c r="M1582" s="1">
        <v>391</v>
      </c>
      <c r="N1582">
        <f t="shared" si="216"/>
        <v>1347.3</v>
      </c>
      <c r="O1582">
        <f t="shared" si="217"/>
        <v>1173</v>
      </c>
      <c r="P1582">
        <f t="shared" si="218"/>
        <v>174.29999999999995</v>
      </c>
      <c r="Q1582">
        <f t="shared" si="219"/>
        <v>0.12936985081273655</v>
      </c>
      <c r="R1582">
        <f t="shared" si="220"/>
        <v>1347.3</v>
      </c>
      <c r="S1582">
        <f t="shared" si="221"/>
        <v>174.29999999999995</v>
      </c>
      <c r="T1582" t="str">
        <f t="shared" si="222"/>
        <v>Jun</v>
      </c>
      <c r="U1582" t="str">
        <f t="shared" si="223"/>
        <v>Jun-2024</v>
      </c>
      <c r="V1582" s="3">
        <f t="shared" si="224"/>
        <v>45444</v>
      </c>
      <c r="W1582" t="str">
        <f>VLOOKUP(D1582,Products!A:G,3,FALSE)</f>
        <v>Electronics</v>
      </c>
      <c r="X1582" t="str">
        <f>VLOOKUP(D1582,Products!A:G,2,FALSE)</f>
        <v>Power Bank</v>
      </c>
    </row>
    <row r="1583" spans="1:24">
      <c r="A1583" s="1" t="s">
        <v>3395</v>
      </c>
      <c r="B1583" s="2">
        <v>45938</v>
      </c>
      <c r="C1583" s="1" t="s">
        <v>1031</v>
      </c>
      <c r="D1583" s="1" t="s">
        <v>1660</v>
      </c>
      <c r="E1583" s="1">
        <v>1</v>
      </c>
      <c r="F1583" s="1">
        <v>799</v>
      </c>
      <c r="G1583" s="1">
        <v>79.900000000000006</v>
      </c>
      <c r="H1583" s="1" t="s">
        <v>1823</v>
      </c>
      <c r="I1583" s="1" t="s">
        <v>1802</v>
      </c>
      <c r="J1583" s="1" t="s">
        <v>1802</v>
      </c>
      <c r="K1583" s="1" t="s">
        <v>1803</v>
      </c>
      <c r="L1583" s="1">
        <v>70</v>
      </c>
      <c r="M1583" s="1">
        <v>547</v>
      </c>
      <c r="N1583">
        <f t="shared" si="216"/>
        <v>719.1</v>
      </c>
      <c r="O1583">
        <f t="shared" si="217"/>
        <v>547</v>
      </c>
      <c r="P1583">
        <f t="shared" si="218"/>
        <v>172.10000000000002</v>
      </c>
      <c r="Q1583">
        <f t="shared" si="219"/>
        <v>0.23932693644833822</v>
      </c>
      <c r="R1583">
        <f t="shared" si="220"/>
        <v>719.1</v>
      </c>
      <c r="S1583">
        <f t="shared" si="221"/>
        <v>172.10000000000002</v>
      </c>
      <c r="T1583" t="str">
        <f t="shared" si="222"/>
        <v>Oct</v>
      </c>
      <c r="U1583" t="str">
        <f t="shared" si="223"/>
        <v>Oct-2025</v>
      </c>
      <c r="V1583" s="3">
        <f t="shared" si="224"/>
        <v>45931</v>
      </c>
      <c r="W1583" t="str">
        <f>VLOOKUP(D1583,Products!A:G,3,FALSE)</f>
        <v>Electronics</v>
      </c>
      <c r="X1583" t="str">
        <f>VLOOKUP(D1583,Products!A:G,2,FALSE)</f>
        <v>Smartphone</v>
      </c>
    </row>
    <row r="1584" spans="1:24">
      <c r="A1584" s="1" t="s">
        <v>3396</v>
      </c>
      <c r="B1584" s="2">
        <v>45428</v>
      </c>
      <c r="C1584" s="1" t="s">
        <v>384</v>
      </c>
      <c r="D1584" s="1" t="s">
        <v>1690</v>
      </c>
      <c r="E1584" s="1">
        <v>1</v>
      </c>
      <c r="F1584" s="1">
        <v>6999</v>
      </c>
      <c r="G1584" s="1">
        <v>0</v>
      </c>
      <c r="H1584" s="1" t="s">
        <v>1821</v>
      </c>
      <c r="I1584" s="1" t="s">
        <v>1815</v>
      </c>
      <c r="J1584" s="1" t="s">
        <v>1815</v>
      </c>
      <c r="K1584" s="1" t="s">
        <v>1803</v>
      </c>
      <c r="L1584" s="1">
        <v>40</v>
      </c>
      <c r="M1584" s="1">
        <v>4046</v>
      </c>
      <c r="N1584">
        <f t="shared" si="216"/>
        <v>6999</v>
      </c>
      <c r="O1584">
        <f t="shared" si="217"/>
        <v>4046</v>
      </c>
      <c r="P1584">
        <f t="shared" si="218"/>
        <v>2953</v>
      </c>
      <c r="Q1584">
        <f t="shared" si="219"/>
        <v>0.42191741677382483</v>
      </c>
      <c r="R1584">
        <f t="shared" si="220"/>
        <v>0</v>
      </c>
      <c r="S1584">
        <f t="shared" si="221"/>
        <v>0</v>
      </c>
      <c r="T1584" t="str">
        <f t="shared" si="222"/>
        <v>May</v>
      </c>
      <c r="U1584" t="str">
        <f t="shared" si="223"/>
        <v>May-2024</v>
      </c>
      <c r="V1584" s="3">
        <f t="shared" si="224"/>
        <v>45413</v>
      </c>
      <c r="W1584" t="str">
        <f>VLOOKUP(D1584,Products!A:G,3,FALSE)</f>
        <v>Electronics</v>
      </c>
      <c r="X1584" t="str">
        <f>VLOOKUP(D1584,Products!A:G,2,FALSE)</f>
        <v>Power Bank</v>
      </c>
    </row>
    <row r="1585" spans="1:24">
      <c r="A1585" s="1" t="s">
        <v>3397</v>
      </c>
      <c r="B1585" s="2">
        <v>45670</v>
      </c>
      <c r="C1585" s="1" t="s">
        <v>460</v>
      </c>
      <c r="D1585" s="1" t="s">
        <v>1686</v>
      </c>
      <c r="E1585" s="1">
        <v>1</v>
      </c>
      <c r="F1585" s="1">
        <v>1299</v>
      </c>
      <c r="G1585" s="1">
        <v>194.85</v>
      </c>
      <c r="H1585" s="1" t="s">
        <v>1805</v>
      </c>
      <c r="I1585" s="1" t="s">
        <v>1802</v>
      </c>
      <c r="J1585" s="1" t="s">
        <v>1809</v>
      </c>
      <c r="K1585" s="1" t="s">
        <v>1803</v>
      </c>
      <c r="L1585" s="1">
        <v>50</v>
      </c>
      <c r="M1585" s="1">
        <v>881</v>
      </c>
      <c r="N1585">
        <f t="shared" si="216"/>
        <v>1104.1500000000001</v>
      </c>
      <c r="O1585">
        <f t="shared" si="217"/>
        <v>881</v>
      </c>
      <c r="P1585">
        <f t="shared" si="218"/>
        <v>223.15000000000009</v>
      </c>
      <c r="Q1585">
        <f t="shared" si="219"/>
        <v>0.20210116379115162</v>
      </c>
      <c r="R1585">
        <f t="shared" si="220"/>
        <v>1104.1500000000001</v>
      </c>
      <c r="S1585">
        <f t="shared" si="221"/>
        <v>223.15000000000009</v>
      </c>
      <c r="T1585" t="str">
        <f t="shared" si="222"/>
        <v>Jan</v>
      </c>
      <c r="U1585" t="str">
        <f t="shared" si="223"/>
        <v>Jan-2025</v>
      </c>
      <c r="V1585" s="3">
        <f t="shared" si="224"/>
        <v>45658</v>
      </c>
      <c r="W1585" t="str">
        <f>VLOOKUP(D1585,Products!A:G,3,FALSE)</f>
        <v>Electronics</v>
      </c>
      <c r="X1585" t="str">
        <f>VLOOKUP(D1585,Products!A:G,2,FALSE)</f>
        <v>Smartwatch</v>
      </c>
    </row>
    <row r="1586" spans="1:24">
      <c r="A1586" s="1" t="s">
        <v>3398</v>
      </c>
      <c r="B1586" s="2">
        <v>45805</v>
      </c>
      <c r="C1586" s="1" t="s">
        <v>461</v>
      </c>
      <c r="D1586" s="1" t="s">
        <v>1790</v>
      </c>
      <c r="E1586" s="1">
        <v>2</v>
      </c>
      <c r="F1586" s="1">
        <v>999</v>
      </c>
      <c r="G1586" s="1">
        <v>299.7</v>
      </c>
      <c r="H1586" s="1" t="s">
        <v>1812</v>
      </c>
      <c r="I1586" s="1" t="s">
        <v>1802</v>
      </c>
      <c r="J1586" s="1" t="s">
        <v>1802</v>
      </c>
      <c r="K1586" s="1" t="s">
        <v>1813</v>
      </c>
      <c r="L1586" s="1">
        <v>100</v>
      </c>
      <c r="M1586" s="1">
        <v>629</v>
      </c>
      <c r="N1586">
        <f t="shared" si="216"/>
        <v>1698.3</v>
      </c>
      <c r="O1586">
        <f t="shared" si="217"/>
        <v>1258</v>
      </c>
      <c r="P1586">
        <f t="shared" si="218"/>
        <v>440.29999999999995</v>
      </c>
      <c r="Q1586">
        <f t="shared" si="219"/>
        <v>0.25925925925925924</v>
      </c>
      <c r="R1586">
        <f t="shared" si="220"/>
        <v>1698.3</v>
      </c>
      <c r="S1586">
        <f t="shared" si="221"/>
        <v>440.29999999999995</v>
      </c>
      <c r="T1586" t="str">
        <f t="shared" si="222"/>
        <v>May</v>
      </c>
      <c r="U1586" t="str">
        <f t="shared" si="223"/>
        <v>May-2025</v>
      </c>
      <c r="V1586" s="3">
        <f t="shared" si="224"/>
        <v>45778</v>
      </c>
      <c r="W1586" t="str">
        <f>VLOOKUP(D1586,Products!A:G,3,FALSE)</f>
        <v>Sports &amp; Fitness</v>
      </c>
      <c r="X1586" t="str">
        <f>VLOOKUP(D1586,Products!A:G,2,FALSE)</f>
        <v>Fitness Band</v>
      </c>
    </row>
    <row r="1587" spans="1:24">
      <c r="A1587" s="1" t="s">
        <v>3399</v>
      </c>
      <c r="B1587" s="2">
        <v>45788</v>
      </c>
      <c r="C1587" s="1" t="s">
        <v>820</v>
      </c>
      <c r="D1587" s="1" t="s">
        <v>1772</v>
      </c>
      <c r="E1587" s="1">
        <v>2</v>
      </c>
      <c r="F1587" s="1">
        <v>1999</v>
      </c>
      <c r="G1587" s="1">
        <v>0</v>
      </c>
      <c r="H1587" s="1" t="s">
        <v>1805</v>
      </c>
      <c r="I1587" s="1" t="s">
        <v>1815</v>
      </c>
      <c r="J1587" s="1" t="s">
        <v>1815</v>
      </c>
      <c r="K1587" s="1" t="s">
        <v>1817</v>
      </c>
      <c r="L1587" s="1">
        <v>60</v>
      </c>
      <c r="M1587" s="1">
        <v>1506</v>
      </c>
      <c r="N1587">
        <f t="shared" si="216"/>
        <v>3998</v>
      </c>
      <c r="O1587">
        <f t="shared" si="217"/>
        <v>3012</v>
      </c>
      <c r="P1587">
        <f t="shared" si="218"/>
        <v>986</v>
      </c>
      <c r="Q1587">
        <f t="shared" si="219"/>
        <v>0.2466233116558279</v>
      </c>
      <c r="R1587">
        <f t="shared" si="220"/>
        <v>0</v>
      </c>
      <c r="S1587">
        <f t="shared" si="221"/>
        <v>0</v>
      </c>
      <c r="T1587" t="str">
        <f t="shared" si="222"/>
        <v>May</v>
      </c>
      <c r="U1587" t="str">
        <f t="shared" si="223"/>
        <v>May-2025</v>
      </c>
      <c r="V1587" s="3">
        <f t="shared" si="224"/>
        <v>45778</v>
      </c>
      <c r="W1587" t="str">
        <f>VLOOKUP(D1587,Products!A:G,3,FALSE)</f>
        <v>Beauty &amp; Personal Care</v>
      </c>
      <c r="X1587" t="str">
        <f>VLOOKUP(D1587,Products!A:G,2,FALSE)</f>
        <v>Perfume</v>
      </c>
    </row>
    <row r="1588" spans="1:24">
      <c r="A1588" s="1" t="s">
        <v>3400</v>
      </c>
      <c r="B1588" s="2">
        <v>45905</v>
      </c>
      <c r="C1588" s="1" t="s">
        <v>765</v>
      </c>
      <c r="D1588" s="1" t="s">
        <v>1737</v>
      </c>
      <c r="E1588" s="1">
        <v>1</v>
      </c>
      <c r="F1588" s="1">
        <v>499</v>
      </c>
      <c r="G1588" s="1">
        <v>49.9</v>
      </c>
      <c r="H1588" s="1" t="s">
        <v>1805</v>
      </c>
      <c r="I1588" s="1" t="s">
        <v>1802</v>
      </c>
      <c r="J1588" s="1" t="s">
        <v>1802</v>
      </c>
      <c r="K1588" s="1" t="s">
        <v>1817</v>
      </c>
      <c r="L1588" s="1">
        <v>40</v>
      </c>
      <c r="M1588" s="1">
        <v>320</v>
      </c>
      <c r="N1588">
        <f t="shared" si="216"/>
        <v>449.1</v>
      </c>
      <c r="O1588">
        <f t="shared" si="217"/>
        <v>320</v>
      </c>
      <c r="P1588">
        <f t="shared" si="218"/>
        <v>129.10000000000002</v>
      </c>
      <c r="Q1588">
        <f t="shared" si="219"/>
        <v>0.28746381652193281</v>
      </c>
      <c r="R1588">
        <f t="shared" si="220"/>
        <v>449.1</v>
      </c>
      <c r="S1588">
        <f t="shared" si="221"/>
        <v>129.10000000000002</v>
      </c>
      <c r="T1588" t="str">
        <f t="shared" si="222"/>
        <v>Sep</v>
      </c>
      <c r="U1588" t="str">
        <f t="shared" si="223"/>
        <v>Sep-2025</v>
      </c>
      <c r="V1588" s="3">
        <f t="shared" si="224"/>
        <v>45901</v>
      </c>
      <c r="W1588" t="str">
        <f>VLOOKUP(D1588,Products!A:G,3,FALSE)</f>
        <v>Home &amp; Kitchen</v>
      </c>
      <c r="X1588" t="str">
        <f>VLOOKUP(D1588,Products!A:G,2,FALSE)</f>
        <v>Cookware Set</v>
      </c>
    </row>
    <row r="1589" spans="1:24">
      <c r="A1589" s="1" t="s">
        <v>3401</v>
      </c>
      <c r="B1589" s="2">
        <v>45440</v>
      </c>
      <c r="C1589" s="1" t="s">
        <v>1174</v>
      </c>
      <c r="D1589" s="1" t="s">
        <v>1789</v>
      </c>
      <c r="E1589" s="1">
        <v>1</v>
      </c>
      <c r="F1589" s="1">
        <v>999</v>
      </c>
      <c r="G1589" s="1">
        <v>0</v>
      </c>
      <c r="H1589" s="1" t="s">
        <v>1801</v>
      </c>
      <c r="I1589" s="1" t="s">
        <v>1815</v>
      </c>
      <c r="J1589" s="1" t="s">
        <v>1815</v>
      </c>
      <c r="K1589" s="1" t="s">
        <v>1813</v>
      </c>
      <c r="L1589" s="1">
        <v>80</v>
      </c>
      <c r="M1589" s="1">
        <v>727</v>
      </c>
      <c r="N1589">
        <f t="shared" si="216"/>
        <v>999</v>
      </c>
      <c r="O1589">
        <f t="shared" si="217"/>
        <v>727</v>
      </c>
      <c r="P1589">
        <f t="shared" si="218"/>
        <v>272</v>
      </c>
      <c r="Q1589">
        <f t="shared" si="219"/>
        <v>0.2722722722722723</v>
      </c>
      <c r="R1589">
        <f t="shared" si="220"/>
        <v>0</v>
      </c>
      <c r="S1589">
        <f t="shared" si="221"/>
        <v>0</v>
      </c>
      <c r="T1589" t="str">
        <f t="shared" si="222"/>
        <v>May</v>
      </c>
      <c r="U1589" t="str">
        <f t="shared" si="223"/>
        <v>May-2024</v>
      </c>
      <c r="V1589" s="3">
        <f t="shared" si="224"/>
        <v>45413</v>
      </c>
      <c r="W1589" t="str">
        <f>VLOOKUP(D1589,Products!A:G,3,FALSE)</f>
        <v>Sports &amp; Fitness</v>
      </c>
      <c r="X1589" t="str">
        <f>VLOOKUP(D1589,Products!A:G,2,FALSE)</f>
        <v>Dumbbells</v>
      </c>
    </row>
    <row r="1590" spans="1:24">
      <c r="A1590" s="1" t="s">
        <v>3402</v>
      </c>
      <c r="B1590" s="2">
        <v>45300</v>
      </c>
      <c r="C1590" s="1" t="s">
        <v>1305</v>
      </c>
      <c r="D1590" s="1" t="s">
        <v>1787</v>
      </c>
      <c r="E1590" s="1">
        <v>2</v>
      </c>
      <c r="F1590" s="1">
        <v>8999</v>
      </c>
      <c r="G1590" s="1">
        <v>1799.8</v>
      </c>
      <c r="H1590" s="1" t="s">
        <v>1801</v>
      </c>
      <c r="I1590" s="1" t="s">
        <v>1802</v>
      </c>
      <c r="J1590" s="1" t="s">
        <v>1802</v>
      </c>
      <c r="K1590" s="1" t="s">
        <v>1807</v>
      </c>
      <c r="L1590" s="1">
        <v>80</v>
      </c>
      <c r="M1590" s="1">
        <v>5811</v>
      </c>
      <c r="N1590">
        <f t="shared" si="216"/>
        <v>16198.2</v>
      </c>
      <c r="O1590">
        <f t="shared" si="217"/>
        <v>11622</v>
      </c>
      <c r="P1590">
        <f t="shared" si="218"/>
        <v>4576.2000000000007</v>
      </c>
      <c r="Q1590">
        <f t="shared" si="219"/>
        <v>0.28251287180057044</v>
      </c>
      <c r="R1590">
        <f t="shared" si="220"/>
        <v>16198.2</v>
      </c>
      <c r="S1590">
        <f t="shared" si="221"/>
        <v>4576.2000000000007</v>
      </c>
      <c r="T1590" t="str">
        <f t="shared" si="222"/>
        <v>Jan</v>
      </c>
      <c r="U1590" t="str">
        <f t="shared" si="223"/>
        <v>Jan-2024</v>
      </c>
      <c r="V1590" s="3">
        <f t="shared" si="224"/>
        <v>45292</v>
      </c>
      <c r="W1590" t="str">
        <f>VLOOKUP(D1590,Products!A:G,3,FALSE)</f>
        <v>Sports &amp; Fitness</v>
      </c>
      <c r="X1590" t="str">
        <f>VLOOKUP(D1590,Products!A:G,2,FALSE)</f>
        <v>Dumbbells</v>
      </c>
    </row>
    <row r="1591" spans="1:24">
      <c r="A1591" s="1" t="s">
        <v>3403</v>
      </c>
      <c r="B1591" s="2">
        <v>45409</v>
      </c>
      <c r="C1591" s="1" t="s">
        <v>1503</v>
      </c>
      <c r="D1591" s="1" t="s">
        <v>1764</v>
      </c>
      <c r="E1591" s="1">
        <v>1</v>
      </c>
      <c r="F1591" s="1">
        <v>499</v>
      </c>
      <c r="G1591" s="1">
        <v>0</v>
      </c>
      <c r="H1591" s="1" t="s">
        <v>1805</v>
      </c>
      <c r="I1591" s="1" t="s">
        <v>1815</v>
      </c>
      <c r="J1591" s="1" t="s">
        <v>1815</v>
      </c>
      <c r="K1591" s="1" t="s">
        <v>1807</v>
      </c>
      <c r="L1591" s="1">
        <v>80</v>
      </c>
      <c r="M1591" s="1">
        <v>334</v>
      </c>
      <c r="N1591">
        <f t="shared" si="216"/>
        <v>499</v>
      </c>
      <c r="O1591">
        <f t="shared" si="217"/>
        <v>334</v>
      </c>
      <c r="P1591">
        <f t="shared" si="218"/>
        <v>165</v>
      </c>
      <c r="Q1591">
        <f t="shared" si="219"/>
        <v>0.33066132264529058</v>
      </c>
      <c r="R1591">
        <f t="shared" si="220"/>
        <v>0</v>
      </c>
      <c r="S1591">
        <f t="shared" si="221"/>
        <v>0</v>
      </c>
      <c r="T1591" t="str">
        <f t="shared" si="222"/>
        <v>Apr</v>
      </c>
      <c r="U1591" t="str">
        <f t="shared" si="223"/>
        <v>Apr-2024</v>
      </c>
      <c r="V1591" s="3">
        <f t="shared" si="224"/>
        <v>45383</v>
      </c>
      <c r="W1591" t="str">
        <f>VLOOKUP(D1591,Products!A:G,3,FALSE)</f>
        <v>Beauty &amp; Personal Care</v>
      </c>
      <c r="X1591" t="str">
        <f>VLOOKUP(D1591,Products!A:G,2,FALSE)</f>
        <v>Skin Care Kit</v>
      </c>
    </row>
    <row r="1592" spans="1:24">
      <c r="A1592" s="1" t="s">
        <v>3404</v>
      </c>
      <c r="B1592" s="2">
        <v>45617</v>
      </c>
      <c r="C1592" s="1" t="s">
        <v>254</v>
      </c>
      <c r="D1592" s="1" t="s">
        <v>1762</v>
      </c>
      <c r="E1592" s="1">
        <v>3</v>
      </c>
      <c r="F1592" s="1">
        <v>999</v>
      </c>
      <c r="G1592" s="1">
        <v>599.4</v>
      </c>
      <c r="H1592" s="1" t="s">
        <v>1821</v>
      </c>
      <c r="I1592" s="1" t="s">
        <v>1802</v>
      </c>
      <c r="J1592" s="1" t="s">
        <v>1802</v>
      </c>
      <c r="K1592" s="1" t="s">
        <v>1803</v>
      </c>
      <c r="L1592" s="1">
        <v>40</v>
      </c>
      <c r="M1592" s="1">
        <v>818</v>
      </c>
      <c r="N1592">
        <f t="shared" si="216"/>
        <v>2397.6</v>
      </c>
      <c r="O1592">
        <f t="shared" si="217"/>
        <v>2454</v>
      </c>
      <c r="P1592">
        <f t="shared" si="218"/>
        <v>-56.400000000000091</v>
      </c>
      <c r="Q1592">
        <f t="shared" si="219"/>
        <v>-2.3523523523523562E-2</v>
      </c>
      <c r="R1592">
        <f t="shared" si="220"/>
        <v>2397.6</v>
      </c>
      <c r="S1592">
        <f t="shared" si="221"/>
        <v>-56.400000000000091</v>
      </c>
      <c r="T1592" t="str">
        <f t="shared" si="222"/>
        <v>Nov</v>
      </c>
      <c r="U1592" t="str">
        <f t="shared" si="223"/>
        <v>Nov-2024</v>
      </c>
      <c r="V1592" s="3">
        <f t="shared" si="224"/>
        <v>45597</v>
      </c>
      <c r="W1592" t="str">
        <f>VLOOKUP(D1592,Products!A:G,3,FALSE)</f>
        <v>Beauty &amp; Personal Care</v>
      </c>
      <c r="X1592" t="str">
        <f>VLOOKUP(D1592,Products!A:G,2,FALSE)</f>
        <v>Trimmer</v>
      </c>
    </row>
    <row r="1593" spans="1:24">
      <c r="A1593" s="1" t="s">
        <v>3405</v>
      </c>
      <c r="B1593" s="2">
        <v>45646</v>
      </c>
      <c r="C1593" s="1" t="s">
        <v>647</v>
      </c>
      <c r="D1593" s="1" t="s">
        <v>1752</v>
      </c>
      <c r="E1593" s="1">
        <v>1</v>
      </c>
      <c r="F1593" s="1">
        <v>2999</v>
      </c>
      <c r="G1593" s="1">
        <v>149.94999999999999</v>
      </c>
      <c r="H1593" s="1" t="s">
        <v>1805</v>
      </c>
      <c r="I1593" s="1" t="s">
        <v>1802</v>
      </c>
      <c r="J1593" s="1" t="s">
        <v>1802</v>
      </c>
      <c r="K1593" s="1" t="s">
        <v>1819</v>
      </c>
      <c r="L1593" s="1">
        <v>50</v>
      </c>
      <c r="M1593" s="1">
        <v>1877</v>
      </c>
      <c r="N1593">
        <f t="shared" si="216"/>
        <v>2849.05</v>
      </c>
      <c r="O1593">
        <f t="shared" si="217"/>
        <v>1877</v>
      </c>
      <c r="P1593">
        <f t="shared" si="218"/>
        <v>972.05000000000018</v>
      </c>
      <c r="Q1593">
        <f t="shared" si="219"/>
        <v>0.34118390340639865</v>
      </c>
      <c r="R1593">
        <f t="shared" si="220"/>
        <v>2849.05</v>
      </c>
      <c r="S1593">
        <f t="shared" si="221"/>
        <v>972.05000000000018</v>
      </c>
      <c r="T1593" t="str">
        <f t="shared" si="222"/>
        <v>Dec</v>
      </c>
      <c r="U1593" t="str">
        <f t="shared" si="223"/>
        <v>Dec-2024</v>
      </c>
      <c r="V1593" s="3">
        <f t="shared" si="224"/>
        <v>45627</v>
      </c>
      <c r="W1593" t="str">
        <f>VLOOKUP(D1593,Products!A:G,3,FALSE)</f>
        <v>Beauty &amp; Personal Care</v>
      </c>
      <c r="X1593" t="str">
        <f>VLOOKUP(D1593,Products!A:G,2,FALSE)</f>
        <v>Face Wash</v>
      </c>
    </row>
    <row r="1594" spans="1:24">
      <c r="A1594" s="1" t="s">
        <v>3406</v>
      </c>
      <c r="B1594" s="2">
        <v>45689</v>
      </c>
      <c r="C1594" s="1" t="s">
        <v>1658</v>
      </c>
      <c r="D1594" s="1" t="s">
        <v>1787</v>
      </c>
      <c r="E1594" s="1">
        <v>2</v>
      </c>
      <c r="F1594" s="1">
        <v>8999</v>
      </c>
      <c r="G1594" s="1">
        <v>2699.7</v>
      </c>
      <c r="H1594" s="1" t="s">
        <v>1823</v>
      </c>
      <c r="I1594" s="1" t="s">
        <v>1802</v>
      </c>
      <c r="J1594" s="1" t="s">
        <v>1809</v>
      </c>
      <c r="K1594" s="1" t="s">
        <v>1807</v>
      </c>
      <c r="L1594" s="1">
        <v>70</v>
      </c>
      <c r="M1594" s="1">
        <v>5811</v>
      </c>
      <c r="N1594">
        <f t="shared" si="216"/>
        <v>15298.3</v>
      </c>
      <c r="O1594">
        <f t="shared" si="217"/>
        <v>11622</v>
      </c>
      <c r="P1594">
        <f t="shared" si="218"/>
        <v>3676.2999999999993</v>
      </c>
      <c r="Q1594">
        <f t="shared" si="219"/>
        <v>0.24030774661236867</v>
      </c>
      <c r="R1594">
        <f t="shared" si="220"/>
        <v>15298.3</v>
      </c>
      <c r="S1594">
        <f t="shared" si="221"/>
        <v>3676.2999999999993</v>
      </c>
      <c r="T1594" t="str">
        <f t="shared" si="222"/>
        <v>Feb</v>
      </c>
      <c r="U1594" t="str">
        <f t="shared" si="223"/>
        <v>Feb-2025</v>
      </c>
      <c r="V1594" s="3">
        <f t="shared" si="224"/>
        <v>45689</v>
      </c>
      <c r="W1594" t="str">
        <f>VLOOKUP(D1594,Products!A:G,3,FALSE)</f>
        <v>Sports &amp; Fitness</v>
      </c>
      <c r="X1594" t="str">
        <f>VLOOKUP(D1594,Products!A:G,2,FALSE)</f>
        <v>Dumbbells</v>
      </c>
    </row>
    <row r="1595" spans="1:24">
      <c r="A1595" s="1" t="s">
        <v>3407</v>
      </c>
      <c r="B1595" s="2">
        <v>45808</v>
      </c>
      <c r="C1595" s="1" t="s">
        <v>996</v>
      </c>
      <c r="D1595" s="1" t="s">
        <v>1797</v>
      </c>
      <c r="E1595" s="1">
        <v>2</v>
      </c>
      <c r="F1595" s="1">
        <v>399</v>
      </c>
      <c r="G1595" s="1">
        <v>159.6</v>
      </c>
      <c r="H1595" s="1" t="s">
        <v>1821</v>
      </c>
      <c r="I1595" s="1" t="s">
        <v>1802</v>
      </c>
      <c r="J1595" s="1" t="s">
        <v>1802</v>
      </c>
      <c r="K1595" s="1" t="s">
        <v>1807</v>
      </c>
      <c r="L1595" s="1">
        <v>50</v>
      </c>
      <c r="M1595" s="1">
        <v>278</v>
      </c>
      <c r="N1595">
        <f t="shared" si="216"/>
        <v>638.4</v>
      </c>
      <c r="O1595">
        <f t="shared" si="217"/>
        <v>556</v>
      </c>
      <c r="P1595">
        <f t="shared" si="218"/>
        <v>82.399999999999977</v>
      </c>
      <c r="Q1595">
        <f t="shared" si="219"/>
        <v>0.12907268170426062</v>
      </c>
      <c r="R1595">
        <f t="shared" si="220"/>
        <v>638.4</v>
      </c>
      <c r="S1595">
        <f t="shared" si="221"/>
        <v>82.399999999999977</v>
      </c>
      <c r="T1595" t="str">
        <f t="shared" si="222"/>
        <v>May</v>
      </c>
      <c r="U1595" t="str">
        <f t="shared" si="223"/>
        <v>May-2025</v>
      </c>
      <c r="V1595" s="3">
        <f t="shared" si="224"/>
        <v>45778</v>
      </c>
      <c r="W1595" t="str">
        <f>VLOOKUP(D1595,Products!A:G,3,FALSE)</f>
        <v>Sports &amp; Fitness</v>
      </c>
      <c r="X1595" t="str">
        <f>VLOOKUP(D1595,Products!A:G,2,FALSE)</f>
        <v>Cricket Bat</v>
      </c>
    </row>
    <row r="1596" spans="1:24">
      <c r="A1596" s="1" t="s">
        <v>3408</v>
      </c>
      <c r="B1596" s="2">
        <v>45937</v>
      </c>
      <c r="C1596" s="1" t="s">
        <v>577</v>
      </c>
      <c r="D1596" s="1" t="s">
        <v>1688</v>
      </c>
      <c r="E1596" s="1">
        <v>3</v>
      </c>
      <c r="F1596" s="1">
        <v>999</v>
      </c>
      <c r="G1596" s="1">
        <v>299.7</v>
      </c>
      <c r="H1596" s="1" t="s">
        <v>1823</v>
      </c>
      <c r="I1596" s="1" t="s">
        <v>1802</v>
      </c>
      <c r="J1596" s="1" t="s">
        <v>1802</v>
      </c>
      <c r="K1596" s="1" t="s">
        <v>1807</v>
      </c>
      <c r="L1596" s="1">
        <v>80</v>
      </c>
      <c r="M1596" s="1">
        <v>813</v>
      </c>
      <c r="N1596">
        <f t="shared" si="216"/>
        <v>2697.3</v>
      </c>
      <c r="O1596">
        <f t="shared" si="217"/>
        <v>2439</v>
      </c>
      <c r="P1596">
        <f t="shared" si="218"/>
        <v>258.30000000000018</v>
      </c>
      <c r="Q1596">
        <f t="shared" si="219"/>
        <v>9.5762429095762491E-2</v>
      </c>
      <c r="R1596">
        <f t="shared" si="220"/>
        <v>2697.3</v>
      </c>
      <c r="S1596">
        <f t="shared" si="221"/>
        <v>258.30000000000018</v>
      </c>
      <c r="T1596" t="str">
        <f t="shared" si="222"/>
        <v>Oct</v>
      </c>
      <c r="U1596" t="str">
        <f t="shared" si="223"/>
        <v>Oct-2025</v>
      </c>
      <c r="V1596" s="3">
        <f t="shared" si="224"/>
        <v>45931</v>
      </c>
      <c r="W1596" t="str">
        <f>VLOOKUP(D1596,Products!A:G,3,FALSE)</f>
        <v>Electronics</v>
      </c>
      <c r="X1596" t="str">
        <f>VLOOKUP(D1596,Products!A:G,2,FALSE)</f>
        <v>Smartwatch</v>
      </c>
    </row>
    <row r="1597" spans="1:24">
      <c r="A1597" s="1" t="s">
        <v>3409</v>
      </c>
      <c r="B1597" s="2">
        <v>45548</v>
      </c>
      <c r="C1597" s="1" t="s">
        <v>1097</v>
      </c>
      <c r="D1597" s="1" t="s">
        <v>1759</v>
      </c>
      <c r="E1597" s="1">
        <v>1</v>
      </c>
      <c r="F1597" s="1">
        <v>2499</v>
      </c>
      <c r="G1597" s="1">
        <v>624.75</v>
      </c>
      <c r="H1597" s="1" t="s">
        <v>1805</v>
      </c>
      <c r="I1597" s="1" t="s">
        <v>1802</v>
      </c>
      <c r="J1597" s="1" t="s">
        <v>1802</v>
      </c>
      <c r="K1597" s="1" t="s">
        <v>1813</v>
      </c>
      <c r="L1597" s="1">
        <v>60</v>
      </c>
      <c r="M1597" s="1">
        <v>1430</v>
      </c>
      <c r="N1597">
        <f t="shared" si="216"/>
        <v>1874.25</v>
      </c>
      <c r="O1597">
        <f t="shared" si="217"/>
        <v>1430</v>
      </c>
      <c r="P1597">
        <f t="shared" si="218"/>
        <v>444.25</v>
      </c>
      <c r="Q1597">
        <f t="shared" si="219"/>
        <v>0.2370281445911698</v>
      </c>
      <c r="R1597">
        <f t="shared" si="220"/>
        <v>1874.25</v>
      </c>
      <c r="S1597">
        <f t="shared" si="221"/>
        <v>444.25</v>
      </c>
      <c r="T1597" t="str">
        <f t="shared" si="222"/>
        <v>Sep</v>
      </c>
      <c r="U1597" t="str">
        <f t="shared" si="223"/>
        <v>Sep-2024</v>
      </c>
      <c r="V1597" s="3">
        <f t="shared" si="224"/>
        <v>45536</v>
      </c>
      <c r="W1597" t="str">
        <f>VLOOKUP(D1597,Products!A:G,3,FALSE)</f>
        <v>Beauty &amp; Personal Care</v>
      </c>
      <c r="X1597" t="str">
        <f>VLOOKUP(D1597,Products!A:G,2,FALSE)</f>
        <v>Trimmer</v>
      </c>
    </row>
    <row r="1598" spans="1:24">
      <c r="A1598" s="1" t="s">
        <v>3410</v>
      </c>
      <c r="B1598" s="2">
        <v>45683</v>
      </c>
      <c r="C1598" s="1" t="s">
        <v>1623</v>
      </c>
      <c r="D1598" s="1" t="s">
        <v>1690</v>
      </c>
      <c r="E1598" s="1">
        <v>2</v>
      </c>
      <c r="F1598" s="1">
        <v>6999</v>
      </c>
      <c r="G1598" s="1">
        <v>699.9</v>
      </c>
      <c r="H1598" s="1" t="s">
        <v>1821</v>
      </c>
      <c r="I1598" s="1" t="s">
        <v>1802</v>
      </c>
      <c r="J1598" s="1" t="s">
        <v>1802</v>
      </c>
      <c r="K1598" s="1" t="s">
        <v>1807</v>
      </c>
      <c r="L1598" s="1">
        <v>60</v>
      </c>
      <c r="M1598" s="1">
        <v>4046</v>
      </c>
      <c r="N1598">
        <f t="shared" si="216"/>
        <v>13298.1</v>
      </c>
      <c r="O1598">
        <f t="shared" si="217"/>
        <v>8092</v>
      </c>
      <c r="P1598">
        <f t="shared" si="218"/>
        <v>5206.1000000000004</v>
      </c>
      <c r="Q1598">
        <f t="shared" si="219"/>
        <v>0.39149201765665775</v>
      </c>
      <c r="R1598">
        <f t="shared" si="220"/>
        <v>13298.1</v>
      </c>
      <c r="S1598">
        <f t="shared" si="221"/>
        <v>5206.1000000000004</v>
      </c>
      <c r="T1598" t="str">
        <f t="shared" si="222"/>
        <v>Jan</v>
      </c>
      <c r="U1598" t="str">
        <f t="shared" si="223"/>
        <v>Jan-2025</v>
      </c>
      <c r="V1598" s="3">
        <f t="shared" si="224"/>
        <v>45658</v>
      </c>
      <c r="W1598" t="str">
        <f>VLOOKUP(D1598,Products!A:G,3,FALSE)</f>
        <v>Electronics</v>
      </c>
      <c r="X1598" t="str">
        <f>VLOOKUP(D1598,Products!A:G,2,FALSE)</f>
        <v>Power Bank</v>
      </c>
    </row>
    <row r="1599" spans="1:24">
      <c r="A1599" s="1" t="s">
        <v>3411</v>
      </c>
      <c r="B1599" s="2">
        <v>45453</v>
      </c>
      <c r="C1599" s="1" t="s">
        <v>706</v>
      </c>
      <c r="D1599" s="1" t="s">
        <v>1670</v>
      </c>
      <c r="E1599" s="1">
        <v>1</v>
      </c>
      <c r="F1599" s="1">
        <v>599</v>
      </c>
      <c r="G1599" s="1">
        <v>0</v>
      </c>
      <c r="H1599" s="1" t="s">
        <v>1805</v>
      </c>
      <c r="I1599" s="1" t="s">
        <v>1815</v>
      </c>
      <c r="J1599" s="1" t="s">
        <v>1815</v>
      </c>
      <c r="K1599" s="1" t="s">
        <v>1803</v>
      </c>
      <c r="L1599" s="1">
        <v>40</v>
      </c>
      <c r="M1599" s="1">
        <v>426</v>
      </c>
      <c r="N1599">
        <f t="shared" si="216"/>
        <v>599</v>
      </c>
      <c r="O1599">
        <f t="shared" si="217"/>
        <v>426</v>
      </c>
      <c r="P1599">
        <f t="shared" si="218"/>
        <v>173</v>
      </c>
      <c r="Q1599">
        <f t="shared" si="219"/>
        <v>0.28881469115191988</v>
      </c>
      <c r="R1599">
        <f t="shared" si="220"/>
        <v>0</v>
      </c>
      <c r="S1599">
        <f t="shared" si="221"/>
        <v>0</v>
      </c>
      <c r="T1599" t="str">
        <f t="shared" si="222"/>
        <v>Jun</v>
      </c>
      <c r="U1599" t="str">
        <f t="shared" si="223"/>
        <v>Jun-2024</v>
      </c>
      <c r="V1599" s="3">
        <f t="shared" si="224"/>
        <v>45444</v>
      </c>
      <c r="W1599" t="str">
        <f>VLOOKUP(D1599,Products!A:G,3,FALSE)</f>
        <v>Electronics</v>
      </c>
      <c r="X1599" t="str">
        <f>VLOOKUP(D1599,Products!A:G,2,FALSE)</f>
        <v>Laptop</v>
      </c>
    </row>
    <row r="1600" spans="1:24">
      <c r="A1600" s="1" t="s">
        <v>3412</v>
      </c>
      <c r="B1600" s="2">
        <v>45409</v>
      </c>
      <c r="C1600" s="1" t="s">
        <v>1021</v>
      </c>
      <c r="D1600" s="1" t="s">
        <v>1714</v>
      </c>
      <c r="E1600" s="1">
        <v>2</v>
      </c>
      <c r="F1600" s="1">
        <v>4999</v>
      </c>
      <c r="G1600" s="1">
        <v>999.8</v>
      </c>
      <c r="H1600" s="1" t="s">
        <v>1823</v>
      </c>
      <c r="I1600" s="1" t="s">
        <v>1802</v>
      </c>
      <c r="J1600" s="1" t="s">
        <v>1802</v>
      </c>
      <c r="K1600" s="1" t="s">
        <v>1803</v>
      </c>
      <c r="L1600" s="1">
        <v>60</v>
      </c>
      <c r="M1600" s="1">
        <v>3985</v>
      </c>
      <c r="N1600">
        <f t="shared" si="216"/>
        <v>8998.2000000000007</v>
      </c>
      <c r="O1600">
        <f t="shared" si="217"/>
        <v>7970</v>
      </c>
      <c r="P1600">
        <f t="shared" si="218"/>
        <v>1028.2000000000007</v>
      </c>
      <c r="Q1600">
        <f t="shared" si="219"/>
        <v>0.11426729790402532</v>
      </c>
      <c r="R1600">
        <f t="shared" si="220"/>
        <v>8998.2000000000007</v>
      </c>
      <c r="S1600">
        <f t="shared" si="221"/>
        <v>1028.2000000000007</v>
      </c>
      <c r="T1600" t="str">
        <f t="shared" si="222"/>
        <v>Apr</v>
      </c>
      <c r="U1600" t="str">
        <f t="shared" si="223"/>
        <v>Apr-2024</v>
      </c>
      <c r="V1600" s="3">
        <f t="shared" si="224"/>
        <v>45383</v>
      </c>
      <c r="W1600" t="str">
        <f>VLOOKUP(D1600,Products!A:G,3,FALSE)</f>
        <v>Fashion</v>
      </c>
      <c r="X1600" t="str">
        <f>VLOOKUP(D1600,Products!A:G,2,FALSE)</f>
        <v>Jacket</v>
      </c>
    </row>
    <row r="1601" spans="1:24">
      <c r="A1601" s="1" t="s">
        <v>3413</v>
      </c>
      <c r="B1601" s="2">
        <v>45828</v>
      </c>
      <c r="C1601" s="1" t="s">
        <v>1131</v>
      </c>
      <c r="D1601" s="1" t="s">
        <v>1742</v>
      </c>
      <c r="E1601" s="1">
        <v>1</v>
      </c>
      <c r="F1601" s="1">
        <v>299</v>
      </c>
      <c r="G1601" s="1">
        <v>29.9</v>
      </c>
      <c r="H1601" s="1" t="s">
        <v>1823</v>
      </c>
      <c r="I1601" s="1" t="s">
        <v>1802</v>
      </c>
      <c r="J1601" s="1" t="s">
        <v>1802</v>
      </c>
      <c r="K1601" s="1" t="s">
        <v>1807</v>
      </c>
      <c r="L1601" s="1">
        <v>70</v>
      </c>
      <c r="M1601" s="1">
        <v>188</v>
      </c>
      <c r="N1601">
        <f t="shared" si="216"/>
        <v>269.10000000000002</v>
      </c>
      <c r="O1601">
        <f t="shared" si="217"/>
        <v>188</v>
      </c>
      <c r="P1601">
        <f t="shared" si="218"/>
        <v>81.100000000000023</v>
      </c>
      <c r="Q1601">
        <f t="shared" si="219"/>
        <v>0.30137495354886668</v>
      </c>
      <c r="R1601">
        <f t="shared" si="220"/>
        <v>269.10000000000002</v>
      </c>
      <c r="S1601">
        <f t="shared" si="221"/>
        <v>81.100000000000023</v>
      </c>
      <c r="T1601" t="str">
        <f t="shared" si="222"/>
        <v>Jun</v>
      </c>
      <c r="U1601" t="str">
        <f t="shared" si="223"/>
        <v>Jun-2025</v>
      </c>
      <c r="V1601" s="3">
        <f t="shared" si="224"/>
        <v>45809</v>
      </c>
      <c r="W1601" t="str">
        <f>VLOOKUP(D1601,Products!A:G,3,FALSE)</f>
        <v>Home &amp; Kitchen</v>
      </c>
      <c r="X1601" t="str">
        <f>VLOOKUP(D1601,Products!A:G,2,FALSE)</f>
        <v>Bedsheet</v>
      </c>
    </row>
    <row r="1602" spans="1:24">
      <c r="A1602" s="1" t="s">
        <v>3414</v>
      </c>
      <c r="B1602" s="2">
        <v>45315</v>
      </c>
      <c r="C1602" s="1" t="s">
        <v>237</v>
      </c>
      <c r="D1602" s="1" t="s">
        <v>1771</v>
      </c>
      <c r="E1602" s="1">
        <v>4</v>
      </c>
      <c r="F1602" s="1">
        <v>399</v>
      </c>
      <c r="G1602" s="1">
        <v>0</v>
      </c>
      <c r="H1602" s="1" t="s">
        <v>1821</v>
      </c>
      <c r="I1602" s="1" t="s">
        <v>1802</v>
      </c>
      <c r="J1602" s="1" t="s">
        <v>1802</v>
      </c>
      <c r="K1602" s="1" t="s">
        <v>1819</v>
      </c>
      <c r="L1602" s="1">
        <v>80</v>
      </c>
      <c r="M1602" s="1">
        <v>257</v>
      </c>
      <c r="N1602">
        <f t="shared" si="216"/>
        <v>1596</v>
      </c>
      <c r="O1602">
        <f t="shared" si="217"/>
        <v>1028</v>
      </c>
      <c r="P1602">
        <f t="shared" si="218"/>
        <v>568</v>
      </c>
      <c r="Q1602">
        <f t="shared" si="219"/>
        <v>0.35588972431077692</v>
      </c>
      <c r="R1602">
        <f t="shared" si="220"/>
        <v>1596</v>
      </c>
      <c r="S1602">
        <f t="shared" si="221"/>
        <v>568</v>
      </c>
      <c r="T1602" t="str">
        <f t="shared" si="222"/>
        <v>Jan</v>
      </c>
      <c r="U1602" t="str">
        <f t="shared" si="223"/>
        <v>Jan-2024</v>
      </c>
      <c r="V1602" s="3">
        <f t="shared" si="224"/>
        <v>45292</v>
      </c>
      <c r="W1602" t="str">
        <f>VLOOKUP(D1602,Products!A:G,3,FALSE)</f>
        <v>Beauty &amp; Personal Care</v>
      </c>
      <c r="X1602" t="str">
        <f>VLOOKUP(D1602,Products!A:G,2,FALSE)</f>
        <v>Perfume</v>
      </c>
    </row>
    <row r="1603" spans="1:24">
      <c r="A1603" s="1" t="s">
        <v>3415</v>
      </c>
      <c r="B1603" s="2">
        <v>45705</v>
      </c>
      <c r="C1603" s="1" t="s">
        <v>1533</v>
      </c>
      <c r="D1603" s="1" t="s">
        <v>1707</v>
      </c>
      <c r="E1603" s="1">
        <v>2</v>
      </c>
      <c r="F1603" s="1">
        <v>2499</v>
      </c>
      <c r="G1603" s="1">
        <v>499.8</v>
      </c>
      <c r="H1603" s="1" t="s">
        <v>1805</v>
      </c>
      <c r="I1603" s="1" t="s">
        <v>1802</v>
      </c>
      <c r="J1603" s="1" t="s">
        <v>1802</v>
      </c>
      <c r="K1603" s="1" t="s">
        <v>1810</v>
      </c>
      <c r="L1603" s="1">
        <v>100</v>
      </c>
      <c r="M1603" s="1">
        <v>1584</v>
      </c>
      <c r="N1603">
        <f t="shared" ref="N1603:N1666" si="225">E1603*F1603-G1603</f>
        <v>4498.2</v>
      </c>
      <c r="O1603">
        <f t="shared" ref="O1603:O1666" si="226">E1603*M1603</f>
        <v>3168</v>
      </c>
      <c r="P1603">
        <f t="shared" ref="P1603:P1666" si="227">N1603-O1603</f>
        <v>1330.1999999999998</v>
      </c>
      <c r="Q1603">
        <f t="shared" ref="Q1603:Q1666" si="228">IFERROR(P1603/N1603,0)</f>
        <v>0.29571828731492594</v>
      </c>
      <c r="R1603">
        <f t="shared" ref="R1603:R1666" si="229">IF(I1603="Cancelled",0,N1603)</f>
        <v>4498.2</v>
      </c>
      <c r="S1603">
        <f t="shared" ref="S1603:S1666" si="230">IF(I1603="Cancelled",0,P1603)</f>
        <v>1330.1999999999998</v>
      </c>
      <c r="T1603" t="str">
        <f t="shared" ref="T1603:T1666" si="231">TEXT(B1603,"mmm")</f>
        <v>Feb</v>
      </c>
      <c r="U1603" t="str">
        <f t="shared" ref="U1603:U1666" si="232">TEXT(B1603,"mmm-yyyy")</f>
        <v>Feb-2025</v>
      </c>
      <c r="V1603" s="3">
        <f t="shared" ref="V1603:V1666" si="233">DATE(YEAR(B1603),MONTH(B1603),1)</f>
        <v>45689</v>
      </c>
      <c r="W1603" t="str">
        <f>VLOOKUP(D1603,Products!A:G,3,FALSE)</f>
        <v>Fashion</v>
      </c>
      <c r="X1603" t="str">
        <f>VLOOKUP(D1603,Products!A:G,2,FALSE)</f>
        <v>Sneakers</v>
      </c>
    </row>
    <row r="1604" spans="1:24">
      <c r="A1604" s="1" t="s">
        <v>3416</v>
      </c>
      <c r="B1604" s="2">
        <v>45868</v>
      </c>
      <c r="C1604" s="1" t="s">
        <v>380</v>
      </c>
      <c r="D1604" s="1" t="s">
        <v>1764</v>
      </c>
      <c r="E1604" s="1">
        <v>1</v>
      </c>
      <c r="F1604" s="1">
        <v>499</v>
      </c>
      <c r="G1604" s="1">
        <v>49.9</v>
      </c>
      <c r="H1604" s="1" t="s">
        <v>1801</v>
      </c>
      <c r="I1604" s="1" t="s">
        <v>1802</v>
      </c>
      <c r="J1604" s="1" t="s">
        <v>1802</v>
      </c>
      <c r="K1604" s="1" t="s">
        <v>1807</v>
      </c>
      <c r="L1604" s="1">
        <v>70</v>
      </c>
      <c r="M1604" s="1">
        <v>334</v>
      </c>
      <c r="N1604">
        <f t="shared" si="225"/>
        <v>449.1</v>
      </c>
      <c r="O1604">
        <f t="shared" si="226"/>
        <v>334</v>
      </c>
      <c r="P1604">
        <f t="shared" si="227"/>
        <v>115.10000000000002</v>
      </c>
      <c r="Q1604">
        <f t="shared" si="228"/>
        <v>0.25629035849476733</v>
      </c>
      <c r="R1604">
        <f t="shared" si="229"/>
        <v>449.1</v>
      </c>
      <c r="S1604">
        <f t="shared" si="230"/>
        <v>115.10000000000002</v>
      </c>
      <c r="T1604" t="str">
        <f t="shared" si="231"/>
        <v>Jul</v>
      </c>
      <c r="U1604" t="str">
        <f t="shared" si="232"/>
        <v>Jul-2025</v>
      </c>
      <c r="V1604" s="3">
        <f t="shared" si="233"/>
        <v>45839</v>
      </c>
      <c r="W1604" t="str">
        <f>VLOOKUP(D1604,Products!A:G,3,FALSE)</f>
        <v>Beauty &amp; Personal Care</v>
      </c>
      <c r="X1604" t="str">
        <f>VLOOKUP(D1604,Products!A:G,2,FALSE)</f>
        <v>Skin Care Kit</v>
      </c>
    </row>
    <row r="1605" spans="1:24">
      <c r="A1605" s="1" t="s">
        <v>3417</v>
      </c>
      <c r="B1605" s="2">
        <v>45701</v>
      </c>
      <c r="C1605" s="1" t="s">
        <v>654</v>
      </c>
      <c r="D1605" s="1" t="s">
        <v>1784</v>
      </c>
      <c r="E1605" s="1">
        <v>2</v>
      </c>
      <c r="F1605" s="1">
        <v>2999</v>
      </c>
      <c r="G1605" s="1">
        <v>1499.5</v>
      </c>
      <c r="H1605" s="1" t="s">
        <v>1812</v>
      </c>
      <c r="I1605" s="1" t="s">
        <v>1802</v>
      </c>
      <c r="J1605" s="1" t="s">
        <v>1802</v>
      </c>
      <c r="K1605" s="1" t="s">
        <v>1813</v>
      </c>
      <c r="L1605" s="1">
        <v>50</v>
      </c>
      <c r="M1605" s="1">
        <v>2377</v>
      </c>
      <c r="N1605">
        <f t="shared" si="225"/>
        <v>4498.5</v>
      </c>
      <c r="O1605">
        <f t="shared" si="226"/>
        <v>4754</v>
      </c>
      <c r="P1605">
        <f t="shared" si="227"/>
        <v>-255.5</v>
      </c>
      <c r="Q1605">
        <f t="shared" si="228"/>
        <v>-5.6796710014449261E-2</v>
      </c>
      <c r="R1605">
        <f t="shared" si="229"/>
        <v>4498.5</v>
      </c>
      <c r="S1605">
        <f t="shared" si="230"/>
        <v>-255.5</v>
      </c>
      <c r="T1605" t="str">
        <f t="shared" si="231"/>
        <v>Feb</v>
      </c>
      <c r="U1605" t="str">
        <f t="shared" si="232"/>
        <v>Feb-2025</v>
      </c>
      <c r="V1605" s="3">
        <f t="shared" si="233"/>
        <v>45689</v>
      </c>
      <c r="W1605" t="str">
        <f>VLOOKUP(D1605,Products!A:G,3,FALSE)</f>
        <v>Sports &amp; Fitness</v>
      </c>
      <c r="X1605" t="str">
        <f>VLOOKUP(D1605,Products!A:G,2,FALSE)</f>
        <v>Running Shoes</v>
      </c>
    </row>
    <row r="1606" spans="1:24">
      <c r="A1606" s="1" t="s">
        <v>3418</v>
      </c>
      <c r="B1606" s="2">
        <v>45427</v>
      </c>
      <c r="C1606" s="1" t="s">
        <v>1346</v>
      </c>
      <c r="D1606" s="1" t="s">
        <v>1721</v>
      </c>
      <c r="E1606" s="1">
        <v>1</v>
      </c>
      <c r="F1606" s="1">
        <v>799</v>
      </c>
      <c r="G1606" s="1">
        <v>39.950000000000003</v>
      </c>
      <c r="H1606" s="1" t="s">
        <v>1801</v>
      </c>
      <c r="I1606" s="1" t="s">
        <v>1802</v>
      </c>
      <c r="J1606" s="1" t="s">
        <v>1809</v>
      </c>
      <c r="K1606" s="1" t="s">
        <v>1813</v>
      </c>
      <c r="L1606" s="1">
        <v>60</v>
      </c>
      <c r="M1606" s="1">
        <v>639</v>
      </c>
      <c r="N1606">
        <f t="shared" si="225"/>
        <v>759.05</v>
      </c>
      <c r="O1606">
        <f t="shared" si="226"/>
        <v>639</v>
      </c>
      <c r="P1606">
        <f t="shared" si="227"/>
        <v>120.04999999999995</v>
      </c>
      <c r="Q1606">
        <f t="shared" si="228"/>
        <v>0.15815822409590932</v>
      </c>
      <c r="R1606">
        <f t="shared" si="229"/>
        <v>759.05</v>
      </c>
      <c r="S1606">
        <f t="shared" si="230"/>
        <v>120.04999999999995</v>
      </c>
      <c r="T1606" t="str">
        <f t="shared" si="231"/>
        <v>May</v>
      </c>
      <c r="U1606" t="str">
        <f t="shared" si="232"/>
        <v>May-2024</v>
      </c>
      <c r="V1606" s="3">
        <f t="shared" si="233"/>
        <v>45413</v>
      </c>
      <c r="W1606" t="str">
        <f>VLOOKUP(D1606,Products!A:G,3,FALSE)</f>
        <v>Fashion</v>
      </c>
      <c r="X1606" t="str">
        <f>VLOOKUP(D1606,Products!A:G,2,FALSE)</f>
        <v>Backpack</v>
      </c>
    </row>
    <row r="1607" spans="1:24">
      <c r="A1607" s="1" t="s">
        <v>3419</v>
      </c>
      <c r="B1607" s="2">
        <v>45651</v>
      </c>
      <c r="C1607" s="1" t="s">
        <v>1397</v>
      </c>
      <c r="D1607" s="1" t="s">
        <v>1789</v>
      </c>
      <c r="E1607" s="1">
        <v>4</v>
      </c>
      <c r="F1607" s="1">
        <v>999</v>
      </c>
      <c r="G1607" s="1">
        <v>399.6</v>
      </c>
      <c r="H1607" s="1" t="s">
        <v>1805</v>
      </c>
      <c r="I1607" s="1" t="s">
        <v>1802</v>
      </c>
      <c r="J1607" s="1" t="s">
        <v>1802</v>
      </c>
      <c r="K1607" s="1" t="s">
        <v>1810</v>
      </c>
      <c r="L1607" s="1">
        <v>50</v>
      </c>
      <c r="M1607" s="1">
        <v>727</v>
      </c>
      <c r="N1607">
        <f t="shared" si="225"/>
        <v>3596.4</v>
      </c>
      <c r="O1607">
        <f t="shared" si="226"/>
        <v>2908</v>
      </c>
      <c r="P1607">
        <f t="shared" si="227"/>
        <v>688.40000000000009</v>
      </c>
      <c r="Q1607">
        <f t="shared" si="228"/>
        <v>0.19141363585808033</v>
      </c>
      <c r="R1607">
        <f t="shared" si="229"/>
        <v>3596.4</v>
      </c>
      <c r="S1607">
        <f t="shared" si="230"/>
        <v>688.40000000000009</v>
      </c>
      <c r="T1607" t="str">
        <f t="shared" si="231"/>
        <v>Dec</v>
      </c>
      <c r="U1607" t="str">
        <f t="shared" si="232"/>
        <v>Dec-2024</v>
      </c>
      <c r="V1607" s="3">
        <f t="shared" si="233"/>
        <v>45627</v>
      </c>
      <c r="W1607" t="str">
        <f>VLOOKUP(D1607,Products!A:G,3,FALSE)</f>
        <v>Sports &amp; Fitness</v>
      </c>
      <c r="X1607" t="str">
        <f>VLOOKUP(D1607,Products!A:G,2,FALSE)</f>
        <v>Dumbbells</v>
      </c>
    </row>
    <row r="1608" spans="1:24">
      <c r="A1608" s="1" t="s">
        <v>3420</v>
      </c>
      <c r="B1608" s="2">
        <v>45597</v>
      </c>
      <c r="C1608" s="1" t="s">
        <v>912</v>
      </c>
      <c r="D1608" s="1" t="s">
        <v>1759</v>
      </c>
      <c r="E1608" s="1">
        <v>1</v>
      </c>
      <c r="F1608" s="1">
        <v>2499</v>
      </c>
      <c r="G1608" s="1">
        <v>0</v>
      </c>
      <c r="H1608" s="1" t="s">
        <v>1823</v>
      </c>
      <c r="I1608" s="1" t="s">
        <v>1802</v>
      </c>
      <c r="J1608" s="1" t="s">
        <v>1802</v>
      </c>
      <c r="K1608" s="1" t="s">
        <v>1817</v>
      </c>
      <c r="L1608" s="1">
        <v>40</v>
      </c>
      <c r="M1608" s="1">
        <v>1430</v>
      </c>
      <c r="N1608">
        <f t="shared" si="225"/>
        <v>2499</v>
      </c>
      <c r="O1608">
        <f t="shared" si="226"/>
        <v>1430</v>
      </c>
      <c r="P1608">
        <f t="shared" si="227"/>
        <v>1069</v>
      </c>
      <c r="Q1608">
        <f t="shared" si="228"/>
        <v>0.42777110844337735</v>
      </c>
      <c r="R1608">
        <f t="shared" si="229"/>
        <v>2499</v>
      </c>
      <c r="S1608">
        <f t="shared" si="230"/>
        <v>1069</v>
      </c>
      <c r="T1608" t="str">
        <f t="shared" si="231"/>
        <v>Nov</v>
      </c>
      <c r="U1608" t="str">
        <f t="shared" si="232"/>
        <v>Nov-2024</v>
      </c>
      <c r="V1608" s="3">
        <f t="shared" si="233"/>
        <v>45597</v>
      </c>
      <c r="W1608" t="str">
        <f>VLOOKUP(D1608,Products!A:G,3,FALSE)</f>
        <v>Beauty &amp; Personal Care</v>
      </c>
      <c r="X1608" t="str">
        <f>VLOOKUP(D1608,Products!A:G,2,FALSE)</f>
        <v>Trimmer</v>
      </c>
    </row>
    <row r="1609" spans="1:24">
      <c r="A1609" s="1" t="s">
        <v>3421</v>
      </c>
      <c r="B1609" s="2">
        <v>45589</v>
      </c>
      <c r="C1609" s="1" t="s">
        <v>157</v>
      </c>
      <c r="D1609" s="1" t="s">
        <v>1742</v>
      </c>
      <c r="E1609" s="1">
        <v>1</v>
      </c>
      <c r="F1609" s="1">
        <v>299</v>
      </c>
      <c r="G1609" s="1">
        <v>14.95</v>
      </c>
      <c r="H1609" s="1" t="s">
        <v>1812</v>
      </c>
      <c r="I1609" s="1" t="s">
        <v>1802</v>
      </c>
      <c r="J1609" s="1" t="s">
        <v>1802</v>
      </c>
      <c r="K1609" s="1" t="s">
        <v>1819</v>
      </c>
      <c r="L1609" s="1">
        <v>60</v>
      </c>
      <c r="M1609" s="1">
        <v>188</v>
      </c>
      <c r="N1609">
        <f t="shared" si="225"/>
        <v>284.05</v>
      </c>
      <c r="O1609">
        <f t="shared" si="226"/>
        <v>188</v>
      </c>
      <c r="P1609">
        <f t="shared" si="227"/>
        <v>96.050000000000011</v>
      </c>
      <c r="Q1609">
        <f t="shared" si="228"/>
        <v>0.33814469283576837</v>
      </c>
      <c r="R1609">
        <f t="shared" si="229"/>
        <v>284.05</v>
      </c>
      <c r="S1609">
        <f t="shared" si="230"/>
        <v>96.050000000000011</v>
      </c>
      <c r="T1609" t="str">
        <f t="shared" si="231"/>
        <v>Oct</v>
      </c>
      <c r="U1609" t="str">
        <f t="shared" si="232"/>
        <v>Oct-2024</v>
      </c>
      <c r="V1609" s="3">
        <f t="shared" si="233"/>
        <v>45566</v>
      </c>
      <c r="W1609" t="str">
        <f>VLOOKUP(D1609,Products!A:G,3,FALSE)</f>
        <v>Home &amp; Kitchen</v>
      </c>
      <c r="X1609" t="str">
        <f>VLOOKUP(D1609,Products!A:G,2,FALSE)</f>
        <v>Bedsheet</v>
      </c>
    </row>
    <row r="1610" spans="1:24">
      <c r="A1610" s="1" t="s">
        <v>3422</v>
      </c>
      <c r="B1610" s="2">
        <v>45430</v>
      </c>
      <c r="C1610" s="1" t="s">
        <v>1493</v>
      </c>
      <c r="D1610" s="1" t="s">
        <v>1709</v>
      </c>
      <c r="E1610" s="1">
        <v>1</v>
      </c>
      <c r="F1610" s="1">
        <v>799</v>
      </c>
      <c r="G1610" s="1">
        <v>79.900000000000006</v>
      </c>
      <c r="H1610" s="1" t="s">
        <v>1821</v>
      </c>
      <c r="I1610" s="1" t="s">
        <v>1802</v>
      </c>
      <c r="J1610" s="1" t="s">
        <v>1802</v>
      </c>
      <c r="K1610" s="1" t="s">
        <v>1807</v>
      </c>
      <c r="L1610" s="1">
        <v>50</v>
      </c>
      <c r="M1610" s="1">
        <v>566</v>
      </c>
      <c r="N1610">
        <f t="shared" si="225"/>
        <v>719.1</v>
      </c>
      <c r="O1610">
        <f t="shared" si="226"/>
        <v>566</v>
      </c>
      <c r="P1610">
        <f t="shared" si="227"/>
        <v>153.10000000000002</v>
      </c>
      <c r="Q1610">
        <f t="shared" si="228"/>
        <v>0.21290502016409404</v>
      </c>
      <c r="R1610">
        <f t="shared" si="229"/>
        <v>719.1</v>
      </c>
      <c r="S1610">
        <f t="shared" si="230"/>
        <v>153.10000000000002</v>
      </c>
      <c r="T1610" t="str">
        <f t="shared" si="231"/>
        <v>May</v>
      </c>
      <c r="U1610" t="str">
        <f t="shared" si="232"/>
        <v>May-2024</v>
      </c>
      <c r="V1610" s="3">
        <f t="shared" si="233"/>
        <v>45413</v>
      </c>
      <c r="W1610" t="str">
        <f>VLOOKUP(D1610,Products!A:G,3,FALSE)</f>
        <v>Fashion</v>
      </c>
      <c r="X1610" t="str">
        <f>VLOOKUP(D1610,Products!A:G,2,FALSE)</f>
        <v>Sneakers</v>
      </c>
    </row>
    <row r="1611" spans="1:24">
      <c r="A1611" s="1" t="s">
        <v>3423</v>
      </c>
      <c r="B1611" s="2">
        <v>45636</v>
      </c>
      <c r="C1611" s="1" t="s">
        <v>1548</v>
      </c>
      <c r="D1611" s="1" t="s">
        <v>1696</v>
      </c>
      <c r="E1611" s="1">
        <v>1</v>
      </c>
      <c r="F1611" s="1">
        <v>799</v>
      </c>
      <c r="G1611" s="1">
        <v>39.950000000000003</v>
      </c>
      <c r="H1611" s="1" t="s">
        <v>1823</v>
      </c>
      <c r="I1611" s="1" t="s">
        <v>1802</v>
      </c>
      <c r="J1611" s="1" t="s">
        <v>1809</v>
      </c>
      <c r="K1611" s="1" t="s">
        <v>1803</v>
      </c>
      <c r="L1611" s="1">
        <v>40</v>
      </c>
      <c r="M1611" s="1">
        <v>613</v>
      </c>
      <c r="N1611">
        <f t="shared" si="225"/>
        <v>759.05</v>
      </c>
      <c r="O1611">
        <f t="shared" si="226"/>
        <v>613</v>
      </c>
      <c r="P1611">
        <f t="shared" si="227"/>
        <v>146.04999999999995</v>
      </c>
      <c r="Q1611">
        <f t="shared" si="228"/>
        <v>0.19241156709044197</v>
      </c>
      <c r="R1611">
        <f t="shared" si="229"/>
        <v>759.05</v>
      </c>
      <c r="S1611">
        <f t="shared" si="230"/>
        <v>146.04999999999995</v>
      </c>
      <c r="T1611" t="str">
        <f t="shared" si="231"/>
        <v>Dec</v>
      </c>
      <c r="U1611" t="str">
        <f t="shared" si="232"/>
        <v>Dec-2024</v>
      </c>
      <c r="V1611" s="3">
        <f t="shared" si="233"/>
        <v>45627</v>
      </c>
      <c r="W1611" t="str">
        <f>VLOOKUP(D1611,Products!A:G,3,FALSE)</f>
        <v>Fashion</v>
      </c>
      <c r="X1611" t="str">
        <f>VLOOKUP(D1611,Products!A:G,2,FALSE)</f>
        <v>T-Shirt</v>
      </c>
    </row>
    <row r="1612" spans="1:24">
      <c r="A1612" s="1" t="s">
        <v>3424</v>
      </c>
      <c r="B1612" s="2">
        <v>45476</v>
      </c>
      <c r="C1612" s="1" t="s">
        <v>1034</v>
      </c>
      <c r="D1612" s="1" t="s">
        <v>1784</v>
      </c>
      <c r="E1612" s="1">
        <v>4</v>
      </c>
      <c r="F1612" s="1">
        <v>2999</v>
      </c>
      <c r="G1612" s="1">
        <v>2999</v>
      </c>
      <c r="H1612" s="1" t="s">
        <v>1821</v>
      </c>
      <c r="I1612" s="1" t="s">
        <v>1802</v>
      </c>
      <c r="J1612" s="1" t="s">
        <v>1802</v>
      </c>
      <c r="K1612" s="1" t="s">
        <v>1807</v>
      </c>
      <c r="L1612" s="1">
        <v>70</v>
      </c>
      <c r="M1612" s="1">
        <v>2377</v>
      </c>
      <c r="N1612">
        <f t="shared" si="225"/>
        <v>8997</v>
      </c>
      <c r="O1612">
        <f t="shared" si="226"/>
        <v>9508</v>
      </c>
      <c r="P1612">
        <f t="shared" si="227"/>
        <v>-511</v>
      </c>
      <c r="Q1612">
        <f t="shared" si="228"/>
        <v>-5.6796710014449261E-2</v>
      </c>
      <c r="R1612">
        <f t="shared" si="229"/>
        <v>8997</v>
      </c>
      <c r="S1612">
        <f t="shared" si="230"/>
        <v>-511</v>
      </c>
      <c r="T1612" t="str">
        <f t="shared" si="231"/>
        <v>Jul</v>
      </c>
      <c r="U1612" t="str">
        <f t="shared" si="232"/>
        <v>Jul-2024</v>
      </c>
      <c r="V1612" s="3">
        <f t="shared" si="233"/>
        <v>45474</v>
      </c>
      <c r="W1612" t="str">
        <f>VLOOKUP(D1612,Products!A:G,3,FALSE)</f>
        <v>Sports &amp; Fitness</v>
      </c>
      <c r="X1612" t="str">
        <f>VLOOKUP(D1612,Products!A:G,2,FALSE)</f>
        <v>Running Shoes</v>
      </c>
    </row>
    <row r="1613" spans="1:24">
      <c r="A1613" s="1" t="s">
        <v>3425</v>
      </c>
      <c r="B1613" s="2">
        <v>45404</v>
      </c>
      <c r="C1613" s="1" t="s">
        <v>598</v>
      </c>
      <c r="D1613" s="1" t="s">
        <v>1706</v>
      </c>
      <c r="E1613" s="1">
        <v>2</v>
      </c>
      <c r="F1613" s="1">
        <v>799</v>
      </c>
      <c r="G1613" s="1">
        <v>0</v>
      </c>
      <c r="H1613" s="1" t="s">
        <v>1821</v>
      </c>
      <c r="I1613" s="1" t="s">
        <v>1815</v>
      </c>
      <c r="J1613" s="1" t="s">
        <v>1815</v>
      </c>
      <c r="K1613" s="1" t="s">
        <v>1813</v>
      </c>
      <c r="L1613" s="1">
        <v>50</v>
      </c>
      <c r="M1613" s="1">
        <v>526</v>
      </c>
      <c r="N1613">
        <f t="shared" si="225"/>
        <v>1598</v>
      </c>
      <c r="O1613">
        <f t="shared" si="226"/>
        <v>1052</v>
      </c>
      <c r="P1613">
        <f t="shared" si="227"/>
        <v>546</v>
      </c>
      <c r="Q1613">
        <f t="shared" si="228"/>
        <v>0.34167709637046306</v>
      </c>
      <c r="R1613">
        <f t="shared" si="229"/>
        <v>0</v>
      </c>
      <c r="S1613">
        <f t="shared" si="230"/>
        <v>0</v>
      </c>
      <c r="T1613" t="str">
        <f t="shared" si="231"/>
        <v>Apr</v>
      </c>
      <c r="U1613" t="str">
        <f t="shared" si="232"/>
        <v>Apr-2024</v>
      </c>
      <c r="V1613" s="3">
        <f t="shared" si="233"/>
        <v>45383</v>
      </c>
      <c r="W1613" t="str">
        <f>VLOOKUP(D1613,Products!A:G,3,FALSE)</f>
        <v>Fashion</v>
      </c>
      <c r="X1613" t="str">
        <f>VLOOKUP(D1613,Products!A:G,2,FALSE)</f>
        <v>Jeans</v>
      </c>
    </row>
    <row r="1614" spans="1:24">
      <c r="A1614" s="1" t="s">
        <v>3426</v>
      </c>
      <c r="B1614" s="2">
        <v>45898</v>
      </c>
      <c r="C1614" s="1" t="s">
        <v>1528</v>
      </c>
      <c r="D1614" s="1" t="s">
        <v>1666</v>
      </c>
      <c r="E1614" s="1">
        <v>3</v>
      </c>
      <c r="F1614" s="1">
        <v>399</v>
      </c>
      <c r="G1614" s="1">
        <v>239.4</v>
      </c>
      <c r="H1614" s="1" t="s">
        <v>1823</v>
      </c>
      <c r="I1614" s="1" t="s">
        <v>1802</v>
      </c>
      <c r="J1614" s="1" t="s">
        <v>1802</v>
      </c>
      <c r="K1614" s="1" t="s">
        <v>1817</v>
      </c>
      <c r="L1614" s="1">
        <v>70</v>
      </c>
      <c r="M1614" s="1">
        <v>307</v>
      </c>
      <c r="N1614">
        <f t="shared" si="225"/>
        <v>957.6</v>
      </c>
      <c r="O1614">
        <f t="shared" si="226"/>
        <v>921</v>
      </c>
      <c r="P1614">
        <f t="shared" si="227"/>
        <v>36.600000000000023</v>
      </c>
      <c r="Q1614">
        <f t="shared" si="228"/>
        <v>3.8220551378446141E-2</v>
      </c>
      <c r="R1614">
        <f t="shared" si="229"/>
        <v>957.6</v>
      </c>
      <c r="S1614">
        <f t="shared" si="230"/>
        <v>36.600000000000023</v>
      </c>
      <c r="T1614" t="str">
        <f t="shared" si="231"/>
        <v>Aug</v>
      </c>
      <c r="U1614" t="str">
        <f t="shared" si="232"/>
        <v>Aug-2025</v>
      </c>
      <c r="V1614" s="3">
        <f t="shared" si="233"/>
        <v>45870</v>
      </c>
      <c r="W1614" t="str">
        <f>VLOOKUP(D1614,Products!A:G,3,FALSE)</f>
        <v>Electronics</v>
      </c>
      <c r="X1614" t="str">
        <f>VLOOKUP(D1614,Products!A:G,2,FALSE)</f>
        <v>Smartphone</v>
      </c>
    </row>
    <row r="1615" spans="1:24">
      <c r="A1615" s="1" t="s">
        <v>3427</v>
      </c>
      <c r="B1615" s="2">
        <v>45611</v>
      </c>
      <c r="C1615" s="1" t="s">
        <v>342</v>
      </c>
      <c r="D1615" s="1" t="s">
        <v>1764</v>
      </c>
      <c r="E1615" s="1">
        <v>2</v>
      </c>
      <c r="F1615" s="1">
        <v>499</v>
      </c>
      <c r="G1615" s="1">
        <v>0</v>
      </c>
      <c r="H1615" s="1" t="s">
        <v>1823</v>
      </c>
      <c r="I1615" s="1" t="s">
        <v>1815</v>
      </c>
      <c r="J1615" s="1" t="s">
        <v>1815</v>
      </c>
      <c r="K1615" s="1" t="s">
        <v>1813</v>
      </c>
      <c r="L1615" s="1">
        <v>60</v>
      </c>
      <c r="M1615" s="1">
        <v>334</v>
      </c>
      <c r="N1615">
        <f t="shared" si="225"/>
        <v>998</v>
      </c>
      <c r="O1615">
        <f t="shared" si="226"/>
        <v>668</v>
      </c>
      <c r="P1615">
        <f t="shared" si="227"/>
        <v>330</v>
      </c>
      <c r="Q1615">
        <f t="shared" si="228"/>
        <v>0.33066132264529058</v>
      </c>
      <c r="R1615">
        <f t="shared" si="229"/>
        <v>0</v>
      </c>
      <c r="S1615">
        <f t="shared" si="230"/>
        <v>0</v>
      </c>
      <c r="T1615" t="str">
        <f t="shared" si="231"/>
        <v>Nov</v>
      </c>
      <c r="U1615" t="str">
        <f t="shared" si="232"/>
        <v>Nov-2024</v>
      </c>
      <c r="V1615" s="3">
        <f t="shared" si="233"/>
        <v>45597</v>
      </c>
      <c r="W1615" t="str">
        <f>VLOOKUP(D1615,Products!A:G,3,FALSE)</f>
        <v>Beauty &amp; Personal Care</v>
      </c>
      <c r="X1615" t="str">
        <f>VLOOKUP(D1615,Products!A:G,2,FALSE)</f>
        <v>Skin Care Kit</v>
      </c>
    </row>
    <row r="1616" spans="1:24">
      <c r="A1616" s="1" t="s">
        <v>3428</v>
      </c>
      <c r="B1616" s="2">
        <v>45431</v>
      </c>
      <c r="C1616" s="1" t="s">
        <v>688</v>
      </c>
      <c r="D1616" s="1" t="s">
        <v>1767</v>
      </c>
      <c r="E1616" s="1">
        <v>2</v>
      </c>
      <c r="F1616" s="1">
        <v>1999</v>
      </c>
      <c r="G1616" s="1">
        <v>799.6</v>
      </c>
      <c r="H1616" s="1" t="s">
        <v>1801</v>
      </c>
      <c r="I1616" s="1" t="s">
        <v>1802</v>
      </c>
      <c r="J1616" s="1" t="s">
        <v>1802</v>
      </c>
      <c r="K1616" s="1" t="s">
        <v>1810</v>
      </c>
      <c r="L1616" s="1">
        <v>70</v>
      </c>
      <c r="M1616" s="1">
        <v>1338</v>
      </c>
      <c r="N1616">
        <f t="shared" si="225"/>
        <v>3198.4</v>
      </c>
      <c r="O1616">
        <f t="shared" si="226"/>
        <v>2676</v>
      </c>
      <c r="P1616">
        <f t="shared" si="227"/>
        <v>522.40000000000009</v>
      </c>
      <c r="Q1616">
        <f t="shared" si="228"/>
        <v>0.16333166583291647</v>
      </c>
      <c r="R1616">
        <f t="shared" si="229"/>
        <v>3198.4</v>
      </c>
      <c r="S1616">
        <f t="shared" si="230"/>
        <v>522.40000000000009</v>
      </c>
      <c r="T1616" t="str">
        <f t="shared" si="231"/>
        <v>May</v>
      </c>
      <c r="U1616" t="str">
        <f t="shared" si="232"/>
        <v>May-2024</v>
      </c>
      <c r="V1616" s="3">
        <f t="shared" si="233"/>
        <v>45413</v>
      </c>
      <c r="W1616" t="str">
        <f>VLOOKUP(D1616,Products!A:G,3,FALSE)</f>
        <v>Beauty &amp; Personal Care</v>
      </c>
      <c r="X1616" t="str">
        <f>VLOOKUP(D1616,Products!A:G,2,FALSE)</f>
        <v>Skin Care Kit</v>
      </c>
    </row>
    <row r="1617" spans="1:24">
      <c r="A1617" s="1" t="s">
        <v>3429</v>
      </c>
      <c r="B1617" s="2">
        <v>45659</v>
      </c>
      <c r="C1617" s="1" t="s">
        <v>1310</v>
      </c>
      <c r="D1617" s="1" t="s">
        <v>1783</v>
      </c>
      <c r="E1617" s="1">
        <v>1</v>
      </c>
      <c r="F1617" s="1">
        <v>799</v>
      </c>
      <c r="G1617" s="1">
        <v>0</v>
      </c>
      <c r="H1617" s="1" t="s">
        <v>1805</v>
      </c>
      <c r="I1617" s="1" t="s">
        <v>1815</v>
      </c>
      <c r="J1617" s="1" t="s">
        <v>1815</v>
      </c>
      <c r="K1617" s="1" t="s">
        <v>1817</v>
      </c>
      <c r="L1617" s="1">
        <v>50</v>
      </c>
      <c r="M1617" s="1">
        <v>560</v>
      </c>
      <c r="N1617">
        <f t="shared" si="225"/>
        <v>799</v>
      </c>
      <c r="O1617">
        <f t="shared" si="226"/>
        <v>560</v>
      </c>
      <c r="P1617">
        <f t="shared" si="227"/>
        <v>239</v>
      </c>
      <c r="Q1617">
        <f t="shared" si="228"/>
        <v>0.29912390488110135</v>
      </c>
      <c r="R1617">
        <f t="shared" si="229"/>
        <v>0</v>
      </c>
      <c r="S1617">
        <f t="shared" si="230"/>
        <v>0</v>
      </c>
      <c r="T1617" t="str">
        <f t="shared" si="231"/>
        <v>Jan</v>
      </c>
      <c r="U1617" t="str">
        <f t="shared" si="232"/>
        <v>Jan-2025</v>
      </c>
      <c r="V1617" s="3">
        <f t="shared" si="233"/>
        <v>45658</v>
      </c>
      <c r="W1617" t="str">
        <f>VLOOKUP(D1617,Products!A:G,3,FALSE)</f>
        <v>Sports &amp; Fitness</v>
      </c>
      <c r="X1617" t="str">
        <f>VLOOKUP(D1617,Products!A:G,2,FALSE)</f>
        <v>Running Shoes</v>
      </c>
    </row>
    <row r="1618" spans="1:24">
      <c r="A1618" s="1" t="s">
        <v>3430</v>
      </c>
      <c r="B1618" s="2">
        <v>45584</v>
      </c>
      <c r="C1618" s="1" t="s">
        <v>750</v>
      </c>
      <c r="D1618" s="1" t="s">
        <v>1688</v>
      </c>
      <c r="E1618" s="1">
        <v>1</v>
      </c>
      <c r="F1618" s="1">
        <v>999</v>
      </c>
      <c r="G1618" s="1">
        <v>99.9</v>
      </c>
      <c r="H1618" s="1" t="s">
        <v>1821</v>
      </c>
      <c r="I1618" s="1" t="s">
        <v>1802</v>
      </c>
      <c r="J1618" s="1" t="s">
        <v>1802</v>
      </c>
      <c r="K1618" s="1" t="s">
        <v>1810</v>
      </c>
      <c r="L1618" s="1">
        <v>80</v>
      </c>
      <c r="M1618" s="1">
        <v>813</v>
      </c>
      <c r="N1618">
        <f t="shared" si="225"/>
        <v>899.1</v>
      </c>
      <c r="O1618">
        <f t="shared" si="226"/>
        <v>813</v>
      </c>
      <c r="P1618">
        <f t="shared" si="227"/>
        <v>86.100000000000023</v>
      </c>
      <c r="Q1618">
        <f t="shared" si="228"/>
        <v>9.576242909576245E-2</v>
      </c>
      <c r="R1618">
        <f t="shared" si="229"/>
        <v>899.1</v>
      </c>
      <c r="S1618">
        <f t="shared" si="230"/>
        <v>86.100000000000023</v>
      </c>
      <c r="T1618" t="str">
        <f t="shared" si="231"/>
        <v>Oct</v>
      </c>
      <c r="U1618" t="str">
        <f t="shared" si="232"/>
        <v>Oct-2024</v>
      </c>
      <c r="V1618" s="3">
        <f t="shared" si="233"/>
        <v>45566</v>
      </c>
      <c r="W1618" t="str">
        <f>VLOOKUP(D1618,Products!A:G,3,FALSE)</f>
        <v>Electronics</v>
      </c>
      <c r="X1618" t="str">
        <f>VLOOKUP(D1618,Products!A:G,2,FALSE)</f>
        <v>Smartwatch</v>
      </c>
    </row>
    <row r="1619" spans="1:24">
      <c r="A1619" s="1" t="s">
        <v>3431</v>
      </c>
      <c r="B1619" s="2">
        <v>45334</v>
      </c>
      <c r="C1619" s="1" t="s">
        <v>200</v>
      </c>
      <c r="D1619" s="1" t="s">
        <v>1709</v>
      </c>
      <c r="E1619" s="1">
        <v>1</v>
      </c>
      <c r="F1619" s="1">
        <v>799</v>
      </c>
      <c r="G1619" s="1">
        <v>79.900000000000006</v>
      </c>
      <c r="H1619" s="1" t="s">
        <v>1805</v>
      </c>
      <c r="I1619" s="1" t="s">
        <v>1802</v>
      </c>
      <c r="J1619" s="1" t="s">
        <v>1802</v>
      </c>
      <c r="K1619" s="1" t="s">
        <v>1803</v>
      </c>
      <c r="L1619" s="1">
        <v>50</v>
      </c>
      <c r="M1619" s="1">
        <v>566</v>
      </c>
      <c r="N1619">
        <f t="shared" si="225"/>
        <v>719.1</v>
      </c>
      <c r="O1619">
        <f t="shared" si="226"/>
        <v>566</v>
      </c>
      <c r="P1619">
        <f t="shared" si="227"/>
        <v>153.10000000000002</v>
      </c>
      <c r="Q1619">
        <f t="shared" si="228"/>
        <v>0.21290502016409404</v>
      </c>
      <c r="R1619">
        <f t="shared" si="229"/>
        <v>719.1</v>
      </c>
      <c r="S1619">
        <f t="shared" si="230"/>
        <v>153.10000000000002</v>
      </c>
      <c r="T1619" t="str">
        <f t="shared" si="231"/>
        <v>Feb</v>
      </c>
      <c r="U1619" t="str">
        <f t="shared" si="232"/>
        <v>Feb-2024</v>
      </c>
      <c r="V1619" s="3">
        <f t="shared" si="233"/>
        <v>45323</v>
      </c>
      <c r="W1619" t="str">
        <f>VLOOKUP(D1619,Products!A:G,3,FALSE)</f>
        <v>Fashion</v>
      </c>
      <c r="X1619" t="str">
        <f>VLOOKUP(D1619,Products!A:G,2,FALSE)</f>
        <v>Sneakers</v>
      </c>
    </row>
    <row r="1620" spans="1:24">
      <c r="A1620" s="1" t="s">
        <v>3432</v>
      </c>
      <c r="B1620" s="2">
        <v>45772</v>
      </c>
      <c r="C1620" s="1" t="s">
        <v>1195</v>
      </c>
      <c r="D1620" s="1" t="s">
        <v>1746</v>
      </c>
      <c r="E1620" s="1">
        <v>2</v>
      </c>
      <c r="F1620" s="1">
        <v>1999</v>
      </c>
      <c r="G1620" s="1">
        <v>0</v>
      </c>
      <c r="H1620" s="1" t="s">
        <v>1801</v>
      </c>
      <c r="I1620" s="1" t="s">
        <v>1802</v>
      </c>
      <c r="J1620" s="1" t="s">
        <v>1809</v>
      </c>
      <c r="K1620" s="1" t="s">
        <v>1807</v>
      </c>
      <c r="L1620" s="1">
        <v>60</v>
      </c>
      <c r="M1620" s="1">
        <v>1414</v>
      </c>
      <c r="N1620">
        <f t="shared" si="225"/>
        <v>3998</v>
      </c>
      <c r="O1620">
        <f t="shared" si="226"/>
        <v>2828</v>
      </c>
      <c r="P1620">
        <f t="shared" si="227"/>
        <v>1170</v>
      </c>
      <c r="Q1620">
        <f t="shared" si="228"/>
        <v>0.29264632316158079</v>
      </c>
      <c r="R1620">
        <f t="shared" si="229"/>
        <v>3998</v>
      </c>
      <c r="S1620">
        <f t="shared" si="230"/>
        <v>1170</v>
      </c>
      <c r="T1620" t="str">
        <f t="shared" si="231"/>
        <v>Apr</v>
      </c>
      <c r="U1620" t="str">
        <f t="shared" si="232"/>
        <v>Apr-2025</v>
      </c>
      <c r="V1620" s="3">
        <f t="shared" si="233"/>
        <v>45748</v>
      </c>
      <c r="W1620" t="str">
        <f>VLOOKUP(D1620,Products!A:G,3,FALSE)</f>
        <v>Home &amp; Kitchen</v>
      </c>
      <c r="X1620" t="str">
        <f>VLOOKUP(D1620,Products!A:G,2,FALSE)</f>
        <v>Storage Box</v>
      </c>
    </row>
    <row r="1621" spans="1:24">
      <c r="A1621" s="1" t="s">
        <v>3433</v>
      </c>
      <c r="B1621" s="2">
        <v>45517</v>
      </c>
      <c r="C1621" s="1" t="s">
        <v>437</v>
      </c>
      <c r="D1621" s="1" t="s">
        <v>1741</v>
      </c>
      <c r="E1621" s="1">
        <v>1</v>
      </c>
      <c r="F1621" s="1">
        <v>799</v>
      </c>
      <c r="G1621" s="1">
        <v>0</v>
      </c>
      <c r="H1621" s="1" t="s">
        <v>1805</v>
      </c>
      <c r="I1621" s="1" t="s">
        <v>1802</v>
      </c>
      <c r="J1621" s="1" t="s">
        <v>1802</v>
      </c>
      <c r="K1621" s="1" t="s">
        <v>1813</v>
      </c>
      <c r="L1621" s="1">
        <v>70</v>
      </c>
      <c r="M1621" s="1">
        <v>596</v>
      </c>
      <c r="N1621">
        <f t="shared" si="225"/>
        <v>799</v>
      </c>
      <c r="O1621">
        <f t="shared" si="226"/>
        <v>596</v>
      </c>
      <c r="P1621">
        <f t="shared" si="227"/>
        <v>203</v>
      </c>
      <c r="Q1621">
        <f t="shared" si="228"/>
        <v>0.25406758448060074</v>
      </c>
      <c r="R1621">
        <f t="shared" si="229"/>
        <v>799</v>
      </c>
      <c r="S1621">
        <f t="shared" si="230"/>
        <v>203</v>
      </c>
      <c r="T1621" t="str">
        <f t="shared" si="231"/>
        <v>Aug</v>
      </c>
      <c r="U1621" t="str">
        <f t="shared" si="232"/>
        <v>Aug-2024</v>
      </c>
      <c r="V1621" s="3">
        <f t="shared" si="233"/>
        <v>45505</v>
      </c>
      <c r="W1621" t="str">
        <f>VLOOKUP(D1621,Products!A:G,3,FALSE)</f>
        <v>Home &amp; Kitchen</v>
      </c>
      <c r="X1621" t="str">
        <f>VLOOKUP(D1621,Products!A:G,2,FALSE)</f>
        <v>Bedsheet</v>
      </c>
    </row>
    <row r="1622" spans="1:24">
      <c r="A1622" s="1" t="s">
        <v>3434</v>
      </c>
      <c r="B1622" s="2">
        <v>45621</v>
      </c>
      <c r="C1622" s="1" t="s">
        <v>574</v>
      </c>
      <c r="D1622" s="1" t="s">
        <v>1732</v>
      </c>
      <c r="E1622" s="1">
        <v>1</v>
      </c>
      <c r="F1622" s="1">
        <v>1599</v>
      </c>
      <c r="G1622" s="1">
        <v>79.95</v>
      </c>
      <c r="H1622" s="1" t="s">
        <v>1823</v>
      </c>
      <c r="I1622" s="1" t="s">
        <v>1802</v>
      </c>
      <c r="J1622" s="1" t="s">
        <v>1802</v>
      </c>
      <c r="K1622" s="1" t="s">
        <v>1803</v>
      </c>
      <c r="L1622" s="1">
        <v>80</v>
      </c>
      <c r="M1622" s="1">
        <v>1138</v>
      </c>
      <c r="N1622">
        <f t="shared" si="225"/>
        <v>1519.05</v>
      </c>
      <c r="O1622">
        <f t="shared" si="226"/>
        <v>1138</v>
      </c>
      <c r="P1622">
        <f t="shared" si="227"/>
        <v>381.04999999999995</v>
      </c>
      <c r="Q1622">
        <f t="shared" si="228"/>
        <v>0.25084756920443696</v>
      </c>
      <c r="R1622">
        <f t="shared" si="229"/>
        <v>1519.05</v>
      </c>
      <c r="S1622">
        <f t="shared" si="230"/>
        <v>381.04999999999995</v>
      </c>
      <c r="T1622" t="str">
        <f t="shared" si="231"/>
        <v>Nov</v>
      </c>
      <c r="U1622" t="str">
        <f t="shared" si="232"/>
        <v>Nov-2024</v>
      </c>
      <c r="V1622" s="3">
        <f t="shared" si="233"/>
        <v>45597</v>
      </c>
      <c r="W1622" t="str">
        <f>VLOOKUP(D1622,Products!A:G,3,FALSE)</f>
        <v>Home &amp; Kitchen</v>
      </c>
      <c r="X1622" t="str">
        <f>VLOOKUP(D1622,Products!A:G,2,FALSE)</f>
        <v>Air Fryer</v>
      </c>
    </row>
    <row r="1623" spans="1:24">
      <c r="A1623" s="1" t="s">
        <v>3435</v>
      </c>
      <c r="B1623" s="2">
        <v>45560</v>
      </c>
      <c r="C1623" s="1" t="s">
        <v>577</v>
      </c>
      <c r="D1623" s="1" t="s">
        <v>1774</v>
      </c>
      <c r="E1623" s="1">
        <v>2</v>
      </c>
      <c r="F1623" s="1">
        <v>499</v>
      </c>
      <c r="G1623" s="1">
        <v>99.8</v>
      </c>
      <c r="H1623" s="1" t="s">
        <v>1821</v>
      </c>
      <c r="I1623" s="1" t="s">
        <v>1802</v>
      </c>
      <c r="J1623" s="1" t="s">
        <v>1802</v>
      </c>
      <c r="K1623" s="1" t="s">
        <v>1813</v>
      </c>
      <c r="L1623" s="1">
        <v>80</v>
      </c>
      <c r="M1623" s="1">
        <v>280</v>
      </c>
      <c r="N1623">
        <f t="shared" si="225"/>
        <v>898.2</v>
      </c>
      <c r="O1623">
        <f t="shared" si="226"/>
        <v>560</v>
      </c>
      <c r="P1623">
        <f t="shared" si="227"/>
        <v>338.20000000000005</v>
      </c>
      <c r="Q1623">
        <f t="shared" si="228"/>
        <v>0.37653083945669119</v>
      </c>
      <c r="R1623">
        <f t="shared" si="229"/>
        <v>898.2</v>
      </c>
      <c r="S1623">
        <f t="shared" si="230"/>
        <v>338.20000000000005</v>
      </c>
      <c r="T1623" t="str">
        <f t="shared" si="231"/>
        <v>Sep</v>
      </c>
      <c r="U1623" t="str">
        <f t="shared" si="232"/>
        <v>Sep-2024</v>
      </c>
      <c r="V1623" s="3">
        <f t="shared" si="233"/>
        <v>45536</v>
      </c>
      <c r="W1623" t="str">
        <f>VLOOKUP(D1623,Products!A:G,3,FALSE)</f>
        <v>Sports &amp; Fitness</v>
      </c>
      <c r="X1623" t="str">
        <f>VLOOKUP(D1623,Products!A:G,2,FALSE)</f>
        <v>Yoga Mat</v>
      </c>
    </row>
    <row r="1624" spans="1:24">
      <c r="A1624" s="1" t="s">
        <v>3436</v>
      </c>
      <c r="B1624" s="2">
        <v>45597</v>
      </c>
      <c r="C1624" s="1" t="s">
        <v>305</v>
      </c>
      <c r="D1624" s="1" t="s">
        <v>1701</v>
      </c>
      <c r="E1624" s="1">
        <v>2</v>
      </c>
      <c r="F1624" s="1">
        <v>1299</v>
      </c>
      <c r="G1624" s="1">
        <v>129.9</v>
      </c>
      <c r="H1624" s="1" t="s">
        <v>1812</v>
      </c>
      <c r="I1624" s="1" t="s">
        <v>1802</v>
      </c>
      <c r="J1624" s="1" t="s">
        <v>1802</v>
      </c>
      <c r="K1624" s="1" t="s">
        <v>1817</v>
      </c>
      <c r="L1624" s="1">
        <v>40</v>
      </c>
      <c r="M1624" s="1">
        <v>969</v>
      </c>
      <c r="N1624">
        <f t="shared" si="225"/>
        <v>2468.1</v>
      </c>
      <c r="O1624">
        <f t="shared" si="226"/>
        <v>1938</v>
      </c>
      <c r="P1624">
        <f t="shared" si="227"/>
        <v>530.09999999999991</v>
      </c>
      <c r="Q1624">
        <f t="shared" si="228"/>
        <v>0.21478060046189373</v>
      </c>
      <c r="R1624">
        <f t="shared" si="229"/>
        <v>2468.1</v>
      </c>
      <c r="S1624">
        <f t="shared" si="230"/>
        <v>530.09999999999991</v>
      </c>
      <c r="T1624" t="str">
        <f t="shared" si="231"/>
        <v>Nov</v>
      </c>
      <c r="U1624" t="str">
        <f t="shared" si="232"/>
        <v>Nov-2024</v>
      </c>
      <c r="V1624" s="3">
        <f t="shared" si="233"/>
        <v>45597</v>
      </c>
      <c r="W1624" t="str">
        <f>VLOOKUP(D1624,Products!A:G,3,FALSE)</f>
        <v>Fashion</v>
      </c>
      <c r="X1624" t="str">
        <f>VLOOKUP(D1624,Products!A:G,2,FALSE)</f>
        <v>T-Shirt</v>
      </c>
    </row>
    <row r="1625" spans="1:24">
      <c r="A1625" s="1" t="s">
        <v>3437</v>
      </c>
      <c r="B1625" s="2">
        <v>45775</v>
      </c>
      <c r="C1625" s="1" t="s">
        <v>1155</v>
      </c>
      <c r="D1625" s="1" t="s">
        <v>1740</v>
      </c>
      <c r="E1625" s="1">
        <v>1</v>
      </c>
      <c r="F1625" s="1">
        <v>4999</v>
      </c>
      <c r="G1625" s="1">
        <v>749.85</v>
      </c>
      <c r="H1625" s="1" t="s">
        <v>1823</v>
      </c>
      <c r="I1625" s="1" t="s">
        <v>1802</v>
      </c>
      <c r="J1625" s="1" t="s">
        <v>1802</v>
      </c>
      <c r="K1625" s="1" t="s">
        <v>1810</v>
      </c>
      <c r="L1625" s="1">
        <v>70</v>
      </c>
      <c r="M1625" s="1">
        <v>2912</v>
      </c>
      <c r="N1625">
        <f t="shared" si="225"/>
        <v>4249.1499999999996</v>
      </c>
      <c r="O1625">
        <f t="shared" si="226"/>
        <v>2912</v>
      </c>
      <c r="P1625">
        <f t="shared" si="227"/>
        <v>1337.1499999999996</v>
      </c>
      <c r="Q1625">
        <f t="shared" si="228"/>
        <v>0.31468646670510569</v>
      </c>
      <c r="R1625">
        <f t="shared" si="229"/>
        <v>4249.1499999999996</v>
      </c>
      <c r="S1625">
        <f t="shared" si="230"/>
        <v>1337.1499999999996</v>
      </c>
      <c r="T1625" t="str">
        <f t="shared" si="231"/>
        <v>Apr</v>
      </c>
      <c r="U1625" t="str">
        <f t="shared" si="232"/>
        <v>Apr-2025</v>
      </c>
      <c r="V1625" s="3">
        <f t="shared" si="233"/>
        <v>45748</v>
      </c>
      <c r="W1625" t="str">
        <f>VLOOKUP(D1625,Products!A:G,3,FALSE)</f>
        <v>Home &amp; Kitchen</v>
      </c>
      <c r="X1625" t="str">
        <f>VLOOKUP(D1625,Products!A:G,2,FALSE)</f>
        <v>Bedsheet</v>
      </c>
    </row>
    <row r="1626" spans="1:24">
      <c r="A1626" s="1" t="s">
        <v>3438</v>
      </c>
      <c r="B1626" s="2">
        <v>45386</v>
      </c>
      <c r="C1626" s="1" t="s">
        <v>861</v>
      </c>
      <c r="D1626" s="1" t="s">
        <v>1738</v>
      </c>
      <c r="E1626" s="1">
        <v>4</v>
      </c>
      <c r="F1626" s="1">
        <v>599</v>
      </c>
      <c r="G1626" s="1">
        <v>599</v>
      </c>
      <c r="H1626" s="1" t="s">
        <v>1812</v>
      </c>
      <c r="I1626" s="1" t="s">
        <v>1802</v>
      </c>
      <c r="J1626" s="1" t="s">
        <v>1802</v>
      </c>
      <c r="K1626" s="1" t="s">
        <v>1803</v>
      </c>
      <c r="L1626" s="1">
        <v>100</v>
      </c>
      <c r="M1626" s="1">
        <v>443</v>
      </c>
      <c r="N1626">
        <f t="shared" si="225"/>
        <v>1797</v>
      </c>
      <c r="O1626">
        <f t="shared" si="226"/>
        <v>1772</v>
      </c>
      <c r="P1626">
        <f t="shared" si="227"/>
        <v>25</v>
      </c>
      <c r="Q1626">
        <f t="shared" si="228"/>
        <v>1.3912075681691708E-2</v>
      </c>
      <c r="R1626">
        <f t="shared" si="229"/>
        <v>1797</v>
      </c>
      <c r="S1626">
        <f t="shared" si="230"/>
        <v>25</v>
      </c>
      <c r="T1626" t="str">
        <f t="shared" si="231"/>
        <v>Apr</v>
      </c>
      <c r="U1626" t="str">
        <f t="shared" si="232"/>
        <v>Apr-2024</v>
      </c>
      <c r="V1626" s="3">
        <f t="shared" si="233"/>
        <v>45383</v>
      </c>
      <c r="W1626" t="str">
        <f>VLOOKUP(D1626,Products!A:G,3,FALSE)</f>
        <v>Home &amp; Kitchen</v>
      </c>
      <c r="X1626" t="str">
        <f>VLOOKUP(D1626,Products!A:G,2,FALSE)</f>
        <v>Bedsheet</v>
      </c>
    </row>
    <row r="1627" spans="1:24">
      <c r="A1627" s="1" t="s">
        <v>3439</v>
      </c>
      <c r="B1627" s="2">
        <v>45452</v>
      </c>
      <c r="C1627" s="1" t="s">
        <v>1213</v>
      </c>
      <c r="D1627" s="1" t="s">
        <v>1735</v>
      </c>
      <c r="E1627" s="1">
        <v>1</v>
      </c>
      <c r="F1627" s="1">
        <v>3999</v>
      </c>
      <c r="G1627" s="1">
        <v>599.85</v>
      </c>
      <c r="H1627" s="1" t="s">
        <v>1805</v>
      </c>
      <c r="I1627" s="1" t="s">
        <v>1802</v>
      </c>
      <c r="J1627" s="1" t="s">
        <v>1802</v>
      </c>
      <c r="K1627" s="1" t="s">
        <v>1810</v>
      </c>
      <c r="L1627" s="1">
        <v>60</v>
      </c>
      <c r="M1627" s="1">
        <v>2895</v>
      </c>
      <c r="N1627">
        <f t="shared" si="225"/>
        <v>3399.15</v>
      </c>
      <c r="O1627">
        <f t="shared" si="226"/>
        <v>2895</v>
      </c>
      <c r="P1627">
        <f t="shared" si="227"/>
        <v>504.15000000000009</v>
      </c>
      <c r="Q1627">
        <f t="shared" si="228"/>
        <v>0.14831649088742777</v>
      </c>
      <c r="R1627">
        <f t="shared" si="229"/>
        <v>3399.15</v>
      </c>
      <c r="S1627">
        <f t="shared" si="230"/>
        <v>504.15000000000009</v>
      </c>
      <c r="T1627" t="str">
        <f t="shared" si="231"/>
        <v>Jun</v>
      </c>
      <c r="U1627" t="str">
        <f t="shared" si="232"/>
        <v>Jun-2024</v>
      </c>
      <c r="V1627" s="3">
        <f t="shared" si="233"/>
        <v>45444</v>
      </c>
      <c r="W1627" t="str">
        <f>VLOOKUP(D1627,Products!A:G,3,FALSE)</f>
        <v>Home &amp; Kitchen</v>
      </c>
      <c r="X1627" t="str">
        <f>VLOOKUP(D1627,Products!A:G,2,FALSE)</f>
        <v>Cookware Set</v>
      </c>
    </row>
    <row r="1628" spans="1:24">
      <c r="A1628" s="1" t="s">
        <v>3440</v>
      </c>
      <c r="B1628" s="2">
        <v>45744</v>
      </c>
      <c r="C1628" s="1" t="s">
        <v>1483</v>
      </c>
      <c r="D1628" s="1" t="s">
        <v>1793</v>
      </c>
      <c r="E1628" s="1">
        <v>3</v>
      </c>
      <c r="F1628" s="1">
        <v>299</v>
      </c>
      <c r="G1628" s="1">
        <v>44.85</v>
      </c>
      <c r="H1628" s="1" t="s">
        <v>1805</v>
      </c>
      <c r="I1628" s="1" t="s">
        <v>1802</v>
      </c>
      <c r="J1628" s="1" t="s">
        <v>1802</v>
      </c>
      <c r="K1628" s="1" t="s">
        <v>1813</v>
      </c>
      <c r="L1628" s="1">
        <v>80</v>
      </c>
      <c r="M1628" s="1">
        <v>221</v>
      </c>
      <c r="N1628">
        <f t="shared" si="225"/>
        <v>852.15</v>
      </c>
      <c r="O1628">
        <f t="shared" si="226"/>
        <v>663</v>
      </c>
      <c r="P1628">
        <f t="shared" si="227"/>
        <v>189.14999999999998</v>
      </c>
      <c r="Q1628">
        <f t="shared" si="228"/>
        <v>0.22196796338672767</v>
      </c>
      <c r="R1628">
        <f t="shared" si="229"/>
        <v>852.15</v>
      </c>
      <c r="S1628">
        <f t="shared" si="230"/>
        <v>189.14999999999998</v>
      </c>
      <c r="T1628" t="str">
        <f t="shared" si="231"/>
        <v>Mar</v>
      </c>
      <c r="U1628" t="str">
        <f t="shared" si="232"/>
        <v>Mar-2025</v>
      </c>
      <c r="V1628" s="3">
        <f t="shared" si="233"/>
        <v>45717</v>
      </c>
      <c r="W1628" t="str">
        <f>VLOOKUP(D1628,Products!A:G,3,FALSE)</f>
        <v>Sports &amp; Fitness</v>
      </c>
      <c r="X1628" t="str">
        <f>VLOOKUP(D1628,Products!A:G,2,FALSE)</f>
        <v>Fitness Band</v>
      </c>
    </row>
    <row r="1629" spans="1:24">
      <c r="A1629" s="1" t="s">
        <v>3441</v>
      </c>
      <c r="B1629" s="2">
        <v>45732</v>
      </c>
      <c r="C1629" s="1" t="s">
        <v>1566</v>
      </c>
      <c r="D1629" s="1" t="s">
        <v>1774</v>
      </c>
      <c r="E1629" s="1">
        <v>4</v>
      </c>
      <c r="F1629" s="1">
        <v>499</v>
      </c>
      <c r="G1629" s="1">
        <v>99.8</v>
      </c>
      <c r="H1629" s="1" t="s">
        <v>1823</v>
      </c>
      <c r="I1629" s="1" t="s">
        <v>1802</v>
      </c>
      <c r="J1629" s="1" t="s">
        <v>1802</v>
      </c>
      <c r="K1629" s="1" t="s">
        <v>1803</v>
      </c>
      <c r="L1629" s="1">
        <v>50</v>
      </c>
      <c r="M1629" s="1">
        <v>280</v>
      </c>
      <c r="N1629">
        <f t="shared" si="225"/>
        <v>1896.2</v>
      </c>
      <c r="O1629">
        <f t="shared" si="226"/>
        <v>1120</v>
      </c>
      <c r="P1629">
        <f t="shared" si="227"/>
        <v>776.2</v>
      </c>
      <c r="Q1629">
        <f t="shared" si="228"/>
        <v>0.40934500580107586</v>
      </c>
      <c r="R1629">
        <f t="shared" si="229"/>
        <v>1896.2</v>
      </c>
      <c r="S1629">
        <f t="shared" si="230"/>
        <v>776.2</v>
      </c>
      <c r="T1629" t="str">
        <f t="shared" si="231"/>
        <v>Mar</v>
      </c>
      <c r="U1629" t="str">
        <f t="shared" si="232"/>
        <v>Mar-2025</v>
      </c>
      <c r="V1629" s="3">
        <f t="shared" si="233"/>
        <v>45717</v>
      </c>
      <c r="W1629" t="str">
        <f>VLOOKUP(D1629,Products!A:G,3,FALSE)</f>
        <v>Sports &amp; Fitness</v>
      </c>
      <c r="X1629" t="str">
        <f>VLOOKUP(D1629,Products!A:G,2,FALSE)</f>
        <v>Yoga Mat</v>
      </c>
    </row>
    <row r="1630" spans="1:24">
      <c r="A1630" s="1" t="s">
        <v>3442</v>
      </c>
      <c r="B1630" s="2">
        <v>45564</v>
      </c>
      <c r="C1630" s="1" t="s">
        <v>1586</v>
      </c>
      <c r="D1630" s="1" t="s">
        <v>1686</v>
      </c>
      <c r="E1630" s="1">
        <v>4</v>
      </c>
      <c r="F1630" s="1">
        <v>1299</v>
      </c>
      <c r="G1630" s="1">
        <v>0</v>
      </c>
      <c r="H1630" s="1" t="s">
        <v>1801</v>
      </c>
      <c r="I1630" s="1" t="s">
        <v>1815</v>
      </c>
      <c r="J1630" s="1" t="s">
        <v>1815</v>
      </c>
      <c r="K1630" s="1" t="s">
        <v>1819</v>
      </c>
      <c r="L1630" s="1">
        <v>50</v>
      </c>
      <c r="M1630" s="1">
        <v>881</v>
      </c>
      <c r="N1630">
        <f t="shared" si="225"/>
        <v>5196</v>
      </c>
      <c r="O1630">
        <f t="shared" si="226"/>
        <v>3524</v>
      </c>
      <c r="P1630">
        <f t="shared" si="227"/>
        <v>1672</v>
      </c>
      <c r="Q1630">
        <f t="shared" si="228"/>
        <v>0.32178598922247881</v>
      </c>
      <c r="R1630">
        <f t="shared" si="229"/>
        <v>0</v>
      </c>
      <c r="S1630">
        <f t="shared" si="230"/>
        <v>0</v>
      </c>
      <c r="T1630" t="str">
        <f t="shared" si="231"/>
        <v>Sep</v>
      </c>
      <c r="U1630" t="str">
        <f t="shared" si="232"/>
        <v>Sep-2024</v>
      </c>
      <c r="V1630" s="3">
        <f t="shared" si="233"/>
        <v>45536</v>
      </c>
      <c r="W1630" t="str">
        <f>VLOOKUP(D1630,Products!A:G,3,FALSE)</f>
        <v>Electronics</v>
      </c>
      <c r="X1630" t="str">
        <f>VLOOKUP(D1630,Products!A:G,2,FALSE)</f>
        <v>Smartwatch</v>
      </c>
    </row>
    <row r="1631" spans="1:24">
      <c r="A1631" s="1" t="s">
        <v>3443</v>
      </c>
      <c r="B1631" s="2">
        <v>45528</v>
      </c>
      <c r="C1631" s="1" t="s">
        <v>1229</v>
      </c>
      <c r="D1631" s="1" t="s">
        <v>1719</v>
      </c>
      <c r="E1631" s="1">
        <v>2</v>
      </c>
      <c r="F1631" s="1">
        <v>399</v>
      </c>
      <c r="G1631" s="1">
        <v>119.7</v>
      </c>
      <c r="H1631" s="1" t="s">
        <v>1805</v>
      </c>
      <c r="I1631" s="1" t="s">
        <v>1802</v>
      </c>
      <c r="J1631" s="1" t="s">
        <v>1802</v>
      </c>
      <c r="K1631" s="1" t="s">
        <v>1807</v>
      </c>
      <c r="L1631" s="1">
        <v>80</v>
      </c>
      <c r="M1631" s="1">
        <v>248</v>
      </c>
      <c r="N1631">
        <f t="shared" si="225"/>
        <v>678.3</v>
      </c>
      <c r="O1631">
        <f t="shared" si="226"/>
        <v>496</v>
      </c>
      <c r="P1631">
        <f t="shared" si="227"/>
        <v>182.29999999999995</v>
      </c>
      <c r="Q1631">
        <f t="shared" si="228"/>
        <v>0.26876013563320061</v>
      </c>
      <c r="R1631">
        <f t="shared" si="229"/>
        <v>678.3</v>
      </c>
      <c r="S1631">
        <f t="shared" si="230"/>
        <v>182.29999999999995</v>
      </c>
      <c r="T1631" t="str">
        <f t="shared" si="231"/>
        <v>Aug</v>
      </c>
      <c r="U1631" t="str">
        <f t="shared" si="232"/>
        <v>Aug-2024</v>
      </c>
      <c r="V1631" s="3">
        <f t="shared" si="233"/>
        <v>45505</v>
      </c>
      <c r="W1631" t="str">
        <f>VLOOKUP(D1631,Products!A:G,3,FALSE)</f>
        <v>Fashion</v>
      </c>
      <c r="X1631" t="str">
        <f>VLOOKUP(D1631,Products!A:G,2,FALSE)</f>
        <v>Backpack</v>
      </c>
    </row>
    <row r="1632" spans="1:24">
      <c r="A1632" s="1" t="s">
        <v>3444</v>
      </c>
      <c r="B1632" s="2">
        <v>45727</v>
      </c>
      <c r="C1632" s="1" t="s">
        <v>1448</v>
      </c>
      <c r="D1632" s="1" t="s">
        <v>1783</v>
      </c>
      <c r="E1632" s="1">
        <v>2</v>
      </c>
      <c r="F1632" s="1">
        <v>799</v>
      </c>
      <c r="G1632" s="1">
        <v>79.900000000000006</v>
      </c>
      <c r="H1632" s="1" t="s">
        <v>1823</v>
      </c>
      <c r="I1632" s="1" t="s">
        <v>1802</v>
      </c>
      <c r="J1632" s="1" t="s">
        <v>1802</v>
      </c>
      <c r="K1632" s="1" t="s">
        <v>1819</v>
      </c>
      <c r="L1632" s="1">
        <v>60</v>
      </c>
      <c r="M1632" s="1">
        <v>560</v>
      </c>
      <c r="N1632">
        <f t="shared" si="225"/>
        <v>1518.1</v>
      </c>
      <c r="O1632">
        <f t="shared" si="226"/>
        <v>1120</v>
      </c>
      <c r="P1632">
        <f t="shared" si="227"/>
        <v>398.09999999999991</v>
      </c>
      <c r="Q1632">
        <f t="shared" si="228"/>
        <v>0.2622356893485277</v>
      </c>
      <c r="R1632">
        <f t="shared" si="229"/>
        <v>1518.1</v>
      </c>
      <c r="S1632">
        <f t="shared" si="230"/>
        <v>398.09999999999991</v>
      </c>
      <c r="T1632" t="str">
        <f t="shared" si="231"/>
        <v>Mar</v>
      </c>
      <c r="U1632" t="str">
        <f t="shared" si="232"/>
        <v>Mar-2025</v>
      </c>
      <c r="V1632" s="3">
        <f t="shared" si="233"/>
        <v>45717</v>
      </c>
      <c r="W1632" t="str">
        <f>VLOOKUP(D1632,Products!A:G,3,FALSE)</f>
        <v>Sports &amp; Fitness</v>
      </c>
      <c r="X1632" t="str">
        <f>VLOOKUP(D1632,Products!A:G,2,FALSE)</f>
        <v>Running Shoes</v>
      </c>
    </row>
    <row r="1633" spans="1:24">
      <c r="A1633" s="1" t="s">
        <v>3445</v>
      </c>
      <c r="B1633" s="2">
        <v>45314</v>
      </c>
      <c r="C1633" s="1" t="s">
        <v>1359</v>
      </c>
      <c r="D1633" s="1" t="s">
        <v>1720</v>
      </c>
      <c r="E1633" s="1">
        <v>2</v>
      </c>
      <c r="F1633" s="1">
        <v>999</v>
      </c>
      <c r="G1633" s="1">
        <v>0</v>
      </c>
      <c r="H1633" s="1" t="s">
        <v>1801</v>
      </c>
      <c r="I1633" s="1" t="s">
        <v>1815</v>
      </c>
      <c r="J1633" s="1" t="s">
        <v>1815</v>
      </c>
      <c r="K1633" s="1" t="s">
        <v>1810</v>
      </c>
      <c r="L1633" s="1">
        <v>60</v>
      </c>
      <c r="M1633" s="1">
        <v>573</v>
      </c>
      <c r="N1633">
        <f t="shared" si="225"/>
        <v>1998</v>
      </c>
      <c r="O1633">
        <f t="shared" si="226"/>
        <v>1146</v>
      </c>
      <c r="P1633">
        <f t="shared" si="227"/>
        <v>852</v>
      </c>
      <c r="Q1633">
        <f t="shared" si="228"/>
        <v>0.42642642642642642</v>
      </c>
      <c r="R1633">
        <f t="shared" si="229"/>
        <v>0</v>
      </c>
      <c r="S1633">
        <f t="shared" si="230"/>
        <v>0</v>
      </c>
      <c r="T1633" t="str">
        <f t="shared" si="231"/>
        <v>Jan</v>
      </c>
      <c r="U1633" t="str">
        <f t="shared" si="232"/>
        <v>Jan-2024</v>
      </c>
      <c r="V1633" s="3">
        <f t="shared" si="233"/>
        <v>45292</v>
      </c>
      <c r="W1633" t="str">
        <f>VLOOKUP(D1633,Products!A:G,3,FALSE)</f>
        <v>Fashion</v>
      </c>
      <c r="X1633" t="str">
        <f>VLOOKUP(D1633,Products!A:G,2,FALSE)</f>
        <v>Backpack</v>
      </c>
    </row>
    <row r="1634" spans="1:24">
      <c r="A1634" s="1" t="s">
        <v>3446</v>
      </c>
      <c r="B1634" s="2">
        <v>45856</v>
      </c>
      <c r="C1634" s="1" t="s">
        <v>1578</v>
      </c>
      <c r="D1634" s="1" t="s">
        <v>1660</v>
      </c>
      <c r="E1634" s="1">
        <v>2</v>
      </c>
      <c r="F1634" s="1">
        <v>799</v>
      </c>
      <c r="G1634" s="1">
        <v>319.60000000000002</v>
      </c>
      <c r="H1634" s="1" t="s">
        <v>1812</v>
      </c>
      <c r="I1634" s="1" t="s">
        <v>1802</v>
      </c>
      <c r="J1634" s="1" t="s">
        <v>1802</v>
      </c>
      <c r="K1634" s="1" t="s">
        <v>1813</v>
      </c>
      <c r="L1634" s="1">
        <v>40</v>
      </c>
      <c r="M1634" s="1">
        <v>547</v>
      </c>
      <c r="N1634">
        <f t="shared" si="225"/>
        <v>1278.4000000000001</v>
      </c>
      <c r="O1634">
        <f t="shared" si="226"/>
        <v>1094</v>
      </c>
      <c r="P1634">
        <f t="shared" si="227"/>
        <v>184.40000000000009</v>
      </c>
      <c r="Q1634">
        <f t="shared" si="228"/>
        <v>0.14424280350438054</v>
      </c>
      <c r="R1634">
        <f t="shared" si="229"/>
        <v>1278.4000000000001</v>
      </c>
      <c r="S1634">
        <f t="shared" si="230"/>
        <v>184.40000000000009</v>
      </c>
      <c r="T1634" t="str">
        <f t="shared" si="231"/>
        <v>Jul</v>
      </c>
      <c r="U1634" t="str">
        <f t="shared" si="232"/>
        <v>Jul-2025</v>
      </c>
      <c r="V1634" s="3">
        <f t="shared" si="233"/>
        <v>45839</v>
      </c>
      <c r="W1634" t="str">
        <f>VLOOKUP(D1634,Products!A:G,3,FALSE)</f>
        <v>Electronics</v>
      </c>
      <c r="X1634" t="str">
        <f>VLOOKUP(D1634,Products!A:G,2,FALSE)</f>
        <v>Smartphone</v>
      </c>
    </row>
    <row r="1635" spans="1:24">
      <c r="A1635" s="1" t="s">
        <v>3447</v>
      </c>
      <c r="B1635" s="2">
        <v>45334</v>
      </c>
      <c r="C1635" s="1" t="s">
        <v>1250</v>
      </c>
      <c r="D1635" s="1" t="s">
        <v>1688</v>
      </c>
      <c r="E1635" s="1">
        <v>1</v>
      </c>
      <c r="F1635" s="1">
        <v>999</v>
      </c>
      <c r="G1635" s="1">
        <v>0</v>
      </c>
      <c r="H1635" s="1" t="s">
        <v>1805</v>
      </c>
      <c r="I1635" s="1" t="s">
        <v>1815</v>
      </c>
      <c r="J1635" s="1" t="s">
        <v>1815</v>
      </c>
      <c r="K1635" s="1" t="s">
        <v>1810</v>
      </c>
      <c r="L1635" s="1">
        <v>50</v>
      </c>
      <c r="M1635" s="1">
        <v>813</v>
      </c>
      <c r="N1635">
        <f t="shared" si="225"/>
        <v>999</v>
      </c>
      <c r="O1635">
        <f t="shared" si="226"/>
        <v>813</v>
      </c>
      <c r="P1635">
        <f t="shared" si="227"/>
        <v>186</v>
      </c>
      <c r="Q1635">
        <f t="shared" si="228"/>
        <v>0.18618618618618618</v>
      </c>
      <c r="R1635">
        <f t="shared" si="229"/>
        <v>0</v>
      </c>
      <c r="S1635">
        <f t="shared" si="230"/>
        <v>0</v>
      </c>
      <c r="T1635" t="str">
        <f t="shared" si="231"/>
        <v>Feb</v>
      </c>
      <c r="U1635" t="str">
        <f t="shared" si="232"/>
        <v>Feb-2024</v>
      </c>
      <c r="V1635" s="3">
        <f t="shared" si="233"/>
        <v>45323</v>
      </c>
      <c r="W1635" t="str">
        <f>VLOOKUP(D1635,Products!A:G,3,FALSE)</f>
        <v>Electronics</v>
      </c>
      <c r="X1635" t="str">
        <f>VLOOKUP(D1635,Products!A:G,2,FALSE)</f>
        <v>Smartwatch</v>
      </c>
    </row>
    <row r="1636" spans="1:24">
      <c r="A1636" s="1" t="s">
        <v>3448</v>
      </c>
      <c r="B1636" s="2">
        <v>45377</v>
      </c>
      <c r="C1636" s="1" t="s">
        <v>441</v>
      </c>
      <c r="D1636" s="1" t="s">
        <v>1777</v>
      </c>
      <c r="E1636" s="1">
        <v>1</v>
      </c>
      <c r="F1636" s="1">
        <v>3999</v>
      </c>
      <c r="G1636" s="1">
        <v>599.85</v>
      </c>
      <c r="H1636" s="1" t="s">
        <v>1812</v>
      </c>
      <c r="I1636" s="1" t="s">
        <v>1802</v>
      </c>
      <c r="J1636" s="1" t="s">
        <v>1802</v>
      </c>
      <c r="K1636" s="1" t="s">
        <v>1813</v>
      </c>
      <c r="L1636" s="1">
        <v>50</v>
      </c>
      <c r="M1636" s="1">
        <v>2514</v>
      </c>
      <c r="N1636">
        <f t="shared" si="225"/>
        <v>3399.15</v>
      </c>
      <c r="O1636">
        <f t="shared" si="226"/>
        <v>2514</v>
      </c>
      <c r="P1636">
        <f t="shared" si="227"/>
        <v>885.15000000000009</v>
      </c>
      <c r="Q1636">
        <f t="shared" si="228"/>
        <v>0.2604033361281497</v>
      </c>
      <c r="R1636">
        <f t="shared" si="229"/>
        <v>3399.15</v>
      </c>
      <c r="S1636">
        <f t="shared" si="230"/>
        <v>885.15000000000009</v>
      </c>
      <c r="T1636" t="str">
        <f t="shared" si="231"/>
        <v>Mar</v>
      </c>
      <c r="U1636" t="str">
        <f t="shared" si="232"/>
        <v>Mar-2024</v>
      </c>
      <c r="V1636" s="3">
        <f t="shared" si="233"/>
        <v>45352</v>
      </c>
      <c r="W1636" t="str">
        <f>VLOOKUP(D1636,Products!A:G,3,FALSE)</f>
        <v>Sports &amp; Fitness</v>
      </c>
      <c r="X1636" t="str">
        <f>VLOOKUP(D1636,Products!A:G,2,FALSE)</f>
        <v>Yoga Mat</v>
      </c>
    </row>
    <row r="1637" spans="1:24">
      <c r="A1637" s="1" t="s">
        <v>3449</v>
      </c>
      <c r="B1637" s="2">
        <v>45696</v>
      </c>
      <c r="C1637" s="1" t="s">
        <v>942</v>
      </c>
      <c r="D1637" s="1" t="s">
        <v>1710</v>
      </c>
      <c r="E1637" s="1">
        <v>1</v>
      </c>
      <c r="F1637" s="1">
        <v>3999</v>
      </c>
      <c r="G1637" s="1">
        <v>199.95</v>
      </c>
      <c r="H1637" s="1" t="s">
        <v>1823</v>
      </c>
      <c r="I1637" s="1" t="s">
        <v>1802</v>
      </c>
      <c r="J1637" s="1" t="s">
        <v>1802</v>
      </c>
      <c r="K1637" s="1" t="s">
        <v>1813</v>
      </c>
      <c r="L1637" s="1">
        <v>100</v>
      </c>
      <c r="M1637" s="1">
        <v>3007</v>
      </c>
      <c r="N1637">
        <f t="shared" si="225"/>
        <v>3799.05</v>
      </c>
      <c r="O1637">
        <f t="shared" si="226"/>
        <v>3007</v>
      </c>
      <c r="P1637">
        <f t="shared" si="227"/>
        <v>792.05000000000018</v>
      </c>
      <c r="Q1637">
        <f t="shared" si="228"/>
        <v>0.20848633210934317</v>
      </c>
      <c r="R1637">
        <f t="shared" si="229"/>
        <v>3799.05</v>
      </c>
      <c r="S1637">
        <f t="shared" si="230"/>
        <v>792.05000000000018</v>
      </c>
      <c r="T1637" t="str">
        <f t="shared" si="231"/>
        <v>Feb</v>
      </c>
      <c r="U1637" t="str">
        <f t="shared" si="232"/>
        <v>Feb-2025</v>
      </c>
      <c r="V1637" s="3">
        <f t="shared" si="233"/>
        <v>45689</v>
      </c>
      <c r="W1637" t="str">
        <f>VLOOKUP(D1637,Products!A:G,3,FALSE)</f>
        <v>Fashion</v>
      </c>
      <c r="X1637" t="str">
        <f>VLOOKUP(D1637,Products!A:G,2,FALSE)</f>
        <v>Sneakers</v>
      </c>
    </row>
    <row r="1638" spans="1:24">
      <c r="A1638" s="1" t="s">
        <v>3450</v>
      </c>
      <c r="B1638" s="2">
        <v>45296</v>
      </c>
      <c r="C1638" s="1" t="s">
        <v>109</v>
      </c>
      <c r="D1638" s="1" t="s">
        <v>1706</v>
      </c>
      <c r="E1638" s="1">
        <v>1</v>
      </c>
      <c r="F1638" s="1">
        <v>799</v>
      </c>
      <c r="G1638" s="1">
        <v>79.900000000000006</v>
      </c>
      <c r="H1638" s="1" t="s">
        <v>1805</v>
      </c>
      <c r="I1638" s="1" t="s">
        <v>1802</v>
      </c>
      <c r="J1638" s="1" t="s">
        <v>1802</v>
      </c>
      <c r="K1638" s="1" t="s">
        <v>1810</v>
      </c>
      <c r="L1638" s="1">
        <v>50</v>
      </c>
      <c r="M1638" s="1">
        <v>526</v>
      </c>
      <c r="N1638">
        <f t="shared" si="225"/>
        <v>719.1</v>
      </c>
      <c r="O1638">
        <f t="shared" si="226"/>
        <v>526</v>
      </c>
      <c r="P1638">
        <f t="shared" si="227"/>
        <v>193.10000000000002</v>
      </c>
      <c r="Q1638">
        <f t="shared" si="228"/>
        <v>0.26853010707829233</v>
      </c>
      <c r="R1638">
        <f t="shared" si="229"/>
        <v>719.1</v>
      </c>
      <c r="S1638">
        <f t="shared" si="230"/>
        <v>193.10000000000002</v>
      </c>
      <c r="T1638" t="str">
        <f t="shared" si="231"/>
        <v>Jan</v>
      </c>
      <c r="U1638" t="str">
        <f t="shared" si="232"/>
        <v>Jan-2024</v>
      </c>
      <c r="V1638" s="3">
        <f t="shared" si="233"/>
        <v>45292</v>
      </c>
      <c r="W1638" t="str">
        <f>VLOOKUP(D1638,Products!A:G,3,FALSE)</f>
        <v>Fashion</v>
      </c>
      <c r="X1638" t="str">
        <f>VLOOKUP(D1638,Products!A:G,2,FALSE)</f>
        <v>Jeans</v>
      </c>
    </row>
    <row r="1639" spans="1:24">
      <c r="A1639" s="1" t="s">
        <v>3451</v>
      </c>
      <c r="B1639" s="2">
        <v>45623</v>
      </c>
      <c r="C1639" s="1" t="s">
        <v>1372</v>
      </c>
      <c r="D1639" s="1" t="s">
        <v>1743</v>
      </c>
      <c r="E1639" s="1">
        <v>1</v>
      </c>
      <c r="F1639" s="1">
        <v>299</v>
      </c>
      <c r="G1639" s="1">
        <v>44.85</v>
      </c>
      <c r="H1639" s="1" t="s">
        <v>1801</v>
      </c>
      <c r="I1639" s="1" t="s">
        <v>1802</v>
      </c>
      <c r="J1639" s="1" t="s">
        <v>1802</v>
      </c>
      <c r="K1639" s="1" t="s">
        <v>1810</v>
      </c>
      <c r="L1639" s="1">
        <v>70</v>
      </c>
      <c r="M1639" s="1">
        <v>188</v>
      </c>
      <c r="N1639">
        <f t="shared" si="225"/>
        <v>254.15</v>
      </c>
      <c r="O1639">
        <f t="shared" si="226"/>
        <v>188</v>
      </c>
      <c r="P1639">
        <f t="shared" si="227"/>
        <v>66.150000000000006</v>
      </c>
      <c r="Q1639">
        <f t="shared" si="228"/>
        <v>0.26027936258115286</v>
      </c>
      <c r="R1639">
        <f t="shared" si="229"/>
        <v>254.15</v>
      </c>
      <c r="S1639">
        <f t="shared" si="230"/>
        <v>66.150000000000006</v>
      </c>
      <c r="T1639" t="str">
        <f t="shared" si="231"/>
        <v>Nov</v>
      </c>
      <c r="U1639" t="str">
        <f t="shared" si="232"/>
        <v>Nov-2024</v>
      </c>
      <c r="V1639" s="3">
        <f t="shared" si="233"/>
        <v>45597</v>
      </c>
      <c r="W1639" t="str">
        <f>VLOOKUP(D1639,Products!A:G,3,FALSE)</f>
        <v>Home &amp; Kitchen</v>
      </c>
      <c r="X1639" t="str">
        <f>VLOOKUP(D1639,Products!A:G,2,FALSE)</f>
        <v>Storage Box</v>
      </c>
    </row>
    <row r="1640" spans="1:24">
      <c r="A1640" s="1" t="s">
        <v>3452</v>
      </c>
      <c r="B1640" s="2">
        <v>45523</v>
      </c>
      <c r="C1640" s="1" t="s">
        <v>1410</v>
      </c>
      <c r="D1640" s="1" t="s">
        <v>1747</v>
      </c>
      <c r="E1640" s="1">
        <v>2</v>
      </c>
      <c r="F1640" s="1">
        <v>999</v>
      </c>
      <c r="G1640" s="1">
        <v>299.7</v>
      </c>
      <c r="H1640" s="1" t="s">
        <v>1821</v>
      </c>
      <c r="I1640" s="1" t="s">
        <v>1802</v>
      </c>
      <c r="J1640" s="1" t="s">
        <v>1802</v>
      </c>
      <c r="K1640" s="1" t="s">
        <v>1803</v>
      </c>
      <c r="L1640" s="1">
        <v>40</v>
      </c>
      <c r="M1640" s="1">
        <v>744</v>
      </c>
      <c r="N1640">
        <f t="shared" si="225"/>
        <v>1698.3</v>
      </c>
      <c r="O1640">
        <f t="shared" si="226"/>
        <v>1488</v>
      </c>
      <c r="P1640">
        <f t="shared" si="227"/>
        <v>210.29999999999995</v>
      </c>
      <c r="Q1640">
        <f t="shared" si="228"/>
        <v>0.12382971206500616</v>
      </c>
      <c r="R1640">
        <f t="shared" si="229"/>
        <v>1698.3</v>
      </c>
      <c r="S1640">
        <f t="shared" si="230"/>
        <v>210.29999999999995</v>
      </c>
      <c r="T1640" t="str">
        <f t="shared" si="231"/>
        <v>Aug</v>
      </c>
      <c r="U1640" t="str">
        <f t="shared" si="232"/>
        <v>Aug-2024</v>
      </c>
      <c r="V1640" s="3">
        <f t="shared" si="233"/>
        <v>45505</v>
      </c>
      <c r="W1640" t="str">
        <f>VLOOKUP(D1640,Products!A:G,3,FALSE)</f>
        <v>Home &amp; Kitchen</v>
      </c>
      <c r="X1640" t="str">
        <f>VLOOKUP(D1640,Products!A:G,2,FALSE)</f>
        <v>Storage Box</v>
      </c>
    </row>
    <row r="1641" spans="1:24">
      <c r="A1641" s="1" t="s">
        <v>3453</v>
      </c>
      <c r="B1641" s="2">
        <v>45483</v>
      </c>
      <c r="C1641" s="1" t="s">
        <v>1591</v>
      </c>
      <c r="D1641" s="1" t="s">
        <v>1668</v>
      </c>
      <c r="E1641" s="1">
        <v>4</v>
      </c>
      <c r="F1641" s="1">
        <v>8999</v>
      </c>
      <c r="G1641" s="1">
        <v>0</v>
      </c>
      <c r="H1641" s="1" t="s">
        <v>1812</v>
      </c>
      <c r="I1641" s="1" t="s">
        <v>1815</v>
      </c>
      <c r="J1641" s="1" t="s">
        <v>1815</v>
      </c>
      <c r="K1641" s="1" t="s">
        <v>1810</v>
      </c>
      <c r="L1641" s="1">
        <v>100</v>
      </c>
      <c r="M1641" s="1">
        <v>5059</v>
      </c>
      <c r="N1641">
        <f t="shared" si="225"/>
        <v>35996</v>
      </c>
      <c r="O1641">
        <f t="shared" si="226"/>
        <v>20236</v>
      </c>
      <c r="P1641">
        <f t="shared" si="227"/>
        <v>15760</v>
      </c>
      <c r="Q1641">
        <f t="shared" si="228"/>
        <v>0.43782642515835091</v>
      </c>
      <c r="R1641">
        <f t="shared" si="229"/>
        <v>0</v>
      </c>
      <c r="S1641">
        <f t="shared" si="230"/>
        <v>0</v>
      </c>
      <c r="T1641" t="str">
        <f t="shared" si="231"/>
        <v>Jul</v>
      </c>
      <c r="U1641" t="str">
        <f t="shared" si="232"/>
        <v>Jul-2024</v>
      </c>
      <c r="V1641" s="3">
        <f t="shared" si="233"/>
        <v>45474</v>
      </c>
      <c r="W1641" t="str">
        <f>VLOOKUP(D1641,Products!A:G,3,FALSE)</f>
        <v>Electronics</v>
      </c>
      <c r="X1641" t="str">
        <f>VLOOKUP(D1641,Products!A:G,2,FALSE)</f>
        <v>Smartphone</v>
      </c>
    </row>
    <row r="1642" spans="1:24">
      <c r="A1642" s="1" t="s">
        <v>3454</v>
      </c>
      <c r="B1642" s="2">
        <v>45842</v>
      </c>
      <c r="C1642" s="1" t="s">
        <v>556</v>
      </c>
      <c r="D1642" s="1" t="s">
        <v>1762</v>
      </c>
      <c r="E1642" s="1">
        <v>1</v>
      </c>
      <c r="F1642" s="1">
        <v>999</v>
      </c>
      <c r="G1642" s="1">
        <v>149.85</v>
      </c>
      <c r="H1642" s="1" t="s">
        <v>1801</v>
      </c>
      <c r="I1642" s="1" t="s">
        <v>1802</v>
      </c>
      <c r="J1642" s="1" t="s">
        <v>1809</v>
      </c>
      <c r="K1642" s="1" t="s">
        <v>1803</v>
      </c>
      <c r="L1642" s="1">
        <v>50</v>
      </c>
      <c r="M1642" s="1">
        <v>818</v>
      </c>
      <c r="N1642">
        <f t="shared" si="225"/>
        <v>849.15</v>
      </c>
      <c r="O1642">
        <f t="shared" si="226"/>
        <v>818</v>
      </c>
      <c r="P1642">
        <f t="shared" si="227"/>
        <v>31.149999999999977</v>
      </c>
      <c r="Q1642">
        <f t="shared" si="228"/>
        <v>3.6683742566095481E-2</v>
      </c>
      <c r="R1642">
        <f t="shared" si="229"/>
        <v>849.15</v>
      </c>
      <c r="S1642">
        <f t="shared" si="230"/>
        <v>31.149999999999977</v>
      </c>
      <c r="T1642" t="str">
        <f t="shared" si="231"/>
        <v>Jul</v>
      </c>
      <c r="U1642" t="str">
        <f t="shared" si="232"/>
        <v>Jul-2025</v>
      </c>
      <c r="V1642" s="3">
        <f t="shared" si="233"/>
        <v>45839</v>
      </c>
      <c r="W1642" t="str">
        <f>VLOOKUP(D1642,Products!A:G,3,FALSE)</f>
        <v>Beauty &amp; Personal Care</v>
      </c>
      <c r="X1642" t="str">
        <f>VLOOKUP(D1642,Products!A:G,2,FALSE)</f>
        <v>Trimmer</v>
      </c>
    </row>
    <row r="1643" spans="1:24">
      <c r="A1643" s="1" t="s">
        <v>3455</v>
      </c>
      <c r="B1643" s="2">
        <v>45824</v>
      </c>
      <c r="C1643" s="1" t="s">
        <v>899</v>
      </c>
      <c r="D1643" s="1" t="s">
        <v>1728</v>
      </c>
      <c r="E1643" s="1">
        <v>1</v>
      </c>
      <c r="F1643" s="1">
        <v>4999</v>
      </c>
      <c r="G1643" s="1">
        <v>0</v>
      </c>
      <c r="H1643" s="1" t="s">
        <v>1821</v>
      </c>
      <c r="I1643" s="1" t="s">
        <v>1802</v>
      </c>
      <c r="J1643" s="1" t="s">
        <v>1802</v>
      </c>
      <c r="K1643" s="1" t="s">
        <v>1813</v>
      </c>
      <c r="L1643" s="1">
        <v>80</v>
      </c>
      <c r="M1643" s="1">
        <v>3040</v>
      </c>
      <c r="N1643">
        <f t="shared" si="225"/>
        <v>4999</v>
      </c>
      <c r="O1643">
        <f t="shared" si="226"/>
        <v>3040</v>
      </c>
      <c r="P1643">
        <f t="shared" si="227"/>
        <v>1959</v>
      </c>
      <c r="Q1643">
        <f t="shared" si="228"/>
        <v>0.391878375675135</v>
      </c>
      <c r="R1643">
        <f t="shared" si="229"/>
        <v>4999</v>
      </c>
      <c r="S1643">
        <f t="shared" si="230"/>
        <v>1959</v>
      </c>
      <c r="T1643" t="str">
        <f t="shared" si="231"/>
        <v>Jun</v>
      </c>
      <c r="U1643" t="str">
        <f t="shared" si="232"/>
        <v>Jun-2025</v>
      </c>
      <c r="V1643" s="3">
        <f t="shared" si="233"/>
        <v>45809</v>
      </c>
      <c r="W1643" t="str">
        <f>VLOOKUP(D1643,Products!A:G,3,FALSE)</f>
        <v>Home &amp; Kitchen</v>
      </c>
      <c r="X1643" t="str">
        <f>VLOOKUP(D1643,Products!A:G,2,FALSE)</f>
        <v>Air Fryer</v>
      </c>
    </row>
    <row r="1644" spans="1:24">
      <c r="A1644" s="1" t="s">
        <v>3456</v>
      </c>
      <c r="B1644" s="2">
        <v>45702</v>
      </c>
      <c r="C1644" s="1" t="s">
        <v>367</v>
      </c>
      <c r="D1644" s="1" t="s">
        <v>1792</v>
      </c>
      <c r="E1644" s="1">
        <v>2</v>
      </c>
      <c r="F1644" s="1">
        <v>399</v>
      </c>
      <c r="G1644" s="1">
        <v>0</v>
      </c>
      <c r="H1644" s="1" t="s">
        <v>1805</v>
      </c>
      <c r="I1644" s="1" t="s">
        <v>1802</v>
      </c>
      <c r="J1644" s="1" t="s">
        <v>1802</v>
      </c>
      <c r="K1644" s="1" t="s">
        <v>1819</v>
      </c>
      <c r="L1644" s="1">
        <v>50</v>
      </c>
      <c r="M1644" s="1">
        <v>244</v>
      </c>
      <c r="N1644">
        <f t="shared" si="225"/>
        <v>798</v>
      </c>
      <c r="O1644">
        <f t="shared" si="226"/>
        <v>488</v>
      </c>
      <c r="P1644">
        <f t="shared" si="227"/>
        <v>310</v>
      </c>
      <c r="Q1644">
        <f t="shared" si="228"/>
        <v>0.38847117794486213</v>
      </c>
      <c r="R1644">
        <f t="shared" si="229"/>
        <v>798</v>
      </c>
      <c r="S1644">
        <f t="shared" si="230"/>
        <v>310</v>
      </c>
      <c r="T1644" t="str">
        <f t="shared" si="231"/>
        <v>Feb</v>
      </c>
      <c r="U1644" t="str">
        <f t="shared" si="232"/>
        <v>Feb-2025</v>
      </c>
      <c r="V1644" s="3">
        <f t="shared" si="233"/>
        <v>45689</v>
      </c>
      <c r="W1644" t="str">
        <f>VLOOKUP(D1644,Products!A:G,3,FALSE)</f>
        <v>Sports &amp; Fitness</v>
      </c>
      <c r="X1644" t="str">
        <f>VLOOKUP(D1644,Products!A:G,2,FALSE)</f>
        <v>Fitness Band</v>
      </c>
    </row>
    <row r="1645" spans="1:24">
      <c r="A1645" s="1" t="s">
        <v>3457</v>
      </c>
      <c r="B1645" s="2">
        <v>45602</v>
      </c>
      <c r="C1645" s="1" t="s">
        <v>1485</v>
      </c>
      <c r="D1645" s="1" t="s">
        <v>1701</v>
      </c>
      <c r="E1645" s="1">
        <v>1</v>
      </c>
      <c r="F1645" s="1">
        <v>1299</v>
      </c>
      <c r="G1645" s="1">
        <v>0</v>
      </c>
      <c r="H1645" s="1" t="s">
        <v>1805</v>
      </c>
      <c r="I1645" s="1" t="s">
        <v>1802</v>
      </c>
      <c r="J1645" s="1" t="s">
        <v>1802</v>
      </c>
      <c r="K1645" s="1" t="s">
        <v>1803</v>
      </c>
      <c r="L1645" s="1">
        <v>70</v>
      </c>
      <c r="M1645" s="1">
        <v>969</v>
      </c>
      <c r="N1645">
        <f t="shared" si="225"/>
        <v>1299</v>
      </c>
      <c r="O1645">
        <f t="shared" si="226"/>
        <v>969</v>
      </c>
      <c r="P1645">
        <f t="shared" si="227"/>
        <v>330</v>
      </c>
      <c r="Q1645">
        <f t="shared" si="228"/>
        <v>0.2540415704387991</v>
      </c>
      <c r="R1645">
        <f t="shared" si="229"/>
        <v>1299</v>
      </c>
      <c r="S1645">
        <f t="shared" si="230"/>
        <v>330</v>
      </c>
      <c r="T1645" t="str">
        <f t="shared" si="231"/>
        <v>Nov</v>
      </c>
      <c r="U1645" t="str">
        <f t="shared" si="232"/>
        <v>Nov-2024</v>
      </c>
      <c r="V1645" s="3">
        <f t="shared" si="233"/>
        <v>45597</v>
      </c>
      <c r="W1645" t="str">
        <f>VLOOKUP(D1645,Products!A:G,3,FALSE)</f>
        <v>Fashion</v>
      </c>
      <c r="X1645" t="str">
        <f>VLOOKUP(D1645,Products!A:G,2,FALSE)</f>
        <v>T-Shirt</v>
      </c>
    </row>
    <row r="1646" spans="1:24">
      <c r="A1646" s="1" t="s">
        <v>3458</v>
      </c>
      <c r="B1646" s="2">
        <v>45612</v>
      </c>
      <c r="C1646" s="1" t="s">
        <v>277</v>
      </c>
      <c r="D1646" s="1" t="s">
        <v>1690</v>
      </c>
      <c r="E1646" s="1">
        <v>3</v>
      </c>
      <c r="F1646" s="1">
        <v>6999</v>
      </c>
      <c r="G1646" s="1">
        <v>1049.8499999999999</v>
      </c>
      <c r="H1646" s="1" t="s">
        <v>1801</v>
      </c>
      <c r="I1646" s="1" t="s">
        <v>1802</v>
      </c>
      <c r="J1646" s="1" t="s">
        <v>1802</v>
      </c>
      <c r="K1646" s="1" t="s">
        <v>1807</v>
      </c>
      <c r="L1646" s="1">
        <v>50</v>
      </c>
      <c r="M1646" s="1">
        <v>4046</v>
      </c>
      <c r="N1646">
        <f t="shared" si="225"/>
        <v>19947.150000000001</v>
      </c>
      <c r="O1646">
        <f t="shared" si="226"/>
        <v>12138</v>
      </c>
      <c r="P1646">
        <f t="shared" si="227"/>
        <v>7809.1500000000015</v>
      </c>
      <c r="Q1646">
        <f t="shared" si="228"/>
        <v>0.39149201765665775</v>
      </c>
      <c r="R1646">
        <f t="shared" si="229"/>
        <v>19947.150000000001</v>
      </c>
      <c r="S1646">
        <f t="shared" si="230"/>
        <v>7809.1500000000015</v>
      </c>
      <c r="T1646" t="str">
        <f t="shared" si="231"/>
        <v>Nov</v>
      </c>
      <c r="U1646" t="str">
        <f t="shared" si="232"/>
        <v>Nov-2024</v>
      </c>
      <c r="V1646" s="3">
        <f t="shared" si="233"/>
        <v>45597</v>
      </c>
      <c r="W1646" t="str">
        <f>VLOOKUP(D1646,Products!A:G,3,FALSE)</f>
        <v>Electronics</v>
      </c>
      <c r="X1646" t="str">
        <f>VLOOKUP(D1646,Products!A:G,2,FALSE)</f>
        <v>Power Bank</v>
      </c>
    </row>
    <row r="1647" spans="1:24">
      <c r="A1647" s="1" t="s">
        <v>3459</v>
      </c>
      <c r="B1647" s="2">
        <v>45867</v>
      </c>
      <c r="C1647" s="1" t="s">
        <v>1483</v>
      </c>
      <c r="D1647" s="1" t="s">
        <v>1705</v>
      </c>
      <c r="E1647" s="1">
        <v>2</v>
      </c>
      <c r="F1647" s="1">
        <v>299</v>
      </c>
      <c r="G1647" s="1">
        <v>89.7</v>
      </c>
      <c r="H1647" s="1" t="s">
        <v>1821</v>
      </c>
      <c r="I1647" s="1" t="s">
        <v>1802</v>
      </c>
      <c r="J1647" s="1" t="s">
        <v>1802</v>
      </c>
      <c r="K1647" s="1" t="s">
        <v>1819</v>
      </c>
      <c r="L1647" s="1">
        <v>50</v>
      </c>
      <c r="M1647" s="1">
        <v>206</v>
      </c>
      <c r="N1647">
        <f t="shared" si="225"/>
        <v>508.3</v>
      </c>
      <c r="O1647">
        <f t="shared" si="226"/>
        <v>412</v>
      </c>
      <c r="P1647">
        <f t="shared" si="227"/>
        <v>96.300000000000011</v>
      </c>
      <c r="Q1647">
        <f t="shared" si="228"/>
        <v>0.18945504623253986</v>
      </c>
      <c r="R1647">
        <f t="shared" si="229"/>
        <v>508.3</v>
      </c>
      <c r="S1647">
        <f t="shared" si="230"/>
        <v>96.300000000000011</v>
      </c>
      <c r="T1647" t="str">
        <f t="shared" si="231"/>
        <v>Jul</v>
      </c>
      <c r="U1647" t="str">
        <f t="shared" si="232"/>
        <v>Jul-2025</v>
      </c>
      <c r="V1647" s="3">
        <f t="shared" si="233"/>
        <v>45839</v>
      </c>
      <c r="W1647" t="str">
        <f>VLOOKUP(D1647,Products!A:G,3,FALSE)</f>
        <v>Fashion</v>
      </c>
      <c r="X1647" t="str">
        <f>VLOOKUP(D1647,Products!A:G,2,FALSE)</f>
        <v>Jeans</v>
      </c>
    </row>
    <row r="1648" spans="1:24">
      <c r="A1648" s="1" t="s">
        <v>3460</v>
      </c>
      <c r="B1648" s="2">
        <v>45716</v>
      </c>
      <c r="C1648" s="1" t="s">
        <v>710</v>
      </c>
      <c r="D1648" s="1" t="s">
        <v>1752</v>
      </c>
      <c r="E1648" s="1">
        <v>1</v>
      </c>
      <c r="F1648" s="1">
        <v>2999</v>
      </c>
      <c r="G1648" s="1">
        <v>299.89999999999998</v>
      </c>
      <c r="H1648" s="1" t="s">
        <v>1801</v>
      </c>
      <c r="I1648" s="1" t="s">
        <v>1802</v>
      </c>
      <c r="J1648" s="1" t="s">
        <v>1802</v>
      </c>
      <c r="K1648" s="1" t="s">
        <v>1803</v>
      </c>
      <c r="L1648" s="1">
        <v>100</v>
      </c>
      <c r="M1648" s="1">
        <v>1877</v>
      </c>
      <c r="N1648">
        <f t="shared" si="225"/>
        <v>2699.1</v>
      </c>
      <c r="O1648">
        <f t="shared" si="226"/>
        <v>1877</v>
      </c>
      <c r="P1648">
        <f t="shared" si="227"/>
        <v>822.09999999999991</v>
      </c>
      <c r="Q1648">
        <f t="shared" si="228"/>
        <v>0.30458300915119851</v>
      </c>
      <c r="R1648">
        <f t="shared" si="229"/>
        <v>2699.1</v>
      </c>
      <c r="S1648">
        <f t="shared" si="230"/>
        <v>822.09999999999991</v>
      </c>
      <c r="T1648" t="str">
        <f t="shared" si="231"/>
        <v>Feb</v>
      </c>
      <c r="U1648" t="str">
        <f t="shared" si="232"/>
        <v>Feb-2025</v>
      </c>
      <c r="V1648" s="3">
        <f t="shared" si="233"/>
        <v>45689</v>
      </c>
      <c r="W1648" t="str">
        <f>VLOOKUP(D1648,Products!A:G,3,FALSE)</f>
        <v>Beauty &amp; Personal Care</v>
      </c>
      <c r="X1648" t="str">
        <f>VLOOKUP(D1648,Products!A:G,2,FALSE)</f>
        <v>Face Wash</v>
      </c>
    </row>
    <row r="1649" spans="1:24">
      <c r="A1649" s="1" t="s">
        <v>3461</v>
      </c>
      <c r="B1649" s="2">
        <v>45487</v>
      </c>
      <c r="C1649" s="1" t="s">
        <v>934</v>
      </c>
      <c r="D1649" s="1" t="s">
        <v>1768</v>
      </c>
      <c r="E1649" s="1">
        <v>2</v>
      </c>
      <c r="F1649" s="1">
        <v>399</v>
      </c>
      <c r="G1649" s="1">
        <v>119.7</v>
      </c>
      <c r="H1649" s="1" t="s">
        <v>1823</v>
      </c>
      <c r="I1649" s="1" t="s">
        <v>1802</v>
      </c>
      <c r="J1649" s="1" t="s">
        <v>1802</v>
      </c>
      <c r="K1649" s="1" t="s">
        <v>1813</v>
      </c>
      <c r="L1649" s="1">
        <v>60</v>
      </c>
      <c r="M1649" s="1">
        <v>322</v>
      </c>
      <c r="N1649">
        <f t="shared" si="225"/>
        <v>678.3</v>
      </c>
      <c r="O1649">
        <f t="shared" si="226"/>
        <v>644</v>
      </c>
      <c r="P1649">
        <f t="shared" si="227"/>
        <v>34.299999999999955</v>
      </c>
      <c r="Q1649">
        <f t="shared" si="228"/>
        <v>5.056759545923626E-2</v>
      </c>
      <c r="R1649">
        <f t="shared" si="229"/>
        <v>678.3</v>
      </c>
      <c r="S1649">
        <f t="shared" si="230"/>
        <v>34.299999999999955</v>
      </c>
      <c r="T1649" t="str">
        <f t="shared" si="231"/>
        <v>Jul</v>
      </c>
      <c r="U1649" t="str">
        <f t="shared" si="232"/>
        <v>Jul-2024</v>
      </c>
      <c r="V1649" s="3">
        <f t="shared" si="233"/>
        <v>45474</v>
      </c>
      <c r="W1649" t="str">
        <f>VLOOKUP(D1649,Products!A:G,3,FALSE)</f>
        <v>Beauty &amp; Personal Care</v>
      </c>
      <c r="X1649" t="str">
        <f>VLOOKUP(D1649,Products!A:G,2,FALSE)</f>
        <v>Skin Care Kit</v>
      </c>
    </row>
    <row r="1650" spans="1:24">
      <c r="A1650" s="1" t="s">
        <v>3462</v>
      </c>
      <c r="B1650" s="2">
        <v>45859</v>
      </c>
      <c r="C1650" s="1" t="s">
        <v>869</v>
      </c>
      <c r="D1650" s="1" t="s">
        <v>1751</v>
      </c>
      <c r="E1650" s="1">
        <v>2</v>
      </c>
      <c r="F1650" s="1">
        <v>1599</v>
      </c>
      <c r="G1650" s="1">
        <v>159.9</v>
      </c>
      <c r="H1650" s="1" t="s">
        <v>1821</v>
      </c>
      <c r="I1650" s="1" t="s">
        <v>1802</v>
      </c>
      <c r="J1650" s="1" t="s">
        <v>1802</v>
      </c>
      <c r="K1650" s="1" t="s">
        <v>1817</v>
      </c>
      <c r="L1650" s="1">
        <v>50</v>
      </c>
      <c r="M1650" s="1">
        <v>1023</v>
      </c>
      <c r="N1650">
        <f t="shared" si="225"/>
        <v>3038.1</v>
      </c>
      <c r="O1650">
        <f t="shared" si="226"/>
        <v>2046</v>
      </c>
      <c r="P1650">
        <f t="shared" si="227"/>
        <v>992.09999999999991</v>
      </c>
      <c r="Q1650">
        <f t="shared" si="228"/>
        <v>0.32655277969783747</v>
      </c>
      <c r="R1650">
        <f t="shared" si="229"/>
        <v>3038.1</v>
      </c>
      <c r="S1650">
        <f t="shared" si="230"/>
        <v>992.09999999999991</v>
      </c>
      <c r="T1650" t="str">
        <f t="shared" si="231"/>
        <v>Jul</v>
      </c>
      <c r="U1650" t="str">
        <f t="shared" si="232"/>
        <v>Jul-2025</v>
      </c>
      <c r="V1650" s="3">
        <f t="shared" si="233"/>
        <v>45839</v>
      </c>
      <c r="W1650" t="str">
        <f>VLOOKUP(D1650,Products!A:G,3,FALSE)</f>
        <v>Beauty &amp; Personal Care</v>
      </c>
      <c r="X1650" t="str">
        <f>VLOOKUP(D1650,Products!A:G,2,FALSE)</f>
        <v>Face Wash</v>
      </c>
    </row>
    <row r="1651" spans="1:24">
      <c r="A1651" s="1" t="s">
        <v>3463</v>
      </c>
      <c r="B1651" s="2">
        <v>45538</v>
      </c>
      <c r="C1651" s="1" t="s">
        <v>1487</v>
      </c>
      <c r="D1651" s="1" t="s">
        <v>1771</v>
      </c>
      <c r="E1651" s="1">
        <v>1</v>
      </c>
      <c r="F1651" s="1">
        <v>399</v>
      </c>
      <c r="G1651" s="1">
        <v>0</v>
      </c>
      <c r="H1651" s="1" t="s">
        <v>1812</v>
      </c>
      <c r="I1651" s="1" t="s">
        <v>1815</v>
      </c>
      <c r="J1651" s="1" t="s">
        <v>1815</v>
      </c>
      <c r="K1651" s="1" t="s">
        <v>1810</v>
      </c>
      <c r="L1651" s="1">
        <v>60</v>
      </c>
      <c r="M1651" s="1">
        <v>257</v>
      </c>
      <c r="N1651">
        <f t="shared" si="225"/>
        <v>399</v>
      </c>
      <c r="O1651">
        <f t="shared" si="226"/>
        <v>257</v>
      </c>
      <c r="P1651">
        <f t="shared" si="227"/>
        <v>142</v>
      </c>
      <c r="Q1651">
        <f t="shared" si="228"/>
        <v>0.35588972431077692</v>
      </c>
      <c r="R1651">
        <f t="shared" si="229"/>
        <v>0</v>
      </c>
      <c r="S1651">
        <f t="shared" si="230"/>
        <v>0</v>
      </c>
      <c r="T1651" t="str">
        <f t="shared" si="231"/>
        <v>Sep</v>
      </c>
      <c r="U1651" t="str">
        <f t="shared" si="232"/>
        <v>Sep-2024</v>
      </c>
      <c r="V1651" s="3">
        <f t="shared" si="233"/>
        <v>45536</v>
      </c>
      <c r="W1651" t="str">
        <f>VLOOKUP(D1651,Products!A:G,3,FALSE)</f>
        <v>Beauty &amp; Personal Care</v>
      </c>
      <c r="X1651" t="str">
        <f>VLOOKUP(D1651,Products!A:G,2,FALSE)</f>
        <v>Perfume</v>
      </c>
    </row>
    <row r="1652" spans="1:24">
      <c r="A1652" s="1" t="s">
        <v>3464</v>
      </c>
      <c r="B1652" s="2">
        <v>45746</v>
      </c>
      <c r="C1652" s="1" t="s">
        <v>1383</v>
      </c>
      <c r="D1652" s="1" t="s">
        <v>1681</v>
      </c>
      <c r="E1652" s="1">
        <v>2</v>
      </c>
      <c r="F1652" s="1">
        <v>799</v>
      </c>
      <c r="G1652" s="1">
        <v>79.900000000000006</v>
      </c>
      <c r="H1652" s="1" t="s">
        <v>1801</v>
      </c>
      <c r="I1652" s="1" t="s">
        <v>1802</v>
      </c>
      <c r="J1652" s="1" t="s">
        <v>1802</v>
      </c>
      <c r="K1652" s="1" t="s">
        <v>1817</v>
      </c>
      <c r="L1652" s="1">
        <v>40</v>
      </c>
      <c r="M1652" s="1">
        <v>645</v>
      </c>
      <c r="N1652">
        <f t="shared" si="225"/>
        <v>1518.1</v>
      </c>
      <c r="O1652">
        <f t="shared" si="226"/>
        <v>1290</v>
      </c>
      <c r="P1652">
        <f t="shared" si="227"/>
        <v>228.09999999999991</v>
      </c>
      <c r="Q1652">
        <f t="shared" si="228"/>
        <v>0.1502536064817864</v>
      </c>
      <c r="R1652">
        <f t="shared" si="229"/>
        <v>1518.1</v>
      </c>
      <c r="S1652">
        <f t="shared" si="230"/>
        <v>228.09999999999991</v>
      </c>
      <c r="T1652" t="str">
        <f t="shared" si="231"/>
        <v>Mar</v>
      </c>
      <c r="U1652" t="str">
        <f t="shared" si="232"/>
        <v>Mar-2025</v>
      </c>
      <c r="V1652" s="3">
        <f t="shared" si="233"/>
        <v>45717</v>
      </c>
      <c r="W1652" t="str">
        <f>VLOOKUP(D1652,Products!A:G,3,FALSE)</f>
        <v>Electronics</v>
      </c>
      <c r="X1652" t="str">
        <f>VLOOKUP(D1652,Products!A:G,2,FALSE)</f>
        <v>Headphones</v>
      </c>
    </row>
    <row r="1653" spans="1:24">
      <c r="A1653" s="1" t="s">
        <v>3465</v>
      </c>
      <c r="B1653" s="2">
        <v>45429</v>
      </c>
      <c r="C1653" s="1" t="s">
        <v>342</v>
      </c>
      <c r="D1653" s="1" t="s">
        <v>1753</v>
      </c>
      <c r="E1653" s="1">
        <v>1</v>
      </c>
      <c r="F1653" s="1">
        <v>799</v>
      </c>
      <c r="G1653" s="1">
        <v>159.80000000000001</v>
      </c>
      <c r="H1653" s="1" t="s">
        <v>1801</v>
      </c>
      <c r="I1653" s="1" t="s">
        <v>1802</v>
      </c>
      <c r="J1653" s="1" t="s">
        <v>1802</v>
      </c>
      <c r="K1653" s="1" t="s">
        <v>1807</v>
      </c>
      <c r="L1653" s="1">
        <v>50</v>
      </c>
      <c r="M1653" s="1">
        <v>445</v>
      </c>
      <c r="N1653">
        <f t="shared" si="225"/>
        <v>639.20000000000005</v>
      </c>
      <c r="O1653">
        <f t="shared" si="226"/>
        <v>445</v>
      </c>
      <c r="P1653">
        <f t="shared" si="227"/>
        <v>194.20000000000005</v>
      </c>
      <c r="Q1653">
        <f t="shared" si="228"/>
        <v>0.3038172715894869</v>
      </c>
      <c r="R1653">
        <f t="shared" si="229"/>
        <v>639.20000000000005</v>
      </c>
      <c r="S1653">
        <f t="shared" si="230"/>
        <v>194.20000000000005</v>
      </c>
      <c r="T1653" t="str">
        <f t="shared" si="231"/>
        <v>May</v>
      </c>
      <c r="U1653" t="str">
        <f t="shared" si="232"/>
        <v>May-2024</v>
      </c>
      <c r="V1653" s="3">
        <f t="shared" si="233"/>
        <v>45413</v>
      </c>
      <c r="W1653" t="str">
        <f>VLOOKUP(D1653,Products!A:G,3,FALSE)</f>
        <v>Beauty &amp; Personal Care</v>
      </c>
      <c r="X1653" t="str">
        <f>VLOOKUP(D1653,Products!A:G,2,FALSE)</f>
        <v>Face Wash</v>
      </c>
    </row>
    <row r="1654" spans="1:24">
      <c r="A1654" s="1" t="s">
        <v>3466</v>
      </c>
      <c r="B1654" s="2">
        <v>45459</v>
      </c>
      <c r="C1654" s="1" t="s">
        <v>1437</v>
      </c>
      <c r="D1654" s="1" t="s">
        <v>1743</v>
      </c>
      <c r="E1654" s="1">
        <v>4</v>
      </c>
      <c r="F1654" s="1">
        <v>299</v>
      </c>
      <c r="G1654" s="1">
        <v>119.6</v>
      </c>
      <c r="H1654" s="1" t="s">
        <v>1805</v>
      </c>
      <c r="I1654" s="1" t="s">
        <v>1802</v>
      </c>
      <c r="J1654" s="1" t="s">
        <v>1802</v>
      </c>
      <c r="K1654" s="1" t="s">
        <v>1807</v>
      </c>
      <c r="L1654" s="1">
        <v>60</v>
      </c>
      <c r="M1654" s="1">
        <v>188</v>
      </c>
      <c r="N1654">
        <f t="shared" si="225"/>
        <v>1076.4000000000001</v>
      </c>
      <c r="O1654">
        <f t="shared" si="226"/>
        <v>752</v>
      </c>
      <c r="P1654">
        <f t="shared" si="227"/>
        <v>324.40000000000009</v>
      </c>
      <c r="Q1654">
        <f t="shared" si="228"/>
        <v>0.30137495354886668</v>
      </c>
      <c r="R1654">
        <f t="shared" si="229"/>
        <v>1076.4000000000001</v>
      </c>
      <c r="S1654">
        <f t="shared" si="230"/>
        <v>324.40000000000009</v>
      </c>
      <c r="T1654" t="str">
        <f t="shared" si="231"/>
        <v>Jun</v>
      </c>
      <c r="U1654" t="str">
        <f t="shared" si="232"/>
        <v>Jun-2024</v>
      </c>
      <c r="V1654" s="3">
        <f t="shared" si="233"/>
        <v>45444</v>
      </c>
      <c r="W1654" t="str">
        <f>VLOOKUP(D1654,Products!A:G,3,FALSE)</f>
        <v>Home &amp; Kitchen</v>
      </c>
      <c r="X1654" t="str">
        <f>VLOOKUP(D1654,Products!A:G,2,FALSE)</f>
        <v>Storage Box</v>
      </c>
    </row>
    <row r="1655" spans="1:24">
      <c r="A1655" s="1" t="s">
        <v>3467</v>
      </c>
      <c r="B1655" s="2">
        <v>45862</v>
      </c>
      <c r="C1655" s="1" t="s">
        <v>305</v>
      </c>
      <c r="D1655" s="1" t="s">
        <v>1712</v>
      </c>
      <c r="E1655" s="1">
        <v>4</v>
      </c>
      <c r="F1655" s="1">
        <v>399</v>
      </c>
      <c r="G1655" s="1">
        <v>79.8</v>
      </c>
      <c r="H1655" s="1" t="s">
        <v>1823</v>
      </c>
      <c r="I1655" s="1" t="s">
        <v>1802</v>
      </c>
      <c r="J1655" s="1" t="s">
        <v>1802</v>
      </c>
      <c r="K1655" s="1" t="s">
        <v>1807</v>
      </c>
      <c r="L1655" s="1">
        <v>100</v>
      </c>
      <c r="M1655" s="1">
        <v>321</v>
      </c>
      <c r="N1655">
        <f t="shared" si="225"/>
        <v>1516.2</v>
      </c>
      <c r="O1655">
        <f t="shared" si="226"/>
        <v>1284</v>
      </c>
      <c r="P1655">
        <f t="shared" si="227"/>
        <v>232.20000000000005</v>
      </c>
      <c r="Q1655">
        <f t="shared" si="228"/>
        <v>0.15314602295211716</v>
      </c>
      <c r="R1655">
        <f t="shared" si="229"/>
        <v>1516.2</v>
      </c>
      <c r="S1655">
        <f t="shared" si="230"/>
        <v>232.20000000000005</v>
      </c>
      <c r="T1655" t="str">
        <f t="shared" si="231"/>
        <v>Jul</v>
      </c>
      <c r="U1655" t="str">
        <f t="shared" si="232"/>
        <v>Jul-2025</v>
      </c>
      <c r="V1655" s="3">
        <f t="shared" si="233"/>
        <v>45839</v>
      </c>
      <c r="W1655" t="str">
        <f>VLOOKUP(D1655,Products!A:G,3,FALSE)</f>
        <v>Fashion</v>
      </c>
      <c r="X1655" t="str">
        <f>VLOOKUP(D1655,Products!A:G,2,FALSE)</f>
        <v>Jacket</v>
      </c>
    </row>
    <row r="1656" spans="1:24">
      <c r="A1656" s="1" t="s">
        <v>3468</v>
      </c>
      <c r="B1656" s="2">
        <v>45392</v>
      </c>
      <c r="C1656" s="1" t="s">
        <v>1519</v>
      </c>
      <c r="D1656" s="1" t="s">
        <v>1748</v>
      </c>
      <c r="E1656" s="1">
        <v>1</v>
      </c>
      <c r="F1656" s="1">
        <v>299</v>
      </c>
      <c r="G1656" s="1">
        <v>44.85</v>
      </c>
      <c r="H1656" s="1" t="s">
        <v>1812</v>
      </c>
      <c r="I1656" s="1" t="s">
        <v>1802</v>
      </c>
      <c r="J1656" s="1" t="s">
        <v>1802</v>
      </c>
      <c r="K1656" s="1" t="s">
        <v>1803</v>
      </c>
      <c r="L1656" s="1">
        <v>100</v>
      </c>
      <c r="M1656" s="1">
        <v>170</v>
      </c>
      <c r="N1656">
        <f t="shared" si="225"/>
        <v>254.15</v>
      </c>
      <c r="O1656">
        <f t="shared" si="226"/>
        <v>170</v>
      </c>
      <c r="P1656">
        <f t="shared" si="227"/>
        <v>84.15</v>
      </c>
      <c r="Q1656">
        <f t="shared" si="228"/>
        <v>0.33110367892976589</v>
      </c>
      <c r="R1656">
        <f t="shared" si="229"/>
        <v>254.15</v>
      </c>
      <c r="S1656">
        <f t="shared" si="230"/>
        <v>84.15</v>
      </c>
      <c r="T1656" t="str">
        <f t="shared" si="231"/>
        <v>Apr</v>
      </c>
      <c r="U1656" t="str">
        <f t="shared" si="232"/>
        <v>Apr-2024</v>
      </c>
      <c r="V1656" s="3">
        <f t="shared" si="233"/>
        <v>45383</v>
      </c>
      <c r="W1656" t="str">
        <f>VLOOKUP(D1656,Products!A:G,3,FALSE)</f>
        <v>Beauty &amp; Personal Care</v>
      </c>
      <c r="X1656" t="str">
        <f>VLOOKUP(D1656,Products!A:G,2,FALSE)</f>
        <v>Face Wash</v>
      </c>
    </row>
    <row r="1657" spans="1:24">
      <c r="A1657" s="1" t="s">
        <v>3469</v>
      </c>
      <c r="B1657" s="2">
        <v>45655</v>
      </c>
      <c r="C1657" s="1" t="s">
        <v>1179</v>
      </c>
      <c r="D1657" s="1" t="s">
        <v>1780</v>
      </c>
      <c r="E1657" s="1">
        <v>2</v>
      </c>
      <c r="F1657" s="1">
        <v>2999</v>
      </c>
      <c r="G1657" s="1">
        <v>0</v>
      </c>
      <c r="H1657" s="1" t="s">
        <v>1821</v>
      </c>
      <c r="I1657" s="1" t="s">
        <v>1802</v>
      </c>
      <c r="J1657" s="1" t="s">
        <v>1802</v>
      </c>
      <c r="K1657" s="1" t="s">
        <v>1803</v>
      </c>
      <c r="L1657" s="1">
        <v>100</v>
      </c>
      <c r="M1657" s="1">
        <v>2394</v>
      </c>
      <c r="N1657">
        <f t="shared" si="225"/>
        <v>5998</v>
      </c>
      <c r="O1657">
        <f t="shared" si="226"/>
        <v>4788</v>
      </c>
      <c r="P1657">
        <f t="shared" si="227"/>
        <v>1210</v>
      </c>
      <c r="Q1657">
        <f t="shared" si="228"/>
        <v>0.20173391130376792</v>
      </c>
      <c r="R1657">
        <f t="shared" si="229"/>
        <v>5998</v>
      </c>
      <c r="S1657">
        <f t="shared" si="230"/>
        <v>1210</v>
      </c>
      <c r="T1657" t="str">
        <f t="shared" si="231"/>
        <v>Dec</v>
      </c>
      <c r="U1657" t="str">
        <f t="shared" si="232"/>
        <v>Dec-2024</v>
      </c>
      <c r="V1657" s="3">
        <f t="shared" si="233"/>
        <v>45627</v>
      </c>
      <c r="W1657" t="str">
        <f>VLOOKUP(D1657,Products!A:G,3,FALSE)</f>
        <v>Sports &amp; Fitness</v>
      </c>
      <c r="X1657" t="str">
        <f>VLOOKUP(D1657,Products!A:G,2,FALSE)</f>
        <v>Running Shoes</v>
      </c>
    </row>
    <row r="1658" spans="1:24">
      <c r="A1658" s="1" t="s">
        <v>3470</v>
      </c>
      <c r="B1658" s="2">
        <v>45609</v>
      </c>
      <c r="C1658" s="1" t="s">
        <v>1350</v>
      </c>
      <c r="D1658" s="1" t="s">
        <v>1737</v>
      </c>
      <c r="E1658" s="1">
        <v>1</v>
      </c>
      <c r="F1658" s="1">
        <v>499</v>
      </c>
      <c r="G1658" s="1">
        <v>0</v>
      </c>
      <c r="H1658" s="1" t="s">
        <v>1805</v>
      </c>
      <c r="I1658" s="1" t="s">
        <v>1815</v>
      </c>
      <c r="J1658" s="1" t="s">
        <v>1815</v>
      </c>
      <c r="K1658" s="1" t="s">
        <v>1819</v>
      </c>
      <c r="L1658" s="1">
        <v>100</v>
      </c>
      <c r="M1658" s="1">
        <v>320</v>
      </c>
      <c r="N1658">
        <f t="shared" si="225"/>
        <v>499</v>
      </c>
      <c r="O1658">
        <f t="shared" si="226"/>
        <v>320</v>
      </c>
      <c r="P1658">
        <f t="shared" si="227"/>
        <v>179</v>
      </c>
      <c r="Q1658">
        <f t="shared" si="228"/>
        <v>0.3587174348697395</v>
      </c>
      <c r="R1658">
        <f t="shared" si="229"/>
        <v>0</v>
      </c>
      <c r="S1658">
        <f t="shared" si="230"/>
        <v>0</v>
      </c>
      <c r="T1658" t="str">
        <f t="shared" si="231"/>
        <v>Nov</v>
      </c>
      <c r="U1658" t="str">
        <f t="shared" si="232"/>
        <v>Nov-2024</v>
      </c>
      <c r="V1658" s="3">
        <f t="shared" si="233"/>
        <v>45597</v>
      </c>
      <c r="W1658" t="str">
        <f>VLOOKUP(D1658,Products!A:G,3,FALSE)</f>
        <v>Home &amp; Kitchen</v>
      </c>
      <c r="X1658" t="str">
        <f>VLOOKUP(D1658,Products!A:G,2,FALSE)</f>
        <v>Cookware Set</v>
      </c>
    </row>
    <row r="1659" spans="1:24">
      <c r="A1659" s="1" t="s">
        <v>3471</v>
      </c>
      <c r="B1659" s="2">
        <v>45952</v>
      </c>
      <c r="C1659" s="1" t="s">
        <v>1192</v>
      </c>
      <c r="D1659" s="1" t="s">
        <v>1735</v>
      </c>
      <c r="E1659" s="1">
        <v>2</v>
      </c>
      <c r="F1659" s="1">
        <v>3999</v>
      </c>
      <c r="G1659" s="1">
        <v>1199.7</v>
      </c>
      <c r="H1659" s="1" t="s">
        <v>1801</v>
      </c>
      <c r="I1659" s="1" t="s">
        <v>1802</v>
      </c>
      <c r="J1659" s="1" t="s">
        <v>1802</v>
      </c>
      <c r="K1659" s="1" t="s">
        <v>1813</v>
      </c>
      <c r="L1659" s="1">
        <v>40</v>
      </c>
      <c r="M1659" s="1">
        <v>2895</v>
      </c>
      <c r="N1659">
        <f t="shared" si="225"/>
        <v>6798.3</v>
      </c>
      <c r="O1659">
        <f t="shared" si="226"/>
        <v>5790</v>
      </c>
      <c r="P1659">
        <f t="shared" si="227"/>
        <v>1008.3000000000002</v>
      </c>
      <c r="Q1659">
        <f t="shared" si="228"/>
        <v>0.14831649088742777</v>
      </c>
      <c r="R1659">
        <f t="shared" si="229"/>
        <v>6798.3</v>
      </c>
      <c r="S1659">
        <f t="shared" si="230"/>
        <v>1008.3000000000002</v>
      </c>
      <c r="T1659" t="str">
        <f t="shared" si="231"/>
        <v>Oct</v>
      </c>
      <c r="U1659" t="str">
        <f t="shared" si="232"/>
        <v>Oct-2025</v>
      </c>
      <c r="V1659" s="3">
        <f t="shared" si="233"/>
        <v>45931</v>
      </c>
      <c r="W1659" t="str">
        <f>VLOOKUP(D1659,Products!A:G,3,FALSE)</f>
        <v>Home &amp; Kitchen</v>
      </c>
      <c r="X1659" t="str">
        <f>VLOOKUP(D1659,Products!A:G,2,FALSE)</f>
        <v>Cookware Set</v>
      </c>
    </row>
    <row r="1660" spans="1:24">
      <c r="A1660" s="1" t="s">
        <v>3472</v>
      </c>
      <c r="B1660" s="2">
        <v>45836</v>
      </c>
      <c r="C1660" s="1" t="s">
        <v>1352</v>
      </c>
      <c r="D1660" s="1" t="s">
        <v>1779</v>
      </c>
      <c r="E1660" s="1">
        <v>1</v>
      </c>
      <c r="F1660" s="1">
        <v>999</v>
      </c>
      <c r="G1660" s="1">
        <v>0</v>
      </c>
      <c r="H1660" s="1" t="s">
        <v>1801</v>
      </c>
      <c r="I1660" s="1" t="s">
        <v>1802</v>
      </c>
      <c r="J1660" s="1" t="s">
        <v>1802</v>
      </c>
      <c r="K1660" s="1" t="s">
        <v>1803</v>
      </c>
      <c r="L1660" s="1">
        <v>70</v>
      </c>
      <c r="M1660" s="1">
        <v>809</v>
      </c>
      <c r="N1660">
        <f t="shared" si="225"/>
        <v>999</v>
      </c>
      <c r="O1660">
        <f t="shared" si="226"/>
        <v>809</v>
      </c>
      <c r="P1660">
        <f t="shared" si="227"/>
        <v>190</v>
      </c>
      <c r="Q1660">
        <f t="shared" si="228"/>
        <v>0.19019019019019018</v>
      </c>
      <c r="R1660">
        <f t="shared" si="229"/>
        <v>999</v>
      </c>
      <c r="S1660">
        <f t="shared" si="230"/>
        <v>190</v>
      </c>
      <c r="T1660" t="str">
        <f t="shared" si="231"/>
        <v>Jun</v>
      </c>
      <c r="U1660" t="str">
        <f t="shared" si="232"/>
        <v>Jun-2025</v>
      </c>
      <c r="V1660" s="3">
        <f t="shared" si="233"/>
        <v>45809</v>
      </c>
      <c r="W1660" t="str">
        <f>VLOOKUP(D1660,Products!A:G,3,FALSE)</f>
        <v>Sports &amp; Fitness</v>
      </c>
      <c r="X1660" t="str">
        <f>VLOOKUP(D1660,Products!A:G,2,FALSE)</f>
        <v>Yoga Mat</v>
      </c>
    </row>
    <row r="1661" spans="1:24">
      <c r="A1661" s="1" t="s">
        <v>3473</v>
      </c>
      <c r="B1661" s="2">
        <v>45301</v>
      </c>
      <c r="C1661" s="1" t="s">
        <v>1321</v>
      </c>
      <c r="D1661" s="1" t="s">
        <v>1707</v>
      </c>
      <c r="E1661" s="1">
        <v>2</v>
      </c>
      <c r="F1661" s="1">
        <v>2499</v>
      </c>
      <c r="G1661" s="1">
        <v>749.7</v>
      </c>
      <c r="H1661" s="1" t="s">
        <v>1821</v>
      </c>
      <c r="I1661" s="1" t="s">
        <v>1802</v>
      </c>
      <c r="J1661" s="1" t="s">
        <v>1802</v>
      </c>
      <c r="K1661" s="1" t="s">
        <v>1803</v>
      </c>
      <c r="L1661" s="1">
        <v>100</v>
      </c>
      <c r="M1661" s="1">
        <v>1584</v>
      </c>
      <c r="N1661">
        <f t="shared" si="225"/>
        <v>4248.3</v>
      </c>
      <c r="O1661">
        <f t="shared" si="226"/>
        <v>3168</v>
      </c>
      <c r="P1661">
        <f t="shared" si="227"/>
        <v>1080.3000000000002</v>
      </c>
      <c r="Q1661">
        <f t="shared" si="228"/>
        <v>0.25428995127462756</v>
      </c>
      <c r="R1661">
        <f t="shared" si="229"/>
        <v>4248.3</v>
      </c>
      <c r="S1661">
        <f t="shared" si="230"/>
        <v>1080.3000000000002</v>
      </c>
      <c r="T1661" t="str">
        <f t="shared" si="231"/>
        <v>Jan</v>
      </c>
      <c r="U1661" t="str">
        <f t="shared" si="232"/>
        <v>Jan-2024</v>
      </c>
      <c r="V1661" s="3">
        <f t="shared" si="233"/>
        <v>45292</v>
      </c>
      <c r="W1661" t="str">
        <f>VLOOKUP(D1661,Products!A:G,3,FALSE)</f>
        <v>Fashion</v>
      </c>
      <c r="X1661" t="str">
        <f>VLOOKUP(D1661,Products!A:G,2,FALSE)</f>
        <v>Sneakers</v>
      </c>
    </row>
    <row r="1662" spans="1:24">
      <c r="A1662" s="1" t="s">
        <v>3474</v>
      </c>
      <c r="B1662" s="2">
        <v>45387</v>
      </c>
      <c r="C1662" s="1" t="s">
        <v>602</v>
      </c>
      <c r="D1662" s="1" t="s">
        <v>1722</v>
      </c>
      <c r="E1662" s="1">
        <v>2</v>
      </c>
      <c r="F1662" s="1">
        <v>399</v>
      </c>
      <c r="G1662" s="1">
        <v>79.8</v>
      </c>
      <c r="H1662" s="1" t="s">
        <v>1801</v>
      </c>
      <c r="I1662" s="1" t="s">
        <v>1802</v>
      </c>
      <c r="J1662" s="1" t="s">
        <v>1802</v>
      </c>
      <c r="K1662" s="1" t="s">
        <v>1817</v>
      </c>
      <c r="L1662" s="1">
        <v>60</v>
      </c>
      <c r="M1662" s="1">
        <v>315</v>
      </c>
      <c r="N1662">
        <f t="shared" si="225"/>
        <v>718.2</v>
      </c>
      <c r="O1662">
        <f t="shared" si="226"/>
        <v>630</v>
      </c>
      <c r="P1662">
        <f t="shared" si="227"/>
        <v>88.200000000000045</v>
      </c>
      <c r="Q1662">
        <f t="shared" si="228"/>
        <v>0.1228070175438597</v>
      </c>
      <c r="R1662">
        <f t="shared" si="229"/>
        <v>718.2</v>
      </c>
      <c r="S1662">
        <f t="shared" si="230"/>
        <v>88.200000000000045</v>
      </c>
      <c r="T1662" t="str">
        <f t="shared" si="231"/>
        <v>Apr</v>
      </c>
      <c r="U1662" t="str">
        <f t="shared" si="232"/>
        <v>Apr-2024</v>
      </c>
      <c r="V1662" s="3">
        <f t="shared" si="233"/>
        <v>45383</v>
      </c>
      <c r="W1662" t="str">
        <f>VLOOKUP(D1662,Products!A:G,3,FALSE)</f>
        <v>Home &amp; Kitchen</v>
      </c>
      <c r="X1662" t="str">
        <f>VLOOKUP(D1662,Products!A:G,2,FALSE)</f>
        <v>Mixer Grinder</v>
      </c>
    </row>
    <row r="1663" spans="1:24">
      <c r="A1663" s="1" t="s">
        <v>3475</v>
      </c>
      <c r="B1663" s="2">
        <v>45545</v>
      </c>
      <c r="C1663" s="1" t="s">
        <v>1245</v>
      </c>
      <c r="D1663" s="1" t="s">
        <v>1681</v>
      </c>
      <c r="E1663" s="1">
        <v>1</v>
      </c>
      <c r="F1663" s="1">
        <v>799</v>
      </c>
      <c r="G1663" s="1">
        <v>199.75</v>
      </c>
      <c r="H1663" s="1" t="s">
        <v>1823</v>
      </c>
      <c r="I1663" s="1" t="s">
        <v>1802</v>
      </c>
      <c r="J1663" s="1" t="s">
        <v>1809</v>
      </c>
      <c r="K1663" s="1" t="s">
        <v>1810</v>
      </c>
      <c r="L1663" s="1">
        <v>70</v>
      </c>
      <c r="M1663" s="1">
        <v>645</v>
      </c>
      <c r="N1663">
        <f t="shared" si="225"/>
        <v>599.25</v>
      </c>
      <c r="O1663">
        <f t="shared" si="226"/>
        <v>645</v>
      </c>
      <c r="P1663">
        <f t="shared" si="227"/>
        <v>-45.75</v>
      </c>
      <c r="Q1663">
        <f t="shared" si="228"/>
        <v>-7.634543178973717E-2</v>
      </c>
      <c r="R1663">
        <f t="shared" si="229"/>
        <v>599.25</v>
      </c>
      <c r="S1663">
        <f t="shared" si="230"/>
        <v>-45.75</v>
      </c>
      <c r="T1663" t="str">
        <f t="shared" si="231"/>
        <v>Sep</v>
      </c>
      <c r="U1663" t="str">
        <f t="shared" si="232"/>
        <v>Sep-2024</v>
      </c>
      <c r="V1663" s="3">
        <f t="shared" si="233"/>
        <v>45536</v>
      </c>
      <c r="W1663" t="str">
        <f>VLOOKUP(D1663,Products!A:G,3,FALSE)</f>
        <v>Electronics</v>
      </c>
      <c r="X1663" t="str">
        <f>VLOOKUP(D1663,Products!A:G,2,FALSE)</f>
        <v>Headphones</v>
      </c>
    </row>
    <row r="1664" spans="1:24">
      <c r="A1664" s="1" t="s">
        <v>3476</v>
      </c>
      <c r="B1664" s="2">
        <v>45560</v>
      </c>
      <c r="C1664" s="1" t="s">
        <v>1346</v>
      </c>
      <c r="D1664" s="1" t="s">
        <v>1733</v>
      </c>
      <c r="E1664" s="1">
        <v>3</v>
      </c>
      <c r="F1664" s="1">
        <v>799</v>
      </c>
      <c r="G1664" s="1">
        <v>119.85</v>
      </c>
      <c r="H1664" s="1" t="s">
        <v>1801</v>
      </c>
      <c r="I1664" s="1" t="s">
        <v>1802</v>
      </c>
      <c r="J1664" s="1" t="s">
        <v>1802</v>
      </c>
      <c r="K1664" s="1" t="s">
        <v>1810</v>
      </c>
      <c r="L1664" s="1">
        <v>60</v>
      </c>
      <c r="M1664" s="1">
        <v>538</v>
      </c>
      <c r="N1664">
        <f t="shared" si="225"/>
        <v>2277.15</v>
      </c>
      <c r="O1664">
        <f t="shared" si="226"/>
        <v>1614</v>
      </c>
      <c r="P1664">
        <f t="shared" si="227"/>
        <v>663.15000000000009</v>
      </c>
      <c r="Q1664">
        <f t="shared" si="228"/>
        <v>0.29121928726697849</v>
      </c>
      <c r="R1664">
        <f t="shared" si="229"/>
        <v>2277.15</v>
      </c>
      <c r="S1664">
        <f t="shared" si="230"/>
        <v>663.15000000000009</v>
      </c>
      <c r="T1664" t="str">
        <f t="shared" si="231"/>
        <v>Sep</v>
      </c>
      <c r="U1664" t="str">
        <f t="shared" si="232"/>
        <v>Sep-2024</v>
      </c>
      <c r="V1664" s="3">
        <f t="shared" si="233"/>
        <v>45536</v>
      </c>
      <c r="W1664" t="str">
        <f>VLOOKUP(D1664,Products!A:G,3,FALSE)</f>
        <v>Home &amp; Kitchen</v>
      </c>
      <c r="X1664" t="str">
        <f>VLOOKUP(D1664,Products!A:G,2,FALSE)</f>
        <v>Cookware Set</v>
      </c>
    </row>
    <row r="1665" spans="1:24">
      <c r="A1665" s="1" t="s">
        <v>3477</v>
      </c>
      <c r="B1665" s="2">
        <v>45636</v>
      </c>
      <c r="C1665" s="1" t="s">
        <v>927</v>
      </c>
      <c r="D1665" s="1" t="s">
        <v>1699</v>
      </c>
      <c r="E1665" s="1">
        <v>2</v>
      </c>
      <c r="F1665" s="1">
        <v>999</v>
      </c>
      <c r="G1665" s="1">
        <v>99.9</v>
      </c>
      <c r="H1665" s="1" t="s">
        <v>1805</v>
      </c>
      <c r="I1665" s="1" t="s">
        <v>1802</v>
      </c>
      <c r="J1665" s="1" t="s">
        <v>1802</v>
      </c>
      <c r="K1665" s="1" t="s">
        <v>1810</v>
      </c>
      <c r="L1665" s="1">
        <v>80</v>
      </c>
      <c r="M1665" s="1">
        <v>693</v>
      </c>
      <c r="N1665">
        <f t="shared" si="225"/>
        <v>1898.1</v>
      </c>
      <c r="O1665">
        <f t="shared" si="226"/>
        <v>1386</v>
      </c>
      <c r="P1665">
        <f t="shared" si="227"/>
        <v>512.09999999999991</v>
      </c>
      <c r="Q1665">
        <f t="shared" si="228"/>
        <v>0.26979611190137504</v>
      </c>
      <c r="R1665">
        <f t="shared" si="229"/>
        <v>1898.1</v>
      </c>
      <c r="S1665">
        <f t="shared" si="230"/>
        <v>512.09999999999991</v>
      </c>
      <c r="T1665" t="str">
        <f t="shared" si="231"/>
        <v>Dec</v>
      </c>
      <c r="U1665" t="str">
        <f t="shared" si="232"/>
        <v>Dec-2024</v>
      </c>
      <c r="V1665" s="3">
        <f t="shared" si="233"/>
        <v>45627</v>
      </c>
      <c r="W1665" t="str">
        <f>VLOOKUP(D1665,Products!A:G,3,FALSE)</f>
        <v>Fashion</v>
      </c>
      <c r="X1665" t="str">
        <f>VLOOKUP(D1665,Products!A:G,2,FALSE)</f>
        <v>T-Shirt</v>
      </c>
    </row>
    <row r="1666" spans="1:24">
      <c r="A1666" s="1" t="s">
        <v>3478</v>
      </c>
      <c r="B1666" s="2">
        <v>45588</v>
      </c>
      <c r="C1666" s="1" t="s">
        <v>870</v>
      </c>
      <c r="D1666" s="1" t="s">
        <v>1696</v>
      </c>
      <c r="E1666" s="1">
        <v>2</v>
      </c>
      <c r="F1666" s="1">
        <v>799</v>
      </c>
      <c r="G1666" s="1">
        <v>0</v>
      </c>
      <c r="H1666" s="1" t="s">
        <v>1821</v>
      </c>
      <c r="I1666" s="1" t="s">
        <v>1815</v>
      </c>
      <c r="J1666" s="1" t="s">
        <v>1815</v>
      </c>
      <c r="K1666" s="1" t="s">
        <v>1813</v>
      </c>
      <c r="L1666" s="1">
        <v>70</v>
      </c>
      <c r="M1666" s="1">
        <v>613</v>
      </c>
      <c r="N1666">
        <f t="shared" si="225"/>
        <v>1598</v>
      </c>
      <c r="O1666">
        <f t="shared" si="226"/>
        <v>1226</v>
      </c>
      <c r="P1666">
        <f t="shared" si="227"/>
        <v>372</v>
      </c>
      <c r="Q1666">
        <f t="shared" si="228"/>
        <v>0.23279098873591991</v>
      </c>
      <c r="R1666">
        <f t="shared" si="229"/>
        <v>0</v>
      </c>
      <c r="S1666">
        <f t="shared" si="230"/>
        <v>0</v>
      </c>
      <c r="T1666" t="str">
        <f t="shared" si="231"/>
        <v>Oct</v>
      </c>
      <c r="U1666" t="str">
        <f t="shared" si="232"/>
        <v>Oct-2024</v>
      </c>
      <c r="V1666" s="3">
        <f t="shared" si="233"/>
        <v>45566</v>
      </c>
      <c r="W1666" t="str">
        <f>VLOOKUP(D1666,Products!A:G,3,FALSE)</f>
        <v>Fashion</v>
      </c>
      <c r="X1666" t="str">
        <f>VLOOKUP(D1666,Products!A:G,2,FALSE)</f>
        <v>T-Shirt</v>
      </c>
    </row>
    <row r="1667" spans="1:24">
      <c r="A1667" s="1" t="s">
        <v>3479</v>
      </c>
      <c r="B1667" s="2">
        <v>45750</v>
      </c>
      <c r="C1667" s="1" t="s">
        <v>1267</v>
      </c>
      <c r="D1667" s="1" t="s">
        <v>1676</v>
      </c>
      <c r="E1667" s="1">
        <v>3</v>
      </c>
      <c r="F1667" s="1">
        <v>299</v>
      </c>
      <c r="G1667" s="1">
        <v>134.55000000000001</v>
      </c>
      <c r="H1667" s="1" t="s">
        <v>1805</v>
      </c>
      <c r="I1667" s="1" t="s">
        <v>1802</v>
      </c>
      <c r="J1667" s="1" t="s">
        <v>1802</v>
      </c>
      <c r="K1667" s="1" t="s">
        <v>1813</v>
      </c>
      <c r="L1667" s="1">
        <v>100</v>
      </c>
      <c r="M1667" s="1">
        <v>197</v>
      </c>
      <c r="N1667">
        <f t="shared" ref="N1667:N1730" si="234">E1667*F1667-G1667</f>
        <v>762.45</v>
      </c>
      <c r="O1667">
        <f t="shared" ref="O1667:O1730" si="235">E1667*M1667</f>
        <v>591</v>
      </c>
      <c r="P1667">
        <f t="shared" ref="P1667:P1730" si="236">N1667-O1667</f>
        <v>171.45000000000005</v>
      </c>
      <c r="Q1667">
        <f t="shared" ref="Q1667:Q1730" si="237">IFERROR(P1667/N1667,0)</f>
        <v>0.2248672044068464</v>
      </c>
      <c r="R1667">
        <f t="shared" ref="R1667:R1730" si="238">IF(I1667="Cancelled",0,N1667)</f>
        <v>762.45</v>
      </c>
      <c r="S1667">
        <f t="shared" ref="S1667:S1730" si="239">IF(I1667="Cancelled",0,P1667)</f>
        <v>171.45000000000005</v>
      </c>
      <c r="T1667" t="str">
        <f t="shared" ref="T1667:T1730" si="240">TEXT(B1667,"mmm")</f>
        <v>Apr</v>
      </c>
      <c r="U1667" t="str">
        <f t="shared" ref="U1667:U1730" si="241">TEXT(B1667,"mmm-yyyy")</f>
        <v>Apr-2025</v>
      </c>
      <c r="V1667" s="3">
        <f t="shared" ref="V1667:V1730" si="242">DATE(YEAR(B1667),MONTH(B1667),1)</f>
        <v>45748</v>
      </c>
      <c r="W1667" t="str">
        <f>VLOOKUP(D1667,Products!A:G,3,FALSE)</f>
        <v>Electronics</v>
      </c>
      <c r="X1667" t="str">
        <f>VLOOKUP(D1667,Products!A:G,2,FALSE)</f>
        <v>Laptop</v>
      </c>
    </row>
    <row r="1668" spans="1:24">
      <c r="A1668" s="1" t="s">
        <v>3480</v>
      </c>
      <c r="B1668" s="2">
        <v>45449</v>
      </c>
      <c r="C1668" s="1" t="s">
        <v>931</v>
      </c>
      <c r="D1668" s="1" t="s">
        <v>1727</v>
      </c>
      <c r="E1668" s="1">
        <v>1</v>
      </c>
      <c r="F1668" s="1">
        <v>4999</v>
      </c>
      <c r="G1668" s="1">
        <v>499.9</v>
      </c>
      <c r="H1668" s="1" t="s">
        <v>1801</v>
      </c>
      <c r="I1668" s="1" t="s">
        <v>1802</v>
      </c>
      <c r="J1668" s="1" t="s">
        <v>1802</v>
      </c>
      <c r="K1668" s="1" t="s">
        <v>1810</v>
      </c>
      <c r="L1668" s="1">
        <v>100</v>
      </c>
      <c r="M1668" s="1">
        <v>3765</v>
      </c>
      <c r="N1668">
        <f t="shared" si="234"/>
        <v>4499.1000000000004</v>
      </c>
      <c r="O1668">
        <f t="shared" si="235"/>
        <v>3765</v>
      </c>
      <c r="P1668">
        <f t="shared" si="236"/>
        <v>734.10000000000036</v>
      </c>
      <c r="Q1668">
        <f t="shared" si="237"/>
        <v>0.16316596652663873</v>
      </c>
      <c r="R1668">
        <f t="shared" si="238"/>
        <v>4499.1000000000004</v>
      </c>
      <c r="S1668">
        <f t="shared" si="239"/>
        <v>734.10000000000036</v>
      </c>
      <c r="T1668" t="str">
        <f t="shared" si="240"/>
        <v>Jun</v>
      </c>
      <c r="U1668" t="str">
        <f t="shared" si="241"/>
        <v>Jun-2024</v>
      </c>
      <c r="V1668" s="3">
        <f t="shared" si="242"/>
        <v>45444</v>
      </c>
      <c r="W1668" t="str">
        <f>VLOOKUP(D1668,Products!A:G,3,FALSE)</f>
        <v>Home &amp; Kitchen</v>
      </c>
      <c r="X1668" t="str">
        <f>VLOOKUP(D1668,Products!A:G,2,FALSE)</f>
        <v>Mixer Grinder</v>
      </c>
    </row>
    <row r="1669" spans="1:24">
      <c r="A1669" s="1" t="s">
        <v>3481</v>
      </c>
      <c r="B1669" s="2">
        <v>45769</v>
      </c>
      <c r="C1669" s="1" t="s">
        <v>933</v>
      </c>
      <c r="D1669" s="1" t="s">
        <v>1726</v>
      </c>
      <c r="E1669" s="1">
        <v>2</v>
      </c>
      <c r="F1669" s="1">
        <v>599</v>
      </c>
      <c r="G1669" s="1">
        <v>59.9</v>
      </c>
      <c r="H1669" s="1" t="s">
        <v>1805</v>
      </c>
      <c r="I1669" s="1" t="s">
        <v>1802</v>
      </c>
      <c r="J1669" s="1" t="s">
        <v>1802</v>
      </c>
      <c r="K1669" s="1" t="s">
        <v>1813</v>
      </c>
      <c r="L1669" s="1">
        <v>70</v>
      </c>
      <c r="M1669" s="1">
        <v>358</v>
      </c>
      <c r="N1669">
        <f t="shared" si="234"/>
        <v>1138.0999999999999</v>
      </c>
      <c r="O1669">
        <f t="shared" si="235"/>
        <v>716</v>
      </c>
      <c r="P1669">
        <f t="shared" si="236"/>
        <v>422.09999999999991</v>
      </c>
      <c r="Q1669">
        <f t="shared" si="237"/>
        <v>0.37088129338370962</v>
      </c>
      <c r="R1669">
        <f t="shared" si="238"/>
        <v>1138.0999999999999</v>
      </c>
      <c r="S1669">
        <f t="shared" si="239"/>
        <v>422.09999999999991</v>
      </c>
      <c r="T1669" t="str">
        <f t="shared" si="240"/>
        <v>Apr</v>
      </c>
      <c r="U1669" t="str">
        <f t="shared" si="241"/>
        <v>Apr-2025</v>
      </c>
      <c r="V1669" s="3">
        <f t="shared" si="242"/>
        <v>45748</v>
      </c>
      <c r="W1669" t="str">
        <f>VLOOKUP(D1669,Products!A:G,3,FALSE)</f>
        <v>Home &amp; Kitchen</v>
      </c>
      <c r="X1669" t="str">
        <f>VLOOKUP(D1669,Products!A:G,2,FALSE)</f>
        <v>Mixer Grinder</v>
      </c>
    </row>
    <row r="1670" spans="1:24">
      <c r="A1670" s="1" t="s">
        <v>3482</v>
      </c>
      <c r="B1670" s="2">
        <v>45801</v>
      </c>
      <c r="C1670" s="1" t="s">
        <v>774</v>
      </c>
      <c r="D1670" s="1" t="s">
        <v>1742</v>
      </c>
      <c r="E1670" s="1">
        <v>3</v>
      </c>
      <c r="F1670" s="1">
        <v>299</v>
      </c>
      <c r="G1670" s="1">
        <v>224.25</v>
      </c>
      <c r="H1670" s="1" t="s">
        <v>1801</v>
      </c>
      <c r="I1670" s="1" t="s">
        <v>1802</v>
      </c>
      <c r="J1670" s="1" t="s">
        <v>1802</v>
      </c>
      <c r="K1670" s="1" t="s">
        <v>1813</v>
      </c>
      <c r="L1670" s="1">
        <v>80</v>
      </c>
      <c r="M1670" s="1">
        <v>188</v>
      </c>
      <c r="N1670">
        <f t="shared" si="234"/>
        <v>672.75</v>
      </c>
      <c r="O1670">
        <f t="shared" si="235"/>
        <v>564</v>
      </c>
      <c r="P1670">
        <f t="shared" si="236"/>
        <v>108.75</v>
      </c>
      <c r="Q1670">
        <f t="shared" si="237"/>
        <v>0.1616499442586399</v>
      </c>
      <c r="R1670">
        <f t="shared" si="238"/>
        <v>672.75</v>
      </c>
      <c r="S1670">
        <f t="shared" si="239"/>
        <v>108.75</v>
      </c>
      <c r="T1670" t="str">
        <f t="shared" si="240"/>
        <v>May</v>
      </c>
      <c r="U1670" t="str">
        <f t="shared" si="241"/>
        <v>May-2025</v>
      </c>
      <c r="V1670" s="3">
        <f t="shared" si="242"/>
        <v>45778</v>
      </c>
      <c r="W1670" t="str">
        <f>VLOOKUP(D1670,Products!A:G,3,FALSE)</f>
        <v>Home &amp; Kitchen</v>
      </c>
      <c r="X1670" t="str">
        <f>VLOOKUP(D1670,Products!A:G,2,FALSE)</f>
        <v>Bedsheet</v>
      </c>
    </row>
    <row r="1671" spans="1:24">
      <c r="A1671" s="1" t="s">
        <v>3483</v>
      </c>
      <c r="B1671" s="2">
        <v>45621</v>
      </c>
      <c r="C1671" s="1" t="s">
        <v>1004</v>
      </c>
      <c r="D1671" s="1" t="s">
        <v>1769</v>
      </c>
      <c r="E1671" s="1">
        <v>2</v>
      </c>
      <c r="F1671" s="1">
        <v>3999</v>
      </c>
      <c r="G1671" s="1">
        <v>0</v>
      </c>
      <c r="H1671" s="1" t="s">
        <v>1805</v>
      </c>
      <c r="I1671" s="1" t="s">
        <v>1815</v>
      </c>
      <c r="J1671" s="1" t="s">
        <v>1815</v>
      </c>
      <c r="K1671" s="1" t="s">
        <v>1803</v>
      </c>
      <c r="L1671" s="1">
        <v>70</v>
      </c>
      <c r="M1671" s="1">
        <v>2547</v>
      </c>
      <c r="N1671">
        <f t="shared" si="234"/>
        <v>7998</v>
      </c>
      <c r="O1671">
        <f t="shared" si="235"/>
        <v>5094</v>
      </c>
      <c r="P1671">
        <f t="shared" si="236"/>
        <v>2904</v>
      </c>
      <c r="Q1671">
        <f t="shared" si="237"/>
        <v>0.3630907726931733</v>
      </c>
      <c r="R1671">
        <f t="shared" si="238"/>
        <v>0</v>
      </c>
      <c r="S1671">
        <f t="shared" si="239"/>
        <v>0</v>
      </c>
      <c r="T1671" t="str">
        <f t="shared" si="240"/>
        <v>Nov</v>
      </c>
      <c r="U1671" t="str">
        <f t="shared" si="241"/>
        <v>Nov-2024</v>
      </c>
      <c r="V1671" s="3">
        <f t="shared" si="242"/>
        <v>45597</v>
      </c>
      <c r="W1671" t="str">
        <f>VLOOKUP(D1671,Products!A:G,3,FALSE)</f>
        <v>Beauty &amp; Personal Care</v>
      </c>
      <c r="X1671" t="str">
        <f>VLOOKUP(D1671,Products!A:G,2,FALSE)</f>
        <v>Perfume</v>
      </c>
    </row>
    <row r="1672" spans="1:24">
      <c r="A1672" s="1" t="s">
        <v>3484</v>
      </c>
      <c r="B1672" s="2">
        <v>45700</v>
      </c>
      <c r="C1672" s="1" t="s">
        <v>1139</v>
      </c>
      <c r="D1672" s="1" t="s">
        <v>1709</v>
      </c>
      <c r="E1672" s="1">
        <v>3</v>
      </c>
      <c r="F1672" s="1">
        <v>799</v>
      </c>
      <c r="G1672" s="1">
        <v>239.7</v>
      </c>
      <c r="H1672" s="1" t="s">
        <v>1801</v>
      </c>
      <c r="I1672" s="1" t="s">
        <v>1802</v>
      </c>
      <c r="J1672" s="1" t="s">
        <v>1802</v>
      </c>
      <c r="K1672" s="1" t="s">
        <v>1803</v>
      </c>
      <c r="L1672" s="1">
        <v>60</v>
      </c>
      <c r="M1672" s="1">
        <v>566</v>
      </c>
      <c r="N1672">
        <f t="shared" si="234"/>
        <v>2157.3000000000002</v>
      </c>
      <c r="O1672">
        <f t="shared" si="235"/>
        <v>1698</v>
      </c>
      <c r="P1672">
        <f t="shared" si="236"/>
        <v>459.30000000000018</v>
      </c>
      <c r="Q1672">
        <f t="shared" si="237"/>
        <v>0.21290502016409407</v>
      </c>
      <c r="R1672">
        <f t="shared" si="238"/>
        <v>2157.3000000000002</v>
      </c>
      <c r="S1672">
        <f t="shared" si="239"/>
        <v>459.30000000000018</v>
      </c>
      <c r="T1672" t="str">
        <f t="shared" si="240"/>
        <v>Feb</v>
      </c>
      <c r="U1672" t="str">
        <f t="shared" si="241"/>
        <v>Feb-2025</v>
      </c>
      <c r="V1672" s="3">
        <f t="shared" si="242"/>
        <v>45689</v>
      </c>
      <c r="W1672" t="str">
        <f>VLOOKUP(D1672,Products!A:G,3,FALSE)</f>
        <v>Fashion</v>
      </c>
      <c r="X1672" t="str">
        <f>VLOOKUP(D1672,Products!A:G,2,FALSE)</f>
        <v>Sneakers</v>
      </c>
    </row>
    <row r="1673" spans="1:24">
      <c r="A1673" s="1" t="s">
        <v>3485</v>
      </c>
      <c r="B1673" s="2">
        <v>45672</v>
      </c>
      <c r="C1673" s="1" t="s">
        <v>1406</v>
      </c>
      <c r="D1673" s="1" t="s">
        <v>1728</v>
      </c>
      <c r="E1673" s="1">
        <v>1</v>
      </c>
      <c r="F1673" s="1">
        <v>4999</v>
      </c>
      <c r="G1673" s="1">
        <v>0</v>
      </c>
      <c r="H1673" s="1" t="s">
        <v>1805</v>
      </c>
      <c r="I1673" s="1" t="s">
        <v>1815</v>
      </c>
      <c r="J1673" s="1" t="s">
        <v>1815</v>
      </c>
      <c r="K1673" s="1" t="s">
        <v>1803</v>
      </c>
      <c r="L1673" s="1">
        <v>80</v>
      </c>
      <c r="M1673" s="1">
        <v>3040</v>
      </c>
      <c r="N1673">
        <f t="shared" si="234"/>
        <v>4999</v>
      </c>
      <c r="O1673">
        <f t="shared" si="235"/>
        <v>3040</v>
      </c>
      <c r="P1673">
        <f t="shared" si="236"/>
        <v>1959</v>
      </c>
      <c r="Q1673">
        <f t="shared" si="237"/>
        <v>0.391878375675135</v>
      </c>
      <c r="R1673">
        <f t="shared" si="238"/>
        <v>0</v>
      </c>
      <c r="S1673">
        <f t="shared" si="239"/>
        <v>0</v>
      </c>
      <c r="T1673" t="str">
        <f t="shared" si="240"/>
        <v>Jan</v>
      </c>
      <c r="U1673" t="str">
        <f t="shared" si="241"/>
        <v>Jan-2025</v>
      </c>
      <c r="V1673" s="3">
        <f t="shared" si="242"/>
        <v>45658</v>
      </c>
      <c r="W1673" t="str">
        <f>VLOOKUP(D1673,Products!A:G,3,FALSE)</f>
        <v>Home &amp; Kitchen</v>
      </c>
      <c r="X1673" t="str">
        <f>VLOOKUP(D1673,Products!A:G,2,FALSE)</f>
        <v>Air Fryer</v>
      </c>
    </row>
    <row r="1674" spans="1:24">
      <c r="A1674" s="1" t="s">
        <v>3486</v>
      </c>
      <c r="B1674" s="2">
        <v>45913</v>
      </c>
      <c r="C1674" s="1" t="s">
        <v>1369</v>
      </c>
      <c r="D1674" s="1" t="s">
        <v>1746</v>
      </c>
      <c r="E1674" s="1">
        <v>3</v>
      </c>
      <c r="F1674" s="1">
        <v>1999</v>
      </c>
      <c r="G1674" s="1">
        <v>0</v>
      </c>
      <c r="H1674" s="1" t="s">
        <v>1821</v>
      </c>
      <c r="I1674" s="1" t="s">
        <v>1802</v>
      </c>
      <c r="J1674" s="1" t="s">
        <v>1802</v>
      </c>
      <c r="K1674" s="1" t="s">
        <v>1810</v>
      </c>
      <c r="L1674" s="1">
        <v>40</v>
      </c>
      <c r="M1674" s="1">
        <v>1414</v>
      </c>
      <c r="N1674">
        <f t="shared" si="234"/>
        <v>5997</v>
      </c>
      <c r="O1674">
        <f t="shared" si="235"/>
        <v>4242</v>
      </c>
      <c r="P1674">
        <f t="shared" si="236"/>
        <v>1755</v>
      </c>
      <c r="Q1674">
        <f t="shared" si="237"/>
        <v>0.29264632316158079</v>
      </c>
      <c r="R1674">
        <f t="shared" si="238"/>
        <v>5997</v>
      </c>
      <c r="S1674">
        <f t="shared" si="239"/>
        <v>1755</v>
      </c>
      <c r="T1674" t="str">
        <f t="shared" si="240"/>
        <v>Sep</v>
      </c>
      <c r="U1674" t="str">
        <f t="shared" si="241"/>
        <v>Sep-2025</v>
      </c>
      <c r="V1674" s="3">
        <f t="shared" si="242"/>
        <v>45901</v>
      </c>
      <c r="W1674" t="str">
        <f>VLOOKUP(D1674,Products!A:G,3,FALSE)</f>
        <v>Home &amp; Kitchen</v>
      </c>
      <c r="X1674" t="str">
        <f>VLOOKUP(D1674,Products!A:G,2,FALSE)</f>
        <v>Storage Box</v>
      </c>
    </row>
    <row r="1675" spans="1:24">
      <c r="A1675" s="1" t="s">
        <v>3487</v>
      </c>
      <c r="B1675" s="2">
        <v>45954</v>
      </c>
      <c r="C1675" s="1" t="s">
        <v>1190</v>
      </c>
      <c r="D1675" s="1" t="s">
        <v>1785</v>
      </c>
      <c r="E1675" s="1">
        <v>3</v>
      </c>
      <c r="F1675" s="1">
        <v>2999</v>
      </c>
      <c r="G1675" s="1">
        <v>0</v>
      </c>
      <c r="H1675" s="1" t="s">
        <v>1821</v>
      </c>
      <c r="I1675" s="1" t="s">
        <v>1802</v>
      </c>
      <c r="J1675" s="1" t="s">
        <v>1802</v>
      </c>
      <c r="K1675" s="1" t="s">
        <v>1810</v>
      </c>
      <c r="L1675" s="1">
        <v>50</v>
      </c>
      <c r="M1675" s="1">
        <v>2453</v>
      </c>
      <c r="N1675">
        <f t="shared" si="234"/>
        <v>8997</v>
      </c>
      <c r="O1675">
        <f t="shared" si="235"/>
        <v>7359</v>
      </c>
      <c r="P1675">
        <f t="shared" si="236"/>
        <v>1638</v>
      </c>
      <c r="Q1675">
        <f t="shared" si="237"/>
        <v>0.18206068689563187</v>
      </c>
      <c r="R1675">
        <f t="shared" si="238"/>
        <v>8997</v>
      </c>
      <c r="S1675">
        <f t="shared" si="239"/>
        <v>1638</v>
      </c>
      <c r="T1675" t="str">
        <f t="shared" si="240"/>
        <v>Oct</v>
      </c>
      <c r="U1675" t="str">
        <f t="shared" si="241"/>
        <v>Oct-2025</v>
      </c>
      <c r="V1675" s="3">
        <f t="shared" si="242"/>
        <v>45931</v>
      </c>
      <c r="W1675" t="str">
        <f>VLOOKUP(D1675,Products!A:G,3,FALSE)</f>
        <v>Sports &amp; Fitness</v>
      </c>
      <c r="X1675" t="str">
        <f>VLOOKUP(D1675,Products!A:G,2,FALSE)</f>
        <v>Dumbbells</v>
      </c>
    </row>
    <row r="1676" spans="1:24">
      <c r="A1676" s="1" t="s">
        <v>3488</v>
      </c>
      <c r="B1676" s="2">
        <v>45429</v>
      </c>
      <c r="C1676" s="1" t="s">
        <v>1300</v>
      </c>
      <c r="D1676" s="1" t="s">
        <v>1692</v>
      </c>
      <c r="E1676" s="1">
        <v>2</v>
      </c>
      <c r="F1676" s="1">
        <v>499</v>
      </c>
      <c r="G1676" s="1">
        <v>49.9</v>
      </c>
      <c r="H1676" s="1" t="s">
        <v>1805</v>
      </c>
      <c r="I1676" s="1" t="s">
        <v>1802</v>
      </c>
      <c r="J1676" s="1" t="s">
        <v>1802</v>
      </c>
      <c r="K1676" s="1" t="s">
        <v>1813</v>
      </c>
      <c r="L1676" s="1">
        <v>80</v>
      </c>
      <c r="M1676" s="1">
        <v>403</v>
      </c>
      <c r="N1676">
        <f t="shared" si="234"/>
        <v>948.1</v>
      </c>
      <c r="O1676">
        <f t="shared" si="235"/>
        <v>806</v>
      </c>
      <c r="P1676">
        <f t="shared" si="236"/>
        <v>142.10000000000002</v>
      </c>
      <c r="Q1676">
        <f t="shared" si="237"/>
        <v>0.14987870477797702</v>
      </c>
      <c r="R1676">
        <f t="shared" si="238"/>
        <v>948.1</v>
      </c>
      <c r="S1676">
        <f t="shared" si="239"/>
        <v>142.10000000000002</v>
      </c>
      <c r="T1676" t="str">
        <f t="shared" si="240"/>
        <v>May</v>
      </c>
      <c r="U1676" t="str">
        <f t="shared" si="241"/>
        <v>May-2024</v>
      </c>
      <c r="V1676" s="3">
        <f t="shared" si="242"/>
        <v>45413</v>
      </c>
      <c r="W1676" t="str">
        <f>VLOOKUP(D1676,Products!A:G,3,FALSE)</f>
        <v>Electronics</v>
      </c>
      <c r="X1676" t="str">
        <f>VLOOKUP(D1676,Products!A:G,2,FALSE)</f>
        <v>Power Bank</v>
      </c>
    </row>
    <row r="1677" spans="1:24">
      <c r="A1677" s="1" t="s">
        <v>3489</v>
      </c>
      <c r="B1677" s="2">
        <v>45313</v>
      </c>
      <c r="C1677" s="1" t="s">
        <v>994</v>
      </c>
      <c r="D1677" s="1" t="s">
        <v>1790</v>
      </c>
      <c r="E1677" s="1">
        <v>3</v>
      </c>
      <c r="F1677" s="1">
        <v>999</v>
      </c>
      <c r="G1677" s="1">
        <v>299.7</v>
      </c>
      <c r="H1677" s="1" t="s">
        <v>1805</v>
      </c>
      <c r="I1677" s="1" t="s">
        <v>1802</v>
      </c>
      <c r="J1677" s="1" t="s">
        <v>1802</v>
      </c>
      <c r="K1677" s="1" t="s">
        <v>1819</v>
      </c>
      <c r="L1677" s="1">
        <v>70</v>
      </c>
      <c r="M1677" s="1">
        <v>629</v>
      </c>
      <c r="N1677">
        <f t="shared" si="234"/>
        <v>2697.3</v>
      </c>
      <c r="O1677">
        <f t="shared" si="235"/>
        <v>1887</v>
      </c>
      <c r="P1677">
        <f t="shared" si="236"/>
        <v>810.30000000000018</v>
      </c>
      <c r="Q1677">
        <f t="shared" si="237"/>
        <v>0.30041152263374488</v>
      </c>
      <c r="R1677">
        <f t="shared" si="238"/>
        <v>2697.3</v>
      </c>
      <c r="S1677">
        <f t="shared" si="239"/>
        <v>810.30000000000018</v>
      </c>
      <c r="T1677" t="str">
        <f t="shared" si="240"/>
        <v>Jan</v>
      </c>
      <c r="U1677" t="str">
        <f t="shared" si="241"/>
        <v>Jan-2024</v>
      </c>
      <c r="V1677" s="3">
        <f t="shared" si="242"/>
        <v>45292</v>
      </c>
      <c r="W1677" t="str">
        <f>VLOOKUP(D1677,Products!A:G,3,FALSE)</f>
        <v>Sports &amp; Fitness</v>
      </c>
      <c r="X1677" t="str">
        <f>VLOOKUP(D1677,Products!A:G,2,FALSE)</f>
        <v>Fitness Band</v>
      </c>
    </row>
    <row r="1678" spans="1:24">
      <c r="A1678" s="1" t="s">
        <v>3490</v>
      </c>
      <c r="B1678" s="2">
        <v>45904</v>
      </c>
      <c r="C1678" s="1" t="s">
        <v>853</v>
      </c>
      <c r="D1678" s="1" t="s">
        <v>1751</v>
      </c>
      <c r="E1678" s="1">
        <v>2</v>
      </c>
      <c r="F1678" s="1">
        <v>1599</v>
      </c>
      <c r="G1678" s="1">
        <v>0</v>
      </c>
      <c r="H1678" s="1" t="s">
        <v>1821</v>
      </c>
      <c r="I1678" s="1" t="s">
        <v>1815</v>
      </c>
      <c r="J1678" s="1" t="s">
        <v>1815</v>
      </c>
      <c r="K1678" s="1" t="s">
        <v>1813</v>
      </c>
      <c r="L1678" s="1">
        <v>50</v>
      </c>
      <c r="M1678" s="1">
        <v>1023</v>
      </c>
      <c r="N1678">
        <f t="shared" si="234"/>
        <v>3198</v>
      </c>
      <c r="O1678">
        <f t="shared" si="235"/>
        <v>2046</v>
      </c>
      <c r="P1678">
        <f t="shared" si="236"/>
        <v>1152</v>
      </c>
      <c r="Q1678">
        <f t="shared" si="237"/>
        <v>0.36022514071294559</v>
      </c>
      <c r="R1678">
        <f t="shared" si="238"/>
        <v>0</v>
      </c>
      <c r="S1678">
        <f t="shared" si="239"/>
        <v>0</v>
      </c>
      <c r="T1678" t="str">
        <f t="shared" si="240"/>
        <v>Sep</v>
      </c>
      <c r="U1678" t="str">
        <f t="shared" si="241"/>
        <v>Sep-2025</v>
      </c>
      <c r="V1678" s="3">
        <f t="shared" si="242"/>
        <v>45901</v>
      </c>
      <c r="W1678" t="str">
        <f>VLOOKUP(D1678,Products!A:G,3,FALSE)</f>
        <v>Beauty &amp; Personal Care</v>
      </c>
      <c r="X1678" t="str">
        <f>VLOOKUP(D1678,Products!A:G,2,FALSE)</f>
        <v>Face Wash</v>
      </c>
    </row>
    <row r="1679" spans="1:24">
      <c r="A1679" s="1" t="s">
        <v>3491</v>
      </c>
      <c r="B1679" s="2">
        <v>45835</v>
      </c>
      <c r="C1679" s="1" t="s">
        <v>1219</v>
      </c>
      <c r="D1679" s="1" t="s">
        <v>1673</v>
      </c>
      <c r="E1679" s="1">
        <v>1</v>
      </c>
      <c r="F1679" s="1">
        <v>399</v>
      </c>
      <c r="G1679" s="1">
        <v>0</v>
      </c>
      <c r="H1679" s="1" t="s">
        <v>1805</v>
      </c>
      <c r="I1679" s="1" t="s">
        <v>1815</v>
      </c>
      <c r="J1679" s="1" t="s">
        <v>1815</v>
      </c>
      <c r="K1679" s="1" t="s">
        <v>1817</v>
      </c>
      <c r="L1679" s="1">
        <v>60</v>
      </c>
      <c r="M1679" s="1">
        <v>221</v>
      </c>
      <c r="N1679">
        <f t="shared" si="234"/>
        <v>399</v>
      </c>
      <c r="O1679">
        <f t="shared" si="235"/>
        <v>221</v>
      </c>
      <c r="P1679">
        <f t="shared" si="236"/>
        <v>178</v>
      </c>
      <c r="Q1679">
        <f t="shared" si="237"/>
        <v>0.44611528822055135</v>
      </c>
      <c r="R1679">
        <f t="shared" si="238"/>
        <v>0</v>
      </c>
      <c r="S1679">
        <f t="shared" si="239"/>
        <v>0</v>
      </c>
      <c r="T1679" t="str">
        <f t="shared" si="240"/>
        <v>Jun</v>
      </c>
      <c r="U1679" t="str">
        <f t="shared" si="241"/>
        <v>Jun-2025</v>
      </c>
      <c r="V1679" s="3">
        <f t="shared" si="242"/>
        <v>45809</v>
      </c>
      <c r="W1679" t="str">
        <f>VLOOKUP(D1679,Products!A:G,3,FALSE)</f>
        <v>Electronics</v>
      </c>
      <c r="X1679" t="str">
        <f>VLOOKUP(D1679,Products!A:G,2,FALSE)</f>
        <v>Laptop</v>
      </c>
    </row>
    <row r="1680" spans="1:24">
      <c r="A1680" s="1" t="s">
        <v>3492</v>
      </c>
      <c r="B1680" s="2">
        <v>45768</v>
      </c>
      <c r="C1680" s="1" t="s">
        <v>1231</v>
      </c>
      <c r="D1680" s="1" t="s">
        <v>1766</v>
      </c>
      <c r="E1680" s="1">
        <v>1</v>
      </c>
      <c r="F1680" s="1">
        <v>2999</v>
      </c>
      <c r="G1680" s="1">
        <v>749.75</v>
      </c>
      <c r="H1680" s="1" t="s">
        <v>1821</v>
      </c>
      <c r="I1680" s="1" t="s">
        <v>1802</v>
      </c>
      <c r="J1680" s="1" t="s">
        <v>1809</v>
      </c>
      <c r="K1680" s="1" t="s">
        <v>1819</v>
      </c>
      <c r="L1680" s="1">
        <v>80</v>
      </c>
      <c r="M1680" s="1">
        <v>1870</v>
      </c>
      <c r="N1680">
        <f t="shared" si="234"/>
        <v>2249.25</v>
      </c>
      <c r="O1680">
        <f t="shared" si="235"/>
        <v>1870</v>
      </c>
      <c r="P1680">
        <f t="shared" si="236"/>
        <v>379.25</v>
      </c>
      <c r="Q1680">
        <f t="shared" si="237"/>
        <v>0.16861175947538068</v>
      </c>
      <c r="R1680">
        <f t="shared" si="238"/>
        <v>2249.25</v>
      </c>
      <c r="S1680">
        <f t="shared" si="239"/>
        <v>379.25</v>
      </c>
      <c r="T1680" t="str">
        <f t="shared" si="240"/>
        <v>Apr</v>
      </c>
      <c r="U1680" t="str">
        <f t="shared" si="241"/>
        <v>Apr-2025</v>
      </c>
      <c r="V1680" s="3">
        <f t="shared" si="242"/>
        <v>45748</v>
      </c>
      <c r="W1680" t="str">
        <f>VLOOKUP(D1680,Products!A:G,3,FALSE)</f>
        <v>Beauty &amp; Personal Care</v>
      </c>
      <c r="X1680" t="str">
        <f>VLOOKUP(D1680,Products!A:G,2,FALSE)</f>
        <v>Skin Care Kit</v>
      </c>
    </row>
    <row r="1681" spans="1:24">
      <c r="A1681" s="1" t="s">
        <v>3493</v>
      </c>
      <c r="B1681" s="2">
        <v>45309</v>
      </c>
      <c r="C1681" s="1" t="s">
        <v>1356</v>
      </c>
      <c r="D1681" s="1" t="s">
        <v>1668</v>
      </c>
      <c r="E1681" s="1">
        <v>1</v>
      </c>
      <c r="F1681" s="1">
        <v>8999</v>
      </c>
      <c r="G1681" s="1">
        <v>1799.8</v>
      </c>
      <c r="H1681" s="1" t="s">
        <v>1801</v>
      </c>
      <c r="I1681" s="1" t="s">
        <v>1802</v>
      </c>
      <c r="J1681" s="1" t="s">
        <v>1809</v>
      </c>
      <c r="K1681" s="1" t="s">
        <v>1813</v>
      </c>
      <c r="L1681" s="1">
        <v>50</v>
      </c>
      <c r="M1681" s="1">
        <v>5059</v>
      </c>
      <c r="N1681">
        <f t="shared" si="234"/>
        <v>7199.2</v>
      </c>
      <c r="O1681">
        <f t="shared" si="235"/>
        <v>5059</v>
      </c>
      <c r="P1681">
        <f t="shared" si="236"/>
        <v>2140.1999999999998</v>
      </c>
      <c r="Q1681">
        <f t="shared" si="237"/>
        <v>0.29728303144793866</v>
      </c>
      <c r="R1681">
        <f t="shared" si="238"/>
        <v>7199.2</v>
      </c>
      <c r="S1681">
        <f t="shared" si="239"/>
        <v>2140.1999999999998</v>
      </c>
      <c r="T1681" t="str">
        <f t="shared" si="240"/>
        <v>Jan</v>
      </c>
      <c r="U1681" t="str">
        <f t="shared" si="241"/>
        <v>Jan-2024</v>
      </c>
      <c r="V1681" s="3">
        <f t="shared" si="242"/>
        <v>45292</v>
      </c>
      <c r="W1681" t="str">
        <f>VLOOKUP(D1681,Products!A:G,3,FALSE)</f>
        <v>Electronics</v>
      </c>
      <c r="X1681" t="str">
        <f>VLOOKUP(D1681,Products!A:G,2,FALSE)</f>
        <v>Smartphone</v>
      </c>
    </row>
    <row r="1682" spans="1:24">
      <c r="A1682" s="1" t="s">
        <v>3494</v>
      </c>
      <c r="B1682" s="2">
        <v>45600</v>
      </c>
      <c r="C1682" s="1" t="s">
        <v>296</v>
      </c>
      <c r="D1682" s="1" t="s">
        <v>1717</v>
      </c>
      <c r="E1682" s="1">
        <v>2</v>
      </c>
      <c r="F1682" s="1">
        <v>399</v>
      </c>
      <c r="G1682" s="1">
        <v>119.7</v>
      </c>
      <c r="H1682" s="1" t="s">
        <v>1801</v>
      </c>
      <c r="I1682" s="1" t="s">
        <v>1802</v>
      </c>
      <c r="J1682" s="1" t="s">
        <v>1809</v>
      </c>
      <c r="K1682" s="1" t="s">
        <v>1817</v>
      </c>
      <c r="L1682" s="1">
        <v>70</v>
      </c>
      <c r="M1682" s="1">
        <v>226</v>
      </c>
      <c r="N1682">
        <f t="shared" si="234"/>
        <v>678.3</v>
      </c>
      <c r="O1682">
        <f t="shared" si="235"/>
        <v>452</v>
      </c>
      <c r="P1682">
        <f t="shared" si="236"/>
        <v>226.29999999999995</v>
      </c>
      <c r="Q1682">
        <f t="shared" si="237"/>
        <v>0.33362818811735218</v>
      </c>
      <c r="R1682">
        <f t="shared" si="238"/>
        <v>678.3</v>
      </c>
      <c r="S1682">
        <f t="shared" si="239"/>
        <v>226.29999999999995</v>
      </c>
      <c r="T1682" t="str">
        <f t="shared" si="240"/>
        <v>Nov</v>
      </c>
      <c r="U1682" t="str">
        <f t="shared" si="241"/>
        <v>Nov-2024</v>
      </c>
      <c r="V1682" s="3">
        <f t="shared" si="242"/>
        <v>45597</v>
      </c>
      <c r="W1682" t="str">
        <f>VLOOKUP(D1682,Products!A:G,3,FALSE)</f>
        <v>Fashion</v>
      </c>
      <c r="X1682" t="str">
        <f>VLOOKUP(D1682,Products!A:G,2,FALSE)</f>
        <v>Backpack</v>
      </c>
    </row>
    <row r="1683" spans="1:24">
      <c r="A1683" s="1" t="s">
        <v>3495</v>
      </c>
      <c r="B1683" s="2">
        <v>45669</v>
      </c>
      <c r="C1683" s="1" t="s">
        <v>1342</v>
      </c>
      <c r="D1683" s="1" t="s">
        <v>1727</v>
      </c>
      <c r="E1683" s="1">
        <v>1</v>
      </c>
      <c r="F1683" s="1">
        <v>4999</v>
      </c>
      <c r="G1683" s="1">
        <v>1249.75</v>
      </c>
      <c r="H1683" s="1" t="s">
        <v>1801</v>
      </c>
      <c r="I1683" s="1" t="s">
        <v>1802</v>
      </c>
      <c r="J1683" s="1" t="s">
        <v>1802</v>
      </c>
      <c r="K1683" s="1" t="s">
        <v>1803</v>
      </c>
      <c r="L1683" s="1">
        <v>40</v>
      </c>
      <c r="M1683" s="1">
        <v>3765</v>
      </c>
      <c r="N1683">
        <f t="shared" si="234"/>
        <v>3749.25</v>
      </c>
      <c r="O1683">
        <f t="shared" si="235"/>
        <v>3765</v>
      </c>
      <c r="P1683">
        <f t="shared" si="236"/>
        <v>-15.75</v>
      </c>
      <c r="Q1683">
        <f t="shared" si="237"/>
        <v>-4.200840168033607E-3</v>
      </c>
      <c r="R1683">
        <f t="shared" si="238"/>
        <v>3749.25</v>
      </c>
      <c r="S1683">
        <f t="shared" si="239"/>
        <v>-15.75</v>
      </c>
      <c r="T1683" t="str">
        <f t="shared" si="240"/>
        <v>Jan</v>
      </c>
      <c r="U1683" t="str">
        <f t="shared" si="241"/>
        <v>Jan-2025</v>
      </c>
      <c r="V1683" s="3">
        <f t="shared" si="242"/>
        <v>45658</v>
      </c>
      <c r="W1683" t="str">
        <f>VLOOKUP(D1683,Products!A:G,3,FALSE)</f>
        <v>Home &amp; Kitchen</v>
      </c>
      <c r="X1683" t="str">
        <f>VLOOKUP(D1683,Products!A:G,2,FALSE)</f>
        <v>Mixer Grinder</v>
      </c>
    </row>
    <row r="1684" spans="1:24">
      <c r="A1684" s="1" t="s">
        <v>3496</v>
      </c>
      <c r="B1684" s="2">
        <v>45957</v>
      </c>
      <c r="C1684" s="1" t="s">
        <v>1528</v>
      </c>
      <c r="D1684" s="1" t="s">
        <v>1692</v>
      </c>
      <c r="E1684" s="1">
        <v>3</v>
      </c>
      <c r="F1684" s="1">
        <v>499</v>
      </c>
      <c r="G1684" s="1">
        <v>374.25</v>
      </c>
      <c r="H1684" s="1" t="s">
        <v>1812</v>
      </c>
      <c r="I1684" s="1" t="s">
        <v>1802</v>
      </c>
      <c r="J1684" s="1" t="s">
        <v>1802</v>
      </c>
      <c r="K1684" s="1" t="s">
        <v>1817</v>
      </c>
      <c r="L1684" s="1">
        <v>100</v>
      </c>
      <c r="M1684" s="1">
        <v>403</v>
      </c>
      <c r="N1684">
        <f t="shared" si="234"/>
        <v>1122.75</v>
      </c>
      <c r="O1684">
        <f t="shared" si="235"/>
        <v>1209</v>
      </c>
      <c r="P1684">
        <f t="shared" si="236"/>
        <v>-86.25</v>
      </c>
      <c r="Q1684">
        <f t="shared" si="237"/>
        <v>-7.6820307281229128E-2</v>
      </c>
      <c r="R1684">
        <f t="shared" si="238"/>
        <v>1122.75</v>
      </c>
      <c r="S1684">
        <f t="shared" si="239"/>
        <v>-86.25</v>
      </c>
      <c r="T1684" t="str">
        <f t="shared" si="240"/>
        <v>Oct</v>
      </c>
      <c r="U1684" t="str">
        <f t="shared" si="241"/>
        <v>Oct-2025</v>
      </c>
      <c r="V1684" s="3">
        <f t="shared" si="242"/>
        <v>45931</v>
      </c>
      <c r="W1684" t="str">
        <f>VLOOKUP(D1684,Products!A:G,3,FALSE)</f>
        <v>Electronics</v>
      </c>
      <c r="X1684" t="str">
        <f>VLOOKUP(D1684,Products!A:G,2,FALSE)</f>
        <v>Power Bank</v>
      </c>
    </row>
    <row r="1685" spans="1:24">
      <c r="A1685" s="1" t="s">
        <v>3497</v>
      </c>
      <c r="B1685" s="2">
        <v>45760</v>
      </c>
      <c r="C1685" s="1" t="s">
        <v>1636</v>
      </c>
      <c r="D1685" s="1" t="s">
        <v>1774</v>
      </c>
      <c r="E1685" s="1">
        <v>1</v>
      </c>
      <c r="F1685" s="1">
        <v>499</v>
      </c>
      <c r="G1685" s="1">
        <v>49.9</v>
      </c>
      <c r="H1685" s="1" t="s">
        <v>1801</v>
      </c>
      <c r="I1685" s="1" t="s">
        <v>1802</v>
      </c>
      <c r="J1685" s="1" t="s">
        <v>1802</v>
      </c>
      <c r="K1685" s="1" t="s">
        <v>1817</v>
      </c>
      <c r="L1685" s="1">
        <v>70</v>
      </c>
      <c r="M1685" s="1">
        <v>280</v>
      </c>
      <c r="N1685">
        <f t="shared" si="234"/>
        <v>449.1</v>
      </c>
      <c r="O1685">
        <f t="shared" si="235"/>
        <v>280</v>
      </c>
      <c r="P1685">
        <f t="shared" si="236"/>
        <v>169.10000000000002</v>
      </c>
      <c r="Q1685">
        <f t="shared" si="237"/>
        <v>0.37653083945669119</v>
      </c>
      <c r="R1685">
        <f t="shared" si="238"/>
        <v>449.1</v>
      </c>
      <c r="S1685">
        <f t="shared" si="239"/>
        <v>169.10000000000002</v>
      </c>
      <c r="T1685" t="str">
        <f t="shared" si="240"/>
        <v>Apr</v>
      </c>
      <c r="U1685" t="str">
        <f t="shared" si="241"/>
        <v>Apr-2025</v>
      </c>
      <c r="V1685" s="3">
        <f t="shared" si="242"/>
        <v>45748</v>
      </c>
      <c r="W1685" t="str">
        <f>VLOOKUP(D1685,Products!A:G,3,FALSE)</f>
        <v>Sports &amp; Fitness</v>
      </c>
      <c r="X1685" t="str">
        <f>VLOOKUP(D1685,Products!A:G,2,FALSE)</f>
        <v>Yoga Mat</v>
      </c>
    </row>
    <row r="1686" spans="1:24">
      <c r="A1686" s="1" t="s">
        <v>3498</v>
      </c>
      <c r="B1686" s="2">
        <v>45925</v>
      </c>
      <c r="C1686" s="1" t="s">
        <v>1610</v>
      </c>
      <c r="D1686" s="1" t="s">
        <v>1704</v>
      </c>
      <c r="E1686" s="1">
        <v>4</v>
      </c>
      <c r="F1686" s="1">
        <v>599</v>
      </c>
      <c r="G1686" s="1">
        <v>359.4</v>
      </c>
      <c r="H1686" s="1" t="s">
        <v>1805</v>
      </c>
      <c r="I1686" s="1" t="s">
        <v>1802</v>
      </c>
      <c r="J1686" s="1" t="s">
        <v>1802</v>
      </c>
      <c r="K1686" s="1" t="s">
        <v>1813</v>
      </c>
      <c r="L1686" s="1">
        <v>100</v>
      </c>
      <c r="M1686" s="1">
        <v>363</v>
      </c>
      <c r="N1686">
        <f t="shared" si="234"/>
        <v>2036.6</v>
      </c>
      <c r="O1686">
        <f t="shared" si="235"/>
        <v>1452</v>
      </c>
      <c r="P1686">
        <f t="shared" si="236"/>
        <v>584.59999999999991</v>
      </c>
      <c r="Q1686">
        <f t="shared" si="237"/>
        <v>0.28704703918295194</v>
      </c>
      <c r="R1686">
        <f t="shared" si="238"/>
        <v>2036.6</v>
      </c>
      <c r="S1686">
        <f t="shared" si="239"/>
        <v>584.59999999999991</v>
      </c>
      <c r="T1686" t="str">
        <f t="shared" si="240"/>
        <v>Sep</v>
      </c>
      <c r="U1686" t="str">
        <f t="shared" si="241"/>
        <v>Sep-2025</v>
      </c>
      <c r="V1686" s="3">
        <f t="shared" si="242"/>
        <v>45901</v>
      </c>
      <c r="W1686" t="str">
        <f>VLOOKUP(D1686,Products!A:G,3,FALSE)</f>
        <v>Fashion</v>
      </c>
      <c r="X1686" t="str">
        <f>VLOOKUP(D1686,Products!A:G,2,FALSE)</f>
        <v>Jeans</v>
      </c>
    </row>
    <row r="1687" spans="1:24">
      <c r="A1687" s="1" t="s">
        <v>3499</v>
      </c>
      <c r="B1687" s="2">
        <v>45301</v>
      </c>
      <c r="C1687" s="1" t="s">
        <v>1194</v>
      </c>
      <c r="D1687" s="1" t="s">
        <v>1742</v>
      </c>
      <c r="E1687" s="1">
        <v>1</v>
      </c>
      <c r="F1687" s="1">
        <v>299</v>
      </c>
      <c r="G1687" s="1">
        <v>14.95</v>
      </c>
      <c r="H1687" s="1" t="s">
        <v>1805</v>
      </c>
      <c r="I1687" s="1" t="s">
        <v>1802</v>
      </c>
      <c r="J1687" s="1" t="s">
        <v>1809</v>
      </c>
      <c r="K1687" s="1" t="s">
        <v>1807</v>
      </c>
      <c r="L1687" s="1">
        <v>60</v>
      </c>
      <c r="M1687" s="1">
        <v>188</v>
      </c>
      <c r="N1687">
        <f t="shared" si="234"/>
        <v>284.05</v>
      </c>
      <c r="O1687">
        <f t="shared" si="235"/>
        <v>188</v>
      </c>
      <c r="P1687">
        <f t="shared" si="236"/>
        <v>96.050000000000011</v>
      </c>
      <c r="Q1687">
        <f t="shared" si="237"/>
        <v>0.33814469283576837</v>
      </c>
      <c r="R1687">
        <f t="shared" si="238"/>
        <v>284.05</v>
      </c>
      <c r="S1687">
        <f t="shared" si="239"/>
        <v>96.050000000000011</v>
      </c>
      <c r="T1687" t="str">
        <f t="shared" si="240"/>
        <v>Jan</v>
      </c>
      <c r="U1687" t="str">
        <f t="shared" si="241"/>
        <v>Jan-2024</v>
      </c>
      <c r="V1687" s="3">
        <f t="shared" si="242"/>
        <v>45292</v>
      </c>
      <c r="W1687" t="str">
        <f>VLOOKUP(D1687,Products!A:G,3,FALSE)</f>
        <v>Home &amp; Kitchen</v>
      </c>
      <c r="X1687" t="str">
        <f>VLOOKUP(D1687,Products!A:G,2,FALSE)</f>
        <v>Bedsheet</v>
      </c>
    </row>
    <row r="1688" spans="1:24">
      <c r="A1688" s="1" t="s">
        <v>3500</v>
      </c>
      <c r="B1688" s="2">
        <v>45634</v>
      </c>
      <c r="C1688" s="1" t="s">
        <v>1072</v>
      </c>
      <c r="D1688" s="1" t="s">
        <v>1753</v>
      </c>
      <c r="E1688" s="1">
        <v>1</v>
      </c>
      <c r="F1688" s="1">
        <v>799</v>
      </c>
      <c r="G1688" s="1">
        <v>39.950000000000003</v>
      </c>
      <c r="H1688" s="1" t="s">
        <v>1823</v>
      </c>
      <c r="I1688" s="1" t="s">
        <v>1802</v>
      </c>
      <c r="J1688" s="1" t="s">
        <v>1802</v>
      </c>
      <c r="K1688" s="1" t="s">
        <v>1813</v>
      </c>
      <c r="L1688" s="1">
        <v>50</v>
      </c>
      <c r="M1688" s="1">
        <v>445</v>
      </c>
      <c r="N1688">
        <f t="shared" si="234"/>
        <v>759.05</v>
      </c>
      <c r="O1688">
        <f t="shared" si="235"/>
        <v>445</v>
      </c>
      <c r="P1688">
        <f t="shared" si="236"/>
        <v>314.04999999999995</v>
      </c>
      <c r="Q1688">
        <f t="shared" si="237"/>
        <v>0.41374086028588364</v>
      </c>
      <c r="R1688">
        <f t="shared" si="238"/>
        <v>759.05</v>
      </c>
      <c r="S1688">
        <f t="shared" si="239"/>
        <v>314.04999999999995</v>
      </c>
      <c r="T1688" t="str">
        <f t="shared" si="240"/>
        <v>Dec</v>
      </c>
      <c r="U1688" t="str">
        <f t="shared" si="241"/>
        <v>Dec-2024</v>
      </c>
      <c r="V1688" s="3">
        <f t="shared" si="242"/>
        <v>45627</v>
      </c>
      <c r="W1688" t="str">
        <f>VLOOKUP(D1688,Products!A:G,3,FALSE)</f>
        <v>Beauty &amp; Personal Care</v>
      </c>
      <c r="X1688" t="str">
        <f>VLOOKUP(D1688,Products!A:G,2,FALSE)</f>
        <v>Face Wash</v>
      </c>
    </row>
    <row r="1689" spans="1:24">
      <c r="A1689" s="1" t="s">
        <v>3501</v>
      </c>
      <c r="B1689" s="2">
        <v>45869</v>
      </c>
      <c r="C1689" s="1" t="s">
        <v>1104</v>
      </c>
      <c r="D1689" s="1" t="s">
        <v>1695</v>
      </c>
      <c r="E1689" s="1">
        <v>1</v>
      </c>
      <c r="F1689" s="1">
        <v>1999</v>
      </c>
      <c r="G1689" s="1">
        <v>199.9</v>
      </c>
      <c r="H1689" s="1" t="s">
        <v>1805</v>
      </c>
      <c r="I1689" s="1" t="s">
        <v>1802</v>
      </c>
      <c r="J1689" s="1" t="s">
        <v>1802</v>
      </c>
      <c r="K1689" s="1" t="s">
        <v>1813</v>
      </c>
      <c r="L1689" s="1">
        <v>40</v>
      </c>
      <c r="M1689" s="1">
        <v>1597</v>
      </c>
      <c r="N1689">
        <f t="shared" si="234"/>
        <v>1799.1</v>
      </c>
      <c r="O1689">
        <f t="shared" si="235"/>
        <v>1597</v>
      </c>
      <c r="P1689">
        <f t="shared" si="236"/>
        <v>202.09999999999991</v>
      </c>
      <c r="Q1689">
        <f t="shared" si="237"/>
        <v>0.11233394475015281</v>
      </c>
      <c r="R1689">
        <f t="shared" si="238"/>
        <v>1799.1</v>
      </c>
      <c r="S1689">
        <f t="shared" si="239"/>
        <v>202.09999999999991</v>
      </c>
      <c r="T1689" t="str">
        <f t="shared" si="240"/>
        <v>Jul</v>
      </c>
      <c r="U1689" t="str">
        <f t="shared" si="241"/>
        <v>Jul-2025</v>
      </c>
      <c r="V1689" s="3">
        <f t="shared" si="242"/>
        <v>45839</v>
      </c>
      <c r="W1689" t="str">
        <f>VLOOKUP(D1689,Products!A:G,3,FALSE)</f>
        <v>Electronics</v>
      </c>
      <c r="X1689" t="str">
        <f>VLOOKUP(D1689,Products!A:G,2,FALSE)</f>
        <v>Power Bank</v>
      </c>
    </row>
    <row r="1690" spans="1:24">
      <c r="A1690" s="1" t="s">
        <v>3502</v>
      </c>
      <c r="B1690" s="2">
        <v>45376</v>
      </c>
      <c r="C1690" s="1" t="s">
        <v>1086</v>
      </c>
      <c r="D1690" s="1" t="s">
        <v>1747</v>
      </c>
      <c r="E1690" s="1">
        <v>1</v>
      </c>
      <c r="F1690" s="1">
        <v>999</v>
      </c>
      <c r="G1690" s="1">
        <v>49.95</v>
      </c>
      <c r="H1690" s="1" t="s">
        <v>1801</v>
      </c>
      <c r="I1690" s="1" t="s">
        <v>1802</v>
      </c>
      <c r="J1690" s="1" t="s">
        <v>1802</v>
      </c>
      <c r="K1690" s="1" t="s">
        <v>1807</v>
      </c>
      <c r="L1690" s="1">
        <v>40</v>
      </c>
      <c r="M1690" s="1">
        <v>744</v>
      </c>
      <c r="N1690">
        <f t="shared" si="234"/>
        <v>949.05</v>
      </c>
      <c r="O1690">
        <f t="shared" si="235"/>
        <v>744</v>
      </c>
      <c r="P1690">
        <f t="shared" si="236"/>
        <v>205.04999999999995</v>
      </c>
      <c r="Q1690">
        <f t="shared" si="237"/>
        <v>0.21605816342658443</v>
      </c>
      <c r="R1690">
        <f t="shared" si="238"/>
        <v>949.05</v>
      </c>
      <c r="S1690">
        <f t="shared" si="239"/>
        <v>205.04999999999995</v>
      </c>
      <c r="T1690" t="str">
        <f t="shared" si="240"/>
        <v>Mar</v>
      </c>
      <c r="U1690" t="str">
        <f t="shared" si="241"/>
        <v>Mar-2024</v>
      </c>
      <c r="V1690" s="3">
        <f t="shared" si="242"/>
        <v>45352</v>
      </c>
      <c r="W1690" t="str">
        <f>VLOOKUP(D1690,Products!A:G,3,FALSE)</f>
        <v>Home &amp; Kitchen</v>
      </c>
      <c r="X1690" t="str">
        <f>VLOOKUP(D1690,Products!A:G,2,FALSE)</f>
        <v>Storage Box</v>
      </c>
    </row>
    <row r="1691" spans="1:24">
      <c r="A1691" s="1" t="s">
        <v>3503</v>
      </c>
      <c r="B1691" s="2">
        <v>45688</v>
      </c>
      <c r="C1691" s="1" t="s">
        <v>1495</v>
      </c>
      <c r="D1691" s="1" t="s">
        <v>1680</v>
      </c>
      <c r="E1691" s="1">
        <v>4</v>
      </c>
      <c r="F1691" s="1">
        <v>2499</v>
      </c>
      <c r="G1691" s="1">
        <v>499.8</v>
      </c>
      <c r="H1691" s="1" t="s">
        <v>1801</v>
      </c>
      <c r="I1691" s="1" t="s">
        <v>1802</v>
      </c>
      <c r="J1691" s="1" t="s">
        <v>1802</v>
      </c>
      <c r="K1691" s="1" t="s">
        <v>1817</v>
      </c>
      <c r="L1691" s="1">
        <v>50</v>
      </c>
      <c r="M1691" s="1">
        <v>2030</v>
      </c>
      <c r="N1691">
        <f t="shared" si="234"/>
        <v>9496.2000000000007</v>
      </c>
      <c r="O1691">
        <f t="shared" si="235"/>
        <v>8120</v>
      </c>
      <c r="P1691">
        <f t="shared" si="236"/>
        <v>1376.2000000000007</v>
      </c>
      <c r="Q1691">
        <f t="shared" si="237"/>
        <v>0.14492112634527501</v>
      </c>
      <c r="R1691">
        <f t="shared" si="238"/>
        <v>9496.2000000000007</v>
      </c>
      <c r="S1691">
        <f t="shared" si="239"/>
        <v>1376.2000000000007</v>
      </c>
      <c r="T1691" t="str">
        <f t="shared" si="240"/>
        <v>Jan</v>
      </c>
      <c r="U1691" t="str">
        <f t="shared" si="241"/>
        <v>Jan-2025</v>
      </c>
      <c r="V1691" s="3">
        <f t="shared" si="242"/>
        <v>45658</v>
      </c>
      <c r="W1691" t="str">
        <f>VLOOKUP(D1691,Products!A:G,3,FALSE)</f>
        <v>Electronics</v>
      </c>
      <c r="X1691" t="str">
        <f>VLOOKUP(D1691,Products!A:G,2,FALSE)</f>
        <v>Headphones</v>
      </c>
    </row>
    <row r="1692" spans="1:24">
      <c r="A1692" s="1" t="s">
        <v>3504</v>
      </c>
      <c r="B1692" s="2">
        <v>45669</v>
      </c>
      <c r="C1692" s="1" t="s">
        <v>980</v>
      </c>
      <c r="D1692" s="1" t="s">
        <v>1717</v>
      </c>
      <c r="E1692" s="1">
        <v>1</v>
      </c>
      <c r="F1692" s="1">
        <v>399</v>
      </c>
      <c r="G1692" s="1">
        <v>0</v>
      </c>
      <c r="H1692" s="1" t="s">
        <v>1801</v>
      </c>
      <c r="I1692" s="1" t="s">
        <v>1815</v>
      </c>
      <c r="J1692" s="1" t="s">
        <v>1815</v>
      </c>
      <c r="K1692" s="1" t="s">
        <v>1803</v>
      </c>
      <c r="L1692" s="1">
        <v>80</v>
      </c>
      <c r="M1692" s="1">
        <v>226</v>
      </c>
      <c r="N1692">
        <f t="shared" si="234"/>
        <v>399</v>
      </c>
      <c r="O1692">
        <f t="shared" si="235"/>
        <v>226</v>
      </c>
      <c r="P1692">
        <f t="shared" si="236"/>
        <v>173</v>
      </c>
      <c r="Q1692">
        <f t="shared" si="237"/>
        <v>0.43358395989974935</v>
      </c>
      <c r="R1692">
        <f t="shared" si="238"/>
        <v>0</v>
      </c>
      <c r="S1692">
        <f t="shared" si="239"/>
        <v>0</v>
      </c>
      <c r="T1692" t="str">
        <f t="shared" si="240"/>
        <v>Jan</v>
      </c>
      <c r="U1692" t="str">
        <f t="shared" si="241"/>
        <v>Jan-2025</v>
      </c>
      <c r="V1692" s="3">
        <f t="shared" si="242"/>
        <v>45658</v>
      </c>
      <c r="W1692" t="str">
        <f>VLOOKUP(D1692,Products!A:G,3,FALSE)</f>
        <v>Fashion</v>
      </c>
      <c r="X1692" t="str">
        <f>VLOOKUP(D1692,Products!A:G,2,FALSE)</f>
        <v>Backpack</v>
      </c>
    </row>
    <row r="1693" spans="1:24">
      <c r="A1693" s="1" t="s">
        <v>3505</v>
      </c>
      <c r="B1693" s="2">
        <v>45469</v>
      </c>
      <c r="C1693" s="1" t="s">
        <v>1409</v>
      </c>
      <c r="D1693" s="1" t="s">
        <v>1785</v>
      </c>
      <c r="E1693" s="1">
        <v>1</v>
      </c>
      <c r="F1693" s="1">
        <v>2999</v>
      </c>
      <c r="G1693" s="1">
        <v>299.89999999999998</v>
      </c>
      <c r="H1693" s="1" t="s">
        <v>1801</v>
      </c>
      <c r="I1693" s="1" t="s">
        <v>1802</v>
      </c>
      <c r="J1693" s="1" t="s">
        <v>1802</v>
      </c>
      <c r="K1693" s="1" t="s">
        <v>1803</v>
      </c>
      <c r="L1693" s="1">
        <v>50</v>
      </c>
      <c r="M1693" s="1">
        <v>2453</v>
      </c>
      <c r="N1693">
        <f t="shared" si="234"/>
        <v>2699.1</v>
      </c>
      <c r="O1693">
        <f t="shared" si="235"/>
        <v>2453</v>
      </c>
      <c r="P1693">
        <f t="shared" si="236"/>
        <v>246.09999999999991</v>
      </c>
      <c r="Q1693">
        <f t="shared" si="237"/>
        <v>9.1178540995146495E-2</v>
      </c>
      <c r="R1693">
        <f t="shared" si="238"/>
        <v>2699.1</v>
      </c>
      <c r="S1693">
        <f t="shared" si="239"/>
        <v>246.09999999999991</v>
      </c>
      <c r="T1693" t="str">
        <f t="shared" si="240"/>
        <v>Jun</v>
      </c>
      <c r="U1693" t="str">
        <f t="shared" si="241"/>
        <v>Jun-2024</v>
      </c>
      <c r="V1693" s="3">
        <f t="shared" si="242"/>
        <v>45444</v>
      </c>
      <c r="W1693" t="str">
        <f>VLOOKUP(D1693,Products!A:G,3,FALSE)</f>
        <v>Sports &amp; Fitness</v>
      </c>
      <c r="X1693" t="str">
        <f>VLOOKUP(D1693,Products!A:G,2,FALSE)</f>
        <v>Dumbbells</v>
      </c>
    </row>
    <row r="1694" spans="1:24">
      <c r="A1694" s="1" t="s">
        <v>3506</v>
      </c>
      <c r="B1694" s="2">
        <v>45960</v>
      </c>
      <c r="C1694" s="1" t="s">
        <v>1388</v>
      </c>
      <c r="D1694" s="1" t="s">
        <v>1710</v>
      </c>
      <c r="E1694" s="1">
        <v>2</v>
      </c>
      <c r="F1694" s="1">
        <v>3999</v>
      </c>
      <c r="G1694" s="1">
        <v>1199.7</v>
      </c>
      <c r="H1694" s="1" t="s">
        <v>1805</v>
      </c>
      <c r="I1694" s="1" t="s">
        <v>1802</v>
      </c>
      <c r="J1694" s="1" t="s">
        <v>1802</v>
      </c>
      <c r="K1694" s="1" t="s">
        <v>1817</v>
      </c>
      <c r="L1694" s="1">
        <v>70</v>
      </c>
      <c r="M1694" s="1">
        <v>3007</v>
      </c>
      <c r="N1694">
        <f t="shared" si="234"/>
        <v>6798.3</v>
      </c>
      <c r="O1694">
        <f t="shared" si="235"/>
        <v>6014</v>
      </c>
      <c r="P1694">
        <f t="shared" si="236"/>
        <v>784.30000000000018</v>
      </c>
      <c r="Q1694">
        <f t="shared" si="237"/>
        <v>0.11536707706338352</v>
      </c>
      <c r="R1694">
        <f t="shared" si="238"/>
        <v>6798.3</v>
      </c>
      <c r="S1694">
        <f t="shared" si="239"/>
        <v>784.30000000000018</v>
      </c>
      <c r="T1694" t="str">
        <f t="shared" si="240"/>
        <v>Oct</v>
      </c>
      <c r="U1694" t="str">
        <f t="shared" si="241"/>
        <v>Oct-2025</v>
      </c>
      <c r="V1694" s="3">
        <f t="shared" si="242"/>
        <v>45931</v>
      </c>
      <c r="W1694" t="str">
        <f>VLOOKUP(D1694,Products!A:G,3,FALSE)</f>
        <v>Fashion</v>
      </c>
      <c r="X1694" t="str">
        <f>VLOOKUP(D1694,Products!A:G,2,FALSE)</f>
        <v>Sneakers</v>
      </c>
    </row>
    <row r="1695" spans="1:24">
      <c r="A1695" s="1" t="s">
        <v>3507</v>
      </c>
      <c r="B1695" s="2">
        <v>45768</v>
      </c>
      <c r="C1695" s="1" t="s">
        <v>1632</v>
      </c>
      <c r="D1695" s="1" t="s">
        <v>1798</v>
      </c>
      <c r="E1695" s="1">
        <v>2</v>
      </c>
      <c r="F1695" s="1">
        <v>1299</v>
      </c>
      <c r="G1695" s="1">
        <v>0</v>
      </c>
      <c r="H1695" s="1" t="s">
        <v>1805</v>
      </c>
      <c r="I1695" s="1" t="s">
        <v>1815</v>
      </c>
      <c r="J1695" s="1" t="s">
        <v>1815</v>
      </c>
      <c r="K1695" s="1" t="s">
        <v>1807</v>
      </c>
      <c r="L1695" s="1">
        <v>70</v>
      </c>
      <c r="M1695" s="1">
        <v>1025</v>
      </c>
      <c r="N1695">
        <f t="shared" si="234"/>
        <v>2598</v>
      </c>
      <c r="O1695">
        <f t="shared" si="235"/>
        <v>2050</v>
      </c>
      <c r="P1695">
        <f t="shared" si="236"/>
        <v>548</v>
      </c>
      <c r="Q1695">
        <f t="shared" si="237"/>
        <v>0.21093148575827558</v>
      </c>
      <c r="R1695">
        <f t="shared" si="238"/>
        <v>0</v>
      </c>
      <c r="S1695">
        <f t="shared" si="239"/>
        <v>0</v>
      </c>
      <c r="T1695" t="str">
        <f t="shared" si="240"/>
        <v>Apr</v>
      </c>
      <c r="U1695" t="str">
        <f t="shared" si="241"/>
        <v>Apr-2025</v>
      </c>
      <c r="V1695" s="3">
        <f t="shared" si="242"/>
        <v>45748</v>
      </c>
      <c r="W1695" t="str">
        <f>VLOOKUP(D1695,Products!A:G,3,FALSE)</f>
        <v>Sports &amp; Fitness</v>
      </c>
      <c r="X1695" t="str">
        <f>VLOOKUP(D1695,Products!A:G,2,FALSE)</f>
        <v>Cricket Bat</v>
      </c>
    </row>
    <row r="1696" spans="1:24">
      <c r="A1696" s="1" t="s">
        <v>3508</v>
      </c>
      <c r="B1696" s="2">
        <v>45522</v>
      </c>
      <c r="C1696" s="1" t="s">
        <v>793</v>
      </c>
      <c r="D1696" s="1" t="s">
        <v>1747</v>
      </c>
      <c r="E1696" s="1">
        <v>1</v>
      </c>
      <c r="F1696" s="1">
        <v>999</v>
      </c>
      <c r="G1696" s="1">
        <v>0</v>
      </c>
      <c r="H1696" s="1" t="s">
        <v>1823</v>
      </c>
      <c r="I1696" s="1" t="s">
        <v>1815</v>
      </c>
      <c r="J1696" s="1" t="s">
        <v>1815</v>
      </c>
      <c r="K1696" s="1" t="s">
        <v>1813</v>
      </c>
      <c r="L1696" s="1">
        <v>50</v>
      </c>
      <c r="M1696" s="1">
        <v>744</v>
      </c>
      <c r="N1696">
        <f t="shared" si="234"/>
        <v>999</v>
      </c>
      <c r="O1696">
        <f t="shared" si="235"/>
        <v>744</v>
      </c>
      <c r="P1696">
        <f t="shared" si="236"/>
        <v>255</v>
      </c>
      <c r="Q1696">
        <f t="shared" si="237"/>
        <v>0.25525525525525528</v>
      </c>
      <c r="R1696">
        <f t="shared" si="238"/>
        <v>0</v>
      </c>
      <c r="S1696">
        <f t="shared" si="239"/>
        <v>0</v>
      </c>
      <c r="T1696" t="str">
        <f t="shared" si="240"/>
        <v>Aug</v>
      </c>
      <c r="U1696" t="str">
        <f t="shared" si="241"/>
        <v>Aug-2024</v>
      </c>
      <c r="V1696" s="3">
        <f t="shared" si="242"/>
        <v>45505</v>
      </c>
      <c r="W1696" t="str">
        <f>VLOOKUP(D1696,Products!A:G,3,FALSE)</f>
        <v>Home &amp; Kitchen</v>
      </c>
      <c r="X1696" t="str">
        <f>VLOOKUP(D1696,Products!A:G,2,FALSE)</f>
        <v>Storage Box</v>
      </c>
    </row>
    <row r="1697" spans="1:24">
      <c r="A1697" s="1" t="s">
        <v>3509</v>
      </c>
      <c r="B1697" s="2">
        <v>45514</v>
      </c>
      <c r="C1697" s="1" t="s">
        <v>621</v>
      </c>
      <c r="D1697" s="1" t="s">
        <v>1759</v>
      </c>
      <c r="E1697" s="1">
        <v>1</v>
      </c>
      <c r="F1697" s="1">
        <v>2499</v>
      </c>
      <c r="G1697" s="1">
        <v>124.95</v>
      </c>
      <c r="H1697" s="1" t="s">
        <v>1805</v>
      </c>
      <c r="I1697" s="1" t="s">
        <v>1802</v>
      </c>
      <c r="J1697" s="1" t="s">
        <v>1802</v>
      </c>
      <c r="K1697" s="1" t="s">
        <v>1803</v>
      </c>
      <c r="L1697" s="1">
        <v>70</v>
      </c>
      <c r="M1697" s="1">
        <v>1430</v>
      </c>
      <c r="N1697">
        <f t="shared" si="234"/>
        <v>2374.0500000000002</v>
      </c>
      <c r="O1697">
        <f t="shared" si="235"/>
        <v>1430</v>
      </c>
      <c r="P1697">
        <f t="shared" si="236"/>
        <v>944.05000000000018</v>
      </c>
      <c r="Q1697">
        <f t="shared" si="237"/>
        <v>0.39765379836144987</v>
      </c>
      <c r="R1697">
        <f t="shared" si="238"/>
        <v>2374.0500000000002</v>
      </c>
      <c r="S1697">
        <f t="shared" si="239"/>
        <v>944.05000000000018</v>
      </c>
      <c r="T1697" t="str">
        <f t="shared" si="240"/>
        <v>Aug</v>
      </c>
      <c r="U1697" t="str">
        <f t="shared" si="241"/>
        <v>Aug-2024</v>
      </c>
      <c r="V1697" s="3">
        <f t="shared" si="242"/>
        <v>45505</v>
      </c>
      <c r="W1697" t="str">
        <f>VLOOKUP(D1697,Products!A:G,3,FALSE)</f>
        <v>Beauty &amp; Personal Care</v>
      </c>
      <c r="X1697" t="str">
        <f>VLOOKUP(D1697,Products!A:G,2,FALSE)</f>
        <v>Trimmer</v>
      </c>
    </row>
    <row r="1698" spans="1:24">
      <c r="A1698" s="1" t="s">
        <v>3510</v>
      </c>
      <c r="B1698" s="2">
        <v>45379</v>
      </c>
      <c r="C1698" s="1" t="s">
        <v>720</v>
      </c>
      <c r="D1698" s="1" t="s">
        <v>1771</v>
      </c>
      <c r="E1698" s="1">
        <v>2</v>
      </c>
      <c r="F1698" s="1">
        <v>399</v>
      </c>
      <c r="G1698" s="1">
        <v>0</v>
      </c>
      <c r="H1698" s="1" t="s">
        <v>1805</v>
      </c>
      <c r="I1698" s="1" t="s">
        <v>1815</v>
      </c>
      <c r="J1698" s="1" t="s">
        <v>1815</v>
      </c>
      <c r="K1698" s="1" t="s">
        <v>1813</v>
      </c>
      <c r="L1698" s="1">
        <v>60</v>
      </c>
      <c r="M1698" s="1">
        <v>257</v>
      </c>
      <c r="N1698">
        <f t="shared" si="234"/>
        <v>798</v>
      </c>
      <c r="O1698">
        <f t="shared" si="235"/>
        <v>514</v>
      </c>
      <c r="P1698">
        <f t="shared" si="236"/>
        <v>284</v>
      </c>
      <c r="Q1698">
        <f t="shared" si="237"/>
        <v>0.35588972431077692</v>
      </c>
      <c r="R1698">
        <f t="shared" si="238"/>
        <v>0</v>
      </c>
      <c r="S1698">
        <f t="shared" si="239"/>
        <v>0</v>
      </c>
      <c r="T1698" t="str">
        <f t="shared" si="240"/>
        <v>Mar</v>
      </c>
      <c r="U1698" t="str">
        <f t="shared" si="241"/>
        <v>Mar-2024</v>
      </c>
      <c r="V1698" s="3">
        <f t="shared" si="242"/>
        <v>45352</v>
      </c>
      <c r="W1698" t="str">
        <f>VLOOKUP(D1698,Products!A:G,3,FALSE)</f>
        <v>Beauty &amp; Personal Care</v>
      </c>
      <c r="X1698" t="str">
        <f>VLOOKUP(D1698,Products!A:G,2,FALSE)</f>
        <v>Perfume</v>
      </c>
    </row>
    <row r="1699" spans="1:24">
      <c r="A1699" s="1" t="s">
        <v>3511</v>
      </c>
      <c r="B1699" s="2">
        <v>45403</v>
      </c>
      <c r="C1699" s="1" t="s">
        <v>1173</v>
      </c>
      <c r="D1699" s="1" t="s">
        <v>1745</v>
      </c>
      <c r="E1699" s="1">
        <v>4</v>
      </c>
      <c r="F1699" s="1">
        <v>599</v>
      </c>
      <c r="G1699" s="1">
        <v>0</v>
      </c>
      <c r="H1699" s="1" t="s">
        <v>1821</v>
      </c>
      <c r="I1699" s="1" t="s">
        <v>1815</v>
      </c>
      <c r="J1699" s="1" t="s">
        <v>1815</v>
      </c>
      <c r="K1699" s="1" t="s">
        <v>1807</v>
      </c>
      <c r="L1699" s="1">
        <v>60</v>
      </c>
      <c r="M1699" s="1">
        <v>464</v>
      </c>
      <c r="N1699">
        <f t="shared" si="234"/>
        <v>2396</v>
      </c>
      <c r="O1699">
        <f t="shared" si="235"/>
        <v>1856</v>
      </c>
      <c r="P1699">
        <f t="shared" si="236"/>
        <v>540</v>
      </c>
      <c r="Q1699">
        <f t="shared" si="237"/>
        <v>0.22537562604340566</v>
      </c>
      <c r="R1699">
        <f t="shared" si="238"/>
        <v>0</v>
      </c>
      <c r="S1699">
        <f t="shared" si="239"/>
        <v>0</v>
      </c>
      <c r="T1699" t="str">
        <f t="shared" si="240"/>
        <v>Apr</v>
      </c>
      <c r="U1699" t="str">
        <f t="shared" si="241"/>
        <v>Apr-2024</v>
      </c>
      <c r="V1699" s="3">
        <f t="shared" si="242"/>
        <v>45383</v>
      </c>
      <c r="W1699" t="str">
        <f>VLOOKUP(D1699,Products!A:G,3,FALSE)</f>
        <v>Home &amp; Kitchen</v>
      </c>
      <c r="X1699" t="str">
        <f>VLOOKUP(D1699,Products!A:G,2,FALSE)</f>
        <v>Storage Box</v>
      </c>
    </row>
    <row r="1700" spans="1:24">
      <c r="A1700" s="1" t="s">
        <v>3512</v>
      </c>
      <c r="B1700" s="2">
        <v>45817</v>
      </c>
      <c r="C1700" s="1" t="s">
        <v>1616</v>
      </c>
      <c r="D1700" s="1" t="s">
        <v>1738</v>
      </c>
      <c r="E1700" s="1">
        <v>1</v>
      </c>
      <c r="F1700" s="1">
        <v>599</v>
      </c>
      <c r="G1700" s="1">
        <v>29.95</v>
      </c>
      <c r="H1700" s="1" t="s">
        <v>1801</v>
      </c>
      <c r="I1700" s="1" t="s">
        <v>1802</v>
      </c>
      <c r="J1700" s="1" t="s">
        <v>1809</v>
      </c>
      <c r="K1700" s="1" t="s">
        <v>1810</v>
      </c>
      <c r="L1700" s="1">
        <v>80</v>
      </c>
      <c r="M1700" s="1">
        <v>443</v>
      </c>
      <c r="N1700">
        <f t="shared" si="234"/>
        <v>569.04999999999995</v>
      </c>
      <c r="O1700">
        <f t="shared" si="235"/>
        <v>443</v>
      </c>
      <c r="P1700">
        <f t="shared" si="236"/>
        <v>126.04999999999995</v>
      </c>
      <c r="Q1700">
        <f t="shared" si="237"/>
        <v>0.22150953343291443</v>
      </c>
      <c r="R1700">
        <f t="shared" si="238"/>
        <v>569.04999999999995</v>
      </c>
      <c r="S1700">
        <f t="shared" si="239"/>
        <v>126.04999999999995</v>
      </c>
      <c r="T1700" t="str">
        <f t="shared" si="240"/>
        <v>Jun</v>
      </c>
      <c r="U1700" t="str">
        <f t="shared" si="241"/>
        <v>Jun-2025</v>
      </c>
      <c r="V1700" s="3">
        <f t="shared" si="242"/>
        <v>45809</v>
      </c>
      <c r="W1700" t="str">
        <f>VLOOKUP(D1700,Products!A:G,3,FALSE)</f>
        <v>Home &amp; Kitchen</v>
      </c>
      <c r="X1700" t="str">
        <f>VLOOKUP(D1700,Products!A:G,2,FALSE)</f>
        <v>Bedsheet</v>
      </c>
    </row>
    <row r="1701" spans="1:24">
      <c r="A1701" s="1" t="s">
        <v>3513</v>
      </c>
      <c r="B1701" s="2">
        <v>45632</v>
      </c>
      <c r="C1701" s="1" t="s">
        <v>585</v>
      </c>
      <c r="D1701" s="1" t="s">
        <v>1707</v>
      </c>
      <c r="E1701" s="1">
        <v>2</v>
      </c>
      <c r="F1701" s="1">
        <v>2499</v>
      </c>
      <c r="G1701" s="1">
        <v>249.9</v>
      </c>
      <c r="H1701" s="1" t="s">
        <v>1801</v>
      </c>
      <c r="I1701" s="1" t="s">
        <v>1802</v>
      </c>
      <c r="J1701" s="1" t="s">
        <v>1802</v>
      </c>
      <c r="K1701" s="1" t="s">
        <v>1803</v>
      </c>
      <c r="L1701" s="1">
        <v>50</v>
      </c>
      <c r="M1701" s="1">
        <v>1584</v>
      </c>
      <c r="N1701">
        <f t="shared" si="234"/>
        <v>4748.1000000000004</v>
      </c>
      <c r="O1701">
        <f t="shared" si="235"/>
        <v>3168</v>
      </c>
      <c r="P1701">
        <f t="shared" si="236"/>
        <v>1580.1000000000004</v>
      </c>
      <c r="Q1701">
        <f t="shared" si="237"/>
        <v>0.33278574587729831</v>
      </c>
      <c r="R1701">
        <f t="shared" si="238"/>
        <v>4748.1000000000004</v>
      </c>
      <c r="S1701">
        <f t="shared" si="239"/>
        <v>1580.1000000000004</v>
      </c>
      <c r="T1701" t="str">
        <f t="shared" si="240"/>
        <v>Dec</v>
      </c>
      <c r="U1701" t="str">
        <f t="shared" si="241"/>
        <v>Dec-2024</v>
      </c>
      <c r="V1701" s="3">
        <f t="shared" si="242"/>
        <v>45627</v>
      </c>
      <c r="W1701" t="str">
        <f>VLOOKUP(D1701,Products!A:G,3,FALSE)</f>
        <v>Fashion</v>
      </c>
      <c r="X1701" t="str">
        <f>VLOOKUP(D1701,Products!A:G,2,FALSE)</f>
        <v>Sneakers</v>
      </c>
    </row>
    <row r="1702" spans="1:24">
      <c r="A1702" s="1" t="s">
        <v>3514</v>
      </c>
      <c r="B1702" s="2">
        <v>45712</v>
      </c>
      <c r="C1702" s="1" t="s">
        <v>1601</v>
      </c>
      <c r="D1702" s="1" t="s">
        <v>1756</v>
      </c>
      <c r="E1702" s="1">
        <v>1</v>
      </c>
      <c r="F1702" s="1">
        <v>299</v>
      </c>
      <c r="G1702" s="1">
        <v>0</v>
      </c>
      <c r="H1702" s="1" t="s">
        <v>1805</v>
      </c>
      <c r="I1702" s="1" t="s">
        <v>1802</v>
      </c>
      <c r="J1702" s="1" t="s">
        <v>1802</v>
      </c>
      <c r="K1702" s="1" t="s">
        <v>1817</v>
      </c>
      <c r="L1702" s="1">
        <v>40</v>
      </c>
      <c r="M1702" s="1">
        <v>223</v>
      </c>
      <c r="N1702">
        <f t="shared" si="234"/>
        <v>299</v>
      </c>
      <c r="O1702">
        <f t="shared" si="235"/>
        <v>223</v>
      </c>
      <c r="P1702">
        <f t="shared" si="236"/>
        <v>76</v>
      </c>
      <c r="Q1702">
        <f t="shared" si="237"/>
        <v>0.25418060200668896</v>
      </c>
      <c r="R1702">
        <f t="shared" si="238"/>
        <v>299</v>
      </c>
      <c r="S1702">
        <f t="shared" si="239"/>
        <v>76</v>
      </c>
      <c r="T1702" t="str">
        <f t="shared" si="240"/>
        <v>Feb</v>
      </c>
      <c r="U1702" t="str">
        <f t="shared" si="241"/>
        <v>Feb-2025</v>
      </c>
      <c r="V1702" s="3">
        <f t="shared" si="242"/>
        <v>45689</v>
      </c>
      <c r="W1702" t="str">
        <f>VLOOKUP(D1702,Products!A:G,3,FALSE)</f>
        <v>Beauty &amp; Personal Care</v>
      </c>
      <c r="X1702" t="str">
        <f>VLOOKUP(D1702,Products!A:G,2,FALSE)</f>
        <v>Shampoo</v>
      </c>
    </row>
    <row r="1703" spans="1:24">
      <c r="A1703" s="1" t="s">
        <v>3515</v>
      </c>
      <c r="B1703" s="2">
        <v>45437</v>
      </c>
      <c r="C1703" s="1" t="s">
        <v>980</v>
      </c>
      <c r="D1703" s="1" t="s">
        <v>1773</v>
      </c>
      <c r="E1703" s="1">
        <v>2</v>
      </c>
      <c r="F1703" s="1">
        <v>6999</v>
      </c>
      <c r="G1703" s="1">
        <v>699.9</v>
      </c>
      <c r="H1703" s="1" t="s">
        <v>1823</v>
      </c>
      <c r="I1703" s="1" t="s">
        <v>1802</v>
      </c>
      <c r="J1703" s="1" t="s">
        <v>1802</v>
      </c>
      <c r="K1703" s="1" t="s">
        <v>1807</v>
      </c>
      <c r="L1703" s="1">
        <v>60</v>
      </c>
      <c r="M1703" s="1">
        <v>4949</v>
      </c>
      <c r="N1703">
        <f t="shared" si="234"/>
        <v>13298.1</v>
      </c>
      <c r="O1703">
        <f t="shared" si="235"/>
        <v>9898</v>
      </c>
      <c r="P1703">
        <f t="shared" si="236"/>
        <v>3400.1000000000004</v>
      </c>
      <c r="Q1703">
        <f t="shared" si="237"/>
        <v>0.25568314270459691</v>
      </c>
      <c r="R1703">
        <f t="shared" si="238"/>
        <v>13298.1</v>
      </c>
      <c r="S1703">
        <f t="shared" si="239"/>
        <v>3400.1000000000004</v>
      </c>
      <c r="T1703" t="str">
        <f t="shared" si="240"/>
        <v>May</v>
      </c>
      <c r="U1703" t="str">
        <f t="shared" si="241"/>
        <v>May-2024</v>
      </c>
      <c r="V1703" s="3">
        <f t="shared" si="242"/>
        <v>45413</v>
      </c>
      <c r="W1703" t="str">
        <f>VLOOKUP(D1703,Products!A:G,3,FALSE)</f>
        <v>Beauty &amp; Personal Care</v>
      </c>
      <c r="X1703" t="str">
        <f>VLOOKUP(D1703,Products!A:G,2,FALSE)</f>
        <v>Perfume</v>
      </c>
    </row>
    <row r="1704" spans="1:24">
      <c r="A1704" s="1" t="s">
        <v>3516</v>
      </c>
      <c r="B1704" s="2">
        <v>45732</v>
      </c>
      <c r="C1704" s="1" t="s">
        <v>1390</v>
      </c>
      <c r="D1704" s="1" t="s">
        <v>1771</v>
      </c>
      <c r="E1704" s="1">
        <v>2</v>
      </c>
      <c r="F1704" s="1">
        <v>399</v>
      </c>
      <c r="G1704" s="1">
        <v>79.8</v>
      </c>
      <c r="H1704" s="1" t="s">
        <v>1801</v>
      </c>
      <c r="I1704" s="1" t="s">
        <v>1802</v>
      </c>
      <c r="J1704" s="1" t="s">
        <v>1802</v>
      </c>
      <c r="K1704" s="1" t="s">
        <v>1807</v>
      </c>
      <c r="L1704" s="1">
        <v>70</v>
      </c>
      <c r="M1704" s="1">
        <v>257</v>
      </c>
      <c r="N1704">
        <f t="shared" si="234"/>
        <v>718.2</v>
      </c>
      <c r="O1704">
        <f t="shared" si="235"/>
        <v>514</v>
      </c>
      <c r="P1704">
        <f t="shared" si="236"/>
        <v>204.20000000000005</v>
      </c>
      <c r="Q1704">
        <f t="shared" si="237"/>
        <v>0.28432191590086331</v>
      </c>
      <c r="R1704">
        <f t="shared" si="238"/>
        <v>718.2</v>
      </c>
      <c r="S1704">
        <f t="shared" si="239"/>
        <v>204.20000000000005</v>
      </c>
      <c r="T1704" t="str">
        <f t="shared" si="240"/>
        <v>Mar</v>
      </c>
      <c r="U1704" t="str">
        <f t="shared" si="241"/>
        <v>Mar-2025</v>
      </c>
      <c r="V1704" s="3">
        <f t="shared" si="242"/>
        <v>45717</v>
      </c>
      <c r="W1704" t="str">
        <f>VLOOKUP(D1704,Products!A:G,3,FALSE)</f>
        <v>Beauty &amp; Personal Care</v>
      </c>
      <c r="X1704" t="str">
        <f>VLOOKUP(D1704,Products!A:G,2,FALSE)</f>
        <v>Perfume</v>
      </c>
    </row>
    <row r="1705" spans="1:24">
      <c r="A1705" s="1" t="s">
        <v>3517</v>
      </c>
      <c r="B1705" s="2">
        <v>45748</v>
      </c>
      <c r="C1705" s="1" t="s">
        <v>1049</v>
      </c>
      <c r="D1705" s="1" t="s">
        <v>1725</v>
      </c>
      <c r="E1705" s="1">
        <v>4</v>
      </c>
      <c r="F1705" s="1">
        <v>2499</v>
      </c>
      <c r="G1705" s="1">
        <v>0</v>
      </c>
      <c r="H1705" s="1" t="s">
        <v>1805</v>
      </c>
      <c r="I1705" s="1" t="s">
        <v>1802</v>
      </c>
      <c r="J1705" s="1" t="s">
        <v>1802</v>
      </c>
      <c r="K1705" s="1" t="s">
        <v>1807</v>
      </c>
      <c r="L1705" s="1">
        <v>100</v>
      </c>
      <c r="M1705" s="1">
        <v>1833</v>
      </c>
      <c r="N1705">
        <f t="shared" si="234"/>
        <v>9996</v>
      </c>
      <c r="O1705">
        <f t="shared" si="235"/>
        <v>7332</v>
      </c>
      <c r="P1705">
        <f t="shared" si="236"/>
        <v>2664</v>
      </c>
      <c r="Q1705">
        <f t="shared" si="237"/>
        <v>0.26650660264105641</v>
      </c>
      <c r="R1705">
        <f t="shared" si="238"/>
        <v>9996</v>
      </c>
      <c r="S1705">
        <f t="shared" si="239"/>
        <v>2664</v>
      </c>
      <c r="T1705" t="str">
        <f t="shared" si="240"/>
        <v>Apr</v>
      </c>
      <c r="U1705" t="str">
        <f t="shared" si="241"/>
        <v>Apr-2025</v>
      </c>
      <c r="V1705" s="3">
        <f t="shared" si="242"/>
        <v>45748</v>
      </c>
      <c r="W1705" t="str">
        <f>VLOOKUP(D1705,Products!A:G,3,FALSE)</f>
        <v>Home &amp; Kitchen</v>
      </c>
      <c r="X1705" t="str">
        <f>VLOOKUP(D1705,Products!A:G,2,FALSE)</f>
        <v>Mixer Grinder</v>
      </c>
    </row>
    <row r="1706" spans="1:24">
      <c r="A1706" s="1" t="s">
        <v>3518</v>
      </c>
      <c r="B1706" s="2">
        <v>45828</v>
      </c>
      <c r="C1706" s="1" t="s">
        <v>1077</v>
      </c>
      <c r="D1706" s="1" t="s">
        <v>1767</v>
      </c>
      <c r="E1706" s="1">
        <v>4</v>
      </c>
      <c r="F1706" s="1">
        <v>1999</v>
      </c>
      <c r="G1706" s="1">
        <v>1199.4000000000001</v>
      </c>
      <c r="H1706" s="1" t="s">
        <v>1823</v>
      </c>
      <c r="I1706" s="1" t="s">
        <v>1802</v>
      </c>
      <c r="J1706" s="1" t="s">
        <v>1802</v>
      </c>
      <c r="K1706" s="1" t="s">
        <v>1810</v>
      </c>
      <c r="L1706" s="1">
        <v>80</v>
      </c>
      <c r="M1706" s="1">
        <v>1338</v>
      </c>
      <c r="N1706">
        <f t="shared" si="234"/>
        <v>6796.6</v>
      </c>
      <c r="O1706">
        <f t="shared" si="235"/>
        <v>5352</v>
      </c>
      <c r="P1706">
        <f t="shared" si="236"/>
        <v>1444.6000000000004</v>
      </c>
      <c r="Q1706">
        <f t="shared" si="237"/>
        <v>0.21254745019568613</v>
      </c>
      <c r="R1706">
        <f t="shared" si="238"/>
        <v>6796.6</v>
      </c>
      <c r="S1706">
        <f t="shared" si="239"/>
        <v>1444.6000000000004</v>
      </c>
      <c r="T1706" t="str">
        <f t="shared" si="240"/>
        <v>Jun</v>
      </c>
      <c r="U1706" t="str">
        <f t="shared" si="241"/>
        <v>Jun-2025</v>
      </c>
      <c r="V1706" s="3">
        <f t="shared" si="242"/>
        <v>45809</v>
      </c>
      <c r="W1706" t="str">
        <f>VLOOKUP(D1706,Products!A:G,3,FALSE)</f>
        <v>Beauty &amp; Personal Care</v>
      </c>
      <c r="X1706" t="str">
        <f>VLOOKUP(D1706,Products!A:G,2,FALSE)</f>
        <v>Skin Care Kit</v>
      </c>
    </row>
    <row r="1707" spans="1:24">
      <c r="A1707" s="1" t="s">
        <v>3519</v>
      </c>
      <c r="B1707" s="2">
        <v>45935</v>
      </c>
      <c r="C1707" s="1" t="s">
        <v>1644</v>
      </c>
      <c r="D1707" s="1" t="s">
        <v>1725</v>
      </c>
      <c r="E1707" s="1">
        <v>3</v>
      </c>
      <c r="F1707" s="1">
        <v>2499</v>
      </c>
      <c r="G1707" s="1">
        <v>1124.55</v>
      </c>
      <c r="H1707" s="1" t="s">
        <v>1823</v>
      </c>
      <c r="I1707" s="1" t="s">
        <v>1802</v>
      </c>
      <c r="J1707" s="1" t="s">
        <v>1802</v>
      </c>
      <c r="K1707" s="1" t="s">
        <v>1807</v>
      </c>
      <c r="L1707" s="1">
        <v>50</v>
      </c>
      <c r="M1707" s="1">
        <v>1833</v>
      </c>
      <c r="N1707">
        <f t="shared" si="234"/>
        <v>6372.45</v>
      </c>
      <c r="O1707">
        <f t="shared" si="235"/>
        <v>5499</v>
      </c>
      <c r="P1707">
        <f t="shared" si="236"/>
        <v>873.44999999999982</v>
      </c>
      <c r="Q1707">
        <f t="shared" si="237"/>
        <v>0.1370665913424193</v>
      </c>
      <c r="R1707">
        <f t="shared" si="238"/>
        <v>6372.45</v>
      </c>
      <c r="S1707">
        <f t="shared" si="239"/>
        <v>873.44999999999982</v>
      </c>
      <c r="T1707" t="str">
        <f t="shared" si="240"/>
        <v>Oct</v>
      </c>
      <c r="U1707" t="str">
        <f t="shared" si="241"/>
        <v>Oct-2025</v>
      </c>
      <c r="V1707" s="3">
        <f t="shared" si="242"/>
        <v>45931</v>
      </c>
      <c r="W1707" t="str">
        <f>VLOOKUP(D1707,Products!A:G,3,FALSE)</f>
        <v>Home &amp; Kitchen</v>
      </c>
      <c r="X1707" t="str">
        <f>VLOOKUP(D1707,Products!A:G,2,FALSE)</f>
        <v>Mixer Grinder</v>
      </c>
    </row>
    <row r="1708" spans="1:24">
      <c r="A1708" s="1" t="s">
        <v>3520</v>
      </c>
      <c r="B1708" s="2">
        <v>45677</v>
      </c>
      <c r="C1708" s="1" t="s">
        <v>1063</v>
      </c>
      <c r="D1708" s="1" t="s">
        <v>1748</v>
      </c>
      <c r="E1708" s="1">
        <v>2</v>
      </c>
      <c r="F1708" s="1">
        <v>299</v>
      </c>
      <c r="G1708" s="1">
        <v>0</v>
      </c>
      <c r="H1708" s="1" t="s">
        <v>1801</v>
      </c>
      <c r="I1708" s="1" t="s">
        <v>1802</v>
      </c>
      <c r="J1708" s="1" t="s">
        <v>1802</v>
      </c>
      <c r="K1708" s="1" t="s">
        <v>1810</v>
      </c>
      <c r="L1708" s="1">
        <v>40</v>
      </c>
      <c r="M1708" s="1">
        <v>170</v>
      </c>
      <c r="N1708">
        <f t="shared" si="234"/>
        <v>598</v>
      </c>
      <c r="O1708">
        <f t="shared" si="235"/>
        <v>340</v>
      </c>
      <c r="P1708">
        <f t="shared" si="236"/>
        <v>258</v>
      </c>
      <c r="Q1708">
        <f t="shared" si="237"/>
        <v>0.43143812709030099</v>
      </c>
      <c r="R1708">
        <f t="shared" si="238"/>
        <v>598</v>
      </c>
      <c r="S1708">
        <f t="shared" si="239"/>
        <v>258</v>
      </c>
      <c r="T1708" t="str">
        <f t="shared" si="240"/>
        <v>Jan</v>
      </c>
      <c r="U1708" t="str">
        <f t="shared" si="241"/>
        <v>Jan-2025</v>
      </c>
      <c r="V1708" s="3">
        <f t="shared" si="242"/>
        <v>45658</v>
      </c>
      <c r="W1708" t="str">
        <f>VLOOKUP(D1708,Products!A:G,3,FALSE)</f>
        <v>Beauty &amp; Personal Care</v>
      </c>
      <c r="X1708" t="str">
        <f>VLOOKUP(D1708,Products!A:G,2,FALSE)</f>
        <v>Face Wash</v>
      </c>
    </row>
    <row r="1709" spans="1:24">
      <c r="A1709" s="1" t="s">
        <v>3521</v>
      </c>
      <c r="B1709" s="2">
        <v>45703</v>
      </c>
      <c r="C1709" s="1" t="s">
        <v>355</v>
      </c>
      <c r="D1709" s="1" t="s">
        <v>1716</v>
      </c>
      <c r="E1709" s="1">
        <v>1</v>
      </c>
      <c r="F1709" s="1">
        <v>2999</v>
      </c>
      <c r="G1709" s="1">
        <v>449.85</v>
      </c>
      <c r="H1709" s="1" t="s">
        <v>1801</v>
      </c>
      <c r="I1709" s="1" t="s">
        <v>1802</v>
      </c>
      <c r="J1709" s="1" t="s">
        <v>1802</v>
      </c>
      <c r="K1709" s="1" t="s">
        <v>1807</v>
      </c>
      <c r="L1709" s="1">
        <v>40</v>
      </c>
      <c r="M1709" s="1">
        <v>2406</v>
      </c>
      <c r="N1709">
        <f t="shared" si="234"/>
        <v>2549.15</v>
      </c>
      <c r="O1709">
        <f t="shared" si="235"/>
        <v>2406</v>
      </c>
      <c r="P1709">
        <f t="shared" si="236"/>
        <v>143.15000000000009</v>
      </c>
      <c r="Q1709">
        <f t="shared" si="237"/>
        <v>5.6155973559814089E-2</v>
      </c>
      <c r="R1709">
        <f t="shared" si="238"/>
        <v>2549.15</v>
      </c>
      <c r="S1709">
        <f t="shared" si="239"/>
        <v>143.15000000000009</v>
      </c>
      <c r="T1709" t="str">
        <f t="shared" si="240"/>
        <v>Feb</v>
      </c>
      <c r="U1709" t="str">
        <f t="shared" si="241"/>
        <v>Feb-2025</v>
      </c>
      <c r="V1709" s="3">
        <f t="shared" si="242"/>
        <v>45689</v>
      </c>
      <c r="W1709" t="str">
        <f>VLOOKUP(D1709,Products!A:G,3,FALSE)</f>
        <v>Fashion</v>
      </c>
      <c r="X1709" t="str">
        <f>VLOOKUP(D1709,Products!A:G,2,FALSE)</f>
        <v>Jacket</v>
      </c>
    </row>
    <row r="1710" spans="1:24">
      <c r="A1710" s="1" t="s">
        <v>3522</v>
      </c>
      <c r="B1710" s="2">
        <v>45443</v>
      </c>
      <c r="C1710" s="1" t="s">
        <v>1270</v>
      </c>
      <c r="D1710" s="1" t="s">
        <v>1664</v>
      </c>
      <c r="E1710" s="1">
        <v>1</v>
      </c>
      <c r="F1710" s="1">
        <v>999</v>
      </c>
      <c r="G1710" s="1">
        <v>0</v>
      </c>
      <c r="H1710" s="1" t="s">
        <v>1823</v>
      </c>
      <c r="I1710" s="1" t="s">
        <v>1802</v>
      </c>
      <c r="J1710" s="1" t="s">
        <v>1802</v>
      </c>
      <c r="K1710" s="1" t="s">
        <v>1819</v>
      </c>
      <c r="L1710" s="1">
        <v>70</v>
      </c>
      <c r="M1710" s="1">
        <v>590</v>
      </c>
      <c r="N1710">
        <f t="shared" si="234"/>
        <v>999</v>
      </c>
      <c r="O1710">
        <f t="shared" si="235"/>
        <v>590</v>
      </c>
      <c r="P1710">
        <f t="shared" si="236"/>
        <v>409</v>
      </c>
      <c r="Q1710">
        <f t="shared" si="237"/>
        <v>0.4094094094094094</v>
      </c>
      <c r="R1710">
        <f t="shared" si="238"/>
        <v>999</v>
      </c>
      <c r="S1710">
        <f t="shared" si="239"/>
        <v>409</v>
      </c>
      <c r="T1710" t="str">
        <f t="shared" si="240"/>
        <v>May</v>
      </c>
      <c r="U1710" t="str">
        <f t="shared" si="241"/>
        <v>May-2024</v>
      </c>
      <c r="V1710" s="3">
        <f t="shared" si="242"/>
        <v>45413</v>
      </c>
      <c r="W1710" t="str">
        <f>VLOOKUP(D1710,Products!A:G,3,FALSE)</f>
        <v>Electronics</v>
      </c>
      <c r="X1710" t="str">
        <f>VLOOKUP(D1710,Products!A:G,2,FALSE)</f>
        <v>Smartphone</v>
      </c>
    </row>
    <row r="1711" spans="1:24">
      <c r="A1711" s="1" t="s">
        <v>3523</v>
      </c>
      <c r="B1711" s="2">
        <v>45721</v>
      </c>
      <c r="C1711" s="1" t="s">
        <v>1214</v>
      </c>
      <c r="D1711" s="1" t="s">
        <v>1727</v>
      </c>
      <c r="E1711" s="1">
        <v>1</v>
      </c>
      <c r="F1711" s="1">
        <v>4999</v>
      </c>
      <c r="G1711" s="1">
        <v>249.95</v>
      </c>
      <c r="H1711" s="1" t="s">
        <v>1801</v>
      </c>
      <c r="I1711" s="1" t="s">
        <v>1802</v>
      </c>
      <c r="J1711" s="1" t="s">
        <v>1802</v>
      </c>
      <c r="K1711" s="1" t="s">
        <v>1817</v>
      </c>
      <c r="L1711" s="1">
        <v>80</v>
      </c>
      <c r="M1711" s="1">
        <v>3765</v>
      </c>
      <c r="N1711">
        <f t="shared" si="234"/>
        <v>4749.05</v>
      </c>
      <c r="O1711">
        <f t="shared" si="235"/>
        <v>3765</v>
      </c>
      <c r="P1711">
        <f t="shared" si="236"/>
        <v>984.05000000000018</v>
      </c>
      <c r="Q1711">
        <f t="shared" si="237"/>
        <v>0.20720986302523667</v>
      </c>
      <c r="R1711">
        <f t="shared" si="238"/>
        <v>4749.05</v>
      </c>
      <c r="S1711">
        <f t="shared" si="239"/>
        <v>984.05000000000018</v>
      </c>
      <c r="T1711" t="str">
        <f t="shared" si="240"/>
        <v>Mar</v>
      </c>
      <c r="U1711" t="str">
        <f t="shared" si="241"/>
        <v>Mar-2025</v>
      </c>
      <c r="V1711" s="3">
        <f t="shared" si="242"/>
        <v>45717</v>
      </c>
      <c r="W1711" t="str">
        <f>VLOOKUP(D1711,Products!A:G,3,FALSE)</f>
        <v>Home &amp; Kitchen</v>
      </c>
      <c r="X1711" t="str">
        <f>VLOOKUP(D1711,Products!A:G,2,FALSE)</f>
        <v>Mixer Grinder</v>
      </c>
    </row>
    <row r="1712" spans="1:24">
      <c r="A1712" s="1" t="s">
        <v>3524</v>
      </c>
      <c r="B1712" s="2">
        <v>45813</v>
      </c>
      <c r="C1712" s="1" t="s">
        <v>161</v>
      </c>
      <c r="D1712" s="1" t="s">
        <v>1704</v>
      </c>
      <c r="E1712" s="1">
        <v>1</v>
      </c>
      <c r="F1712" s="1">
        <v>599</v>
      </c>
      <c r="G1712" s="1">
        <v>29.95</v>
      </c>
      <c r="H1712" s="1" t="s">
        <v>1823</v>
      </c>
      <c r="I1712" s="1" t="s">
        <v>1802</v>
      </c>
      <c r="J1712" s="1" t="s">
        <v>1802</v>
      </c>
      <c r="K1712" s="1" t="s">
        <v>1817</v>
      </c>
      <c r="L1712" s="1">
        <v>70</v>
      </c>
      <c r="M1712" s="1">
        <v>363</v>
      </c>
      <c r="N1712">
        <f t="shared" si="234"/>
        <v>569.04999999999995</v>
      </c>
      <c r="O1712">
        <f t="shared" si="235"/>
        <v>363</v>
      </c>
      <c r="P1712">
        <f t="shared" si="236"/>
        <v>206.04999999999995</v>
      </c>
      <c r="Q1712">
        <f t="shared" si="237"/>
        <v>0.36209471926895698</v>
      </c>
      <c r="R1712">
        <f t="shared" si="238"/>
        <v>569.04999999999995</v>
      </c>
      <c r="S1712">
        <f t="shared" si="239"/>
        <v>206.04999999999995</v>
      </c>
      <c r="T1712" t="str">
        <f t="shared" si="240"/>
        <v>Jun</v>
      </c>
      <c r="U1712" t="str">
        <f t="shared" si="241"/>
        <v>Jun-2025</v>
      </c>
      <c r="V1712" s="3">
        <f t="shared" si="242"/>
        <v>45809</v>
      </c>
      <c r="W1712" t="str">
        <f>VLOOKUP(D1712,Products!A:G,3,FALSE)</f>
        <v>Fashion</v>
      </c>
      <c r="X1712" t="str">
        <f>VLOOKUP(D1712,Products!A:G,2,FALSE)</f>
        <v>Jeans</v>
      </c>
    </row>
    <row r="1713" spans="1:24">
      <c r="A1713" s="1" t="s">
        <v>3525</v>
      </c>
      <c r="B1713" s="2">
        <v>45314</v>
      </c>
      <c r="C1713" s="1" t="s">
        <v>959</v>
      </c>
      <c r="D1713" s="1" t="s">
        <v>1683</v>
      </c>
      <c r="E1713" s="1">
        <v>1</v>
      </c>
      <c r="F1713" s="1">
        <v>999</v>
      </c>
      <c r="G1713" s="1">
        <v>0</v>
      </c>
      <c r="H1713" s="1" t="s">
        <v>1821</v>
      </c>
      <c r="I1713" s="1" t="s">
        <v>1802</v>
      </c>
      <c r="J1713" s="1" t="s">
        <v>1802</v>
      </c>
      <c r="K1713" s="1" t="s">
        <v>1810</v>
      </c>
      <c r="L1713" s="1">
        <v>80</v>
      </c>
      <c r="M1713" s="1">
        <v>603</v>
      </c>
      <c r="N1713">
        <f t="shared" si="234"/>
        <v>999</v>
      </c>
      <c r="O1713">
        <f t="shared" si="235"/>
        <v>603</v>
      </c>
      <c r="P1713">
        <f t="shared" si="236"/>
        <v>396</v>
      </c>
      <c r="Q1713">
        <f t="shared" si="237"/>
        <v>0.3963963963963964</v>
      </c>
      <c r="R1713">
        <f t="shared" si="238"/>
        <v>999</v>
      </c>
      <c r="S1713">
        <f t="shared" si="239"/>
        <v>396</v>
      </c>
      <c r="T1713" t="str">
        <f t="shared" si="240"/>
        <v>Jan</v>
      </c>
      <c r="U1713" t="str">
        <f t="shared" si="241"/>
        <v>Jan-2024</v>
      </c>
      <c r="V1713" s="3">
        <f t="shared" si="242"/>
        <v>45292</v>
      </c>
      <c r="W1713" t="str">
        <f>VLOOKUP(D1713,Products!A:G,3,FALSE)</f>
        <v>Electronics</v>
      </c>
      <c r="X1713" t="str">
        <f>VLOOKUP(D1713,Products!A:G,2,FALSE)</f>
        <v>Smartwatch</v>
      </c>
    </row>
    <row r="1714" spans="1:24">
      <c r="A1714" s="1" t="s">
        <v>3526</v>
      </c>
      <c r="B1714" s="2">
        <v>45702</v>
      </c>
      <c r="C1714" s="1" t="s">
        <v>483</v>
      </c>
      <c r="D1714" s="1" t="s">
        <v>1782</v>
      </c>
      <c r="E1714" s="1">
        <v>1</v>
      </c>
      <c r="F1714" s="1">
        <v>6999</v>
      </c>
      <c r="G1714" s="1">
        <v>1049.8499999999999</v>
      </c>
      <c r="H1714" s="1" t="s">
        <v>1823</v>
      </c>
      <c r="I1714" s="1" t="s">
        <v>1802</v>
      </c>
      <c r="J1714" s="1" t="s">
        <v>1802</v>
      </c>
      <c r="K1714" s="1" t="s">
        <v>1810</v>
      </c>
      <c r="L1714" s="1">
        <v>40</v>
      </c>
      <c r="M1714" s="1">
        <v>4782</v>
      </c>
      <c r="N1714">
        <f t="shared" si="234"/>
        <v>5949.15</v>
      </c>
      <c r="O1714">
        <f t="shared" si="235"/>
        <v>4782</v>
      </c>
      <c r="P1714">
        <f t="shared" si="236"/>
        <v>1167.1499999999996</v>
      </c>
      <c r="Q1714">
        <f t="shared" si="237"/>
        <v>0.19618769067850025</v>
      </c>
      <c r="R1714">
        <f t="shared" si="238"/>
        <v>5949.15</v>
      </c>
      <c r="S1714">
        <f t="shared" si="239"/>
        <v>1167.1499999999996</v>
      </c>
      <c r="T1714" t="str">
        <f t="shared" si="240"/>
        <v>Feb</v>
      </c>
      <c r="U1714" t="str">
        <f t="shared" si="241"/>
        <v>Feb-2025</v>
      </c>
      <c r="V1714" s="3">
        <f t="shared" si="242"/>
        <v>45689</v>
      </c>
      <c r="W1714" t="str">
        <f>VLOOKUP(D1714,Products!A:G,3,FALSE)</f>
        <v>Sports &amp; Fitness</v>
      </c>
      <c r="X1714" t="str">
        <f>VLOOKUP(D1714,Products!A:G,2,FALSE)</f>
        <v>Running Shoes</v>
      </c>
    </row>
    <row r="1715" spans="1:24">
      <c r="A1715" s="1" t="s">
        <v>3527</v>
      </c>
      <c r="B1715" s="2">
        <v>45907</v>
      </c>
      <c r="C1715" s="1" t="s">
        <v>191</v>
      </c>
      <c r="D1715" s="1" t="s">
        <v>1732</v>
      </c>
      <c r="E1715" s="1">
        <v>3</v>
      </c>
      <c r="F1715" s="1">
        <v>1599</v>
      </c>
      <c r="G1715" s="1">
        <v>0</v>
      </c>
      <c r="H1715" s="1" t="s">
        <v>1801</v>
      </c>
      <c r="I1715" s="1" t="s">
        <v>1815</v>
      </c>
      <c r="J1715" s="1" t="s">
        <v>1815</v>
      </c>
      <c r="K1715" s="1" t="s">
        <v>1803</v>
      </c>
      <c r="L1715" s="1">
        <v>80</v>
      </c>
      <c r="M1715" s="1">
        <v>1138</v>
      </c>
      <c r="N1715">
        <f t="shared" si="234"/>
        <v>4797</v>
      </c>
      <c r="O1715">
        <f t="shared" si="235"/>
        <v>3414</v>
      </c>
      <c r="P1715">
        <f t="shared" si="236"/>
        <v>1383</v>
      </c>
      <c r="Q1715">
        <f t="shared" si="237"/>
        <v>0.28830519074421512</v>
      </c>
      <c r="R1715">
        <f t="shared" si="238"/>
        <v>0</v>
      </c>
      <c r="S1715">
        <f t="shared" si="239"/>
        <v>0</v>
      </c>
      <c r="T1715" t="str">
        <f t="shared" si="240"/>
        <v>Sep</v>
      </c>
      <c r="U1715" t="str">
        <f t="shared" si="241"/>
        <v>Sep-2025</v>
      </c>
      <c r="V1715" s="3">
        <f t="shared" si="242"/>
        <v>45901</v>
      </c>
      <c r="W1715" t="str">
        <f>VLOOKUP(D1715,Products!A:G,3,FALSE)</f>
        <v>Home &amp; Kitchen</v>
      </c>
      <c r="X1715" t="str">
        <f>VLOOKUP(D1715,Products!A:G,2,FALSE)</f>
        <v>Air Fryer</v>
      </c>
    </row>
    <row r="1716" spans="1:24">
      <c r="A1716" s="1" t="s">
        <v>3528</v>
      </c>
      <c r="B1716" s="2">
        <v>45836</v>
      </c>
      <c r="C1716" s="1" t="s">
        <v>1415</v>
      </c>
      <c r="D1716" s="1" t="s">
        <v>1787</v>
      </c>
      <c r="E1716" s="1">
        <v>1</v>
      </c>
      <c r="F1716" s="1">
        <v>8999</v>
      </c>
      <c r="G1716" s="1">
        <v>1799.8</v>
      </c>
      <c r="H1716" s="1" t="s">
        <v>1801</v>
      </c>
      <c r="I1716" s="1" t="s">
        <v>1802</v>
      </c>
      <c r="J1716" s="1" t="s">
        <v>1802</v>
      </c>
      <c r="K1716" s="1" t="s">
        <v>1817</v>
      </c>
      <c r="L1716" s="1">
        <v>70</v>
      </c>
      <c r="M1716" s="1">
        <v>5811</v>
      </c>
      <c r="N1716">
        <f t="shared" si="234"/>
        <v>7199.2</v>
      </c>
      <c r="O1716">
        <f t="shared" si="235"/>
        <v>5811</v>
      </c>
      <c r="P1716">
        <f t="shared" si="236"/>
        <v>1388.1999999999998</v>
      </c>
      <c r="Q1716">
        <f t="shared" si="237"/>
        <v>0.19282698077564173</v>
      </c>
      <c r="R1716">
        <f t="shared" si="238"/>
        <v>7199.2</v>
      </c>
      <c r="S1716">
        <f t="shared" si="239"/>
        <v>1388.1999999999998</v>
      </c>
      <c r="T1716" t="str">
        <f t="shared" si="240"/>
        <v>Jun</v>
      </c>
      <c r="U1716" t="str">
        <f t="shared" si="241"/>
        <v>Jun-2025</v>
      </c>
      <c r="V1716" s="3">
        <f t="shared" si="242"/>
        <v>45809</v>
      </c>
      <c r="W1716" t="str">
        <f>VLOOKUP(D1716,Products!A:G,3,FALSE)</f>
        <v>Sports &amp; Fitness</v>
      </c>
      <c r="X1716" t="str">
        <f>VLOOKUP(D1716,Products!A:G,2,FALSE)</f>
        <v>Dumbbells</v>
      </c>
    </row>
    <row r="1717" spans="1:24">
      <c r="A1717" s="1" t="s">
        <v>3529</v>
      </c>
      <c r="B1717" s="2">
        <v>45585</v>
      </c>
      <c r="C1717" s="1" t="s">
        <v>547</v>
      </c>
      <c r="D1717" s="1" t="s">
        <v>1758</v>
      </c>
      <c r="E1717" s="1">
        <v>2</v>
      </c>
      <c r="F1717" s="1">
        <v>2499</v>
      </c>
      <c r="G1717" s="1">
        <v>0</v>
      </c>
      <c r="H1717" s="1" t="s">
        <v>1801</v>
      </c>
      <c r="I1717" s="1" t="s">
        <v>1802</v>
      </c>
      <c r="J1717" s="1" t="s">
        <v>1802</v>
      </c>
      <c r="K1717" s="1" t="s">
        <v>1813</v>
      </c>
      <c r="L1717" s="1">
        <v>80</v>
      </c>
      <c r="M1717" s="1">
        <v>1632</v>
      </c>
      <c r="N1717">
        <f t="shared" si="234"/>
        <v>4998</v>
      </c>
      <c r="O1717">
        <f t="shared" si="235"/>
        <v>3264</v>
      </c>
      <c r="P1717">
        <f t="shared" si="236"/>
        <v>1734</v>
      </c>
      <c r="Q1717">
        <f t="shared" si="237"/>
        <v>0.34693877551020408</v>
      </c>
      <c r="R1717">
        <f t="shared" si="238"/>
        <v>4998</v>
      </c>
      <c r="S1717">
        <f t="shared" si="239"/>
        <v>1734</v>
      </c>
      <c r="T1717" t="str">
        <f t="shared" si="240"/>
        <v>Oct</v>
      </c>
      <c r="U1717" t="str">
        <f t="shared" si="241"/>
        <v>Oct-2024</v>
      </c>
      <c r="V1717" s="3">
        <f t="shared" si="242"/>
        <v>45566</v>
      </c>
      <c r="W1717" t="str">
        <f>VLOOKUP(D1717,Products!A:G,3,FALSE)</f>
        <v>Beauty &amp; Personal Care</v>
      </c>
      <c r="X1717" t="str">
        <f>VLOOKUP(D1717,Products!A:G,2,FALSE)</f>
        <v>Shampoo</v>
      </c>
    </row>
    <row r="1718" spans="1:24">
      <c r="A1718" s="1" t="s">
        <v>3530</v>
      </c>
      <c r="B1718" s="2">
        <v>45430</v>
      </c>
      <c r="C1718" s="1" t="s">
        <v>268</v>
      </c>
      <c r="D1718" s="1" t="s">
        <v>1714</v>
      </c>
      <c r="E1718" s="1">
        <v>1</v>
      </c>
      <c r="F1718" s="1">
        <v>4999</v>
      </c>
      <c r="G1718" s="1">
        <v>0</v>
      </c>
      <c r="H1718" s="1" t="s">
        <v>1805</v>
      </c>
      <c r="I1718" s="1" t="s">
        <v>1802</v>
      </c>
      <c r="J1718" s="1" t="s">
        <v>1802</v>
      </c>
      <c r="K1718" s="1" t="s">
        <v>1807</v>
      </c>
      <c r="L1718" s="1">
        <v>70</v>
      </c>
      <c r="M1718" s="1">
        <v>3985</v>
      </c>
      <c r="N1718">
        <f t="shared" si="234"/>
        <v>4999</v>
      </c>
      <c r="O1718">
        <f t="shared" si="235"/>
        <v>3985</v>
      </c>
      <c r="P1718">
        <f t="shared" si="236"/>
        <v>1014</v>
      </c>
      <c r="Q1718">
        <f t="shared" si="237"/>
        <v>0.20284056811362272</v>
      </c>
      <c r="R1718">
        <f t="shared" si="238"/>
        <v>4999</v>
      </c>
      <c r="S1718">
        <f t="shared" si="239"/>
        <v>1014</v>
      </c>
      <c r="T1718" t="str">
        <f t="shared" si="240"/>
        <v>May</v>
      </c>
      <c r="U1718" t="str">
        <f t="shared" si="241"/>
        <v>May-2024</v>
      </c>
      <c r="V1718" s="3">
        <f t="shared" si="242"/>
        <v>45413</v>
      </c>
      <c r="W1718" t="str">
        <f>VLOOKUP(D1718,Products!A:G,3,FALSE)</f>
        <v>Fashion</v>
      </c>
      <c r="X1718" t="str">
        <f>VLOOKUP(D1718,Products!A:G,2,FALSE)</f>
        <v>Jacket</v>
      </c>
    </row>
    <row r="1719" spans="1:24">
      <c r="A1719" s="1" t="s">
        <v>3531</v>
      </c>
      <c r="B1719" s="2">
        <v>45875</v>
      </c>
      <c r="C1719" s="1" t="s">
        <v>1578</v>
      </c>
      <c r="D1719" s="1" t="s">
        <v>1712</v>
      </c>
      <c r="E1719" s="1">
        <v>3</v>
      </c>
      <c r="F1719" s="1">
        <v>399</v>
      </c>
      <c r="G1719" s="1">
        <v>239.4</v>
      </c>
      <c r="H1719" s="1" t="s">
        <v>1823</v>
      </c>
      <c r="I1719" s="1" t="s">
        <v>1802</v>
      </c>
      <c r="J1719" s="1" t="s">
        <v>1802</v>
      </c>
      <c r="K1719" s="1" t="s">
        <v>1803</v>
      </c>
      <c r="L1719" s="1">
        <v>60</v>
      </c>
      <c r="M1719" s="1">
        <v>321</v>
      </c>
      <c r="N1719">
        <f t="shared" si="234"/>
        <v>957.6</v>
      </c>
      <c r="O1719">
        <f t="shared" si="235"/>
        <v>963</v>
      </c>
      <c r="P1719">
        <f t="shared" si="236"/>
        <v>-5.3999999999999773</v>
      </c>
      <c r="Q1719">
        <f t="shared" si="237"/>
        <v>-5.6390977443608785E-3</v>
      </c>
      <c r="R1719">
        <f t="shared" si="238"/>
        <v>957.6</v>
      </c>
      <c r="S1719">
        <f t="shared" si="239"/>
        <v>-5.3999999999999773</v>
      </c>
      <c r="T1719" t="str">
        <f t="shared" si="240"/>
        <v>Aug</v>
      </c>
      <c r="U1719" t="str">
        <f t="shared" si="241"/>
        <v>Aug-2025</v>
      </c>
      <c r="V1719" s="3">
        <f t="shared" si="242"/>
        <v>45870</v>
      </c>
      <c r="W1719" t="str">
        <f>VLOOKUP(D1719,Products!A:G,3,FALSE)</f>
        <v>Fashion</v>
      </c>
      <c r="X1719" t="str">
        <f>VLOOKUP(D1719,Products!A:G,2,FALSE)</f>
        <v>Jacket</v>
      </c>
    </row>
    <row r="1720" spans="1:24">
      <c r="A1720" s="1" t="s">
        <v>3532</v>
      </c>
      <c r="B1720" s="2">
        <v>45396</v>
      </c>
      <c r="C1720" s="1" t="s">
        <v>736</v>
      </c>
      <c r="D1720" s="1" t="s">
        <v>1710</v>
      </c>
      <c r="E1720" s="1">
        <v>4</v>
      </c>
      <c r="F1720" s="1">
        <v>3999</v>
      </c>
      <c r="G1720" s="1">
        <v>3199.2</v>
      </c>
      <c r="H1720" s="1" t="s">
        <v>1823</v>
      </c>
      <c r="I1720" s="1" t="s">
        <v>1802</v>
      </c>
      <c r="J1720" s="1" t="s">
        <v>1802</v>
      </c>
      <c r="K1720" s="1" t="s">
        <v>1810</v>
      </c>
      <c r="L1720" s="1">
        <v>100</v>
      </c>
      <c r="M1720" s="1">
        <v>3007</v>
      </c>
      <c r="N1720">
        <f t="shared" si="234"/>
        <v>12796.8</v>
      </c>
      <c r="O1720">
        <f t="shared" si="235"/>
        <v>12028</v>
      </c>
      <c r="P1720">
        <f t="shared" si="236"/>
        <v>768.79999999999927</v>
      </c>
      <c r="Q1720">
        <f t="shared" si="237"/>
        <v>6.0077519379844908E-2</v>
      </c>
      <c r="R1720">
        <f t="shared" si="238"/>
        <v>12796.8</v>
      </c>
      <c r="S1720">
        <f t="shared" si="239"/>
        <v>768.79999999999927</v>
      </c>
      <c r="T1720" t="str">
        <f t="shared" si="240"/>
        <v>Apr</v>
      </c>
      <c r="U1720" t="str">
        <f t="shared" si="241"/>
        <v>Apr-2024</v>
      </c>
      <c r="V1720" s="3">
        <f t="shared" si="242"/>
        <v>45383</v>
      </c>
      <c r="W1720" t="str">
        <f>VLOOKUP(D1720,Products!A:G,3,FALSE)</f>
        <v>Fashion</v>
      </c>
      <c r="X1720" t="str">
        <f>VLOOKUP(D1720,Products!A:G,2,FALSE)</f>
        <v>Sneakers</v>
      </c>
    </row>
    <row r="1721" spans="1:24">
      <c r="A1721" s="1" t="s">
        <v>3533</v>
      </c>
      <c r="B1721" s="2">
        <v>45798</v>
      </c>
      <c r="C1721" s="1" t="s">
        <v>1503</v>
      </c>
      <c r="D1721" s="1" t="s">
        <v>1740</v>
      </c>
      <c r="E1721" s="1">
        <v>1</v>
      </c>
      <c r="F1721" s="1">
        <v>4999</v>
      </c>
      <c r="G1721" s="1">
        <v>749.85</v>
      </c>
      <c r="H1721" s="1" t="s">
        <v>1823</v>
      </c>
      <c r="I1721" s="1" t="s">
        <v>1802</v>
      </c>
      <c r="J1721" s="1" t="s">
        <v>1802</v>
      </c>
      <c r="K1721" s="1" t="s">
        <v>1810</v>
      </c>
      <c r="L1721" s="1">
        <v>50</v>
      </c>
      <c r="M1721" s="1">
        <v>2912</v>
      </c>
      <c r="N1721">
        <f t="shared" si="234"/>
        <v>4249.1499999999996</v>
      </c>
      <c r="O1721">
        <f t="shared" si="235"/>
        <v>2912</v>
      </c>
      <c r="P1721">
        <f t="shared" si="236"/>
        <v>1337.1499999999996</v>
      </c>
      <c r="Q1721">
        <f t="shared" si="237"/>
        <v>0.31468646670510569</v>
      </c>
      <c r="R1721">
        <f t="shared" si="238"/>
        <v>4249.1499999999996</v>
      </c>
      <c r="S1721">
        <f t="shared" si="239"/>
        <v>1337.1499999999996</v>
      </c>
      <c r="T1721" t="str">
        <f t="shared" si="240"/>
        <v>May</v>
      </c>
      <c r="U1721" t="str">
        <f t="shared" si="241"/>
        <v>May-2025</v>
      </c>
      <c r="V1721" s="3">
        <f t="shared" si="242"/>
        <v>45778</v>
      </c>
      <c r="W1721" t="str">
        <f>VLOOKUP(D1721,Products!A:G,3,FALSE)</f>
        <v>Home &amp; Kitchen</v>
      </c>
      <c r="X1721" t="str">
        <f>VLOOKUP(D1721,Products!A:G,2,FALSE)</f>
        <v>Bedsheet</v>
      </c>
    </row>
    <row r="1722" spans="1:24">
      <c r="A1722" s="1" t="s">
        <v>3534</v>
      </c>
      <c r="B1722" s="2">
        <v>45493</v>
      </c>
      <c r="C1722" s="1" t="s">
        <v>606</v>
      </c>
      <c r="D1722" s="1" t="s">
        <v>1751</v>
      </c>
      <c r="E1722" s="1">
        <v>1</v>
      </c>
      <c r="F1722" s="1">
        <v>1599</v>
      </c>
      <c r="G1722" s="1">
        <v>239.85</v>
      </c>
      <c r="H1722" s="1" t="s">
        <v>1805</v>
      </c>
      <c r="I1722" s="1" t="s">
        <v>1802</v>
      </c>
      <c r="J1722" s="1" t="s">
        <v>1802</v>
      </c>
      <c r="K1722" s="1" t="s">
        <v>1813</v>
      </c>
      <c r="L1722" s="1">
        <v>50</v>
      </c>
      <c r="M1722" s="1">
        <v>1023</v>
      </c>
      <c r="N1722">
        <f t="shared" si="234"/>
        <v>1359.15</v>
      </c>
      <c r="O1722">
        <f t="shared" si="235"/>
        <v>1023</v>
      </c>
      <c r="P1722">
        <f t="shared" si="236"/>
        <v>336.15000000000009</v>
      </c>
      <c r="Q1722">
        <f t="shared" si="237"/>
        <v>0.24732369495640663</v>
      </c>
      <c r="R1722">
        <f t="shared" si="238"/>
        <v>1359.15</v>
      </c>
      <c r="S1722">
        <f t="shared" si="239"/>
        <v>336.15000000000009</v>
      </c>
      <c r="T1722" t="str">
        <f t="shared" si="240"/>
        <v>Jul</v>
      </c>
      <c r="U1722" t="str">
        <f t="shared" si="241"/>
        <v>Jul-2024</v>
      </c>
      <c r="V1722" s="3">
        <f t="shared" si="242"/>
        <v>45474</v>
      </c>
      <c r="W1722" t="str">
        <f>VLOOKUP(D1722,Products!A:G,3,FALSE)</f>
        <v>Beauty &amp; Personal Care</v>
      </c>
      <c r="X1722" t="str">
        <f>VLOOKUP(D1722,Products!A:G,2,FALSE)</f>
        <v>Face Wash</v>
      </c>
    </row>
    <row r="1723" spans="1:24">
      <c r="A1723" s="1" t="s">
        <v>3535</v>
      </c>
      <c r="B1723" s="2">
        <v>45822</v>
      </c>
      <c r="C1723" s="1" t="s">
        <v>611</v>
      </c>
      <c r="D1723" s="1" t="s">
        <v>1701</v>
      </c>
      <c r="E1723" s="1">
        <v>1</v>
      </c>
      <c r="F1723" s="1">
        <v>1299</v>
      </c>
      <c r="G1723" s="1">
        <v>0</v>
      </c>
      <c r="H1723" s="1" t="s">
        <v>1812</v>
      </c>
      <c r="I1723" s="1" t="s">
        <v>1815</v>
      </c>
      <c r="J1723" s="1" t="s">
        <v>1815</v>
      </c>
      <c r="K1723" s="1" t="s">
        <v>1819</v>
      </c>
      <c r="L1723" s="1">
        <v>70</v>
      </c>
      <c r="M1723" s="1">
        <v>969</v>
      </c>
      <c r="N1723">
        <f t="shared" si="234"/>
        <v>1299</v>
      </c>
      <c r="O1723">
        <f t="shared" si="235"/>
        <v>969</v>
      </c>
      <c r="P1723">
        <f t="shared" si="236"/>
        <v>330</v>
      </c>
      <c r="Q1723">
        <f t="shared" si="237"/>
        <v>0.2540415704387991</v>
      </c>
      <c r="R1723">
        <f t="shared" si="238"/>
        <v>0</v>
      </c>
      <c r="S1723">
        <f t="shared" si="239"/>
        <v>0</v>
      </c>
      <c r="T1723" t="str">
        <f t="shared" si="240"/>
        <v>Jun</v>
      </c>
      <c r="U1723" t="str">
        <f t="shared" si="241"/>
        <v>Jun-2025</v>
      </c>
      <c r="V1723" s="3">
        <f t="shared" si="242"/>
        <v>45809</v>
      </c>
      <c r="W1723" t="str">
        <f>VLOOKUP(D1723,Products!A:G,3,FALSE)</f>
        <v>Fashion</v>
      </c>
      <c r="X1723" t="str">
        <f>VLOOKUP(D1723,Products!A:G,2,FALSE)</f>
        <v>T-Shirt</v>
      </c>
    </row>
    <row r="1724" spans="1:24">
      <c r="A1724" s="1" t="s">
        <v>3536</v>
      </c>
      <c r="B1724" s="2">
        <v>45562</v>
      </c>
      <c r="C1724" s="1" t="s">
        <v>1128</v>
      </c>
      <c r="D1724" s="1" t="s">
        <v>1798</v>
      </c>
      <c r="E1724" s="1">
        <v>2</v>
      </c>
      <c r="F1724" s="1">
        <v>1299</v>
      </c>
      <c r="G1724" s="1">
        <v>0</v>
      </c>
      <c r="H1724" s="1" t="s">
        <v>1801</v>
      </c>
      <c r="I1724" s="1" t="s">
        <v>1815</v>
      </c>
      <c r="J1724" s="1" t="s">
        <v>1815</v>
      </c>
      <c r="K1724" s="1" t="s">
        <v>1813</v>
      </c>
      <c r="L1724" s="1">
        <v>100</v>
      </c>
      <c r="M1724" s="1">
        <v>1025</v>
      </c>
      <c r="N1724">
        <f t="shared" si="234"/>
        <v>2598</v>
      </c>
      <c r="O1724">
        <f t="shared" si="235"/>
        <v>2050</v>
      </c>
      <c r="P1724">
        <f t="shared" si="236"/>
        <v>548</v>
      </c>
      <c r="Q1724">
        <f t="shared" si="237"/>
        <v>0.21093148575827558</v>
      </c>
      <c r="R1724">
        <f t="shared" si="238"/>
        <v>0</v>
      </c>
      <c r="S1724">
        <f t="shared" si="239"/>
        <v>0</v>
      </c>
      <c r="T1724" t="str">
        <f t="shared" si="240"/>
        <v>Sep</v>
      </c>
      <c r="U1724" t="str">
        <f t="shared" si="241"/>
        <v>Sep-2024</v>
      </c>
      <c r="V1724" s="3">
        <f t="shared" si="242"/>
        <v>45536</v>
      </c>
      <c r="W1724" t="str">
        <f>VLOOKUP(D1724,Products!A:G,3,FALSE)</f>
        <v>Sports &amp; Fitness</v>
      </c>
      <c r="X1724" t="str">
        <f>VLOOKUP(D1724,Products!A:G,2,FALSE)</f>
        <v>Cricket Bat</v>
      </c>
    </row>
    <row r="1725" spans="1:24">
      <c r="A1725" s="1" t="s">
        <v>3537</v>
      </c>
      <c r="B1725" s="2">
        <v>45878</v>
      </c>
      <c r="C1725" s="1" t="s">
        <v>752</v>
      </c>
      <c r="D1725" s="1" t="s">
        <v>1764</v>
      </c>
      <c r="E1725" s="1">
        <v>3</v>
      </c>
      <c r="F1725" s="1">
        <v>499</v>
      </c>
      <c r="G1725" s="1">
        <v>74.849999999999994</v>
      </c>
      <c r="H1725" s="1" t="s">
        <v>1801</v>
      </c>
      <c r="I1725" s="1" t="s">
        <v>1802</v>
      </c>
      <c r="J1725" s="1" t="s">
        <v>1802</v>
      </c>
      <c r="K1725" s="1" t="s">
        <v>1817</v>
      </c>
      <c r="L1725" s="1">
        <v>50</v>
      </c>
      <c r="M1725" s="1">
        <v>334</v>
      </c>
      <c r="N1725">
        <f t="shared" si="234"/>
        <v>1422.15</v>
      </c>
      <c r="O1725">
        <f t="shared" si="235"/>
        <v>1002</v>
      </c>
      <c r="P1725">
        <f t="shared" si="236"/>
        <v>420.15000000000009</v>
      </c>
      <c r="Q1725">
        <f t="shared" si="237"/>
        <v>0.29543297120556905</v>
      </c>
      <c r="R1725">
        <f t="shared" si="238"/>
        <v>1422.15</v>
      </c>
      <c r="S1725">
        <f t="shared" si="239"/>
        <v>420.15000000000009</v>
      </c>
      <c r="T1725" t="str">
        <f t="shared" si="240"/>
        <v>Aug</v>
      </c>
      <c r="U1725" t="str">
        <f t="shared" si="241"/>
        <v>Aug-2025</v>
      </c>
      <c r="V1725" s="3">
        <f t="shared" si="242"/>
        <v>45870</v>
      </c>
      <c r="W1725" t="str">
        <f>VLOOKUP(D1725,Products!A:G,3,FALSE)</f>
        <v>Beauty &amp; Personal Care</v>
      </c>
      <c r="X1725" t="str">
        <f>VLOOKUP(D1725,Products!A:G,2,FALSE)</f>
        <v>Skin Care Kit</v>
      </c>
    </row>
    <row r="1726" spans="1:24">
      <c r="A1726" s="1" t="s">
        <v>3538</v>
      </c>
      <c r="B1726" s="2">
        <v>45406</v>
      </c>
      <c r="C1726" s="1" t="s">
        <v>1603</v>
      </c>
      <c r="D1726" s="1" t="s">
        <v>1771</v>
      </c>
      <c r="E1726" s="1">
        <v>2</v>
      </c>
      <c r="F1726" s="1">
        <v>399</v>
      </c>
      <c r="G1726" s="1">
        <v>119.7</v>
      </c>
      <c r="H1726" s="1" t="s">
        <v>1805</v>
      </c>
      <c r="I1726" s="1" t="s">
        <v>1802</v>
      </c>
      <c r="J1726" s="1" t="s">
        <v>1802</v>
      </c>
      <c r="K1726" s="1" t="s">
        <v>1819</v>
      </c>
      <c r="L1726" s="1">
        <v>60</v>
      </c>
      <c r="M1726" s="1">
        <v>257</v>
      </c>
      <c r="N1726">
        <f t="shared" si="234"/>
        <v>678.3</v>
      </c>
      <c r="O1726">
        <f t="shared" si="235"/>
        <v>514</v>
      </c>
      <c r="P1726">
        <f t="shared" si="236"/>
        <v>164.29999999999995</v>
      </c>
      <c r="Q1726">
        <f t="shared" si="237"/>
        <v>0.24222320507150225</v>
      </c>
      <c r="R1726">
        <f t="shared" si="238"/>
        <v>678.3</v>
      </c>
      <c r="S1726">
        <f t="shared" si="239"/>
        <v>164.29999999999995</v>
      </c>
      <c r="T1726" t="str">
        <f t="shared" si="240"/>
        <v>Apr</v>
      </c>
      <c r="U1726" t="str">
        <f t="shared" si="241"/>
        <v>Apr-2024</v>
      </c>
      <c r="V1726" s="3">
        <f t="shared" si="242"/>
        <v>45383</v>
      </c>
      <c r="W1726" t="str">
        <f>VLOOKUP(D1726,Products!A:G,3,FALSE)</f>
        <v>Beauty &amp; Personal Care</v>
      </c>
      <c r="X1726" t="str">
        <f>VLOOKUP(D1726,Products!A:G,2,FALSE)</f>
        <v>Perfume</v>
      </c>
    </row>
    <row r="1727" spans="1:24">
      <c r="A1727" s="1" t="s">
        <v>3539</v>
      </c>
      <c r="B1727" s="2">
        <v>45341</v>
      </c>
      <c r="C1727" s="1" t="s">
        <v>902</v>
      </c>
      <c r="D1727" s="1" t="s">
        <v>1743</v>
      </c>
      <c r="E1727" s="1">
        <v>1</v>
      </c>
      <c r="F1727" s="1">
        <v>299</v>
      </c>
      <c r="G1727" s="1">
        <v>29.9</v>
      </c>
      <c r="H1727" s="1" t="s">
        <v>1812</v>
      </c>
      <c r="I1727" s="1" t="s">
        <v>1802</v>
      </c>
      <c r="J1727" s="1" t="s">
        <v>1802</v>
      </c>
      <c r="K1727" s="1" t="s">
        <v>1813</v>
      </c>
      <c r="L1727" s="1">
        <v>100</v>
      </c>
      <c r="M1727" s="1">
        <v>188</v>
      </c>
      <c r="N1727">
        <f t="shared" si="234"/>
        <v>269.10000000000002</v>
      </c>
      <c r="O1727">
        <f t="shared" si="235"/>
        <v>188</v>
      </c>
      <c r="P1727">
        <f t="shared" si="236"/>
        <v>81.100000000000023</v>
      </c>
      <c r="Q1727">
        <f t="shared" si="237"/>
        <v>0.30137495354886668</v>
      </c>
      <c r="R1727">
        <f t="shared" si="238"/>
        <v>269.10000000000002</v>
      </c>
      <c r="S1727">
        <f t="shared" si="239"/>
        <v>81.100000000000023</v>
      </c>
      <c r="T1727" t="str">
        <f t="shared" si="240"/>
        <v>Feb</v>
      </c>
      <c r="U1727" t="str">
        <f t="shared" si="241"/>
        <v>Feb-2024</v>
      </c>
      <c r="V1727" s="3">
        <f t="shared" si="242"/>
        <v>45323</v>
      </c>
      <c r="W1727" t="str">
        <f>VLOOKUP(D1727,Products!A:G,3,FALSE)</f>
        <v>Home &amp; Kitchen</v>
      </c>
      <c r="X1727" t="str">
        <f>VLOOKUP(D1727,Products!A:G,2,FALSE)</f>
        <v>Storage Box</v>
      </c>
    </row>
    <row r="1728" spans="1:24">
      <c r="A1728" s="1" t="s">
        <v>3540</v>
      </c>
      <c r="B1728" s="2">
        <v>45590</v>
      </c>
      <c r="C1728" s="1" t="s">
        <v>762</v>
      </c>
      <c r="D1728" s="1" t="s">
        <v>1766</v>
      </c>
      <c r="E1728" s="1">
        <v>1</v>
      </c>
      <c r="F1728" s="1">
        <v>2999</v>
      </c>
      <c r="G1728" s="1">
        <v>149.94999999999999</v>
      </c>
      <c r="H1728" s="1" t="s">
        <v>1805</v>
      </c>
      <c r="I1728" s="1" t="s">
        <v>1802</v>
      </c>
      <c r="J1728" s="1" t="s">
        <v>1802</v>
      </c>
      <c r="K1728" s="1" t="s">
        <v>1807</v>
      </c>
      <c r="L1728" s="1">
        <v>70</v>
      </c>
      <c r="M1728" s="1">
        <v>1870</v>
      </c>
      <c r="N1728">
        <f t="shared" si="234"/>
        <v>2849.05</v>
      </c>
      <c r="O1728">
        <f t="shared" si="235"/>
        <v>1870</v>
      </c>
      <c r="P1728">
        <f t="shared" si="236"/>
        <v>979.05000000000018</v>
      </c>
      <c r="Q1728">
        <f t="shared" si="237"/>
        <v>0.34364086274372163</v>
      </c>
      <c r="R1728">
        <f t="shared" si="238"/>
        <v>2849.05</v>
      </c>
      <c r="S1728">
        <f t="shared" si="239"/>
        <v>979.05000000000018</v>
      </c>
      <c r="T1728" t="str">
        <f t="shared" si="240"/>
        <v>Oct</v>
      </c>
      <c r="U1728" t="str">
        <f t="shared" si="241"/>
        <v>Oct-2024</v>
      </c>
      <c r="V1728" s="3">
        <f t="shared" si="242"/>
        <v>45566</v>
      </c>
      <c r="W1728" t="str">
        <f>VLOOKUP(D1728,Products!A:G,3,FALSE)</f>
        <v>Beauty &amp; Personal Care</v>
      </c>
      <c r="X1728" t="str">
        <f>VLOOKUP(D1728,Products!A:G,2,FALSE)</f>
        <v>Skin Care Kit</v>
      </c>
    </row>
    <row r="1729" spans="1:24">
      <c r="A1729" s="1" t="s">
        <v>3541</v>
      </c>
      <c r="B1729" s="2">
        <v>45747</v>
      </c>
      <c r="C1729" s="1" t="s">
        <v>864</v>
      </c>
      <c r="D1729" s="1" t="s">
        <v>1752</v>
      </c>
      <c r="E1729" s="1">
        <v>4</v>
      </c>
      <c r="F1729" s="1">
        <v>2999</v>
      </c>
      <c r="G1729" s="1">
        <v>1199.5999999999999</v>
      </c>
      <c r="H1729" s="1" t="s">
        <v>1801</v>
      </c>
      <c r="I1729" s="1" t="s">
        <v>1802</v>
      </c>
      <c r="J1729" s="1" t="s">
        <v>1802</v>
      </c>
      <c r="K1729" s="1" t="s">
        <v>1807</v>
      </c>
      <c r="L1729" s="1">
        <v>80</v>
      </c>
      <c r="M1729" s="1">
        <v>1877</v>
      </c>
      <c r="N1729">
        <f t="shared" si="234"/>
        <v>10796.4</v>
      </c>
      <c r="O1729">
        <f t="shared" si="235"/>
        <v>7508</v>
      </c>
      <c r="P1729">
        <f t="shared" si="236"/>
        <v>3288.3999999999996</v>
      </c>
      <c r="Q1729">
        <f t="shared" si="237"/>
        <v>0.30458300915119851</v>
      </c>
      <c r="R1729">
        <f t="shared" si="238"/>
        <v>10796.4</v>
      </c>
      <c r="S1729">
        <f t="shared" si="239"/>
        <v>3288.3999999999996</v>
      </c>
      <c r="T1729" t="str">
        <f t="shared" si="240"/>
        <v>Mar</v>
      </c>
      <c r="U1729" t="str">
        <f t="shared" si="241"/>
        <v>Mar-2025</v>
      </c>
      <c r="V1729" s="3">
        <f t="shared" si="242"/>
        <v>45717</v>
      </c>
      <c r="W1729" t="str">
        <f>VLOOKUP(D1729,Products!A:G,3,FALSE)</f>
        <v>Beauty &amp; Personal Care</v>
      </c>
      <c r="X1729" t="str">
        <f>VLOOKUP(D1729,Products!A:G,2,FALSE)</f>
        <v>Face Wash</v>
      </c>
    </row>
    <row r="1730" spans="1:24">
      <c r="A1730" s="1" t="s">
        <v>3542</v>
      </c>
      <c r="B1730" s="2">
        <v>45724</v>
      </c>
      <c r="C1730" s="1" t="s">
        <v>1044</v>
      </c>
      <c r="D1730" s="1" t="s">
        <v>1748</v>
      </c>
      <c r="E1730" s="1">
        <v>1</v>
      </c>
      <c r="F1730" s="1">
        <v>299</v>
      </c>
      <c r="G1730" s="1">
        <v>0</v>
      </c>
      <c r="H1730" s="1" t="s">
        <v>1805</v>
      </c>
      <c r="I1730" s="1" t="s">
        <v>1802</v>
      </c>
      <c r="J1730" s="1" t="s">
        <v>1802</v>
      </c>
      <c r="K1730" s="1" t="s">
        <v>1813</v>
      </c>
      <c r="L1730" s="1">
        <v>80</v>
      </c>
      <c r="M1730" s="1">
        <v>170</v>
      </c>
      <c r="N1730">
        <f t="shared" si="234"/>
        <v>299</v>
      </c>
      <c r="O1730">
        <f t="shared" si="235"/>
        <v>170</v>
      </c>
      <c r="P1730">
        <f t="shared" si="236"/>
        <v>129</v>
      </c>
      <c r="Q1730">
        <f t="shared" si="237"/>
        <v>0.43143812709030099</v>
      </c>
      <c r="R1730">
        <f t="shared" si="238"/>
        <v>299</v>
      </c>
      <c r="S1730">
        <f t="shared" si="239"/>
        <v>129</v>
      </c>
      <c r="T1730" t="str">
        <f t="shared" si="240"/>
        <v>Mar</v>
      </c>
      <c r="U1730" t="str">
        <f t="shared" si="241"/>
        <v>Mar-2025</v>
      </c>
      <c r="V1730" s="3">
        <f t="shared" si="242"/>
        <v>45717</v>
      </c>
      <c r="W1730" t="str">
        <f>VLOOKUP(D1730,Products!A:G,3,FALSE)</f>
        <v>Beauty &amp; Personal Care</v>
      </c>
      <c r="X1730" t="str">
        <f>VLOOKUP(D1730,Products!A:G,2,FALSE)</f>
        <v>Face Wash</v>
      </c>
    </row>
    <row r="1731" spans="1:24">
      <c r="A1731" s="1" t="s">
        <v>3543</v>
      </c>
      <c r="B1731" s="2">
        <v>45400</v>
      </c>
      <c r="C1731" s="1" t="s">
        <v>931</v>
      </c>
      <c r="D1731" s="1" t="s">
        <v>1742</v>
      </c>
      <c r="E1731" s="1">
        <v>1</v>
      </c>
      <c r="F1731" s="1">
        <v>299</v>
      </c>
      <c r="G1731" s="1">
        <v>44.85</v>
      </c>
      <c r="H1731" s="1" t="s">
        <v>1823</v>
      </c>
      <c r="I1731" s="1" t="s">
        <v>1802</v>
      </c>
      <c r="J1731" s="1" t="s">
        <v>1802</v>
      </c>
      <c r="K1731" s="1" t="s">
        <v>1807</v>
      </c>
      <c r="L1731" s="1">
        <v>50</v>
      </c>
      <c r="M1731" s="1">
        <v>188</v>
      </c>
      <c r="N1731">
        <f t="shared" ref="N1731:N1794" si="243">E1731*F1731-G1731</f>
        <v>254.15</v>
      </c>
      <c r="O1731">
        <f t="shared" ref="O1731:O1794" si="244">E1731*M1731</f>
        <v>188</v>
      </c>
      <c r="P1731">
        <f t="shared" ref="P1731:P1794" si="245">N1731-O1731</f>
        <v>66.150000000000006</v>
      </c>
      <c r="Q1731">
        <f t="shared" ref="Q1731:Q1794" si="246">IFERROR(P1731/N1731,0)</f>
        <v>0.26027936258115286</v>
      </c>
      <c r="R1731">
        <f t="shared" ref="R1731:R1794" si="247">IF(I1731="Cancelled",0,N1731)</f>
        <v>254.15</v>
      </c>
      <c r="S1731">
        <f t="shared" ref="S1731:S1794" si="248">IF(I1731="Cancelled",0,P1731)</f>
        <v>66.150000000000006</v>
      </c>
      <c r="T1731" t="str">
        <f t="shared" ref="T1731:T1794" si="249">TEXT(B1731,"mmm")</f>
        <v>Apr</v>
      </c>
      <c r="U1731" t="str">
        <f t="shared" ref="U1731:U1794" si="250">TEXT(B1731,"mmm-yyyy")</f>
        <v>Apr-2024</v>
      </c>
      <c r="V1731" s="3">
        <f t="shared" ref="V1731:V1794" si="251">DATE(YEAR(B1731),MONTH(B1731),1)</f>
        <v>45383</v>
      </c>
      <c r="W1731" t="str">
        <f>VLOOKUP(D1731,Products!A:G,3,FALSE)</f>
        <v>Home &amp; Kitchen</v>
      </c>
      <c r="X1731" t="str">
        <f>VLOOKUP(D1731,Products!A:G,2,FALSE)</f>
        <v>Bedsheet</v>
      </c>
    </row>
    <row r="1732" spans="1:24">
      <c r="A1732" s="1" t="s">
        <v>3544</v>
      </c>
      <c r="B1732" s="2">
        <v>45925</v>
      </c>
      <c r="C1732" s="1" t="s">
        <v>1506</v>
      </c>
      <c r="D1732" s="1" t="s">
        <v>1728</v>
      </c>
      <c r="E1732" s="1">
        <v>1</v>
      </c>
      <c r="F1732" s="1">
        <v>4999</v>
      </c>
      <c r="G1732" s="1">
        <v>999.8</v>
      </c>
      <c r="H1732" s="1" t="s">
        <v>1823</v>
      </c>
      <c r="I1732" s="1" t="s">
        <v>1802</v>
      </c>
      <c r="J1732" s="1" t="s">
        <v>1802</v>
      </c>
      <c r="K1732" s="1" t="s">
        <v>1810</v>
      </c>
      <c r="L1732" s="1">
        <v>60</v>
      </c>
      <c r="M1732" s="1">
        <v>3040</v>
      </c>
      <c r="N1732">
        <f t="shared" si="243"/>
        <v>3999.2</v>
      </c>
      <c r="O1732">
        <f t="shared" si="244"/>
        <v>3040</v>
      </c>
      <c r="P1732">
        <f t="shared" si="245"/>
        <v>959.19999999999982</v>
      </c>
      <c r="Q1732">
        <f t="shared" si="246"/>
        <v>0.23984796959391874</v>
      </c>
      <c r="R1732">
        <f t="shared" si="247"/>
        <v>3999.2</v>
      </c>
      <c r="S1732">
        <f t="shared" si="248"/>
        <v>959.19999999999982</v>
      </c>
      <c r="T1732" t="str">
        <f t="shared" si="249"/>
        <v>Sep</v>
      </c>
      <c r="U1732" t="str">
        <f t="shared" si="250"/>
        <v>Sep-2025</v>
      </c>
      <c r="V1732" s="3">
        <f t="shared" si="251"/>
        <v>45901</v>
      </c>
      <c r="W1732" t="str">
        <f>VLOOKUP(D1732,Products!A:G,3,FALSE)</f>
        <v>Home &amp; Kitchen</v>
      </c>
      <c r="X1732" t="str">
        <f>VLOOKUP(D1732,Products!A:G,2,FALSE)</f>
        <v>Air Fryer</v>
      </c>
    </row>
    <row r="1733" spans="1:24">
      <c r="A1733" s="1" t="s">
        <v>3545</v>
      </c>
      <c r="B1733" s="2">
        <v>45953</v>
      </c>
      <c r="C1733" s="1" t="s">
        <v>1384</v>
      </c>
      <c r="D1733" s="1" t="s">
        <v>1688</v>
      </c>
      <c r="E1733" s="1">
        <v>4</v>
      </c>
      <c r="F1733" s="1">
        <v>999</v>
      </c>
      <c r="G1733" s="1">
        <v>0</v>
      </c>
      <c r="H1733" s="1" t="s">
        <v>1805</v>
      </c>
      <c r="I1733" s="1" t="s">
        <v>1815</v>
      </c>
      <c r="J1733" s="1" t="s">
        <v>1815</v>
      </c>
      <c r="K1733" s="1" t="s">
        <v>1807</v>
      </c>
      <c r="L1733" s="1">
        <v>80</v>
      </c>
      <c r="M1733" s="1">
        <v>813</v>
      </c>
      <c r="N1733">
        <f t="shared" si="243"/>
        <v>3996</v>
      </c>
      <c r="O1733">
        <f t="shared" si="244"/>
        <v>3252</v>
      </c>
      <c r="P1733">
        <f t="shared" si="245"/>
        <v>744</v>
      </c>
      <c r="Q1733">
        <f t="shared" si="246"/>
        <v>0.18618618618618618</v>
      </c>
      <c r="R1733">
        <f t="shared" si="247"/>
        <v>0</v>
      </c>
      <c r="S1733">
        <f t="shared" si="248"/>
        <v>0</v>
      </c>
      <c r="T1733" t="str">
        <f t="shared" si="249"/>
        <v>Oct</v>
      </c>
      <c r="U1733" t="str">
        <f t="shared" si="250"/>
        <v>Oct-2025</v>
      </c>
      <c r="V1733" s="3">
        <f t="shared" si="251"/>
        <v>45931</v>
      </c>
      <c r="W1733" t="str">
        <f>VLOOKUP(D1733,Products!A:G,3,FALSE)</f>
        <v>Electronics</v>
      </c>
      <c r="X1733" t="str">
        <f>VLOOKUP(D1733,Products!A:G,2,FALSE)</f>
        <v>Smartwatch</v>
      </c>
    </row>
    <row r="1734" spans="1:24">
      <c r="A1734" s="1" t="s">
        <v>3546</v>
      </c>
      <c r="B1734" s="2">
        <v>45536</v>
      </c>
      <c r="C1734" s="1" t="s">
        <v>1358</v>
      </c>
      <c r="D1734" s="1" t="s">
        <v>1728</v>
      </c>
      <c r="E1734" s="1">
        <v>1</v>
      </c>
      <c r="F1734" s="1">
        <v>4999</v>
      </c>
      <c r="G1734" s="1">
        <v>249.95</v>
      </c>
      <c r="H1734" s="1" t="s">
        <v>1812</v>
      </c>
      <c r="I1734" s="1" t="s">
        <v>1802</v>
      </c>
      <c r="J1734" s="1" t="s">
        <v>1809</v>
      </c>
      <c r="K1734" s="1" t="s">
        <v>1810</v>
      </c>
      <c r="L1734" s="1">
        <v>40</v>
      </c>
      <c r="M1734" s="1">
        <v>3040</v>
      </c>
      <c r="N1734">
        <f t="shared" si="243"/>
        <v>4749.05</v>
      </c>
      <c r="O1734">
        <f t="shared" si="244"/>
        <v>3040</v>
      </c>
      <c r="P1734">
        <f t="shared" si="245"/>
        <v>1709.0500000000002</v>
      </c>
      <c r="Q1734">
        <f t="shared" si="246"/>
        <v>0.359871974394879</v>
      </c>
      <c r="R1734">
        <f t="shared" si="247"/>
        <v>4749.05</v>
      </c>
      <c r="S1734">
        <f t="shared" si="248"/>
        <v>1709.0500000000002</v>
      </c>
      <c r="T1734" t="str">
        <f t="shared" si="249"/>
        <v>Sep</v>
      </c>
      <c r="U1734" t="str">
        <f t="shared" si="250"/>
        <v>Sep-2024</v>
      </c>
      <c r="V1734" s="3">
        <f t="shared" si="251"/>
        <v>45536</v>
      </c>
      <c r="W1734" t="str">
        <f>VLOOKUP(D1734,Products!A:G,3,FALSE)</f>
        <v>Home &amp; Kitchen</v>
      </c>
      <c r="X1734" t="str">
        <f>VLOOKUP(D1734,Products!A:G,2,FALSE)</f>
        <v>Air Fryer</v>
      </c>
    </row>
    <row r="1735" spans="1:24">
      <c r="A1735" s="1" t="s">
        <v>3547</v>
      </c>
      <c r="B1735" s="2">
        <v>45580</v>
      </c>
      <c r="C1735" s="1" t="s">
        <v>1536</v>
      </c>
      <c r="D1735" s="1" t="s">
        <v>1769</v>
      </c>
      <c r="E1735" s="1">
        <v>2</v>
      </c>
      <c r="F1735" s="1">
        <v>3999</v>
      </c>
      <c r="G1735" s="1">
        <v>799.8</v>
      </c>
      <c r="H1735" s="1" t="s">
        <v>1805</v>
      </c>
      <c r="I1735" s="1" t="s">
        <v>1802</v>
      </c>
      <c r="J1735" s="1" t="s">
        <v>1802</v>
      </c>
      <c r="K1735" s="1" t="s">
        <v>1813</v>
      </c>
      <c r="L1735" s="1">
        <v>70</v>
      </c>
      <c r="M1735" s="1">
        <v>2547</v>
      </c>
      <c r="N1735">
        <f t="shared" si="243"/>
        <v>7198.2</v>
      </c>
      <c r="O1735">
        <f t="shared" si="244"/>
        <v>5094</v>
      </c>
      <c r="P1735">
        <f t="shared" si="245"/>
        <v>2104.1999999999998</v>
      </c>
      <c r="Q1735">
        <f t="shared" si="246"/>
        <v>0.29232308077019253</v>
      </c>
      <c r="R1735">
        <f t="shared" si="247"/>
        <v>7198.2</v>
      </c>
      <c r="S1735">
        <f t="shared" si="248"/>
        <v>2104.1999999999998</v>
      </c>
      <c r="T1735" t="str">
        <f t="shared" si="249"/>
        <v>Oct</v>
      </c>
      <c r="U1735" t="str">
        <f t="shared" si="250"/>
        <v>Oct-2024</v>
      </c>
      <c r="V1735" s="3">
        <f t="shared" si="251"/>
        <v>45566</v>
      </c>
      <c r="W1735" t="str">
        <f>VLOOKUP(D1735,Products!A:G,3,FALSE)</f>
        <v>Beauty &amp; Personal Care</v>
      </c>
      <c r="X1735" t="str">
        <f>VLOOKUP(D1735,Products!A:G,2,FALSE)</f>
        <v>Perfume</v>
      </c>
    </row>
    <row r="1736" spans="1:24">
      <c r="A1736" s="1" t="s">
        <v>3548</v>
      </c>
      <c r="B1736" s="2">
        <v>45467</v>
      </c>
      <c r="C1736" s="1" t="s">
        <v>846</v>
      </c>
      <c r="D1736" s="1" t="s">
        <v>1692</v>
      </c>
      <c r="E1736" s="1">
        <v>3</v>
      </c>
      <c r="F1736" s="1">
        <v>499</v>
      </c>
      <c r="G1736" s="1">
        <v>0</v>
      </c>
      <c r="H1736" s="1" t="s">
        <v>1821</v>
      </c>
      <c r="I1736" s="1" t="s">
        <v>1802</v>
      </c>
      <c r="J1736" s="1" t="s">
        <v>1802</v>
      </c>
      <c r="K1736" s="1" t="s">
        <v>1803</v>
      </c>
      <c r="L1736" s="1">
        <v>80</v>
      </c>
      <c r="M1736" s="1">
        <v>403</v>
      </c>
      <c r="N1736">
        <f t="shared" si="243"/>
        <v>1497</v>
      </c>
      <c r="O1736">
        <f t="shared" si="244"/>
        <v>1209</v>
      </c>
      <c r="P1736">
        <f t="shared" si="245"/>
        <v>288</v>
      </c>
      <c r="Q1736">
        <f t="shared" si="246"/>
        <v>0.19238476953907815</v>
      </c>
      <c r="R1736">
        <f t="shared" si="247"/>
        <v>1497</v>
      </c>
      <c r="S1736">
        <f t="shared" si="248"/>
        <v>288</v>
      </c>
      <c r="T1736" t="str">
        <f t="shared" si="249"/>
        <v>Jun</v>
      </c>
      <c r="U1736" t="str">
        <f t="shared" si="250"/>
        <v>Jun-2024</v>
      </c>
      <c r="V1736" s="3">
        <f t="shared" si="251"/>
        <v>45444</v>
      </c>
      <c r="W1736" t="str">
        <f>VLOOKUP(D1736,Products!A:G,3,FALSE)</f>
        <v>Electronics</v>
      </c>
      <c r="X1736" t="str">
        <f>VLOOKUP(D1736,Products!A:G,2,FALSE)</f>
        <v>Power Bank</v>
      </c>
    </row>
    <row r="1737" spans="1:24">
      <c r="A1737" s="1" t="s">
        <v>3549</v>
      </c>
      <c r="B1737" s="2">
        <v>45677</v>
      </c>
      <c r="C1737" s="1" t="s">
        <v>501</v>
      </c>
      <c r="D1737" s="1" t="s">
        <v>1722</v>
      </c>
      <c r="E1737" s="1">
        <v>3</v>
      </c>
      <c r="F1737" s="1">
        <v>399</v>
      </c>
      <c r="G1737" s="1">
        <v>0</v>
      </c>
      <c r="H1737" s="1" t="s">
        <v>1812</v>
      </c>
      <c r="I1737" s="1" t="s">
        <v>1802</v>
      </c>
      <c r="J1737" s="1" t="s">
        <v>1802</v>
      </c>
      <c r="K1737" s="1" t="s">
        <v>1813</v>
      </c>
      <c r="L1737" s="1">
        <v>40</v>
      </c>
      <c r="M1737" s="1">
        <v>315</v>
      </c>
      <c r="N1737">
        <f t="shared" si="243"/>
        <v>1197</v>
      </c>
      <c r="O1737">
        <f t="shared" si="244"/>
        <v>945</v>
      </c>
      <c r="P1737">
        <f t="shared" si="245"/>
        <v>252</v>
      </c>
      <c r="Q1737">
        <f t="shared" si="246"/>
        <v>0.21052631578947367</v>
      </c>
      <c r="R1737">
        <f t="shared" si="247"/>
        <v>1197</v>
      </c>
      <c r="S1737">
        <f t="shared" si="248"/>
        <v>252</v>
      </c>
      <c r="T1737" t="str">
        <f t="shared" si="249"/>
        <v>Jan</v>
      </c>
      <c r="U1737" t="str">
        <f t="shared" si="250"/>
        <v>Jan-2025</v>
      </c>
      <c r="V1737" s="3">
        <f t="shared" si="251"/>
        <v>45658</v>
      </c>
      <c r="W1737" t="str">
        <f>VLOOKUP(D1737,Products!A:G,3,FALSE)</f>
        <v>Home &amp; Kitchen</v>
      </c>
      <c r="X1737" t="str">
        <f>VLOOKUP(D1737,Products!A:G,2,FALSE)</f>
        <v>Mixer Grinder</v>
      </c>
    </row>
    <row r="1738" spans="1:24">
      <c r="A1738" s="1" t="s">
        <v>3550</v>
      </c>
      <c r="B1738" s="2">
        <v>45789</v>
      </c>
      <c r="C1738" s="1" t="s">
        <v>582</v>
      </c>
      <c r="D1738" s="1" t="s">
        <v>1710</v>
      </c>
      <c r="E1738" s="1">
        <v>2</v>
      </c>
      <c r="F1738" s="1">
        <v>3999</v>
      </c>
      <c r="G1738" s="1">
        <v>0</v>
      </c>
      <c r="H1738" s="1" t="s">
        <v>1801</v>
      </c>
      <c r="I1738" s="1" t="s">
        <v>1815</v>
      </c>
      <c r="J1738" s="1" t="s">
        <v>1815</v>
      </c>
      <c r="K1738" s="1" t="s">
        <v>1813</v>
      </c>
      <c r="L1738" s="1">
        <v>40</v>
      </c>
      <c r="M1738" s="1">
        <v>3007</v>
      </c>
      <c r="N1738">
        <f t="shared" si="243"/>
        <v>7998</v>
      </c>
      <c r="O1738">
        <f t="shared" si="244"/>
        <v>6014</v>
      </c>
      <c r="P1738">
        <f t="shared" si="245"/>
        <v>1984</v>
      </c>
      <c r="Q1738">
        <f t="shared" si="246"/>
        <v>0.24806201550387597</v>
      </c>
      <c r="R1738">
        <f t="shared" si="247"/>
        <v>0</v>
      </c>
      <c r="S1738">
        <f t="shared" si="248"/>
        <v>0</v>
      </c>
      <c r="T1738" t="str">
        <f t="shared" si="249"/>
        <v>May</v>
      </c>
      <c r="U1738" t="str">
        <f t="shared" si="250"/>
        <v>May-2025</v>
      </c>
      <c r="V1738" s="3">
        <f t="shared" si="251"/>
        <v>45778</v>
      </c>
      <c r="W1738" t="str">
        <f>VLOOKUP(D1738,Products!A:G,3,FALSE)</f>
        <v>Fashion</v>
      </c>
      <c r="X1738" t="str">
        <f>VLOOKUP(D1738,Products!A:G,2,FALSE)</f>
        <v>Sneakers</v>
      </c>
    </row>
    <row r="1739" spans="1:24">
      <c r="A1739" s="1" t="s">
        <v>3551</v>
      </c>
      <c r="B1739" s="2">
        <v>45436</v>
      </c>
      <c r="C1739" s="1" t="s">
        <v>237</v>
      </c>
      <c r="D1739" s="1" t="s">
        <v>1688</v>
      </c>
      <c r="E1739" s="1">
        <v>1</v>
      </c>
      <c r="F1739" s="1">
        <v>999</v>
      </c>
      <c r="G1739" s="1">
        <v>249.75</v>
      </c>
      <c r="H1739" s="1" t="s">
        <v>1812</v>
      </c>
      <c r="I1739" s="1" t="s">
        <v>1802</v>
      </c>
      <c r="J1739" s="1" t="s">
        <v>1802</v>
      </c>
      <c r="K1739" s="1" t="s">
        <v>1803</v>
      </c>
      <c r="L1739" s="1">
        <v>100</v>
      </c>
      <c r="M1739" s="1">
        <v>813</v>
      </c>
      <c r="N1739">
        <f t="shared" si="243"/>
        <v>749.25</v>
      </c>
      <c r="O1739">
        <f t="shared" si="244"/>
        <v>813</v>
      </c>
      <c r="P1739">
        <f t="shared" si="245"/>
        <v>-63.75</v>
      </c>
      <c r="Q1739">
        <f t="shared" si="246"/>
        <v>-8.5085085085085083E-2</v>
      </c>
      <c r="R1739">
        <f t="shared" si="247"/>
        <v>749.25</v>
      </c>
      <c r="S1739">
        <f t="shared" si="248"/>
        <v>-63.75</v>
      </c>
      <c r="T1739" t="str">
        <f t="shared" si="249"/>
        <v>May</v>
      </c>
      <c r="U1739" t="str">
        <f t="shared" si="250"/>
        <v>May-2024</v>
      </c>
      <c r="V1739" s="3">
        <f t="shared" si="251"/>
        <v>45413</v>
      </c>
      <c r="W1739" t="str">
        <f>VLOOKUP(D1739,Products!A:G,3,FALSE)</f>
        <v>Electronics</v>
      </c>
      <c r="X1739" t="str">
        <f>VLOOKUP(D1739,Products!A:G,2,FALSE)</f>
        <v>Smartwatch</v>
      </c>
    </row>
    <row r="1740" spans="1:24">
      <c r="A1740" s="1" t="s">
        <v>3552</v>
      </c>
      <c r="B1740" s="2">
        <v>45685</v>
      </c>
      <c r="C1740" s="1" t="s">
        <v>1379</v>
      </c>
      <c r="D1740" s="1" t="s">
        <v>1707</v>
      </c>
      <c r="E1740" s="1">
        <v>4</v>
      </c>
      <c r="F1740" s="1">
        <v>2499</v>
      </c>
      <c r="G1740" s="1">
        <v>1499.4</v>
      </c>
      <c r="H1740" s="1" t="s">
        <v>1801</v>
      </c>
      <c r="I1740" s="1" t="s">
        <v>1802</v>
      </c>
      <c r="J1740" s="1" t="s">
        <v>1809</v>
      </c>
      <c r="K1740" s="1" t="s">
        <v>1813</v>
      </c>
      <c r="L1740" s="1">
        <v>70</v>
      </c>
      <c r="M1740" s="1">
        <v>1584</v>
      </c>
      <c r="N1740">
        <f t="shared" si="243"/>
        <v>8496.6</v>
      </c>
      <c r="O1740">
        <f t="shared" si="244"/>
        <v>6336</v>
      </c>
      <c r="P1740">
        <f t="shared" si="245"/>
        <v>2160.6000000000004</v>
      </c>
      <c r="Q1740">
        <f t="shared" si="246"/>
        <v>0.25428995127462756</v>
      </c>
      <c r="R1740">
        <f t="shared" si="247"/>
        <v>8496.6</v>
      </c>
      <c r="S1740">
        <f t="shared" si="248"/>
        <v>2160.6000000000004</v>
      </c>
      <c r="T1740" t="str">
        <f t="shared" si="249"/>
        <v>Jan</v>
      </c>
      <c r="U1740" t="str">
        <f t="shared" si="250"/>
        <v>Jan-2025</v>
      </c>
      <c r="V1740" s="3">
        <f t="shared" si="251"/>
        <v>45658</v>
      </c>
      <c r="W1740" t="str">
        <f>VLOOKUP(D1740,Products!A:G,3,FALSE)</f>
        <v>Fashion</v>
      </c>
      <c r="X1740" t="str">
        <f>VLOOKUP(D1740,Products!A:G,2,FALSE)</f>
        <v>Sneakers</v>
      </c>
    </row>
    <row r="1741" spans="1:24">
      <c r="A1741" s="1" t="s">
        <v>3553</v>
      </c>
      <c r="B1741" s="2">
        <v>45888</v>
      </c>
      <c r="C1741" s="1" t="s">
        <v>1197</v>
      </c>
      <c r="D1741" s="1" t="s">
        <v>1725</v>
      </c>
      <c r="E1741" s="1">
        <v>3</v>
      </c>
      <c r="F1741" s="1">
        <v>2499</v>
      </c>
      <c r="G1741" s="1">
        <v>0</v>
      </c>
      <c r="H1741" s="1" t="s">
        <v>1805</v>
      </c>
      <c r="I1741" s="1" t="s">
        <v>1815</v>
      </c>
      <c r="J1741" s="1" t="s">
        <v>1815</v>
      </c>
      <c r="K1741" s="1" t="s">
        <v>1813</v>
      </c>
      <c r="L1741" s="1">
        <v>60</v>
      </c>
      <c r="M1741" s="1">
        <v>1833</v>
      </c>
      <c r="N1741">
        <f t="shared" si="243"/>
        <v>7497</v>
      </c>
      <c r="O1741">
        <f t="shared" si="244"/>
        <v>5499</v>
      </c>
      <c r="P1741">
        <f t="shared" si="245"/>
        <v>1998</v>
      </c>
      <c r="Q1741">
        <f t="shared" si="246"/>
        <v>0.26650660264105641</v>
      </c>
      <c r="R1741">
        <f t="shared" si="247"/>
        <v>0</v>
      </c>
      <c r="S1741">
        <f t="shared" si="248"/>
        <v>0</v>
      </c>
      <c r="T1741" t="str">
        <f t="shared" si="249"/>
        <v>Aug</v>
      </c>
      <c r="U1741" t="str">
        <f t="shared" si="250"/>
        <v>Aug-2025</v>
      </c>
      <c r="V1741" s="3">
        <f t="shared" si="251"/>
        <v>45870</v>
      </c>
      <c r="W1741" t="str">
        <f>VLOOKUP(D1741,Products!A:G,3,FALSE)</f>
        <v>Home &amp; Kitchen</v>
      </c>
      <c r="X1741" t="str">
        <f>VLOOKUP(D1741,Products!A:G,2,FALSE)</f>
        <v>Mixer Grinder</v>
      </c>
    </row>
    <row r="1742" spans="1:24">
      <c r="A1742" s="1" t="s">
        <v>3554</v>
      </c>
      <c r="B1742" s="2">
        <v>45839</v>
      </c>
      <c r="C1742" s="1" t="s">
        <v>1498</v>
      </c>
      <c r="D1742" s="1" t="s">
        <v>1692</v>
      </c>
      <c r="E1742" s="1">
        <v>3</v>
      </c>
      <c r="F1742" s="1">
        <v>499</v>
      </c>
      <c r="G1742" s="1">
        <v>0</v>
      </c>
      <c r="H1742" s="1" t="s">
        <v>1805</v>
      </c>
      <c r="I1742" s="1" t="s">
        <v>1802</v>
      </c>
      <c r="J1742" s="1" t="s">
        <v>1802</v>
      </c>
      <c r="K1742" s="1" t="s">
        <v>1813</v>
      </c>
      <c r="L1742" s="1">
        <v>60</v>
      </c>
      <c r="M1742" s="1">
        <v>403</v>
      </c>
      <c r="N1742">
        <f t="shared" si="243"/>
        <v>1497</v>
      </c>
      <c r="O1742">
        <f t="shared" si="244"/>
        <v>1209</v>
      </c>
      <c r="P1742">
        <f t="shared" si="245"/>
        <v>288</v>
      </c>
      <c r="Q1742">
        <f t="shared" si="246"/>
        <v>0.19238476953907815</v>
      </c>
      <c r="R1742">
        <f t="shared" si="247"/>
        <v>1497</v>
      </c>
      <c r="S1742">
        <f t="shared" si="248"/>
        <v>288</v>
      </c>
      <c r="T1742" t="str">
        <f t="shared" si="249"/>
        <v>Jul</v>
      </c>
      <c r="U1742" t="str">
        <f t="shared" si="250"/>
        <v>Jul-2025</v>
      </c>
      <c r="V1742" s="3">
        <f t="shared" si="251"/>
        <v>45839</v>
      </c>
      <c r="W1742" t="str">
        <f>VLOOKUP(D1742,Products!A:G,3,FALSE)</f>
        <v>Electronics</v>
      </c>
      <c r="X1742" t="str">
        <f>VLOOKUP(D1742,Products!A:G,2,FALSE)</f>
        <v>Power Bank</v>
      </c>
    </row>
    <row r="1743" spans="1:24">
      <c r="A1743" s="1" t="s">
        <v>3555</v>
      </c>
      <c r="B1743" s="2">
        <v>45643</v>
      </c>
      <c r="C1743" s="1" t="s">
        <v>539</v>
      </c>
      <c r="D1743" s="1" t="s">
        <v>1772</v>
      </c>
      <c r="E1743" s="1">
        <v>1</v>
      </c>
      <c r="F1743" s="1">
        <v>1999</v>
      </c>
      <c r="G1743" s="1">
        <v>0</v>
      </c>
      <c r="H1743" s="1" t="s">
        <v>1823</v>
      </c>
      <c r="I1743" s="1" t="s">
        <v>1802</v>
      </c>
      <c r="J1743" s="1" t="s">
        <v>1802</v>
      </c>
      <c r="K1743" s="1" t="s">
        <v>1810</v>
      </c>
      <c r="L1743" s="1">
        <v>50</v>
      </c>
      <c r="M1743" s="1">
        <v>1506</v>
      </c>
      <c r="N1743">
        <f t="shared" si="243"/>
        <v>1999</v>
      </c>
      <c r="O1743">
        <f t="shared" si="244"/>
        <v>1506</v>
      </c>
      <c r="P1743">
        <f t="shared" si="245"/>
        <v>493</v>
      </c>
      <c r="Q1743">
        <f t="shared" si="246"/>
        <v>0.2466233116558279</v>
      </c>
      <c r="R1743">
        <f t="shared" si="247"/>
        <v>1999</v>
      </c>
      <c r="S1743">
        <f t="shared" si="248"/>
        <v>493</v>
      </c>
      <c r="T1743" t="str">
        <f t="shared" si="249"/>
        <v>Dec</v>
      </c>
      <c r="U1743" t="str">
        <f t="shared" si="250"/>
        <v>Dec-2024</v>
      </c>
      <c r="V1743" s="3">
        <f t="shared" si="251"/>
        <v>45627</v>
      </c>
      <c r="W1743" t="str">
        <f>VLOOKUP(D1743,Products!A:G,3,FALSE)</f>
        <v>Beauty &amp; Personal Care</v>
      </c>
      <c r="X1743" t="str">
        <f>VLOOKUP(D1743,Products!A:G,2,FALSE)</f>
        <v>Perfume</v>
      </c>
    </row>
    <row r="1744" spans="1:24">
      <c r="A1744" s="1" t="s">
        <v>3556</v>
      </c>
      <c r="B1744" s="2">
        <v>45387</v>
      </c>
      <c r="C1744" s="1" t="s">
        <v>1470</v>
      </c>
      <c r="D1744" s="1" t="s">
        <v>1686</v>
      </c>
      <c r="E1744" s="1">
        <v>2</v>
      </c>
      <c r="F1744" s="1">
        <v>1299</v>
      </c>
      <c r="G1744" s="1">
        <v>389.7</v>
      </c>
      <c r="H1744" s="1" t="s">
        <v>1812</v>
      </c>
      <c r="I1744" s="1" t="s">
        <v>1802</v>
      </c>
      <c r="J1744" s="1" t="s">
        <v>1802</v>
      </c>
      <c r="K1744" s="1" t="s">
        <v>1813</v>
      </c>
      <c r="L1744" s="1">
        <v>80</v>
      </c>
      <c r="M1744" s="1">
        <v>881</v>
      </c>
      <c r="N1744">
        <f t="shared" si="243"/>
        <v>2208.3000000000002</v>
      </c>
      <c r="O1744">
        <f t="shared" si="244"/>
        <v>1762</v>
      </c>
      <c r="P1744">
        <f t="shared" si="245"/>
        <v>446.30000000000018</v>
      </c>
      <c r="Q1744">
        <f t="shared" si="246"/>
        <v>0.20210116379115162</v>
      </c>
      <c r="R1744">
        <f t="shared" si="247"/>
        <v>2208.3000000000002</v>
      </c>
      <c r="S1744">
        <f t="shared" si="248"/>
        <v>446.30000000000018</v>
      </c>
      <c r="T1744" t="str">
        <f t="shared" si="249"/>
        <v>Apr</v>
      </c>
      <c r="U1744" t="str">
        <f t="shared" si="250"/>
        <v>Apr-2024</v>
      </c>
      <c r="V1744" s="3">
        <f t="shared" si="251"/>
        <v>45383</v>
      </c>
      <c r="W1744" t="str">
        <f>VLOOKUP(D1744,Products!A:G,3,FALSE)</f>
        <v>Electronics</v>
      </c>
      <c r="X1744" t="str">
        <f>VLOOKUP(D1744,Products!A:G,2,FALSE)</f>
        <v>Smartwatch</v>
      </c>
    </row>
    <row r="1745" spans="1:24">
      <c r="A1745" s="1" t="s">
        <v>3557</v>
      </c>
      <c r="B1745" s="2">
        <v>45813</v>
      </c>
      <c r="C1745" s="1" t="s">
        <v>1345</v>
      </c>
      <c r="D1745" s="1" t="s">
        <v>1788</v>
      </c>
      <c r="E1745" s="1">
        <v>1</v>
      </c>
      <c r="F1745" s="1">
        <v>3999</v>
      </c>
      <c r="G1745" s="1">
        <v>399.9</v>
      </c>
      <c r="H1745" s="1" t="s">
        <v>1812</v>
      </c>
      <c r="I1745" s="1" t="s">
        <v>1802</v>
      </c>
      <c r="J1745" s="1" t="s">
        <v>1809</v>
      </c>
      <c r="K1745" s="1" t="s">
        <v>1819</v>
      </c>
      <c r="L1745" s="1">
        <v>80</v>
      </c>
      <c r="M1745" s="1">
        <v>3076</v>
      </c>
      <c r="N1745">
        <f t="shared" si="243"/>
        <v>3599.1</v>
      </c>
      <c r="O1745">
        <f t="shared" si="244"/>
        <v>3076</v>
      </c>
      <c r="P1745">
        <f t="shared" si="245"/>
        <v>523.09999999999991</v>
      </c>
      <c r="Q1745">
        <f t="shared" si="246"/>
        <v>0.1453418910283126</v>
      </c>
      <c r="R1745">
        <f t="shared" si="247"/>
        <v>3599.1</v>
      </c>
      <c r="S1745">
        <f t="shared" si="248"/>
        <v>523.09999999999991</v>
      </c>
      <c r="T1745" t="str">
        <f t="shared" si="249"/>
        <v>Jun</v>
      </c>
      <c r="U1745" t="str">
        <f t="shared" si="250"/>
        <v>Jun-2025</v>
      </c>
      <c r="V1745" s="3">
        <f t="shared" si="251"/>
        <v>45809</v>
      </c>
      <c r="W1745" t="str">
        <f>VLOOKUP(D1745,Products!A:G,3,FALSE)</f>
        <v>Sports &amp; Fitness</v>
      </c>
      <c r="X1745" t="str">
        <f>VLOOKUP(D1745,Products!A:G,2,FALSE)</f>
        <v>Dumbbells</v>
      </c>
    </row>
    <row r="1746" spans="1:24">
      <c r="A1746" s="1" t="s">
        <v>3558</v>
      </c>
      <c r="B1746" s="2">
        <v>45431</v>
      </c>
      <c r="C1746" s="1" t="s">
        <v>1552</v>
      </c>
      <c r="D1746" s="1" t="s">
        <v>1748</v>
      </c>
      <c r="E1746" s="1">
        <v>2</v>
      </c>
      <c r="F1746" s="1">
        <v>299</v>
      </c>
      <c r="G1746" s="1">
        <v>29.9</v>
      </c>
      <c r="H1746" s="1" t="s">
        <v>1805</v>
      </c>
      <c r="I1746" s="1" t="s">
        <v>1802</v>
      </c>
      <c r="J1746" s="1" t="s">
        <v>1802</v>
      </c>
      <c r="K1746" s="1" t="s">
        <v>1813</v>
      </c>
      <c r="L1746" s="1">
        <v>50</v>
      </c>
      <c r="M1746" s="1">
        <v>170</v>
      </c>
      <c r="N1746">
        <f t="shared" si="243"/>
        <v>568.1</v>
      </c>
      <c r="O1746">
        <f t="shared" si="244"/>
        <v>340</v>
      </c>
      <c r="P1746">
        <f t="shared" si="245"/>
        <v>228.10000000000002</v>
      </c>
      <c r="Q1746">
        <f t="shared" si="246"/>
        <v>0.40151381798979058</v>
      </c>
      <c r="R1746">
        <f t="shared" si="247"/>
        <v>568.1</v>
      </c>
      <c r="S1746">
        <f t="shared" si="248"/>
        <v>228.10000000000002</v>
      </c>
      <c r="T1746" t="str">
        <f t="shared" si="249"/>
        <v>May</v>
      </c>
      <c r="U1746" t="str">
        <f t="shared" si="250"/>
        <v>May-2024</v>
      </c>
      <c r="V1746" s="3">
        <f t="shared" si="251"/>
        <v>45413</v>
      </c>
      <c r="W1746" t="str">
        <f>VLOOKUP(D1746,Products!A:G,3,FALSE)</f>
        <v>Beauty &amp; Personal Care</v>
      </c>
      <c r="X1746" t="str">
        <f>VLOOKUP(D1746,Products!A:G,2,FALSE)</f>
        <v>Face Wash</v>
      </c>
    </row>
    <row r="1747" spans="1:24">
      <c r="A1747" s="1" t="s">
        <v>3559</v>
      </c>
      <c r="B1747" s="2">
        <v>45712</v>
      </c>
      <c r="C1747" s="1" t="s">
        <v>614</v>
      </c>
      <c r="D1747" s="1" t="s">
        <v>1732</v>
      </c>
      <c r="E1747" s="1">
        <v>3</v>
      </c>
      <c r="F1747" s="1">
        <v>1599</v>
      </c>
      <c r="G1747" s="1">
        <v>0</v>
      </c>
      <c r="H1747" s="1" t="s">
        <v>1823</v>
      </c>
      <c r="I1747" s="1" t="s">
        <v>1802</v>
      </c>
      <c r="J1747" s="1" t="s">
        <v>1802</v>
      </c>
      <c r="K1747" s="1" t="s">
        <v>1813</v>
      </c>
      <c r="L1747" s="1">
        <v>80</v>
      </c>
      <c r="M1747" s="1">
        <v>1138</v>
      </c>
      <c r="N1747">
        <f t="shared" si="243"/>
        <v>4797</v>
      </c>
      <c r="O1747">
        <f t="shared" si="244"/>
        <v>3414</v>
      </c>
      <c r="P1747">
        <f t="shared" si="245"/>
        <v>1383</v>
      </c>
      <c r="Q1747">
        <f t="shared" si="246"/>
        <v>0.28830519074421512</v>
      </c>
      <c r="R1747">
        <f t="shared" si="247"/>
        <v>4797</v>
      </c>
      <c r="S1747">
        <f t="shared" si="248"/>
        <v>1383</v>
      </c>
      <c r="T1747" t="str">
        <f t="shared" si="249"/>
        <v>Feb</v>
      </c>
      <c r="U1747" t="str">
        <f t="shared" si="250"/>
        <v>Feb-2025</v>
      </c>
      <c r="V1747" s="3">
        <f t="shared" si="251"/>
        <v>45689</v>
      </c>
      <c r="W1747" t="str">
        <f>VLOOKUP(D1747,Products!A:G,3,FALSE)</f>
        <v>Home &amp; Kitchen</v>
      </c>
      <c r="X1747" t="str">
        <f>VLOOKUP(D1747,Products!A:G,2,FALSE)</f>
        <v>Air Fryer</v>
      </c>
    </row>
    <row r="1748" spans="1:24">
      <c r="A1748" s="1" t="s">
        <v>3560</v>
      </c>
      <c r="B1748" s="2">
        <v>45896</v>
      </c>
      <c r="C1748" s="1" t="s">
        <v>418</v>
      </c>
      <c r="D1748" s="1" t="s">
        <v>1704</v>
      </c>
      <c r="E1748" s="1">
        <v>3</v>
      </c>
      <c r="F1748" s="1">
        <v>599</v>
      </c>
      <c r="G1748" s="1">
        <v>0</v>
      </c>
      <c r="H1748" s="1" t="s">
        <v>1805</v>
      </c>
      <c r="I1748" s="1" t="s">
        <v>1802</v>
      </c>
      <c r="J1748" s="1" t="s">
        <v>1809</v>
      </c>
      <c r="K1748" s="1" t="s">
        <v>1819</v>
      </c>
      <c r="L1748" s="1">
        <v>60</v>
      </c>
      <c r="M1748" s="1">
        <v>363</v>
      </c>
      <c r="N1748">
        <f t="shared" si="243"/>
        <v>1797</v>
      </c>
      <c r="O1748">
        <f t="shared" si="244"/>
        <v>1089</v>
      </c>
      <c r="P1748">
        <f t="shared" si="245"/>
        <v>708</v>
      </c>
      <c r="Q1748">
        <f t="shared" si="246"/>
        <v>0.39398998330550916</v>
      </c>
      <c r="R1748">
        <f t="shared" si="247"/>
        <v>1797</v>
      </c>
      <c r="S1748">
        <f t="shared" si="248"/>
        <v>708</v>
      </c>
      <c r="T1748" t="str">
        <f t="shared" si="249"/>
        <v>Aug</v>
      </c>
      <c r="U1748" t="str">
        <f t="shared" si="250"/>
        <v>Aug-2025</v>
      </c>
      <c r="V1748" s="3">
        <f t="shared" si="251"/>
        <v>45870</v>
      </c>
      <c r="W1748" t="str">
        <f>VLOOKUP(D1748,Products!A:G,3,FALSE)</f>
        <v>Fashion</v>
      </c>
      <c r="X1748" t="str">
        <f>VLOOKUP(D1748,Products!A:G,2,FALSE)</f>
        <v>Jeans</v>
      </c>
    </row>
    <row r="1749" spans="1:24">
      <c r="A1749" s="1" t="s">
        <v>3561</v>
      </c>
      <c r="B1749" s="2">
        <v>45399</v>
      </c>
      <c r="C1749" s="1" t="s">
        <v>508</v>
      </c>
      <c r="D1749" s="1" t="s">
        <v>1799</v>
      </c>
      <c r="E1749" s="1">
        <v>2</v>
      </c>
      <c r="F1749" s="1">
        <v>4999</v>
      </c>
      <c r="G1749" s="1">
        <v>0</v>
      </c>
      <c r="H1749" s="1" t="s">
        <v>1821</v>
      </c>
      <c r="I1749" s="1" t="s">
        <v>1802</v>
      </c>
      <c r="J1749" s="1" t="s">
        <v>1802</v>
      </c>
      <c r="K1749" s="1" t="s">
        <v>1817</v>
      </c>
      <c r="L1749" s="1">
        <v>50</v>
      </c>
      <c r="M1749" s="1">
        <v>3463</v>
      </c>
      <c r="N1749">
        <f t="shared" si="243"/>
        <v>9998</v>
      </c>
      <c r="O1749">
        <f t="shared" si="244"/>
        <v>6926</v>
      </c>
      <c r="P1749">
        <f t="shared" si="245"/>
        <v>3072</v>
      </c>
      <c r="Q1749">
        <f t="shared" si="246"/>
        <v>0.30726145229045809</v>
      </c>
      <c r="R1749">
        <f t="shared" si="247"/>
        <v>9998</v>
      </c>
      <c r="S1749">
        <f t="shared" si="248"/>
        <v>3072</v>
      </c>
      <c r="T1749" t="str">
        <f t="shared" si="249"/>
        <v>Apr</v>
      </c>
      <c r="U1749" t="str">
        <f t="shared" si="250"/>
        <v>Apr-2024</v>
      </c>
      <c r="V1749" s="3">
        <f t="shared" si="251"/>
        <v>45383</v>
      </c>
      <c r="W1749" t="str">
        <f>VLOOKUP(D1749,Products!A:G,3,FALSE)</f>
        <v>Sports &amp; Fitness</v>
      </c>
      <c r="X1749" t="str">
        <f>VLOOKUP(D1749,Products!A:G,2,FALSE)</f>
        <v>Cricket Bat</v>
      </c>
    </row>
    <row r="1750" spans="1:24">
      <c r="A1750" s="1" t="s">
        <v>3562</v>
      </c>
      <c r="B1750" s="2">
        <v>45560</v>
      </c>
      <c r="C1750" s="1" t="s">
        <v>377</v>
      </c>
      <c r="D1750" s="1" t="s">
        <v>1743</v>
      </c>
      <c r="E1750" s="1">
        <v>1</v>
      </c>
      <c r="F1750" s="1">
        <v>299</v>
      </c>
      <c r="G1750" s="1">
        <v>14.95</v>
      </c>
      <c r="H1750" s="1" t="s">
        <v>1805</v>
      </c>
      <c r="I1750" s="1" t="s">
        <v>1802</v>
      </c>
      <c r="J1750" s="1" t="s">
        <v>1802</v>
      </c>
      <c r="K1750" s="1" t="s">
        <v>1810</v>
      </c>
      <c r="L1750" s="1">
        <v>80</v>
      </c>
      <c r="M1750" s="1">
        <v>188</v>
      </c>
      <c r="N1750">
        <f t="shared" si="243"/>
        <v>284.05</v>
      </c>
      <c r="O1750">
        <f t="shared" si="244"/>
        <v>188</v>
      </c>
      <c r="P1750">
        <f t="shared" si="245"/>
        <v>96.050000000000011</v>
      </c>
      <c r="Q1750">
        <f t="shared" si="246"/>
        <v>0.33814469283576837</v>
      </c>
      <c r="R1750">
        <f t="shared" si="247"/>
        <v>284.05</v>
      </c>
      <c r="S1750">
        <f t="shared" si="248"/>
        <v>96.050000000000011</v>
      </c>
      <c r="T1750" t="str">
        <f t="shared" si="249"/>
        <v>Sep</v>
      </c>
      <c r="U1750" t="str">
        <f t="shared" si="250"/>
        <v>Sep-2024</v>
      </c>
      <c r="V1750" s="3">
        <f t="shared" si="251"/>
        <v>45536</v>
      </c>
      <c r="W1750" t="str">
        <f>VLOOKUP(D1750,Products!A:G,3,FALSE)</f>
        <v>Home &amp; Kitchen</v>
      </c>
      <c r="X1750" t="str">
        <f>VLOOKUP(D1750,Products!A:G,2,FALSE)</f>
        <v>Storage Box</v>
      </c>
    </row>
    <row r="1751" spans="1:24">
      <c r="A1751" s="1" t="s">
        <v>3563</v>
      </c>
      <c r="B1751" s="2">
        <v>45364</v>
      </c>
      <c r="C1751" s="1" t="s">
        <v>380</v>
      </c>
      <c r="D1751" s="1" t="s">
        <v>1717</v>
      </c>
      <c r="E1751" s="1">
        <v>2</v>
      </c>
      <c r="F1751" s="1">
        <v>399</v>
      </c>
      <c r="G1751" s="1">
        <v>39.9</v>
      </c>
      <c r="H1751" s="1" t="s">
        <v>1805</v>
      </c>
      <c r="I1751" s="1" t="s">
        <v>1802</v>
      </c>
      <c r="J1751" s="1" t="s">
        <v>1802</v>
      </c>
      <c r="K1751" s="1" t="s">
        <v>1810</v>
      </c>
      <c r="L1751" s="1">
        <v>80</v>
      </c>
      <c r="M1751" s="1">
        <v>226</v>
      </c>
      <c r="N1751">
        <f t="shared" si="243"/>
        <v>758.1</v>
      </c>
      <c r="O1751">
        <f t="shared" si="244"/>
        <v>452</v>
      </c>
      <c r="P1751">
        <f t="shared" si="245"/>
        <v>306.10000000000002</v>
      </c>
      <c r="Q1751">
        <f t="shared" si="246"/>
        <v>0.40377258936815724</v>
      </c>
      <c r="R1751">
        <f t="shared" si="247"/>
        <v>758.1</v>
      </c>
      <c r="S1751">
        <f t="shared" si="248"/>
        <v>306.10000000000002</v>
      </c>
      <c r="T1751" t="str">
        <f t="shared" si="249"/>
        <v>Mar</v>
      </c>
      <c r="U1751" t="str">
        <f t="shared" si="250"/>
        <v>Mar-2024</v>
      </c>
      <c r="V1751" s="3">
        <f t="shared" si="251"/>
        <v>45352</v>
      </c>
      <c r="W1751" t="str">
        <f>VLOOKUP(D1751,Products!A:G,3,FALSE)</f>
        <v>Fashion</v>
      </c>
      <c r="X1751" t="str">
        <f>VLOOKUP(D1751,Products!A:G,2,FALSE)</f>
        <v>Backpack</v>
      </c>
    </row>
    <row r="1752" spans="1:24">
      <c r="A1752" s="1" t="s">
        <v>3564</v>
      </c>
      <c r="B1752" s="2">
        <v>45715</v>
      </c>
      <c r="C1752" s="1" t="s">
        <v>998</v>
      </c>
      <c r="D1752" s="1" t="s">
        <v>1783</v>
      </c>
      <c r="E1752" s="1">
        <v>1</v>
      </c>
      <c r="F1752" s="1">
        <v>799</v>
      </c>
      <c r="G1752" s="1">
        <v>0</v>
      </c>
      <c r="H1752" s="1" t="s">
        <v>1823</v>
      </c>
      <c r="I1752" s="1" t="s">
        <v>1802</v>
      </c>
      <c r="J1752" s="1" t="s">
        <v>1802</v>
      </c>
      <c r="K1752" s="1" t="s">
        <v>1803</v>
      </c>
      <c r="L1752" s="1">
        <v>70</v>
      </c>
      <c r="M1752" s="1">
        <v>560</v>
      </c>
      <c r="N1752">
        <f t="shared" si="243"/>
        <v>799</v>
      </c>
      <c r="O1752">
        <f t="shared" si="244"/>
        <v>560</v>
      </c>
      <c r="P1752">
        <f t="shared" si="245"/>
        <v>239</v>
      </c>
      <c r="Q1752">
        <f t="shared" si="246"/>
        <v>0.29912390488110135</v>
      </c>
      <c r="R1752">
        <f t="shared" si="247"/>
        <v>799</v>
      </c>
      <c r="S1752">
        <f t="shared" si="248"/>
        <v>239</v>
      </c>
      <c r="T1752" t="str">
        <f t="shared" si="249"/>
        <v>Feb</v>
      </c>
      <c r="U1752" t="str">
        <f t="shared" si="250"/>
        <v>Feb-2025</v>
      </c>
      <c r="V1752" s="3">
        <f t="shared" si="251"/>
        <v>45689</v>
      </c>
      <c r="W1752" t="str">
        <f>VLOOKUP(D1752,Products!A:G,3,FALSE)</f>
        <v>Sports &amp; Fitness</v>
      </c>
      <c r="X1752" t="str">
        <f>VLOOKUP(D1752,Products!A:G,2,FALSE)</f>
        <v>Running Shoes</v>
      </c>
    </row>
    <row r="1753" spans="1:24">
      <c r="A1753" s="1" t="s">
        <v>3565</v>
      </c>
      <c r="B1753" s="2">
        <v>45897</v>
      </c>
      <c r="C1753" s="1" t="s">
        <v>196</v>
      </c>
      <c r="D1753" s="1" t="s">
        <v>1773</v>
      </c>
      <c r="E1753" s="1">
        <v>2</v>
      </c>
      <c r="F1753" s="1">
        <v>6999</v>
      </c>
      <c r="G1753" s="1">
        <v>0</v>
      </c>
      <c r="H1753" s="1" t="s">
        <v>1821</v>
      </c>
      <c r="I1753" s="1" t="s">
        <v>1802</v>
      </c>
      <c r="J1753" s="1" t="s">
        <v>1802</v>
      </c>
      <c r="K1753" s="1" t="s">
        <v>1813</v>
      </c>
      <c r="L1753" s="1">
        <v>100</v>
      </c>
      <c r="M1753" s="1">
        <v>4949</v>
      </c>
      <c r="N1753">
        <f t="shared" si="243"/>
        <v>13998</v>
      </c>
      <c r="O1753">
        <f t="shared" si="244"/>
        <v>9898</v>
      </c>
      <c r="P1753">
        <f t="shared" si="245"/>
        <v>4100</v>
      </c>
      <c r="Q1753">
        <f t="shared" si="246"/>
        <v>0.29289898556936705</v>
      </c>
      <c r="R1753">
        <f t="shared" si="247"/>
        <v>13998</v>
      </c>
      <c r="S1753">
        <f t="shared" si="248"/>
        <v>4100</v>
      </c>
      <c r="T1753" t="str">
        <f t="shared" si="249"/>
        <v>Aug</v>
      </c>
      <c r="U1753" t="str">
        <f t="shared" si="250"/>
        <v>Aug-2025</v>
      </c>
      <c r="V1753" s="3">
        <f t="shared" si="251"/>
        <v>45870</v>
      </c>
      <c r="W1753" t="str">
        <f>VLOOKUP(D1753,Products!A:G,3,FALSE)</f>
        <v>Beauty &amp; Personal Care</v>
      </c>
      <c r="X1753" t="str">
        <f>VLOOKUP(D1753,Products!A:G,2,FALSE)</f>
        <v>Perfume</v>
      </c>
    </row>
    <row r="1754" spans="1:24">
      <c r="A1754" s="1" t="s">
        <v>3566</v>
      </c>
      <c r="B1754" s="2">
        <v>45864</v>
      </c>
      <c r="C1754" s="1" t="s">
        <v>1646</v>
      </c>
      <c r="D1754" s="1" t="s">
        <v>1693</v>
      </c>
      <c r="E1754" s="1">
        <v>3</v>
      </c>
      <c r="F1754" s="1">
        <v>499</v>
      </c>
      <c r="G1754" s="1">
        <v>0</v>
      </c>
      <c r="H1754" s="1" t="s">
        <v>1805</v>
      </c>
      <c r="I1754" s="1" t="s">
        <v>1802</v>
      </c>
      <c r="J1754" s="1" t="s">
        <v>1802</v>
      </c>
      <c r="K1754" s="1" t="s">
        <v>1810</v>
      </c>
      <c r="L1754" s="1">
        <v>70</v>
      </c>
      <c r="M1754" s="1">
        <v>391</v>
      </c>
      <c r="N1754">
        <f t="shared" si="243"/>
        <v>1497</v>
      </c>
      <c r="O1754">
        <f t="shared" si="244"/>
        <v>1173</v>
      </c>
      <c r="P1754">
        <f t="shared" si="245"/>
        <v>324</v>
      </c>
      <c r="Q1754">
        <f t="shared" si="246"/>
        <v>0.21643286573146292</v>
      </c>
      <c r="R1754">
        <f t="shared" si="247"/>
        <v>1497</v>
      </c>
      <c r="S1754">
        <f t="shared" si="248"/>
        <v>324</v>
      </c>
      <c r="T1754" t="str">
        <f t="shared" si="249"/>
        <v>Jul</v>
      </c>
      <c r="U1754" t="str">
        <f t="shared" si="250"/>
        <v>Jul-2025</v>
      </c>
      <c r="V1754" s="3">
        <f t="shared" si="251"/>
        <v>45839</v>
      </c>
      <c r="W1754" t="str">
        <f>VLOOKUP(D1754,Products!A:G,3,FALSE)</f>
        <v>Electronics</v>
      </c>
      <c r="X1754" t="str">
        <f>VLOOKUP(D1754,Products!A:G,2,FALSE)</f>
        <v>Power Bank</v>
      </c>
    </row>
    <row r="1755" spans="1:24">
      <c r="A1755" s="1" t="s">
        <v>3567</v>
      </c>
      <c r="B1755" s="2">
        <v>45609</v>
      </c>
      <c r="C1755" s="1" t="s">
        <v>747</v>
      </c>
      <c r="D1755" s="1" t="s">
        <v>1743</v>
      </c>
      <c r="E1755" s="1">
        <v>1</v>
      </c>
      <c r="F1755" s="1">
        <v>299</v>
      </c>
      <c r="G1755" s="1">
        <v>29.9</v>
      </c>
      <c r="H1755" s="1" t="s">
        <v>1812</v>
      </c>
      <c r="I1755" s="1" t="s">
        <v>1802</v>
      </c>
      <c r="J1755" s="1" t="s">
        <v>1802</v>
      </c>
      <c r="K1755" s="1" t="s">
        <v>1803</v>
      </c>
      <c r="L1755" s="1">
        <v>40</v>
      </c>
      <c r="M1755" s="1">
        <v>188</v>
      </c>
      <c r="N1755">
        <f t="shared" si="243"/>
        <v>269.10000000000002</v>
      </c>
      <c r="O1755">
        <f t="shared" si="244"/>
        <v>188</v>
      </c>
      <c r="P1755">
        <f t="shared" si="245"/>
        <v>81.100000000000023</v>
      </c>
      <c r="Q1755">
        <f t="shared" si="246"/>
        <v>0.30137495354886668</v>
      </c>
      <c r="R1755">
        <f t="shared" si="247"/>
        <v>269.10000000000002</v>
      </c>
      <c r="S1755">
        <f t="shared" si="248"/>
        <v>81.100000000000023</v>
      </c>
      <c r="T1755" t="str">
        <f t="shared" si="249"/>
        <v>Nov</v>
      </c>
      <c r="U1755" t="str">
        <f t="shared" si="250"/>
        <v>Nov-2024</v>
      </c>
      <c r="V1755" s="3">
        <f t="shared" si="251"/>
        <v>45597</v>
      </c>
      <c r="W1755" t="str">
        <f>VLOOKUP(D1755,Products!A:G,3,FALSE)</f>
        <v>Home &amp; Kitchen</v>
      </c>
      <c r="X1755" t="str">
        <f>VLOOKUP(D1755,Products!A:G,2,FALSE)</f>
        <v>Storage Box</v>
      </c>
    </row>
    <row r="1756" spans="1:24">
      <c r="A1756" s="1" t="s">
        <v>3568</v>
      </c>
      <c r="B1756" s="2">
        <v>45634</v>
      </c>
      <c r="C1756" s="1" t="s">
        <v>1479</v>
      </c>
      <c r="D1756" s="1" t="s">
        <v>1795</v>
      </c>
      <c r="E1756" s="1">
        <v>1</v>
      </c>
      <c r="F1756" s="1">
        <v>499</v>
      </c>
      <c r="G1756" s="1">
        <v>49.9</v>
      </c>
      <c r="H1756" s="1" t="s">
        <v>1821</v>
      </c>
      <c r="I1756" s="1" t="s">
        <v>1802</v>
      </c>
      <c r="J1756" s="1" t="s">
        <v>1802</v>
      </c>
      <c r="K1756" s="1" t="s">
        <v>1803</v>
      </c>
      <c r="L1756" s="1">
        <v>80</v>
      </c>
      <c r="M1756" s="1">
        <v>324</v>
      </c>
      <c r="N1756">
        <f t="shared" si="243"/>
        <v>449.1</v>
      </c>
      <c r="O1756">
        <f t="shared" si="244"/>
        <v>324</v>
      </c>
      <c r="P1756">
        <f t="shared" si="245"/>
        <v>125.10000000000002</v>
      </c>
      <c r="Q1756">
        <f t="shared" si="246"/>
        <v>0.27855711422845697</v>
      </c>
      <c r="R1756">
        <f t="shared" si="247"/>
        <v>449.1</v>
      </c>
      <c r="S1756">
        <f t="shared" si="248"/>
        <v>125.10000000000002</v>
      </c>
      <c r="T1756" t="str">
        <f t="shared" si="249"/>
        <v>Dec</v>
      </c>
      <c r="U1756" t="str">
        <f t="shared" si="250"/>
        <v>Dec-2024</v>
      </c>
      <c r="V1756" s="3">
        <f t="shared" si="251"/>
        <v>45627</v>
      </c>
      <c r="W1756" t="str">
        <f>VLOOKUP(D1756,Products!A:G,3,FALSE)</f>
        <v>Sports &amp; Fitness</v>
      </c>
      <c r="X1756" t="str">
        <f>VLOOKUP(D1756,Products!A:G,2,FALSE)</f>
        <v>Cricket Bat</v>
      </c>
    </row>
    <row r="1757" spans="1:24">
      <c r="A1757" s="1" t="s">
        <v>3569</v>
      </c>
      <c r="B1757" s="2">
        <v>45422</v>
      </c>
      <c r="C1757" s="1" t="s">
        <v>507</v>
      </c>
      <c r="D1757" s="1" t="s">
        <v>1682</v>
      </c>
      <c r="E1757" s="1">
        <v>1</v>
      </c>
      <c r="F1757" s="1">
        <v>1599</v>
      </c>
      <c r="G1757" s="1">
        <v>239.85</v>
      </c>
      <c r="H1757" s="1" t="s">
        <v>1805</v>
      </c>
      <c r="I1757" s="1" t="s">
        <v>1802</v>
      </c>
      <c r="J1757" s="1" t="s">
        <v>1802</v>
      </c>
      <c r="K1757" s="1" t="s">
        <v>1819</v>
      </c>
      <c r="L1757" s="1">
        <v>80</v>
      </c>
      <c r="M1757" s="1">
        <v>1169</v>
      </c>
      <c r="N1757">
        <f t="shared" si="243"/>
        <v>1359.15</v>
      </c>
      <c r="O1757">
        <f t="shared" si="244"/>
        <v>1169</v>
      </c>
      <c r="P1757">
        <f t="shared" si="245"/>
        <v>190.15000000000009</v>
      </c>
      <c r="Q1757">
        <f t="shared" si="246"/>
        <v>0.1399036162307325</v>
      </c>
      <c r="R1757">
        <f t="shared" si="247"/>
        <v>1359.15</v>
      </c>
      <c r="S1757">
        <f t="shared" si="248"/>
        <v>190.15000000000009</v>
      </c>
      <c r="T1757" t="str">
        <f t="shared" si="249"/>
        <v>May</v>
      </c>
      <c r="U1757" t="str">
        <f t="shared" si="250"/>
        <v>May-2024</v>
      </c>
      <c r="V1757" s="3">
        <f t="shared" si="251"/>
        <v>45413</v>
      </c>
      <c r="W1757" t="str">
        <f>VLOOKUP(D1757,Products!A:G,3,FALSE)</f>
        <v>Electronics</v>
      </c>
      <c r="X1757" t="str">
        <f>VLOOKUP(D1757,Products!A:G,2,FALSE)</f>
        <v>Headphones</v>
      </c>
    </row>
    <row r="1758" spans="1:24">
      <c r="A1758" s="1" t="s">
        <v>3570</v>
      </c>
      <c r="B1758" s="2">
        <v>45347</v>
      </c>
      <c r="C1758" s="1" t="s">
        <v>114</v>
      </c>
      <c r="D1758" s="1" t="s">
        <v>1670</v>
      </c>
      <c r="E1758" s="1">
        <v>2</v>
      </c>
      <c r="F1758" s="1">
        <v>599</v>
      </c>
      <c r="G1758" s="1">
        <v>0</v>
      </c>
      <c r="H1758" s="1" t="s">
        <v>1823</v>
      </c>
      <c r="I1758" s="1" t="s">
        <v>1802</v>
      </c>
      <c r="J1758" s="1" t="s">
        <v>1802</v>
      </c>
      <c r="K1758" s="1" t="s">
        <v>1810</v>
      </c>
      <c r="L1758" s="1">
        <v>80</v>
      </c>
      <c r="M1758" s="1">
        <v>426</v>
      </c>
      <c r="N1758">
        <f t="shared" si="243"/>
        <v>1198</v>
      </c>
      <c r="O1758">
        <f t="shared" si="244"/>
        <v>852</v>
      </c>
      <c r="P1758">
        <f t="shared" si="245"/>
        <v>346</v>
      </c>
      <c r="Q1758">
        <f t="shared" si="246"/>
        <v>0.28881469115191988</v>
      </c>
      <c r="R1758">
        <f t="shared" si="247"/>
        <v>1198</v>
      </c>
      <c r="S1758">
        <f t="shared" si="248"/>
        <v>346</v>
      </c>
      <c r="T1758" t="str">
        <f t="shared" si="249"/>
        <v>Feb</v>
      </c>
      <c r="U1758" t="str">
        <f t="shared" si="250"/>
        <v>Feb-2024</v>
      </c>
      <c r="V1758" s="3">
        <f t="shared" si="251"/>
        <v>45323</v>
      </c>
      <c r="W1758" t="str">
        <f>VLOOKUP(D1758,Products!A:G,3,FALSE)</f>
        <v>Electronics</v>
      </c>
      <c r="X1758" t="str">
        <f>VLOOKUP(D1758,Products!A:G,2,FALSE)</f>
        <v>Laptop</v>
      </c>
    </row>
    <row r="1759" spans="1:24">
      <c r="A1759" s="1" t="s">
        <v>3571</v>
      </c>
      <c r="B1759" s="2">
        <v>45873</v>
      </c>
      <c r="C1759" s="1" t="s">
        <v>1598</v>
      </c>
      <c r="D1759" s="1" t="s">
        <v>1722</v>
      </c>
      <c r="E1759" s="1">
        <v>1</v>
      </c>
      <c r="F1759" s="1">
        <v>399</v>
      </c>
      <c r="G1759" s="1">
        <v>39.9</v>
      </c>
      <c r="H1759" s="1" t="s">
        <v>1805</v>
      </c>
      <c r="I1759" s="1" t="s">
        <v>1802</v>
      </c>
      <c r="J1759" s="1" t="s">
        <v>1802</v>
      </c>
      <c r="K1759" s="1" t="s">
        <v>1813</v>
      </c>
      <c r="L1759" s="1">
        <v>60</v>
      </c>
      <c r="M1759" s="1">
        <v>315</v>
      </c>
      <c r="N1759">
        <f t="shared" si="243"/>
        <v>359.1</v>
      </c>
      <c r="O1759">
        <f t="shared" si="244"/>
        <v>315</v>
      </c>
      <c r="P1759">
        <f t="shared" si="245"/>
        <v>44.100000000000023</v>
      </c>
      <c r="Q1759">
        <f t="shared" si="246"/>
        <v>0.1228070175438597</v>
      </c>
      <c r="R1759">
        <f t="shared" si="247"/>
        <v>359.1</v>
      </c>
      <c r="S1759">
        <f t="shared" si="248"/>
        <v>44.100000000000023</v>
      </c>
      <c r="T1759" t="str">
        <f t="shared" si="249"/>
        <v>Aug</v>
      </c>
      <c r="U1759" t="str">
        <f t="shared" si="250"/>
        <v>Aug-2025</v>
      </c>
      <c r="V1759" s="3">
        <f t="shared" si="251"/>
        <v>45870</v>
      </c>
      <c r="W1759" t="str">
        <f>VLOOKUP(D1759,Products!A:G,3,FALSE)</f>
        <v>Home &amp; Kitchen</v>
      </c>
      <c r="X1759" t="str">
        <f>VLOOKUP(D1759,Products!A:G,2,FALSE)</f>
        <v>Mixer Grinder</v>
      </c>
    </row>
    <row r="1760" spans="1:24">
      <c r="A1760" s="1" t="s">
        <v>3572</v>
      </c>
      <c r="B1760" s="2">
        <v>45706</v>
      </c>
      <c r="C1760" s="1" t="s">
        <v>1074</v>
      </c>
      <c r="D1760" s="1" t="s">
        <v>1720</v>
      </c>
      <c r="E1760" s="1">
        <v>1</v>
      </c>
      <c r="F1760" s="1">
        <v>999</v>
      </c>
      <c r="G1760" s="1">
        <v>99.9</v>
      </c>
      <c r="H1760" s="1" t="s">
        <v>1821</v>
      </c>
      <c r="I1760" s="1" t="s">
        <v>1802</v>
      </c>
      <c r="J1760" s="1" t="s">
        <v>1809</v>
      </c>
      <c r="K1760" s="1" t="s">
        <v>1817</v>
      </c>
      <c r="L1760" s="1">
        <v>80</v>
      </c>
      <c r="M1760" s="1">
        <v>573</v>
      </c>
      <c r="N1760">
        <f t="shared" si="243"/>
        <v>899.1</v>
      </c>
      <c r="O1760">
        <f t="shared" si="244"/>
        <v>573</v>
      </c>
      <c r="P1760">
        <f t="shared" si="245"/>
        <v>326.10000000000002</v>
      </c>
      <c r="Q1760">
        <f t="shared" si="246"/>
        <v>0.36269602936269607</v>
      </c>
      <c r="R1760">
        <f t="shared" si="247"/>
        <v>899.1</v>
      </c>
      <c r="S1760">
        <f t="shared" si="248"/>
        <v>326.10000000000002</v>
      </c>
      <c r="T1760" t="str">
        <f t="shared" si="249"/>
        <v>Feb</v>
      </c>
      <c r="U1760" t="str">
        <f t="shared" si="250"/>
        <v>Feb-2025</v>
      </c>
      <c r="V1760" s="3">
        <f t="shared" si="251"/>
        <v>45689</v>
      </c>
      <c r="W1760" t="str">
        <f>VLOOKUP(D1760,Products!A:G,3,FALSE)</f>
        <v>Fashion</v>
      </c>
      <c r="X1760" t="str">
        <f>VLOOKUP(D1760,Products!A:G,2,FALSE)</f>
        <v>Backpack</v>
      </c>
    </row>
    <row r="1761" spans="1:24">
      <c r="A1761" s="1" t="s">
        <v>3573</v>
      </c>
      <c r="B1761" s="2">
        <v>45575</v>
      </c>
      <c r="C1761" s="1" t="s">
        <v>780</v>
      </c>
      <c r="D1761" s="1" t="s">
        <v>1737</v>
      </c>
      <c r="E1761" s="1">
        <v>3</v>
      </c>
      <c r="F1761" s="1">
        <v>499</v>
      </c>
      <c r="G1761" s="1">
        <v>0</v>
      </c>
      <c r="H1761" s="1" t="s">
        <v>1805</v>
      </c>
      <c r="I1761" s="1" t="s">
        <v>1802</v>
      </c>
      <c r="J1761" s="1" t="s">
        <v>1802</v>
      </c>
      <c r="K1761" s="1" t="s">
        <v>1813</v>
      </c>
      <c r="L1761" s="1">
        <v>40</v>
      </c>
      <c r="M1761" s="1">
        <v>320</v>
      </c>
      <c r="N1761">
        <f t="shared" si="243"/>
        <v>1497</v>
      </c>
      <c r="O1761">
        <f t="shared" si="244"/>
        <v>960</v>
      </c>
      <c r="P1761">
        <f t="shared" si="245"/>
        <v>537</v>
      </c>
      <c r="Q1761">
        <f t="shared" si="246"/>
        <v>0.3587174348697395</v>
      </c>
      <c r="R1761">
        <f t="shared" si="247"/>
        <v>1497</v>
      </c>
      <c r="S1761">
        <f t="shared" si="248"/>
        <v>537</v>
      </c>
      <c r="T1761" t="str">
        <f t="shared" si="249"/>
        <v>Oct</v>
      </c>
      <c r="U1761" t="str">
        <f t="shared" si="250"/>
        <v>Oct-2024</v>
      </c>
      <c r="V1761" s="3">
        <f t="shared" si="251"/>
        <v>45566</v>
      </c>
      <c r="W1761" t="str">
        <f>VLOOKUP(D1761,Products!A:G,3,FALSE)</f>
        <v>Home &amp; Kitchen</v>
      </c>
      <c r="X1761" t="str">
        <f>VLOOKUP(D1761,Products!A:G,2,FALSE)</f>
        <v>Cookware Set</v>
      </c>
    </row>
    <row r="1762" spans="1:24">
      <c r="A1762" s="1" t="s">
        <v>3574</v>
      </c>
      <c r="B1762" s="2">
        <v>45705</v>
      </c>
      <c r="C1762" s="1" t="s">
        <v>1545</v>
      </c>
      <c r="D1762" s="1" t="s">
        <v>1763</v>
      </c>
      <c r="E1762" s="1">
        <v>2</v>
      </c>
      <c r="F1762" s="1">
        <v>999</v>
      </c>
      <c r="G1762" s="1">
        <v>99.9</v>
      </c>
      <c r="H1762" s="1" t="s">
        <v>1801</v>
      </c>
      <c r="I1762" s="1" t="s">
        <v>1802</v>
      </c>
      <c r="J1762" s="1" t="s">
        <v>1809</v>
      </c>
      <c r="K1762" s="1" t="s">
        <v>1807</v>
      </c>
      <c r="L1762" s="1">
        <v>70</v>
      </c>
      <c r="M1762" s="1">
        <v>636</v>
      </c>
      <c r="N1762">
        <f t="shared" si="243"/>
        <v>1898.1</v>
      </c>
      <c r="O1762">
        <f t="shared" si="244"/>
        <v>1272</v>
      </c>
      <c r="P1762">
        <f t="shared" si="245"/>
        <v>626.09999999999991</v>
      </c>
      <c r="Q1762">
        <f t="shared" si="246"/>
        <v>0.32985617196143507</v>
      </c>
      <c r="R1762">
        <f t="shared" si="247"/>
        <v>1898.1</v>
      </c>
      <c r="S1762">
        <f t="shared" si="248"/>
        <v>626.09999999999991</v>
      </c>
      <c r="T1762" t="str">
        <f t="shared" si="249"/>
        <v>Feb</v>
      </c>
      <c r="U1762" t="str">
        <f t="shared" si="250"/>
        <v>Feb-2025</v>
      </c>
      <c r="V1762" s="3">
        <f t="shared" si="251"/>
        <v>45689</v>
      </c>
      <c r="W1762" t="str">
        <f>VLOOKUP(D1762,Products!A:G,3,FALSE)</f>
        <v>Beauty &amp; Personal Care</v>
      </c>
      <c r="X1762" t="str">
        <f>VLOOKUP(D1762,Products!A:G,2,FALSE)</f>
        <v>Trimmer</v>
      </c>
    </row>
    <row r="1763" spans="1:24">
      <c r="A1763" s="1" t="s">
        <v>3575</v>
      </c>
      <c r="B1763" s="2">
        <v>45768</v>
      </c>
      <c r="C1763" s="1" t="s">
        <v>755</v>
      </c>
      <c r="D1763" s="1" t="s">
        <v>1719</v>
      </c>
      <c r="E1763" s="1">
        <v>1</v>
      </c>
      <c r="F1763" s="1">
        <v>399</v>
      </c>
      <c r="G1763" s="1">
        <v>39.9</v>
      </c>
      <c r="H1763" s="1" t="s">
        <v>1823</v>
      </c>
      <c r="I1763" s="1" t="s">
        <v>1802</v>
      </c>
      <c r="J1763" s="1" t="s">
        <v>1802</v>
      </c>
      <c r="K1763" s="1" t="s">
        <v>1803</v>
      </c>
      <c r="L1763" s="1">
        <v>70</v>
      </c>
      <c r="M1763" s="1">
        <v>248</v>
      </c>
      <c r="N1763">
        <f t="shared" si="243"/>
        <v>359.1</v>
      </c>
      <c r="O1763">
        <f t="shared" si="244"/>
        <v>248</v>
      </c>
      <c r="P1763">
        <f t="shared" si="245"/>
        <v>111.10000000000002</v>
      </c>
      <c r="Q1763">
        <f t="shared" si="246"/>
        <v>0.30938457254246732</v>
      </c>
      <c r="R1763">
        <f t="shared" si="247"/>
        <v>359.1</v>
      </c>
      <c r="S1763">
        <f t="shared" si="248"/>
        <v>111.10000000000002</v>
      </c>
      <c r="T1763" t="str">
        <f t="shared" si="249"/>
        <v>Apr</v>
      </c>
      <c r="U1763" t="str">
        <f t="shared" si="250"/>
        <v>Apr-2025</v>
      </c>
      <c r="V1763" s="3">
        <f t="shared" si="251"/>
        <v>45748</v>
      </c>
      <c r="W1763" t="str">
        <f>VLOOKUP(D1763,Products!A:G,3,FALSE)</f>
        <v>Fashion</v>
      </c>
      <c r="X1763" t="str">
        <f>VLOOKUP(D1763,Products!A:G,2,FALSE)</f>
        <v>Backpack</v>
      </c>
    </row>
    <row r="1764" spans="1:24">
      <c r="A1764" s="1" t="s">
        <v>3576</v>
      </c>
      <c r="B1764" s="2">
        <v>45905</v>
      </c>
      <c r="C1764" s="1" t="s">
        <v>1638</v>
      </c>
      <c r="D1764" s="1" t="s">
        <v>1710</v>
      </c>
      <c r="E1764" s="1">
        <v>4</v>
      </c>
      <c r="F1764" s="1">
        <v>3999</v>
      </c>
      <c r="G1764" s="1">
        <v>3199.2</v>
      </c>
      <c r="H1764" s="1" t="s">
        <v>1801</v>
      </c>
      <c r="I1764" s="1" t="s">
        <v>1802</v>
      </c>
      <c r="J1764" s="1" t="s">
        <v>1802</v>
      </c>
      <c r="K1764" s="1" t="s">
        <v>1807</v>
      </c>
      <c r="L1764" s="1">
        <v>100</v>
      </c>
      <c r="M1764" s="1">
        <v>3007</v>
      </c>
      <c r="N1764">
        <f t="shared" si="243"/>
        <v>12796.8</v>
      </c>
      <c r="O1764">
        <f t="shared" si="244"/>
        <v>12028</v>
      </c>
      <c r="P1764">
        <f t="shared" si="245"/>
        <v>768.79999999999927</v>
      </c>
      <c r="Q1764">
        <f t="shared" si="246"/>
        <v>6.0077519379844908E-2</v>
      </c>
      <c r="R1764">
        <f t="shared" si="247"/>
        <v>12796.8</v>
      </c>
      <c r="S1764">
        <f t="shared" si="248"/>
        <v>768.79999999999927</v>
      </c>
      <c r="T1764" t="str">
        <f t="shared" si="249"/>
        <v>Sep</v>
      </c>
      <c r="U1764" t="str">
        <f t="shared" si="250"/>
        <v>Sep-2025</v>
      </c>
      <c r="V1764" s="3">
        <f t="shared" si="251"/>
        <v>45901</v>
      </c>
      <c r="W1764" t="str">
        <f>VLOOKUP(D1764,Products!A:G,3,FALSE)</f>
        <v>Fashion</v>
      </c>
      <c r="X1764" t="str">
        <f>VLOOKUP(D1764,Products!A:G,2,FALSE)</f>
        <v>Sneakers</v>
      </c>
    </row>
    <row r="1765" spans="1:24">
      <c r="A1765" s="1" t="s">
        <v>3577</v>
      </c>
      <c r="B1765" s="2">
        <v>45753</v>
      </c>
      <c r="C1765" s="1" t="s">
        <v>271</v>
      </c>
      <c r="D1765" s="1" t="s">
        <v>1768</v>
      </c>
      <c r="E1765" s="1">
        <v>2</v>
      </c>
      <c r="F1765" s="1">
        <v>399</v>
      </c>
      <c r="G1765" s="1">
        <v>119.7</v>
      </c>
      <c r="H1765" s="1" t="s">
        <v>1823</v>
      </c>
      <c r="I1765" s="1" t="s">
        <v>1802</v>
      </c>
      <c r="J1765" s="1" t="s">
        <v>1802</v>
      </c>
      <c r="K1765" s="1" t="s">
        <v>1819</v>
      </c>
      <c r="L1765" s="1">
        <v>60</v>
      </c>
      <c r="M1765" s="1">
        <v>322</v>
      </c>
      <c r="N1765">
        <f t="shared" si="243"/>
        <v>678.3</v>
      </c>
      <c r="O1765">
        <f t="shared" si="244"/>
        <v>644</v>
      </c>
      <c r="P1765">
        <f t="shared" si="245"/>
        <v>34.299999999999955</v>
      </c>
      <c r="Q1765">
        <f t="shared" si="246"/>
        <v>5.056759545923626E-2</v>
      </c>
      <c r="R1765">
        <f t="shared" si="247"/>
        <v>678.3</v>
      </c>
      <c r="S1765">
        <f t="shared" si="248"/>
        <v>34.299999999999955</v>
      </c>
      <c r="T1765" t="str">
        <f t="shared" si="249"/>
        <v>Apr</v>
      </c>
      <c r="U1765" t="str">
        <f t="shared" si="250"/>
        <v>Apr-2025</v>
      </c>
      <c r="V1765" s="3">
        <f t="shared" si="251"/>
        <v>45748</v>
      </c>
      <c r="W1765" t="str">
        <f>VLOOKUP(D1765,Products!A:G,3,FALSE)</f>
        <v>Beauty &amp; Personal Care</v>
      </c>
      <c r="X1765" t="str">
        <f>VLOOKUP(D1765,Products!A:G,2,FALSE)</f>
        <v>Skin Care Kit</v>
      </c>
    </row>
    <row r="1766" spans="1:24">
      <c r="A1766" s="1" t="s">
        <v>3578</v>
      </c>
      <c r="B1766" s="2">
        <v>45345</v>
      </c>
      <c r="C1766" s="1" t="s">
        <v>700</v>
      </c>
      <c r="D1766" s="1" t="s">
        <v>1766</v>
      </c>
      <c r="E1766" s="1">
        <v>3</v>
      </c>
      <c r="F1766" s="1">
        <v>2999</v>
      </c>
      <c r="G1766" s="1">
        <v>0</v>
      </c>
      <c r="H1766" s="1" t="s">
        <v>1805</v>
      </c>
      <c r="I1766" s="1" t="s">
        <v>1815</v>
      </c>
      <c r="J1766" s="1" t="s">
        <v>1815</v>
      </c>
      <c r="K1766" s="1" t="s">
        <v>1810</v>
      </c>
      <c r="L1766" s="1">
        <v>100</v>
      </c>
      <c r="M1766" s="1">
        <v>1870</v>
      </c>
      <c r="N1766">
        <f t="shared" si="243"/>
        <v>8997</v>
      </c>
      <c r="O1766">
        <f t="shared" si="244"/>
        <v>5610</v>
      </c>
      <c r="P1766">
        <f t="shared" si="245"/>
        <v>3387</v>
      </c>
      <c r="Q1766">
        <f t="shared" si="246"/>
        <v>0.37645881960653549</v>
      </c>
      <c r="R1766">
        <f t="shared" si="247"/>
        <v>0</v>
      </c>
      <c r="S1766">
        <f t="shared" si="248"/>
        <v>0</v>
      </c>
      <c r="T1766" t="str">
        <f t="shared" si="249"/>
        <v>Feb</v>
      </c>
      <c r="U1766" t="str">
        <f t="shared" si="250"/>
        <v>Feb-2024</v>
      </c>
      <c r="V1766" s="3">
        <f t="shared" si="251"/>
        <v>45323</v>
      </c>
      <c r="W1766" t="str">
        <f>VLOOKUP(D1766,Products!A:G,3,FALSE)</f>
        <v>Beauty &amp; Personal Care</v>
      </c>
      <c r="X1766" t="str">
        <f>VLOOKUP(D1766,Products!A:G,2,FALSE)</f>
        <v>Skin Care Kit</v>
      </c>
    </row>
    <row r="1767" spans="1:24">
      <c r="A1767" s="1" t="s">
        <v>3579</v>
      </c>
      <c r="B1767" s="2">
        <v>45733</v>
      </c>
      <c r="C1767" s="1" t="s">
        <v>935</v>
      </c>
      <c r="D1767" s="1" t="s">
        <v>1705</v>
      </c>
      <c r="E1767" s="1">
        <v>1</v>
      </c>
      <c r="F1767" s="1">
        <v>299</v>
      </c>
      <c r="G1767" s="1">
        <v>59.8</v>
      </c>
      <c r="H1767" s="1" t="s">
        <v>1805</v>
      </c>
      <c r="I1767" s="1" t="s">
        <v>1802</v>
      </c>
      <c r="J1767" s="1" t="s">
        <v>1802</v>
      </c>
      <c r="K1767" s="1" t="s">
        <v>1810</v>
      </c>
      <c r="L1767" s="1">
        <v>80</v>
      </c>
      <c r="M1767" s="1">
        <v>206</v>
      </c>
      <c r="N1767">
        <f t="shared" si="243"/>
        <v>239.2</v>
      </c>
      <c r="O1767">
        <f t="shared" si="244"/>
        <v>206</v>
      </c>
      <c r="P1767">
        <f t="shared" si="245"/>
        <v>33.199999999999989</v>
      </c>
      <c r="Q1767">
        <f t="shared" si="246"/>
        <v>0.13879598662207354</v>
      </c>
      <c r="R1767">
        <f t="shared" si="247"/>
        <v>239.2</v>
      </c>
      <c r="S1767">
        <f t="shared" si="248"/>
        <v>33.199999999999989</v>
      </c>
      <c r="T1767" t="str">
        <f t="shared" si="249"/>
        <v>Mar</v>
      </c>
      <c r="U1767" t="str">
        <f t="shared" si="250"/>
        <v>Mar-2025</v>
      </c>
      <c r="V1767" s="3">
        <f t="shared" si="251"/>
        <v>45717</v>
      </c>
      <c r="W1767" t="str">
        <f>VLOOKUP(D1767,Products!A:G,3,FALSE)</f>
        <v>Fashion</v>
      </c>
      <c r="X1767" t="str">
        <f>VLOOKUP(D1767,Products!A:G,2,FALSE)</f>
        <v>Jeans</v>
      </c>
    </row>
    <row r="1768" spans="1:24">
      <c r="A1768" s="1" t="s">
        <v>3580</v>
      </c>
      <c r="B1768" s="2">
        <v>45491</v>
      </c>
      <c r="C1768" s="1" t="s">
        <v>870</v>
      </c>
      <c r="D1768" s="1" t="s">
        <v>1714</v>
      </c>
      <c r="E1768" s="1">
        <v>3</v>
      </c>
      <c r="F1768" s="1">
        <v>4999</v>
      </c>
      <c r="G1768" s="1">
        <v>0</v>
      </c>
      <c r="H1768" s="1" t="s">
        <v>1801</v>
      </c>
      <c r="I1768" s="1" t="s">
        <v>1802</v>
      </c>
      <c r="J1768" s="1" t="s">
        <v>1802</v>
      </c>
      <c r="K1768" s="1" t="s">
        <v>1807</v>
      </c>
      <c r="L1768" s="1">
        <v>100</v>
      </c>
      <c r="M1768" s="1">
        <v>3985</v>
      </c>
      <c r="N1768">
        <f t="shared" si="243"/>
        <v>14997</v>
      </c>
      <c r="O1768">
        <f t="shared" si="244"/>
        <v>11955</v>
      </c>
      <c r="P1768">
        <f t="shared" si="245"/>
        <v>3042</v>
      </c>
      <c r="Q1768">
        <f t="shared" si="246"/>
        <v>0.20284056811362272</v>
      </c>
      <c r="R1768">
        <f t="shared" si="247"/>
        <v>14997</v>
      </c>
      <c r="S1768">
        <f t="shared" si="248"/>
        <v>3042</v>
      </c>
      <c r="T1768" t="str">
        <f t="shared" si="249"/>
        <v>Jul</v>
      </c>
      <c r="U1768" t="str">
        <f t="shared" si="250"/>
        <v>Jul-2024</v>
      </c>
      <c r="V1768" s="3">
        <f t="shared" si="251"/>
        <v>45474</v>
      </c>
      <c r="W1768" t="str">
        <f>VLOOKUP(D1768,Products!A:G,3,FALSE)</f>
        <v>Fashion</v>
      </c>
      <c r="X1768" t="str">
        <f>VLOOKUP(D1768,Products!A:G,2,FALSE)</f>
        <v>Jacket</v>
      </c>
    </row>
    <row r="1769" spans="1:24">
      <c r="A1769" s="1" t="s">
        <v>3581</v>
      </c>
      <c r="B1769" s="2">
        <v>45884</v>
      </c>
      <c r="C1769" s="1" t="s">
        <v>1223</v>
      </c>
      <c r="D1769" s="1" t="s">
        <v>1685</v>
      </c>
      <c r="E1769" s="1">
        <v>1</v>
      </c>
      <c r="F1769" s="1">
        <v>2499</v>
      </c>
      <c r="G1769" s="1">
        <v>249.9</v>
      </c>
      <c r="H1769" s="1" t="s">
        <v>1821</v>
      </c>
      <c r="I1769" s="1" t="s">
        <v>1802</v>
      </c>
      <c r="J1769" s="1" t="s">
        <v>1802</v>
      </c>
      <c r="K1769" s="1" t="s">
        <v>1807</v>
      </c>
      <c r="L1769" s="1">
        <v>60</v>
      </c>
      <c r="M1769" s="1">
        <v>1599</v>
      </c>
      <c r="N1769">
        <f t="shared" si="243"/>
        <v>2249.1</v>
      </c>
      <c r="O1769">
        <f t="shared" si="244"/>
        <v>1599</v>
      </c>
      <c r="P1769">
        <f t="shared" si="245"/>
        <v>650.09999999999991</v>
      </c>
      <c r="Q1769">
        <f t="shared" si="246"/>
        <v>0.28904895291449911</v>
      </c>
      <c r="R1769">
        <f t="shared" si="247"/>
        <v>2249.1</v>
      </c>
      <c r="S1769">
        <f t="shared" si="248"/>
        <v>650.09999999999991</v>
      </c>
      <c r="T1769" t="str">
        <f t="shared" si="249"/>
        <v>Aug</v>
      </c>
      <c r="U1769" t="str">
        <f t="shared" si="250"/>
        <v>Aug-2025</v>
      </c>
      <c r="V1769" s="3">
        <f t="shared" si="251"/>
        <v>45870</v>
      </c>
      <c r="W1769" t="str">
        <f>VLOOKUP(D1769,Products!A:G,3,FALSE)</f>
        <v>Electronics</v>
      </c>
      <c r="X1769" t="str">
        <f>VLOOKUP(D1769,Products!A:G,2,FALSE)</f>
        <v>Smartwatch</v>
      </c>
    </row>
    <row r="1770" spans="1:24">
      <c r="A1770" s="1" t="s">
        <v>3582</v>
      </c>
      <c r="B1770" s="2">
        <v>45485</v>
      </c>
      <c r="C1770" s="1" t="s">
        <v>824</v>
      </c>
      <c r="D1770" s="1" t="s">
        <v>1728</v>
      </c>
      <c r="E1770" s="1">
        <v>1</v>
      </c>
      <c r="F1770" s="1">
        <v>4999</v>
      </c>
      <c r="G1770" s="1">
        <v>749.85</v>
      </c>
      <c r="H1770" s="1" t="s">
        <v>1801</v>
      </c>
      <c r="I1770" s="1" t="s">
        <v>1802</v>
      </c>
      <c r="J1770" s="1" t="s">
        <v>1802</v>
      </c>
      <c r="K1770" s="1" t="s">
        <v>1813</v>
      </c>
      <c r="L1770" s="1">
        <v>40</v>
      </c>
      <c r="M1770" s="1">
        <v>3040</v>
      </c>
      <c r="N1770">
        <f t="shared" si="243"/>
        <v>4249.1499999999996</v>
      </c>
      <c r="O1770">
        <f t="shared" si="244"/>
        <v>3040</v>
      </c>
      <c r="P1770">
        <f t="shared" si="245"/>
        <v>1209.1499999999996</v>
      </c>
      <c r="Q1770">
        <f t="shared" si="246"/>
        <v>0.28456279491192349</v>
      </c>
      <c r="R1770">
        <f t="shared" si="247"/>
        <v>4249.1499999999996</v>
      </c>
      <c r="S1770">
        <f t="shared" si="248"/>
        <v>1209.1499999999996</v>
      </c>
      <c r="T1770" t="str">
        <f t="shared" si="249"/>
        <v>Jul</v>
      </c>
      <c r="U1770" t="str">
        <f t="shared" si="250"/>
        <v>Jul-2024</v>
      </c>
      <c r="V1770" s="3">
        <f t="shared" si="251"/>
        <v>45474</v>
      </c>
      <c r="W1770" t="str">
        <f>VLOOKUP(D1770,Products!A:G,3,FALSE)</f>
        <v>Home &amp; Kitchen</v>
      </c>
      <c r="X1770" t="str">
        <f>VLOOKUP(D1770,Products!A:G,2,FALSE)</f>
        <v>Air Fryer</v>
      </c>
    </row>
    <row r="1771" spans="1:24">
      <c r="A1771" s="1" t="s">
        <v>3583</v>
      </c>
      <c r="B1771" s="2">
        <v>45685</v>
      </c>
      <c r="C1771" s="1" t="s">
        <v>636</v>
      </c>
      <c r="D1771" s="1" t="s">
        <v>1754</v>
      </c>
      <c r="E1771" s="1">
        <v>1</v>
      </c>
      <c r="F1771" s="1">
        <v>399</v>
      </c>
      <c r="G1771" s="1">
        <v>59.85</v>
      </c>
      <c r="H1771" s="1" t="s">
        <v>1801</v>
      </c>
      <c r="I1771" s="1" t="s">
        <v>1802</v>
      </c>
      <c r="J1771" s="1" t="s">
        <v>1809</v>
      </c>
      <c r="K1771" s="1" t="s">
        <v>1807</v>
      </c>
      <c r="L1771" s="1">
        <v>60</v>
      </c>
      <c r="M1771" s="1">
        <v>252</v>
      </c>
      <c r="N1771">
        <f t="shared" si="243"/>
        <v>339.15</v>
      </c>
      <c r="O1771">
        <f t="shared" si="244"/>
        <v>252</v>
      </c>
      <c r="P1771">
        <f t="shared" si="245"/>
        <v>87.149999999999977</v>
      </c>
      <c r="Q1771">
        <f t="shared" si="246"/>
        <v>0.25696594427244579</v>
      </c>
      <c r="R1771">
        <f t="shared" si="247"/>
        <v>339.15</v>
      </c>
      <c r="S1771">
        <f t="shared" si="248"/>
        <v>87.149999999999977</v>
      </c>
      <c r="T1771" t="str">
        <f t="shared" si="249"/>
        <v>Jan</v>
      </c>
      <c r="U1771" t="str">
        <f t="shared" si="250"/>
        <v>Jan-2025</v>
      </c>
      <c r="V1771" s="3">
        <f t="shared" si="251"/>
        <v>45658</v>
      </c>
      <c r="W1771" t="str">
        <f>VLOOKUP(D1771,Products!A:G,3,FALSE)</f>
        <v>Beauty &amp; Personal Care</v>
      </c>
      <c r="X1771" t="str">
        <f>VLOOKUP(D1771,Products!A:G,2,FALSE)</f>
        <v>Shampoo</v>
      </c>
    </row>
    <row r="1772" spans="1:24">
      <c r="A1772" s="1" t="s">
        <v>3584</v>
      </c>
      <c r="B1772" s="2">
        <v>45396</v>
      </c>
      <c r="C1772" s="1" t="s">
        <v>1018</v>
      </c>
      <c r="D1772" s="1" t="s">
        <v>1751</v>
      </c>
      <c r="E1772" s="1">
        <v>4</v>
      </c>
      <c r="F1772" s="1">
        <v>1599</v>
      </c>
      <c r="G1772" s="1">
        <v>1279.2</v>
      </c>
      <c r="H1772" s="1" t="s">
        <v>1805</v>
      </c>
      <c r="I1772" s="1" t="s">
        <v>1802</v>
      </c>
      <c r="J1772" s="1" t="s">
        <v>1802</v>
      </c>
      <c r="K1772" s="1" t="s">
        <v>1813</v>
      </c>
      <c r="L1772" s="1">
        <v>80</v>
      </c>
      <c r="M1772" s="1">
        <v>1023</v>
      </c>
      <c r="N1772">
        <f t="shared" si="243"/>
        <v>5116.8</v>
      </c>
      <c r="O1772">
        <f t="shared" si="244"/>
        <v>4092</v>
      </c>
      <c r="P1772">
        <f t="shared" si="245"/>
        <v>1024.8000000000002</v>
      </c>
      <c r="Q1772">
        <f t="shared" si="246"/>
        <v>0.20028142589118203</v>
      </c>
      <c r="R1772">
        <f t="shared" si="247"/>
        <v>5116.8</v>
      </c>
      <c r="S1772">
        <f t="shared" si="248"/>
        <v>1024.8000000000002</v>
      </c>
      <c r="T1772" t="str">
        <f t="shared" si="249"/>
        <v>Apr</v>
      </c>
      <c r="U1772" t="str">
        <f t="shared" si="250"/>
        <v>Apr-2024</v>
      </c>
      <c r="V1772" s="3">
        <f t="shared" si="251"/>
        <v>45383</v>
      </c>
      <c r="W1772" t="str">
        <f>VLOOKUP(D1772,Products!A:G,3,FALSE)</f>
        <v>Beauty &amp; Personal Care</v>
      </c>
      <c r="X1772" t="str">
        <f>VLOOKUP(D1772,Products!A:G,2,FALSE)</f>
        <v>Face Wash</v>
      </c>
    </row>
    <row r="1773" spans="1:24">
      <c r="A1773" s="1" t="s">
        <v>3585</v>
      </c>
      <c r="B1773" s="2">
        <v>45907</v>
      </c>
      <c r="C1773" s="1" t="s">
        <v>1579</v>
      </c>
      <c r="D1773" s="1" t="s">
        <v>1743</v>
      </c>
      <c r="E1773" s="1">
        <v>1</v>
      </c>
      <c r="F1773" s="1">
        <v>299</v>
      </c>
      <c r="G1773" s="1">
        <v>44.85</v>
      </c>
      <c r="H1773" s="1" t="s">
        <v>1805</v>
      </c>
      <c r="I1773" s="1" t="s">
        <v>1802</v>
      </c>
      <c r="J1773" s="1" t="s">
        <v>1802</v>
      </c>
      <c r="K1773" s="1" t="s">
        <v>1810</v>
      </c>
      <c r="L1773" s="1">
        <v>40</v>
      </c>
      <c r="M1773" s="1">
        <v>188</v>
      </c>
      <c r="N1773">
        <f t="shared" si="243"/>
        <v>254.15</v>
      </c>
      <c r="O1773">
        <f t="shared" si="244"/>
        <v>188</v>
      </c>
      <c r="P1773">
        <f t="shared" si="245"/>
        <v>66.150000000000006</v>
      </c>
      <c r="Q1773">
        <f t="shared" si="246"/>
        <v>0.26027936258115286</v>
      </c>
      <c r="R1773">
        <f t="shared" si="247"/>
        <v>254.15</v>
      </c>
      <c r="S1773">
        <f t="shared" si="248"/>
        <v>66.150000000000006</v>
      </c>
      <c r="T1773" t="str">
        <f t="shared" si="249"/>
        <v>Sep</v>
      </c>
      <c r="U1773" t="str">
        <f t="shared" si="250"/>
        <v>Sep-2025</v>
      </c>
      <c r="V1773" s="3">
        <f t="shared" si="251"/>
        <v>45901</v>
      </c>
      <c r="W1773" t="str">
        <f>VLOOKUP(D1773,Products!A:G,3,FALSE)</f>
        <v>Home &amp; Kitchen</v>
      </c>
      <c r="X1773" t="str">
        <f>VLOOKUP(D1773,Products!A:G,2,FALSE)</f>
        <v>Storage Box</v>
      </c>
    </row>
    <row r="1774" spans="1:24">
      <c r="A1774" s="1" t="s">
        <v>3586</v>
      </c>
      <c r="B1774" s="2">
        <v>45519</v>
      </c>
      <c r="C1774" s="1" t="s">
        <v>370</v>
      </c>
      <c r="D1774" s="1" t="s">
        <v>1730</v>
      </c>
      <c r="E1774" s="1">
        <v>3</v>
      </c>
      <c r="F1774" s="1">
        <v>1999</v>
      </c>
      <c r="G1774" s="1">
        <v>1199.4000000000001</v>
      </c>
      <c r="H1774" s="1" t="s">
        <v>1823</v>
      </c>
      <c r="I1774" s="1" t="s">
        <v>1802</v>
      </c>
      <c r="J1774" s="1" t="s">
        <v>1802</v>
      </c>
      <c r="K1774" s="1" t="s">
        <v>1810</v>
      </c>
      <c r="L1774" s="1">
        <v>60</v>
      </c>
      <c r="M1774" s="1">
        <v>1398</v>
      </c>
      <c r="N1774">
        <f t="shared" si="243"/>
        <v>4797.6000000000004</v>
      </c>
      <c r="O1774">
        <f t="shared" si="244"/>
        <v>4194</v>
      </c>
      <c r="P1774">
        <f t="shared" si="245"/>
        <v>603.60000000000036</v>
      </c>
      <c r="Q1774">
        <f t="shared" si="246"/>
        <v>0.12581290645322668</v>
      </c>
      <c r="R1774">
        <f t="shared" si="247"/>
        <v>4797.6000000000004</v>
      </c>
      <c r="S1774">
        <f t="shared" si="248"/>
        <v>603.60000000000036</v>
      </c>
      <c r="T1774" t="str">
        <f t="shared" si="249"/>
        <v>Aug</v>
      </c>
      <c r="U1774" t="str">
        <f t="shared" si="250"/>
        <v>Aug-2024</v>
      </c>
      <c r="V1774" s="3">
        <f t="shared" si="251"/>
        <v>45505</v>
      </c>
      <c r="W1774" t="str">
        <f>VLOOKUP(D1774,Products!A:G,3,FALSE)</f>
        <v>Home &amp; Kitchen</v>
      </c>
      <c r="X1774" t="str">
        <f>VLOOKUP(D1774,Products!A:G,2,FALSE)</f>
        <v>Air Fryer</v>
      </c>
    </row>
    <row r="1775" spans="1:24">
      <c r="A1775" s="1" t="s">
        <v>3587</v>
      </c>
      <c r="B1775" s="2">
        <v>45363</v>
      </c>
      <c r="C1775" s="1" t="s">
        <v>1069</v>
      </c>
      <c r="D1775" s="1" t="s">
        <v>1701</v>
      </c>
      <c r="E1775" s="1">
        <v>1</v>
      </c>
      <c r="F1775" s="1">
        <v>1299</v>
      </c>
      <c r="G1775" s="1">
        <v>64.95</v>
      </c>
      <c r="H1775" s="1" t="s">
        <v>1801</v>
      </c>
      <c r="I1775" s="1" t="s">
        <v>1802</v>
      </c>
      <c r="J1775" s="1" t="s">
        <v>1802</v>
      </c>
      <c r="K1775" s="1" t="s">
        <v>1819</v>
      </c>
      <c r="L1775" s="1">
        <v>60</v>
      </c>
      <c r="M1775" s="1">
        <v>969</v>
      </c>
      <c r="N1775">
        <f t="shared" si="243"/>
        <v>1234.05</v>
      </c>
      <c r="O1775">
        <f t="shared" si="244"/>
        <v>969</v>
      </c>
      <c r="P1775">
        <f t="shared" si="245"/>
        <v>265.04999999999995</v>
      </c>
      <c r="Q1775">
        <f t="shared" si="246"/>
        <v>0.21478060046189373</v>
      </c>
      <c r="R1775">
        <f t="shared" si="247"/>
        <v>1234.05</v>
      </c>
      <c r="S1775">
        <f t="shared" si="248"/>
        <v>265.04999999999995</v>
      </c>
      <c r="T1775" t="str">
        <f t="shared" si="249"/>
        <v>Mar</v>
      </c>
      <c r="U1775" t="str">
        <f t="shared" si="250"/>
        <v>Mar-2024</v>
      </c>
      <c r="V1775" s="3">
        <f t="shared" si="251"/>
        <v>45352</v>
      </c>
      <c r="W1775" t="str">
        <f>VLOOKUP(D1775,Products!A:G,3,FALSE)</f>
        <v>Fashion</v>
      </c>
      <c r="X1775" t="str">
        <f>VLOOKUP(D1775,Products!A:G,2,FALSE)</f>
        <v>T-Shirt</v>
      </c>
    </row>
    <row r="1776" spans="1:24">
      <c r="A1776" s="1" t="s">
        <v>3588</v>
      </c>
      <c r="B1776" s="2">
        <v>45682</v>
      </c>
      <c r="C1776" s="1" t="s">
        <v>1281</v>
      </c>
      <c r="D1776" s="1" t="s">
        <v>1706</v>
      </c>
      <c r="E1776" s="1">
        <v>1</v>
      </c>
      <c r="F1776" s="1">
        <v>799</v>
      </c>
      <c r="G1776" s="1">
        <v>0</v>
      </c>
      <c r="H1776" s="1" t="s">
        <v>1805</v>
      </c>
      <c r="I1776" s="1" t="s">
        <v>1815</v>
      </c>
      <c r="J1776" s="1" t="s">
        <v>1815</v>
      </c>
      <c r="K1776" s="1" t="s">
        <v>1810</v>
      </c>
      <c r="L1776" s="1">
        <v>40</v>
      </c>
      <c r="M1776" s="1">
        <v>526</v>
      </c>
      <c r="N1776">
        <f t="shared" si="243"/>
        <v>799</v>
      </c>
      <c r="O1776">
        <f t="shared" si="244"/>
        <v>526</v>
      </c>
      <c r="P1776">
        <f t="shared" si="245"/>
        <v>273</v>
      </c>
      <c r="Q1776">
        <f t="shared" si="246"/>
        <v>0.34167709637046306</v>
      </c>
      <c r="R1776">
        <f t="shared" si="247"/>
        <v>0</v>
      </c>
      <c r="S1776">
        <f t="shared" si="248"/>
        <v>0</v>
      </c>
      <c r="T1776" t="str">
        <f t="shared" si="249"/>
        <v>Jan</v>
      </c>
      <c r="U1776" t="str">
        <f t="shared" si="250"/>
        <v>Jan-2025</v>
      </c>
      <c r="V1776" s="3">
        <f t="shared" si="251"/>
        <v>45658</v>
      </c>
      <c r="W1776" t="str">
        <f>VLOOKUP(D1776,Products!A:G,3,FALSE)</f>
        <v>Fashion</v>
      </c>
      <c r="X1776" t="str">
        <f>VLOOKUP(D1776,Products!A:G,2,FALSE)</f>
        <v>Jeans</v>
      </c>
    </row>
    <row r="1777" spans="1:24">
      <c r="A1777" s="1" t="s">
        <v>3589</v>
      </c>
      <c r="B1777" s="2">
        <v>45636</v>
      </c>
      <c r="C1777" s="1" t="s">
        <v>834</v>
      </c>
      <c r="D1777" s="1" t="s">
        <v>1692</v>
      </c>
      <c r="E1777" s="1">
        <v>1</v>
      </c>
      <c r="F1777" s="1">
        <v>499</v>
      </c>
      <c r="G1777" s="1">
        <v>124.75</v>
      </c>
      <c r="H1777" s="1" t="s">
        <v>1805</v>
      </c>
      <c r="I1777" s="1" t="s">
        <v>1802</v>
      </c>
      <c r="J1777" s="1" t="s">
        <v>1802</v>
      </c>
      <c r="K1777" s="1" t="s">
        <v>1807</v>
      </c>
      <c r="L1777" s="1">
        <v>100</v>
      </c>
      <c r="M1777" s="1">
        <v>403</v>
      </c>
      <c r="N1777">
        <f t="shared" si="243"/>
        <v>374.25</v>
      </c>
      <c r="O1777">
        <f t="shared" si="244"/>
        <v>403</v>
      </c>
      <c r="P1777">
        <f t="shared" si="245"/>
        <v>-28.75</v>
      </c>
      <c r="Q1777">
        <f t="shared" si="246"/>
        <v>-7.6820307281229128E-2</v>
      </c>
      <c r="R1777">
        <f t="shared" si="247"/>
        <v>374.25</v>
      </c>
      <c r="S1777">
        <f t="shared" si="248"/>
        <v>-28.75</v>
      </c>
      <c r="T1777" t="str">
        <f t="shared" si="249"/>
        <v>Dec</v>
      </c>
      <c r="U1777" t="str">
        <f t="shared" si="250"/>
        <v>Dec-2024</v>
      </c>
      <c r="V1777" s="3">
        <f t="shared" si="251"/>
        <v>45627</v>
      </c>
      <c r="W1777" t="str">
        <f>VLOOKUP(D1777,Products!A:G,3,FALSE)</f>
        <v>Electronics</v>
      </c>
      <c r="X1777" t="str">
        <f>VLOOKUP(D1777,Products!A:G,2,FALSE)</f>
        <v>Power Bank</v>
      </c>
    </row>
    <row r="1778" spans="1:24">
      <c r="A1778" s="1" t="s">
        <v>3590</v>
      </c>
      <c r="B1778" s="2">
        <v>45317</v>
      </c>
      <c r="C1778" s="1" t="s">
        <v>933</v>
      </c>
      <c r="D1778" s="1" t="s">
        <v>1771</v>
      </c>
      <c r="E1778" s="1">
        <v>1</v>
      </c>
      <c r="F1778" s="1">
        <v>399</v>
      </c>
      <c r="G1778" s="1">
        <v>19.95</v>
      </c>
      <c r="H1778" s="1" t="s">
        <v>1805</v>
      </c>
      <c r="I1778" s="1" t="s">
        <v>1802</v>
      </c>
      <c r="J1778" s="1" t="s">
        <v>1802</v>
      </c>
      <c r="K1778" s="1" t="s">
        <v>1813</v>
      </c>
      <c r="L1778" s="1">
        <v>60</v>
      </c>
      <c r="M1778" s="1">
        <v>257</v>
      </c>
      <c r="N1778">
        <f t="shared" si="243"/>
        <v>379.05</v>
      </c>
      <c r="O1778">
        <f t="shared" si="244"/>
        <v>257</v>
      </c>
      <c r="P1778">
        <f t="shared" si="245"/>
        <v>122.05000000000001</v>
      </c>
      <c r="Q1778">
        <f t="shared" si="246"/>
        <v>0.32198918348502836</v>
      </c>
      <c r="R1778">
        <f t="shared" si="247"/>
        <v>379.05</v>
      </c>
      <c r="S1778">
        <f t="shared" si="248"/>
        <v>122.05000000000001</v>
      </c>
      <c r="T1778" t="str">
        <f t="shared" si="249"/>
        <v>Jan</v>
      </c>
      <c r="U1778" t="str">
        <f t="shared" si="250"/>
        <v>Jan-2024</v>
      </c>
      <c r="V1778" s="3">
        <f t="shared" si="251"/>
        <v>45292</v>
      </c>
      <c r="W1778" t="str">
        <f>VLOOKUP(D1778,Products!A:G,3,FALSE)</f>
        <v>Beauty &amp; Personal Care</v>
      </c>
      <c r="X1778" t="str">
        <f>VLOOKUP(D1778,Products!A:G,2,FALSE)</f>
        <v>Perfume</v>
      </c>
    </row>
    <row r="1779" spans="1:24">
      <c r="A1779" s="1" t="s">
        <v>3591</v>
      </c>
      <c r="B1779" s="2">
        <v>45868</v>
      </c>
      <c r="C1779" s="1" t="s">
        <v>764</v>
      </c>
      <c r="D1779" s="1" t="s">
        <v>1707</v>
      </c>
      <c r="E1779" s="1">
        <v>2</v>
      </c>
      <c r="F1779" s="1">
        <v>2499</v>
      </c>
      <c r="G1779" s="1">
        <v>0</v>
      </c>
      <c r="H1779" s="1" t="s">
        <v>1805</v>
      </c>
      <c r="I1779" s="1" t="s">
        <v>1815</v>
      </c>
      <c r="J1779" s="1" t="s">
        <v>1815</v>
      </c>
      <c r="K1779" s="1" t="s">
        <v>1810</v>
      </c>
      <c r="L1779" s="1">
        <v>60</v>
      </c>
      <c r="M1779" s="1">
        <v>1584</v>
      </c>
      <c r="N1779">
        <f t="shared" si="243"/>
        <v>4998</v>
      </c>
      <c r="O1779">
        <f t="shared" si="244"/>
        <v>3168</v>
      </c>
      <c r="P1779">
        <f t="shared" si="245"/>
        <v>1830</v>
      </c>
      <c r="Q1779">
        <f t="shared" si="246"/>
        <v>0.36614645858343337</v>
      </c>
      <c r="R1779">
        <f t="shared" si="247"/>
        <v>0</v>
      </c>
      <c r="S1779">
        <f t="shared" si="248"/>
        <v>0</v>
      </c>
      <c r="T1779" t="str">
        <f t="shared" si="249"/>
        <v>Jul</v>
      </c>
      <c r="U1779" t="str">
        <f t="shared" si="250"/>
        <v>Jul-2025</v>
      </c>
      <c r="V1779" s="3">
        <f t="shared" si="251"/>
        <v>45839</v>
      </c>
      <c r="W1779" t="str">
        <f>VLOOKUP(D1779,Products!A:G,3,FALSE)</f>
        <v>Fashion</v>
      </c>
      <c r="X1779" t="str">
        <f>VLOOKUP(D1779,Products!A:G,2,FALSE)</f>
        <v>Sneakers</v>
      </c>
    </row>
    <row r="1780" spans="1:24">
      <c r="A1780" s="1" t="s">
        <v>3592</v>
      </c>
      <c r="B1780" s="2">
        <v>45818</v>
      </c>
      <c r="C1780" s="1" t="s">
        <v>1595</v>
      </c>
      <c r="D1780" s="1" t="s">
        <v>1799</v>
      </c>
      <c r="E1780" s="1">
        <v>1</v>
      </c>
      <c r="F1780" s="1">
        <v>4999</v>
      </c>
      <c r="G1780" s="1">
        <v>0</v>
      </c>
      <c r="H1780" s="1" t="s">
        <v>1823</v>
      </c>
      <c r="I1780" s="1" t="s">
        <v>1802</v>
      </c>
      <c r="J1780" s="1" t="s">
        <v>1802</v>
      </c>
      <c r="K1780" s="1" t="s">
        <v>1817</v>
      </c>
      <c r="L1780" s="1">
        <v>40</v>
      </c>
      <c r="M1780" s="1">
        <v>3463</v>
      </c>
      <c r="N1780">
        <f t="shared" si="243"/>
        <v>4999</v>
      </c>
      <c r="O1780">
        <f t="shared" si="244"/>
        <v>3463</v>
      </c>
      <c r="P1780">
        <f t="shared" si="245"/>
        <v>1536</v>
      </c>
      <c r="Q1780">
        <f t="shared" si="246"/>
        <v>0.30726145229045809</v>
      </c>
      <c r="R1780">
        <f t="shared" si="247"/>
        <v>4999</v>
      </c>
      <c r="S1780">
        <f t="shared" si="248"/>
        <v>1536</v>
      </c>
      <c r="T1780" t="str">
        <f t="shared" si="249"/>
        <v>Jun</v>
      </c>
      <c r="U1780" t="str">
        <f t="shared" si="250"/>
        <v>Jun-2025</v>
      </c>
      <c r="V1780" s="3">
        <f t="shared" si="251"/>
        <v>45809</v>
      </c>
      <c r="W1780" t="str">
        <f>VLOOKUP(D1780,Products!A:G,3,FALSE)</f>
        <v>Sports &amp; Fitness</v>
      </c>
      <c r="X1780" t="str">
        <f>VLOOKUP(D1780,Products!A:G,2,FALSE)</f>
        <v>Cricket Bat</v>
      </c>
    </row>
    <row r="1781" spans="1:24">
      <c r="A1781" s="1" t="s">
        <v>3593</v>
      </c>
      <c r="B1781" s="2">
        <v>45439</v>
      </c>
      <c r="C1781" s="1" t="s">
        <v>1547</v>
      </c>
      <c r="D1781" s="1" t="s">
        <v>1715</v>
      </c>
      <c r="E1781" s="1">
        <v>1</v>
      </c>
      <c r="F1781" s="1">
        <v>1299</v>
      </c>
      <c r="G1781" s="1">
        <v>129.9</v>
      </c>
      <c r="H1781" s="1" t="s">
        <v>1801</v>
      </c>
      <c r="I1781" s="1" t="s">
        <v>1802</v>
      </c>
      <c r="J1781" s="1" t="s">
        <v>1809</v>
      </c>
      <c r="K1781" s="1" t="s">
        <v>1810</v>
      </c>
      <c r="L1781" s="1">
        <v>40</v>
      </c>
      <c r="M1781" s="1">
        <v>863</v>
      </c>
      <c r="N1781">
        <f t="shared" si="243"/>
        <v>1169.0999999999999</v>
      </c>
      <c r="O1781">
        <f t="shared" si="244"/>
        <v>863</v>
      </c>
      <c r="P1781">
        <f t="shared" si="245"/>
        <v>306.09999999999991</v>
      </c>
      <c r="Q1781">
        <f t="shared" si="246"/>
        <v>0.26182533572833799</v>
      </c>
      <c r="R1781">
        <f t="shared" si="247"/>
        <v>1169.0999999999999</v>
      </c>
      <c r="S1781">
        <f t="shared" si="248"/>
        <v>306.09999999999991</v>
      </c>
      <c r="T1781" t="str">
        <f t="shared" si="249"/>
        <v>May</v>
      </c>
      <c r="U1781" t="str">
        <f t="shared" si="250"/>
        <v>May-2024</v>
      </c>
      <c r="V1781" s="3">
        <f t="shared" si="251"/>
        <v>45413</v>
      </c>
      <c r="W1781" t="str">
        <f>VLOOKUP(D1781,Products!A:G,3,FALSE)</f>
        <v>Fashion</v>
      </c>
      <c r="X1781" t="str">
        <f>VLOOKUP(D1781,Products!A:G,2,FALSE)</f>
        <v>Jacket</v>
      </c>
    </row>
    <row r="1782" spans="1:24">
      <c r="A1782" s="1" t="s">
        <v>3594</v>
      </c>
      <c r="B1782" s="2">
        <v>45645</v>
      </c>
      <c r="C1782" s="1" t="s">
        <v>614</v>
      </c>
      <c r="D1782" s="1" t="s">
        <v>1674</v>
      </c>
      <c r="E1782" s="1">
        <v>3</v>
      </c>
      <c r="F1782" s="1">
        <v>599</v>
      </c>
      <c r="G1782" s="1">
        <v>89.85</v>
      </c>
      <c r="H1782" s="1" t="s">
        <v>1823</v>
      </c>
      <c r="I1782" s="1" t="s">
        <v>1802</v>
      </c>
      <c r="J1782" s="1" t="s">
        <v>1802</v>
      </c>
      <c r="K1782" s="1" t="s">
        <v>1813</v>
      </c>
      <c r="L1782" s="1">
        <v>80</v>
      </c>
      <c r="M1782" s="1">
        <v>470</v>
      </c>
      <c r="N1782">
        <f t="shared" si="243"/>
        <v>1707.15</v>
      </c>
      <c r="O1782">
        <f t="shared" si="244"/>
        <v>1410</v>
      </c>
      <c r="P1782">
        <f t="shared" si="245"/>
        <v>297.15000000000009</v>
      </c>
      <c r="Q1782">
        <f t="shared" si="246"/>
        <v>0.1740620332132502</v>
      </c>
      <c r="R1782">
        <f t="shared" si="247"/>
        <v>1707.15</v>
      </c>
      <c r="S1782">
        <f t="shared" si="248"/>
        <v>297.15000000000009</v>
      </c>
      <c r="T1782" t="str">
        <f t="shared" si="249"/>
        <v>Dec</v>
      </c>
      <c r="U1782" t="str">
        <f t="shared" si="250"/>
        <v>Dec-2024</v>
      </c>
      <c r="V1782" s="3">
        <f t="shared" si="251"/>
        <v>45627</v>
      </c>
      <c r="W1782" t="str">
        <f>VLOOKUP(D1782,Products!A:G,3,FALSE)</f>
        <v>Electronics</v>
      </c>
      <c r="X1782" t="str">
        <f>VLOOKUP(D1782,Products!A:G,2,FALSE)</f>
        <v>Laptop</v>
      </c>
    </row>
    <row r="1783" spans="1:24">
      <c r="A1783" s="1" t="s">
        <v>3595</v>
      </c>
      <c r="B1783" s="2">
        <v>45773</v>
      </c>
      <c r="C1783" s="1" t="s">
        <v>1611</v>
      </c>
      <c r="D1783" s="1" t="s">
        <v>1771</v>
      </c>
      <c r="E1783" s="1">
        <v>1</v>
      </c>
      <c r="F1783" s="1">
        <v>399</v>
      </c>
      <c r="G1783" s="1">
        <v>39.9</v>
      </c>
      <c r="H1783" s="1" t="s">
        <v>1823</v>
      </c>
      <c r="I1783" s="1" t="s">
        <v>1802</v>
      </c>
      <c r="J1783" s="1" t="s">
        <v>1802</v>
      </c>
      <c r="K1783" s="1" t="s">
        <v>1817</v>
      </c>
      <c r="L1783" s="1">
        <v>50</v>
      </c>
      <c r="M1783" s="1">
        <v>257</v>
      </c>
      <c r="N1783">
        <f t="shared" si="243"/>
        <v>359.1</v>
      </c>
      <c r="O1783">
        <f t="shared" si="244"/>
        <v>257</v>
      </c>
      <c r="P1783">
        <f t="shared" si="245"/>
        <v>102.10000000000002</v>
      </c>
      <c r="Q1783">
        <f t="shared" si="246"/>
        <v>0.28432191590086331</v>
      </c>
      <c r="R1783">
        <f t="shared" si="247"/>
        <v>359.1</v>
      </c>
      <c r="S1783">
        <f t="shared" si="248"/>
        <v>102.10000000000002</v>
      </c>
      <c r="T1783" t="str">
        <f t="shared" si="249"/>
        <v>Apr</v>
      </c>
      <c r="U1783" t="str">
        <f t="shared" si="250"/>
        <v>Apr-2025</v>
      </c>
      <c r="V1783" s="3">
        <f t="shared" si="251"/>
        <v>45748</v>
      </c>
      <c r="W1783" t="str">
        <f>VLOOKUP(D1783,Products!A:G,3,FALSE)</f>
        <v>Beauty &amp; Personal Care</v>
      </c>
      <c r="X1783" t="str">
        <f>VLOOKUP(D1783,Products!A:G,2,FALSE)</f>
        <v>Perfume</v>
      </c>
    </row>
    <row r="1784" spans="1:24">
      <c r="A1784" s="1" t="s">
        <v>3596</v>
      </c>
      <c r="B1784" s="2">
        <v>45793</v>
      </c>
      <c r="C1784" s="1" t="s">
        <v>979</v>
      </c>
      <c r="D1784" s="1" t="s">
        <v>1722</v>
      </c>
      <c r="E1784" s="1">
        <v>3</v>
      </c>
      <c r="F1784" s="1">
        <v>399</v>
      </c>
      <c r="G1784" s="1">
        <v>119.7</v>
      </c>
      <c r="H1784" s="1" t="s">
        <v>1823</v>
      </c>
      <c r="I1784" s="1" t="s">
        <v>1802</v>
      </c>
      <c r="J1784" s="1" t="s">
        <v>1802</v>
      </c>
      <c r="K1784" s="1" t="s">
        <v>1813</v>
      </c>
      <c r="L1784" s="1">
        <v>50</v>
      </c>
      <c r="M1784" s="1">
        <v>315</v>
      </c>
      <c r="N1784">
        <f t="shared" si="243"/>
        <v>1077.3</v>
      </c>
      <c r="O1784">
        <f t="shared" si="244"/>
        <v>945</v>
      </c>
      <c r="P1784">
        <f t="shared" si="245"/>
        <v>132.29999999999995</v>
      </c>
      <c r="Q1784">
        <f t="shared" si="246"/>
        <v>0.12280701754385961</v>
      </c>
      <c r="R1784">
        <f t="shared" si="247"/>
        <v>1077.3</v>
      </c>
      <c r="S1784">
        <f t="shared" si="248"/>
        <v>132.29999999999995</v>
      </c>
      <c r="T1784" t="str">
        <f t="shared" si="249"/>
        <v>May</v>
      </c>
      <c r="U1784" t="str">
        <f t="shared" si="250"/>
        <v>May-2025</v>
      </c>
      <c r="V1784" s="3">
        <f t="shared" si="251"/>
        <v>45778</v>
      </c>
      <c r="W1784" t="str">
        <f>VLOOKUP(D1784,Products!A:G,3,FALSE)</f>
        <v>Home &amp; Kitchen</v>
      </c>
      <c r="X1784" t="str">
        <f>VLOOKUP(D1784,Products!A:G,2,FALSE)</f>
        <v>Mixer Grinder</v>
      </c>
    </row>
    <row r="1785" spans="1:24">
      <c r="A1785" s="1" t="s">
        <v>3597</v>
      </c>
      <c r="B1785" s="2">
        <v>45544</v>
      </c>
      <c r="C1785" s="1" t="s">
        <v>1388</v>
      </c>
      <c r="D1785" s="1" t="s">
        <v>1670</v>
      </c>
      <c r="E1785" s="1">
        <v>3</v>
      </c>
      <c r="F1785" s="1">
        <v>599</v>
      </c>
      <c r="G1785" s="1">
        <v>0</v>
      </c>
      <c r="H1785" s="1" t="s">
        <v>1801</v>
      </c>
      <c r="I1785" s="1" t="s">
        <v>1815</v>
      </c>
      <c r="J1785" s="1" t="s">
        <v>1815</v>
      </c>
      <c r="K1785" s="1" t="s">
        <v>1819</v>
      </c>
      <c r="L1785" s="1">
        <v>70</v>
      </c>
      <c r="M1785" s="1">
        <v>426</v>
      </c>
      <c r="N1785">
        <f t="shared" si="243"/>
        <v>1797</v>
      </c>
      <c r="O1785">
        <f t="shared" si="244"/>
        <v>1278</v>
      </c>
      <c r="P1785">
        <f t="shared" si="245"/>
        <v>519</v>
      </c>
      <c r="Q1785">
        <f t="shared" si="246"/>
        <v>0.28881469115191988</v>
      </c>
      <c r="R1785">
        <f t="shared" si="247"/>
        <v>0</v>
      </c>
      <c r="S1785">
        <f t="shared" si="248"/>
        <v>0</v>
      </c>
      <c r="T1785" t="str">
        <f t="shared" si="249"/>
        <v>Sep</v>
      </c>
      <c r="U1785" t="str">
        <f t="shared" si="250"/>
        <v>Sep-2024</v>
      </c>
      <c r="V1785" s="3">
        <f t="shared" si="251"/>
        <v>45536</v>
      </c>
      <c r="W1785" t="str">
        <f>VLOOKUP(D1785,Products!A:G,3,FALSE)</f>
        <v>Electronics</v>
      </c>
      <c r="X1785" t="str">
        <f>VLOOKUP(D1785,Products!A:G,2,FALSE)</f>
        <v>Laptop</v>
      </c>
    </row>
    <row r="1786" spans="1:24">
      <c r="A1786" s="1" t="s">
        <v>3598</v>
      </c>
      <c r="B1786" s="2">
        <v>45326</v>
      </c>
      <c r="C1786" s="1" t="s">
        <v>913</v>
      </c>
      <c r="D1786" s="1" t="s">
        <v>1774</v>
      </c>
      <c r="E1786" s="1">
        <v>1</v>
      </c>
      <c r="F1786" s="1">
        <v>499</v>
      </c>
      <c r="G1786" s="1">
        <v>49.9</v>
      </c>
      <c r="H1786" s="1" t="s">
        <v>1801</v>
      </c>
      <c r="I1786" s="1" t="s">
        <v>1802</v>
      </c>
      <c r="J1786" s="1" t="s">
        <v>1802</v>
      </c>
      <c r="K1786" s="1" t="s">
        <v>1817</v>
      </c>
      <c r="L1786" s="1">
        <v>60</v>
      </c>
      <c r="M1786" s="1">
        <v>280</v>
      </c>
      <c r="N1786">
        <f t="shared" si="243"/>
        <v>449.1</v>
      </c>
      <c r="O1786">
        <f t="shared" si="244"/>
        <v>280</v>
      </c>
      <c r="P1786">
        <f t="shared" si="245"/>
        <v>169.10000000000002</v>
      </c>
      <c r="Q1786">
        <f t="shared" si="246"/>
        <v>0.37653083945669119</v>
      </c>
      <c r="R1786">
        <f t="shared" si="247"/>
        <v>449.1</v>
      </c>
      <c r="S1786">
        <f t="shared" si="248"/>
        <v>169.10000000000002</v>
      </c>
      <c r="T1786" t="str">
        <f t="shared" si="249"/>
        <v>Feb</v>
      </c>
      <c r="U1786" t="str">
        <f t="shared" si="250"/>
        <v>Feb-2024</v>
      </c>
      <c r="V1786" s="3">
        <f t="shared" si="251"/>
        <v>45323</v>
      </c>
      <c r="W1786" t="str">
        <f>VLOOKUP(D1786,Products!A:G,3,FALSE)</f>
        <v>Sports &amp; Fitness</v>
      </c>
      <c r="X1786" t="str">
        <f>VLOOKUP(D1786,Products!A:G,2,FALSE)</f>
        <v>Yoga Mat</v>
      </c>
    </row>
    <row r="1787" spans="1:24">
      <c r="A1787" s="1" t="s">
        <v>3599</v>
      </c>
      <c r="B1787" s="2">
        <v>45502</v>
      </c>
      <c r="C1787" s="1" t="s">
        <v>582</v>
      </c>
      <c r="D1787" s="1" t="s">
        <v>1700</v>
      </c>
      <c r="E1787" s="1">
        <v>1</v>
      </c>
      <c r="F1787" s="1">
        <v>8999</v>
      </c>
      <c r="G1787" s="1">
        <v>1349.85</v>
      </c>
      <c r="H1787" s="1" t="s">
        <v>1805</v>
      </c>
      <c r="I1787" s="1" t="s">
        <v>1802</v>
      </c>
      <c r="J1787" s="1" t="s">
        <v>1802</v>
      </c>
      <c r="K1787" s="1" t="s">
        <v>1819</v>
      </c>
      <c r="L1787" s="1">
        <v>80</v>
      </c>
      <c r="M1787" s="1">
        <v>6419</v>
      </c>
      <c r="N1787">
        <f t="shared" si="243"/>
        <v>7649.15</v>
      </c>
      <c r="O1787">
        <f t="shared" si="244"/>
        <v>6419</v>
      </c>
      <c r="P1787">
        <f t="shared" si="245"/>
        <v>1230.1499999999996</v>
      </c>
      <c r="Q1787">
        <f t="shared" si="246"/>
        <v>0.16082179065647814</v>
      </c>
      <c r="R1787">
        <f t="shared" si="247"/>
        <v>7649.15</v>
      </c>
      <c r="S1787">
        <f t="shared" si="248"/>
        <v>1230.1499999999996</v>
      </c>
      <c r="T1787" t="str">
        <f t="shared" si="249"/>
        <v>Jul</v>
      </c>
      <c r="U1787" t="str">
        <f t="shared" si="250"/>
        <v>Jul-2024</v>
      </c>
      <c r="V1787" s="3">
        <f t="shared" si="251"/>
        <v>45474</v>
      </c>
      <c r="W1787" t="str">
        <f>VLOOKUP(D1787,Products!A:G,3,FALSE)</f>
        <v>Fashion</v>
      </c>
      <c r="X1787" t="str">
        <f>VLOOKUP(D1787,Products!A:G,2,FALSE)</f>
        <v>T-Shirt</v>
      </c>
    </row>
    <row r="1788" spans="1:24">
      <c r="A1788" s="1" t="s">
        <v>3600</v>
      </c>
      <c r="B1788" s="2">
        <v>45726</v>
      </c>
      <c r="C1788" s="1" t="s">
        <v>621</v>
      </c>
      <c r="D1788" s="1" t="s">
        <v>1670</v>
      </c>
      <c r="E1788" s="1">
        <v>4</v>
      </c>
      <c r="F1788" s="1">
        <v>599</v>
      </c>
      <c r="G1788" s="1">
        <v>119.8</v>
      </c>
      <c r="H1788" s="1" t="s">
        <v>1805</v>
      </c>
      <c r="I1788" s="1" t="s">
        <v>1802</v>
      </c>
      <c r="J1788" s="1" t="s">
        <v>1809</v>
      </c>
      <c r="K1788" s="1" t="s">
        <v>1817</v>
      </c>
      <c r="L1788" s="1">
        <v>40</v>
      </c>
      <c r="M1788" s="1">
        <v>426</v>
      </c>
      <c r="N1788">
        <f t="shared" si="243"/>
        <v>2276.1999999999998</v>
      </c>
      <c r="O1788">
        <f t="shared" si="244"/>
        <v>1704</v>
      </c>
      <c r="P1788">
        <f t="shared" si="245"/>
        <v>572.19999999999982</v>
      </c>
      <c r="Q1788">
        <f t="shared" si="246"/>
        <v>0.25138388542307349</v>
      </c>
      <c r="R1788">
        <f t="shared" si="247"/>
        <v>2276.1999999999998</v>
      </c>
      <c r="S1788">
        <f t="shared" si="248"/>
        <v>572.19999999999982</v>
      </c>
      <c r="T1788" t="str">
        <f t="shared" si="249"/>
        <v>Mar</v>
      </c>
      <c r="U1788" t="str">
        <f t="shared" si="250"/>
        <v>Mar-2025</v>
      </c>
      <c r="V1788" s="3">
        <f t="shared" si="251"/>
        <v>45717</v>
      </c>
      <c r="W1788" t="str">
        <f>VLOOKUP(D1788,Products!A:G,3,FALSE)</f>
        <v>Electronics</v>
      </c>
      <c r="X1788" t="str">
        <f>VLOOKUP(D1788,Products!A:G,2,FALSE)</f>
        <v>Laptop</v>
      </c>
    </row>
    <row r="1789" spans="1:24">
      <c r="A1789" s="1" t="s">
        <v>3601</v>
      </c>
      <c r="B1789" s="2">
        <v>45311</v>
      </c>
      <c r="C1789" s="1" t="s">
        <v>1638</v>
      </c>
      <c r="D1789" s="1" t="s">
        <v>1696</v>
      </c>
      <c r="E1789" s="1">
        <v>2</v>
      </c>
      <c r="F1789" s="1">
        <v>799</v>
      </c>
      <c r="G1789" s="1">
        <v>159.80000000000001</v>
      </c>
      <c r="H1789" s="1" t="s">
        <v>1801</v>
      </c>
      <c r="I1789" s="1" t="s">
        <v>1802</v>
      </c>
      <c r="J1789" s="1" t="s">
        <v>1802</v>
      </c>
      <c r="K1789" s="1" t="s">
        <v>1817</v>
      </c>
      <c r="L1789" s="1">
        <v>100</v>
      </c>
      <c r="M1789" s="1">
        <v>613</v>
      </c>
      <c r="N1789">
        <f t="shared" si="243"/>
        <v>1438.2</v>
      </c>
      <c r="O1789">
        <f t="shared" si="244"/>
        <v>1226</v>
      </c>
      <c r="P1789">
        <f t="shared" si="245"/>
        <v>212.20000000000005</v>
      </c>
      <c r="Q1789">
        <f t="shared" si="246"/>
        <v>0.14754554303991102</v>
      </c>
      <c r="R1789">
        <f t="shared" si="247"/>
        <v>1438.2</v>
      </c>
      <c r="S1789">
        <f t="shared" si="248"/>
        <v>212.20000000000005</v>
      </c>
      <c r="T1789" t="str">
        <f t="shared" si="249"/>
        <v>Jan</v>
      </c>
      <c r="U1789" t="str">
        <f t="shared" si="250"/>
        <v>Jan-2024</v>
      </c>
      <c r="V1789" s="3">
        <f t="shared" si="251"/>
        <v>45292</v>
      </c>
      <c r="W1789" t="str">
        <f>VLOOKUP(D1789,Products!A:G,3,FALSE)</f>
        <v>Fashion</v>
      </c>
      <c r="X1789" t="str">
        <f>VLOOKUP(D1789,Products!A:G,2,FALSE)</f>
        <v>T-Shirt</v>
      </c>
    </row>
    <row r="1790" spans="1:24">
      <c r="A1790" s="1" t="s">
        <v>3602</v>
      </c>
      <c r="B1790" s="2">
        <v>45365</v>
      </c>
      <c r="C1790" s="1" t="s">
        <v>1253</v>
      </c>
      <c r="D1790" s="1" t="s">
        <v>1702</v>
      </c>
      <c r="E1790" s="1">
        <v>2</v>
      </c>
      <c r="F1790" s="1">
        <v>4999</v>
      </c>
      <c r="G1790" s="1">
        <v>499.9</v>
      </c>
      <c r="H1790" s="1" t="s">
        <v>1801</v>
      </c>
      <c r="I1790" s="1" t="s">
        <v>1802</v>
      </c>
      <c r="J1790" s="1" t="s">
        <v>1802</v>
      </c>
      <c r="K1790" s="1" t="s">
        <v>1817</v>
      </c>
      <c r="L1790" s="1">
        <v>70</v>
      </c>
      <c r="M1790" s="1">
        <v>3572</v>
      </c>
      <c r="N1790">
        <f t="shared" si="243"/>
        <v>9498.1</v>
      </c>
      <c r="O1790">
        <f t="shared" si="244"/>
        <v>7144</v>
      </c>
      <c r="P1790">
        <f t="shared" si="245"/>
        <v>2354.1000000000004</v>
      </c>
      <c r="Q1790">
        <f t="shared" si="246"/>
        <v>0.24784956991398283</v>
      </c>
      <c r="R1790">
        <f t="shared" si="247"/>
        <v>9498.1</v>
      </c>
      <c r="S1790">
        <f t="shared" si="248"/>
        <v>2354.1000000000004</v>
      </c>
      <c r="T1790" t="str">
        <f t="shared" si="249"/>
        <v>Mar</v>
      </c>
      <c r="U1790" t="str">
        <f t="shared" si="250"/>
        <v>Mar-2024</v>
      </c>
      <c r="V1790" s="3">
        <f t="shared" si="251"/>
        <v>45352</v>
      </c>
      <c r="W1790" t="str">
        <f>VLOOKUP(D1790,Products!A:G,3,FALSE)</f>
        <v>Fashion</v>
      </c>
      <c r="X1790" t="str">
        <f>VLOOKUP(D1790,Products!A:G,2,FALSE)</f>
        <v>Jeans</v>
      </c>
    </row>
    <row r="1791" spans="1:24">
      <c r="A1791" s="1" t="s">
        <v>3603</v>
      </c>
      <c r="B1791" s="2">
        <v>45315</v>
      </c>
      <c r="C1791" s="1" t="s">
        <v>456</v>
      </c>
      <c r="D1791" s="1" t="s">
        <v>1794</v>
      </c>
      <c r="E1791" s="1">
        <v>4</v>
      </c>
      <c r="F1791" s="1">
        <v>299</v>
      </c>
      <c r="G1791" s="1">
        <v>0</v>
      </c>
      <c r="H1791" s="1" t="s">
        <v>1823</v>
      </c>
      <c r="I1791" s="1" t="s">
        <v>1815</v>
      </c>
      <c r="J1791" s="1" t="s">
        <v>1815</v>
      </c>
      <c r="K1791" s="1" t="s">
        <v>1810</v>
      </c>
      <c r="L1791" s="1">
        <v>100</v>
      </c>
      <c r="M1791" s="1">
        <v>168</v>
      </c>
      <c r="N1791">
        <f t="shared" si="243"/>
        <v>1196</v>
      </c>
      <c r="O1791">
        <f t="shared" si="244"/>
        <v>672</v>
      </c>
      <c r="P1791">
        <f t="shared" si="245"/>
        <v>524</v>
      </c>
      <c r="Q1791">
        <f t="shared" si="246"/>
        <v>0.43812709030100333</v>
      </c>
      <c r="R1791">
        <f t="shared" si="247"/>
        <v>0</v>
      </c>
      <c r="S1791">
        <f t="shared" si="248"/>
        <v>0</v>
      </c>
      <c r="T1791" t="str">
        <f t="shared" si="249"/>
        <v>Jan</v>
      </c>
      <c r="U1791" t="str">
        <f t="shared" si="250"/>
        <v>Jan-2024</v>
      </c>
      <c r="V1791" s="3">
        <f t="shared" si="251"/>
        <v>45292</v>
      </c>
      <c r="W1791" t="str">
        <f>VLOOKUP(D1791,Products!A:G,3,FALSE)</f>
        <v>Sports &amp; Fitness</v>
      </c>
      <c r="X1791" t="str">
        <f>VLOOKUP(D1791,Products!A:G,2,FALSE)</f>
        <v>Fitness Band</v>
      </c>
    </row>
    <row r="1792" spans="1:24">
      <c r="A1792" s="1" t="s">
        <v>3604</v>
      </c>
      <c r="B1792" s="2">
        <v>45891</v>
      </c>
      <c r="C1792" s="1" t="s">
        <v>1503</v>
      </c>
      <c r="D1792" s="1" t="s">
        <v>1736</v>
      </c>
      <c r="E1792" s="1">
        <v>3</v>
      </c>
      <c r="F1792" s="1">
        <v>2499</v>
      </c>
      <c r="G1792" s="1">
        <v>0</v>
      </c>
      <c r="H1792" s="1" t="s">
        <v>1805</v>
      </c>
      <c r="I1792" s="1" t="s">
        <v>1815</v>
      </c>
      <c r="J1792" s="1" t="s">
        <v>1815</v>
      </c>
      <c r="K1792" s="1" t="s">
        <v>1803</v>
      </c>
      <c r="L1792" s="1">
        <v>40</v>
      </c>
      <c r="M1792" s="1">
        <v>1946</v>
      </c>
      <c r="N1792">
        <f t="shared" si="243"/>
        <v>7497</v>
      </c>
      <c r="O1792">
        <f t="shared" si="244"/>
        <v>5838</v>
      </c>
      <c r="P1792">
        <f t="shared" si="245"/>
        <v>1659</v>
      </c>
      <c r="Q1792">
        <f t="shared" si="246"/>
        <v>0.22128851540616246</v>
      </c>
      <c r="R1792">
        <f t="shared" si="247"/>
        <v>0</v>
      </c>
      <c r="S1792">
        <f t="shared" si="248"/>
        <v>0</v>
      </c>
      <c r="T1792" t="str">
        <f t="shared" si="249"/>
        <v>Aug</v>
      </c>
      <c r="U1792" t="str">
        <f t="shared" si="250"/>
        <v>Aug-2025</v>
      </c>
      <c r="V1792" s="3">
        <f t="shared" si="251"/>
        <v>45870</v>
      </c>
      <c r="W1792" t="str">
        <f>VLOOKUP(D1792,Products!A:G,3,FALSE)</f>
        <v>Home &amp; Kitchen</v>
      </c>
      <c r="X1792" t="str">
        <f>VLOOKUP(D1792,Products!A:G,2,FALSE)</f>
        <v>Cookware Set</v>
      </c>
    </row>
    <row r="1793" spans="1:24">
      <c r="A1793" s="1" t="s">
        <v>3605</v>
      </c>
      <c r="B1793" s="2">
        <v>45312</v>
      </c>
      <c r="C1793" s="1" t="s">
        <v>1458</v>
      </c>
      <c r="D1793" s="1" t="s">
        <v>1666</v>
      </c>
      <c r="E1793" s="1">
        <v>2</v>
      </c>
      <c r="F1793" s="1">
        <v>399</v>
      </c>
      <c r="G1793" s="1">
        <v>0</v>
      </c>
      <c r="H1793" s="1" t="s">
        <v>1821</v>
      </c>
      <c r="I1793" s="1" t="s">
        <v>1802</v>
      </c>
      <c r="J1793" s="1" t="s">
        <v>1809</v>
      </c>
      <c r="K1793" s="1" t="s">
        <v>1810</v>
      </c>
      <c r="L1793" s="1">
        <v>100</v>
      </c>
      <c r="M1793" s="1">
        <v>307</v>
      </c>
      <c r="N1793">
        <f t="shared" si="243"/>
        <v>798</v>
      </c>
      <c r="O1793">
        <f t="shared" si="244"/>
        <v>614</v>
      </c>
      <c r="P1793">
        <f t="shared" si="245"/>
        <v>184</v>
      </c>
      <c r="Q1793">
        <f t="shared" si="246"/>
        <v>0.23057644110275688</v>
      </c>
      <c r="R1793">
        <f t="shared" si="247"/>
        <v>798</v>
      </c>
      <c r="S1793">
        <f t="shared" si="248"/>
        <v>184</v>
      </c>
      <c r="T1793" t="str">
        <f t="shared" si="249"/>
        <v>Jan</v>
      </c>
      <c r="U1793" t="str">
        <f t="shared" si="250"/>
        <v>Jan-2024</v>
      </c>
      <c r="V1793" s="3">
        <f t="shared" si="251"/>
        <v>45292</v>
      </c>
      <c r="W1793" t="str">
        <f>VLOOKUP(D1793,Products!A:G,3,FALSE)</f>
        <v>Electronics</v>
      </c>
      <c r="X1793" t="str">
        <f>VLOOKUP(D1793,Products!A:G,2,FALSE)</f>
        <v>Smartphone</v>
      </c>
    </row>
    <row r="1794" spans="1:24">
      <c r="A1794" s="1" t="s">
        <v>3606</v>
      </c>
      <c r="B1794" s="2">
        <v>45428</v>
      </c>
      <c r="C1794" s="1" t="s">
        <v>367</v>
      </c>
      <c r="D1794" s="1" t="s">
        <v>1771</v>
      </c>
      <c r="E1794" s="1">
        <v>2</v>
      </c>
      <c r="F1794" s="1">
        <v>399</v>
      </c>
      <c r="G1794" s="1">
        <v>119.7</v>
      </c>
      <c r="H1794" s="1" t="s">
        <v>1823</v>
      </c>
      <c r="I1794" s="1" t="s">
        <v>1802</v>
      </c>
      <c r="J1794" s="1" t="s">
        <v>1802</v>
      </c>
      <c r="K1794" s="1" t="s">
        <v>1807</v>
      </c>
      <c r="L1794" s="1">
        <v>100</v>
      </c>
      <c r="M1794" s="1">
        <v>257</v>
      </c>
      <c r="N1794">
        <f t="shared" si="243"/>
        <v>678.3</v>
      </c>
      <c r="O1794">
        <f t="shared" si="244"/>
        <v>514</v>
      </c>
      <c r="P1794">
        <f t="shared" si="245"/>
        <v>164.29999999999995</v>
      </c>
      <c r="Q1794">
        <f t="shared" si="246"/>
        <v>0.24222320507150225</v>
      </c>
      <c r="R1794">
        <f t="shared" si="247"/>
        <v>678.3</v>
      </c>
      <c r="S1794">
        <f t="shared" si="248"/>
        <v>164.29999999999995</v>
      </c>
      <c r="T1794" t="str">
        <f t="shared" si="249"/>
        <v>May</v>
      </c>
      <c r="U1794" t="str">
        <f t="shared" si="250"/>
        <v>May-2024</v>
      </c>
      <c r="V1794" s="3">
        <f t="shared" si="251"/>
        <v>45413</v>
      </c>
      <c r="W1794" t="str">
        <f>VLOOKUP(D1794,Products!A:G,3,FALSE)</f>
        <v>Beauty &amp; Personal Care</v>
      </c>
      <c r="X1794" t="str">
        <f>VLOOKUP(D1794,Products!A:G,2,FALSE)</f>
        <v>Perfume</v>
      </c>
    </row>
    <row r="1795" spans="1:24">
      <c r="A1795" s="1" t="s">
        <v>3607</v>
      </c>
      <c r="B1795" s="2">
        <v>45611</v>
      </c>
      <c r="C1795" s="1" t="s">
        <v>1147</v>
      </c>
      <c r="D1795" s="1" t="s">
        <v>1676</v>
      </c>
      <c r="E1795" s="1">
        <v>2</v>
      </c>
      <c r="F1795" s="1">
        <v>299</v>
      </c>
      <c r="G1795" s="1">
        <v>89.7</v>
      </c>
      <c r="H1795" s="1" t="s">
        <v>1801</v>
      </c>
      <c r="I1795" s="1" t="s">
        <v>1802</v>
      </c>
      <c r="J1795" s="1" t="s">
        <v>1802</v>
      </c>
      <c r="K1795" s="1" t="s">
        <v>1807</v>
      </c>
      <c r="L1795" s="1">
        <v>70</v>
      </c>
      <c r="M1795" s="1">
        <v>197</v>
      </c>
      <c r="N1795">
        <f t="shared" ref="N1795:N1858" si="252">E1795*F1795-G1795</f>
        <v>508.3</v>
      </c>
      <c r="O1795">
        <f t="shared" ref="O1795:O1858" si="253">E1795*M1795</f>
        <v>394</v>
      </c>
      <c r="P1795">
        <f t="shared" ref="P1795:P1858" si="254">N1795-O1795</f>
        <v>114.30000000000001</v>
      </c>
      <c r="Q1795">
        <f t="shared" ref="Q1795:Q1858" si="255">IFERROR(P1795/N1795,0)</f>
        <v>0.22486720440684638</v>
      </c>
      <c r="R1795">
        <f t="shared" ref="R1795:R1858" si="256">IF(I1795="Cancelled",0,N1795)</f>
        <v>508.3</v>
      </c>
      <c r="S1795">
        <f t="shared" ref="S1795:S1858" si="257">IF(I1795="Cancelled",0,P1795)</f>
        <v>114.30000000000001</v>
      </c>
      <c r="T1795" t="str">
        <f t="shared" ref="T1795:T1858" si="258">TEXT(B1795,"mmm")</f>
        <v>Nov</v>
      </c>
      <c r="U1795" t="str">
        <f t="shared" ref="U1795:U1858" si="259">TEXT(B1795,"mmm-yyyy")</f>
        <v>Nov-2024</v>
      </c>
      <c r="V1795" s="3">
        <f t="shared" ref="V1795:V1858" si="260">DATE(YEAR(B1795),MONTH(B1795),1)</f>
        <v>45597</v>
      </c>
      <c r="W1795" t="str">
        <f>VLOOKUP(D1795,Products!A:G,3,FALSE)</f>
        <v>Electronics</v>
      </c>
      <c r="X1795" t="str">
        <f>VLOOKUP(D1795,Products!A:G,2,FALSE)</f>
        <v>Laptop</v>
      </c>
    </row>
    <row r="1796" spans="1:24">
      <c r="A1796" s="1" t="s">
        <v>3608</v>
      </c>
      <c r="B1796" s="2">
        <v>45399</v>
      </c>
      <c r="C1796" s="1" t="s">
        <v>1542</v>
      </c>
      <c r="D1796" s="1" t="s">
        <v>1699</v>
      </c>
      <c r="E1796" s="1">
        <v>1</v>
      </c>
      <c r="F1796" s="1">
        <v>999</v>
      </c>
      <c r="G1796" s="1">
        <v>99.9</v>
      </c>
      <c r="H1796" s="1" t="s">
        <v>1805</v>
      </c>
      <c r="I1796" s="1" t="s">
        <v>1802</v>
      </c>
      <c r="J1796" s="1" t="s">
        <v>1809</v>
      </c>
      <c r="K1796" s="1" t="s">
        <v>1807</v>
      </c>
      <c r="L1796" s="1">
        <v>50</v>
      </c>
      <c r="M1796" s="1">
        <v>693</v>
      </c>
      <c r="N1796">
        <f t="shared" si="252"/>
        <v>899.1</v>
      </c>
      <c r="O1796">
        <f t="shared" si="253"/>
        <v>693</v>
      </c>
      <c r="P1796">
        <f t="shared" si="254"/>
        <v>206.10000000000002</v>
      </c>
      <c r="Q1796">
        <f t="shared" si="255"/>
        <v>0.22922922922922925</v>
      </c>
      <c r="R1796">
        <f t="shared" si="256"/>
        <v>899.1</v>
      </c>
      <c r="S1796">
        <f t="shared" si="257"/>
        <v>206.10000000000002</v>
      </c>
      <c r="T1796" t="str">
        <f t="shared" si="258"/>
        <v>Apr</v>
      </c>
      <c r="U1796" t="str">
        <f t="shared" si="259"/>
        <v>Apr-2024</v>
      </c>
      <c r="V1796" s="3">
        <f t="shared" si="260"/>
        <v>45383</v>
      </c>
      <c r="W1796" t="str">
        <f>VLOOKUP(D1796,Products!A:G,3,FALSE)</f>
        <v>Fashion</v>
      </c>
      <c r="X1796" t="str">
        <f>VLOOKUP(D1796,Products!A:G,2,FALSE)</f>
        <v>T-Shirt</v>
      </c>
    </row>
    <row r="1797" spans="1:24">
      <c r="A1797" s="1" t="s">
        <v>3609</v>
      </c>
      <c r="B1797" s="2">
        <v>45380</v>
      </c>
      <c r="C1797" s="1" t="s">
        <v>394</v>
      </c>
      <c r="D1797" s="1" t="s">
        <v>1777</v>
      </c>
      <c r="E1797" s="1">
        <v>3</v>
      </c>
      <c r="F1797" s="1">
        <v>3999</v>
      </c>
      <c r="G1797" s="1">
        <v>1799.55</v>
      </c>
      <c r="H1797" s="1" t="s">
        <v>1812</v>
      </c>
      <c r="I1797" s="1" t="s">
        <v>1802</v>
      </c>
      <c r="J1797" s="1" t="s">
        <v>1809</v>
      </c>
      <c r="K1797" s="1" t="s">
        <v>1807</v>
      </c>
      <c r="L1797" s="1">
        <v>40</v>
      </c>
      <c r="M1797" s="1">
        <v>2514</v>
      </c>
      <c r="N1797">
        <f t="shared" si="252"/>
        <v>10197.450000000001</v>
      </c>
      <c r="O1797">
        <f t="shared" si="253"/>
        <v>7542</v>
      </c>
      <c r="P1797">
        <f t="shared" si="254"/>
        <v>2655.4500000000007</v>
      </c>
      <c r="Q1797">
        <f t="shared" si="255"/>
        <v>0.26040333612814975</v>
      </c>
      <c r="R1797">
        <f t="shared" si="256"/>
        <v>10197.450000000001</v>
      </c>
      <c r="S1797">
        <f t="shared" si="257"/>
        <v>2655.4500000000007</v>
      </c>
      <c r="T1797" t="str">
        <f t="shared" si="258"/>
        <v>Mar</v>
      </c>
      <c r="U1797" t="str">
        <f t="shared" si="259"/>
        <v>Mar-2024</v>
      </c>
      <c r="V1797" s="3">
        <f t="shared" si="260"/>
        <v>45352</v>
      </c>
      <c r="W1797" t="str">
        <f>VLOOKUP(D1797,Products!A:G,3,FALSE)</f>
        <v>Sports &amp; Fitness</v>
      </c>
      <c r="X1797" t="str">
        <f>VLOOKUP(D1797,Products!A:G,2,FALSE)</f>
        <v>Yoga Mat</v>
      </c>
    </row>
    <row r="1798" spans="1:24">
      <c r="A1798" s="1" t="s">
        <v>3610</v>
      </c>
      <c r="B1798" s="2">
        <v>45563</v>
      </c>
      <c r="C1798" s="1" t="s">
        <v>157</v>
      </c>
      <c r="D1798" s="1" t="s">
        <v>1761</v>
      </c>
      <c r="E1798" s="1">
        <v>1</v>
      </c>
      <c r="F1798" s="1">
        <v>499</v>
      </c>
      <c r="G1798" s="1">
        <v>0</v>
      </c>
      <c r="H1798" s="1" t="s">
        <v>1801</v>
      </c>
      <c r="I1798" s="1" t="s">
        <v>1815</v>
      </c>
      <c r="J1798" s="1" t="s">
        <v>1815</v>
      </c>
      <c r="K1798" s="1" t="s">
        <v>1819</v>
      </c>
      <c r="L1798" s="1">
        <v>70</v>
      </c>
      <c r="M1798" s="1">
        <v>394</v>
      </c>
      <c r="N1798">
        <f t="shared" si="252"/>
        <v>499</v>
      </c>
      <c r="O1798">
        <f t="shared" si="253"/>
        <v>394</v>
      </c>
      <c r="P1798">
        <f t="shared" si="254"/>
        <v>105</v>
      </c>
      <c r="Q1798">
        <f t="shared" si="255"/>
        <v>0.21042084168336672</v>
      </c>
      <c r="R1798">
        <f t="shared" si="256"/>
        <v>0</v>
      </c>
      <c r="S1798">
        <f t="shared" si="257"/>
        <v>0</v>
      </c>
      <c r="T1798" t="str">
        <f t="shared" si="258"/>
        <v>Sep</v>
      </c>
      <c r="U1798" t="str">
        <f t="shared" si="259"/>
        <v>Sep-2024</v>
      </c>
      <c r="V1798" s="3">
        <f t="shared" si="260"/>
        <v>45536</v>
      </c>
      <c r="W1798" t="str">
        <f>VLOOKUP(D1798,Products!A:G,3,FALSE)</f>
        <v>Beauty &amp; Personal Care</v>
      </c>
      <c r="X1798" t="str">
        <f>VLOOKUP(D1798,Products!A:G,2,FALSE)</f>
        <v>Trimmer</v>
      </c>
    </row>
    <row r="1799" spans="1:24">
      <c r="A1799" s="1" t="s">
        <v>3611</v>
      </c>
      <c r="B1799" s="2">
        <v>45861</v>
      </c>
      <c r="C1799" s="1" t="s">
        <v>1482</v>
      </c>
      <c r="D1799" s="1" t="s">
        <v>1778</v>
      </c>
      <c r="E1799" s="1">
        <v>2</v>
      </c>
      <c r="F1799" s="1">
        <v>499</v>
      </c>
      <c r="G1799" s="1">
        <v>199.6</v>
      </c>
      <c r="H1799" s="1" t="s">
        <v>1823</v>
      </c>
      <c r="I1799" s="1" t="s">
        <v>1802</v>
      </c>
      <c r="J1799" s="1" t="s">
        <v>1809</v>
      </c>
      <c r="K1799" s="1" t="s">
        <v>1807</v>
      </c>
      <c r="L1799" s="1">
        <v>100</v>
      </c>
      <c r="M1799" s="1">
        <v>323</v>
      </c>
      <c r="N1799">
        <f t="shared" si="252"/>
        <v>798.4</v>
      </c>
      <c r="O1799">
        <f t="shared" si="253"/>
        <v>646</v>
      </c>
      <c r="P1799">
        <f t="shared" si="254"/>
        <v>152.39999999999998</v>
      </c>
      <c r="Q1799">
        <f t="shared" si="255"/>
        <v>0.19088176352705408</v>
      </c>
      <c r="R1799">
        <f t="shared" si="256"/>
        <v>798.4</v>
      </c>
      <c r="S1799">
        <f t="shared" si="257"/>
        <v>152.39999999999998</v>
      </c>
      <c r="T1799" t="str">
        <f t="shared" si="258"/>
        <v>Jul</v>
      </c>
      <c r="U1799" t="str">
        <f t="shared" si="259"/>
        <v>Jul-2025</v>
      </c>
      <c r="V1799" s="3">
        <f t="shared" si="260"/>
        <v>45839</v>
      </c>
      <c r="W1799" t="str">
        <f>VLOOKUP(D1799,Products!A:G,3,FALSE)</f>
        <v>Sports &amp; Fitness</v>
      </c>
      <c r="X1799" t="str">
        <f>VLOOKUP(D1799,Products!A:G,2,FALSE)</f>
        <v>Yoga Mat</v>
      </c>
    </row>
    <row r="1800" spans="1:24">
      <c r="A1800" s="1" t="s">
        <v>3612</v>
      </c>
      <c r="B1800" s="2">
        <v>45337</v>
      </c>
      <c r="C1800" s="1" t="s">
        <v>1215</v>
      </c>
      <c r="D1800" s="1" t="s">
        <v>1670</v>
      </c>
      <c r="E1800" s="1">
        <v>2</v>
      </c>
      <c r="F1800" s="1">
        <v>599</v>
      </c>
      <c r="G1800" s="1">
        <v>119.8</v>
      </c>
      <c r="H1800" s="1" t="s">
        <v>1805</v>
      </c>
      <c r="I1800" s="1" t="s">
        <v>1802</v>
      </c>
      <c r="J1800" s="1" t="s">
        <v>1802</v>
      </c>
      <c r="K1800" s="1" t="s">
        <v>1810</v>
      </c>
      <c r="L1800" s="1">
        <v>50</v>
      </c>
      <c r="M1800" s="1">
        <v>426</v>
      </c>
      <c r="N1800">
        <f t="shared" si="252"/>
        <v>1078.2</v>
      </c>
      <c r="O1800">
        <f t="shared" si="253"/>
        <v>852</v>
      </c>
      <c r="P1800">
        <f t="shared" si="254"/>
        <v>226.20000000000005</v>
      </c>
      <c r="Q1800">
        <f t="shared" si="255"/>
        <v>0.20979410127991099</v>
      </c>
      <c r="R1800">
        <f t="shared" si="256"/>
        <v>1078.2</v>
      </c>
      <c r="S1800">
        <f t="shared" si="257"/>
        <v>226.20000000000005</v>
      </c>
      <c r="T1800" t="str">
        <f t="shared" si="258"/>
        <v>Feb</v>
      </c>
      <c r="U1800" t="str">
        <f t="shared" si="259"/>
        <v>Feb-2024</v>
      </c>
      <c r="V1800" s="3">
        <f t="shared" si="260"/>
        <v>45323</v>
      </c>
      <c r="W1800" t="str">
        <f>VLOOKUP(D1800,Products!A:G,3,FALSE)</f>
        <v>Electronics</v>
      </c>
      <c r="X1800" t="str">
        <f>VLOOKUP(D1800,Products!A:G,2,FALSE)</f>
        <v>Laptop</v>
      </c>
    </row>
    <row r="1801" spans="1:24">
      <c r="A1801" s="1" t="s">
        <v>3613</v>
      </c>
      <c r="B1801" s="2">
        <v>45364</v>
      </c>
      <c r="C1801" s="1" t="s">
        <v>1636</v>
      </c>
      <c r="D1801" s="1" t="s">
        <v>1682</v>
      </c>
      <c r="E1801" s="1">
        <v>1</v>
      </c>
      <c r="F1801" s="1">
        <v>1599</v>
      </c>
      <c r="G1801" s="1">
        <v>239.85</v>
      </c>
      <c r="H1801" s="1" t="s">
        <v>1801</v>
      </c>
      <c r="I1801" s="1" t="s">
        <v>1802</v>
      </c>
      <c r="J1801" s="1" t="s">
        <v>1802</v>
      </c>
      <c r="K1801" s="1" t="s">
        <v>1819</v>
      </c>
      <c r="L1801" s="1">
        <v>40</v>
      </c>
      <c r="M1801" s="1">
        <v>1169</v>
      </c>
      <c r="N1801">
        <f t="shared" si="252"/>
        <v>1359.15</v>
      </c>
      <c r="O1801">
        <f t="shared" si="253"/>
        <v>1169</v>
      </c>
      <c r="P1801">
        <f t="shared" si="254"/>
        <v>190.15000000000009</v>
      </c>
      <c r="Q1801">
        <f t="shared" si="255"/>
        <v>0.1399036162307325</v>
      </c>
      <c r="R1801">
        <f t="shared" si="256"/>
        <v>1359.15</v>
      </c>
      <c r="S1801">
        <f t="shared" si="257"/>
        <v>190.15000000000009</v>
      </c>
      <c r="T1801" t="str">
        <f t="shared" si="258"/>
        <v>Mar</v>
      </c>
      <c r="U1801" t="str">
        <f t="shared" si="259"/>
        <v>Mar-2024</v>
      </c>
      <c r="V1801" s="3">
        <f t="shared" si="260"/>
        <v>45352</v>
      </c>
      <c r="W1801" t="str">
        <f>VLOOKUP(D1801,Products!A:G,3,FALSE)</f>
        <v>Electronics</v>
      </c>
      <c r="X1801" t="str">
        <f>VLOOKUP(D1801,Products!A:G,2,FALSE)</f>
        <v>Headphones</v>
      </c>
    </row>
    <row r="1802" spans="1:24">
      <c r="A1802" s="1" t="s">
        <v>3614</v>
      </c>
      <c r="B1802" s="2">
        <v>45678</v>
      </c>
      <c r="C1802" s="1" t="s">
        <v>440</v>
      </c>
      <c r="D1802" s="1" t="s">
        <v>1797</v>
      </c>
      <c r="E1802" s="1">
        <v>2</v>
      </c>
      <c r="F1802" s="1">
        <v>399</v>
      </c>
      <c r="G1802" s="1">
        <v>79.8</v>
      </c>
      <c r="H1802" s="1" t="s">
        <v>1801</v>
      </c>
      <c r="I1802" s="1" t="s">
        <v>1802</v>
      </c>
      <c r="J1802" s="1" t="s">
        <v>1802</v>
      </c>
      <c r="K1802" s="1" t="s">
        <v>1813</v>
      </c>
      <c r="L1802" s="1">
        <v>100</v>
      </c>
      <c r="M1802" s="1">
        <v>278</v>
      </c>
      <c r="N1802">
        <f t="shared" si="252"/>
        <v>718.2</v>
      </c>
      <c r="O1802">
        <f t="shared" si="253"/>
        <v>556</v>
      </c>
      <c r="P1802">
        <f t="shared" si="254"/>
        <v>162.20000000000005</v>
      </c>
      <c r="Q1802">
        <f t="shared" si="255"/>
        <v>0.22584238373712062</v>
      </c>
      <c r="R1802">
        <f t="shared" si="256"/>
        <v>718.2</v>
      </c>
      <c r="S1802">
        <f t="shared" si="257"/>
        <v>162.20000000000005</v>
      </c>
      <c r="T1802" t="str">
        <f t="shared" si="258"/>
        <v>Jan</v>
      </c>
      <c r="U1802" t="str">
        <f t="shared" si="259"/>
        <v>Jan-2025</v>
      </c>
      <c r="V1802" s="3">
        <f t="shared" si="260"/>
        <v>45658</v>
      </c>
      <c r="W1802" t="str">
        <f>VLOOKUP(D1802,Products!A:G,3,FALSE)</f>
        <v>Sports &amp; Fitness</v>
      </c>
      <c r="X1802" t="str">
        <f>VLOOKUP(D1802,Products!A:G,2,FALSE)</f>
        <v>Cricket Bat</v>
      </c>
    </row>
    <row r="1803" spans="1:24">
      <c r="A1803" s="1" t="s">
        <v>3615</v>
      </c>
      <c r="B1803" s="2">
        <v>45292</v>
      </c>
      <c r="C1803" s="1" t="s">
        <v>1014</v>
      </c>
      <c r="D1803" s="1" t="s">
        <v>1768</v>
      </c>
      <c r="E1803" s="1">
        <v>4</v>
      </c>
      <c r="F1803" s="1">
        <v>399</v>
      </c>
      <c r="G1803" s="1">
        <v>0</v>
      </c>
      <c r="H1803" s="1" t="s">
        <v>1812</v>
      </c>
      <c r="I1803" s="1" t="s">
        <v>1815</v>
      </c>
      <c r="J1803" s="1" t="s">
        <v>1815</v>
      </c>
      <c r="K1803" s="1" t="s">
        <v>1810</v>
      </c>
      <c r="L1803" s="1">
        <v>60</v>
      </c>
      <c r="M1803" s="1">
        <v>322</v>
      </c>
      <c r="N1803">
        <f t="shared" si="252"/>
        <v>1596</v>
      </c>
      <c r="O1803">
        <f t="shared" si="253"/>
        <v>1288</v>
      </c>
      <c r="P1803">
        <f t="shared" si="254"/>
        <v>308</v>
      </c>
      <c r="Q1803">
        <f t="shared" si="255"/>
        <v>0.19298245614035087</v>
      </c>
      <c r="R1803">
        <f t="shared" si="256"/>
        <v>0</v>
      </c>
      <c r="S1803">
        <f t="shared" si="257"/>
        <v>0</v>
      </c>
      <c r="T1803" t="str">
        <f t="shared" si="258"/>
        <v>Jan</v>
      </c>
      <c r="U1803" t="str">
        <f t="shared" si="259"/>
        <v>Jan-2024</v>
      </c>
      <c r="V1803" s="3">
        <f t="shared" si="260"/>
        <v>45292</v>
      </c>
      <c r="W1803" t="str">
        <f>VLOOKUP(D1803,Products!A:G,3,FALSE)</f>
        <v>Beauty &amp; Personal Care</v>
      </c>
      <c r="X1803" t="str">
        <f>VLOOKUP(D1803,Products!A:G,2,FALSE)</f>
        <v>Skin Care Kit</v>
      </c>
    </row>
    <row r="1804" spans="1:24">
      <c r="A1804" s="1" t="s">
        <v>3616</v>
      </c>
      <c r="B1804" s="2">
        <v>45547</v>
      </c>
      <c r="C1804" s="1" t="s">
        <v>1489</v>
      </c>
      <c r="D1804" s="1" t="s">
        <v>1746</v>
      </c>
      <c r="E1804" s="1">
        <v>1</v>
      </c>
      <c r="F1804" s="1">
        <v>1999</v>
      </c>
      <c r="G1804" s="1">
        <v>199.9</v>
      </c>
      <c r="H1804" s="1" t="s">
        <v>1823</v>
      </c>
      <c r="I1804" s="1" t="s">
        <v>1802</v>
      </c>
      <c r="J1804" s="1" t="s">
        <v>1802</v>
      </c>
      <c r="K1804" s="1" t="s">
        <v>1817</v>
      </c>
      <c r="L1804" s="1">
        <v>100</v>
      </c>
      <c r="M1804" s="1">
        <v>1414</v>
      </c>
      <c r="N1804">
        <f t="shared" si="252"/>
        <v>1799.1</v>
      </c>
      <c r="O1804">
        <f t="shared" si="253"/>
        <v>1414</v>
      </c>
      <c r="P1804">
        <f t="shared" si="254"/>
        <v>385.09999999999991</v>
      </c>
      <c r="Q1804">
        <f t="shared" si="255"/>
        <v>0.21405147017953416</v>
      </c>
      <c r="R1804">
        <f t="shared" si="256"/>
        <v>1799.1</v>
      </c>
      <c r="S1804">
        <f t="shared" si="257"/>
        <v>385.09999999999991</v>
      </c>
      <c r="T1804" t="str">
        <f t="shared" si="258"/>
        <v>Sep</v>
      </c>
      <c r="U1804" t="str">
        <f t="shared" si="259"/>
        <v>Sep-2024</v>
      </c>
      <c r="V1804" s="3">
        <f t="shared" si="260"/>
        <v>45536</v>
      </c>
      <c r="W1804" t="str">
        <f>VLOOKUP(D1804,Products!A:G,3,FALSE)</f>
        <v>Home &amp; Kitchen</v>
      </c>
      <c r="X1804" t="str">
        <f>VLOOKUP(D1804,Products!A:G,2,FALSE)</f>
        <v>Storage Box</v>
      </c>
    </row>
    <row r="1805" spans="1:24">
      <c r="A1805" s="1" t="s">
        <v>3617</v>
      </c>
      <c r="B1805" s="2">
        <v>45620</v>
      </c>
      <c r="C1805" s="1" t="s">
        <v>1237</v>
      </c>
      <c r="D1805" s="1" t="s">
        <v>1681</v>
      </c>
      <c r="E1805" s="1">
        <v>2</v>
      </c>
      <c r="F1805" s="1">
        <v>799</v>
      </c>
      <c r="G1805" s="1">
        <v>79.900000000000006</v>
      </c>
      <c r="H1805" s="1" t="s">
        <v>1801</v>
      </c>
      <c r="I1805" s="1" t="s">
        <v>1802</v>
      </c>
      <c r="J1805" s="1" t="s">
        <v>1802</v>
      </c>
      <c r="K1805" s="1" t="s">
        <v>1817</v>
      </c>
      <c r="L1805" s="1">
        <v>50</v>
      </c>
      <c r="M1805" s="1">
        <v>645</v>
      </c>
      <c r="N1805">
        <f t="shared" si="252"/>
        <v>1518.1</v>
      </c>
      <c r="O1805">
        <f t="shared" si="253"/>
        <v>1290</v>
      </c>
      <c r="P1805">
        <f t="shared" si="254"/>
        <v>228.09999999999991</v>
      </c>
      <c r="Q1805">
        <f t="shared" si="255"/>
        <v>0.1502536064817864</v>
      </c>
      <c r="R1805">
        <f t="shared" si="256"/>
        <v>1518.1</v>
      </c>
      <c r="S1805">
        <f t="shared" si="257"/>
        <v>228.09999999999991</v>
      </c>
      <c r="T1805" t="str">
        <f t="shared" si="258"/>
        <v>Nov</v>
      </c>
      <c r="U1805" t="str">
        <f t="shared" si="259"/>
        <v>Nov-2024</v>
      </c>
      <c r="V1805" s="3">
        <f t="shared" si="260"/>
        <v>45597</v>
      </c>
      <c r="W1805" t="str">
        <f>VLOOKUP(D1805,Products!A:G,3,FALSE)</f>
        <v>Electronics</v>
      </c>
      <c r="X1805" t="str">
        <f>VLOOKUP(D1805,Products!A:G,2,FALSE)</f>
        <v>Headphones</v>
      </c>
    </row>
    <row r="1806" spans="1:24">
      <c r="A1806" s="1" t="s">
        <v>3618</v>
      </c>
      <c r="B1806" s="2">
        <v>45428</v>
      </c>
      <c r="C1806" s="1" t="s">
        <v>352</v>
      </c>
      <c r="D1806" s="1" t="s">
        <v>1741</v>
      </c>
      <c r="E1806" s="1">
        <v>4</v>
      </c>
      <c r="F1806" s="1">
        <v>799</v>
      </c>
      <c r="G1806" s="1">
        <v>479.4</v>
      </c>
      <c r="H1806" s="1" t="s">
        <v>1823</v>
      </c>
      <c r="I1806" s="1" t="s">
        <v>1802</v>
      </c>
      <c r="J1806" s="1" t="s">
        <v>1802</v>
      </c>
      <c r="K1806" s="1" t="s">
        <v>1817</v>
      </c>
      <c r="L1806" s="1">
        <v>50</v>
      </c>
      <c r="M1806" s="1">
        <v>596</v>
      </c>
      <c r="N1806">
        <f t="shared" si="252"/>
        <v>2716.6</v>
      </c>
      <c r="O1806">
        <f t="shared" si="253"/>
        <v>2384</v>
      </c>
      <c r="P1806">
        <f t="shared" si="254"/>
        <v>332.59999999999991</v>
      </c>
      <c r="Q1806">
        <f t="shared" si="255"/>
        <v>0.1224324523301185</v>
      </c>
      <c r="R1806">
        <f t="shared" si="256"/>
        <v>2716.6</v>
      </c>
      <c r="S1806">
        <f t="shared" si="257"/>
        <v>332.59999999999991</v>
      </c>
      <c r="T1806" t="str">
        <f t="shared" si="258"/>
        <v>May</v>
      </c>
      <c r="U1806" t="str">
        <f t="shared" si="259"/>
        <v>May-2024</v>
      </c>
      <c r="V1806" s="3">
        <f t="shared" si="260"/>
        <v>45413</v>
      </c>
      <c r="W1806" t="str">
        <f>VLOOKUP(D1806,Products!A:G,3,FALSE)</f>
        <v>Home &amp; Kitchen</v>
      </c>
      <c r="X1806" t="str">
        <f>VLOOKUP(D1806,Products!A:G,2,FALSE)</f>
        <v>Bedsheet</v>
      </c>
    </row>
    <row r="1807" spans="1:24">
      <c r="A1807" s="1" t="s">
        <v>3619</v>
      </c>
      <c r="B1807" s="2">
        <v>45459</v>
      </c>
      <c r="C1807" s="1" t="s">
        <v>745</v>
      </c>
      <c r="D1807" s="1" t="s">
        <v>1777</v>
      </c>
      <c r="E1807" s="1">
        <v>4</v>
      </c>
      <c r="F1807" s="1">
        <v>3999</v>
      </c>
      <c r="G1807" s="1">
        <v>2399.4</v>
      </c>
      <c r="H1807" s="1" t="s">
        <v>1821</v>
      </c>
      <c r="I1807" s="1" t="s">
        <v>1802</v>
      </c>
      <c r="J1807" s="1" t="s">
        <v>1802</v>
      </c>
      <c r="K1807" s="1" t="s">
        <v>1819</v>
      </c>
      <c r="L1807" s="1">
        <v>70</v>
      </c>
      <c r="M1807" s="1">
        <v>2514</v>
      </c>
      <c r="N1807">
        <f t="shared" si="252"/>
        <v>13596.6</v>
      </c>
      <c r="O1807">
        <f t="shared" si="253"/>
        <v>10056</v>
      </c>
      <c r="P1807">
        <f t="shared" si="254"/>
        <v>3540.6000000000004</v>
      </c>
      <c r="Q1807">
        <f t="shared" si="255"/>
        <v>0.2604033361281497</v>
      </c>
      <c r="R1807">
        <f t="shared" si="256"/>
        <v>13596.6</v>
      </c>
      <c r="S1807">
        <f t="shared" si="257"/>
        <v>3540.6000000000004</v>
      </c>
      <c r="T1807" t="str">
        <f t="shared" si="258"/>
        <v>Jun</v>
      </c>
      <c r="U1807" t="str">
        <f t="shared" si="259"/>
        <v>Jun-2024</v>
      </c>
      <c r="V1807" s="3">
        <f t="shared" si="260"/>
        <v>45444</v>
      </c>
      <c r="W1807" t="str">
        <f>VLOOKUP(D1807,Products!A:G,3,FALSE)</f>
        <v>Sports &amp; Fitness</v>
      </c>
      <c r="X1807" t="str">
        <f>VLOOKUP(D1807,Products!A:G,2,FALSE)</f>
        <v>Yoga Mat</v>
      </c>
    </row>
    <row r="1808" spans="1:24">
      <c r="A1808" s="1" t="s">
        <v>3620</v>
      </c>
      <c r="B1808" s="2">
        <v>45705</v>
      </c>
      <c r="C1808" s="1" t="s">
        <v>1271</v>
      </c>
      <c r="D1808" s="1" t="s">
        <v>1782</v>
      </c>
      <c r="E1808" s="1">
        <v>1</v>
      </c>
      <c r="F1808" s="1">
        <v>6999</v>
      </c>
      <c r="G1808" s="1">
        <v>349.95</v>
      </c>
      <c r="H1808" s="1" t="s">
        <v>1821</v>
      </c>
      <c r="I1808" s="1" t="s">
        <v>1802</v>
      </c>
      <c r="J1808" s="1" t="s">
        <v>1802</v>
      </c>
      <c r="K1808" s="1" t="s">
        <v>1819</v>
      </c>
      <c r="L1808" s="1">
        <v>70</v>
      </c>
      <c r="M1808" s="1">
        <v>4782</v>
      </c>
      <c r="N1808">
        <f t="shared" si="252"/>
        <v>6649.05</v>
      </c>
      <c r="O1808">
        <f t="shared" si="253"/>
        <v>4782</v>
      </c>
      <c r="P1808">
        <f t="shared" si="254"/>
        <v>1867.0500000000002</v>
      </c>
      <c r="Q1808">
        <f t="shared" si="255"/>
        <v>0.28079951271234238</v>
      </c>
      <c r="R1808">
        <f t="shared" si="256"/>
        <v>6649.05</v>
      </c>
      <c r="S1808">
        <f t="shared" si="257"/>
        <v>1867.0500000000002</v>
      </c>
      <c r="T1808" t="str">
        <f t="shared" si="258"/>
        <v>Feb</v>
      </c>
      <c r="U1808" t="str">
        <f t="shared" si="259"/>
        <v>Feb-2025</v>
      </c>
      <c r="V1808" s="3">
        <f t="shared" si="260"/>
        <v>45689</v>
      </c>
      <c r="W1808" t="str">
        <f>VLOOKUP(D1808,Products!A:G,3,FALSE)</f>
        <v>Sports &amp; Fitness</v>
      </c>
      <c r="X1808" t="str">
        <f>VLOOKUP(D1808,Products!A:G,2,FALSE)</f>
        <v>Running Shoes</v>
      </c>
    </row>
    <row r="1809" spans="1:24">
      <c r="A1809" s="1" t="s">
        <v>3621</v>
      </c>
      <c r="B1809" s="2">
        <v>45942</v>
      </c>
      <c r="C1809" s="1" t="s">
        <v>1622</v>
      </c>
      <c r="D1809" s="1" t="s">
        <v>1722</v>
      </c>
      <c r="E1809" s="1">
        <v>1</v>
      </c>
      <c r="F1809" s="1">
        <v>399</v>
      </c>
      <c r="G1809" s="1">
        <v>0</v>
      </c>
      <c r="H1809" s="1" t="s">
        <v>1801</v>
      </c>
      <c r="I1809" s="1" t="s">
        <v>1802</v>
      </c>
      <c r="J1809" s="1" t="s">
        <v>1802</v>
      </c>
      <c r="K1809" s="1" t="s">
        <v>1810</v>
      </c>
      <c r="L1809" s="1">
        <v>60</v>
      </c>
      <c r="M1809" s="1">
        <v>315</v>
      </c>
      <c r="N1809">
        <f t="shared" si="252"/>
        <v>399</v>
      </c>
      <c r="O1809">
        <f t="shared" si="253"/>
        <v>315</v>
      </c>
      <c r="P1809">
        <f t="shared" si="254"/>
        <v>84</v>
      </c>
      <c r="Q1809">
        <f t="shared" si="255"/>
        <v>0.21052631578947367</v>
      </c>
      <c r="R1809">
        <f t="shared" si="256"/>
        <v>399</v>
      </c>
      <c r="S1809">
        <f t="shared" si="257"/>
        <v>84</v>
      </c>
      <c r="T1809" t="str">
        <f t="shared" si="258"/>
        <v>Oct</v>
      </c>
      <c r="U1809" t="str">
        <f t="shared" si="259"/>
        <v>Oct-2025</v>
      </c>
      <c r="V1809" s="3">
        <f t="shared" si="260"/>
        <v>45931</v>
      </c>
      <c r="W1809" t="str">
        <f>VLOOKUP(D1809,Products!A:G,3,FALSE)</f>
        <v>Home &amp; Kitchen</v>
      </c>
      <c r="X1809" t="str">
        <f>VLOOKUP(D1809,Products!A:G,2,FALSE)</f>
        <v>Mixer Grinder</v>
      </c>
    </row>
    <row r="1810" spans="1:24">
      <c r="A1810" s="1" t="s">
        <v>3622</v>
      </c>
      <c r="B1810" s="2">
        <v>45382</v>
      </c>
      <c r="C1810" s="1" t="s">
        <v>1560</v>
      </c>
      <c r="D1810" s="1" t="s">
        <v>1727</v>
      </c>
      <c r="E1810" s="1">
        <v>2</v>
      </c>
      <c r="F1810" s="1">
        <v>4999</v>
      </c>
      <c r="G1810" s="1">
        <v>499.9</v>
      </c>
      <c r="H1810" s="1" t="s">
        <v>1801</v>
      </c>
      <c r="I1810" s="1" t="s">
        <v>1802</v>
      </c>
      <c r="J1810" s="1" t="s">
        <v>1802</v>
      </c>
      <c r="K1810" s="1" t="s">
        <v>1813</v>
      </c>
      <c r="L1810" s="1">
        <v>60</v>
      </c>
      <c r="M1810" s="1">
        <v>3765</v>
      </c>
      <c r="N1810">
        <f t="shared" si="252"/>
        <v>9498.1</v>
      </c>
      <c r="O1810">
        <f t="shared" si="253"/>
        <v>7530</v>
      </c>
      <c r="P1810">
        <f t="shared" si="254"/>
        <v>1968.1000000000004</v>
      </c>
      <c r="Q1810">
        <f t="shared" si="255"/>
        <v>0.20720986302523667</v>
      </c>
      <c r="R1810">
        <f t="shared" si="256"/>
        <v>9498.1</v>
      </c>
      <c r="S1810">
        <f t="shared" si="257"/>
        <v>1968.1000000000004</v>
      </c>
      <c r="T1810" t="str">
        <f t="shared" si="258"/>
        <v>Mar</v>
      </c>
      <c r="U1810" t="str">
        <f t="shared" si="259"/>
        <v>Mar-2024</v>
      </c>
      <c r="V1810" s="3">
        <f t="shared" si="260"/>
        <v>45352</v>
      </c>
      <c r="W1810" t="str">
        <f>VLOOKUP(D1810,Products!A:G,3,FALSE)</f>
        <v>Home &amp; Kitchen</v>
      </c>
      <c r="X1810" t="str">
        <f>VLOOKUP(D1810,Products!A:G,2,FALSE)</f>
        <v>Mixer Grinder</v>
      </c>
    </row>
    <row r="1811" spans="1:24">
      <c r="A1811" s="1" t="s">
        <v>3623</v>
      </c>
      <c r="B1811" s="2">
        <v>45813</v>
      </c>
      <c r="C1811" s="1" t="s">
        <v>141</v>
      </c>
      <c r="D1811" s="1" t="s">
        <v>1759</v>
      </c>
      <c r="E1811" s="1">
        <v>1</v>
      </c>
      <c r="F1811" s="1">
        <v>2499</v>
      </c>
      <c r="G1811" s="1">
        <v>124.95</v>
      </c>
      <c r="H1811" s="1" t="s">
        <v>1805</v>
      </c>
      <c r="I1811" s="1" t="s">
        <v>1802</v>
      </c>
      <c r="J1811" s="1" t="s">
        <v>1802</v>
      </c>
      <c r="K1811" s="1" t="s">
        <v>1803</v>
      </c>
      <c r="L1811" s="1">
        <v>40</v>
      </c>
      <c r="M1811" s="1">
        <v>1430</v>
      </c>
      <c r="N1811">
        <f t="shared" si="252"/>
        <v>2374.0500000000002</v>
      </c>
      <c r="O1811">
        <f t="shared" si="253"/>
        <v>1430</v>
      </c>
      <c r="P1811">
        <f t="shared" si="254"/>
        <v>944.05000000000018</v>
      </c>
      <c r="Q1811">
        <f t="shared" si="255"/>
        <v>0.39765379836144987</v>
      </c>
      <c r="R1811">
        <f t="shared" si="256"/>
        <v>2374.0500000000002</v>
      </c>
      <c r="S1811">
        <f t="shared" si="257"/>
        <v>944.05000000000018</v>
      </c>
      <c r="T1811" t="str">
        <f t="shared" si="258"/>
        <v>Jun</v>
      </c>
      <c r="U1811" t="str">
        <f t="shared" si="259"/>
        <v>Jun-2025</v>
      </c>
      <c r="V1811" s="3">
        <f t="shared" si="260"/>
        <v>45809</v>
      </c>
      <c r="W1811" t="str">
        <f>VLOOKUP(D1811,Products!A:G,3,FALSE)</f>
        <v>Beauty &amp; Personal Care</v>
      </c>
      <c r="X1811" t="str">
        <f>VLOOKUP(D1811,Products!A:G,2,FALSE)</f>
        <v>Trimmer</v>
      </c>
    </row>
    <row r="1812" spans="1:24">
      <c r="A1812" s="1" t="s">
        <v>3624</v>
      </c>
      <c r="B1812" s="2">
        <v>45368</v>
      </c>
      <c r="C1812" s="1" t="s">
        <v>1123</v>
      </c>
      <c r="D1812" s="1" t="s">
        <v>1719</v>
      </c>
      <c r="E1812" s="1">
        <v>3</v>
      </c>
      <c r="F1812" s="1">
        <v>399</v>
      </c>
      <c r="G1812" s="1">
        <v>179.55</v>
      </c>
      <c r="H1812" s="1" t="s">
        <v>1805</v>
      </c>
      <c r="I1812" s="1" t="s">
        <v>1802</v>
      </c>
      <c r="J1812" s="1" t="s">
        <v>1802</v>
      </c>
      <c r="K1812" s="1" t="s">
        <v>1817</v>
      </c>
      <c r="L1812" s="1">
        <v>70</v>
      </c>
      <c r="M1812" s="1">
        <v>248</v>
      </c>
      <c r="N1812">
        <f t="shared" si="252"/>
        <v>1017.45</v>
      </c>
      <c r="O1812">
        <f t="shared" si="253"/>
        <v>744</v>
      </c>
      <c r="P1812">
        <f t="shared" si="254"/>
        <v>273.45000000000005</v>
      </c>
      <c r="Q1812">
        <f t="shared" si="255"/>
        <v>0.26876013563320067</v>
      </c>
      <c r="R1812">
        <f t="shared" si="256"/>
        <v>1017.45</v>
      </c>
      <c r="S1812">
        <f t="shared" si="257"/>
        <v>273.45000000000005</v>
      </c>
      <c r="T1812" t="str">
        <f t="shared" si="258"/>
        <v>Mar</v>
      </c>
      <c r="U1812" t="str">
        <f t="shared" si="259"/>
        <v>Mar-2024</v>
      </c>
      <c r="V1812" s="3">
        <f t="shared" si="260"/>
        <v>45352</v>
      </c>
      <c r="W1812" t="str">
        <f>VLOOKUP(D1812,Products!A:G,3,FALSE)</f>
        <v>Fashion</v>
      </c>
      <c r="X1812" t="str">
        <f>VLOOKUP(D1812,Products!A:G,2,FALSE)</f>
        <v>Backpack</v>
      </c>
    </row>
    <row r="1813" spans="1:24">
      <c r="A1813" s="1" t="s">
        <v>3625</v>
      </c>
      <c r="B1813" s="2">
        <v>45820</v>
      </c>
      <c r="C1813" s="1" t="s">
        <v>986</v>
      </c>
      <c r="D1813" s="1" t="s">
        <v>1789</v>
      </c>
      <c r="E1813" s="1">
        <v>3</v>
      </c>
      <c r="F1813" s="1">
        <v>999</v>
      </c>
      <c r="G1813" s="1">
        <v>149.85</v>
      </c>
      <c r="H1813" s="1" t="s">
        <v>1805</v>
      </c>
      <c r="I1813" s="1" t="s">
        <v>1802</v>
      </c>
      <c r="J1813" s="1" t="s">
        <v>1802</v>
      </c>
      <c r="K1813" s="1" t="s">
        <v>1813</v>
      </c>
      <c r="L1813" s="1">
        <v>40</v>
      </c>
      <c r="M1813" s="1">
        <v>727</v>
      </c>
      <c r="N1813">
        <f t="shared" si="252"/>
        <v>2847.15</v>
      </c>
      <c r="O1813">
        <f t="shared" si="253"/>
        <v>2181</v>
      </c>
      <c r="P1813">
        <f t="shared" si="254"/>
        <v>666.15000000000009</v>
      </c>
      <c r="Q1813">
        <f t="shared" si="255"/>
        <v>0.23397081291818136</v>
      </c>
      <c r="R1813">
        <f t="shared" si="256"/>
        <v>2847.15</v>
      </c>
      <c r="S1813">
        <f t="shared" si="257"/>
        <v>666.15000000000009</v>
      </c>
      <c r="T1813" t="str">
        <f t="shared" si="258"/>
        <v>Jun</v>
      </c>
      <c r="U1813" t="str">
        <f t="shared" si="259"/>
        <v>Jun-2025</v>
      </c>
      <c r="V1813" s="3">
        <f t="shared" si="260"/>
        <v>45809</v>
      </c>
      <c r="W1813" t="str">
        <f>VLOOKUP(D1813,Products!A:G,3,FALSE)</f>
        <v>Sports &amp; Fitness</v>
      </c>
      <c r="X1813" t="str">
        <f>VLOOKUP(D1813,Products!A:G,2,FALSE)</f>
        <v>Dumbbells</v>
      </c>
    </row>
    <row r="1814" spans="1:24">
      <c r="A1814" s="1" t="s">
        <v>3626</v>
      </c>
      <c r="B1814" s="2">
        <v>45602</v>
      </c>
      <c r="C1814" s="1" t="s">
        <v>1635</v>
      </c>
      <c r="D1814" s="1" t="s">
        <v>1686</v>
      </c>
      <c r="E1814" s="1">
        <v>1</v>
      </c>
      <c r="F1814" s="1">
        <v>1299</v>
      </c>
      <c r="G1814" s="1">
        <v>194.85</v>
      </c>
      <c r="H1814" s="1" t="s">
        <v>1801</v>
      </c>
      <c r="I1814" s="1" t="s">
        <v>1802</v>
      </c>
      <c r="J1814" s="1" t="s">
        <v>1802</v>
      </c>
      <c r="K1814" s="1" t="s">
        <v>1813</v>
      </c>
      <c r="L1814" s="1">
        <v>80</v>
      </c>
      <c r="M1814" s="1">
        <v>881</v>
      </c>
      <c r="N1814">
        <f t="shared" si="252"/>
        <v>1104.1500000000001</v>
      </c>
      <c r="O1814">
        <f t="shared" si="253"/>
        <v>881</v>
      </c>
      <c r="P1814">
        <f t="shared" si="254"/>
        <v>223.15000000000009</v>
      </c>
      <c r="Q1814">
        <f t="shared" si="255"/>
        <v>0.20210116379115162</v>
      </c>
      <c r="R1814">
        <f t="shared" si="256"/>
        <v>1104.1500000000001</v>
      </c>
      <c r="S1814">
        <f t="shared" si="257"/>
        <v>223.15000000000009</v>
      </c>
      <c r="T1814" t="str">
        <f t="shared" si="258"/>
        <v>Nov</v>
      </c>
      <c r="U1814" t="str">
        <f t="shared" si="259"/>
        <v>Nov-2024</v>
      </c>
      <c r="V1814" s="3">
        <f t="shared" si="260"/>
        <v>45597</v>
      </c>
      <c r="W1814" t="str">
        <f>VLOOKUP(D1814,Products!A:G,3,FALSE)</f>
        <v>Electronics</v>
      </c>
      <c r="X1814" t="str">
        <f>VLOOKUP(D1814,Products!A:G,2,FALSE)</f>
        <v>Smartwatch</v>
      </c>
    </row>
    <row r="1815" spans="1:24">
      <c r="A1815" s="1" t="s">
        <v>3627</v>
      </c>
      <c r="B1815" s="2">
        <v>45338</v>
      </c>
      <c r="C1815" s="1" t="s">
        <v>511</v>
      </c>
      <c r="D1815" s="1" t="s">
        <v>1735</v>
      </c>
      <c r="E1815" s="1">
        <v>2</v>
      </c>
      <c r="F1815" s="1">
        <v>3999</v>
      </c>
      <c r="G1815" s="1">
        <v>0</v>
      </c>
      <c r="H1815" s="1" t="s">
        <v>1805</v>
      </c>
      <c r="I1815" s="1" t="s">
        <v>1802</v>
      </c>
      <c r="J1815" s="1" t="s">
        <v>1802</v>
      </c>
      <c r="K1815" s="1" t="s">
        <v>1807</v>
      </c>
      <c r="L1815" s="1">
        <v>100</v>
      </c>
      <c r="M1815" s="1">
        <v>2895</v>
      </c>
      <c r="N1815">
        <f t="shared" si="252"/>
        <v>7998</v>
      </c>
      <c r="O1815">
        <f t="shared" si="253"/>
        <v>5790</v>
      </c>
      <c r="P1815">
        <f t="shared" si="254"/>
        <v>2208</v>
      </c>
      <c r="Q1815">
        <f t="shared" si="255"/>
        <v>0.2760690172543136</v>
      </c>
      <c r="R1815">
        <f t="shared" si="256"/>
        <v>7998</v>
      </c>
      <c r="S1815">
        <f t="shared" si="257"/>
        <v>2208</v>
      </c>
      <c r="T1815" t="str">
        <f t="shared" si="258"/>
        <v>Feb</v>
      </c>
      <c r="U1815" t="str">
        <f t="shared" si="259"/>
        <v>Feb-2024</v>
      </c>
      <c r="V1815" s="3">
        <f t="shared" si="260"/>
        <v>45323</v>
      </c>
      <c r="W1815" t="str">
        <f>VLOOKUP(D1815,Products!A:G,3,FALSE)</f>
        <v>Home &amp; Kitchen</v>
      </c>
      <c r="X1815" t="str">
        <f>VLOOKUP(D1815,Products!A:G,2,FALSE)</f>
        <v>Cookware Set</v>
      </c>
    </row>
    <row r="1816" spans="1:24">
      <c r="A1816" s="1" t="s">
        <v>3628</v>
      </c>
      <c r="B1816" s="2">
        <v>45661</v>
      </c>
      <c r="C1816" s="1" t="s">
        <v>930</v>
      </c>
      <c r="D1816" s="1" t="s">
        <v>1763</v>
      </c>
      <c r="E1816" s="1">
        <v>3</v>
      </c>
      <c r="F1816" s="1">
        <v>999</v>
      </c>
      <c r="G1816" s="1">
        <v>0</v>
      </c>
      <c r="H1816" s="1" t="s">
        <v>1801</v>
      </c>
      <c r="I1816" s="1" t="s">
        <v>1802</v>
      </c>
      <c r="J1816" s="1" t="s">
        <v>1802</v>
      </c>
      <c r="K1816" s="1" t="s">
        <v>1807</v>
      </c>
      <c r="L1816" s="1">
        <v>50</v>
      </c>
      <c r="M1816" s="1">
        <v>636</v>
      </c>
      <c r="N1816">
        <f t="shared" si="252"/>
        <v>2997</v>
      </c>
      <c r="O1816">
        <f t="shared" si="253"/>
        <v>1908</v>
      </c>
      <c r="P1816">
        <f t="shared" si="254"/>
        <v>1089</v>
      </c>
      <c r="Q1816">
        <f t="shared" si="255"/>
        <v>0.36336336336336339</v>
      </c>
      <c r="R1816">
        <f t="shared" si="256"/>
        <v>2997</v>
      </c>
      <c r="S1816">
        <f t="shared" si="257"/>
        <v>1089</v>
      </c>
      <c r="T1816" t="str">
        <f t="shared" si="258"/>
        <v>Jan</v>
      </c>
      <c r="U1816" t="str">
        <f t="shared" si="259"/>
        <v>Jan-2025</v>
      </c>
      <c r="V1816" s="3">
        <f t="shared" si="260"/>
        <v>45658</v>
      </c>
      <c r="W1816" t="str">
        <f>VLOOKUP(D1816,Products!A:G,3,FALSE)</f>
        <v>Beauty &amp; Personal Care</v>
      </c>
      <c r="X1816" t="str">
        <f>VLOOKUP(D1816,Products!A:G,2,FALSE)</f>
        <v>Trimmer</v>
      </c>
    </row>
    <row r="1817" spans="1:24">
      <c r="A1817" s="1" t="s">
        <v>3629</v>
      </c>
      <c r="B1817" s="2">
        <v>45355</v>
      </c>
      <c r="C1817" s="1" t="s">
        <v>844</v>
      </c>
      <c r="D1817" s="1" t="s">
        <v>1797</v>
      </c>
      <c r="E1817" s="1">
        <v>1</v>
      </c>
      <c r="F1817" s="1">
        <v>399</v>
      </c>
      <c r="G1817" s="1">
        <v>0</v>
      </c>
      <c r="H1817" s="1" t="s">
        <v>1821</v>
      </c>
      <c r="I1817" s="1" t="s">
        <v>1815</v>
      </c>
      <c r="J1817" s="1" t="s">
        <v>1815</v>
      </c>
      <c r="K1817" s="1" t="s">
        <v>1819</v>
      </c>
      <c r="L1817" s="1">
        <v>80</v>
      </c>
      <c r="M1817" s="1">
        <v>278</v>
      </c>
      <c r="N1817">
        <f t="shared" si="252"/>
        <v>399</v>
      </c>
      <c r="O1817">
        <f t="shared" si="253"/>
        <v>278</v>
      </c>
      <c r="P1817">
        <f t="shared" si="254"/>
        <v>121</v>
      </c>
      <c r="Q1817">
        <f t="shared" si="255"/>
        <v>0.3032581453634085</v>
      </c>
      <c r="R1817">
        <f t="shared" si="256"/>
        <v>0</v>
      </c>
      <c r="S1817">
        <f t="shared" si="257"/>
        <v>0</v>
      </c>
      <c r="T1817" t="str">
        <f t="shared" si="258"/>
        <v>Mar</v>
      </c>
      <c r="U1817" t="str">
        <f t="shared" si="259"/>
        <v>Mar-2024</v>
      </c>
      <c r="V1817" s="3">
        <f t="shared" si="260"/>
        <v>45352</v>
      </c>
      <c r="W1817" t="str">
        <f>VLOOKUP(D1817,Products!A:G,3,FALSE)</f>
        <v>Sports &amp; Fitness</v>
      </c>
      <c r="X1817" t="str">
        <f>VLOOKUP(D1817,Products!A:G,2,FALSE)</f>
        <v>Cricket Bat</v>
      </c>
    </row>
    <row r="1818" spans="1:24">
      <c r="A1818" s="1" t="s">
        <v>3630</v>
      </c>
      <c r="B1818" s="2">
        <v>45602</v>
      </c>
      <c r="C1818" s="1" t="s">
        <v>562</v>
      </c>
      <c r="D1818" s="1" t="s">
        <v>1732</v>
      </c>
      <c r="E1818" s="1">
        <v>4</v>
      </c>
      <c r="F1818" s="1">
        <v>1599</v>
      </c>
      <c r="G1818" s="1">
        <v>1279.2</v>
      </c>
      <c r="H1818" s="1" t="s">
        <v>1823</v>
      </c>
      <c r="I1818" s="1" t="s">
        <v>1802</v>
      </c>
      <c r="J1818" s="1" t="s">
        <v>1802</v>
      </c>
      <c r="K1818" s="1" t="s">
        <v>1810</v>
      </c>
      <c r="L1818" s="1">
        <v>60</v>
      </c>
      <c r="M1818" s="1">
        <v>1138</v>
      </c>
      <c r="N1818">
        <f t="shared" si="252"/>
        <v>5116.8</v>
      </c>
      <c r="O1818">
        <f t="shared" si="253"/>
        <v>4552</v>
      </c>
      <c r="P1818">
        <f t="shared" si="254"/>
        <v>564.80000000000018</v>
      </c>
      <c r="Q1818">
        <f t="shared" si="255"/>
        <v>0.11038148843026895</v>
      </c>
      <c r="R1818">
        <f t="shared" si="256"/>
        <v>5116.8</v>
      </c>
      <c r="S1818">
        <f t="shared" si="257"/>
        <v>564.80000000000018</v>
      </c>
      <c r="T1818" t="str">
        <f t="shared" si="258"/>
        <v>Nov</v>
      </c>
      <c r="U1818" t="str">
        <f t="shared" si="259"/>
        <v>Nov-2024</v>
      </c>
      <c r="V1818" s="3">
        <f t="shared" si="260"/>
        <v>45597</v>
      </c>
      <c r="W1818" t="str">
        <f>VLOOKUP(D1818,Products!A:G,3,FALSE)</f>
        <v>Home &amp; Kitchen</v>
      </c>
      <c r="X1818" t="str">
        <f>VLOOKUP(D1818,Products!A:G,2,FALSE)</f>
        <v>Air Fryer</v>
      </c>
    </row>
    <row r="1819" spans="1:24">
      <c r="A1819" s="1" t="s">
        <v>3631</v>
      </c>
      <c r="B1819" s="2">
        <v>45436</v>
      </c>
      <c r="C1819" s="1" t="s">
        <v>1484</v>
      </c>
      <c r="D1819" s="1" t="s">
        <v>1706</v>
      </c>
      <c r="E1819" s="1">
        <v>1</v>
      </c>
      <c r="F1819" s="1">
        <v>799</v>
      </c>
      <c r="G1819" s="1">
        <v>0</v>
      </c>
      <c r="H1819" s="1" t="s">
        <v>1821</v>
      </c>
      <c r="I1819" s="1" t="s">
        <v>1802</v>
      </c>
      <c r="J1819" s="1" t="s">
        <v>1802</v>
      </c>
      <c r="K1819" s="1" t="s">
        <v>1819</v>
      </c>
      <c r="L1819" s="1">
        <v>50</v>
      </c>
      <c r="M1819" s="1">
        <v>526</v>
      </c>
      <c r="N1819">
        <f t="shared" si="252"/>
        <v>799</v>
      </c>
      <c r="O1819">
        <f t="shared" si="253"/>
        <v>526</v>
      </c>
      <c r="P1819">
        <f t="shared" si="254"/>
        <v>273</v>
      </c>
      <c r="Q1819">
        <f t="shared" si="255"/>
        <v>0.34167709637046306</v>
      </c>
      <c r="R1819">
        <f t="shared" si="256"/>
        <v>799</v>
      </c>
      <c r="S1819">
        <f t="shared" si="257"/>
        <v>273</v>
      </c>
      <c r="T1819" t="str">
        <f t="shared" si="258"/>
        <v>May</v>
      </c>
      <c r="U1819" t="str">
        <f t="shared" si="259"/>
        <v>May-2024</v>
      </c>
      <c r="V1819" s="3">
        <f t="shared" si="260"/>
        <v>45413</v>
      </c>
      <c r="W1819" t="str">
        <f>VLOOKUP(D1819,Products!A:G,3,FALSE)</f>
        <v>Fashion</v>
      </c>
      <c r="X1819" t="str">
        <f>VLOOKUP(D1819,Products!A:G,2,FALSE)</f>
        <v>Jeans</v>
      </c>
    </row>
    <row r="1820" spans="1:24">
      <c r="A1820" s="1" t="s">
        <v>3632</v>
      </c>
      <c r="B1820" s="2">
        <v>45698</v>
      </c>
      <c r="C1820" s="1" t="s">
        <v>671</v>
      </c>
      <c r="D1820" s="1" t="s">
        <v>1742</v>
      </c>
      <c r="E1820" s="1">
        <v>2</v>
      </c>
      <c r="F1820" s="1">
        <v>299</v>
      </c>
      <c r="G1820" s="1">
        <v>89.7</v>
      </c>
      <c r="H1820" s="1" t="s">
        <v>1823</v>
      </c>
      <c r="I1820" s="1" t="s">
        <v>1802</v>
      </c>
      <c r="J1820" s="1" t="s">
        <v>1802</v>
      </c>
      <c r="K1820" s="1" t="s">
        <v>1810</v>
      </c>
      <c r="L1820" s="1">
        <v>80</v>
      </c>
      <c r="M1820" s="1">
        <v>188</v>
      </c>
      <c r="N1820">
        <f t="shared" si="252"/>
        <v>508.3</v>
      </c>
      <c r="O1820">
        <f t="shared" si="253"/>
        <v>376</v>
      </c>
      <c r="P1820">
        <f t="shared" si="254"/>
        <v>132.30000000000001</v>
      </c>
      <c r="Q1820">
        <f t="shared" si="255"/>
        <v>0.26027936258115286</v>
      </c>
      <c r="R1820">
        <f t="shared" si="256"/>
        <v>508.3</v>
      </c>
      <c r="S1820">
        <f t="shared" si="257"/>
        <v>132.30000000000001</v>
      </c>
      <c r="T1820" t="str">
        <f t="shared" si="258"/>
        <v>Feb</v>
      </c>
      <c r="U1820" t="str">
        <f t="shared" si="259"/>
        <v>Feb-2025</v>
      </c>
      <c r="V1820" s="3">
        <f t="shared" si="260"/>
        <v>45689</v>
      </c>
      <c r="W1820" t="str">
        <f>VLOOKUP(D1820,Products!A:G,3,FALSE)</f>
        <v>Home &amp; Kitchen</v>
      </c>
      <c r="X1820" t="str">
        <f>VLOOKUP(D1820,Products!A:G,2,FALSE)</f>
        <v>Bedsheet</v>
      </c>
    </row>
    <row r="1821" spans="1:24">
      <c r="A1821" s="1" t="s">
        <v>3633</v>
      </c>
      <c r="B1821" s="2">
        <v>45796</v>
      </c>
      <c r="C1821" s="1" t="s">
        <v>456</v>
      </c>
      <c r="D1821" s="1" t="s">
        <v>1699</v>
      </c>
      <c r="E1821" s="1">
        <v>1</v>
      </c>
      <c r="F1821" s="1">
        <v>999</v>
      </c>
      <c r="G1821" s="1">
        <v>99.9</v>
      </c>
      <c r="H1821" s="1" t="s">
        <v>1805</v>
      </c>
      <c r="I1821" s="1" t="s">
        <v>1802</v>
      </c>
      <c r="J1821" s="1" t="s">
        <v>1802</v>
      </c>
      <c r="K1821" s="1" t="s">
        <v>1813</v>
      </c>
      <c r="L1821" s="1">
        <v>100</v>
      </c>
      <c r="M1821" s="1">
        <v>693</v>
      </c>
      <c r="N1821">
        <f t="shared" si="252"/>
        <v>899.1</v>
      </c>
      <c r="O1821">
        <f t="shared" si="253"/>
        <v>693</v>
      </c>
      <c r="P1821">
        <f t="shared" si="254"/>
        <v>206.10000000000002</v>
      </c>
      <c r="Q1821">
        <f t="shared" si="255"/>
        <v>0.22922922922922925</v>
      </c>
      <c r="R1821">
        <f t="shared" si="256"/>
        <v>899.1</v>
      </c>
      <c r="S1821">
        <f t="shared" si="257"/>
        <v>206.10000000000002</v>
      </c>
      <c r="T1821" t="str">
        <f t="shared" si="258"/>
        <v>May</v>
      </c>
      <c r="U1821" t="str">
        <f t="shared" si="259"/>
        <v>May-2025</v>
      </c>
      <c r="V1821" s="3">
        <f t="shared" si="260"/>
        <v>45778</v>
      </c>
      <c r="W1821" t="str">
        <f>VLOOKUP(D1821,Products!A:G,3,FALSE)</f>
        <v>Fashion</v>
      </c>
      <c r="X1821" t="str">
        <f>VLOOKUP(D1821,Products!A:G,2,FALSE)</f>
        <v>T-Shirt</v>
      </c>
    </row>
    <row r="1822" spans="1:24">
      <c r="A1822" s="1" t="s">
        <v>3634</v>
      </c>
      <c r="B1822" s="2">
        <v>45764</v>
      </c>
      <c r="C1822" s="1" t="s">
        <v>712</v>
      </c>
      <c r="D1822" s="1" t="s">
        <v>1741</v>
      </c>
      <c r="E1822" s="1">
        <v>3</v>
      </c>
      <c r="F1822" s="1">
        <v>799</v>
      </c>
      <c r="G1822" s="1">
        <v>119.85</v>
      </c>
      <c r="H1822" s="1" t="s">
        <v>1821</v>
      </c>
      <c r="I1822" s="1" t="s">
        <v>1802</v>
      </c>
      <c r="J1822" s="1" t="s">
        <v>1809</v>
      </c>
      <c r="K1822" s="1" t="s">
        <v>1807</v>
      </c>
      <c r="L1822" s="1">
        <v>70</v>
      </c>
      <c r="M1822" s="1">
        <v>596</v>
      </c>
      <c r="N1822">
        <f t="shared" si="252"/>
        <v>2277.15</v>
      </c>
      <c r="O1822">
        <f t="shared" si="253"/>
        <v>1788</v>
      </c>
      <c r="P1822">
        <f t="shared" si="254"/>
        <v>489.15000000000009</v>
      </c>
      <c r="Q1822">
        <f t="shared" si="255"/>
        <v>0.21480798366379031</v>
      </c>
      <c r="R1822">
        <f t="shared" si="256"/>
        <v>2277.15</v>
      </c>
      <c r="S1822">
        <f t="shared" si="257"/>
        <v>489.15000000000009</v>
      </c>
      <c r="T1822" t="str">
        <f t="shared" si="258"/>
        <v>Apr</v>
      </c>
      <c r="U1822" t="str">
        <f t="shared" si="259"/>
        <v>Apr-2025</v>
      </c>
      <c r="V1822" s="3">
        <f t="shared" si="260"/>
        <v>45748</v>
      </c>
      <c r="W1822" t="str">
        <f>VLOOKUP(D1822,Products!A:G,3,FALSE)</f>
        <v>Home &amp; Kitchen</v>
      </c>
      <c r="X1822" t="str">
        <f>VLOOKUP(D1822,Products!A:G,2,FALSE)</f>
        <v>Bedsheet</v>
      </c>
    </row>
    <row r="1823" spans="1:24">
      <c r="A1823" s="1" t="s">
        <v>3635</v>
      </c>
      <c r="B1823" s="2">
        <v>45784</v>
      </c>
      <c r="C1823" s="1" t="s">
        <v>718</v>
      </c>
      <c r="D1823" s="1" t="s">
        <v>1673</v>
      </c>
      <c r="E1823" s="1">
        <v>3</v>
      </c>
      <c r="F1823" s="1">
        <v>399</v>
      </c>
      <c r="G1823" s="1">
        <v>179.55</v>
      </c>
      <c r="H1823" s="1" t="s">
        <v>1821</v>
      </c>
      <c r="I1823" s="1" t="s">
        <v>1802</v>
      </c>
      <c r="J1823" s="1" t="s">
        <v>1802</v>
      </c>
      <c r="K1823" s="1" t="s">
        <v>1813</v>
      </c>
      <c r="L1823" s="1">
        <v>100</v>
      </c>
      <c r="M1823" s="1">
        <v>221</v>
      </c>
      <c r="N1823">
        <f t="shared" si="252"/>
        <v>1017.45</v>
      </c>
      <c r="O1823">
        <f t="shared" si="253"/>
        <v>663</v>
      </c>
      <c r="P1823">
        <f t="shared" si="254"/>
        <v>354.45000000000005</v>
      </c>
      <c r="Q1823">
        <f t="shared" si="255"/>
        <v>0.34837092731829578</v>
      </c>
      <c r="R1823">
        <f t="shared" si="256"/>
        <v>1017.45</v>
      </c>
      <c r="S1823">
        <f t="shared" si="257"/>
        <v>354.45000000000005</v>
      </c>
      <c r="T1823" t="str">
        <f t="shared" si="258"/>
        <v>May</v>
      </c>
      <c r="U1823" t="str">
        <f t="shared" si="259"/>
        <v>May-2025</v>
      </c>
      <c r="V1823" s="3">
        <f t="shared" si="260"/>
        <v>45778</v>
      </c>
      <c r="W1823" t="str">
        <f>VLOOKUP(D1823,Products!A:G,3,FALSE)</f>
        <v>Electronics</v>
      </c>
      <c r="X1823" t="str">
        <f>VLOOKUP(D1823,Products!A:G,2,FALSE)</f>
        <v>Laptop</v>
      </c>
    </row>
    <row r="1824" spans="1:24">
      <c r="A1824" s="1" t="s">
        <v>3636</v>
      </c>
      <c r="B1824" s="2">
        <v>45831</v>
      </c>
      <c r="C1824" s="1" t="s">
        <v>1409</v>
      </c>
      <c r="D1824" s="1" t="s">
        <v>1773</v>
      </c>
      <c r="E1824" s="1">
        <v>1</v>
      </c>
      <c r="F1824" s="1">
        <v>6999</v>
      </c>
      <c r="G1824" s="1">
        <v>349.95</v>
      </c>
      <c r="H1824" s="1" t="s">
        <v>1805</v>
      </c>
      <c r="I1824" s="1" t="s">
        <v>1802</v>
      </c>
      <c r="J1824" s="1" t="s">
        <v>1809</v>
      </c>
      <c r="K1824" s="1" t="s">
        <v>1813</v>
      </c>
      <c r="L1824" s="1">
        <v>60</v>
      </c>
      <c r="M1824" s="1">
        <v>4949</v>
      </c>
      <c r="N1824">
        <f t="shared" si="252"/>
        <v>6649.05</v>
      </c>
      <c r="O1824">
        <f t="shared" si="253"/>
        <v>4949</v>
      </c>
      <c r="P1824">
        <f t="shared" si="254"/>
        <v>1700.0500000000002</v>
      </c>
      <c r="Q1824">
        <f t="shared" si="255"/>
        <v>0.25568314270459691</v>
      </c>
      <c r="R1824">
        <f t="shared" si="256"/>
        <v>6649.05</v>
      </c>
      <c r="S1824">
        <f t="shared" si="257"/>
        <v>1700.0500000000002</v>
      </c>
      <c r="T1824" t="str">
        <f t="shared" si="258"/>
        <v>Jun</v>
      </c>
      <c r="U1824" t="str">
        <f t="shared" si="259"/>
        <v>Jun-2025</v>
      </c>
      <c r="V1824" s="3">
        <f t="shared" si="260"/>
        <v>45809</v>
      </c>
      <c r="W1824" t="str">
        <f>VLOOKUP(D1824,Products!A:G,3,FALSE)</f>
        <v>Beauty &amp; Personal Care</v>
      </c>
      <c r="X1824" t="str">
        <f>VLOOKUP(D1824,Products!A:G,2,FALSE)</f>
        <v>Perfume</v>
      </c>
    </row>
    <row r="1825" spans="1:24">
      <c r="A1825" s="1" t="s">
        <v>3637</v>
      </c>
      <c r="B1825" s="2">
        <v>45955</v>
      </c>
      <c r="C1825" s="1" t="s">
        <v>1228</v>
      </c>
      <c r="D1825" s="1" t="s">
        <v>1742</v>
      </c>
      <c r="E1825" s="1">
        <v>2</v>
      </c>
      <c r="F1825" s="1">
        <v>299</v>
      </c>
      <c r="G1825" s="1">
        <v>0</v>
      </c>
      <c r="H1825" s="1" t="s">
        <v>1823</v>
      </c>
      <c r="I1825" s="1" t="s">
        <v>1815</v>
      </c>
      <c r="J1825" s="1" t="s">
        <v>1815</v>
      </c>
      <c r="K1825" s="1" t="s">
        <v>1817</v>
      </c>
      <c r="L1825" s="1">
        <v>40</v>
      </c>
      <c r="M1825" s="1">
        <v>188</v>
      </c>
      <c r="N1825">
        <f t="shared" si="252"/>
        <v>598</v>
      </c>
      <c r="O1825">
        <f t="shared" si="253"/>
        <v>376</v>
      </c>
      <c r="P1825">
        <f t="shared" si="254"/>
        <v>222</v>
      </c>
      <c r="Q1825">
        <f t="shared" si="255"/>
        <v>0.37123745819397991</v>
      </c>
      <c r="R1825">
        <f t="shared" si="256"/>
        <v>0</v>
      </c>
      <c r="S1825">
        <f t="shared" si="257"/>
        <v>0</v>
      </c>
      <c r="T1825" t="str">
        <f t="shared" si="258"/>
        <v>Oct</v>
      </c>
      <c r="U1825" t="str">
        <f t="shared" si="259"/>
        <v>Oct-2025</v>
      </c>
      <c r="V1825" s="3">
        <f t="shared" si="260"/>
        <v>45931</v>
      </c>
      <c r="W1825" t="str">
        <f>VLOOKUP(D1825,Products!A:G,3,FALSE)</f>
        <v>Home &amp; Kitchen</v>
      </c>
      <c r="X1825" t="str">
        <f>VLOOKUP(D1825,Products!A:G,2,FALSE)</f>
        <v>Bedsheet</v>
      </c>
    </row>
    <row r="1826" spans="1:24">
      <c r="A1826" s="1" t="s">
        <v>3638</v>
      </c>
      <c r="B1826" s="2">
        <v>45899</v>
      </c>
      <c r="C1826" s="1" t="s">
        <v>1130</v>
      </c>
      <c r="D1826" s="1" t="s">
        <v>1759</v>
      </c>
      <c r="E1826" s="1">
        <v>2</v>
      </c>
      <c r="F1826" s="1">
        <v>2499</v>
      </c>
      <c r="G1826" s="1">
        <v>0</v>
      </c>
      <c r="H1826" s="1" t="s">
        <v>1801</v>
      </c>
      <c r="I1826" s="1" t="s">
        <v>1815</v>
      </c>
      <c r="J1826" s="1" t="s">
        <v>1815</v>
      </c>
      <c r="K1826" s="1" t="s">
        <v>1807</v>
      </c>
      <c r="L1826" s="1">
        <v>60</v>
      </c>
      <c r="M1826" s="1">
        <v>1430</v>
      </c>
      <c r="N1826">
        <f t="shared" si="252"/>
        <v>4998</v>
      </c>
      <c r="O1826">
        <f t="shared" si="253"/>
        <v>2860</v>
      </c>
      <c r="P1826">
        <f t="shared" si="254"/>
        <v>2138</v>
      </c>
      <c r="Q1826">
        <f t="shared" si="255"/>
        <v>0.42777110844337735</v>
      </c>
      <c r="R1826">
        <f t="shared" si="256"/>
        <v>0</v>
      </c>
      <c r="S1826">
        <f t="shared" si="257"/>
        <v>0</v>
      </c>
      <c r="T1826" t="str">
        <f t="shared" si="258"/>
        <v>Aug</v>
      </c>
      <c r="U1826" t="str">
        <f t="shared" si="259"/>
        <v>Aug-2025</v>
      </c>
      <c r="V1826" s="3">
        <f t="shared" si="260"/>
        <v>45870</v>
      </c>
      <c r="W1826" t="str">
        <f>VLOOKUP(D1826,Products!A:G,3,FALSE)</f>
        <v>Beauty &amp; Personal Care</v>
      </c>
      <c r="X1826" t="str">
        <f>VLOOKUP(D1826,Products!A:G,2,FALSE)</f>
        <v>Trimmer</v>
      </c>
    </row>
    <row r="1827" spans="1:24">
      <c r="A1827" s="1" t="s">
        <v>3639</v>
      </c>
      <c r="B1827" s="2">
        <v>45899</v>
      </c>
      <c r="C1827" s="1" t="s">
        <v>897</v>
      </c>
      <c r="D1827" s="1" t="s">
        <v>1794</v>
      </c>
      <c r="E1827" s="1">
        <v>2</v>
      </c>
      <c r="F1827" s="1">
        <v>299</v>
      </c>
      <c r="G1827" s="1">
        <v>0</v>
      </c>
      <c r="H1827" s="1" t="s">
        <v>1812</v>
      </c>
      <c r="I1827" s="1" t="s">
        <v>1802</v>
      </c>
      <c r="J1827" s="1" t="s">
        <v>1802</v>
      </c>
      <c r="K1827" s="1" t="s">
        <v>1813</v>
      </c>
      <c r="L1827" s="1">
        <v>100</v>
      </c>
      <c r="M1827" s="1">
        <v>168</v>
      </c>
      <c r="N1827">
        <f t="shared" si="252"/>
        <v>598</v>
      </c>
      <c r="O1827">
        <f t="shared" si="253"/>
        <v>336</v>
      </c>
      <c r="P1827">
        <f t="shared" si="254"/>
        <v>262</v>
      </c>
      <c r="Q1827">
        <f t="shared" si="255"/>
        <v>0.43812709030100333</v>
      </c>
      <c r="R1827">
        <f t="shared" si="256"/>
        <v>598</v>
      </c>
      <c r="S1827">
        <f t="shared" si="257"/>
        <v>262</v>
      </c>
      <c r="T1827" t="str">
        <f t="shared" si="258"/>
        <v>Aug</v>
      </c>
      <c r="U1827" t="str">
        <f t="shared" si="259"/>
        <v>Aug-2025</v>
      </c>
      <c r="V1827" s="3">
        <f t="shared" si="260"/>
        <v>45870</v>
      </c>
      <c r="W1827" t="str">
        <f>VLOOKUP(D1827,Products!A:G,3,FALSE)</f>
        <v>Sports &amp; Fitness</v>
      </c>
      <c r="X1827" t="str">
        <f>VLOOKUP(D1827,Products!A:G,2,FALSE)</f>
        <v>Fitness Band</v>
      </c>
    </row>
    <row r="1828" spans="1:24">
      <c r="A1828" s="1" t="s">
        <v>3640</v>
      </c>
      <c r="B1828" s="2">
        <v>45651</v>
      </c>
      <c r="C1828" s="1" t="s">
        <v>902</v>
      </c>
      <c r="D1828" s="1" t="s">
        <v>1705</v>
      </c>
      <c r="E1828" s="1">
        <v>2</v>
      </c>
      <c r="F1828" s="1">
        <v>299</v>
      </c>
      <c r="G1828" s="1">
        <v>29.9</v>
      </c>
      <c r="H1828" s="1" t="s">
        <v>1801</v>
      </c>
      <c r="I1828" s="1" t="s">
        <v>1802</v>
      </c>
      <c r="J1828" s="1" t="s">
        <v>1802</v>
      </c>
      <c r="K1828" s="1" t="s">
        <v>1807</v>
      </c>
      <c r="L1828" s="1">
        <v>100</v>
      </c>
      <c r="M1828" s="1">
        <v>206</v>
      </c>
      <c r="N1828">
        <f t="shared" si="252"/>
        <v>568.1</v>
      </c>
      <c r="O1828">
        <f t="shared" si="253"/>
        <v>412</v>
      </c>
      <c r="P1828">
        <f t="shared" si="254"/>
        <v>156.10000000000002</v>
      </c>
      <c r="Q1828">
        <f t="shared" si="255"/>
        <v>0.27477556768174621</v>
      </c>
      <c r="R1828">
        <f t="shared" si="256"/>
        <v>568.1</v>
      </c>
      <c r="S1828">
        <f t="shared" si="257"/>
        <v>156.10000000000002</v>
      </c>
      <c r="T1828" t="str">
        <f t="shared" si="258"/>
        <v>Dec</v>
      </c>
      <c r="U1828" t="str">
        <f t="shared" si="259"/>
        <v>Dec-2024</v>
      </c>
      <c r="V1828" s="3">
        <f t="shared" si="260"/>
        <v>45627</v>
      </c>
      <c r="W1828" t="str">
        <f>VLOOKUP(D1828,Products!A:G,3,FALSE)</f>
        <v>Fashion</v>
      </c>
      <c r="X1828" t="str">
        <f>VLOOKUP(D1828,Products!A:G,2,FALSE)</f>
        <v>Jeans</v>
      </c>
    </row>
    <row r="1829" spans="1:24">
      <c r="A1829" s="1" t="s">
        <v>3641</v>
      </c>
      <c r="B1829" s="2">
        <v>45936</v>
      </c>
      <c r="C1829" s="1" t="s">
        <v>1520</v>
      </c>
      <c r="D1829" s="1" t="s">
        <v>1766</v>
      </c>
      <c r="E1829" s="1">
        <v>3</v>
      </c>
      <c r="F1829" s="1">
        <v>2999</v>
      </c>
      <c r="G1829" s="1">
        <v>0</v>
      </c>
      <c r="H1829" s="1" t="s">
        <v>1823</v>
      </c>
      <c r="I1829" s="1" t="s">
        <v>1815</v>
      </c>
      <c r="J1829" s="1" t="s">
        <v>1815</v>
      </c>
      <c r="K1829" s="1" t="s">
        <v>1817</v>
      </c>
      <c r="L1829" s="1">
        <v>100</v>
      </c>
      <c r="M1829" s="1">
        <v>1870</v>
      </c>
      <c r="N1829">
        <f t="shared" si="252"/>
        <v>8997</v>
      </c>
      <c r="O1829">
        <f t="shared" si="253"/>
        <v>5610</v>
      </c>
      <c r="P1829">
        <f t="shared" si="254"/>
        <v>3387</v>
      </c>
      <c r="Q1829">
        <f t="shared" si="255"/>
        <v>0.37645881960653549</v>
      </c>
      <c r="R1829">
        <f t="shared" si="256"/>
        <v>0</v>
      </c>
      <c r="S1829">
        <f t="shared" si="257"/>
        <v>0</v>
      </c>
      <c r="T1829" t="str">
        <f t="shared" si="258"/>
        <v>Oct</v>
      </c>
      <c r="U1829" t="str">
        <f t="shared" si="259"/>
        <v>Oct-2025</v>
      </c>
      <c r="V1829" s="3">
        <f t="shared" si="260"/>
        <v>45931</v>
      </c>
      <c r="W1829" t="str">
        <f>VLOOKUP(D1829,Products!A:G,3,FALSE)</f>
        <v>Beauty &amp; Personal Care</v>
      </c>
      <c r="X1829" t="str">
        <f>VLOOKUP(D1829,Products!A:G,2,FALSE)</f>
        <v>Skin Care Kit</v>
      </c>
    </row>
    <row r="1830" spans="1:24">
      <c r="A1830" s="1" t="s">
        <v>3642</v>
      </c>
      <c r="B1830" s="2">
        <v>45398</v>
      </c>
      <c r="C1830" s="1" t="s">
        <v>1104</v>
      </c>
      <c r="D1830" s="1" t="s">
        <v>1767</v>
      </c>
      <c r="E1830" s="1">
        <v>1</v>
      </c>
      <c r="F1830" s="1">
        <v>1999</v>
      </c>
      <c r="G1830" s="1">
        <v>299.85000000000002</v>
      </c>
      <c r="H1830" s="1" t="s">
        <v>1801</v>
      </c>
      <c r="I1830" s="1" t="s">
        <v>1802</v>
      </c>
      <c r="J1830" s="1" t="s">
        <v>1809</v>
      </c>
      <c r="K1830" s="1" t="s">
        <v>1807</v>
      </c>
      <c r="L1830" s="1">
        <v>100</v>
      </c>
      <c r="M1830" s="1">
        <v>1338</v>
      </c>
      <c r="N1830">
        <f t="shared" si="252"/>
        <v>1699.15</v>
      </c>
      <c r="O1830">
        <f t="shared" si="253"/>
        <v>1338</v>
      </c>
      <c r="P1830">
        <f t="shared" si="254"/>
        <v>361.15000000000009</v>
      </c>
      <c r="Q1830">
        <f t="shared" si="255"/>
        <v>0.21254745019568613</v>
      </c>
      <c r="R1830">
        <f t="shared" si="256"/>
        <v>1699.15</v>
      </c>
      <c r="S1830">
        <f t="shared" si="257"/>
        <v>361.15000000000009</v>
      </c>
      <c r="T1830" t="str">
        <f t="shared" si="258"/>
        <v>Apr</v>
      </c>
      <c r="U1830" t="str">
        <f t="shared" si="259"/>
        <v>Apr-2024</v>
      </c>
      <c r="V1830" s="3">
        <f t="shared" si="260"/>
        <v>45383</v>
      </c>
      <c r="W1830" t="str">
        <f>VLOOKUP(D1830,Products!A:G,3,FALSE)</f>
        <v>Beauty &amp; Personal Care</v>
      </c>
      <c r="X1830" t="str">
        <f>VLOOKUP(D1830,Products!A:G,2,FALSE)</f>
        <v>Skin Care Kit</v>
      </c>
    </row>
    <row r="1831" spans="1:24">
      <c r="A1831" s="1" t="s">
        <v>3643</v>
      </c>
      <c r="B1831" s="2">
        <v>45309</v>
      </c>
      <c r="C1831" s="1" t="s">
        <v>287</v>
      </c>
      <c r="D1831" s="1" t="s">
        <v>1700</v>
      </c>
      <c r="E1831" s="1">
        <v>1</v>
      </c>
      <c r="F1831" s="1">
        <v>8999</v>
      </c>
      <c r="G1831" s="1">
        <v>0</v>
      </c>
      <c r="H1831" s="1" t="s">
        <v>1812</v>
      </c>
      <c r="I1831" s="1" t="s">
        <v>1815</v>
      </c>
      <c r="J1831" s="1" t="s">
        <v>1815</v>
      </c>
      <c r="K1831" s="1" t="s">
        <v>1813</v>
      </c>
      <c r="L1831" s="1">
        <v>60</v>
      </c>
      <c r="M1831" s="1">
        <v>6419</v>
      </c>
      <c r="N1831">
        <f t="shared" si="252"/>
        <v>8999</v>
      </c>
      <c r="O1831">
        <f t="shared" si="253"/>
        <v>6419</v>
      </c>
      <c r="P1831">
        <f t="shared" si="254"/>
        <v>2580</v>
      </c>
      <c r="Q1831">
        <f t="shared" si="255"/>
        <v>0.28669852205800644</v>
      </c>
      <c r="R1831">
        <f t="shared" si="256"/>
        <v>0</v>
      </c>
      <c r="S1831">
        <f t="shared" si="257"/>
        <v>0</v>
      </c>
      <c r="T1831" t="str">
        <f t="shared" si="258"/>
        <v>Jan</v>
      </c>
      <c r="U1831" t="str">
        <f t="shared" si="259"/>
        <v>Jan-2024</v>
      </c>
      <c r="V1831" s="3">
        <f t="shared" si="260"/>
        <v>45292</v>
      </c>
      <c r="W1831" t="str">
        <f>VLOOKUP(D1831,Products!A:G,3,FALSE)</f>
        <v>Fashion</v>
      </c>
      <c r="X1831" t="str">
        <f>VLOOKUP(D1831,Products!A:G,2,FALSE)</f>
        <v>T-Shirt</v>
      </c>
    </row>
    <row r="1832" spans="1:24">
      <c r="A1832" s="1" t="s">
        <v>3644</v>
      </c>
      <c r="B1832" s="2">
        <v>45631</v>
      </c>
      <c r="C1832" s="1" t="s">
        <v>373</v>
      </c>
      <c r="D1832" s="1" t="s">
        <v>1746</v>
      </c>
      <c r="E1832" s="1">
        <v>1</v>
      </c>
      <c r="F1832" s="1">
        <v>1999</v>
      </c>
      <c r="G1832" s="1">
        <v>199.9</v>
      </c>
      <c r="H1832" s="1" t="s">
        <v>1823</v>
      </c>
      <c r="I1832" s="1" t="s">
        <v>1802</v>
      </c>
      <c r="J1832" s="1" t="s">
        <v>1802</v>
      </c>
      <c r="K1832" s="1" t="s">
        <v>1810</v>
      </c>
      <c r="L1832" s="1">
        <v>50</v>
      </c>
      <c r="M1832" s="1">
        <v>1414</v>
      </c>
      <c r="N1832">
        <f t="shared" si="252"/>
        <v>1799.1</v>
      </c>
      <c r="O1832">
        <f t="shared" si="253"/>
        <v>1414</v>
      </c>
      <c r="P1832">
        <f t="shared" si="254"/>
        <v>385.09999999999991</v>
      </c>
      <c r="Q1832">
        <f t="shared" si="255"/>
        <v>0.21405147017953416</v>
      </c>
      <c r="R1832">
        <f t="shared" si="256"/>
        <v>1799.1</v>
      </c>
      <c r="S1832">
        <f t="shared" si="257"/>
        <v>385.09999999999991</v>
      </c>
      <c r="T1832" t="str">
        <f t="shared" si="258"/>
        <v>Dec</v>
      </c>
      <c r="U1832" t="str">
        <f t="shared" si="259"/>
        <v>Dec-2024</v>
      </c>
      <c r="V1832" s="3">
        <f t="shared" si="260"/>
        <v>45627</v>
      </c>
      <c r="W1832" t="str">
        <f>VLOOKUP(D1832,Products!A:G,3,FALSE)</f>
        <v>Home &amp; Kitchen</v>
      </c>
      <c r="X1832" t="str">
        <f>VLOOKUP(D1832,Products!A:G,2,FALSE)</f>
        <v>Storage Box</v>
      </c>
    </row>
    <row r="1833" spans="1:24">
      <c r="A1833" s="1" t="s">
        <v>3645</v>
      </c>
      <c r="B1833" s="2">
        <v>45808</v>
      </c>
      <c r="C1833" s="1" t="s">
        <v>1237</v>
      </c>
      <c r="D1833" s="1" t="s">
        <v>1680</v>
      </c>
      <c r="E1833" s="1">
        <v>3</v>
      </c>
      <c r="F1833" s="1">
        <v>2499</v>
      </c>
      <c r="G1833" s="1">
        <v>1874.25</v>
      </c>
      <c r="H1833" s="1" t="s">
        <v>1801</v>
      </c>
      <c r="I1833" s="1" t="s">
        <v>1802</v>
      </c>
      <c r="J1833" s="1" t="s">
        <v>1809</v>
      </c>
      <c r="K1833" s="1" t="s">
        <v>1819</v>
      </c>
      <c r="L1833" s="1">
        <v>80</v>
      </c>
      <c r="M1833" s="1">
        <v>2030</v>
      </c>
      <c r="N1833">
        <f t="shared" si="252"/>
        <v>5622.75</v>
      </c>
      <c r="O1833">
        <f t="shared" si="253"/>
        <v>6090</v>
      </c>
      <c r="P1833">
        <f t="shared" si="254"/>
        <v>-467.25</v>
      </c>
      <c r="Q1833">
        <f t="shared" si="255"/>
        <v>-8.309990662931839E-2</v>
      </c>
      <c r="R1833">
        <f t="shared" si="256"/>
        <v>5622.75</v>
      </c>
      <c r="S1833">
        <f t="shared" si="257"/>
        <v>-467.25</v>
      </c>
      <c r="T1833" t="str">
        <f t="shared" si="258"/>
        <v>May</v>
      </c>
      <c r="U1833" t="str">
        <f t="shared" si="259"/>
        <v>May-2025</v>
      </c>
      <c r="V1833" s="3">
        <f t="shared" si="260"/>
        <v>45778</v>
      </c>
      <c r="W1833" t="str">
        <f>VLOOKUP(D1833,Products!A:G,3,FALSE)</f>
        <v>Electronics</v>
      </c>
      <c r="X1833" t="str">
        <f>VLOOKUP(D1833,Products!A:G,2,FALSE)</f>
        <v>Headphones</v>
      </c>
    </row>
    <row r="1834" spans="1:24">
      <c r="A1834" s="1" t="s">
        <v>3646</v>
      </c>
      <c r="B1834" s="2">
        <v>45456</v>
      </c>
      <c r="C1834" s="1" t="s">
        <v>1568</v>
      </c>
      <c r="D1834" s="1" t="s">
        <v>1745</v>
      </c>
      <c r="E1834" s="1">
        <v>2</v>
      </c>
      <c r="F1834" s="1">
        <v>599</v>
      </c>
      <c r="G1834" s="1">
        <v>179.7</v>
      </c>
      <c r="H1834" s="1" t="s">
        <v>1823</v>
      </c>
      <c r="I1834" s="1" t="s">
        <v>1802</v>
      </c>
      <c r="J1834" s="1" t="s">
        <v>1802</v>
      </c>
      <c r="K1834" s="1" t="s">
        <v>1810</v>
      </c>
      <c r="L1834" s="1">
        <v>70</v>
      </c>
      <c r="M1834" s="1">
        <v>464</v>
      </c>
      <c r="N1834">
        <f t="shared" si="252"/>
        <v>1018.3</v>
      </c>
      <c r="O1834">
        <f t="shared" si="253"/>
        <v>928</v>
      </c>
      <c r="P1834">
        <f t="shared" si="254"/>
        <v>90.299999999999955</v>
      </c>
      <c r="Q1834">
        <f t="shared" si="255"/>
        <v>8.8677207109888995E-2</v>
      </c>
      <c r="R1834">
        <f t="shared" si="256"/>
        <v>1018.3</v>
      </c>
      <c r="S1834">
        <f t="shared" si="257"/>
        <v>90.299999999999955</v>
      </c>
      <c r="T1834" t="str">
        <f t="shared" si="258"/>
        <v>Jun</v>
      </c>
      <c r="U1834" t="str">
        <f t="shared" si="259"/>
        <v>Jun-2024</v>
      </c>
      <c r="V1834" s="3">
        <f t="shared" si="260"/>
        <v>45444</v>
      </c>
      <c r="W1834" t="str">
        <f>VLOOKUP(D1834,Products!A:G,3,FALSE)</f>
        <v>Home &amp; Kitchen</v>
      </c>
      <c r="X1834" t="str">
        <f>VLOOKUP(D1834,Products!A:G,2,FALSE)</f>
        <v>Storage Box</v>
      </c>
    </row>
    <row r="1835" spans="1:24">
      <c r="A1835" s="1" t="s">
        <v>3647</v>
      </c>
      <c r="B1835" s="2">
        <v>45923</v>
      </c>
      <c r="C1835" s="1" t="s">
        <v>466</v>
      </c>
      <c r="D1835" s="1" t="s">
        <v>1728</v>
      </c>
      <c r="E1835" s="1">
        <v>1</v>
      </c>
      <c r="F1835" s="1">
        <v>4999</v>
      </c>
      <c r="G1835" s="1">
        <v>0</v>
      </c>
      <c r="H1835" s="1" t="s">
        <v>1823</v>
      </c>
      <c r="I1835" s="1" t="s">
        <v>1815</v>
      </c>
      <c r="J1835" s="1" t="s">
        <v>1815</v>
      </c>
      <c r="K1835" s="1" t="s">
        <v>1813</v>
      </c>
      <c r="L1835" s="1">
        <v>100</v>
      </c>
      <c r="M1835" s="1">
        <v>3040</v>
      </c>
      <c r="N1835">
        <f t="shared" si="252"/>
        <v>4999</v>
      </c>
      <c r="O1835">
        <f t="shared" si="253"/>
        <v>3040</v>
      </c>
      <c r="P1835">
        <f t="shared" si="254"/>
        <v>1959</v>
      </c>
      <c r="Q1835">
        <f t="shared" si="255"/>
        <v>0.391878375675135</v>
      </c>
      <c r="R1835">
        <f t="shared" si="256"/>
        <v>0</v>
      </c>
      <c r="S1835">
        <f t="shared" si="257"/>
        <v>0</v>
      </c>
      <c r="T1835" t="str">
        <f t="shared" si="258"/>
        <v>Sep</v>
      </c>
      <c r="U1835" t="str">
        <f t="shared" si="259"/>
        <v>Sep-2025</v>
      </c>
      <c r="V1835" s="3">
        <f t="shared" si="260"/>
        <v>45901</v>
      </c>
      <c r="W1835" t="str">
        <f>VLOOKUP(D1835,Products!A:G,3,FALSE)</f>
        <v>Home &amp; Kitchen</v>
      </c>
      <c r="X1835" t="str">
        <f>VLOOKUP(D1835,Products!A:G,2,FALSE)</f>
        <v>Air Fryer</v>
      </c>
    </row>
    <row r="1836" spans="1:24">
      <c r="A1836" s="1" t="s">
        <v>3648</v>
      </c>
      <c r="B1836" s="2">
        <v>45309</v>
      </c>
      <c r="C1836" s="1" t="s">
        <v>1603</v>
      </c>
      <c r="D1836" s="1" t="s">
        <v>1778</v>
      </c>
      <c r="E1836" s="1">
        <v>2</v>
      </c>
      <c r="F1836" s="1">
        <v>499</v>
      </c>
      <c r="G1836" s="1">
        <v>0</v>
      </c>
      <c r="H1836" s="1" t="s">
        <v>1801</v>
      </c>
      <c r="I1836" s="1" t="s">
        <v>1815</v>
      </c>
      <c r="J1836" s="1" t="s">
        <v>1815</v>
      </c>
      <c r="K1836" s="1" t="s">
        <v>1813</v>
      </c>
      <c r="L1836" s="1">
        <v>40</v>
      </c>
      <c r="M1836" s="1">
        <v>323</v>
      </c>
      <c r="N1836">
        <f t="shared" si="252"/>
        <v>998</v>
      </c>
      <c r="O1836">
        <f t="shared" si="253"/>
        <v>646</v>
      </c>
      <c r="P1836">
        <f t="shared" si="254"/>
        <v>352</v>
      </c>
      <c r="Q1836">
        <f t="shared" si="255"/>
        <v>0.35270541082164331</v>
      </c>
      <c r="R1836">
        <f t="shared" si="256"/>
        <v>0</v>
      </c>
      <c r="S1836">
        <f t="shared" si="257"/>
        <v>0</v>
      </c>
      <c r="T1836" t="str">
        <f t="shared" si="258"/>
        <v>Jan</v>
      </c>
      <c r="U1836" t="str">
        <f t="shared" si="259"/>
        <v>Jan-2024</v>
      </c>
      <c r="V1836" s="3">
        <f t="shared" si="260"/>
        <v>45292</v>
      </c>
      <c r="W1836" t="str">
        <f>VLOOKUP(D1836,Products!A:G,3,FALSE)</f>
        <v>Sports &amp; Fitness</v>
      </c>
      <c r="X1836" t="str">
        <f>VLOOKUP(D1836,Products!A:G,2,FALSE)</f>
        <v>Yoga Mat</v>
      </c>
    </row>
    <row r="1837" spans="1:24">
      <c r="A1837" s="1" t="s">
        <v>3649</v>
      </c>
      <c r="B1837" s="2">
        <v>45419</v>
      </c>
      <c r="C1837" s="1" t="s">
        <v>1092</v>
      </c>
      <c r="D1837" s="1" t="s">
        <v>1792</v>
      </c>
      <c r="E1837" s="1">
        <v>2</v>
      </c>
      <c r="F1837" s="1">
        <v>399</v>
      </c>
      <c r="G1837" s="1">
        <v>159.6</v>
      </c>
      <c r="H1837" s="1" t="s">
        <v>1821</v>
      </c>
      <c r="I1837" s="1" t="s">
        <v>1802</v>
      </c>
      <c r="J1837" s="1" t="s">
        <v>1802</v>
      </c>
      <c r="K1837" s="1" t="s">
        <v>1817</v>
      </c>
      <c r="L1837" s="1">
        <v>50</v>
      </c>
      <c r="M1837" s="1">
        <v>244</v>
      </c>
      <c r="N1837">
        <f t="shared" si="252"/>
        <v>638.4</v>
      </c>
      <c r="O1837">
        <f t="shared" si="253"/>
        <v>488</v>
      </c>
      <c r="P1837">
        <f t="shared" si="254"/>
        <v>150.39999999999998</v>
      </c>
      <c r="Q1837">
        <f t="shared" si="255"/>
        <v>0.23558897243107765</v>
      </c>
      <c r="R1837">
        <f t="shared" si="256"/>
        <v>638.4</v>
      </c>
      <c r="S1837">
        <f t="shared" si="257"/>
        <v>150.39999999999998</v>
      </c>
      <c r="T1837" t="str">
        <f t="shared" si="258"/>
        <v>May</v>
      </c>
      <c r="U1837" t="str">
        <f t="shared" si="259"/>
        <v>May-2024</v>
      </c>
      <c r="V1837" s="3">
        <f t="shared" si="260"/>
        <v>45413</v>
      </c>
      <c r="W1837" t="str">
        <f>VLOOKUP(D1837,Products!A:G,3,FALSE)</f>
        <v>Sports &amp; Fitness</v>
      </c>
      <c r="X1837" t="str">
        <f>VLOOKUP(D1837,Products!A:G,2,FALSE)</f>
        <v>Fitness Band</v>
      </c>
    </row>
    <row r="1838" spans="1:24">
      <c r="A1838" s="1" t="s">
        <v>3650</v>
      </c>
      <c r="B1838" s="2">
        <v>45723</v>
      </c>
      <c r="C1838" s="1" t="s">
        <v>1266</v>
      </c>
      <c r="D1838" s="1" t="s">
        <v>1696</v>
      </c>
      <c r="E1838" s="1">
        <v>3</v>
      </c>
      <c r="F1838" s="1">
        <v>799</v>
      </c>
      <c r="G1838" s="1">
        <v>479.4</v>
      </c>
      <c r="H1838" s="1" t="s">
        <v>1801</v>
      </c>
      <c r="I1838" s="1" t="s">
        <v>1802</v>
      </c>
      <c r="J1838" s="1" t="s">
        <v>1802</v>
      </c>
      <c r="K1838" s="1" t="s">
        <v>1803</v>
      </c>
      <c r="L1838" s="1">
        <v>80</v>
      </c>
      <c r="M1838" s="1">
        <v>613</v>
      </c>
      <c r="N1838">
        <f t="shared" si="252"/>
        <v>1917.6</v>
      </c>
      <c r="O1838">
        <f t="shared" si="253"/>
        <v>1839</v>
      </c>
      <c r="P1838">
        <f t="shared" si="254"/>
        <v>78.599999999999909</v>
      </c>
      <c r="Q1838">
        <f t="shared" si="255"/>
        <v>4.0988735919899828E-2</v>
      </c>
      <c r="R1838">
        <f t="shared" si="256"/>
        <v>1917.6</v>
      </c>
      <c r="S1838">
        <f t="shared" si="257"/>
        <v>78.599999999999909</v>
      </c>
      <c r="T1838" t="str">
        <f t="shared" si="258"/>
        <v>Mar</v>
      </c>
      <c r="U1838" t="str">
        <f t="shared" si="259"/>
        <v>Mar-2025</v>
      </c>
      <c r="V1838" s="3">
        <f t="shared" si="260"/>
        <v>45717</v>
      </c>
      <c r="W1838" t="str">
        <f>VLOOKUP(D1838,Products!A:G,3,FALSE)</f>
        <v>Fashion</v>
      </c>
      <c r="X1838" t="str">
        <f>VLOOKUP(D1838,Products!A:G,2,FALSE)</f>
        <v>T-Shirt</v>
      </c>
    </row>
    <row r="1839" spans="1:24">
      <c r="A1839" s="1" t="s">
        <v>3651</v>
      </c>
      <c r="B1839" s="2">
        <v>45837</v>
      </c>
      <c r="C1839" s="1" t="s">
        <v>1641</v>
      </c>
      <c r="D1839" s="1" t="s">
        <v>1782</v>
      </c>
      <c r="E1839" s="1">
        <v>3</v>
      </c>
      <c r="F1839" s="1">
        <v>6999</v>
      </c>
      <c r="G1839" s="1">
        <v>3149.55</v>
      </c>
      <c r="H1839" s="1" t="s">
        <v>1805</v>
      </c>
      <c r="I1839" s="1" t="s">
        <v>1802</v>
      </c>
      <c r="J1839" s="1" t="s">
        <v>1802</v>
      </c>
      <c r="K1839" s="1" t="s">
        <v>1817</v>
      </c>
      <c r="L1839" s="1">
        <v>70</v>
      </c>
      <c r="M1839" s="1">
        <v>4782</v>
      </c>
      <c r="N1839">
        <f t="shared" si="252"/>
        <v>17847.45</v>
      </c>
      <c r="O1839">
        <f t="shared" si="253"/>
        <v>14346</v>
      </c>
      <c r="P1839">
        <f t="shared" si="254"/>
        <v>3501.4500000000007</v>
      </c>
      <c r="Q1839">
        <f t="shared" si="255"/>
        <v>0.19618769067850031</v>
      </c>
      <c r="R1839">
        <f t="shared" si="256"/>
        <v>17847.45</v>
      </c>
      <c r="S1839">
        <f t="shared" si="257"/>
        <v>3501.4500000000007</v>
      </c>
      <c r="T1839" t="str">
        <f t="shared" si="258"/>
        <v>Jun</v>
      </c>
      <c r="U1839" t="str">
        <f t="shared" si="259"/>
        <v>Jun-2025</v>
      </c>
      <c r="V1839" s="3">
        <f t="shared" si="260"/>
        <v>45809</v>
      </c>
      <c r="W1839" t="str">
        <f>VLOOKUP(D1839,Products!A:G,3,FALSE)</f>
        <v>Sports &amp; Fitness</v>
      </c>
      <c r="X1839" t="str">
        <f>VLOOKUP(D1839,Products!A:G,2,FALSE)</f>
        <v>Running Shoes</v>
      </c>
    </row>
    <row r="1840" spans="1:24">
      <c r="A1840" s="1" t="s">
        <v>3652</v>
      </c>
      <c r="B1840" s="2">
        <v>45382</v>
      </c>
      <c r="C1840" s="1" t="s">
        <v>616</v>
      </c>
      <c r="D1840" s="1" t="s">
        <v>1748</v>
      </c>
      <c r="E1840" s="1">
        <v>3</v>
      </c>
      <c r="F1840" s="1">
        <v>299</v>
      </c>
      <c r="G1840" s="1">
        <v>0</v>
      </c>
      <c r="H1840" s="1" t="s">
        <v>1812</v>
      </c>
      <c r="I1840" s="1" t="s">
        <v>1802</v>
      </c>
      <c r="J1840" s="1" t="s">
        <v>1802</v>
      </c>
      <c r="K1840" s="1" t="s">
        <v>1813</v>
      </c>
      <c r="L1840" s="1">
        <v>80</v>
      </c>
      <c r="M1840" s="1">
        <v>170</v>
      </c>
      <c r="N1840">
        <f t="shared" si="252"/>
        <v>897</v>
      </c>
      <c r="O1840">
        <f t="shared" si="253"/>
        <v>510</v>
      </c>
      <c r="P1840">
        <f t="shared" si="254"/>
        <v>387</v>
      </c>
      <c r="Q1840">
        <f t="shared" si="255"/>
        <v>0.43143812709030099</v>
      </c>
      <c r="R1840">
        <f t="shared" si="256"/>
        <v>897</v>
      </c>
      <c r="S1840">
        <f t="shared" si="257"/>
        <v>387</v>
      </c>
      <c r="T1840" t="str">
        <f t="shared" si="258"/>
        <v>Mar</v>
      </c>
      <c r="U1840" t="str">
        <f t="shared" si="259"/>
        <v>Mar-2024</v>
      </c>
      <c r="V1840" s="3">
        <f t="shared" si="260"/>
        <v>45352</v>
      </c>
      <c r="W1840" t="str">
        <f>VLOOKUP(D1840,Products!A:G,3,FALSE)</f>
        <v>Beauty &amp; Personal Care</v>
      </c>
      <c r="X1840" t="str">
        <f>VLOOKUP(D1840,Products!A:G,2,FALSE)</f>
        <v>Face Wash</v>
      </c>
    </row>
    <row r="1841" spans="1:24">
      <c r="A1841" s="1" t="s">
        <v>3653</v>
      </c>
      <c r="B1841" s="2">
        <v>45327</v>
      </c>
      <c r="C1841" s="1" t="s">
        <v>676</v>
      </c>
      <c r="D1841" s="1" t="s">
        <v>1732</v>
      </c>
      <c r="E1841" s="1">
        <v>1</v>
      </c>
      <c r="F1841" s="1">
        <v>1599</v>
      </c>
      <c r="G1841" s="1">
        <v>79.95</v>
      </c>
      <c r="H1841" s="1" t="s">
        <v>1805</v>
      </c>
      <c r="I1841" s="1" t="s">
        <v>1802</v>
      </c>
      <c r="J1841" s="1" t="s">
        <v>1802</v>
      </c>
      <c r="K1841" s="1" t="s">
        <v>1810</v>
      </c>
      <c r="L1841" s="1">
        <v>60</v>
      </c>
      <c r="M1841" s="1">
        <v>1138</v>
      </c>
      <c r="N1841">
        <f t="shared" si="252"/>
        <v>1519.05</v>
      </c>
      <c r="O1841">
        <f t="shared" si="253"/>
        <v>1138</v>
      </c>
      <c r="P1841">
        <f t="shared" si="254"/>
        <v>381.04999999999995</v>
      </c>
      <c r="Q1841">
        <f t="shared" si="255"/>
        <v>0.25084756920443696</v>
      </c>
      <c r="R1841">
        <f t="shared" si="256"/>
        <v>1519.05</v>
      </c>
      <c r="S1841">
        <f t="shared" si="257"/>
        <v>381.04999999999995</v>
      </c>
      <c r="T1841" t="str">
        <f t="shared" si="258"/>
        <v>Feb</v>
      </c>
      <c r="U1841" t="str">
        <f t="shared" si="259"/>
        <v>Feb-2024</v>
      </c>
      <c r="V1841" s="3">
        <f t="shared" si="260"/>
        <v>45323</v>
      </c>
      <c r="W1841" t="str">
        <f>VLOOKUP(D1841,Products!A:G,3,FALSE)</f>
        <v>Home &amp; Kitchen</v>
      </c>
      <c r="X1841" t="str">
        <f>VLOOKUP(D1841,Products!A:G,2,FALSE)</f>
        <v>Air Fryer</v>
      </c>
    </row>
    <row r="1842" spans="1:24">
      <c r="A1842" s="1" t="s">
        <v>3654</v>
      </c>
      <c r="B1842" s="2">
        <v>45371</v>
      </c>
      <c r="C1842" s="1" t="s">
        <v>929</v>
      </c>
      <c r="D1842" s="1" t="s">
        <v>1788</v>
      </c>
      <c r="E1842" s="1">
        <v>1</v>
      </c>
      <c r="F1842" s="1">
        <v>3999</v>
      </c>
      <c r="G1842" s="1">
        <v>0</v>
      </c>
      <c r="H1842" s="1" t="s">
        <v>1801</v>
      </c>
      <c r="I1842" s="1" t="s">
        <v>1815</v>
      </c>
      <c r="J1842" s="1" t="s">
        <v>1815</v>
      </c>
      <c r="K1842" s="1" t="s">
        <v>1807</v>
      </c>
      <c r="L1842" s="1">
        <v>60</v>
      </c>
      <c r="M1842" s="1">
        <v>3076</v>
      </c>
      <c r="N1842">
        <f t="shared" si="252"/>
        <v>3999</v>
      </c>
      <c r="O1842">
        <f t="shared" si="253"/>
        <v>3076</v>
      </c>
      <c r="P1842">
        <f t="shared" si="254"/>
        <v>923</v>
      </c>
      <c r="Q1842">
        <f t="shared" si="255"/>
        <v>0.23080770192548136</v>
      </c>
      <c r="R1842">
        <f t="shared" si="256"/>
        <v>0</v>
      </c>
      <c r="S1842">
        <f t="shared" si="257"/>
        <v>0</v>
      </c>
      <c r="T1842" t="str">
        <f t="shared" si="258"/>
        <v>Mar</v>
      </c>
      <c r="U1842" t="str">
        <f t="shared" si="259"/>
        <v>Mar-2024</v>
      </c>
      <c r="V1842" s="3">
        <f t="shared" si="260"/>
        <v>45352</v>
      </c>
      <c r="W1842" t="str">
        <f>VLOOKUP(D1842,Products!A:G,3,FALSE)</f>
        <v>Sports &amp; Fitness</v>
      </c>
      <c r="X1842" t="str">
        <f>VLOOKUP(D1842,Products!A:G,2,FALSE)</f>
        <v>Dumbbells</v>
      </c>
    </row>
    <row r="1843" spans="1:24">
      <c r="A1843" s="1" t="s">
        <v>3655</v>
      </c>
      <c r="B1843" s="2">
        <v>45430</v>
      </c>
      <c r="C1843" s="1" t="s">
        <v>1507</v>
      </c>
      <c r="D1843" s="1" t="s">
        <v>1705</v>
      </c>
      <c r="E1843" s="1">
        <v>4</v>
      </c>
      <c r="F1843" s="1">
        <v>299</v>
      </c>
      <c r="G1843" s="1">
        <v>0</v>
      </c>
      <c r="H1843" s="1" t="s">
        <v>1801</v>
      </c>
      <c r="I1843" s="1" t="s">
        <v>1802</v>
      </c>
      <c r="J1843" s="1" t="s">
        <v>1802</v>
      </c>
      <c r="K1843" s="1" t="s">
        <v>1810</v>
      </c>
      <c r="L1843" s="1">
        <v>70</v>
      </c>
      <c r="M1843" s="1">
        <v>206</v>
      </c>
      <c r="N1843">
        <f t="shared" si="252"/>
        <v>1196</v>
      </c>
      <c r="O1843">
        <f t="shared" si="253"/>
        <v>824</v>
      </c>
      <c r="P1843">
        <f t="shared" si="254"/>
        <v>372</v>
      </c>
      <c r="Q1843">
        <f t="shared" si="255"/>
        <v>0.31103678929765888</v>
      </c>
      <c r="R1843">
        <f t="shared" si="256"/>
        <v>1196</v>
      </c>
      <c r="S1843">
        <f t="shared" si="257"/>
        <v>372</v>
      </c>
      <c r="T1843" t="str">
        <f t="shared" si="258"/>
        <v>May</v>
      </c>
      <c r="U1843" t="str">
        <f t="shared" si="259"/>
        <v>May-2024</v>
      </c>
      <c r="V1843" s="3">
        <f t="shared" si="260"/>
        <v>45413</v>
      </c>
      <c r="W1843" t="str">
        <f>VLOOKUP(D1843,Products!A:G,3,FALSE)</f>
        <v>Fashion</v>
      </c>
      <c r="X1843" t="str">
        <f>VLOOKUP(D1843,Products!A:G,2,FALSE)</f>
        <v>Jeans</v>
      </c>
    </row>
    <row r="1844" spans="1:24">
      <c r="A1844" s="1" t="s">
        <v>3656</v>
      </c>
      <c r="B1844" s="2">
        <v>45606</v>
      </c>
      <c r="C1844" s="1" t="s">
        <v>1371</v>
      </c>
      <c r="D1844" s="1" t="s">
        <v>1693</v>
      </c>
      <c r="E1844" s="1">
        <v>1</v>
      </c>
      <c r="F1844" s="1">
        <v>499</v>
      </c>
      <c r="G1844" s="1">
        <v>74.849999999999994</v>
      </c>
      <c r="H1844" s="1" t="s">
        <v>1801</v>
      </c>
      <c r="I1844" s="1" t="s">
        <v>1802</v>
      </c>
      <c r="J1844" s="1" t="s">
        <v>1802</v>
      </c>
      <c r="K1844" s="1" t="s">
        <v>1813</v>
      </c>
      <c r="L1844" s="1">
        <v>70</v>
      </c>
      <c r="M1844" s="1">
        <v>391</v>
      </c>
      <c r="N1844">
        <f t="shared" si="252"/>
        <v>424.15</v>
      </c>
      <c r="O1844">
        <f t="shared" si="253"/>
        <v>391</v>
      </c>
      <c r="P1844">
        <f t="shared" si="254"/>
        <v>33.149999999999977</v>
      </c>
      <c r="Q1844">
        <f t="shared" si="255"/>
        <v>7.8156312625250454E-2</v>
      </c>
      <c r="R1844">
        <f t="shared" si="256"/>
        <v>424.15</v>
      </c>
      <c r="S1844">
        <f t="shared" si="257"/>
        <v>33.149999999999977</v>
      </c>
      <c r="T1844" t="str">
        <f t="shared" si="258"/>
        <v>Nov</v>
      </c>
      <c r="U1844" t="str">
        <f t="shared" si="259"/>
        <v>Nov-2024</v>
      </c>
      <c r="V1844" s="3">
        <f t="shared" si="260"/>
        <v>45597</v>
      </c>
      <c r="W1844" t="str">
        <f>VLOOKUP(D1844,Products!A:G,3,FALSE)</f>
        <v>Electronics</v>
      </c>
      <c r="X1844" t="str">
        <f>VLOOKUP(D1844,Products!A:G,2,FALSE)</f>
        <v>Power Bank</v>
      </c>
    </row>
    <row r="1845" spans="1:24">
      <c r="A1845" s="1" t="s">
        <v>3657</v>
      </c>
      <c r="B1845" s="2">
        <v>45950</v>
      </c>
      <c r="C1845" s="1" t="s">
        <v>1653</v>
      </c>
      <c r="D1845" s="1" t="s">
        <v>1685</v>
      </c>
      <c r="E1845" s="1">
        <v>1</v>
      </c>
      <c r="F1845" s="1">
        <v>2499</v>
      </c>
      <c r="G1845" s="1">
        <v>124.95</v>
      </c>
      <c r="H1845" s="1" t="s">
        <v>1805</v>
      </c>
      <c r="I1845" s="1" t="s">
        <v>1802</v>
      </c>
      <c r="J1845" s="1" t="s">
        <v>1802</v>
      </c>
      <c r="K1845" s="1" t="s">
        <v>1817</v>
      </c>
      <c r="L1845" s="1">
        <v>40</v>
      </c>
      <c r="M1845" s="1">
        <v>1599</v>
      </c>
      <c r="N1845">
        <f t="shared" si="252"/>
        <v>2374.0500000000002</v>
      </c>
      <c r="O1845">
        <f t="shared" si="253"/>
        <v>1599</v>
      </c>
      <c r="P1845">
        <f t="shared" si="254"/>
        <v>775.05000000000018</v>
      </c>
      <c r="Q1845">
        <f t="shared" si="255"/>
        <v>0.32646742907689397</v>
      </c>
      <c r="R1845">
        <f t="shared" si="256"/>
        <v>2374.0500000000002</v>
      </c>
      <c r="S1845">
        <f t="shared" si="257"/>
        <v>775.05000000000018</v>
      </c>
      <c r="T1845" t="str">
        <f t="shared" si="258"/>
        <v>Oct</v>
      </c>
      <c r="U1845" t="str">
        <f t="shared" si="259"/>
        <v>Oct-2025</v>
      </c>
      <c r="V1845" s="3">
        <f t="shared" si="260"/>
        <v>45931</v>
      </c>
      <c r="W1845" t="str">
        <f>VLOOKUP(D1845,Products!A:G,3,FALSE)</f>
        <v>Electronics</v>
      </c>
      <c r="X1845" t="str">
        <f>VLOOKUP(D1845,Products!A:G,2,FALSE)</f>
        <v>Smartwatch</v>
      </c>
    </row>
    <row r="1846" spans="1:24">
      <c r="A1846" s="1" t="s">
        <v>3658</v>
      </c>
      <c r="B1846" s="2">
        <v>45359</v>
      </c>
      <c r="C1846" s="1" t="s">
        <v>1629</v>
      </c>
      <c r="D1846" s="1" t="s">
        <v>1668</v>
      </c>
      <c r="E1846" s="1">
        <v>4</v>
      </c>
      <c r="F1846" s="1">
        <v>8999</v>
      </c>
      <c r="G1846" s="1">
        <v>1799.8</v>
      </c>
      <c r="H1846" s="1" t="s">
        <v>1805</v>
      </c>
      <c r="I1846" s="1" t="s">
        <v>1802</v>
      </c>
      <c r="J1846" s="1" t="s">
        <v>1802</v>
      </c>
      <c r="K1846" s="1" t="s">
        <v>1817</v>
      </c>
      <c r="L1846" s="1">
        <v>40</v>
      </c>
      <c r="M1846" s="1">
        <v>5059</v>
      </c>
      <c r="N1846">
        <f t="shared" si="252"/>
        <v>34196.199999999997</v>
      </c>
      <c r="O1846">
        <f t="shared" si="253"/>
        <v>20236</v>
      </c>
      <c r="P1846">
        <f t="shared" si="254"/>
        <v>13960.199999999997</v>
      </c>
      <c r="Q1846">
        <f t="shared" si="255"/>
        <v>0.40823834227194827</v>
      </c>
      <c r="R1846">
        <f t="shared" si="256"/>
        <v>34196.199999999997</v>
      </c>
      <c r="S1846">
        <f t="shared" si="257"/>
        <v>13960.199999999997</v>
      </c>
      <c r="T1846" t="str">
        <f t="shared" si="258"/>
        <v>Mar</v>
      </c>
      <c r="U1846" t="str">
        <f t="shared" si="259"/>
        <v>Mar-2024</v>
      </c>
      <c r="V1846" s="3">
        <f t="shared" si="260"/>
        <v>45352</v>
      </c>
      <c r="W1846" t="str">
        <f>VLOOKUP(D1846,Products!A:G,3,FALSE)</f>
        <v>Electronics</v>
      </c>
      <c r="X1846" t="str">
        <f>VLOOKUP(D1846,Products!A:G,2,FALSE)</f>
        <v>Smartphone</v>
      </c>
    </row>
    <row r="1847" spans="1:24">
      <c r="A1847" s="1" t="s">
        <v>3659</v>
      </c>
      <c r="B1847" s="2">
        <v>45616</v>
      </c>
      <c r="C1847" s="1" t="s">
        <v>867</v>
      </c>
      <c r="D1847" s="1" t="s">
        <v>1764</v>
      </c>
      <c r="E1847" s="1">
        <v>2</v>
      </c>
      <c r="F1847" s="1">
        <v>499</v>
      </c>
      <c r="G1847" s="1">
        <v>0</v>
      </c>
      <c r="H1847" s="1" t="s">
        <v>1805</v>
      </c>
      <c r="I1847" s="1" t="s">
        <v>1815</v>
      </c>
      <c r="J1847" s="1" t="s">
        <v>1815</v>
      </c>
      <c r="K1847" s="1" t="s">
        <v>1810</v>
      </c>
      <c r="L1847" s="1">
        <v>40</v>
      </c>
      <c r="M1847" s="1">
        <v>334</v>
      </c>
      <c r="N1847">
        <f t="shared" si="252"/>
        <v>998</v>
      </c>
      <c r="O1847">
        <f t="shared" si="253"/>
        <v>668</v>
      </c>
      <c r="P1847">
        <f t="shared" si="254"/>
        <v>330</v>
      </c>
      <c r="Q1847">
        <f t="shared" si="255"/>
        <v>0.33066132264529058</v>
      </c>
      <c r="R1847">
        <f t="shared" si="256"/>
        <v>0</v>
      </c>
      <c r="S1847">
        <f t="shared" si="257"/>
        <v>0</v>
      </c>
      <c r="T1847" t="str">
        <f t="shared" si="258"/>
        <v>Nov</v>
      </c>
      <c r="U1847" t="str">
        <f t="shared" si="259"/>
        <v>Nov-2024</v>
      </c>
      <c r="V1847" s="3">
        <f t="shared" si="260"/>
        <v>45597</v>
      </c>
      <c r="W1847" t="str">
        <f>VLOOKUP(D1847,Products!A:G,3,FALSE)</f>
        <v>Beauty &amp; Personal Care</v>
      </c>
      <c r="X1847" t="str">
        <f>VLOOKUP(D1847,Products!A:G,2,FALSE)</f>
        <v>Skin Care Kit</v>
      </c>
    </row>
    <row r="1848" spans="1:24">
      <c r="A1848" s="1" t="s">
        <v>3660</v>
      </c>
      <c r="B1848" s="2">
        <v>45408</v>
      </c>
      <c r="C1848" s="1" t="s">
        <v>365</v>
      </c>
      <c r="D1848" s="1" t="s">
        <v>1797</v>
      </c>
      <c r="E1848" s="1">
        <v>1</v>
      </c>
      <c r="F1848" s="1">
        <v>399</v>
      </c>
      <c r="G1848" s="1">
        <v>0</v>
      </c>
      <c r="H1848" s="1" t="s">
        <v>1801</v>
      </c>
      <c r="I1848" s="1" t="s">
        <v>1815</v>
      </c>
      <c r="J1848" s="1" t="s">
        <v>1815</v>
      </c>
      <c r="K1848" s="1" t="s">
        <v>1813</v>
      </c>
      <c r="L1848" s="1">
        <v>100</v>
      </c>
      <c r="M1848" s="1">
        <v>278</v>
      </c>
      <c r="N1848">
        <f t="shared" si="252"/>
        <v>399</v>
      </c>
      <c r="O1848">
        <f t="shared" si="253"/>
        <v>278</v>
      </c>
      <c r="P1848">
        <f t="shared" si="254"/>
        <v>121</v>
      </c>
      <c r="Q1848">
        <f t="shared" si="255"/>
        <v>0.3032581453634085</v>
      </c>
      <c r="R1848">
        <f t="shared" si="256"/>
        <v>0</v>
      </c>
      <c r="S1848">
        <f t="shared" si="257"/>
        <v>0</v>
      </c>
      <c r="T1848" t="str">
        <f t="shared" si="258"/>
        <v>Apr</v>
      </c>
      <c r="U1848" t="str">
        <f t="shared" si="259"/>
        <v>Apr-2024</v>
      </c>
      <c r="V1848" s="3">
        <f t="shared" si="260"/>
        <v>45383</v>
      </c>
      <c r="W1848" t="str">
        <f>VLOOKUP(D1848,Products!A:G,3,FALSE)</f>
        <v>Sports &amp; Fitness</v>
      </c>
      <c r="X1848" t="str">
        <f>VLOOKUP(D1848,Products!A:G,2,FALSE)</f>
        <v>Cricket Bat</v>
      </c>
    </row>
    <row r="1849" spans="1:24">
      <c r="A1849" s="1" t="s">
        <v>3661</v>
      </c>
      <c r="B1849" s="2">
        <v>45488</v>
      </c>
      <c r="C1849" s="1" t="s">
        <v>1294</v>
      </c>
      <c r="D1849" s="1" t="s">
        <v>1693</v>
      </c>
      <c r="E1849" s="1">
        <v>1</v>
      </c>
      <c r="F1849" s="1">
        <v>499</v>
      </c>
      <c r="G1849" s="1">
        <v>74.849999999999994</v>
      </c>
      <c r="H1849" s="1" t="s">
        <v>1805</v>
      </c>
      <c r="I1849" s="1" t="s">
        <v>1802</v>
      </c>
      <c r="J1849" s="1" t="s">
        <v>1802</v>
      </c>
      <c r="K1849" s="1" t="s">
        <v>1819</v>
      </c>
      <c r="L1849" s="1">
        <v>50</v>
      </c>
      <c r="M1849" s="1">
        <v>391</v>
      </c>
      <c r="N1849">
        <f t="shared" si="252"/>
        <v>424.15</v>
      </c>
      <c r="O1849">
        <f t="shared" si="253"/>
        <v>391</v>
      </c>
      <c r="P1849">
        <f t="shared" si="254"/>
        <v>33.149999999999977</v>
      </c>
      <c r="Q1849">
        <f t="shared" si="255"/>
        <v>7.8156312625250454E-2</v>
      </c>
      <c r="R1849">
        <f t="shared" si="256"/>
        <v>424.15</v>
      </c>
      <c r="S1849">
        <f t="shared" si="257"/>
        <v>33.149999999999977</v>
      </c>
      <c r="T1849" t="str">
        <f t="shared" si="258"/>
        <v>Jul</v>
      </c>
      <c r="U1849" t="str">
        <f t="shared" si="259"/>
        <v>Jul-2024</v>
      </c>
      <c r="V1849" s="3">
        <f t="shared" si="260"/>
        <v>45474</v>
      </c>
      <c r="W1849" t="str">
        <f>VLOOKUP(D1849,Products!A:G,3,FALSE)</f>
        <v>Electronics</v>
      </c>
      <c r="X1849" t="str">
        <f>VLOOKUP(D1849,Products!A:G,2,FALSE)</f>
        <v>Power Bank</v>
      </c>
    </row>
    <row r="1850" spans="1:24">
      <c r="A1850" s="1" t="s">
        <v>3662</v>
      </c>
      <c r="B1850" s="2">
        <v>45941</v>
      </c>
      <c r="C1850" s="1" t="s">
        <v>1219</v>
      </c>
      <c r="D1850" s="1" t="s">
        <v>1794</v>
      </c>
      <c r="E1850" s="1">
        <v>3</v>
      </c>
      <c r="F1850" s="1">
        <v>299</v>
      </c>
      <c r="G1850" s="1">
        <v>44.85</v>
      </c>
      <c r="H1850" s="1" t="s">
        <v>1801</v>
      </c>
      <c r="I1850" s="1" t="s">
        <v>1802</v>
      </c>
      <c r="J1850" s="1" t="s">
        <v>1802</v>
      </c>
      <c r="K1850" s="1" t="s">
        <v>1813</v>
      </c>
      <c r="L1850" s="1">
        <v>100</v>
      </c>
      <c r="M1850" s="1">
        <v>168</v>
      </c>
      <c r="N1850">
        <f t="shared" si="252"/>
        <v>852.15</v>
      </c>
      <c r="O1850">
        <f t="shared" si="253"/>
        <v>504</v>
      </c>
      <c r="P1850">
        <f t="shared" si="254"/>
        <v>348.15</v>
      </c>
      <c r="Q1850">
        <f t="shared" si="255"/>
        <v>0.408554831895793</v>
      </c>
      <c r="R1850">
        <f t="shared" si="256"/>
        <v>852.15</v>
      </c>
      <c r="S1850">
        <f t="shared" si="257"/>
        <v>348.15</v>
      </c>
      <c r="T1850" t="str">
        <f t="shared" si="258"/>
        <v>Oct</v>
      </c>
      <c r="U1850" t="str">
        <f t="shared" si="259"/>
        <v>Oct-2025</v>
      </c>
      <c r="V1850" s="3">
        <f t="shared" si="260"/>
        <v>45931</v>
      </c>
      <c r="W1850" t="str">
        <f>VLOOKUP(D1850,Products!A:G,3,FALSE)</f>
        <v>Sports &amp; Fitness</v>
      </c>
      <c r="X1850" t="str">
        <f>VLOOKUP(D1850,Products!A:G,2,FALSE)</f>
        <v>Fitness Band</v>
      </c>
    </row>
    <row r="1851" spans="1:24">
      <c r="A1851" s="1" t="s">
        <v>3663</v>
      </c>
      <c r="B1851" s="2">
        <v>45312</v>
      </c>
      <c r="C1851" s="1" t="s">
        <v>984</v>
      </c>
      <c r="D1851" s="1" t="s">
        <v>1768</v>
      </c>
      <c r="E1851" s="1">
        <v>1</v>
      </c>
      <c r="F1851" s="1">
        <v>399</v>
      </c>
      <c r="G1851" s="1">
        <v>19.95</v>
      </c>
      <c r="H1851" s="1" t="s">
        <v>1821</v>
      </c>
      <c r="I1851" s="1" t="s">
        <v>1802</v>
      </c>
      <c r="J1851" s="1" t="s">
        <v>1802</v>
      </c>
      <c r="K1851" s="1" t="s">
        <v>1810</v>
      </c>
      <c r="L1851" s="1">
        <v>70</v>
      </c>
      <c r="M1851" s="1">
        <v>322</v>
      </c>
      <c r="N1851">
        <f t="shared" si="252"/>
        <v>379.05</v>
      </c>
      <c r="O1851">
        <f t="shared" si="253"/>
        <v>322</v>
      </c>
      <c r="P1851">
        <f t="shared" si="254"/>
        <v>57.050000000000011</v>
      </c>
      <c r="Q1851">
        <f t="shared" si="255"/>
        <v>0.15050784856879043</v>
      </c>
      <c r="R1851">
        <f t="shared" si="256"/>
        <v>379.05</v>
      </c>
      <c r="S1851">
        <f t="shared" si="257"/>
        <v>57.050000000000011</v>
      </c>
      <c r="T1851" t="str">
        <f t="shared" si="258"/>
        <v>Jan</v>
      </c>
      <c r="U1851" t="str">
        <f t="shared" si="259"/>
        <v>Jan-2024</v>
      </c>
      <c r="V1851" s="3">
        <f t="shared" si="260"/>
        <v>45292</v>
      </c>
      <c r="W1851" t="str">
        <f>VLOOKUP(D1851,Products!A:G,3,FALSE)</f>
        <v>Beauty &amp; Personal Care</v>
      </c>
      <c r="X1851" t="str">
        <f>VLOOKUP(D1851,Products!A:G,2,FALSE)</f>
        <v>Skin Care Kit</v>
      </c>
    </row>
    <row r="1852" spans="1:24">
      <c r="A1852" s="1" t="s">
        <v>3664</v>
      </c>
      <c r="B1852" s="2">
        <v>45464</v>
      </c>
      <c r="C1852" s="1" t="s">
        <v>1237</v>
      </c>
      <c r="D1852" s="1" t="s">
        <v>1670</v>
      </c>
      <c r="E1852" s="1">
        <v>2</v>
      </c>
      <c r="F1852" s="1">
        <v>599</v>
      </c>
      <c r="G1852" s="1">
        <v>0</v>
      </c>
      <c r="H1852" s="1" t="s">
        <v>1801</v>
      </c>
      <c r="I1852" s="1" t="s">
        <v>1815</v>
      </c>
      <c r="J1852" s="1" t="s">
        <v>1815</v>
      </c>
      <c r="K1852" s="1" t="s">
        <v>1810</v>
      </c>
      <c r="L1852" s="1">
        <v>70</v>
      </c>
      <c r="M1852" s="1">
        <v>426</v>
      </c>
      <c r="N1852">
        <f t="shared" si="252"/>
        <v>1198</v>
      </c>
      <c r="O1852">
        <f t="shared" si="253"/>
        <v>852</v>
      </c>
      <c r="P1852">
        <f t="shared" si="254"/>
        <v>346</v>
      </c>
      <c r="Q1852">
        <f t="shared" si="255"/>
        <v>0.28881469115191988</v>
      </c>
      <c r="R1852">
        <f t="shared" si="256"/>
        <v>0</v>
      </c>
      <c r="S1852">
        <f t="shared" si="257"/>
        <v>0</v>
      </c>
      <c r="T1852" t="str">
        <f t="shared" si="258"/>
        <v>Jun</v>
      </c>
      <c r="U1852" t="str">
        <f t="shared" si="259"/>
        <v>Jun-2024</v>
      </c>
      <c r="V1852" s="3">
        <f t="shared" si="260"/>
        <v>45444</v>
      </c>
      <c r="W1852" t="str">
        <f>VLOOKUP(D1852,Products!A:G,3,FALSE)</f>
        <v>Electronics</v>
      </c>
      <c r="X1852" t="str">
        <f>VLOOKUP(D1852,Products!A:G,2,FALSE)</f>
        <v>Laptop</v>
      </c>
    </row>
    <row r="1853" spans="1:24">
      <c r="A1853" s="1" t="s">
        <v>3665</v>
      </c>
      <c r="B1853" s="2">
        <v>45318</v>
      </c>
      <c r="C1853" s="1" t="s">
        <v>967</v>
      </c>
      <c r="D1853" s="1" t="s">
        <v>1790</v>
      </c>
      <c r="E1853" s="1">
        <v>1</v>
      </c>
      <c r="F1853" s="1">
        <v>999</v>
      </c>
      <c r="G1853" s="1">
        <v>99.9</v>
      </c>
      <c r="H1853" s="1" t="s">
        <v>1821</v>
      </c>
      <c r="I1853" s="1" t="s">
        <v>1802</v>
      </c>
      <c r="J1853" s="1" t="s">
        <v>1802</v>
      </c>
      <c r="K1853" s="1" t="s">
        <v>1810</v>
      </c>
      <c r="L1853" s="1">
        <v>60</v>
      </c>
      <c r="M1853" s="1">
        <v>629</v>
      </c>
      <c r="N1853">
        <f t="shared" si="252"/>
        <v>899.1</v>
      </c>
      <c r="O1853">
        <f t="shared" si="253"/>
        <v>629</v>
      </c>
      <c r="P1853">
        <f t="shared" si="254"/>
        <v>270.10000000000002</v>
      </c>
      <c r="Q1853">
        <f t="shared" si="255"/>
        <v>0.30041152263374488</v>
      </c>
      <c r="R1853">
        <f t="shared" si="256"/>
        <v>899.1</v>
      </c>
      <c r="S1853">
        <f t="shared" si="257"/>
        <v>270.10000000000002</v>
      </c>
      <c r="T1853" t="str">
        <f t="shared" si="258"/>
        <v>Jan</v>
      </c>
      <c r="U1853" t="str">
        <f t="shared" si="259"/>
        <v>Jan-2024</v>
      </c>
      <c r="V1853" s="3">
        <f t="shared" si="260"/>
        <v>45292</v>
      </c>
      <c r="W1853" t="str">
        <f>VLOOKUP(D1853,Products!A:G,3,FALSE)</f>
        <v>Sports &amp; Fitness</v>
      </c>
      <c r="X1853" t="str">
        <f>VLOOKUP(D1853,Products!A:G,2,FALSE)</f>
        <v>Fitness Band</v>
      </c>
    </row>
    <row r="1854" spans="1:24">
      <c r="A1854" s="1" t="s">
        <v>3666</v>
      </c>
      <c r="B1854" s="2">
        <v>45361</v>
      </c>
      <c r="C1854" s="1" t="s">
        <v>1019</v>
      </c>
      <c r="D1854" s="1" t="s">
        <v>1702</v>
      </c>
      <c r="E1854" s="1">
        <v>1</v>
      </c>
      <c r="F1854" s="1">
        <v>4999</v>
      </c>
      <c r="G1854" s="1">
        <v>499.9</v>
      </c>
      <c r="H1854" s="1" t="s">
        <v>1823</v>
      </c>
      <c r="I1854" s="1" t="s">
        <v>1802</v>
      </c>
      <c r="J1854" s="1" t="s">
        <v>1802</v>
      </c>
      <c r="K1854" s="1" t="s">
        <v>1807</v>
      </c>
      <c r="L1854" s="1">
        <v>60</v>
      </c>
      <c r="M1854" s="1">
        <v>3572</v>
      </c>
      <c r="N1854">
        <f t="shared" si="252"/>
        <v>4499.1000000000004</v>
      </c>
      <c r="O1854">
        <f t="shared" si="253"/>
        <v>3572</v>
      </c>
      <c r="P1854">
        <f t="shared" si="254"/>
        <v>927.10000000000036</v>
      </c>
      <c r="Q1854">
        <f t="shared" si="255"/>
        <v>0.20606343490920412</v>
      </c>
      <c r="R1854">
        <f t="shared" si="256"/>
        <v>4499.1000000000004</v>
      </c>
      <c r="S1854">
        <f t="shared" si="257"/>
        <v>927.10000000000036</v>
      </c>
      <c r="T1854" t="str">
        <f t="shared" si="258"/>
        <v>Mar</v>
      </c>
      <c r="U1854" t="str">
        <f t="shared" si="259"/>
        <v>Mar-2024</v>
      </c>
      <c r="V1854" s="3">
        <f t="shared" si="260"/>
        <v>45352</v>
      </c>
      <c r="W1854" t="str">
        <f>VLOOKUP(D1854,Products!A:G,3,FALSE)</f>
        <v>Fashion</v>
      </c>
      <c r="X1854" t="str">
        <f>VLOOKUP(D1854,Products!A:G,2,FALSE)</f>
        <v>Jeans</v>
      </c>
    </row>
    <row r="1855" spans="1:24">
      <c r="A1855" s="1" t="s">
        <v>3667</v>
      </c>
      <c r="B1855" s="2">
        <v>45451</v>
      </c>
      <c r="C1855" s="1" t="s">
        <v>1540</v>
      </c>
      <c r="D1855" s="1" t="s">
        <v>1670</v>
      </c>
      <c r="E1855" s="1">
        <v>4</v>
      </c>
      <c r="F1855" s="1">
        <v>599</v>
      </c>
      <c r="G1855" s="1">
        <v>359.4</v>
      </c>
      <c r="H1855" s="1" t="s">
        <v>1805</v>
      </c>
      <c r="I1855" s="1" t="s">
        <v>1802</v>
      </c>
      <c r="J1855" s="1" t="s">
        <v>1802</v>
      </c>
      <c r="K1855" s="1" t="s">
        <v>1817</v>
      </c>
      <c r="L1855" s="1">
        <v>70</v>
      </c>
      <c r="M1855" s="1">
        <v>426</v>
      </c>
      <c r="N1855">
        <f t="shared" si="252"/>
        <v>2036.6</v>
      </c>
      <c r="O1855">
        <f t="shared" si="253"/>
        <v>1704</v>
      </c>
      <c r="P1855">
        <f t="shared" si="254"/>
        <v>332.59999999999991</v>
      </c>
      <c r="Q1855">
        <f t="shared" si="255"/>
        <v>0.16331140135519981</v>
      </c>
      <c r="R1855">
        <f t="shared" si="256"/>
        <v>2036.6</v>
      </c>
      <c r="S1855">
        <f t="shared" si="257"/>
        <v>332.59999999999991</v>
      </c>
      <c r="T1855" t="str">
        <f t="shared" si="258"/>
        <v>Jun</v>
      </c>
      <c r="U1855" t="str">
        <f t="shared" si="259"/>
        <v>Jun-2024</v>
      </c>
      <c r="V1855" s="3">
        <f t="shared" si="260"/>
        <v>45444</v>
      </c>
      <c r="W1855" t="str">
        <f>VLOOKUP(D1855,Products!A:G,3,FALSE)</f>
        <v>Electronics</v>
      </c>
      <c r="X1855" t="str">
        <f>VLOOKUP(D1855,Products!A:G,2,FALSE)</f>
        <v>Laptop</v>
      </c>
    </row>
    <row r="1856" spans="1:24">
      <c r="A1856" s="1" t="s">
        <v>3668</v>
      </c>
      <c r="B1856" s="2">
        <v>45317</v>
      </c>
      <c r="C1856" s="1" t="s">
        <v>380</v>
      </c>
      <c r="D1856" s="1" t="s">
        <v>1790</v>
      </c>
      <c r="E1856" s="1">
        <v>2</v>
      </c>
      <c r="F1856" s="1">
        <v>999</v>
      </c>
      <c r="G1856" s="1">
        <v>199.8</v>
      </c>
      <c r="H1856" s="1" t="s">
        <v>1801</v>
      </c>
      <c r="I1856" s="1" t="s">
        <v>1802</v>
      </c>
      <c r="J1856" s="1" t="s">
        <v>1802</v>
      </c>
      <c r="K1856" s="1" t="s">
        <v>1813</v>
      </c>
      <c r="L1856" s="1">
        <v>80</v>
      </c>
      <c r="M1856" s="1">
        <v>629</v>
      </c>
      <c r="N1856">
        <f t="shared" si="252"/>
        <v>1798.2</v>
      </c>
      <c r="O1856">
        <f t="shared" si="253"/>
        <v>1258</v>
      </c>
      <c r="P1856">
        <f t="shared" si="254"/>
        <v>540.20000000000005</v>
      </c>
      <c r="Q1856">
        <f t="shared" si="255"/>
        <v>0.30041152263374488</v>
      </c>
      <c r="R1856">
        <f t="shared" si="256"/>
        <v>1798.2</v>
      </c>
      <c r="S1856">
        <f t="shared" si="257"/>
        <v>540.20000000000005</v>
      </c>
      <c r="T1856" t="str">
        <f t="shared" si="258"/>
        <v>Jan</v>
      </c>
      <c r="U1856" t="str">
        <f t="shared" si="259"/>
        <v>Jan-2024</v>
      </c>
      <c r="V1856" s="3">
        <f t="shared" si="260"/>
        <v>45292</v>
      </c>
      <c r="W1856" t="str">
        <f>VLOOKUP(D1856,Products!A:G,3,FALSE)</f>
        <v>Sports &amp; Fitness</v>
      </c>
      <c r="X1856" t="str">
        <f>VLOOKUP(D1856,Products!A:G,2,FALSE)</f>
        <v>Fitness Band</v>
      </c>
    </row>
    <row r="1857" spans="1:24">
      <c r="A1857" s="1" t="s">
        <v>3669</v>
      </c>
      <c r="B1857" s="2">
        <v>45763</v>
      </c>
      <c r="C1857" s="1" t="s">
        <v>1372</v>
      </c>
      <c r="D1857" s="1" t="s">
        <v>1710</v>
      </c>
      <c r="E1857" s="1">
        <v>1</v>
      </c>
      <c r="F1857" s="1">
        <v>3999</v>
      </c>
      <c r="G1857" s="1">
        <v>0</v>
      </c>
      <c r="H1857" s="1" t="s">
        <v>1821</v>
      </c>
      <c r="I1857" s="1" t="s">
        <v>1802</v>
      </c>
      <c r="J1857" s="1" t="s">
        <v>1809</v>
      </c>
      <c r="K1857" s="1" t="s">
        <v>1819</v>
      </c>
      <c r="L1857" s="1">
        <v>60</v>
      </c>
      <c r="M1857" s="1">
        <v>3007</v>
      </c>
      <c r="N1857">
        <f t="shared" si="252"/>
        <v>3999</v>
      </c>
      <c r="O1857">
        <f t="shared" si="253"/>
        <v>3007</v>
      </c>
      <c r="P1857">
        <f t="shared" si="254"/>
        <v>992</v>
      </c>
      <c r="Q1857">
        <f t="shared" si="255"/>
        <v>0.24806201550387597</v>
      </c>
      <c r="R1857">
        <f t="shared" si="256"/>
        <v>3999</v>
      </c>
      <c r="S1857">
        <f t="shared" si="257"/>
        <v>992</v>
      </c>
      <c r="T1857" t="str">
        <f t="shared" si="258"/>
        <v>Apr</v>
      </c>
      <c r="U1857" t="str">
        <f t="shared" si="259"/>
        <v>Apr-2025</v>
      </c>
      <c r="V1857" s="3">
        <f t="shared" si="260"/>
        <v>45748</v>
      </c>
      <c r="W1857" t="str">
        <f>VLOOKUP(D1857,Products!A:G,3,FALSE)</f>
        <v>Fashion</v>
      </c>
      <c r="X1857" t="str">
        <f>VLOOKUP(D1857,Products!A:G,2,FALSE)</f>
        <v>Sneakers</v>
      </c>
    </row>
    <row r="1858" spans="1:24">
      <c r="A1858" s="1" t="s">
        <v>3670</v>
      </c>
      <c r="B1858" s="2">
        <v>45478</v>
      </c>
      <c r="C1858" s="1" t="s">
        <v>1117</v>
      </c>
      <c r="D1858" s="1" t="s">
        <v>1761</v>
      </c>
      <c r="E1858" s="1">
        <v>1</v>
      </c>
      <c r="F1858" s="1">
        <v>499</v>
      </c>
      <c r="G1858" s="1">
        <v>99.8</v>
      </c>
      <c r="H1858" s="1" t="s">
        <v>1823</v>
      </c>
      <c r="I1858" s="1" t="s">
        <v>1802</v>
      </c>
      <c r="J1858" s="1" t="s">
        <v>1802</v>
      </c>
      <c r="K1858" s="1" t="s">
        <v>1810</v>
      </c>
      <c r="L1858" s="1">
        <v>50</v>
      </c>
      <c r="M1858" s="1">
        <v>394</v>
      </c>
      <c r="N1858">
        <f t="shared" si="252"/>
        <v>399.2</v>
      </c>
      <c r="O1858">
        <f t="shared" si="253"/>
        <v>394</v>
      </c>
      <c r="P1858">
        <f t="shared" si="254"/>
        <v>5.1999999999999886</v>
      </c>
      <c r="Q1858">
        <f t="shared" si="255"/>
        <v>1.3026052104208388E-2</v>
      </c>
      <c r="R1858">
        <f t="shared" si="256"/>
        <v>399.2</v>
      </c>
      <c r="S1858">
        <f t="shared" si="257"/>
        <v>5.1999999999999886</v>
      </c>
      <c r="T1858" t="str">
        <f t="shared" si="258"/>
        <v>Jul</v>
      </c>
      <c r="U1858" t="str">
        <f t="shared" si="259"/>
        <v>Jul-2024</v>
      </c>
      <c r="V1858" s="3">
        <f t="shared" si="260"/>
        <v>45474</v>
      </c>
      <c r="W1858" t="str">
        <f>VLOOKUP(D1858,Products!A:G,3,FALSE)</f>
        <v>Beauty &amp; Personal Care</v>
      </c>
      <c r="X1858" t="str">
        <f>VLOOKUP(D1858,Products!A:G,2,FALSE)</f>
        <v>Trimmer</v>
      </c>
    </row>
    <row r="1859" spans="1:24">
      <c r="A1859" s="1" t="s">
        <v>3671</v>
      </c>
      <c r="B1859" s="2">
        <v>45906</v>
      </c>
      <c r="C1859" s="1" t="s">
        <v>1276</v>
      </c>
      <c r="D1859" s="1" t="s">
        <v>1771</v>
      </c>
      <c r="E1859" s="1">
        <v>3</v>
      </c>
      <c r="F1859" s="1">
        <v>399</v>
      </c>
      <c r="G1859" s="1">
        <v>239.4</v>
      </c>
      <c r="H1859" s="1" t="s">
        <v>1821</v>
      </c>
      <c r="I1859" s="1" t="s">
        <v>1802</v>
      </c>
      <c r="J1859" s="1" t="s">
        <v>1802</v>
      </c>
      <c r="K1859" s="1" t="s">
        <v>1813</v>
      </c>
      <c r="L1859" s="1">
        <v>60</v>
      </c>
      <c r="M1859" s="1">
        <v>257</v>
      </c>
      <c r="N1859">
        <f t="shared" ref="N1859:N1922" si="261">E1859*F1859-G1859</f>
        <v>957.6</v>
      </c>
      <c r="O1859">
        <f t="shared" ref="O1859:O1922" si="262">E1859*M1859</f>
        <v>771</v>
      </c>
      <c r="P1859">
        <f t="shared" ref="P1859:P1922" si="263">N1859-O1859</f>
        <v>186.60000000000002</v>
      </c>
      <c r="Q1859">
        <f t="shared" ref="Q1859:Q1922" si="264">IFERROR(P1859/N1859,0)</f>
        <v>0.19486215538847121</v>
      </c>
      <c r="R1859">
        <f t="shared" ref="R1859:R1922" si="265">IF(I1859="Cancelled",0,N1859)</f>
        <v>957.6</v>
      </c>
      <c r="S1859">
        <f t="shared" ref="S1859:S1922" si="266">IF(I1859="Cancelled",0,P1859)</f>
        <v>186.60000000000002</v>
      </c>
      <c r="T1859" t="str">
        <f t="shared" ref="T1859:T1922" si="267">TEXT(B1859,"mmm")</f>
        <v>Sep</v>
      </c>
      <c r="U1859" t="str">
        <f t="shared" ref="U1859:U1922" si="268">TEXT(B1859,"mmm-yyyy")</f>
        <v>Sep-2025</v>
      </c>
      <c r="V1859" s="3">
        <f t="shared" ref="V1859:V1922" si="269">DATE(YEAR(B1859),MONTH(B1859),1)</f>
        <v>45901</v>
      </c>
      <c r="W1859" t="str">
        <f>VLOOKUP(D1859,Products!A:G,3,FALSE)</f>
        <v>Beauty &amp; Personal Care</v>
      </c>
      <c r="X1859" t="str">
        <f>VLOOKUP(D1859,Products!A:G,2,FALSE)</f>
        <v>Perfume</v>
      </c>
    </row>
    <row r="1860" spans="1:24">
      <c r="A1860" s="1" t="s">
        <v>3672</v>
      </c>
      <c r="B1860" s="2">
        <v>45316</v>
      </c>
      <c r="C1860" s="1" t="s">
        <v>277</v>
      </c>
      <c r="D1860" s="1" t="s">
        <v>1730</v>
      </c>
      <c r="E1860" s="1">
        <v>3</v>
      </c>
      <c r="F1860" s="1">
        <v>1999</v>
      </c>
      <c r="G1860" s="1">
        <v>0</v>
      </c>
      <c r="H1860" s="1" t="s">
        <v>1821</v>
      </c>
      <c r="I1860" s="1" t="s">
        <v>1815</v>
      </c>
      <c r="J1860" s="1" t="s">
        <v>1815</v>
      </c>
      <c r="K1860" s="1" t="s">
        <v>1807</v>
      </c>
      <c r="L1860" s="1">
        <v>60</v>
      </c>
      <c r="M1860" s="1">
        <v>1398</v>
      </c>
      <c r="N1860">
        <f t="shared" si="261"/>
        <v>5997</v>
      </c>
      <c r="O1860">
        <f t="shared" si="262"/>
        <v>4194</v>
      </c>
      <c r="P1860">
        <f t="shared" si="263"/>
        <v>1803</v>
      </c>
      <c r="Q1860">
        <f t="shared" si="264"/>
        <v>0.30065032516258128</v>
      </c>
      <c r="R1860">
        <f t="shared" si="265"/>
        <v>0</v>
      </c>
      <c r="S1860">
        <f t="shared" si="266"/>
        <v>0</v>
      </c>
      <c r="T1860" t="str">
        <f t="shared" si="267"/>
        <v>Jan</v>
      </c>
      <c r="U1860" t="str">
        <f t="shared" si="268"/>
        <v>Jan-2024</v>
      </c>
      <c r="V1860" s="3">
        <f t="shared" si="269"/>
        <v>45292</v>
      </c>
      <c r="W1860" t="str">
        <f>VLOOKUP(D1860,Products!A:G,3,FALSE)</f>
        <v>Home &amp; Kitchen</v>
      </c>
      <c r="X1860" t="str">
        <f>VLOOKUP(D1860,Products!A:G,2,FALSE)</f>
        <v>Air Fryer</v>
      </c>
    </row>
    <row r="1861" spans="1:24">
      <c r="A1861" s="1" t="s">
        <v>3673</v>
      </c>
      <c r="B1861" s="2">
        <v>45863</v>
      </c>
      <c r="C1861" s="1" t="s">
        <v>309</v>
      </c>
      <c r="D1861" s="1" t="s">
        <v>1782</v>
      </c>
      <c r="E1861" s="1">
        <v>2</v>
      </c>
      <c r="F1861" s="1">
        <v>6999</v>
      </c>
      <c r="G1861" s="1">
        <v>1399.8</v>
      </c>
      <c r="H1861" s="1" t="s">
        <v>1821</v>
      </c>
      <c r="I1861" s="1" t="s">
        <v>1802</v>
      </c>
      <c r="J1861" s="1" t="s">
        <v>1802</v>
      </c>
      <c r="K1861" s="1" t="s">
        <v>1813</v>
      </c>
      <c r="L1861" s="1">
        <v>40</v>
      </c>
      <c r="M1861" s="1">
        <v>4782</v>
      </c>
      <c r="N1861">
        <f t="shared" si="261"/>
        <v>12598.2</v>
      </c>
      <c r="O1861">
        <f t="shared" si="262"/>
        <v>9564</v>
      </c>
      <c r="P1861">
        <f t="shared" si="263"/>
        <v>3034.2000000000007</v>
      </c>
      <c r="Q1861">
        <f t="shared" si="264"/>
        <v>0.24084393008525032</v>
      </c>
      <c r="R1861">
        <f t="shared" si="265"/>
        <v>12598.2</v>
      </c>
      <c r="S1861">
        <f t="shared" si="266"/>
        <v>3034.2000000000007</v>
      </c>
      <c r="T1861" t="str">
        <f t="shared" si="267"/>
        <v>Jul</v>
      </c>
      <c r="U1861" t="str">
        <f t="shared" si="268"/>
        <v>Jul-2025</v>
      </c>
      <c r="V1861" s="3">
        <f t="shared" si="269"/>
        <v>45839</v>
      </c>
      <c r="W1861" t="str">
        <f>VLOOKUP(D1861,Products!A:G,3,FALSE)</f>
        <v>Sports &amp; Fitness</v>
      </c>
      <c r="X1861" t="str">
        <f>VLOOKUP(D1861,Products!A:G,2,FALSE)</f>
        <v>Running Shoes</v>
      </c>
    </row>
    <row r="1862" spans="1:24">
      <c r="A1862" s="1" t="s">
        <v>3674</v>
      </c>
      <c r="B1862" s="2">
        <v>45408</v>
      </c>
      <c r="C1862" s="1" t="s">
        <v>515</v>
      </c>
      <c r="D1862" s="1" t="s">
        <v>1764</v>
      </c>
      <c r="E1862" s="1">
        <v>1</v>
      </c>
      <c r="F1862" s="1">
        <v>499</v>
      </c>
      <c r="G1862" s="1">
        <v>124.75</v>
      </c>
      <c r="H1862" s="1" t="s">
        <v>1805</v>
      </c>
      <c r="I1862" s="1" t="s">
        <v>1802</v>
      </c>
      <c r="J1862" s="1" t="s">
        <v>1802</v>
      </c>
      <c r="K1862" s="1" t="s">
        <v>1803</v>
      </c>
      <c r="L1862" s="1">
        <v>100</v>
      </c>
      <c r="M1862" s="1">
        <v>334</v>
      </c>
      <c r="N1862">
        <f t="shared" si="261"/>
        <v>374.25</v>
      </c>
      <c r="O1862">
        <f t="shared" si="262"/>
        <v>334</v>
      </c>
      <c r="P1862">
        <f t="shared" si="263"/>
        <v>40.25</v>
      </c>
      <c r="Q1862">
        <f t="shared" si="264"/>
        <v>0.10754843019372078</v>
      </c>
      <c r="R1862">
        <f t="shared" si="265"/>
        <v>374.25</v>
      </c>
      <c r="S1862">
        <f t="shared" si="266"/>
        <v>40.25</v>
      </c>
      <c r="T1862" t="str">
        <f t="shared" si="267"/>
        <v>Apr</v>
      </c>
      <c r="U1862" t="str">
        <f t="shared" si="268"/>
        <v>Apr-2024</v>
      </c>
      <c r="V1862" s="3">
        <f t="shared" si="269"/>
        <v>45383</v>
      </c>
      <c r="W1862" t="str">
        <f>VLOOKUP(D1862,Products!A:G,3,FALSE)</f>
        <v>Beauty &amp; Personal Care</v>
      </c>
      <c r="X1862" t="str">
        <f>VLOOKUP(D1862,Products!A:G,2,FALSE)</f>
        <v>Skin Care Kit</v>
      </c>
    </row>
    <row r="1863" spans="1:24">
      <c r="A1863" s="1" t="s">
        <v>3675</v>
      </c>
      <c r="B1863" s="2">
        <v>45512</v>
      </c>
      <c r="C1863" s="1" t="s">
        <v>355</v>
      </c>
      <c r="D1863" s="1" t="s">
        <v>1712</v>
      </c>
      <c r="E1863" s="1">
        <v>1</v>
      </c>
      <c r="F1863" s="1">
        <v>399</v>
      </c>
      <c r="G1863" s="1">
        <v>0</v>
      </c>
      <c r="H1863" s="1" t="s">
        <v>1823</v>
      </c>
      <c r="I1863" s="1" t="s">
        <v>1802</v>
      </c>
      <c r="J1863" s="1" t="s">
        <v>1802</v>
      </c>
      <c r="K1863" s="1" t="s">
        <v>1817</v>
      </c>
      <c r="L1863" s="1">
        <v>40</v>
      </c>
      <c r="M1863" s="1">
        <v>321</v>
      </c>
      <c r="N1863">
        <f t="shared" si="261"/>
        <v>399</v>
      </c>
      <c r="O1863">
        <f t="shared" si="262"/>
        <v>321</v>
      </c>
      <c r="P1863">
        <f t="shared" si="263"/>
        <v>78</v>
      </c>
      <c r="Q1863">
        <f t="shared" si="264"/>
        <v>0.19548872180451127</v>
      </c>
      <c r="R1863">
        <f t="shared" si="265"/>
        <v>399</v>
      </c>
      <c r="S1863">
        <f t="shared" si="266"/>
        <v>78</v>
      </c>
      <c r="T1863" t="str">
        <f t="shared" si="267"/>
        <v>Aug</v>
      </c>
      <c r="U1863" t="str">
        <f t="shared" si="268"/>
        <v>Aug-2024</v>
      </c>
      <c r="V1863" s="3">
        <f t="shared" si="269"/>
        <v>45505</v>
      </c>
      <c r="W1863" t="str">
        <f>VLOOKUP(D1863,Products!A:G,3,FALSE)</f>
        <v>Fashion</v>
      </c>
      <c r="X1863" t="str">
        <f>VLOOKUP(D1863,Products!A:G,2,FALSE)</f>
        <v>Jacket</v>
      </c>
    </row>
    <row r="1864" spans="1:24">
      <c r="A1864" s="1" t="s">
        <v>3676</v>
      </c>
      <c r="B1864" s="2">
        <v>45366</v>
      </c>
      <c r="C1864" s="1" t="s">
        <v>1158</v>
      </c>
      <c r="D1864" s="1" t="s">
        <v>1788</v>
      </c>
      <c r="E1864" s="1">
        <v>2</v>
      </c>
      <c r="F1864" s="1">
        <v>3999</v>
      </c>
      <c r="G1864" s="1">
        <v>799.8</v>
      </c>
      <c r="H1864" s="1" t="s">
        <v>1805</v>
      </c>
      <c r="I1864" s="1" t="s">
        <v>1802</v>
      </c>
      <c r="J1864" s="1" t="s">
        <v>1802</v>
      </c>
      <c r="K1864" s="1" t="s">
        <v>1813</v>
      </c>
      <c r="L1864" s="1">
        <v>80</v>
      </c>
      <c r="M1864" s="1">
        <v>3076</v>
      </c>
      <c r="N1864">
        <f t="shared" si="261"/>
        <v>7198.2</v>
      </c>
      <c r="O1864">
        <f t="shared" si="262"/>
        <v>6152</v>
      </c>
      <c r="P1864">
        <f t="shared" si="263"/>
        <v>1046.1999999999998</v>
      </c>
      <c r="Q1864">
        <f t="shared" si="264"/>
        <v>0.1453418910283126</v>
      </c>
      <c r="R1864">
        <f t="shared" si="265"/>
        <v>7198.2</v>
      </c>
      <c r="S1864">
        <f t="shared" si="266"/>
        <v>1046.1999999999998</v>
      </c>
      <c r="T1864" t="str">
        <f t="shared" si="267"/>
        <v>Mar</v>
      </c>
      <c r="U1864" t="str">
        <f t="shared" si="268"/>
        <v>Mar-2024</v>
      </c>
      <c r="V1864" s="3">
        <f t="shared" si="269"/>
        <v>45352</v>
      </c>
      <c r="W1864" t="str">
        <f>VLOOKUP(D1864,Products!A:G,3,FALSE)</f>
        <v>Sports &amp; Fitness</v>
      </c>
      <c r="X1864" t="str">
        <f>VLOOKUP(D1864,Products!A:G,2,FALSE)</f>
        <v>Dumbbells</v>
      </c>
    </row>
    <row r="1865" spans="1:24">
      <c r="A1865" s="1" t="s">
        <v>3677</v>
      </c>
      <c r="B1865" s="2">
        <v>45813</v>
      </c>
      <c r="C1865" s="1" t="s">
        <v>432</v>
      </c>
      <c r="D1865" s="1" t="s">
        <v>1664</v>
      </c>
      <c r="E1865" s="1">
        <v>2</v>
      </c>
      <c r="F1865" s="1">
        <v>999</v>
      </c>
      <c r="G1865" s="1">
        <v>99.9</v>
      </c>
      <c r="H1865" s="1" t="s">
        <v>1801</v>
      </c>
      <c r="I1865" s="1" t="s">
        <v>1802</v>
      </c>
      <c r="J1865" s="1" t="s">
        <v>1802</v>
      </c>
      <c r="K1865" s="1" t="s">
        <v>1819</v>
      </c>
      <c r="L1865" s="1">
        <v>80</v>
      </c>
      <c r="M1865" s="1">
        <v>590</v>
      </c>
      <c r="N1865">
        <f t="shared" si="261"/>
        <v>1898.1</v>
      </c>
      <c r="O1865">
        <f t="shared" si="262"/>
        <v>1180</v>
      </c>
      <c r="P1865">
        <f t="shared" si="263"/>
        <v>718.09999999999991</v>
      </c>
      <c r="Q1865">
        <f t="shared" si="264"/>
        <v>0.37832569411516775</v>
      </c>
      <c r="R1865">
        <f t="shared" si="265"/>
        <v>1898.1</v>
      </c>
      <c r="S1865">
        <f t="shared" si="266"/>
        <v>718.09999999999991</v>
      </c>
      <c r="T1865" t="str">
        <f t="shared" si="267"/>
        <v>Jun</v>
      </c>
      <c r="U1865" t="str">
        <f t="shared" si="268"/>
        <v>Jun-2025</v>
      </c>
      <c r="V1865" s="3">
        <f t="shared" si="269"/>
        <v>45809</v>
      </c>
      <c r="W1865" t="str">
        <f>VLOOKUP(D1865,Products!A:G,3,FALSE)</f>
        <v>Electronics</v>
      </c>
      <c r="X1865" t="str">
        <f>VLOOKUP(D1865,Products!A:G,2,FALSE)</f>
        <v>Smartphone</v>
      </c>
    </row>
    <row r="1866" spans="1:24">
      <c r="A1866" s="1" t="s">
        <v>3678</v>
      </c>
      <c r="B1866" s="2">
        <v>45583</v>
      </c>
      <c r="C1866" s="1" t="s">
        <v>1081</v>
      </c>
      <c r="D1866" s="1" t="s">
        <v>1795</v>
      </c>
      <c r="E1866" s="1">
        <v>2</v>
      </c>
      <c r="F1866" s="1">
        <v>499</v>
      </c>
      <c r="G1866" s="1">
        <v>99.8</v>
      </c>
      <c r="H1866" s="1" t="s">
        <v>1821</v>
      </c>
      <c r="I1866" s="1" t="s">
        <v>1802</v>
      </c>
      <c r="J1866" s="1" t="s">
        <v>1802</v>
      </c>
      <c r="K1866" s="1" t="s">
        <v>1810</v>
      </c>
      <c r="L1866" s="1">
        <v>50</v>
      </c>
      <c r="M1866" s="1">
        <v>324</v>
      </c>
      <c r="N1866">
        <f t="shared" si="261"/>
        <v>898.2</v>
      </c>
      <c r="O1866">
        <f t="shared" si="262"/>
        <v>648</v>
      </c>
      <c r="P1866">
        <f t="shared" si="263"/>
        <v>250.20000000000005</v>
      </c>
      <c r="Q1866">
        <f t="shared" si="264"/>
        <v>0.27855711422845697</v>
      </c>
      <c r="R1866">
        <f t="shared" si="265"/>
        <v>898.2</v>
      </c>
      <c r="S1866">
        <f t="shared" si="266"/>
        <v>250.20000000000005</v>
      </c>
      <c r="T1866" t="str">
        <f t="shared" si="267"/>
        <v>Oct</v>
      </c>
      <c r="U1866" t="str">
        <f t="shared" si="268"/>
        <v>Oct-2024</v>
      </c>
      <c r="V1866" s="3">
        <f t="shared" si="269"/>
        <v>45566</v>
      </c>
      <c r="W1866" t="str">
        <f>VLOOKUP(D1866,Products!A:G,3,FALSE)</f>
        <v>Sports &amp; Fitness</v>
      </c>
      <c r="X1866" t="str">
        <f>VLOOKUP(D1866,Products!A:G,2,FALSE)</f>
        <v>Cricket Bat</v>
      </c>
    </row>
    <row r="1867" spans="1:24">
      <c r="A1867" s="1" t="s">
        <v>3679</v>
      </c>
      <c r="B1867" s="2">
        <v>45416</v>
      </c>
      <c r="C1867" s="1" t="s">
        <v>1108</v>
      </c>
      <c r="D1867" s="1" t="s">
        <v>1685</v>
      </c>
      <c r="E1867" s="1">
        <v>4</v>
      </c>
      <c r="F1867" s="1">
        <v>2499</v>
      </c>
      <c r="G1867" s="1">
        <v>999.6</v>
      </c>
      <c r="H1867" s="1" t="s">
        <v>1805</v>
      </c>
      <c r="I1867" s="1" t="s">
        <v>1802</v>
      </c>
      <c r="J1867" s="1" t="s">
        <v>1802</v>
      </c>
      <c r="K1867" s="1" t="s">
        <v>1810</v>
      </c>
      <c r="L1867" s="1">
        <v>70</v>
      </c>
      <c r="M1867" s="1">
        <v>1599</v>
      </c>
      <c r="N1867">
        <f t="shared" si="261"/>
        <v>8996.4</v>
      </c>
      <c r="O1867">
        <f t="shared" si="262"/>
        <v>6396</v>
      </c>
      <c r="P1867">
        <f t="shared" si="263"/>
        <v>2600.3999999999996</v>
      </c>
      <c r="Q1867">
        <f t="shared" si="264"/>
        <v>0.28904895291449911</v>
      </c>
      <c r="R1867">
        <f t="shared" si="265"/>
        <v>8996.4</v>
      </c>
      <c r="S1867">
        <f t="shared" si="266"/>
        <v>2600.3999999999996</v>
      </c>
      <c r="T1867" t="str">
        <f t="shared" si="267"/>
        <v>May</v>
      </c>
      <c r="U1867" t="str">
        <f t="shared" si="268"/>
        <v>May-2024</v>
      </c>
      <c r="V1867" s="3">
        <f t="shared" si="269"/>
        <v>45413</v>
      </c>
      <c r="W1867" t="str">
        <f>VLOOKUP(D1867,Products!A:G,3,FALSE)</f>
        <v>Electronics</v>
      </c>
      <c r="X1867" t="str">
        <f>VLOOKUP(D1867,Products!A:G,2,FALSE)</f>
        <v>Smartwatch</v>
      </c>
    </row>
    <row r="1868" spans="1:24">
      <c r="A1868" s="1" t="s">
        <v>3680</v>
      </c>
      <c r="B1868" s="2">
        <v>45678</v>
      </c>
      <c r="C1868" s="1" t="s">
        <v>333</v>
      </c>
      <c r="D1868" s="1" t="s">
        <v>1737</v>
      </c>
      <c r="E1868" s="1">
        <v>1</v>
      </c>
      <c r="F1868" s="1">
        <v>499</v>
      </c>
      <c r="G1868" s="1">
        <v>49.9</v>
      </c>
      <c r="H1868" s="1" t="s">
        <v>1823</v>
      </c>
      <c r="I1868" s="1" t="s">
        <v>1802</v>
      </c>
      <c r="J1868" s="1" t="s">
        <v>1802</v>
      </c>
      <c r="K1868" s="1" t="s">
        <v>1819</v>
      </c>
      <c r="L1868" s="1">
        <v>50</v>
      </c>
      <c r="M1868" s="1">
        <v>320</v>
      </c>
      <c r="N1868">
        <f t="shared" si="261"/>
        <v>449.1</v>
      </c>
      <c r="O1868">
        <f t="shared" si="262"/>
        <v>320</v>
      </c>
      <c r="P1868">
        <f t="shared" si="263"/>
        <v>129.10000000000002</v>
      </c>
      <c r="Q1868">
        <f t="shared" si="264"/>
        <v>0.28746381652193281</v>
      </c>
      <c r="R1868">
        <f t="shared" si="265"/>
        <v>449.1</v>
      </c>
      <c r="S1868">
        <f t="shared" si="266"/>
        <v>129.10000000000002</v>
      </c>
      <c r="T1868" t="str">
        <f t="shared" si="267"/>
        <v>Jan</v>
      </c>
      <c r="U1868" t="str">
        <f t="shared" si="268"/>
        <v>Jan-2025</v>
      </c>
      <c r="V1868" s="3">
        <f t="shared" si="269"/>
        <v>45658</v>
      </c>
      <c r="W1868" t="str">
        <f>VLOOKUP(D1868,Products!A:G,3,FALSE)</f>
        <v>Home &amp; Kitchen</v>
      </c>
      <c r="X1868" t="str">
        <f>VLOOKUP(D1868,Products!A:G,2,FALSE)</f>
        <v>Cookware Set</v>
      </c>
    </row>
    <row r="1869" spans="1:24">
      <c r="A1869" s="1" t="s">
        <v>3681</v>
      </c>
      <c r="B1869" s="2">
        <v>45899</v>
      </c>
      <c r="C1869" s="1" t="s">
        <v>1475</v>
      </c>
      <c r="D1869" s="1" t="s">
        <v>1674</v>
      </c>
      <c r="E1869" s="1">
        <v>1</v>
      </c>
      <c r="F1869" s="1">
        <v>599</v>
      </c>
      <c r="G1869" s="1">
        <v>0</v>
      </c>
      <c r="H1869" s="1" t="s">
        <v>1805</v>
      </c>
      <c r="I1869" s="1" t="s">
        <v>1815</v>
      </c>
      <c r="J1869" s="1" t="s">
        <v>1815</v>
      </c>
      <c r="K1869" s="1" t="s">
        <v>1807</v>
      </c>
      <c r="L1869" s="1">
        <v>50</v>
      </c>
      <c r="M1869" s="1">
        <v>470</v>
      </c>
      <c r="N1869">
        <f t="shared" si="261"/>
        <v>599</v>
      </c>
      <c r="O1869">
        <f t="shared" si="262"/>
        <v>470</v>
      </c>
      <c r="P1869">
        <f t="shared" si="263"/>
        <v>129</v>
      </c>
      <c r="Q1869">
        <f t="shared" si="264"/>
        <v>0.21535893155258765</v>
      </c>
      <c r="R1869">
        <f t="shared" si="265"/>
        <v>0</v>
      </c>
      <c r="S1869">
        <f t="shared" si="266"/>
        <v>0</v>
      </c>
      <c r="T1869" t="str">
        <f t="shared" si="267"/>
        <v>Aug</v>
      </c>
      <c r="U1869" t="str">
        <f t="shared" si="268"/>
        <v>Aug-2025</v>
      </c>
      <c r="V1869" s="3">
        <f t="shared" si="269"/>
        <v>45870</v>
      </c>
      <c r="W1869" t="str">
        <f>VLOOKUP(D1869,Products!A:G,3,FALSE)</f>
        <v>Electronics</v>
      </c>
      <c r="X1869" t="str">
        <f>VLOOKUP(D1869,Products!A:G,2,FALSE)</f>
        <v>Laptop</v>
      </c>
    </row>
    <row r="1870" spans="1:24">
      <c r="A1870" s="1" t="s">
        <v>3682</v>
      </c>
      <c r="B1870" s="2">
        <v>45949</v>
      </c>
      <c r="C1870" s="1" t="s">
        <v>1658</v>
      </c>
      <c r="D1870" s="1" t="s">
        <v>1716</v>
      </c>
      <c r="E1870" s="1">
        <v>1</v>
      </c>
      <c r="F1870" s="1">
        <v>2999</v>
      </c>
      <c r="G1870" s="1">
        <v>149.94999999999999</v>
      </c>
      <c r="H1870" s="1" t="s">
        <v>1823</v>
      </c>
      <c r="I1870" s="1" t="s">
        <v>1802</v>
      </c>
      <c r="J1870" s="1" t="s">
        <v>1802</v>
      </c>
      <c r="K1870" s="1" t="s">
        <v>1803</v>
      </c>
      <c r="L1870" s="1">
        <v>100</v>
      </c>
      <c r="M1870" s="1">
        <v>2406</v>
      </c>
      <c r="N1870">
        <f t="shared" si="261"/>
        <v>2849.05</v>
      </c>
      <c r="O1870">
        <f t="shared" si="262"/>
        <v>2406</v>
      </c>
      <c r="P1870">
        <f t="shared" si="263"/>
        <v>443.05000000000018</v>
      </c>
      <c r="Q1870">
        <f t="shared" si="264"/>
        <v>0.15550797634299157</v>
      </c>
      <c r="R1870">
        <f t="shared" si="265"/>
        <v>2849.05</v>
      </c>
      <c r="S1870">
        <f t="shared" si="266"/>
        <v>443.05000000000018</v>
      </c>
      <c r="T1870" t="str">
        <f t="shared" si="267"/>
        <v>Oct</v>
      </c>
      <c r="U1870" t="str">
        <f t="shared" si="268"/>
        <v>Oct-2025</v>
      </c>
      <c r="V1870" s="3">
        <f t="shared" si="269"/>
        <v>45931</v>
      </c>
      <c r="W1870" t="str">
        <f>VLOOKUP(D1870,Products!A:G,3,FALSE)</f>
        <v>Fashion</v>
      </c>
      <c r="X1870" t="str">
        <f>VLOOKUP(D1870,Products!A:G,2,FALSE)</f>
        <v>Jacket</v>
      </c>
    </row>
    <row r="1871" spans="1:24">
      <c r="A1871" s="1" t="s">
        <v>3683</v>
      </c>
      <c r="B1871" s="2">
        <v>45627</v>
      </c>
      <c r="C1871" s="1" t="s">
        <v>1182</v>
      </c>
      <c r="D1871" s="1" t="s">
        <v>1686</v>
      </c>
      <c r="E1871" s="1">
        <v>1</v>
      </c>
      <c r="F1871" s="1">
        <v>1299</v>
      </c>
      <c r="G1871" s="1">
        <v>324.75</v>
      </c>
      <c r="H1871" s="1" t="s">
        <v>1823</v>
      </c>
      <c r="I1871" s="1" t="s">
        <v>1802</v>
      </c>
      <c r="J1871" s="1" t="s">
        <v>1802</v>
      </c>
      <c r="K1871" s="1" t="s">
        <v>1817</v>
      </c>
      <c r="L1871" s="1">
        <v>100</v>
      </c>
      <c r="M1871" s="1">
        <v>881</v>
      </c>
      <c r="N1871">
        <f t="shared" si="261"/>
        <v>974.25</v>
      </c>
      <c r="O1871">
        <f t="shared" si="262"/>
        <v>881</v>
      </c>
      <c r="P1871">
        <f t="shared" si="263"/>
        <v>93.25</v>
      </c>
      <c r="Q1871">
        <f t="shared" si="264"/>
        <v>9.5714652296638433E-2</v>
      </c>
      <c r="R1871">
        <f t="shared" si="265"/>
        <v>974.25</v>
      </c>
      <c r="S1871">
        <f t="shared" si="266"/>
        <v>93.25</v>
      </c>
      <c r="T1871" t="str">
        <f t="shared" si="267"/>
        <v>Dec</v>
      </c>
      <c r="U1871" t="str">
        <f t="shared" si="268"/>
        <v>Dec-2024</v>
      </c>
      <c r="V1871" s="3">
        <f t="shared" si="269"/>
        <v>45627</v>
      </c>
      <c r="W1871" t="str">
        <f>VLOOKUP(D1871,Products!A:G,3,FALSE)</f>
        <v>Electronics</v>
      </c>
      <c r="X1871" t="str">
        <f>VLOOKUP(D1871,Products!A:G,2,FALSE)</f>
        <v>Smartwatch</v>
      </c>
    </row>
    <row r="1872" spans="1:24">
      <c r="A1872" s="1" t="s">
        <v>3684</v>
      </c>
      <c r="B1872" s="2">
        <v>45494</v>
      </c>
      <c r="C1872" s="1" t="s">
        <v>252</v>
      </c>
      <c r="D1872" s="1" t="s">
        <v>1660</v>
      </c>
      <c r="E1872" s="1">
        <v>1</v>
      </c>
      <c r="F1872" s="1">
        <v>799</v>
      </c>
      <c r="G1872" s="1">
        <v>0</v>
      </c>
      <c r="H1872" s="1" t="s">
        <v>1812</v>
      </c>
      <c r="I1872" s="1" t="s">
        <v>1802</v>
      </c>
      <c r="J1872" s="1" t="s">
        <v>1809</v>
      </c>
      <c r="K1872" s="1" t="s">
        <v>1807</v>
      </c>
      <c r="L1872" s="1">
        <v>40</v>
      </c>
      <c r="M1872" s="1">
        <v>547</v>
      </c>
      <c r="N1872">
        <f t="shared" si="261"/>
        <v>799</v>
      </c>
      <c r="O1872">
        <f t="shared" si="262"/>
        <v>547</v>
      </c>
      <c r="P1872">
        <f t="shared" si="263"/>
        <v>252</v>
      </c>
      <c r="Q1872">
        <f t="shared" si="264"/>
        <v>0.31539424280350437</v>
      </c>
      <c r="R1872">
        <f t="shared" si="265"/>
        <v>799</v>
      </c>
      <c r="S1872">
        <f t="shared" si="266"/>
        <v>252</v>
      </c>
      <c r="T1872" t="str">
        <f t="shared" si="267"/>
        <v>Jul</v>
      </c>
      <c r="U1872" t="str">
        <f t="shared" si="268"/>
        <v>Jul-2024</v>
      </c>
      <c r="V1872" s="3">
        <f t="shared" si="269"/>
        <v>45474</v>
      </c>
      <c r="W1872" t="str">
        <f>VLOOKUP(D1872,Products!A:G,3,FALSE)</f>
        <v>Electronics</v>
      </c>
      <c r="X1872" t="str">
        <f>VLOOKUP(D1872,Products!A:G,2,FALSE)</f>
        <v>Smartphone</v>
      </c>
    </row>
    <row r="1873" spans="1:24">
      <c r="A1873" s="1" t="s">
        <v>3685</v>
      </c>
      <c r="B1873" s="2">
        <v>45679</v>
      </c>
      <c r="C1873" s="1" t="s">
        <v>1321</v>
      </c>
      <c r="D1873" s="1" t="s">
        <v>1779</v>
      </c>
      <c r="E1873" s="1">
        <v>4</v>
      </c>
      <c r="F1873" s="1">
        <v>999</v>
      </c>
      <c r="G1873" s="1">
        <v>599.4</v>
      </c>
      <c r="H1873" s="1" t="s">
        <v>1805</v>
      </c>
      <c r="I1873" s="1" t="s">
        <v>1802</v>
      </c>
      <c r="J1873" s="1" t="s">
        <v>1802</v>
      </c>
      <c r="K1873" s="1" t="s">
        <v>1819</v>
      </c>
      <c r="L1873" s="1">
        <v>80</v>
      </c>
      <c r="M1873" s="1">
        <v>809</v>
      </c>
      <c r="N1873">
        <f t="shared" si="261"/>
        <v>3396.6</v>
      </c>
      <c r="O1873">
        <f t="shared" si="262"/>
        <v>3236</v>
      </c>
      <c r="P1873">
        <f t="shared" si="263"/>
        <v>160.59999999999991</v>
      </c>
      <c r="Q1873">
        <f t="shared" si="264"/>
        <v>4.7282576694341376E-2</v>
      </c>
      <c r="R1873">
        <f t="shared" si="265"/>
        <v>3396.6</v>
      </c>
      <c r="S1873">
        <f t="shared" si="266"/>
        <v>160.59999999999991</v>
      </c>
      <c r="T1873" t="str">
        <f t="shared" si="267"/>
        <v>Jan</v>
      </c>
      <c r="U1873" t="str">
        <f t="shared" si="268"/>
        <v>Jan-2025</v>
      </c>
      <c r="V1873" s="3">
        <f t="shared" si="269"/>
        <v>45658</v>
      </c>
      <c r="W1873" t="str">
        <f>VLOOKUP(D1873,Products!A:G,3,FALSE)</f>
        <v>Sports &amp; Fitness</v>
      </c>
      <c r="X1873" t="str">
        <f>VLOOKUP(D1873,Products!A:G,2,FALSE)</f>
        <v>Yoga Mat</v>
      </c>
    </row>
    <row r="1874" spans="1:24">
      <c r="A1874" s="1" t="s">
        <v>3686</v>
      </c>
      <c r="B1874" s="2">
        <v>45933</v>
      </c>
      <c r="C1874" s="1" t="s">
        <v>1290</v>
      </c>
      <c r="D1874" s="1" t="s">
        <v>1738</v>
      </c>
      <c r="E1874" s="1">
        <v>1</v>
      </c>
      <c r="F1874" s="1">
        <v>599</v>
      </c>
      <c r="G1874" s="1">
        <v>29.95</v>
      </c>
      <c r="H1874" s="1" t="s">
        <v>1805</v>
      </c>
      <c r="I1874" s="1" t="s">
        <v>1802</v>
      </c>
      <c r="J1874" s="1" t="s">
        <v>1802</v>
      </c>
      <c r="K1874" s="1" t="s">
        <v>1813</v>
      </c>
      <c r="L1874" s="1">
        <v>50</v>
      </c>
      <c r="M1874" s="1">
        <v>443</v>
      </c>
      <c r="N1874">
        <f t="shared" si="261"/>
        <v>569.04999999999995</v>
      </c>
      <c r="O1874">
        <f t="shared" si="262"/>
        <v>443</v>
      </c>
      <c r="P1874">
        <f t="shared" si="263"/>
        <v>126.04999999999995</v>
      </c>
      <c r="Q1874">
        <f t="shared" si="264"/>
        <v>0.22150953343291443</v>
      </c>
      <c r="R1874">
        <f t="shared" si="265"/>
        <v>569.04999999999995</v>
      </c>
      <c r="S1874">
        <f t="shared" si="266"/>
        <v>126.04999999999995</v>
      </c>
      <c r="T1874" t="str">
        <f t="shared" si="267"/>
        <v>Oct</v>
      </c>
      <c r="U1874" t="str">
        <f t="shared" si="268"/>
        <v>Oct-2025</v>
      </c>
      <c r="V1874" s="3">
        <f t="shared" si="269"/>
        <v>45931</v>
      </c>
      <c r="W1874" t="str">
        <f>VLOOKUP(D1874,Products!A:G,3,FALSE)</f>
        <v>Home &amp; Kitchen</v>
      </c>
      <c r="X1874" t="str">
        <f>VLOOKUP(D1874,Products!A:G,2,FALSE)</f>
        <v>Bedsheet</v>
      </c>
    </row>
    <row r="1875" spans="1:24">
      <c r="A1875" s="1" t="s">
        <v>3687</v>
      </c>
      <c r="B1875" s="2">
        <v>45954</v>
      </c>
      <c r="C1875" s="1" t="s">
        <v>493</v>
      </c>
      <c r="D1875" s="1" t="s">
        <v>1728</v>
      </c>
      <c r="E1875" s="1">
        <v>1</v>
      </c>
      <c r="F1875" s="1">
        <v>4999</v>
      </c>
      <c r="G1875" s="1">
        <v>249.95</v>
      </c>
      <c r="H1875" s="1" t="s">
        <v>1821</v>
      </c>
      <c r="I1875" s="1" t="s">
        <v>1802</v>
      </c>
      <c r="J1875" s="1" t="s">
        <v>1802</v>
      </c>
      <c r="K1875" s="1" t="s">
        <v>1813</v>
      </c>
      <c r="L1875" s="1">
        <v>70</v>
      </c>
      <c r="M1875" s="1">
        <v>3040</v>
      </c>
      <c r="N1875">
        <f t="shared" si="261"/>
        <v>4749.05</v>
      </c>
      <c r="O1875">
        <f t="shared" si="262"/>
        <v>3040</v>
      </c>
      <c r="P1875">
        <f t="shared" si="263"/>
        <v>1709.0500000000002</v>
      </c>
      <c r="Q1875">
        <f t="shared" si="264"/>
        <v>0.359871974394879</v>
      </c>
      <c r="R1875">
        <f t="shared" si="265"/>
        <v>4749.05</v>
      </c>
      <c r="S1875">
        <f t="shared" si="266"/>
        <v>1709.0500000000002</v>
      </c>
      <c r="T1875" t="str">
        <f t="shared" si="267"/>
        <v>Oct</v>
      </c>
      <c r="U1875" t="str">
        <f t="shared" si="268"/>
        <v>Oct-2025</v>
      </c>
      <c r="V1875" s="3">
        <f t="shared" si="269"/>
        <v>45931</v>
      </c>
      <c r="W1875" t="str">
        <f>VLOOKUP(D1875,Products!A:G,3,FALSE)</f>
        <v>Home &amp; Kitchen</v>
      </c>
      <c r="X1875" t="str">
        <f>VLOOKUP(D1875,Products!A:G,2,FALSE)</f>
        <v>Air Fryer</v>
      </c>
    </row>
    <row r="1876" spans="1:24">
      <c r="A1876" s="1" t="s">
        <v>3688</v>
      </c>
      <c r="B1876" s="2">
        <v>45548</v>
      </c>
      <c r="C1876" s="1" t="s">
        <v>824</v>
      </c>
      <c r="D1876" s="1" t="s">
        <v>1666</v>
      </c>
      <c r="E1876" s="1">
        <v>1</v>
      </c>
      <c r="F1876" s="1">
        <v>399</v>
      </c>
      <c r="G1876" s="1">
        <v>0</v>
      </c>
      <c r="H1876" s="1" t="s">
        <v>1821</v>
      </c>
      <c r="I1876" s="1" t="s">
        <v>1802</v>
      </c>
      <c r="J1876" s="1" t="s">
        <v>1802</v>
      </c>
      <c r="K1876" s="1" t="s">
        <v>1813</v>
      </c>
      <c r="L1876" s="1">
        <v>50</v>
      </c>
      <c r="M1876" s="1">
        <v>307</v>
      </c>
      <c r="N1876">
        <f t="shared" si="261"/>
        <v>399</v>
      </c>
      <c r="O1876">
        <f t="shared" si="262"/>
        <v>307</v>
      </c>
      <c r="P1876">
        <f t="shared" si="263"/>
        <v>92</v>
      </c>
      <c r="Q1876">
        <f t="shared" si="264"/>
        <v>0.23057644110275688</v>
      </c>
      <c r="R1876">
        <f t="shared" si="265"/>
        <v>399</v>
      </c>
      <c r="S1876">
        <f t="shared" si="266"/>
        <v>92</v>
      </c>
      <c r="T1876" t="str">
        <f t="shared" si="267"/>
        <v>Sep</v>
      </c>
      <c r="U1876" t="str">
        <f t="shared" si="268"/>
        <v>Sep-2024</v>
      </c>
      <c r="V1876" s="3">
        <f t="shared" si="269"/>
        <v>45536</v>
      </c>
      <c r="W1876" t="str">
        <f>VLOOKUP(D1876,Products!A:G,3,FALSE)</f>
        <v>Electronics</v>
      </c>
      <c r="X1876" t="str">
        <f>VLOOKUP(D1876,Products!A:G,2,FALSE)</f>
        <v>Smartphone</v>
      </c>
    </row>
    <row r="1877" spans="1:24">
      <c r="A1877" s="1" t="s">
        <v>3689</v>
      </c>
      <c r="B1877" s="2">
        <v>45537</v>
      </c>
      <c r="C1877" s="1" t="s">
        <v>848</v>
      </c>
      <c r="D1877" s="1" t="s">
        <v>1682</v>
      </c>
      <c r="E1877" s="1">
        <v>1</v>
      </c>
      <c r="F1877" s="1">
        <v>1599</v>
      </c>
      <c r="G1877" s="1">
        <v>239.85</v>
      </c>
      <c r="H1877" s="1" t="s">
        <v>1805</v>
      </c>
      <c r="I1877" s="1" t="s">
        <v>1802</v>
      </c>
      <c r="J1877" s="1" t="s">
        <v>1809</v>
      </c>
      <c r="K1877" s="1" t="s">
        <v>1813</v>
      </c>
      <c r="L1877" s="1">
        <v>50</v>
      </c>
      <c r="M1877" s="1">
        <v>1169</v>
      </c>
      <c r="N1877">
        <f t="shared" si="261"/>
        <v>1359.15</v>
      </c>
      <c r="O1877">
        <f t="shared" si="262"/>
        <v>1169</v>
      </c>
      <c r="P1877">
        <f t="shared" si="263"/>
        <v>190.15000000000009</v>
      </c>
      <c r="Q1877">
        <f t="shared" si="264"/>
        <v>0.1399036162307325</v>
      </c>
      <c r="R1877">
        <f t="shared" si="265"/>
        <v>1359.15</v>
      </c>
      <c r="S1877">
        <f t="shared" si="266"/>
        <v>190.15000000000009</v>
      </c>
      <c r="T1877" t="str">
        <f t="shared" si="267"/>
        <v>Sep</v>
      </c>
      <c r="U1877" t="str">
        <f t="shared" si="268"/>
        <v>Sep-2024</v>
      </c>
      <c r="V1877" s="3">
        <f t="shared" si="269"/>
        <v>45536</v>
      </c>
      <c r="W1877" t="str">
        <f>VLOOKUP(D1877,Products!A:G,3,FALSE)</f>
        <v>Electronics</v>
      </c>
      <c r="X1877" t="str">
        <f>VLOOKUP(D1877,Products!A:G,2,FALSE)</f>
        <v>Headphones</v>
      </c>
    </row>
    <row r="1878" spans="1:24">
      <c r="A1878" s="1" t="s">
        <v>3690</v>
      </c>
      <c r="B1878" s="2">
        <v>45366</v>
      </c>
      <c r="C1878" s="1" t="s">
        <v>1512</v>
      </c>
      <c r="D1878" s="1" t="s">
        <v>1762</v>
      </c>
      <c r="E1878" s="1">
        <v>4</v>
      </c>
      <c r="F1878" s="1">
        <v>999</v>
      </c>
      <c r="G1878" s="1">
        <v>599.4</v>
      </c>
      <c r="H1878" s="1" t="s">
        <v>1801</v>
      </c>
      <c r="I1878" s="1" t="s">
        <v>1802</v>
      </c>
      <c r="J1878" s="1" t="s">
        <v>1802</v>
      </c>
      <c r="K1878" s="1" t="s">
        <v>1817</v>
      </c>
      <c r="L1878" s="1">
        <v>70</v>
      </c>
      <c r="M1878" s="1">
        <v>818</v>
      </c>
      <c r="N1878">
        <f t="shared" si="261"/>
        <v>3396.6</v>
      </c>
      <c r="O1878">
        <f t="shared" si="262"/>
        <v>3272</v>
      </c>
      <c r="P1878">
        <f t="shared" si="263"/>
        <v>124.59999999999991</v>
      </c>
      <c r="Q1878">
        <f t="shared" si="264"/>
        <v>3.6683742566095481E-2</v>
      </c>
      <c r="R1878">
        <f t="shared" si="265"/>
        <v>3396.6</v>
      </c>
      <c r="S1878">
        <f t="shared" si="266"/>
        <v>124.59999999999991</v>
      </c>
      <c r="T1878" t="str">
        <f t="shared" si="267"/>
        <v>Mar</v>
      </c>
      <c r="U1878" t="str">
        <f t="shared" si="268"/>
        <v>Mar-2024</v>
      </c>
      <c r="V1878" s="3">
        <f t="shared" si="269"/>
        <v>45352</v>
      </c>
      <c r="W1878" t="str">
        <f>VLOOKUP(D1878,Products!A:G,3,FALSE)</f>
        <v>Beauty &amp; Personal Care</v>
      </c>
      <c r="X1878" t="str">
        <f>VLOOKUP(D1878,Products!A:G,2,FALSE)</f>
        <v>Trimmer</v>
      </c>
    </row>
    <row r="1879" spans="1:24">
      <c r="A1879" s="1" t="s">
        <v>3691</v>
      </c>
      <c r="B1879" s="2">
        <v>45606</v>
      </c>
      <c r="C1879" s="1" t="s">
        <v>1511</v>
      </c>
      <c r="D1879" s="1" t="s">
        <v>1795</v>
      </c>
      <c r="E1879" s="1">
        <v>4</v>
      </c>
      <c r="F1879" s="1">
        <v>499</v>
      </c>
      <c r="G1879" s="1">
        <v>399.2</v>
      </c>
      <c r="H1879" s="1" t="s">
        <v>1823</v>
      </c>
      <c r="I1879" s="1" t="s">
        <v>1802</v>
      </c>
      <c r="J1879" s="1" t="s">
        <v>1802</v>
      </c>
      <c r="K1879" s="1" t="s">
        <v>1807</v>
      </c>
      <c r="L1879" s="1">
        <v>80</v>
      </c>
      <c r="M1879" s="1">
        <v>324</v>
      </c>
      <c r="N1879">
        <f t="shared" si="261"/>
        <v>1596.8</v>
      </c>
      <c r="O1879">
        <f t="shared" si="262"/>
        <v>1296</v>
      </c>
      <c r="P1879">
        <f t="shared" si="263"/>
        <v>300.79999999999995</v>
      </c>
      <c r="Q1879">
        <f t="shared" si="264"/>
        <v>0.18837675350701399</v>
      </c>
      <c r="R1879">
        <f t="shared" si="265"/>
        <v>1596.8</v>
      </c>
      <c r="S1879">
        <f t="shared" si="266"/>
        <v>300.79999999999995</v>
      </c>
      <c r="T1879" t="str">
        <f t="shared" si="267"/>
        <v>Nov</v>
      </c>
      <c r="U1879" t="str">
        <f t="shared" si="268"/>
        <v>Nov-2024</v>
      </c>
      <c r="V1879" s="3">
        <f t="shared" si="269"/>
        <v>45597</v>
      </c>
      <c r="W1879" t="str">
        <f>VLOOKUP(D1879,Products!A:G,3,FALSE)</f>
        <v>Sports &amp; Fitness</v>
      </c>
      <c r="X1879" t="str">
        <f>VLOOKUP(D1879,Products!A:G,2,FALSE)</f>
        <v>Cricket Bat</v>
      </c>
    </row>
    <row r="1880" spans="1:24">
      <c r="A1880" s="1" t="s">
        <v>3692</v>
      </c>
      <c r="B1880" s="2">
        <v>45582</v>
      </c>
      <c r="C1880" s="1" t="s">
        <v>1337</v>
      </c>
      <c r="D1880" s="1" t="s">
        <v>1705</v>
      </c>
      <c r="E1880" s="1">
        <v>4</v>
      </c>
      <c r="F1880" s="1">
        <v>299</v>
      </c>
      <c r="G1880" s="1">
        <v>0</v>
      </c>
      <c r="H1880" s="1" t="s">
        <v>1821</v>
      </c>
      <c r="I1880" s="1" t="s">
        <v>1802</v>
      </c>
      <c r="J1880" s="1" t="s">
        <v>1802</v>
      </c>
      <c r="K1880" s="1" t="s">
        <v>1813</v>
      </c>
      <c r="L1880" s="1">
        <v>70</v>
      </c>
      <c r="M1880" s="1">
        <v>206</v>
      </c>
      <c r="N1880">
        <f t="shared" si="261"/>
        <v>1196</v>
      </c>
      <c r="O1880">
        <f t="shared" si="262"/>
        <v>824</v>
      </c>
      <c r="P1880">
        <f t="shared" si="263"/>
        <v>372</v>
      </c>
      <c r="Q1880">
        <f t="shared" si="264"/>
        <v>0.31103678929765888</v>
      </c>
      <c r="R1880">
        <f t="shared" si="265"/>
        <v>1196</v>
      </c>
      <c r="S1880">
        <f t="shared" si="266"/>
        <v>372</v>
      </c>
      <c r="T1880" t="str">
        <f t="shared" si="267"/>
        <v>Oct</v>
      </c>
      <c r="U1880" t="str">
        <f t="shared" si="268"/>
        <v>Oct-2024</v>
      </c>
      <c r="V1880" s="3">
        <f t="shared" si="269"/>
        <v>45566</v>
      </c>
      <c r="W1880" t="str">
        <f>VLOOKUP(D1880,Products!A:G,3,FALSE)</f>
        <v>Fashion</v>
      </c>
      <c r="X1880" t="str">
        <f>VLOOKUP(D1880,Products!A:G,2,FALSE)</f>
        <v>Jeans</v>
      </c>
    </row>
    <row r="1881" spans="1:24">
      <c r="A1881" s="1" t="s">
        <v>3693</v>
      </c>
      <c r="B1881" s="2">
        <v>45473</v>
      </c>
      <c r="C1881" s="1" t="s">
        <v>404</v>
      </c>
      <c r="D1881" s="1" t="s">
        <v>1730</v>
      </c>
      <c r="E1881" s="1">
        <v>1</v>
      </c>
      <c r="F1881" s="1">
        <v>1999</v>
      </c>
      <c r="G1881" s="1">
        <v>99.95</v>
      </c>
      <c r="H1881" s="1" t="s">
        <v>1801</v>
      </c>
      <c r="I1881" s="1" t="s">
        <v>1802</v>
      </c>
      <c r="J1881" s="1" t="s">
        <v>1802</v>
      </c>
      <c r="K1881" s="1" t="s">
        <v>1803</v>
      </c>
      <c r="L1881" s="1">
        <v>50</v>
      </c>
      <c r="M1881" s="1">
        <v>1398</v>
      </c>
      <c r="N1881">
        <f t="shared" si="261"/>
        <v>1899.05</v>
      </c>
      <c r="O1881">
        <f t="shared" si="262"/>
        <v>1398</v>
      </c>
      <c r="P1881">
        <f t="shared" si="263"/>
        <v>501.04999999999995</v>
      </c>
      <c r="Q1881">
        <f t="shared" si="264"/>
        <v>0.26384244753955921</v>
      </c>
      <c r="R1881">
        <f t="shared" si="265"/>
        <v>1899.05</v>
      </c>
      <c r="S1881">
        <f t="shared" si="266"/>
        <v>501.04999999999995</v>
      </c>
      <c r="T1881" t="str">
        <f t="shared" si="267"/>
        <v>Jun</v>
      </c>
      <c r="U1881" t="str">
        <f t="shared" si="268"/>
        <v>Jun-2024</v>
      </c>
      <c r="V1881" s="3">
        <f t="shared" si="269"/>
        <v>45444</v>
      </c>
      <c r="W1881" t="str">
        <f>VLOOKUP(D1881,Products!A:G,3,FALSE)</f>
        <v>Home &amp; Kitchen</v>
      </c>
      <c r="X1881" t="str">
        <f>VLOOKUP(D1881,Products!A:G,2,FALSE)</f>
        <v>Air Fryer</v>
      </c>
    </row>
    <row r="1882" spans="1:24">
      <c r="A1882" s="1" t="s">
        <v>3694</v>
      </c>
      <c r="B1882" s="2">
        <v>45651</v>
      </c>
      <c r="C1882" s="1" t="s">
        <v>1384</v>
      </c>
      <c r="D1882" s="1" t="s">
        <v>1754</v>
      </c>
      <c r="E1882" s="1">
        <v>4</v>
      </c>
      <c r="F1882" s="1">
        <v>399</v>
      </c>
      <c r="G1882" s="1">
        <v>0</v>
      </c>
      <c r="H1882" s="1" t="s">
        <v>1801</v>
      </c>
      <c r="I1882" s="1" t="s">
        <v>1815</v>
      </c>
      <c r="J1882" s="1" t="s">
        <v>1815</v>
      </c>
      <c r="K1882" s="1" t="s">
        <v>1817</v>
      </c>
      <c r="L1882" s="1">
        <v>60</v>
      </c>
      <c r="M1882" s="1">
        <v>252</v>
      </c>
      <c r="N1882">
        <f t="shared" si="261"/>
        <v>1596</v>
      </c>
      <c r="O1882">
        <f t="shared" si="262"/>
        <v>1008</v>
      </c>
      <c r="P1882">
        <f t="shared" si="263"/>
        <v>588</v>
      </c>
      <c r="Q1882">
        <f t="shared" si="264"/>
        <v>0.36842105263157893</v>
      </c>
      <c r="R1882">
        <f t="shared" si="265"/>
        <v>0</v>
      </c>
      <c r="S1882">
        <f t="shared" si="266"/>
        <v>0</v>
      </c>
      <c r="T1882" t="str">
        <f t="shared" si="267"/>
        <v>Dec</v>
      </c>
      <c r="U1882" t="str">
        <f t="shared" si="268"/>
        <v>Dec-2024</v>
      </c>
      <c r="V1882" s="3">
        <f t="shared" si="269"/>
        <v>45627</v>
      </c>
      <c r="W1882" t="str">
        <f>VLOOKUP(D1882,Products!A:G,3,FALSE)</f>
        <v>Beauty &amp; Personal Care</v>
      </c>
      <c r="X1882" t="str">
        <f>VLOOKUP(D1882,Products!A:G,2,FALSE)</f>
        <v>Shampoo</v>
      </c>
    </row>
    <row r="1883" spans="1:24">
      <c r="A1883" s="1" t="s">
        <v>3695</v>
      </c>
      <c r="B1883" s="2">
        <v>45781</v>
      </c>
      <c r="C1883" s="1" t="s">
        <v>547</v>
      </c>
      <c r="D1883" s="1" t="s">
        <v>1748</v>
      </c>
      <c r="E1883" s="1">
        <v>2</v>
      </c>
      <c r="F1883" s="1">
        <v>299</v>
      </c>
      <c r="G1883" s="1">
        <v>59.8</v>
      </c>
      <c r="H1883" s="1" t="s">
        <v>1812</v>
      </c>
      <c r="I1883" s="1" t="s">
        <v>1802</v>
      </c>
      <c r="J1883" s="1" t="s">
        <v>1802</v>
      </c>
      <c r="K1883" s="1" t="s">
        <v>1803</v>
      </c>
      <c r="L1883" s="1">
        <v>70</v>
      </c>
      <c r="M1883" s="1">
        <v>170</v>
      </c>
      <c r="N1883">
        <f t="shared" si="261"/>
        <v>538.20000000000005</v>
      </c>
      <c r="O1883">
        <f t="shared" si="262"/>
        <v>340</v>
      </c>
      <c r="P1883">
        <f t="shared" si="263"/>
        <v>198.20000000000005</v>
      </c>
      <c r="Q1883">
        <f t="shared" si="264"/>
        <v>0.36826458565589004</v>
      </c>
      <c r="R1883">
        <f t="shared" si="265"/>
        <v>538.20000000000005</v>
      </c>
      <c r="S1883">
        <f t="shared" si="266"/>
        <v>198.20000000000005</v>
      </c>
      <c r="T1883" t="str">
        <f t="shared" si="267"/>
        <v>May</v>
      </c>
      <c r="U1883" t="str">
        <f t="shared" si="268"/>
        <v>May-2025</v>
      </c>
      <c r="V1883" s="3">
        <f t="shared" si="269"/>
        <v>45778</v>
      </c>
      <c r="W1883" t="str">
        <f>VLOOKUP(D1883,Products!A:G,3,FALSE)</f>
        <v>Beauty &amp; Personal Care</v>
      </c>
      <c r="X1883" t="str">
        <f>VLOOKUP(D1883,Products!A:G,2,FALSE)</f>
        <v>Face Wash</v>
      </c>
    </row>
    <row r="1884" spans="1:24">
      <c r="A1884" s="1" t="s">
        <v>3696</v>
      </c>
      <c r="B1884" s="2">
        <v>45826</v>
      </c>
      <c r="C1884" s="1" t="s">
        <v>303</v>
      </c>
      <c r="D1884" s="1" t="s">
        <v>1747</v>
      </c>
      <c r="E1884" s="1">
        <v>2</v>
      </c>
      <c r="F1884" s="1">
        <v>999</v>
      </c>
      <c r="G1884" s="1">
        <v>199.8</v>
      </c>
      <c r="H1884" s="1" t="s">
        <v>1821</v>
      </c>
      <c r="I1884" s="1" t="s">
        <v>1802</v>
      </c>
      <c r="J1884" s="1" t="s">
        <v>1809</v>
      </c>
      <c r="K1884" s="1" t="s">
        <v>1819</v>
      </c>
      <c r="L1884" s="1">
        <v>100</v>
      </c>
      <c r="M1884" s="1">
        <v>744</v>
      </c>
      <c r="N1884">
        <f t="shared" si="261"/>
        <v>1798.2</v>
      </c>
      <c r="O1884">
        <f t="shared" si="262"/>
        <v>1488</v>
      </c>
      <c r="P1884">
        <f t="shared" si="263"/>
        <v>310.20000000000005</v>
      </c>
      <c r="Q1884">
        <f t="shared" si="264"/>
        <v>0.17250583917250586</v>
      </c>
      <c r="R1884">
        <f t="shared" si="265"/>
        <v>1798.2</v>
      </c>
      <c r="S1884">
        <f t="shared" si="266"/>
        <v>310.20000000000005</v>
      </c>
      <c r="T1884" t="str">
        <f t="shared" si="267"/>
        <v>Jun</v>
      </c>
      <c r="U1884" t="str">
        <f t="shared" si="268"/>
        <v>Jun-2025</v>
      </c>
      <c r="V1884" s="3">
        <f t="shared" si="269"/>
        <v>45809</v>
      </c>
      <c r="W1884" t="str">
        <f>VLOOKUP(D1884,Products!A:G,3,FALSE)</f>
        <v>Home &amp; Kitchen</v>
      </c>
      <c r="X1884" t="str">
        <f>VLOOKUP(D1884,Products!A:G,2,FALSE)</f>
        <v>Storage Box</v>
      </c>
    </row>
    <row r="1885" spans="1:24">
      <c r="A1885" s="1" t="s">
        <v>3697</v>
      </c>
      <c r="B1885" s="2">
        <v>45763</v>
      </c>
      <c r="C1885" s="1" t="s">
        <v>654</v>
      </c>
      <c r="D1885" s="1" t="s">
        <v>1768</v>
      </c>
      <c r="E1885" s="1">
        <v>3</v>
      </c>
      <c r="F1885" s="1">
        <v>399</v>
      </c>
      <c r="G1885" s="1">
        <v>59.85</v>
      </c>
      <c r="H1885" s="1" t="s">
        <v>1805</v>
      </c>
      <c r="I1885" s="1" t="s">
        <v>1802</v>
      </c>
      <c r="J1885" s="1" t="s">
        <v>1809</v>
      </c>
      <c r="K1885" s="1" t="s">
        <v>1803</v>
      </c>
      <c r="L1885" s="1">
        <v>100</v>
      </c>
      <c r="M1885" s="1">
        <v>322</v>
      </c>
      <c r="N1885">
        <f t="shared" si="261"/>
        <v>1137.1500000000001</v>
      </c>
      <c r="O1885">
        <f t="shared" si="262"/>
        <v>966</v>
      </c>
      <c r="P1885">
        <f t="shared" si="263"/>
        <v>171.15000000000009</v>
      </c>
      <c r="Q1885">
        <f t="shared" si="264"/>
        <v>0.15050784856879046</v>
      </c>
      <c r="R1885">
        <f t="shared" si="265"/>
        <v>1137.1500000000001</v>
      </c>
      <c r="S1885">
        <f t="shared" si="266"/>
        <v>171.15000000000009</v>
      </c>
      <c r="T1885" t="str">
        <f t="shared" si="267"/>
        <v>Apr</v>
      </c>
      <c r="U1885" t="str">
        <f t="shared" si="268"/>
        <v>Apr-2025</v>
      </c>
      <c r="V1885" s="3">
        <f t="shared" si="269"/>
        <v>45748</v>
      </c>
      <c r="W1885" t="str">
        <f>VLOOKUP(D1885,Products!A:G,3,FALSE)</f>
        <v>Beauty &amp; Personal Care</v>
      </c>
      <c r="X1885" t="str">
        <f>VLOOKUP(D1885,Products!A:G,2,FALSE)</f>
        <v>Skin Care Kit</v>
      </c>
    </row>
    <row r="1886" spans="1:24">
      <c r="A1886" s="1" t="s">
        <v>3698</v>
      </c>
      <c r="B1886" s="2">
        <v>45902</v>
      </c>
      <c r="C1886" s="1" t="s">
        <v>975</v>
      </c>
      <c r="D1886" s="1" t="s">
        <v>1668</v>
      </c>
      <c r="E1886" s="1">
        <v>1</v>
      </c>
      <c r="F1886" s="1">
        <v>8999</v>
      </c>
      <c r="G1886" s="1">
        <v>899.9</v>
      </c>
      <c r="H1886" s="1" t="s">
        <v>1812</v>
      </c>
      <c r="I1886" s="1" t="s">
        <v>1802</v>
      </c>
      <c r="J1886" s="1" t="s">
        <v>1802</v>
      </c>
      <c r="K1886" s="1" t="s">
        <v>1810</v>
      </c>
      <c r="L1886" s="1">
        <v>70</v>
      </c>
      <c r="M1886" s="1">
        <v>5059</v>
      </c>
      <c r="N1886">
        <f t="shared" si="261"/>
        <v>8099.1</v>
      </c>
      <c r="O1886">
        <f t="shared" si="262"/>
        <v>5059</v>
      </c>
      <c r="P1886">
        <f t="shared" si="263"/>
        <v>3040.1000000000004</v>
      </c>
      <c r="Q1886">
        <f t="shared" si="264"/>
        <v>0.37536269462038996</v>
      </c>
      <c r="R1886">
        <f t="shared" si="265"/>
        <v>8099.1</v>
      </c>
      <c r="S1886">
        <f t="shared" si="266"/>
        <v>3040.1000000000004</v>
      </c>
      <c r="T1886" t="str">
        <f t="shared" si="267"/>
        <v>Sep</v>
      </c>
      <c r="U1886" t="str">
        <f t="shared" si="268"/>
        <v>Sep-2025</v>
      </c>
      <c r="V1886" s="3">
        <f t="shared" si="269"/>
        <v>45901</v>
      </c>
      <c r="W1886" t="str">
        <f>VLOOKUP(D1886,Products!A:G,3,FALSE)</f>
        <v>Electronics</v>
      </c>
      <c r="X1886" t="str">
        <f>VLOOKUP(D1886,Products!A:G,2,FALSE)</f>
        <v>Smartphone</v>
      </c>
    </row>
    <row r="1887" spans="1:24">
      <c r="A1887" s="1" t="s">
        <v>3699</v>
      </c>
      <c r="B1887" s="2">
        <v>45866</v>
      </c>
      <c r="C1887" s="1" t="s">
        <v>1571</v>
      </c>
      <c r="D1887" s="1" t="s">
        <v>1751</v>
      </c>
      <c r="E1887" s="1">
        <v>3</v>
      </c>
      <c r="F1887" s="1">
        <v>1599</v>
      </c>
      <c r="G1887" s="1">
        <v>0</v>
      </c>
      <c r="H1887" s="1" t="s">
        <v>1805</v>
      </c>
      <c r="I1887" s="1" t="s">
        <v>1815</v>
      </c>
      <c r="J1887" s="1" t="s">
        <v>1815</v>
      </c>
      <c r="K1887" s="1" t="s">
        <v>1819</v>
      </c>
      <c r="L1887" s="1">
        <v>70</v>
      </c>
      <c r="M1887" s="1">
        <v>1023</v>
      </c>
      <c r="N1887">
        <f t="shared" si="261"/>
        <v>4797</v>
      </c>
      <c r="O1887">
        <f t="shared" si="262"/>
        <v>3069</v>
      </c>
      <c r="P1887">
        <f t="shared" si="263"/>
        <v>1728</v>
      </c>
      <c r="Q1887">
        <f t="shared" si="264"/>
        <v>0.36022514071294559</v>
      </c>
      <c r="R1887">
        <f t="shared" si="265"/>
        <v>0</v>
      </c>
      <c r="S1887">
        <f t="shared" si="266"/>
        <v>0</v>
      </c>
      <c r="T1887" t="str">
        <f t="shared" si="267"/>
        <v>Jul</v>
      </c>
      <c r="U1887" t="str">
        <f t="shared" si="268"/>
        <v>Jul-2025</v>
      </c>
      <c r="V1887" s="3">
        <f t="shared" si="269"/>
        <v>45839</v>
      </c>
      <c r="W1887" t="str">
        <f>VLOOKUP(D1887,Products!A:G,3,FALSE)</f>
        <v>Beauty &amp; Personal Care</v>
      </c>
      <c r="X1887" t="str">
        <f>VLOOKUP(D1887,Products!A:G,2,FALSE)</f>
        <v>Face Wash</v>
      </c>
    </row>
    <row r="1888" spans="1:24">
      <c r="A1888" s="1" t="s">
        <v>3700</v>
      </c>
      <c r="B1888" s="2">
        <v>45543</v>
      </c>
      <c r="C1888" s="1" t="s">
        <v>851</v>
      </c>
      <c r="D1888" s="1" t="s">
        <v>1792</v>
      </c>
      <c r="E1888" s="1">
        <v>1</v>
      </c>
      <c r="F1888" s="1">
        <v>399</v>
      </c>
      <c r="G1888" s="1">
        <v>59.85</v>
      </c>
      <c r="H1888" s="1" t="s">
        <v>1801</v>
      </c>
      <c r="I1888" s="1" t="s">
        <v>1802</v>
      </c>
      <c r="J1888" s="1" t="s">
        <v>1802</v>
      </c>
      <c r="K1888" s="1" t="s">
        <v>1817</v>
      </c>
      <c r="L1888" s="1">
        <v>40</v>
      </c>
      <c r="M1888" s="1">
        <v>244</v>
      </c>
      <c r="N1888">
        <f t="shared" si="261"/>
        <v>339.15</v>
      </c>
      <c r="O1888">
        <f t="shared" si="262"/>
        <v>244</v>
      </c>
      <c r="P1888">
        <f t="shared" si="263"/>
        <v>95.149999999999977</v>
      </c>
      <c r="Q1888">
        <f t="shared" si="264"/>
        <v>0.28055432699395544</v>
      </c>
      <c r="R1888">
        <f t="shared" si="265"/>
        <v>339.15</v>
      </c>
      <c r="S1888">
        <f t="shared" si="266"/>
        <v>95.149999999999977</v>
      </c>
      <c r="T1888" t="str">
        <f t="shared" si="267"/>
        <v>Sep</v>
      </c>
      <c r="U1888" t="str">
        <f t="shared" si="268"/>
        <v>Sep-2024</v>
      </c>
      <c r="V1888" s="3">
        <f t="shared" si="269"/>
        <v>45536</v>
      </c>
      <c r="W1888" t="str">
        <f>VLOOKUP(D1888,Products!A:G,3,FALSE)</f>
        <v>Sports &amp; Fitness</v>
      </c>
      <c r="X1888" t="str">
        <f>VLOOKUP(D1888,Products!A:G,2,FALSE)</f>
        <v>Fitness Band</v>
      </c>
    </row>
    <row r="1889" spans="1:24">
      <c r="A1889" s="1" t="s">
        <v>3701</v>
      </c>
      <c r="B1889" s="2">
        <v>45723</v>
      </c>
      <c r="C1889" s="1" t="s">
        <v>801</v>
      </c>
      <c r="D1889" s="1" t="s">
        <v>1737</v>
      </c>
      <c r="E1889" s="1">
        <v>3</v>
      </c>
      <c r="F1889" s="1">
        <v>499</v>
      </c>
      <c r="G1889" s="1">
        <v>299.39999999999998</v>
      </c>
      <c r="H1889" s="1" t="s">
        <v>1812</v>
      </c>
      <c r="I1889" s="1" t="s">
        <v>1802</v>
      </c>
      <c r="J1889" s="1" t="s">
        <v>1802</v>
      </c>
      <c r="K1889" s="1" t="s">
        <v>1803</v>
      </c>
      <c r="L1889" s="1">
        <v>50</v>
      </c>
      <c r="M1889" s="1">
        <v>320</v>
      </c>
      <c r="N1889">
        <f t="shared" si="261"/>
        <v>1197.5999999999999</v>
      </c>
      <c r="O1889">
        <f t="shared" si="262"/>
        <v>960</v>
      </c>
      <c r="P1889">
        <f t="shared" si="263"/>
        <v>237.59999999999991</v>
      </c>
      <c r="Q1889">
        <f t="shared" si="264"/>
        <v>0.1983967935871743</v>
      </c>
      <c r="R1889">
        <f t="shared" si="265"/>
        <v>1197.5999999999999</v>
      </c>
      <c r="S1889">
        <f t="shared" si="266"/>
        <v>237.59999999999991</v>
      </c>
      <c r="T1889" t="str">
        <f t="shared" si="267"/>
        <v>Mar</v>
      </c>
      <c r="U1889" t="str">
        <f t="shared" si="268"/>
        <v>Mar-2025</v>
      </c>
      <c r="V1889" s="3">
        <f t="shared" si="269"/>
        <v>45717</v>
      </c>
      <c r="W1889" t="str">
        <f>VLOOKUP(D1889,Products!A:G,3,FALSE)</f>
        <v>Home &amp; Kitchen</v>
      </c>
      <c r="X1889" t="str">
        <f>VLOOKUP(D1889,Products!A:G,2,FALSE)</f>
        <v>Cookware Set</v>
      </c>
    </row>
    <row r="1890" spans="1:24">
      <c r="A1890" s="1" t="s">
        <v>3702</v>
      </c>
      <c r="B1890" s="2">
        <v>45377</v>
      </c>
      <c r="C1890" s="1" t="s">
        <v>935</v>
      </c>
      <c r="D1890" s="1" t="s">
        <v>1664</v>
      </c>
      <c r="E1890" s="1">
        <v>1</v>
      </c>
      <c r="F1890" s="1">
        <v>999</v>
      </c>
      <c r="G1890" s="1">
        <v>0</v>
      </c>
      <c r="H1890" s="1" t="s">
        <v>1805</v>
      </c>
      <c r="I1890" s="1" t="s">
        <v>1815</v>
      </c>
      <c r="J1890" s="1" t="s">
        <v>1815</v>
      </c>
      <c r="K1890" s="1" t="s">
        <v>1817</v>
      </c>
      <c r="L1890" s="1">
        <v>60</v>
      </c>
      <c r="M1890" s="1">
        <v>590</v>
      </c>
      <c r="N1890">
        <f t="shared" si="261"/>
        <v>999</v>
      </c>
      <c r="O1890">
        <f t="shared" si="262"/>
        <v>590</v>
      </c>
      <c r="P1890">
        <f t="shared" si="263"/>
        <v>409</v>
      </c>
      <c r="Q1890">
        <f t="shared" si="264"/>
        <v>0.4094094094094094</v>
      </c>
      <c r="R1890">
        <f t="shared" si="265"/>
        <v>0</v>
      </c>
      <c r="S1890">
        <f t="shared" si="266"/>
        <v>0</v>
      </c>
      <c r="T1890" t="str">
        <f t="shared" si="267"/>
        <v>Mar</v>
      </c>
      <c r="U1890" t="str">
        <f t="shared" si="268"/>
        <v>Mar-2024</v>
      </c>
      <c r="V1890" s="3">
        <f t="shared" si="269"/>
        <v>45352</v>
      </c>
      <c r="W1890" t="str">
        <f>VLOOKUP(D1890,Products!A:G,3,FALSE)</f>
        <v>Electronics</v>
      </c>
      <c r="X1890" t="str">
        <f>VLOOKUP(D1890,Products!A:G,2,FALSE)</f>
        <v>Smartphone</v>
      </c>
    </row>
    <row r="1891" spans="1:24">
      <c r="A1891" s="1" t="s">
        <v>3703</v>
      </c>
      <c r="B1891" s="2">
        <v>45519</v>
      </c>
      <c r="C1891" s="1" t="s">
        <v>1011</v>
      </c>
      <c r="D1891" s="1" t="s">
        <v>1761</v>
      </c>
      <c r="E1891" s="1">
        <v>2</v>
      </c>
      <c r="F1891" s="1">
        <v>499</v>
      </c>
      <c r="G1891" s="1">
        <v>49.9</v>
      </c>
      <c r="H1891" s="1" t="s">
        <v>1805</v>
      </c>
      <c r="I1891" s="1" t="s">
        <v>1802</v>
      </c>
      <c r="J1891" s="1" t="s">
        <v>1802</v>
      </c>
      <c r="K1891" s="1" t="s">
        <v>1803</v>
      </c>
      <c r="L1891" s="1">
        <v>80</v>
      </c>
      <c r="M1891" s="1">
        <v>394</v>
      </c>
      <c r="N1891">
        <f t="shared" si="261"/>
        <v>948.1</v>
      </c>
      <c r="O1891">
        <f t="shared" si="262"/>
        <v>788</v>
      </c>
      <c r="P1891">
        <f t="shared" si="263"/>
        <v>160.10000000000002</v>
      </c>
      <c r="Q1891">
        <f t="shared" si="264"/>
        <v>0.16886404387722817</v>
      </c>
      <c r="R1891">
        <f t="shared" si="265"/>
        <v>948.1</v>
      </c>
      <c r="S1891">
        <f t="shared" si="266"/>
        <v>160.10000000000002</v>
      </c>
      <c r="T1891" t="str">
        <f t="shared" si="267"/>
        <v>Aug</v>
      </c>
      <c r="U1891" t="str">
        <f t="shared" si="268"/>
        <v>Aug-2024</v>
      </c>
      <c r="V1891" s="3">
        <f t="shared" si="269"/>
        <v>45505</v>
      </c>
      <c r="W1891" t="str">
        <f>VLOOKUP(D1891,Products!A:G,3,FALSE)</f>
        <v>Beauty &amp; Personal Care</v>
      </c>
      <c r="X1891" t="str">
        <f>VLOOKUP(D1891,Products!A:G,2,FALSE)</f>
        <v>Trimmer</v>
      </c>
    </row>
    <row r="1892" spans="1:24">
      <c r="A1892" s="1" t="s">
        <v>3704</v>
      </c>
      <c r="B1892" s="2">
        <v>45948</v>
      </c>
      <c r="C1892" s="1" t="s">
        <v>1472</v>
      </c>
      <c r="D1892" s="1" t="s">
        <v>1779</v>
      </c>
      <c r="E1892" s="1">
        <v>2</v>
      </c>
      <c r="F1892" s="1">
        <v>999</v>
      </c>
      <c r="G1892" s="1">
        <v>99.9</v>
      </c>
      <c r="H1892" s="1" t="s">
        <v>1823</v>
      </c>
      <c r="I1892" s="1" t="s">
        <v>1802</v>
      </c>
      <c r="J1892" s="1" t="s">
        <v>1802</v>
      </c>
      <c r="K1892" s="1" t="s">
        <v>1810</v>
      </c>
      <c r="L1892" s="1">
        <v>100</v>
      </c>
      <c r="M1892" s="1">
        <v>809</v>
      </c>
      <c r="N1892">
        <f t="shared" si="261"/>
        <v>1898.1</v>
      </c>
      <c r="O1892">
        <f t="shared" si="262"/>
        <v>1618</v>
      </c>
      <c r="P1892">
        <f t="shared" si="263"/>
        <v>280.09999999999991</v>
      </c>
      <c r="Q1892">
        <f t="shared" si="264"/>
        <v>0.14756862125283174</v>
      </c>
      <c r="R1892">
        <f t="shared" si="265"/>
        <v>1898.1</v>
      </c>
      <c r="S1892">
        <f t="shared" si="266"/>
        <v>280.09999999999991</v>
      </c>
      <c r="T1892" t="str">
        <f t="shared" si="267"/>
        <v>Oct</v>
      </c>
      <c r="U1892" t="str">
        <f t="shared" si="268"/>
        <v>Oct-2025</v>
      </c>
      <c r="V1892" s="3">
        <f t="shared" si="269"/>
        <v>45931</v>
      </c>
      <c r="W1892" t="str">
        <f>VLOOKUP(D1892,Products!A:G,3,FALSE)</f>
        <v>Sports &amp; Fitness</v>
      </c>
      <c r="X1892" t="str">
        <f>VLOOKUP(D1892,Products!A:G,2,FALSE)</f>
        <v>Yoga Mat</v>
      </c>
    </row>
    <row r="1893" spans="1:24">
      <c r="A1893" s="1" t="s">
        <v>3705</v>
      </c>
      <c r="B1893" s="2">
        <v>45601</v>
      </c>
      <c r="C1893" s="1" t="s">
        <v>1505</v>
      </c>
      <c r="D1893" s="1" t="s">
        <v>1764</v>
      </c>
      <c r="E1893" s="1">
        <v>2</v>
      </c>
      <c r="F1893" s="1">
        <v>499</v>
      </c>
      <c r="G1893" s="1">
        <v>99.8</v>
      </c>
      <c r="H1893" s="1" t="s">
        <v>1805</v>
      </c>
      <c r="I1893" s="1" t="s">
        <v>1802</v>
      </c>
      <c r="J1893" s="1" t="s">
        <v>1802</v>
      </c>
      <c r="K1893" s="1" t="s">
        <v>1803</v>
      </c>
      <c r="L1893" s="1">
        <v>50</v>
      </c>
      <c r="M1893" s="1">
        <v>334</v>
      </c>
      <c r="N1893">
        <f t="shared" si="261"/>
        <v>898.2</v>
      </c>
      <c r="O1893">
        <f t="shared" si="262"/>
        <v>668</v>
      </c>
      <c r="P1893">
        <f t="shared" si="263"/>
        <v>230.20000000000005</v>
      </c>
      <c r="Q1893">
        <f t="shared" si="264"/>
        <v>0.25629035849476733</v>
      </c>
      <c r="R1893">
        <f t="shared" si="265"/>
        <v>898.2</v>
      </c>
      <c r="S1893">
        <f t="shared" si="266"/>
        <v>230.20000000000005</v>
      </c>
      <c r="T1893" t="str">
        <f t="shared" si="267"/>
        <v>Nov</v>
      </c>
      <c r="U1893" t="str">
        <f t="shared" si="268"/>
        <v>Nov-2024</v>
      </c>
      <c r="V1893" s="3">
        <f t="shared" si="269"/>
        <v>45597</v>
      </c>
      <c r="W1893" t="str">
        <f>VLOOKUP(D1893,Products!A:G,3,FALSE)</f>
        <v>Beauty &amp; Personal Care</v>
      </c>
      <c r="X1893" t="str">
        <f>VLOOKUP(D1893,Products!A:G,2,FALSE)</f>
        <v>Skin Care Kit</v>
      </c>
    </row>
    <row r="1894" spans="1:24">
      <c r="A1894" s="1" t="s">
        <v>3706</v>
      </c>
      <c r="B1894" s="2">
        <v>45705</v>
      </c>
      <c r="C1894" s="1" t="s">
        <v>1092</v>
      </c>
      <c r="D1894" s="1" t="s">
        <v>1700</v>
      </c>
      <c r="E1894" s="1">
        <v>2</v>
      </c>
      <c r="F1894" s="1">
        <v>8999</v>
      </c>
      <c r="G1894" s="1">
        <v>0</v>
      </c>
      <c r="H1894" s="1" t="s">
        <v>1821</v>
      </c>
      <c r="I1894" s="1" t="s">
        <v>1802</v>
      </c>
      <c r="J1894" s="1" t="s">
        <v>1809</v>
      </c>
      <c r="K1894" s="1" t="s">
        <v>1807</v>
      </c>
      <c r="L1894" s="1">
        <v>70</v>
      </c>
      <c r="M1894" s="1">
        <v>6419</v>
      </c>
      <c r="N1894">
        <f t="shared" si="261"/>
        <v>17998</v>
      </c>
      <c r="O1894">
        <f t="shared" si="262"/>
        <v>12838</v>
      </c>
      <c r="P1894">
        <f t="shared" si="263"/>
        <v>5160</v>
      </c>
      <c r="Q1894">
        <f t="shared" si="264"/>
        <v>0.28669852205800644</v>
      </c>
      <c r="R1894">
        <f t="shared" si="265"/>
        <v>17998</v>
      </c>
      <c r="S1894">
        <f t="shared" si="266"/>
        <v>5160</v>
      </c>
      <c r="T1894" t="str">
        <f t="shared" si="267"/>
        <v>Feb</v>
      </c>
      <c r="U1894" t="str">
        <f t="shared" si="268"/>
        <v>Feb-2025</v>
      </c>
      <c r="V1894" s="3">
        <f t="shared" si="269"/>
        <v>45689</v>
      </c>
      <c r="W1894" t="str">
        <f>VLOOKUP(D1894,Products!A:G,3,FALSE)</f>
        <v>Fashion</v>
      </c>
      <c r="X1894" t="str">
        <f>VLOOKUP(D1894,Products!A:G,2,FALSE)</f>
        <v>T-Shirt</v>
      </c>
    </row>
    <row r="1895" spans="1:24">
      <c r="A1895" s="1" t="s">
        <v>3707</v>
      </c>
      <c r="B1895" s="2">
        <v>45301</v>
      </c>
      <c r="C1895" s="1" t="s">
        <v>1482</v>
      </c>
      <c r="D1895" s="1" t="s">
        <v>1668</v>
      </c>
      <c r="E1895" s="1">
        <v>1</v>
      </c>
      <c r="F1895" s="1">
        <v>8999</v>
      </c>
      <c r="G1895" s="1">
        <v>0</v>
      </c>
      <c r="H1895" s="1" t="s">
        <v>1801</v>
      </c>
      <c r="I1895" s="1" t="s">
        <v>1802</v>
      </c>
      <c r="J1895" s="1" t="s">
        <v>1802</v>
      </c>
      <c r="K1895" s="1" t="s">
        <v>1817</v>
      </c>
      <c r="L1895" s="1">
        <v>100</v>
      </c>
      <c r="M1895" s="1">
        <v>5059</v>
      </c>
      <c r="N1895">
        <f t="shared" si="261"/>
        <v>8999</v>
      </c>
      <c r="O1895">
        <f t="shared" si="262"/>
        <v>5059</v>
      </c>
      <c r="P1895">
        <f t="shared" si="263"/>
        <v>3940</v>
      </c>
      <c r="Q1895">
        <f t="shared" si="264"/>
        <v>0.43782642515835091</v>
      </c>
      <c r="R1895">
        <f t="shared" si="265"/>
        <v>8999</v>
      </c>
      <c r="S1895">
        <f t="shared" si="266"/>
        <v>3940</v>
      </c>
      <c r="T1895" t="str">
        <f t="shared" si="267"/>
        <v>Jan</v>
      </c>
      <c r="U1895" t="str">
        <f t="shared" si="268"/>
        <v>Jan-2024</v>
      </c>
      <c r="V1895" s="3">
        <f t="shared" si="269"/>
        <v>45292</v>
      </c>
      <c r="W1895" t="str">
        <f>VLOOKUP(D1895,Products!A:G,3,FALSE)</f>
        <v>Electronics</v>
      </c>
      <c r="X1895" t="str">
        <f>VLOOKUP(D1895,Products!A:G,2,FALSE)</f>
        <v>Smartphone</v>
      </c>
    </row>
    <row r="1896" spans="1:24">
      <c r="A1896" s="1" t="s">
        <v>3708</v>
      </c>
      <c r="B1896" s="2">
        <v>45803</v>
      </c>
      <c r="C1896" s="1" t="s">
        <v>1574</v>
      </c>
      <c r="D1896" s="1" t="s">
        <v>1780</v>
      </c>
      <c r="E1896" s="1">
        <v>2</v>
      </c>
      <c r="F1896" s="1">
        <v>2999</v>
      </c>
      <c r="G1896" s="1">
        <v>599.79999999999995</v>
      </c>
      <c r="H1896" s="1" t="s">
        <v>1801</v>
      </c>
      <c r="I1896" s="1" t="s">
        <v>1802</v>
      </c>
      <c r="J1896" s="1" t="s">
        <v>1802</v>
      </c>
      <c r="K1896" s="1" t="s">
        <v>1813</v>
      </c>
      <c r="L1896" s="1">
        <v>100</v>
      </c>
      <c r="M1896" s="1">
        <v>2394</v>
      </c>
      <c r="N1896">
        <f t="shared" si="261"/>
        <v>5398.2</v>
      </c>
      <c r="O1896">
        <f t="shared" si="262"/>
        <v>4788</v>
      </c>
      <c r="P1896">
        <f t="shared" si="263"/>
        <v>610.19999999999982</v>
      </c>
      <c r="Q1896">
        <f t="shared" si="264"/>
        <v>0.11303767922640877</v>
      </c>
      <c r="R1896">
        <f t="shared" si="265"/>
        <v>5398.2</v>
      </c>
      <c r="S1896">
        <f t="shared" si="266"/>
        <v>610.19999999999982</v>
      </c>
      <c r="T1896" t="str">
        <f t="shared" si="267"/>
        <v>May</v>
      </c>
      <c r="U1896" t="str">
        <f t="shared" si="268"/>
        <v>May-2025</v>
      </c>
      <c r="V1896" s="3">
        <f t="shared" si="269"/>
        <v>45778</v>
      </c>
      <c r="W1896" t="str">
        <f>VLOOKUP(D1896,Products!A:G,3,FALSE)</f>
        <v>Sports &amp; Fitness</v>
      </c>
      <c r="X1896" t="str">
        <f>VLOOKUP(D1896,Products!A:G,2,FALSE)</f>
        <v>Running Shoes</v>
      </c>
    </row>
    <row r="1897" spans="1:24">
      <c r="A1897" s="1" t="s">
        <v>3709</v>
      </c>
      <c r="B1897" s="2">
        <v>45615</v>
      </c>
      <c r="C1897" s="1" t="s">
        <v>979</v>
      </c>
      <c r="D1897" s="1" t="s">
        <v>1701</v>
      </c>
      <c r="E1897" s="1">
        <v>3</v>
      </c>
      <c r="F1897" s="1">
        <v>1299</v>
      </c>
      <c r="G1897" s="1">
        <v>584.54999999999995</v>
      </c>
      <c r="H1897" s="1" t="s">
        <v>1821</v>
      </c>
      <c r="I1897" s="1" t="s">
        <v>1802</v>
      </c>
      <c r="J1897" s="1" t="s">
        <v>1802</v>
      </c>
      <c r="K1897" s="1" t="s">
        <v>1803</v>
      </c>
      <c r="L1897" s="1">
        <v>50</v>
      </c>
      <c r="M1897" s="1">
        <v>969</v>
      </c>
      <c r="N1897">
        <f t="shared" si="261"/>
        <v>3312.45</v>
      </c>
      <c r="O1897">
        <f t="shared" si="262"/>
        <v>2907</v>
      </c>
      <c r="P1897">
        <f t="shared" si="263"/>
        <v>405.44999999999982</v>
      </c>
      <c r="Q1897">
        <f t="shared" si="264"/>
        <v>0.12240184757505769</v>
      </c>
      <c r="R1897">
        <f t="shared" si="265"/>
        <v>3312.45</v>
      </c>
      <c r="S1897">
        <f t="shared" si="266"/>
        <v>405.44999999999982</v>
      </c>
      <c r="T1897" t="str">
        <f t="shared" si="267"/>
        <v>Nov</v>
      </c>
      <c r="U1897" t="str">
        <f t="shared" si="268"/>
        <v>Nov-2024</v>
      </c>
      <c r="V1897" s="3">
        <f t="shared" si="269"/>
        <v>45597</v>
      </c>
      <c r="W1897" t="str">
        <f>VLOOKUP(D1897,Products!A:G,3,FALSE)</f>
        <v>Fashion</v>
      </c>
      <c r="X1897" t="str">
        <f>VLOOKUP(D1897,Products!A:G,2,FALSE)</f>
        <v>T-Shirt</v>
      </c>
    </row>
    <row r="1898" spans="1:24">
      <c r="A1898" s="1" t="s">
        <v>3710</v>
      </c>
      <c r="B1898" s="2">
        <v>45912</v>
      </c>
      <c r="C1898" s="1" t="s">
        <v>668</v>
      </c>
      <c r="D1898" s="1" t="s">
        <v>1780</v>
      </c>
      <c r="E1898" s="1">
        <v>2</v>
      </c>
      <c r="F1898" s="1">
        <v>2999</v>
      </c>
      <c r="G1898" s="1">
        <v>899.7</v>
      </c>
      <c r="H1898" s="1" t="s">
        <v>1801</v>
      </c>
      <c r="I1898" s="1" t="s">
        <v>1802</v>
      </c>
      <c r="J1898" s="1" t="s">
        <v>1802</v>
      </c>
      <c r="K1898" s="1" t="s">
        <v>1819</v>
      </c>
      <c r="L1898" s="1">
        <v>70</v>
      </c>
      <c r="M1898" s="1">
        <v>2394</v>
      </c>
      <c r="N1898">
        <f t="shared" si="261"/>
        <v>5098.3</v>
      </c>
      <c r="O1898">
        <f t="shared" si="262"/>
        <v>4788</v>
      </c>
      <c r="P1898">
        <f t="shared" si="263"/>
        <v>310.30000000000018</v>
      </c>
      <c r="Q1898">
        <f t="shared" si="264"/>
        <v>6.0863425063256413E-2</v>
      </c>
      <c r="R1898">
        <f t="shared" si="265"/>
        <v>5098.3</v>
      </c>
      <c r="S1898">
        <f t="shared" si="266"/>
        <v>310.30000000000018</v>
      </c>
      <c r="T1898" t="str">
        <f t="shared" si="267"/>
        <v>Sep</v>
      </c>
      <c r="U1898" t="str">
        <f t="shared" si="268"/>
        <v>Sep-2025</v>
      </c>
      <c r="V1898" s="3">
        <f t="shared" si="269"/>
        <v>45901</v>
      </c>
      <c r="W1898" t="str">
        <f>VLOOKUP(D1898,Products!A:G,3,FALSE)</f>
        <v>Sports &amp; Fitness</v>
      </c>
      <c r="X1898" t="str">
        <f>VLOOKUP(D1898,Products!A:G,2,FALSE)</f>
        <v>Running Shoes</v>
      </c>
    </row>
    <row r="1899" spans="1:24">
      <c r="A1899" s="1" t="s">
        <v>3711</v>
      </c>
      <c r="B1899" s="2">
        <v>45821</v>
      </c>
      <c r="C1899" s="1" t="s">
        <v>1283</v>
      </c>
      <c r="D1899" s="1" t="s">
        <v>1759</v>
      </c>
      <c r="E1899" s="1">
        <v>2</v>
      </c>
      <c r="F1899" s="1">
        <v>2499</v>
      </c>
      <c r="G1899" s="1">
        <v>749.7</v>
      </c>
      <c r="H1899" s="1" t="s">
        <v>1801</v>
      </c>
      <c r="I1899" s="1" t="s">
        <v>1802</v>
      </c>
      <c r="J1899" s="1" t="s">
        <v>1802</v>
      </c>
      <c r="K1899" s="1" t="s">
        <v>1807</v>
      </c>
      <c r="L1899" s="1">
        <v>40</v>
      </c>
      <c r="M1899" s="1">
        <v>1430</v>
      </c>
      <c r="N1899">
        <f t="shared" si="261"/>
        <v>4248.3</v>
      </c>
      <c r="O1899">
        <f t="shared" si="262"/>
        <v>2860</v>
      </c>
      <c r="P1899">
        <f t="shared" si="263"/>
        <v>1388.3000000000002</v>
      </c>
      <c r="Q1899">
        <f t="shared" si="264"/>
        <v>0.32678953934514987</v>
      </c>
      <c r="R1899">
        <f t="shared" si="265"/>
        <v>4248.3</v>
      </c>
      <c r="S1899">
        <f t="shared" si="266"/>
        <v>1388.3000000000002</v>
      </c>
      <c r="T1899" t="str">
        <f t="shared" si="267"/>
        <v>Jun</v>
      </c>
      <c r="U1899" t="str">
        <f t="shared" si="268"/>
        <v>Jun-2025</v>
      </c>
      <c r="V1899" s="3">
        <f t="shared" si="269"/>
        <v>45809</v>
      </c>
      <c r="W1899" t="str">
        <f>VLOOKUP(D1899,Products!A:G,3,FALSE)</f>
        <v>Beauty &amp; Personal Care</v>
      </c>
      <c r="X1899" t="str">
        <f>VLOOKUP(D1899,Products!A:G,2,FALSE)</f>
        <v>Trimmer</v>
      </c>
    </row>
    <row r="1900" spans="1:24">
      <c r="A1900" s="1" t="s">
        <v>3712</v>
      </c>
      <c r="B1900" s="2">
        <v>45598</v>
      </c>
      <c r="C1900" s="1" t="s">
        <v>131</v>
      </c>
      <c r="D1900" s="1" t="s">
        <v>1794</v>
      </c>
      <c r="E1900" s="1">
        <v>1</v>
      </c>
      <c r="F1900" s="1">
        <v>299</v>
      </c>
      <c r="G1900" s="1">
        <v>29.9</v>
      </c>
      <c r="H1900" s="1" t="s">
        <v>1805</v>
      </c>
      <c r="I1900" s="1" t="s">
        <v>1802</v>
      </c>
      <c r="J1900" s="1" t="s">
        <v>1802</v>
      </c>
      <c r="K1900" s="1" t="s">
        <v>1819</v>
      </c>
      <c r="L1900" s="1">
        <v>40</v>
      </c>
      <c r="M1900" s="1">
        <v>168</v>
      </c>
      <c r="N1900">
        <f t="shared" si="261"/>
        <v>269.10000000000002</v>
      </c>
      <c r="O1900">
        <f t="shared" si="262"/>
        <v>168</v>
      </c>
      <c r="P1900">
        <f t="shared" si="263"/>
        <v>101.10000000000002</v>
      </c>
      <c r="Q1900">
        <f t="shared" si="264"/>
        <v>0.37569676700111487</v>
      </c>
      <c r="R1900">
        <f t="shared" si="265"/>
        <v>269.10000000000002</v>
      </c>
      <c r="S1900">
        <f t="shared" si="266"/>
        <v>101.10000000000002</v>
      </c>
      <c r="T1900" t="str">
        <f t="shared" si="267"/>
        <v>Nov</v>
      </c>
      <c r="U1900" t="str">
        <f t="shared" si="268"/>
        <v>Nov-2024</v>
      </c>
      <c r="V1900" s="3">
        <f t="shared" si="269"/>
        <v>45597</v>
      </c>
      <c r="W1900" t="str">
        <f>VLOOKUP(D1900,Products!A:G,3,FALSE)</f>
        <v>Sports &amp; Fitness</v>
      </c>
      <c r="X1900" t="str">
        <f>VLOOKUP(D1900,Products!A:G,2,FALSE)</f>
        <v>Fitness Band</v>
      </c>
    </row>
    <row r="1901" spans="1:24">
      <c r="A1901" s="1" t="s">
        <v>3713</v>
      </c>
      <c r="B1901" s="2">
        <v>45959</v>
      </c>
      <c r="C1901" s="1" t="s">
        <v>1212</v>
      </c>
      <c r="D1901" s="1" t="s">
        <v>1686</v>
      </c>
      <c r="E1901" s="1">
        <v>2</v>
      </c>
      <c r="F1901" s="1">
        <v>1299</v>
      </c>
      <c r="G1901" s="1">
        <v>649.5</v>
      </c>
      <c r="H1901" s="1" t="s">
        <v>1801</v>
      </c>
      <c r="I1901" s="1" t="s">
        <v>1802</v>
      </c>
      <c r="J1901" s="1" t="s">
        <v>1802</v>
      </c>
      <c r="K1901" s="1" t="s">
        <v>1810</v>
      </c>
      <c r="L1901" s="1">
        <v>40</v>
      </c>
      <c r="M1901" s="1">
        <v>881</v>
      </c>
      <c r="N1901">
        <f t="shared" si="261"/>
        <v>1948.5</v>
      </c>
      <c r="O1901">
        <f t="shared" si="262"/>
        <v>1762</v>
      </c>
      <c r="P1901">
        <f t="shared" si="263"/>
        <v>186.5</v>
      </c>
      <c r="Q1901">
        <f t="shared" si="264"/>
        <v>9.5714652296638433E-2</v>
      </c>
      <c r="R1901">
        <f t="shared" si="265"/>
        <v>1948.5</v>
      </c>
      <c r="S1901">
        <f t="shared" si="266"/>
        <v>186.5</v>
      </c>
      <c r="T1901" t="str">
        <f t="shared" si="267"/>
        <v>Oct</v>
      </c>
      <c r="U1901" t="str">
        <f t="shared" si="268"/>
        <v>Oct-2025</v>
      </c>
      <c r="V1901" s="3">
        <f t="shared" si="269"/>
        <v>45931</v>
      </c>
      <c r="W1901" t="str">
        <f>VLOOKUP(D1901,Products!A:G,3,FALSE)</f>
        <v>Electronics</v>
      </c>
      <c r="X1901" t="str">
        <f>VLOOKUP(D1901,Products!A:G,2,FALSE)</f>
        <v>Smartwatch</v>
      </c>
    </row>
    <row r="1902" spans="1:24">
      <c r="A1902" s="1" t="s">
        <v>3714</v>
      </c>
      <c r="B1902" s="2">
        <v>45691</v>
      </c>
      <c r="C1902" s="1" t="s">
        <v>330</v>
      </c>
      <c r="D1902" s="1" t="s">
        <v>1670</v>
      </c>
      <c r="E1902" s="1">
        <v>2</v>
      </c>
      <c r="F1902" s="1">
        <v>599</v>
      </c>
      <c r="G1902" s="1">
        <v>59.9</v>
      </c>
      <c r="H1902" s="1" t="s">
        <v>1801</v>
      </c>
      <c r="I1902" s="1" t="s">
        <v>1802</v>
      </c>
      <c r="J1902" s="1" t="s">
        <v>1809</v>
      </c>
      <c r="K1902" s="1" t="s">
        <v>1807</v>
      </c>
      <c r="L1902" s="1">
        <v>100</v>
      </c>
      <c r="M1902" s="1">
        <v>426</v>
      </c>
      <c r="N1902">
        <f t="shared" si="261"/>
        <v>1138.0999999999999</v>
      </c>
      <c r="O1902">
        <f t="shared" si="262"/>
        <v>852</v>
      </c>
      <c r="P1902">
        <f t="shared" si="263"/>
        <v>286.09999999999991</v>
      </c>
      <c r="Q1902">
        <f t="shared" si="264"/>
        <v>0.25138388542307349</v>
      </c>
      <c r="R1902">
        <f t="shared" si="265"/>
        <v>1138.0999999999999</v>
      </c>
      <c r="S1902">
        <f t="shared" si="266"/>
        <v>286.09999999999991</v>
      </c>
      <c r="T1902" t="str">
        <f t="shared" si="267"/>
        <v>Feb</v>
      </c>
      <c r="U1902" t="str">
        <f t="shared" si="268"/>
        <v>Feb-2025</v>
      </c>
      <c r="V1902" s="3">
        <f t="shared" si="269"/>
        <v>45689</v>
      </c>
      <c r="W1902" t="str">
        <f>VLOOKUP(D1902,Products!A:G,3,FALSE)</f>
        <v>Electronics</v>
      </c>
      <c r="X1902" t="str">
        <f>VLOOKUP(D1902,Products!A:G,2,FALSE)</f>
        <v>Laptop</v>
      </c>
    </row>
    <row r="1903" spans="1:24">
      <c r="A1903" s="1" t="s">
        <v>3715</v>
      </c>
      <c r="B1903" s="2">
        <v>45618</v>
      </c>
      <c r="C1903" s="1" t="s">
        <v>896</v>
      </c>
      <c r="D1903" s="1" t="s">
        <v>1799</v>
      </c>
      <c r="E1903" s="1">
        <v>3</v>
      </c>
      <c r="F1903" s="1">
        <v>4999</v>
      </c>
      <c r="G1903" s="1">
        <v>0</v>
      </c>
      <c r="H1903" s="1" t="s">
        <v>1823</v>
      </c>
      <c r="I1903" s="1" t="s">
        <v>1815</v>
      </c>
      <c r="J1903" s="1" t="s">
        <v>1815</v>
      </c>
      <c r="K1903" s="1" t="s">
        <v>1813</v>
      </c>
      <c r="L1903" s="1">
        <v>60</v>
      </c>
      <c r="M1903" s="1">
        <v>3463</v>
      </c>
      <c r="N1903">
        <f t="shared" si="261"/>
        <v>14997</v>
      </c>
      <c r="O1903">
        <f t="shared" si="262"/>
        <v>10389</v>
      </c>
      <c r="P1903">
        <f t="shared" si="263"/>
        <v>4608</v>
      </c>
      <c r="Q1903">
        <f t="shared" si="264"/>
        <v>0.30726145229045809</v>
      </c>
      <c r="R1903">
        <f t="shared" si="265"/>
        <v>0</v>
      </c>
      <c r="S1903">
        <f t="shared" si="266"/>
        <v>0</v>
      </c>
      <c r="T1903" t="str">
        <f t="shared" si="267"/>
        <v>Nov</v>
      </c>
      <c r="U1903" t="str">
        <f t="shared" si="268"/>
        <v>Nov-2024</v>
      </c>
      <c r="V1903" s="3">
        <f t="shared" si="269"/>
        <v>45597</v>
      </c>
      <c r="W1903" t="str">
        <f>VLOOKUP(D1903,Products!A:G,3,FALSE)</f>
        <v>Sports &amp; Fitness</v>
      </c>
      <c r="X1903" t="str">
        <f>VLOOKUP(D1903,Products!A:G,2,FALSE)</f>
        <v>Cricket Bat</v>
      </c>
    </row>
    <row r="1904" spans="1:24">
      <c r="A1904" s="1" t="s">
        <v>3716</v>
      </c>
      <c r="B1904" s="2">
        <v>45707</v>
      </c>
      <c r="C1904" s="1" t="s">
        <v>1059</v>
      </c>
      <c r="D1904" s="1" t="s">
        <v>1720</v>
      </c>
      <c r="E1904" s="1">
        <v>2</v>
      </c>
      <c r="F1904" s="1">
        <v>999</v>
      </c>
      <c r="G1904" s="1">
        <v>0</v>
      </c>
      <c r="H1904" s="1" t="s">
        <v>1823</v>
      </c>
      <c r="I1904" s="1" t="s">
        <v>1815</v>
      </c>
      <c r="J1904" s="1" t="s">
        <v>1815</v>
      </c>
      <c r="K1904" s="1" t="s">
        <v>1807</v>
      </c>
      <c r="L1904" s="1">
        <v>70</v>
      </c>
      <c r="M1904" s="1">
        <v>573</v>
      </c>
      <c r="N1904">
        <f t="shared" si="261"/>
        <v>1998</v>
      </c>
      <c r="O1904">
        <f t="shared" si="262"/>
        <v>1146</v>
      </c>
      <c r="P1904">
        <f t="shared" si="263"/>
        <v>852</v>
      </c>
      <c r="Q1904">
        <f t="shared" si="264"/>
        <v>0.42642642642642642</v>
      </c>
      <c r="R1904">
        <f t="shared" si="265"/>
        <v>0</v>
      </c>
      <c r="S1904">
        <f t="shared" si="266"/>
        <v>0</v>
      </c>
      <c r="T1904" t="str">
        <f t="shared" si="267"/>
        <v>Feb</v>
      </c>
      <c r="U1904" t="str">
        <f t="shared" si="268"/>
        <v>Feb-2025</v>
      </c>
      <c r="V1904" s="3">
        <f t="shared" si="269"/>
        <v>45689</v>
      </c>
      <c r="W1904" t="str">
        <f>VLOOKUP(D1904,Products!A:G,3,FALSE)</f>
        <v>Fashion</v>
      </c>
      <c r="X1904" t="str">
        <f>VLOOKUP(D1904,Products!A:G,2,FALSE)</f>
        <v>Backpack</v>
      </c>
    </row>
    <row r="1905" spans="1:24">
      <c r="A1905" s="1" t="s">
        <v>3717</v>
      </c>
      <c r="B1905" s="2">
        <v>45370</v>
      </c>
      <c r="C1905" s="1" t="s">
        <v>818</v>
      </c>
      <c r="D1905" s="1" t="s">
        <v>1690</v>
      </c>
      <c r="E1905" s="1">
        <v>1</v>
      </c>
      <c r="F1905" s="1">
        <v>6999</v>
      </c>
      <c r="G1905" s="1">
        <v>699.9</v>
      </c>
      <c r="H1905" s="1" t="s">
        <v>1805</v>
      </c>
      <c r="I1905" s="1" t="s">
        <v>1802</v>
      </c>
      <c r="J1905" s="1" t="s">
        <v>1802</v>
      </c>
      <c r="K1905" s="1" t="s">
        <v>1803</v>
      </c>
      <c r="L1905" s="1">
        <v>40</v>
      </c>
      <c r="M1905" s="1">
        <v>4046</v>
      </c>
      <c r="N1905">
        <f t="shared" si="261"/>
        <v>6299.1</v>
      </c>
      <c r="O1905">
        <f t="shared" si="262"/>
        <v>4046</v>
      </c>
      <c r="P1905">
        <f t="shared" si="263"/>
        <v>2253.1000000000004</v>
      </c>
      <c r="Q1905">
        <f t="shared" si="264"/>
        <v>0.3576860186375832</v>
      </c>
      <c r="R1905">
        <f t="shared" si="265"/>
        <v>6299.1</v>
      </c>
      <c r="S1905">
        <f t="shared" si="266"/>
        <v>2253.1000000000004</v>
      </c>
      <c r="T1905" t="str">
        <f t="shared" si="267"/>
        <v>Mar</v>
      </c>
      <c r="U1905" t="str">
        <f t="shared" si="268"/>
        <v>Mar-2024</v>
      </c>
      <c r="V1905" s="3">
        <f t="shared" si="269"/>
        <v>45352</v>
      </c>
      <c r="W1905" t="str">
        <f>VLOOKUP(D1905,Products!A:G,3,FALSE)</f>
        <v>Electronics</v>
      </c>
      <c r="X1905" t="str">
        <f>VLOOKUP(D1905,Products!A:G,2,FALSE)</f>
        <v>Power Bank</v>
      </c>
    </row>
    <row r="1906" spans="1:24">
      <c r="A1906" s="1" t="s">
        <v>3718</v>
      </c>
      <c r="B1906" s="2">
        <v>45765</v>
      </c>
      <c r="C1906" s="1" t="s">
        <v>1423</v>
      </c>
      <c r="D1906" s="1" t="s">
        <v>1738</v>
      </c>
      <c r="E1906" s="1">
        <v>2</v>
      </c>
      <c r="F1906" s="1">
        <v>599</v>
      </c>
      <c r="G1906" s="1">
        <v>119.8</v>
      </c>
      <c r="H1906" s="1" t="s">
        <v>1821</v>
      </c>
      <c r="I1906" s="1" t="s">
        <v>1802</v>
      </c>
      <c r="J1906" s="1" t="s">
        <v>1802</v>
      </c>
      <c r="K1906" s="1" t="s">
        <v>1813</v>
      </c>
      <c r="L1906" s="1">
        <v>100</v>
      </c>
      <c r="M1906" s="1">
        <v>443</v>
      </c>
      <c r="N1906">
        <f t="shared" si="261"/>
        <v>1078.2</v>
      </c>
      <c r="O1906">
        <f t="shared" si="262"/>
        <v>886</v>
      </c>
      <c r="P1906">
        <f t="shared" si="263"/>
        <v>192.20000000000005</v>
      </c>
      <c r="Q1906">
        <f t="shared" si="264"/>
        <v>0.17826006306807646</v>
      </c>
      <c r="R1906">
        <f t="shared" si="265"/>
        <v>1078.2</v>
      </c>
      <c r="S1906">
        <f t="shared" si="266"/>
        <v>192.20000000000005</v>
      </c>
      <c r="T1906" t="str">
        <f t="shared" si="267"/>
        <v>Apr</v>
      </c>
      <c r="U1906" t="str">
        <f t="shared" si="268"/>
        <v>Apr-2025</v>
      </c>
      <c r="V1906" s="3">
        <f t="shared" si="269"/>
        <v>45748</v>
      </c>
      <c r="W1906" t="str">
        <f>VLOOKUP(D1906,Products!A:G,3,FALSE)</f>
        <v>Home &amp; Kitchen</v>
      </c>
      <c r="X1906" t="str">
        <f>VLOOKUP(D1906,Products!A:G,2,FALSE)</f>
        <v>Bedsheet</v>
      </c>
    </row>
    <row r="1907" spans="1:24">
      <c r="A1907" s="1" t="s">
        <v>3719</v>
      </c>
      <c r="B1907" s="2">
        <v>45295</v>
      </c>
      <c r="C1907" s="1" t="s">
        <v>1280</v>
      </c>
      <c r="D1907" s="1" t="s">
        <v>1771</v>
      </c>
      <c r="E1907" s="1">
        <v>1</v>
      </c>
      <c r="F1907" s="1">
        <v>399</v>
      </c>
      <c r="G1907" s="1">
        <v>0</v>
      </c>
      <c r="H1907" s="1" t="s">
        <v>1801</v>
      </c>
      <c r="I1907" s="1" t="s">
        <v>1815</v>
      </c>
      <c r="J1907" s="1" t="s">
        <v>1815</v>
      </c>
      <c r="K1907" s="1" t="s">
        <v>1810</v>
      </c>
      <c r="L1907" s="1">
        <v>80</v>
      </c>
      <c r="M1907" s="1">
        <v>257</v>
      </c>
      <c r="N1907">
        <f t="shared" si="261"/>
        <v>399</v>
      </c>
      <c r="O1907">
        <f t="shared" si="262"/>
        <v>257</v>
      </c>
      <c r="P1907">
        <f t="shared" si="263"/>
        <v>142</v>
      </c>
      <c r="Q1907">
        <f t="shared" si="264"/>
        <v>0.35588972431077692</v>
      </c>
      <c r="R1907">
        <f t="shared" si="265"/>
        <v>0</v>
      </c>
      <c r="S1907">
        <f t="shared" si="266"/>
        <v>0</v>
      </c>
      <c r="T1907" t="str">
        <f t="shared" si="267"/>
        <v>Jan</v>
      </c>
      <c r="U1907" t="str">
        <f t="shared" si="268"/>
        <v>Jan-2024</v>
      </c>
      <c r="V1907" s="3">
        <f t="shared" si="269"/>
        <v>45292</v>
      </c>
      <c r="W1907" t="str">
        <f>VLOOKUP(D1907,Products!A:G,3,FALSE)</f>
        <v>Beauty &amp; Personal Care</v>
      </c>
      <c r="X1907" t="str">
        <f>VLOOKUP(D1907,Products!A:G,2,FALSE)</f>
        <v>Perfume</v>
      </c>
    </row>
    <row r="1908" spans="1:24">
      <c r="A1908" s="1" t="s">
        <v>3720</v>
      </c>
      <c r="B1908" s="2">
        <v>45616</v>
      </c>
      <c r="C1908" s="1" t="s">
        <v>645</v>
      </c>
      <c r="D1908" s="1" t="s">
        <v>1789</v>
      </c>
      <c r="E1908" s="1">
        <v>4</v>
      </c>
      <c r="F1908" s="1">
        <v>999</v>
      </c>
      <c r="G1908" s="1">
        <v>599.4</v>
      </c>
      <c r="H1908" s="1" t="s">
        <v>1823</v>
      </c>
      <c r="I1908" s="1" t="s">
        <v>1802</v>
      </c>
      <c r="J1908" s="1" t="s">
        <v>1802</v>
      </c>
      <c r="K1908" s="1" t="s">
        <v>1807</v>
      </c>
      <c r="L1908" s="1">
        <v>100</v>
      </c>
      <c r="M1908" s="1">
        <v>727</v>
      </c>
      <c r="N1908">
        <f t="shared" si="261"/>
        <v>3396.6</v>
      </c>
      <c r="O1908">
        <f t="shared" si="262"/>
        <v>2908</v>
      </c>
      <c r="P1908">
        <f t="shared" si="263"/>
        <v>488.59999999999991</v>
      </c>
      <c r="Q1908">
        <f t="shared" si="264"/>
        <v>0.14384973208502619</v>
      </c>
      <c r="R1908">
        <f t="shared" si="265"/>
        <v>3396.6</v>
      </c>
      <c r="S1908">
        <f t="shared" si="266"/>
        <v>488.59999999999991</v>
      </c>
      <c r="T1908" t="str">
        <f t="shared" si="267"/>
        <v>Nov</v>
      </c>
      <c r="U1908" t="str">
        <f t="shared" si="268"/>
        <v>Nov-2024</v>
      </c>
      <c r="V1908" s="3">
        <f t="shared" si="269"/>
        <v>45597</v>
      </c>
      <c r="W1908" t="str">
        <f>VLOOKUP(D1908,Products!A:G,3,FALSE)</f>
        <v>Sports &amp; Fitness</v>
      </c>
      <c r="X1908" t="str">
        <f>VLOOKUP(D1908,Products!A:G,2,FALSE)</f>
        <v>Dumbbells</v>
      </c>
    </row>
    <row r="1909" spans="1:24">
      <c r="A1909" s="1" t="s">
        <v>3721</v>
      </c>
      <c r="B1909" s="2">
        <v>45693</v>
      </c>
      <c r="C1909" s="1" t="s">
        <v>500</v>
      </c>
      <c r="D1909" s="1" t="s">
        <v>1753</v>
      </c>
      <c r="E1909" s="1">
        <v>2</v>
      </c>
      <c r="F1909" s="1">
        <v>799</v>
      </c>
      <c r="G1909" s="1">
        <v>0</v>
      </c>
      <c r="H1909" s="1" t="s">
        <v>1801</v>
      </c>
      <c r="I1909" s="1" t="s">
        <v>1815</v>
      </c>
      <c r="J1909" s="1" t="s">
        <v>1815</v>
      </c>
      <c r="K1909" s="1" t="s">
        <v>1819</v>
      </c>
      <c r="L1909" s="1">
        <v>80</v>
      </c>
      <c r="M1909" s="1">
        <v>445</v>
      </c>
      <c r="N1909">
        <f t="shared" si="261"/>
        <v>1598</v>
      </c>
      <c r="O1909">
        <f t="shared" si="262"/>
        <v>890</v>
      </c>
      <c r="P1909">
        <f t="shared" si="263"/>
        <v>708</v>
      </c>
      <c r="Q1909">
        <f t="shared" si="264"/>
        <v>0.44305381727158949</v>
      </c>
      <c r="R1909">
        <f t="shared" si="265"/>
        <v>0</v>
      </c>
      <c r="S1909">
        <f t="shared" si="266"/>
        <v>0</v>
      </c>
      <c r="T1909" t="str">
        <f t="shared" si="267"/>
        <v>Feb</v>
      </c>
      <c r="U1909" t="str">
        <f t="shared" si="268"/>
        <v>Feb-2025</v>
      </c>
      <c r="V1909" s="3">
        <f t="shared" si="269"/>
        <v>45689</v>
      </c>
      <c r="W1909" t="str">
        <f>VLOOKUP(D1909,Products!A:G,3,FALSE)</f>
        <v>Beauty &amp; Personal Care</v>
      </c>
      <c r="X1909" t="str">
        <f>VLOOKUP(D1909,Products!A:G,2,FALSE)</f>
        <v>Face Wash</v>
      </c>
    </row>
    <row r="1910" spans="1:24">
      <c r="A1910" s="1" t="s">
        <v>3722</v>
      </c>
      <c r="B1910" s="2">
        <v>45422</v>
      </c>
      <c r="C1910" s="1" t="s">
        <v>582</v>
      </c>
      <c r="D1910" s="1" t="s">
        <v>1798</v>
      </c>
      <c r="E1910" s="1">
        <v>2</v>
      </c>
      <c r="F1910" s="1">
        <v>1299</v>
      </c>
      <c r="G1910" s="1">
        <v>389.7</v>
      </c>
      <c r="H1910" s="1" t="s">
        <v>1805</v>
      </c>
      <c r="I1910" s="1" t="s">
        <v>1802</v>
      </c>
      <c r="J1910" s="1" t="s">
        <v>1802</v>
      </c>
      <c r="K1910" s="1" t="s">
        <v>1817</v>
      </c>
      <c r="L1910" s="1">
        <v>50</v>
      </c>
      <c r="M1910" s="1">
        <v>1025</v>
      </c>
      <c r="N1910">
        <f t="shared" si="261"/>
        <v>2208.3000000000002</v>
      </c>
      <c r="O1910">
        <f t="shared" si="262"/>
        <v>2050</v>
      </c>
      <c r="P1910">
        <f t="shared" si="263"/>
        <v>158.30000000000018</v>
      </c>
      <c r="Q1910">
        <f t="shared" si="264"/>
        <v>7.1684100892089014E-2</v>
      </c>
      <c r="R1910">
        <f t="shared" si="265"/>
        <v>2208.3000000000002</v>
      </c>
      <c r="S1910">
        <f t="shared" si="266"/>
        <v>158.30000000000018</v>
      </c>
      <c r="T1910" t="str">
        <f t="shared" si="267"/>
        <v>May</v>
      </c>
      <c r="U1910" t="str">
        <f t="shared" si="268"/>
        <v>May-2024</v>
      </c>
      <c r="V1910" s="3">
        <f t="shared" si="269"/>
        <v>45413</v>
      </c>
      <c r="W1910" t="str">
        <f>VLOOKUP(D1910,Products!A:G,3,FALSE)</f>
        <v>Sports &amp; Fitness</v>
      </c>
      <c r="X1910" t="str">
        <f>VLOOKUP(D1910,Products!A:G,2,FALSE)</f>
        <v>Cricket Bat</v>
      </c>
    </row>
    <row r="1911" spans="1:24">
      <c r="A1911" s="1" t="s">
        <v>3723</v>
      </c>
      <c r="B1911" s="2">
        <v>45563</v>
      </c>
      <c r="C1911" s="1" t="s">
        <v>1325</v>
      </c>
      <c r="D1911" s="1" t="s">
        <v>1752</v>
      </c>
      <c r="E1911" s="1">
        <v>1</v>
      </c>
      <c r="F1911" s="1">
        <v>2999</v>
      </c>
      <c r="G1911" s="1">
        <v>0</v>
      </c>
      <c r="H1911" s="1" t="s">
        <v>1821</v>
      </c>
      <c r="I1911" s="1" t="s">
        <v>1815</v>
      </c>
      <c r="J1911" s="1" t="s">
        <v>1815</v>
      </c>
      <c r="K1911" s="1" t="s">
        <v>1810</v>
      </c>
      <c r="L1911" s="1">
        <v>40</v>
      </c>
      <c r="M1911" s="1">
        <v>1877</v>
      </c>
      <c r="N1911">
        <f t="shared" si="261"/>
        <v>2999</v>
      </c>
      <c r="O1911">
        <f t="shared" si="262"/>
        <v>1877</v>
      </c>
      <c r="P1911">
        <f t="shared" si="263"/>
        <v>1122</v>
      </c>
      <c r="Q1911">
        <f t="shared" si="264"/>
        <v>0.37412470823607868</v>
      </c>
      <c r="R1911">
        <f t="shared" si="265"/>
        <v>0</v>
      </c>
      <c r="S1911">
        <f t="shared" si="266"/>
        <v>0</v>
      </c>
      <c r="T1911" t="str">
        <f t="shared" si="267"/>
        <v>Sep</v>
      </c>
      <c r="U1911" t="str">
        <f t="shared" si="268"/>
        <v>Sep-2024</v>
      </c>
      <c r="V1911" s="3">
        <f t="shared" si="269"/>
        <v>45536</v>
      </c>
      <c r="W1911" t="str">
        <f>VLOOKUP(D1911,Products!A:G,3,FALSE)</f>
        <v>Beauty &amp; Personal Care</v>
      </c>
      <c r="X1911" t="str">
        <f>VLOOKUP(D1911,Products!A:G,2,FALSE)</f>
        <v>Face Wash</v>
      </c>
    </row>
    <row r="1912" spans="1:24">
      <c r="A1912" s="1" t="s">
        <v>3724</v>
      </c>
      <c r="B1912" s="2">
        <v>45485</v>
      </c>
      <c r="C1912" s="1" t="s">
        <v>1653</v>
      </c>
      <c r="D1912" s="1" t="s">
        <v>1752</v>
      </c>
      <c r="E1912" s="1">
        <v>2</v>
      </c>
      <c r="F1912" s="1">
        <v>2999</v>
      </c>
      <c r="G1912" s="1">
        <v>899.7</v>
      </c>
      <c r="H1912" s="1" t="s">
        <v>1823</v>
      </c>
      <c r="I1912" s="1" t="s">
        <v>1802</v>
      </c>
      <c r="J1912" s="1" t="s">
        <v>1802</v>
      </c>
      <c r="K1912" s="1" t="s">
        <v>1817</v>
      </c>
      <c r="L1912" s="1">
        <v>80</v>
      </c>
      <c r="M1912" s="1">
        <v>1877</v>
      </c>
      <c r="N1912">
        <f t="shared" si="261"/>
        <v>5098.3</v>
      </c>
      <c r="O1912">
        <f t="shared" si="262"/>
        <v>3754</v>
      </c>
      <c r="P1912">
        <f t="shared" si="263"/>
        <v>1344.3000000000002</v>
      </c>
      <c r="Q1912">
        <f t="shared" si="264"/>
        <v>0.2636761273365632</v>
      </c>
      <c r="R1912">
        <f t="shared" si="265"/>
        <v>5098.3</v>
      </c>
      <c r="S1912">
        <f t="shared" si="266"/>
        <v>1344.3000000000002</v>
      </c>
      <c r="T1912" t="str">
        <f t="shared" si="267"/>
        <v>Jul</v>
      </c>
      <c r="U1912" t="str">
        <f t="shared" si="268"/>
        <v>Jul-2024</v>
      </c>
      <c r="V1912" s="3">
        <f t="shared" si="269"/>
        <v>45474</v>
      </c>
      <c r="W1912" t="str">
        <f>VLOOKUP(D1912,Products!A:G,3,FALSE)</f>
        <v>Beauty &amp; Personal Care</v>
      </c>
      <c r="X1912" t="str">
        <f>VLOOKUP(D1912,Products!A:G,2,FALSE)</f>
        <v>Face Wash</v>
      </c>
    </row>
    <row r="1913" spans="1:24">
      <c r="A1913" s="1" t="s">
        <v>3725</v>
      </c>
      <c r="B1913" s="2">
        <v>45806</v>
      </c>
      <c r="C1913" s="1" t="s">
        <v>406</v>
      </c>
      <c r="D1913" s="1" t="s">
        <v>1778</v>
      </c>
      <c r="E1913" s="1">
        <v>2</v>
      </c>
      <c r="F1913" s="1">
        <v>499</v>
      </c>
      <c r="G1913" s="1">
        <v>149.69999999999999</v>
      </c>
      <c r="H1913" s="1" t="s">
        <v>1821</v>
      </c>
      <c r="I1913" s="1" t="s">
        <v>1802</v>
      </c>
      <c r="J1913" s="1" t="s">
        <v>1809</v>
      </c>
      <c r="K1913" s="1" t="s">
        <v>1807</v>
      </c>
      <c r="L1913" s="1">
        <v>50</v>
      </c>
      <c r="M1913" s="1">
        <v>323</v>
      </c>
      <c r="N1913">
        <f t="shared" si="261"/>
        <v>848.3</v>
      </c>
      <c r="O1913">
        <f t="shared" si="262"/>
        <v>646</v>
      </c>
      <c r="P1913">
        <f t="shared" si="263"/>
        <v>202.29999999999995</v>
      </c>
      <c r="Q1913">
        <f t="shared" si="264"/>
        <v>0.23847695390781559</v>
      </c>
      <c r="R1913">
        <f t="shared" si="265"/>
        <v>848.3</v>
      </c>
      <c r="S1913">
        <f t="shared" si="266"/>
        <v>202.29999999999995</v>
      </c>
      <c r="T1913" t="str">
        <f t="shared" si="267"/>
        <v>May</v>
      </c>
      <c r="U1913" t="str">
        <f t="shared" si="268"/>
        <v>May-2025</v>
      </c>
      <c r="V1913" s="3">
        <f t="shared" si="269"/>
        <v>45778</v>
      </c>
      <c r="W1913" t="str">
        <f>VLOOKUP(D1913,Products!A:G,3,FALSE)</f>
        <v>Sports &amp; Fitness</v>
      </c>
      <c r="X1913" t="str">
        <f>VLOOKUP(D1913,Products!A:G,2,FALSE)</f>
        <v>Yoga Mat</v>
      </c>
    </row>
    <row r="1914" spans="1:24">
      <c r="A1914" s="1" t="s">
        <v>3726</v>
      </c>
      <c r="B1914" s="2">
        <v>45811</v>
      </c>
      <c r="C1914" s="1" t="s">
        <v>750</v>
      </c>
      <c r="D1914" s="1" t="s">
        <v>1693</v>
      </c>
      <c r="E1914" s="1">
        <v>1</v>
      </c>
      <c r="F1914" s="1">
        <v>499</v>
      </c>
      <c r="G1914" s="1">
        <v>24.95</v>
      </c>
      <c r="H1914" s="1" t="s">
        <v>1821</v>
      </c>
      <c r="I1914" s="1" t="s">
        <v>1802</v>
      </c>
      <c r="J1914" s="1" t="s">
        <v>1802</v>
      </c>
      <c r="K1914" s="1" t="s">
        <v>1810</v>
      </c>
      <c r="L1914" s="1">
        <v>40</v>
      </c>
      <c r="M1914" s="1">
        <v>391</v>
      </c>
      <c r="N1914">
        <f t="shared" si="261"/>
        <v>474.05</v>
      </c>
      <c r="O1914">
        <f t="shared" si="262"/>
        <v>391</v>
      </c>
      <c r="P1914">
        <f t="shared" si="263"/>
        <v>83.050000000000011</v>
      </c>
      <c r="Q1914">
        <f t="shared" si="264"/>
        <v>0.17519249024364519</v>
      </c>
      <c r="R1914">
        <f t="shared" si="265"/>
        <v>474.05</v>
      </c>
      <c r="S1914">
        <f t="shared" si="266"/>
        <v>83.050000000000011</v>
      </c>
      <c r="T1914" t="str">
        <f t="shared" si="267"/>
        <v>Jun</v>
      </c>
      <c r="U1914" t="str">
        <f t="shared" si="268"/>
        <v>Jun-2025</v>
      </c>
      <c r="V1914" s="3">
        <f t="shared" si="269"/>
        <v>45809</v>
      </c>
      <c r="W1914" t="str">
        <f>VLOOKUP(D1914,Products!A:G,3,FALSE)</f>
        <v>Electronics</v>
      </c>
      <c r="X1914" t="str">
        <f>VLOOKUP(D1914,Products!A:G,2,FALSE)</f>
        <v>Power Bank</v>
      </c>
    </row>
    <row r="1915" spans="1:24">
      <c r="A1915" s="1" t="s">
        <v>3727</v>
      </c>
      <c r="B1915" s="2">
        <v>45368</v>
      </c>
      <c r="C1915" s="1" t="s">
        <v>357</v>
      </c>
      <c r="D1915" s="1" t="s">
        <v>1712</v>
      </c>
      <c r="E1915" s="1">
        <v>1</v>
      </c>
      <c r="F1915" s="1">
        <v>399</v>
      </c>
      <c r="G1915" s="1">
        <v>0</v>
      </c>
      <c r="H1915" s="1" t="s">
        <v>1805</v>
      </c>
      <c r="I1915" s="1" t="s">
        <v>1802</v>
      </c>
      <c r="J1915" s="1" t="s">
        <v>1809</v>
      </c>
      <c r="K1915" s="1" t="s">
        <v>1819</v>
      </c>
      <c r="L1915" s="1">
        <v>80</v>
      </c>
      <c r="M1915" s="1">
        <v>321</v>
      </c>
      <c r="N1915">
        <f t="shared" si="261"/>
        <v>399</v>
      </c>
      <c r="O1915">
        <f t="shared" si="262"/>
        <v>321</v>
      </c>
      <c r="P1915">
        <f t="shared" si="263"/>
        <v>78</v>
      </c>
      <c r="Q1915">
        <f t="shared" si="264"/>
        <v>0.19548872180451127</v>
      </c>
      <c r="R1915">
        <f t="shared" si="265"/>
        <v>399</v>
      </c>
      <c r="S1915">
        <f t="shared" si="266"/>
        <v>78</v>
      </c>
      <c r="T1915" t="str">
        <f t="shared" si="267"/>
        <v>Mar</v>
      </c>
      <c r="U1915" t="str">
        <f t="shared" si="268"/>
        <v>Mar-2024</v>
      </c>
      <c r="V1915" s="3">
        <f t="shared" si="269"/>
        <v>45352</v>
      </c>
      <c r="W1915" t="str">
        <f>VLOOKUP(D1915,Products!A:G,3,FALSE)</f>
        <v>Fashion</v>
      </c>
      <c r="X1915" t="str">
        <f>VLOOKUP(D1915,Products!A:G,2,FALSE)</f>
        <v>Jacket</v>
      </c>
    </row>
    <row r="1916" spans="1:24">
      <c r="A1916" s="1" t="s">
        <v>3728</v>
      </c>
      <c r="B1916" s="2">
        <v>45601</v>
      </c>
      <c r="C1916" s="1" t="s">
        <v>806</v>
      </c>
      <c r="D1916" s="1" t="s">
        <v>1773</v>
      </c>
      <c r="E1916" s="1">
        <v>3</v>
      </c>
      <c r="F1916" s="1">
        <v>6999</v>
      </c>
      <c r="G1916" s="1">
        <v>0</v>
      </c>
      <c r="H1916" s="1" t="s">
        <v>1823</v>
      </c>
      <c r="I1916" s="1" t="s">
        <v>1815</v>
      </c>
      <c r="J1916" s="1" t="s">
        <v>1815</v>
      </c>
      <c r="K1916" s="1" t="s">
        <v>1819</v>
      </c>
      <c r="L1916" s="1">
        <v>80</v>
      </c>
      <c r="M1916" s="1">
        <v>4949</v>
      </c>
      <c r="N1916">
        <f t="shared" si="261"/>
        <v>20997</v>
      </c>
      <c r="O1916">
        <f t="shared" si="262"/>
        <v>14847</v>
      </c>
      <c r="P1916">
        <f t="shared" si="263"/>
        <v>6150</v>
      </c>
      <c r="Q1916">
        <f t="shared" si="264"/>
        <v>0.29289898556936705</v>
      </c>
      <c r="R1916">
        <f t="shared" si="265"/>
        <v>0</v>
      </c>
      <c r="S1916">
        <f t="shared" si="266"/>
        <v>0</v>
      </c>
      <c r="T1916" t="str">
        <f t="shared" si="267"/>
        <v>Nov</v>
      </c>
      <c r="U1916" t="str">
        <f t="shared" si="268"/>
        <v>Nov-2024</v>
      </c>
      <c r="V1916" s="3">
        <f t="shared" si="269"/>
        <v>45597</v>
      </c>
      <c r="W1916" t="str">
        <f>VLOOKUP(D1916,Products!A:G,3,FALSE)</f>
        <v>Beauty &amp; Personal Care</v>
      </c>
      <c r="X1916" t="str">
        <f>VLOOKUP(D1916,Products!A:G,2,FALSE)</f>
        <v>Perfume</v>
      </c>
    </row>
    <row r="1917" spans="1:24">
      <c r="A1917" s="1" t="s">
        <v>3729</v>
      </c>
      <c r="B1917" s="2">
        <v>45868</v>
      </c>
      <c r="C1917" s="1" t="s">
        <v>710</v>
      </c>
      <c r="D1917" s="1" t="s">
        <v>1682</v>
      </c>
      <c r="E1917" s="1">
        <v>4</v>
      </c>
      <c r="F1917" s="1">
        <v>1599</v>
      </c>
      <c r="G1917" s="1">
        <v>639.6</v>
      </c>
      <c r="H1917" s="1" t="s">
        <v>1821</v>
      </c>
      <c r="I1917" s="1" t="s">
        <v>1802</v>
      </c>
      <c r="J1917" s="1" t="s">
        <v>1809</v>
      </c>
      <c r="K1917" s="1" t="s">
        <v>1810</v>
      </c>
      <c r="L1917" s="1">
        <v>40</v>
      </c>
      <c r="M1917" s="1">
        <v>1169</v>
      </c>
      <c r="N1917">
        <f t="shared" si="261"/>
        <v>5756.4</v>
      </c>
      <c r="O1917">
        <f t="shared" si="262"/>
        <v>4676</v>
      </c>
      <c r="P1917">
        <f t="shared" si="263"/>
        <v>1080.3999999999996</v>
      </c>
      <c r="Q1917">
        <f t="shared" si="264"/>
        <v>0.18768674866235838</v>
      </c>
      <c r="R1917">
        <f t="shared" si="265"/>
        <v>5756.4</v>
      </c>
      <c r="S1917">
        <f t="shared" si="266"/>
        <v>1080.3999999999996</v>
      </c>
      <c r="T1917" t="str">
        <f t="shared" si="267"/>
        <v>Jul</v>
      </c>
      <c r="U1917" t="str">
        <f t="shared" si="268"/>
        <v>Jul-2025</v>
      </c>
      <c r="V1917" s="3">
        <f t="shared" si="269"/>
        <v>45839</v>
      </c>
      <c r="W1917" t="str">
        <f>VLOOKUP(D1917,Products!A:G,3,FALSE)</f>
        <v>Electronics</v>
      </c>
      <c r="X1917" t="str">
        <f>VLOOKUP(D1917,Products!A:G,2,FALSE)</f>
        <v>Headphones</v>
      </c>
    </row>
    <row r="1918" spans="1:24">
      <c r="A1918" s="1" t="s">
        <v>3730</v>
      </c>
      <c r="B1918" s="2">
        <v>45725</v>
      </c>
      <c r="C1918" s="1" t="s">
        <v>645</v>
      </c>
      <c r="D1918" s="1" t="s">
        <v>1688</v>
      </c>
      <c r="E1918" s="1">
        <v>4</v>
      </c>
      <c r="F1918" s="1">
        <v>999</v>
      </c>
      <c r="G1918" s="1">
        <v>599.4</v>
      </c>
      <c r="H1918" s="1" t="s">
        <v>1801</v>
      </c>
      <c r="I1918" s="1" t="s">
        <v>1802</v>
      </c>
      <c r="J1918" s="1" t="s">
        <v>1802</v>
      </c>
      <c r="K1918" s="1" t="s">
        <v>1813</v>
      </c>
      <c r="L1918" s="1">
        <v>100</v>
      </c>
      <c r="M1918" s="1">
        <v>813</v>
      </c>
      <c r="N1918">
        <f t="shared" si="261"/>
        <v>3396.6</v>
      </c>
      <c r="O1918">
        <f t="shared" si="262"/>
        <v>3252</v>
      </c>
      <c r="P1918">
        <f t="shared" si="263"/>
        <v>144.59999999999991</v>
      </c>
      <c r="Q1918">
        <f t="shared" si="264"/>
        <v>4.2571983748454313E-2</v>
      </c>
      <c r="R1918">
        <f t="shared" si="265"/>
        <v>3396.6</v>
      </c>
      <c r="S1918">
        <f t="shared" si="266"/>
        <v>144.59999999999991</v>
      </c>
      <c r="T1918" t="str">
        <f t="shared" si="267"/>
        <v>Mar</v>
      </c>
      <c r="U1918" t="str">
        <f t="shared" si="268"/>
        <v>Mar-2025</v>
      </c>
      <c r="V1918" s="3">
        <f t="shared" si="269"/>
        <v>45717</v>
      </c>
      <c r="W1918" t="str">
        <f>VLOOKUP(D1918,Products!A:G,3,FALSE)</f>
        <v>Electronics</v>
      </c>
      <c r="X1918" t="str">
        <f>VLOOKUP(D1918,Products!A:G,2,FALSE)</f>
        <v>Smartwatch</v>
      </c>
    </row>
    <row r="1919" spans="1:24">
      <c r="A1919" s="1" t="s">
        <v>3731</v>
      </c>
      <c r="B1919" s="2">
        <v>45848</v>
      </c>
      <c r="C1919" s="1" t="s">
        <v>106</v>
      </c>
      <c r="D1919" s="1" t="s">
        <v>1722</v>
      </c>
      <c r="E1919" s="1">
        <v>1</v>
      </c>
      <c r="F1919" s="1">
        <v>399</v>
      </c>
      <c r="G1919" s="1">
        <v>39.9</v>
      </c>
      <c r="H1919" s="1" t="s">
        <v>1823</v>
      </c>
      <c r="I1919" s="1" t="s">
        <v>1802</v>
      </c>
      <c r="J1919" s="1" t="s">
        <v>1802</v>
      </c>
      <c r="K1919" s="1" t="s">
        <v>1813</v>
      </c>
      <c r="L1919" s="1">
        <v>60</v>
      </c>
      <c r="M1919" s="1">
        <v>315</v>
      </c>
      <c r="N1919">
        <f t="shared" si="261"/>
        <v>359.1</v>
      </c>
      <c r="O1919">
        <f t="shared" si="262"/>
        <v>315</v>
      </c>
      <c r="P1919">
        <f t="shared" si="263"/>
        <v>44.100000000000023</v>
      </c>
      <c r="Q1919">
        <f t="shared" si="264"/>
        <v>0.1228070175438597</v>
      </c>
      <c r="R1919">
        <f t="shared" si="265"/>
        <v>359.1</v>
      </c>
      <c r="S1919">
        <f t="shared" si="266"/>
        <v>44.100000000000023</v>
      </c>
      <c r="T1919" t="str">
        <f t="shared" si="267"/>
        <v>Jul</v>
      </c>
      <c r="U1919" t="str">
        <f t="shared" si="268"/>
        <v>Jul-2025</v>
      </c>
      <c r="V1919" s="3">
        <f t="shared" si="269"/>
        <v>45839</v>
      </c>
      <c r="W1919" t="str">
        <f>VLOOKUP(D1919,Products!A:G,3,FALSE)</f>
        <v>Home &amp; Kitchen</v>
      </c>
      <c r="X1919" t="str">
        <f>VLOOKUP(D1919,Products!A:G,2,FALSE)</f>
        <v>Mixer Grinder</v>
      </c>
    </row>
    <row r="1920" spans="1:24">
      <c r="A1920" s="1" t="s">
        <v>3732</v>
      </c>
      <c r="B1920" s="2">
        <v>45718</v>
      </c>
      <c r="C1920" s="1" t="s">
        <v>1136</v>
      </c>
      <c r="D1920" s="1" t="s">
        <v>1789</v>
      </c>
      <c r="E1920" s="1">
        <v>1</v>
      </c>
      <c r="F1920" s="1">
        <v>999</v>
      </c>
      <c r="G1920" s="1">
        <v>49.95</v>
      </c>
      <c r="H1920" s="1" t="s">
        <v>1801</v>
      </c>
      <c r="I1920" s="1" t="s">
        <v>1802</v>
      </c>
      <c r="J1920" s="1" t="s">
        <v>1802</v>
      </c>
      <c r="K1920" s="1" t="s">
        <v>1817</v>
      </c>
      <c r="L1920" s="1">
        <v>50</v>
      </c>
      <c r="M1920" s="1">
        <v>727</v>
      </c>
      <c r="N1920">
        <f t="shared" si="261"/>
        <v>949.05</v>
      </c>
      <c r="O1920">
        <f t="shared" si="262"/>
        <v>727</v>
      </c>
      <c r="P1920">
        <f t="shared" si="263"/>
        <v>222.04999999999995</v>
      </c>
      <c r="Q1920">
        <f t="shared" si="264"/>
        <v>0.23397081291818131</v>
      </c>
      <c r="R1920">
        <f t="shared" si="265"/>
        <v>949.05</v>
      </c>
      <c r="S1920">
        <f t="shared" si="266"/>
        <v>222.04999999999995</v>
      </c>
      <c r="T1920" t="str">
        <f t="shared" si="267"/>
        <v>Mar</v>
      </c>
      <c r="U1920" t="str">
        <f t="shared" si="268"/>
        <v>Mar-2025</v>
      </c>
      <c r="V1920" s="3">
        <f t="shared" si="269"/>
        <v>45717</v>
      </c>
      <c r="W1920" t="str">
        <f>VLOOKUP(D1920,Products!A:G,3,FALSE)</f>
        <v>Sports &amp; Fitness</v>
      </c>
      <c r="X1920" t="str">
        <f>VLOOKUP(D1920,Products!A:G,2,FALSE)</f>
        <v>Dumbbells</v>
      </c>
    </row>
    <row r="1921" spans="1:24">
      <c r="A1921" s="1" t="s">
        <v>3733</v>
      </c>
      <c r="B1921" s="2">
        <v>45613</v>
      </c>
      <c r="C1921" s="1" t="s">
        <v>1625</v>
      </c>
      <c r="D1921" s="1" t="s">
        <v>1682</v>
      </c>
      <c r="E1921" s="1">
        <v>4</v>
      </c>
      <c r="F1921" s="1">
        <v>1599</v>
      </c>
      <c r="G1921" s="1">
        <v>959.4</v>
      </c>
      <c r="H1921" s="1" t="s">
        <v>1801</v>
      </c>
      <c r="I1921" s="1" t="s">
        <v>1802</v>
      </c>
      <c r="J1921" s="1" t="s">
        <v>1802</v>
      </c>
      <c r="K1921" s="1" t="s">
        <v>1810</v>
      </c>
      <c r="L1921" s="1">
        <v>100</v>
      </c>
      <c r="M1921" s="1">
        <v>1169</v>
      </c>
      <c r="N1921">
        <f t="shared" si="261"/>
        <v>5436.6</v>
      </c>
      <c r="O1921">
        <f t="shared" si="262"/>
        <v>4676</v>
      </c>
      <c r="P1921">
        <f t="shared" si="263"/>
        <v>760.60000000000036</v>
      </c>
      <c r="Q1921">
        <f t="shared" si="264"/>
        <v>0.1399036162307325</v>
      </c>
      <c r="R1921">
        <f t="shared" si="265"/>
        <v>5436.6</v>
      </c>
      <c r="S1921">
        <f t="shared" si="266"/>
        <v>760.60000000000036</v>
      </c>
      <c r="T1921" t="str">
        <f t="shared" si="267"/>
        <v>Nov</v>
      </c>
      <c r="U1921" t="str">
        <f t="shared" si="268"/>
        <v>Nov-2024</v>
      </c>
      <c r="V1921" s="3">
        <f t="shared" si="269"/>
        <v>45597</v>
      </c>
      <c r="W1921" t="str">
        <f>VLOOKUP(D1921,Products!A:G,3,FALSE)</f>
        <v>Electronics</v>
      </c>
      <c r="X1921" t="str">
        <f>VLOOKUP(D1921,Products!A:G,2,FALSE)</f>
        <v>Headphones</v>
      </c>
    </row>
    <row r="1922" spans="1:24">
      <c r="A1922" s="1" t="s">
        <v>3734</v>
      </c>
      <c r="B1922" s="2">
        <v>45570</v>
      </c>
      <c r="C1922" s="1" t="s">
        <v>1305</v>
      </c>
      <c r="D1922" s="1" t="s">
        <v>1789</v>
      </c>
      <c r="E1922" s="1">
        <v>4</v>
      </c>
      <c r="F1922" s="1">
        <v>999</v>
      </c>
      <c r="G1922" s="1">
        <v>199.8</v>
      </c>
      <c r="H1922" s="1" t="s">
        <v>1823</v>
      </c>
      <c r="I1922" s="1" t="s">
        <v>1802</v>
      </c>
      <c r="J1922" s="1" t="s">
        <v>1809</v>
      </c>
      <c r="K1922" s="1" t="s">
        <v>1813</v>
      </c>
      <c r="L1922" s="1">
        <v>70</v>
      </c>
      <c r="M1922" s="1">
        <v>727</v>
      </c>
      <c r="N1922">
        <f t="shared" si="261"/>
        <v>3796.2</v>
      </c>
      <c r="O1922">
        <f t="shared" si="262"/>
        <v>2908</v>
      </c>
      <c r="P1922">
        <f t="shared" si="263"/>
        <v>888.19999999999982</v>
      </c>
      <c r="Q1922">
        <f t="shared" si="264"/>
        <v>0.23397081291818131</v>
      </c>
      <c r="R1922">
        <f t="shared" si="265"/>
        <v>3796.2</v>
      </c>
      <c r="S1922">
        <f t="shared" si="266"/>
        <v>888.19999999999982</v>
      </c>
      <c r="T1922" t="str">
        <f t="shared" si="267"/>
        <v>Oct</v>
      </c>
      <c r="U1922" t="str">
        <f t="shared" si="268"/>
        <v>Oct-2024</v>
      </c>
      <c r="V1922" s="3">
        <f t="shared" si="269"/>
        <v>45566</v>
      </c>
      <c r="W1922" t="str">
        <f>VLOOKUP(D1922,Products!A:G,3,FALSE)</f>
        <v>Sports &amp; Fitness</v>
      </c>
      <c r="X1922" t="str">
        <f>VLOOKUP(D1922,Products!A:G,2,FALSE)</f>
        <v>Dumbbells</v>
      </c>
    </row>
    <row r="1923" spans="1:24">
      <c r="A1923" s="1" t="s">
        <v>3735</v>
      </c>
      <c r="B1923" s="2">
        <v>45763</v>
      </c>
      <c r="C1923" s="1" t="s">
        <v>450</v>
      </c>
      <c r="D1923" s="1" t="s">
        <v>1745</v>
      </c>
      <c r="E1923" s="1">
        <v>1</v>
      </c>
      <c r="F1923" s="1">
        <v>599</v>
      </c>
      <c r="G1923" s="1">
        <v>89.85</v>
      </c>
      <c r="H1923" s="1" t="s">
        <v>1823</v>
      </c>
      <c r="I1923" s="1" t="s">
        <v>1802</v>
      </c>
      <c r="J1923" s="1" t="s">
        <v>1802</v>
      </c>
      <c r="K1923" s="1" t="s">
        <v>1819</v>
      </c>
      <c r="L1923" s="1">
        <v>80</v>
      </c>
      <c r="M1923" s="1">
        <v>464</v>
      </c>
      <c r="N1923">
        <f t="shared" ref="N1923:N1986" si="270">E1923*F1923-G1923</f>
        <v>509.15</v>
      </c>
      <c r="O1923">
        <f t="shared" ref="O1923:O1986" si="271">E1923*M1923</f>
        <v>464</v>
      </c>
      <c r="P1923">
        <f t="shared" ref="P1923:P1986" si="272">N1923-O1923</f>
        <v>45.149999999999977</v>
      </c>
      <c r="Q1923">
        <f t="shared" ref="Q1923:Q1986" si="273">IFERROR(P1923/N1923,0)</f>
        <v>8.8677207109888995E-2</v>
      </c>
      <c r="R1923">
        <f t="shared" ref="R1923:R1986" si="274">IF(I1923="Cancelled",0,N1923)</f>
        <v>509.15</v>
      </c>
      <c r="S1923">
        <f t="shared" ref="S1923:S1986" si="275">IF(I1923="Cancelled",0,P1923)</f>
        <v>45.149999999999977</v>
      </c>
      <c r="T1923" t="str">
        <f t="shared" ref="T1923:T1986" si="276">TEXT(B1923,"mmm")</f>
        <v>Apr</v>
      </c>
      <c r="U1923" t="str">
        <f t="shared" ref="U1923:U1986" si="277">TEXT(B1923,"mmm-yyyy")</f>
        <v>Apr-2025</v>
      </c>
      <c r="V1923" s="3">
        <f t="shared" ref="V1923:V1986" si="278">DATE(YEAR(B1923),MONTH(B1923),1)</f>
        <v>45748</v>
      </c>
      <c r="W1923" t="str">
        <f>VLOOKUP(D1923,Products!A:G,3,FALSE)</f>
        <v>Home &amp; Kitchen</v>
      </c>
      <c r="X1923" t="str">
        <f>VLOOKUP(D1923,Products!A:G,2,FALSE)</f>
        <v>Storage Box</v>
      </c>
    </row>
    <row r="1924" spans="1:24">
      <c r="A1924" s="1" t="s">
        <v>3736</v>
      </c>
      <c r="B1924" s="2">
        <v>45759</v>
      </c>
      <c r="C1924" s="1" t="s">
        <v>1402</v>
      </c>
      <c r="D1924" s="1" t="s">
        <v>1778</v>
      </c>
      <c r="E1924" s="1">
        <v>3</v>
      </c>
      <c r="F1924" s="1">
        <v>499</v>
      </c>
      <c r="G1924" s="1">
        <v>0</v>
      </c>
      <c r="H1924" s="1" t="s">
        <v>1805</v>
      </c>
      <c r="I1924" s="1" t="s">
        <v>1815</v>
      </c>
      <c r="J1924" s="1" t="s">
        <v>1815</v>
      </c>
      <c r="K1924" s="1" t="s">
        <v>1810</v>
      </c>
      <c r="L1924" s="1">
        <v>80</v>
      </c>
      <c r="M1924" s="1">
        <v>323</v>
      </c>
      <c r="N1924">
        <f t="shared" si="270"/>
        <v>1497</v>
      </c>
      <c r="O1924">
        <f t="shared" si="271"/>
        <v>969</v>
      </c>
      <c r="P1924">
        <f t="shared" si="272"/>
        <v>528</v>
      </c>
      <c r="Q1924">
        <f t="shared" si="273"/>
        <v>0.35270541082164331</v>
      </c>
      <c r="R1924">
        <f t="shared" si="274"/>
        <v>0</v>
      </c>
      <c r="S1924">
        <f t="shared" si="275"/>
        <v>0</v>
      </c>
      <c r="T1924" t="str">
        <f t="shared" si="276"/>
        <v>Apr</v>
      </c>
      <c r="U1924" t="str">
        <f t="shared" si="277"/>
        <v>Apr-2025</v>
      </c>
      <c r="V1924" s="3">
        <f t="shared" si="278"/>
        <v>45748</v>
      </c>
      <c r="W1924" t="str">
        <f>VLOOKUP(D1924,Products!A:G,3,FALSE)</f>
        <v>Sports &amp; Fitness</v>
      </c>
      <c r="X1924" t="str">
        <f>VLOOKUP(D1924,Products!A:G,2,FALSE)</f>
        <v>Yoga Mat</v>
      </c>
    </row>
    <row r="1925" spans="1:24">
      <c r="A1925" s="1" t="s">
        <v>3737</v>
      </c>
      <c r="B1925" s="2">
        <v>45426</v>
      </c>
      <c r="C1925" s="1" t="s">
        <v>330</v>
      </c>
      <c r="D1925" s="1" t="s">
        <v>1685</v>
      </c>
      <c r="E1925" s="1">
        <v>1</v>
      </c>
      <c r="F1925" s="1">
        <v>2499</v>
      </c>
      <c r="G1925" s="1">
        <v>124.95</v>
      </c>
      <c r="H1925" s="1" t="s">
        <v>1812</v>
      </c>
      <c r="I1925" s="1" t="s">
        <v>1802</v>
      </c>
      <c r="J1925" s="1" t="s">
        <v>1802</v>
      </c>
      <c r="K1925" s="1" t="s">
        <v>1810</v>
      </c>
      <c r="L1925" s="1">
        <v>60</v>
      </c>
      <c r="M1925" s="1">
        <v>1599</v>
      </c>
      <c r="N1925">
        <f t="shared" si="270"/>
        <v>2374.0500000000002</v>
      </c>
      <c r="O1925">
        <f t="shared" si="271"/>
        <v>1599</v>
      </c>
      <c r="P1925">
        <f t="shared" si="272"/>
        <v>775.05000000000018</v>
      </c>
      <c r="Q1925">
        <f t="shared" si="273"/>
        <v>0.32646742907689397</v>
      </c>
      <c r="R1925">
        <f t="shared" si="274"/>
        <v>2374.0500000000002</v>
      </c>
      <c r="S1925">
        <f t="shared" si="275"/>
        <v>775.05000000000018</v>
      </c>
      <c r="T1925" t="str">
        <f t="shared" si="276"/>
        <v>May</v>
      </c>
      <c r="U1925" t="str">
        <f t="shared" si="277"/>
        <v>May-2024</v>
      </c>
      <c r="V1925" s="3">
        <f t="shared" si="278"/>
        <v>45413</v>
      </c>
      <c r="W1925" t="str">
        <f>VLOOKUP(D1925,Products!A:G,3,FALSE)</f>
        <v>Electronics</v>
      </c>
      <c r="X1925" t="str">
        <f>VLOOKUP(D1925,Products!A:G,2,FALSE)</f>
        <v>Smartwatch</v>
      </c>
    </row>
    <row r="1926" spans="1:24">
      <c r="A1926" s="1" t="s">
        <v>3738</v>
      </c>
      <c r="B1926" s="2">
        <v>45694</v>
      </c>
      <c r="C1926" s="1" t="s">
        <v>577</v>
      </c>
      <c r="D1926" s="1" t="s">
        <v>1712</v>
      </c>
      <c r="E1926" s="1">
        <v>1</v>
      </c>
      <c r="F1926" s="1">
        <v>399</v>
      </c>
      <c r="G1926" s="1">
        <v>59.85</v>
      </c>
      <c r="H1926" s="1" t="s">
        <v>1823</v>
      </c>
      <c r="I1926" s="1" t="s">
        <v>1802</v>
      </c>
      <c r="J1926" s="1" t="s">
        <v>1802</v>
      </c>
      <c r="K1926" s="1" t="s">
        <v>1813</v>
      </c>
      <c r="L1926" s="1">
        <v>50</v>
      </c>
      <c r="M1926" s="1">
        <v>321</v>
      </c>
      <c r="N1926">
        <f t="shared" si="270"/>
        <v>339.15</v>
      </c>
      <c r="O1926">
        <f t="shared" si="271"/>
        <v>321</v>
      </c>
      <c r="P1926">
        <f t="shared" si="272"/>
        <v>18.149999999999977</v>
      </c>
      <c r="Q1926">
        <f t="shared" si="273"/>
        <v>5.3516143299424973E-2</v>
      </c>
      <c r="R1926">
        <f t="shared" si="274"/>
        <v>339.15</v>
      </c>
      <c r="S1926">
        <f t="shared" si="275"/>
        <v>18.149999999999977</v>
      </c>
      <c r="T1926" t="str">
        <f t="shared" si="276"/>
        <v>Feb</v>
      </c>
      <c r="U1926" t="str">
        <f t="shared" si="277"/>
        <v>Feb-2025</v>
      </c>
      <c r="V1926" s="3">
        <f t="shared" si="278"/>
        <v>45689</v>
      </c>
      <c r="W1926" t="str">
        <f>VLOOKUP(D1926,Products!A:G,3,FALSE)</f>
        <v>Fashion</v>
      </c>
      <c r="X1926" t="str">
        <f>VLOOKUP(D1926,Products!A:G,2,FALSE)</f>
        <v>Jacket</v>
      </c>
    </row>
    <row r="1927" spans="1:24">
      <c r="A1927" s="1" t="s">
        <v>3739</v>
      </c>
      <c r="B1927" s="2">
        <v>45702</v>
      </c>
      <c r="C1927" s="1" t="s">
        <v>1151</v>
      </c>
      <c r="D1927" s="1" t="s">
        <v>1676</v>
      </c>
      <c r="E1927" s="1">
        <v>3</v>
      </c>
      <c r="F1927" s="1">
        <v>299</v>
      </c>
      <c r="G1927" s="1">
        <v>44.85</v>
      </c>
      <c r="H1927" s="1" t="s">
        <v>1823</v>
      </c>
      <c r="I1927" s="1" t="s">
        <v>1802</v>
      </c>
      <c r="J1927" s="1" t="s">
        <v>1802</v>
      </c>
      <c r="K1927" s="1" t="s">
        <v>1813</v>
      </c>
      <c r="L1927" s="1">
        <v>40</v>
      </c>
      <c r="M1927" s="1">
        <v>197</v>
      </c>
      <c r="N1927">
        <f t="shared" si="270"/>
        <v>852.15</v>
      </c>
      <c r="O1927">
        <f t="shared" si="271"/>
        <v>591</v>
      </c>
      <c r="P1927">
        <f t="shared" si="272"/>
        <v>261.14999999999998</v>
      </c>
      <c r="Q1927">
        <f t="shared" si="273"/>
        <v>0.30646013025875724</v>
      </c>
      <c r="R1927">
        <f t="shared" si="274"/>
        <v>852.15</v>
      </c>
      <c r="S1927">
        <f t="shared" si="275"/>
        <v>261.14999999999998</v>
      </c>
      <c r="T1927" t="str">
        <f t="shared" si="276"/>
        <v>Feb</v>
      </c>
      <c r="U1927" t="str">
        <f t="shared" si="277"/>
        <v>Feb-2025</v>
      </c>
      <c r="V1927" s="3">
        <f t="shared" si="278"/>
        <v>45689</v>
      </c>
      <c r="W1927" t="str">
        <f>VLOOKUP(D1927,Products!A:G,3,FALSE)</f>
        <v>Electronics</v>
      </c>
      <c r="X1927" t="str">
        <f>VLOOKUP(D1927,Products!A:G,2,FALSE)</f>
        <v>Laptop</v>
      </c>
    </row>
    <row r="1928" spans="1:24">
      <c r="A1928" s="1" t="s">
        <v>3740</v>
      </c>
      <c r="B1928" s="2">
        <v>45807</v>
      </c>
      <c r="C1928" s="1" t="s">
        <v>319</v>
      </c>
      <c r="D1928" s="1" t="s">
        <v>1690</v>
      </c>
      <c r="E1928" s="1">
        <v>4</v>
      </c>
      <c r="F1928" s="1">
        <v>6999</v>
      </c>
      <c r="G1928" s="1">
        <v>5599.2</v>
      </c>
      <c r="H1928" s="1" t="s">
        <v>1805</v>
      </c>
      <c r="I1928" s="1" t="s">
        <v>1802</v>
      </c>
      <c r="J1928" s="1" t="s">
        <v>1802</v>
      </c>
      <c r="K1928" s="1" t="s">
        <v>1810</v>
      </c>
      <c r="L1928" s="1">
        <v>80</v>
      </c>
      <c r="M1928" s="1">
        <v>4046</v>
      </c>
      <c r="N1928">
        <f t="shared" si="270"/>
        <v>22396.799999999999</v>
      </c>
      <c r="O1928">
        <f t="shared" si="271"/>
        <v>16184</v>
      </c>
      <c r="P1928">
        <f t="shared" si="272"/>
        <v>6212.7999999999993</v>
      </c>
      <c r="Q1928">
        <f t="shared" si="273"/>
        <v>0.27739677096728099</v>
      </c>
      <c r="R1928">
        <f t="shared" si="274"/>
        <v>22396.799999999999</v>
      </c>
      <c r="S1928">
        <f t="shared" si="275"/>
        <v>6212.7999999999993</v>
      </c>
      <c r="T1928" t="str">
        <f t="shared" si="276"/>
        <v>May</v>
      </c>
      <c r="U1928" t="str">
        <f t="shared" si="277"/>
        <v>May-2025</v>
      </c>
      <c r="V1928" s="3">
        <f t="shared" si="278"/>
        <v>45778</v>
      </c>
      <c r="W1928" t="str">
        <f>VLOOKUP(D1928,Products!A:G,3,FALSE)</f>
        <v>Electronics</v>
      </c>
      <c r="X1928" t="str">
        <f>VLOOKUP(D1928,Products!A:G,2,FALSE)</f>
        <v>Power Bank</v>
      </c>
    </row>
    <row r="1929" spans="1:24">
      <c r="A1929" s="1" t="s">
        <v>3741</v>
      </c>
      <c r="B1929" s="2">
        <v>45439</v>
      </c>
      <c r="C1929" s="1" t="s">
        <v>404</v>
      </c>
      <c r="D1929" s="1" t="s">
        <v>1793</v>
      </c>
      <c r="E1929" s="1">
        <v>3</v>
      </c>
      <c r="F1929" s="1">
        <v>299</v>
      </c>
      <c r="G1929" s="1">
        <v>44.85</v>
      </c>
      <c r="H1929" s="1" t="s">
        <v>1821</v>
      </c>
      <c r="I1929" s="1" t="s">
        <v>1802</v>
      </c>
      <c r="J1929" s="1" t="s">
        <v>1802</v>
      </c>
      <c r="K1929" s="1" t="s">
        <v>1810</v>
      </c>
      <c r="L1929" s="1">
        <v>40</v>
      </c>
      <c r="M1929" s="1">
        <v>221</v>
      </c>
      <c r="N1929">
        <f t="shared" si="270"/>
        <v>852.15</v>
      </c>
      <c r="O1929">
        <f t="shared" si="271"/>
        <v>663</v>
      </c>
      <c r="P1929">
        <f t="shared" si="272"/>
        <v>189.14999999999998</v>
      </c>
      <c r="Q1929">
        <f t="shared" si="273"/>
        <v>0.22196796338672767</v>
      </c>
      <c r="R1929">
        <f t="shared" si="274"/>
        <v>852.15</v>
      </c>
      <c r="S1929">
        <f t="shared" si="275"/>
        <v>189.14999999999998</v>
      </c>
      <c r="T1929" t="str">
        <f t="shared" si="276"/>
        <v>May</v>
      </c>
      <c r="U1929" t="str">
        <f t="shared" si="277"/>
        <v>May-2024</v>
      </c>
      <c r="V1929" s="3">
        <f t="shared" si="278"/>
        <v>45413</v>
      </c>
      <c r="W1929" t="str">
        <f>VLOOKUP(D1929,Products!A:G,3,FALSE)</f>
        <v>Sports &amp; Fitness</v>
      </c>
      <c r="X1929" t="str">
        <f>VLOOKUP(D1929,Products!A:G,2,FALSE)</f>
        <v>Fitness Band</v>
      </c>
    </row>
    <row r="1930" spans="1:24">
      <c r="A1930" s="1" t="s">
        <v>3742</v>
      </c>
      <c r="B1930" s="2">
        <v>45519</v>
      </c>
      <c r="C1930" s="1" t="s">
        <v>858</v>
      </c>
      <c r="D1930" s="1" t="s">
        <v>1798</v>
      </c>
      <c r="E1930" s="1">
        <v>1</v>
      </c>
      <c r="F1930" s="1">
        <v>1299</v>
      </c>
      <c r="G1930" s="1">
        <v>129.9</v>
      </c>
      <c r="H1930" s="1" t="s">
        <v>1801</v>
      </c>
      <c r="I1930" s="1" t="s">
        <v>1802</v>
      </c>
      <c r="J1930" s="1" t="s">
        <v>1809</v>
      </c>
      <c r="K1930" s="1" t="s">
        <v>1807</v>
      </c>
      <c r="L1930" s="1">
        <v>60</v>
      </c>
      <c r="M1930" s="1">
        <v>1025</v>
      </c>
      <c r="N1930">
        <f t="shared" si="270"/>
        <v>1169.0999999999999</v>
      </c>
      <c r="O1930">
        <f t="shared" si="271"/>
        <v>1025</v>
      </c>
      <c r="P1930">
        <f t="shared" si="272"/>
        <v>144.09999999999991</v>
      </c>
      <c r="Q1930">
        <f t="shared" si="273"/>
        <v>0.12325720639808393</v>
      </c>
      <c r="R1930">
        <f t="shared" si="274"/>
        <v>1169.0999999999999</v>
      </c>
      <c r="S1930">
        <f t="shared" si="275"/>
        <v>144.09999999999991</v>
      </c>
      <c r="T1930" t="str">
        <f t="shared" si="276"/>
        <v>Aug</v>
      </c>
      <c r="U1930" t="str">
        <f t="shared" si="277"/>
        <v>Aug-2024</v>
      </c>
      <c r="V1930" s="3">
        <f t="shared" si="278"/>
        <v>45505</v>
      </c>
      <c r="W1930" t="str">
        <f>VLOOKUP(D1930,Products!A:G,3,FALSE)</f>
        <v>Sports &amp; Fitness</v>
      </c>
      <c r="X1930" t="str">
        <f>VLOOKUP(D1930,Products!A:G,2,FALSE)</f>
        <v>Cricket Bat</v>
      </c>
    </row>
    <row r="1931" spans="1:24">
      <c r="A1931" s="1" t="s">
        <v>3743</v>
      </c>
      <c r="B1931" s="2">
        <v>45419</v>
      </c>
      <c r="C1931" s="1" t="s">
        <v>1031</v>
      </c>
      <c r="D1931" s="1" t="s">
        <v>1688</v>
      </c>
      <c r="E1931" s="1">
        <v>4</v>
      </c>
      <c r="F1931" s="1">
        <v>999</v>
      </c>
      <c r="G1931" s="1">
        <v>799.2</v>
      </c>
      <c r="H1931" s="1" t="s">
        <v>1801</v>
      </c>
      <c r="I1931" s="1" t="s">
        <v>1802</v>
      </c>
      <c r="J1931" s="1" t="s">
        <v>1802</v>
      </c>
      <c r="K1931" s="1" t="s">
        <v>1813</v>
      </c>
      <c r="L1931" s="1">
        <v>50</v>
      </c>
      <c r="M1931" s="1">
        <v>813</v>
      </c>
      <c r="N1931">
        <f t="shared" si="270"/>
        <v>3196.8</v>
      </c>
      <c r="O1931">
        <f t="shared" si="271"/>
        <v>3252</v>
      </c>
      <c r="P1931">
        <f t="shared" si="272"/>
        <v>-55.199999999999818</v>
      </c>
      <c r="Q1931">
        <f t="shared" si="273"/>
        <v>-1.7267267267267208E-2</v>
      </c>
      <c r="R1931">
        <f t="shared" si="274"/>
        <v>3196.8</v>
      </c>
      <c r="S1931">
        <f t="shared" si="275"/>
        <v>-55.199999999999818</v>
      </c>
      <c r="T1931" t="str">
        <f t="shared" si="276"/>
        <v>May</v>
      </c>
      <c r="U1931" t="str">
        <f t="shared" si="277"/>
        <v>May-2024</v>
      </c>
      <c r="V1931" s="3">
        <f t="shared" si="278"/>
        <v>45413</v>
      </c>
      <c r="W1931" t="str">
        <f>VLOOKUP(D1931,Products!A:G,3,FALSE)</f>
        <v>Electronics</v>
      </c>
      <c r="X1931" t="str">
        <f>VLOOKUP(D1931,Products!A:G,2,FALSE)</f>
        <v>Smartwatch</v>
      </c>
    </row>
    <row r="1932" spans="1:24">
      <c r="A1932" s="1" t="s">
        <v>3744</v>
      </c>
      <c r="B1932" s="2">
        <v>45812</v>
      </c>
      <c r="C1932" s="1" t="s">
        <v>1194</v>
      </c>
      <c r="D1932" s="1" t="s">
        <v>1795</v>
      </c>
      <c r="E1932" s="1">
        <v>1</v>
      </c>
      <c r="F1932" s="1">
        <v>499</v>
      </c>
      <c r="G1932" s="1">
        <v>0</v>
      </c>
      <c r="H1932" s="1" t="s">
        <v>1801</v>
      </c>
      <c r="I1932" s="1" t="s">
        <v>1815</v>
      </c>
      <c r="J1932" s="1" t="s">
        <v>1815</v>
      </c>
      <c r="K1932" s="1" t="s">
        <v>1813</v>
      </c>
      <c r="L1932" s="1">
        <v>50</v>
      </c>
      <c r="M1932" s="1">
        <v>324</v>
      </c>
      <c r="N1932">
        <f t="shared" si="270"/>
        <v>499</v>
      </c>
      <c r="O1932">
        <f t="shared" si="271"/>
        <v>324</v>
      </c>
      <c r="P1932">
        <f t="shared" si="272"/>
        <v>175</v>
      </c>
      <c r="Q1932">
        <f t="shared" si="273"/>
        <v>0.35070140280561124</v>
      </c>
      <c r="R1932">
        <f t="shared" si="274"/>
        <v>0</v>
      </c>
      <c r="S1932">
        <f t="shared" si="275"/>
        <v>0</v>
      </c>
      <c r="T1932" t="str">
        <f t="shared" si="276"/>
        <v>Jun</v>
      </c>
      <c r="U1932" t="str">
        <f t="shared" si="277"/>
        <v>Jun-2025</v>
      </c>
      <c r="V1932" s="3">
        <f t="shared" si="278"/>
        <v>45809</v>
      </c>
      <c r="W1932" t="str">
        <f>VLOOKUP(D1932,Products!A:G,3,FALSE)</f>
        <v>Sports &amp; Fitness</v>
      </c>
      <c r="X1932" t="str">
        <f>VLOOKUP(D1932,Products!A:G,2,FALSE)</f>
        <v>Cricket Bat</v>
      </c>
    </row>
    <row r="1933" spans="1:24">
      <c r="A1933" s="1" t="s">
        <v>3745</v>
      </c>
      <c r="B1933" s="2">
        <v>45497</v>
      </c>
      <c r="C1933" s="1" t="s">
        <v>1610</v>
      </c>
      <c r="D1933" s="1" t="s">
        <v>1682</v>
      </c>
      <c r="E1933" s="1">
        <v>1</v>
      </c>
      <c r="F1933" s="1">
        <v>1599</v>
      </c>
      <c r="G1933" s="1">
        <v>79.95</v>
      </c>
      <c r="H1933" s="1" t="s">
        <v>1823</v>
      </c>
      <c r="I1933" s="1" t="s">
        <v>1802</v>
      </c>
      <c r="J1933" s="1" t="s">
        <v>1809</v>
      </c>
      <c r="K1933" s="1" t="s">
        <v>1807</v>
      </c>
      <c r="L1933" s="1">
        <v>60</v>
      </c>
      <c r="M1933" s="1">
        <v>1169</v>
      </c>
      <c r="N1933">
        <f t="shared" si="270"/>
        <v>1519.05</v>
      </c>
      <c r="O1933">
        <f t="shared" si="271"/>
        <v>1169</v>
      </c>
      <c r="P1933">
        <f t="shared" si="272"/>
        <v>350.04999999999995</v>
      </c>
      <c r="Q1933">
        <f t="shared" si="273"/>
        <v>0.230440077680129</v>
      </c>
      <c r="R1933">
        <f t="shared" si="274"/>
        <v>1519.05</v>
      </c>
      <c r="S1933">
        <f t="shared" si="275"/>
        <v>350.04999999999995</v>
      </c>
      <c r="T1933" t="str">
        <f t="shared" si="276"/>
        <v>Jul</v>
      </c>
      <c r="U1933" t="str">
        <f t="shared" si="277"/>
        <v>Jul-2024</v>
      </c>
      <c r="V1933" s="3">
        <f t="shared" si="278"/>
        <v>45474</v>
      </c>
      <c r="W1933" t="str">
        <f>VLOOKUP(D1933,Products!A:G,3,FALSE)</f>
        <v>Electronics</v>
      </c>
      <c r="X1933" t="str">
        <f>VLOOKUP(D1933,Products!A:G,2,FALSE)</f>
        <v>Headphones</v>
      </c>
    </row>
    <row r="1934" spans="1:24">
      <c r="A1934" s="1" t="s">
        <v>3746</v>
      </c>
      <c r="B1934" s="2">
        <v>45305</v>
      </c>
      <c r="C1934" s="1" t="s">
        <v>544</v>
      </c>
      <c r="D1934" s="1" t="s">
        <v>1790</v>
      </c>
      <c r="E1934" s="1">
        <v>1</v>
      </c>
      <c r="F1934" s="1">
        <v>999</v>
      </c>
      <c r="G1934" s="1">
        <v>0</v>
      </c>
      <c r="H1934" s="1" t="s">
        <v>1805</v>
      </c>
      <c r="I1934" s="1" t="s">
        <v>1815</v>
      </c>
      <c r="J1934" s="1" t="s">
        <v>1815</v>
      </c>
      <c r="K1934" s="1" t="s">
        <v>1813</v>
      </c>
      <c r="L1934" s="1">
        <v>80</v>
      </c>
      <c r="M1934" s="1">
        <v>629</v>
      </c>
      <c r="N1934">
        <f t="shared" si="270"/>
        <v>999</v>
      </c>
      <c r="O1934">
        <f t="shared" si="271"/>
        <v>629</v>
      </c>
      <c r="P1934">
        <f t="shared" si="272"/>
        <v>370</v>
      </c>
      <c r="Q1934">
        <f t="shared" si="273"/>
        <v>0.37037037037037035</v>
      </c>
      <c r="R1934">
        <f t="shared" si="274"/>
        <v>0</v>
      </c>
      <c r="S1934">
        <f t="shared" si="275"/>
        <v>0</v>
      </c>
      <c r="T1934" t="str">
        <f t="shared" si="276"/>
        <v>Jan</v>
      </c>
      <c r="U1934" t="str">
        <f t="shared" si="277"/>
        <v>Jan-2024</v>
      </c>
      <c r="V1934" s="3">
        <f t="shared" si="278"/>
        <v>45292</v>
      </c>
      <c r="W1934" t="str">
        <f>VLOOKUP(D1934,Products!A:G,3,FALSE)</f>
        <v>Sports &amp; Fitness</v>
      </c>
      <c r="X1934" t="str">
        <f>VLOOKUP(D1934,Products!A:G,2,FALSE)</f>
        <v>Fitness Band</v>
      </c>
    </row>
    <row r="1935" spans="1:24">
      <c r="A1935" s="1" t="s">
        <v>3747</v>
      </c>
      <c r="B1935" s="2">
        <v>45949</v>
      </c>
      <c r="C1935" s="1" t="s">
        <v>756</v>
      </c>
      <c r="D1935" s="1" t="s">
        <v>1741</v>
      </c>
      <c r="E1935" s="1">
        <v>2</v>
      </c>
      <c r="F1935" s="1">
        <v>799</v>
      </c>
      <c r="G1935" s="1">
        <v>159.80000000000001</v>
      </c>
      <c r="H1935" s="1" t="s">
        <v>1805</v>
      </c>
      <c r="I1935" s="1" t="s">
        <v>1802</v>
      </c>
      <c r="J1935" s="1" t="s">
        <v>1802</v>
      </c>
      <c r="K1935" s="1" t="s">
        <v>1817</v>
      </c>
      <c r="L1935" s="1">
        <v>100</v>
      </c>
      <c r="M1935" s="1">
        <v>596</v>
      </c>
      <c r="N1935">
        <f t="shared" si="270"/>
        <v>1438.2</v>
      </c>
      <c r="O1935">
        <f t="shared" si="271"/>
        <v>1192</v>
      </c>
      <c r="P1935">
        <f t="shared" si="272"/>
        <v>246.20000000000005</v>
      </c>
      <c r="Q1935">
        <f t="shared" si="273"/>
        <v>0.17118620497844531</v>
      </c>
      <c r="R1935">
        <f t="shared" si="274"/>
        <v>1438.2</v>
      </c>
      <c r="S1935">
        <f t="shared" si="275"/>
        <v>246.20000000000005</v>
      </c>
      <c r="T1935" t="str">
        <f t="shared" si="276"/>
        <v>Oct</v>
      </c>
      <c r="U1935" t="str">
        <f t="shared" si="277"/>
        <v>Oct-2025</v>
      </c>
      <c r="V1935" s="3">
        <f t="shared" si="278"/>
        <v>45931</v>
      </c>
      <c r="W1935" t="str">
        <f>VLOOKUP(D1935,Products!A:G,3,FALSE)</f>
        <v>Home &amp; Kitchen</v>
      </c>
      <c r="X1935" t="str">
        <f>VLOOKUP(D1935,Products!A:G,2,FALSE)</f>
        <v>Bedsheet</v>
      </c>
    </row>
    <row r="1936" spans="1:24">
      <c r="A1936" s="1" t="s">
        <v>3748</v>
      </c>
      <c r="B1936" s="2">
        <v>45930</v>
      </c>
      <c r="C1936" s="1" t="s">
        <v>878</v>
      </c>
      <c r="D1936" s="1" t="s">
        <v>1771</v>
      </c>
      <c r="E1936" s="1">
        <v>4</v>
      </c>
      <c r="F1936" s="1">
        <v>399</v>
      </c>
      <c r="G1936" s="1">
        <v>159.6</v>
      </c>
      <c r="H1936" s="1" t="s">
        <v>1805</v>
      </c>
      <c r="I1936" s="1" t="s">
        <v>1802</v>
      </c>
      <c r="J1936" s="1" t="s">
        <v>1802</v>
      </c>
      <c r="K1936" s="1" t="s">
        <v>1807</v>
      </c>
      <c r="L1936" s="1">
        <v>50</v>
      </c>
      <c r="M1936" s="1">
        <v>257</v>
      </c>
      <c r="N1936">
        <f t="shared" si="270"/>
        <v>1436.4</v>
      </c>
      <c r="O1936">
        <f t="shared" si="271"/>
        <v>1028</v>
      </c>
      <c r="P1936">
        <f t="shared" si="272"/>
        <v>408.40000000000009</v>
      </c>
      <c r="Q1936">
        <f t="shared" si="273"/>
        <v>0.28432191590086331</v>
      </c>
      <c r="R1936">
        <f t="shared" si="274"/>
        <v>1436.4</v>
      </c>
      <c r="S1936">
        <f t="shared" si="275"/>
        <v>408.40000000000009</v>
      </c>
      <c r="T1936" t="str">
        <f t="shared" si="276"/>
        <v>Sep</v>
      </c>
      <c r="U1936" t="str">
        <f t="shared" si="277"/>
        <v>Sep-2025</v>
      </c>
      <c r="V1936" s="3">
        <f t="shared" si="278"/>
        <v>45901</v>
      </c>
      <c r="W1936" t="str">
        <f>VLOOKUP(D1936,Products!A:G,3,FALSE)</f>
        <v>Beauty &amp; Personal Care</v>
      </c>
      <c r="X1936" t="str">
        <f>VLOOKUP(D1936,Products!A:G,2,FALSE)</f>
        <v>Perfume</v>
      </c>
    </row>
    <row r="1937" spans="1:24">
      <c r="A1937" s="1" t="s">
        <v>3749</v>
      </c>
      <c r="B1937" s="2">
        <v>45514</v>
      </c>
      <c r="C1937" s="1" t="s">
        <v>1326</v>
      </c>
      <c r="D1937" s="1" t="s">
        <v>1706</v>
      </c>
      <c r="E1937" s="1">
        <v>1</v>
      </c>
      <c r="F1937" s="1">
        <v>799</v>
      </c>
      <c r="G1937" s="1">
        <v>159.80000000000001</v>
      </c>
      <c r="H1937" s="1" t="s">
        <v>1805</v>
      </c>
      <c r="I1937" s="1" t="s">
        <v>1802</v>
      </c>
      <c r="J1937" s="1" t="s">
        <v>1802</v>
      </c>
      <c r="K1937" s="1" t="s">
        <v>1807</v>
      </c>
      <c r="L1937" s="1">
        <v>60</v>
      </c>
      <c r="M1937" s="1">
        <v>526</v>
      </c>
      <c r="N1937">
        <f t="shared" si="270"/>
        <v>639.20000000000005</v>
      </c>
      <c r="O1937">
        <f t="shared" si="271"/>
        <v>526</v>
      </c>
      <c r="P1937">
        <f t="shared" si="272"/>
        <v>113.20000000000005</v>
      </c>
      <c r="Q1937">
        <f t="shared" si="273"/>
        <v>0.17709637046307891</v>
      </c>
      <c r="R1937">
        <f t="shared" si="274"/>
        <v>639.20000000000005</v>
      </c>
      <c r="S1937">
        <f t="shared" si="275"/>
        <v>113.20000000000005</v>
      </c>
      <c r="T1937" t="str">
        <f t="shared" si="276"/>
        <v>Aug</v>
      </c>
      <c r="U1937" t="str">
        <f t="shared" si="277"/>
        <v>Aug-2024</v>
      </c>
      <c r="V1937" s="3">
        <f t="shared" si="278"/>
        <v>45505</v>
      </c>
      <c r="W1937" t="str">
        <f>VLOOKUP(D1937,Products!A:G,3,FALSE)</f>
        <v>Fashion</v>
      </c>
      <c r="X1937" t="str">
        <f>VLOOKUP(D1937,Products!A:G,2,FALSE)</f>
        <v>Jeans</v>
      </c>
    </row>
    <row r="1938" spans="1:24">
      <c r="A1938" s="1" t="s">
        <v>3750</v>
      </c>
      <c r="B1938" s="2">
        <v>45858</v>
      </c>
      <c r="C1938" s="1" t="s">
        <v>799</v>
      </c>
      <c r="D1938" s="1" t="s">
        <v>1685</v>
      </c>
      <c r="E1938" s="1">
        <v>1</v>
      </c>
      <c r="F1938" s="1">
        <v>2499</v>
      </c>
      <c r="G1938" s="1">
        <v>374.85</v>
      </c>
      <c r="H1938" s="1" t="s">
        <v>1821</v>
      </c>
      <c r="I1938" s="1" t="s">
        <v>1802</v>
      </c>
      <c r="J1938" s="1" t="s">
        <v>1802</v>
      </c>
      <c r="K1938" s="1" t="s">
        <v>1810</v>
      </c>
      <c r="L1938" s="1">
        <v>80</v>
      </c>
      <c r="M1938" s="1">
        <v>1599</v>
      </c>
      <c r="N1938">
        <f t="shared" si="270"/>
        <v>2124.15</v>
      </c>
      <c r="O1938">
        <f t="shared" si="271"/>
        <v>1599</v>
      </c>
      <c r="P1938">
        <f t="shared" si="272"/>
        <v>525.15000000000009</v>
      </c>
      <c r="Q1938">
        <f t="shared" si="273"/>
        <v>0.24722830308594029</v>
      </c>
      <c r="R1938">
        <f t="shared" si="274"/>
        <v>2124.15</v>
      </c>
      <c r="S1938">
        <f t="shared" si="275"/>
        <v>525.15000000000009</v>
      </c>
      <c r="T1938" t="str">
        <f t="shared" si="276"/>
        <v>Jul</v>
      </c>
      <c r="U1938" t="str">
        <f t="shared" si="277"/>
        <v>Jul-2025</v>
      </c>
      <c r="V1938" s="3">
        <f t="shared" si="278"/>
        <v>45839</v>
      </c>
      <c r="W1938" t="str">
        <f>VLOOKUP(D1938,Products!A:G,3,FALSE)</f>
        <v>Electronics</v>
      </c>
      <c r="X1938" t="str">
        <f>VLOOKUP(D1938,Products!A:G,2,FALSE)</f>
        <v>Smartwatch</v>
      </c>
    </row>
    <row r="1939" spans="1:24">
      <c r="A1939" s="1" t="s">
        <v>3751</v>
      </c>
      <c r="B1939" s="2">
        <v>45934</v>
      </c>
      <c r="C1939" s="1" t="s">
        <v>853</v>
      </c>
      <c r="D1939" s="1" t="s">
        <v>1706</v>
      </c>
      <c r="E1939" s="1">
        <v>1</v>
      </c>
      <c r="F1939" s="1">
        <v>799</v>
      </c>
      <c r="G1939" s="1">
        <v>119.85</v>
      </c>
      <c r="H1939" s="1" t="s">
        <v>1805</v>
      </c>
      <c r="I1939" s="1" t="s">
        <v>1802</v>
      </c>
      <c r="J1939" s="1" t="s">
        <v>1809</v>
      </c>
      <c r="K1939" s="1" t="s">
        <v>1810</v>
      </c>
      <c r="L1939" s="1">
        <v>100</v>
      </c>
      <c r="M1939" s="1">
        <v>526</v>
      </c>
      <c r="N1939">
        <f t="shared" si="270"/>
        <v>679.15</v>
      </c>
      <c r="O1939">
        <f t="shared" si="271"/>
        <v>526</v>
      </c>
      <c r="P1939">
        <f t="shared" si="272"/>
        <v>153.14999999999998</v>
      </c>
      <c r="Q1939">
        <f t="shared" si="273"/>
        <v>0.22550246631819182</v>
      </c>
      <c r="R1939">
        <f t="shared" si="274"/>
        <v>679.15</v>
      </c>
      <c r="S1939">
        <f t="shared" si="275"/>
        <v>153.14999999999998</v>
      </c>
      <c r="T1939" t="str">
        <f t="shared" si="276"/>
        <v>Oct</v>
      </c>
      <c r="U1939" t="str">
        <f t="shared" si="277"/>
        <v>Oct-2025</v>
      </c>
      <c r="V1939" s="3">
        <f t="shared" si="278"/>
        <v>45931</v>
      </c>
      <c r="W1939" t="str">
        <f>VLOOKUP(D1939,Products!A:G,3,FALSE)</f>
        <v>Fashion</v>
      </c>
      <c r="X1939" t="str">
        <f>VLOOKUP(D1939,Products!A:G,2,FALSE)</f>
        <v>Jeans</v>
      </c>
    </row>
    <row r="1940" spans="1:24">
      <c r="A1940" s="1" t="s">
        <v>3752</v>
      </c>
      <c r="B1940" s="2">
        <v>45756</v>
      </c>
      <c r="C1940" s="1" t="s">
        <v>487</v>
      </c>
      <c r="D1940" s="1" t="s">
        <v>1745</v>
      </c>
      <c r="E1940" s="1">
        <v>2</v>
      </c>
      <c r="F1940" s="1">
        <v>599</v>
      </c>
      <c r="G1940" s="1">
        <v>239.6</v>
      </c>
      <c r="H1940" s="1" t="s">
        <v>1823</v>
      </c>
      <c r="I1940" s="1" t="s">
        <v>1802</v>
      </c>
      <c r="J1940" s="1" t="s">
        <v>1802</v>
      </c>
      <c r="K1940" s="1" t="s">
        <v>1803</v>
      </c>
      <c r="L1940" s="1">
        <v>70</v>
      </c>
      <c r="M1940" s="1">
        <v>464</v>
      </c>
      <c r="N1940">
        <f t="shared" si="270"/>
        <v>958.4</v>
      </c>
      <c r="O1940">
        <f t="shared" si="271"/>
        <v>928</v>
      </c>
      <c r="P1940">
        <f t="shared" si="272"/>
        <v>30.399999999999977</v>
      </c>
      <c r="Q1940">
        <f t="shared" si="273"/>
        <v>3.1719532554257072E-2</v>
      </c>
      <c r="R1940">
        <f t="shared" si="274"/>
        <v>958.4</v>
      </c>
      <c r="S1940">
        <f t="shared" si="275"/>
        <v>30.399999999999977</v>
      </c>
      <c r="T1940" t="str">
        <f t="shared" si="276"/>
        <v>Apr</v>
      </c>
      <c r="U1940" t="str">
        <f t="shared" si="277"/>
        <v>Apr-2025</v>
      </c>
      <c r="V1940" s="3">
        <f t="shared" si="278"/>
        <v>45748</v>
      </c>
      <c r="W1940" t="str">
        <f>VLOOKUP(D1940,Products!A:G,3,FALSE)</f>
        <v>Home &amp; Kitchen</v>
      </c>
      <c r="X1940" t="str">
        <f>VLOOKUP(D1940,Products!A:G,2,FALSE)</f>
        <v>Storage Box</v>
      </c>
    </row>
    <row r="1941" spans="1:24">
      <c r="A1941" s="1" t="s">
        <v>3753</v>
      </c>
      <c r="B1941" s="2">
        <v>45309</v>
      </c>
      <c r="C1941" s="1" t="s">
        <v>1024</v>
      </c>
      <c r="D1941" s="1" t="s">
        <v>1777</v>
      </c>
      <c r="E1941" s="1">
        <v>3</v>
      </c>
      <c r="F1941" s="1">
        <v>3999</v>
      </c>
      <c r="G1941" s="1">
        <v>2999.25</v>
      </c>
      <c r="H1941" s="1" t="s">
        <v>1805</v>
      </c>
      <c r="I1941" s="1" t="s">
        <v>1802</v>
      </c>
      <c r="J1941" s="1" t="s">
        <v>1802</v>
      </c>
      <c r="K1941" s="1" t="s">
        <v>1810</v>
      </c>
      <c r="L1941" s="1">
        <v>80</v>
      </c>
      <c r="M1941" s="1">
        <v>2514</v>
      </c>
      <c r="N1941">
        <f t="shared" si="270"/>
        <v>8997.75</v>
      </c>
      <c r="O1941">
        <f t="shared" si="271"/>
        <v>7542</v>
      </c>
      <c r="P1941">
        <f t="shared" si="272"/>
        <v>1455.75</v>
      </c>
      <c r="Q1941">
        <f t="shared" si="273"/>
        <v>0.16179044761190298</v>
      </c>
      <c r="R1941">
        <f t="shared" si="274"/>
        <v>8997.75</v>
      </c>
      <c r="S1941">
        <f t="shared" si="275"/>
        <v>1455.75</v>
      </c>
      <c r="T1941" t="str">
        <f t="shared" si="276"/>
        <v>Jan</v>
      </c>
      <c r="U1941" t="str">
        <f t="shared" si="277"/>
        <v>Jan-2024</v>
      </c>
      <c r="V1941" s="3">
        <f t="shared" si="278"/>
        <v>45292</v>
      </c>
      <c r="W1941" t="str">
        <f>VLOOKUP(D1941,Products!A:G,3,FALSE)</f>
        <v>Sports &amp; Fitness</v>
      </c>
      <c r="X1941" t="str">
        <f>VLOOKUP(D1941,Products!A:G,2,FALSE)</f>
        <v>Yoga Mat</v>
      </c>
    </row>
    <row r="1942" spans="1:24">
      <c r="A1942" s="1" t="s">
        <v>3754</v>
      </c>
      <c r="B1942" s="2">
        <v>45363</v>
      </c>
      <c r="C1942" s="1" t="s">
        <v>1147</v>
      </c>
      <c r="D1942" s="1" t="s">
        <v>1766</v>
      </c>
      <c r="E1942" s="1">
        <v>2</v>
      </c>
      <c r="F1942" s="1">
        <v>2999</v>
      </c>
      <c r="G1942" s="1">
        <v>0</v>
      </c>
      <c r="H1942" s="1" t="s">
        <v>1823</v>
      </c>
      <c r="I1942" s="1" t="s">
        <v>1815</v>
      </c>
      <c r="J1942" s="1" t="s">
        <v>1815</v>
      </c>
      <c r="K1942" s="1" t="s">
        <v>1807</v>
      </c>
      <c r="L1942" s="1">
        <v>60</v>
      </c>
      <c r="M1942" s="1">
        <v>1870</v>
      </c>
      <c r="N1942">
        <f t="shared" si="270"/>
        <v>5998</v>
      </c>
      <c r="O1942">
        <f t="shared" si="271"/>
        <v>3740</v>
      </c>
      <c r="P1942">
        <f t="shared" si="272"/>
        <v>2258</v>
      </c>
      <c r="Q1942">
        <f t="shared" si="273"/>
        <v>0.37645881960653549</v>
      </c>
      <c r="R1942">
        <f t="shared" si="274"/>
        <v>0</v>
      </c>
      <c r="S1942">
        <f t="shared" si="275"/>
        <v>0</v>
      </c>
      <c r="T1942" t="str">
        <f t="shared" si="276"/>
        <v>Mar</v>
      </c>
      <c r="U1942" t="str">
        <f t="shared" si="277"/>
        <v>Mar-2024</v>
      </c>
      <c r="V1942" s="3">
        <f t="shared" si="278"/>
        <v>45352</v>
      </c>
      <c r="W1942" t="str">
        <f>VLOOKUP(D1942,Products!A:G,3,FALSE)</f>
        <v>Beauty &amp; Personal Care</v>
      </c>
      <c r="X1942" t="str">
        <f>VLOOKUP(D1942,Products!A:G,2,FALSE)</f>
        <v>Skin Care Kit</v>
      </c>
    </row>
    <row r="1943" spans="1:24">
      <c r="A1943" s="1" t="s">
        <v>3755</v>
      </c>
      <c r="B1943" s="2">
        <v>45523</v>
      </c>
      <c r="C1943" s="1" t="s">
        <v>170</v>
      </c>
      <c r="D1943" s="1" t="s">
        <v>1789</v>
      </c>
      <c r="E1943" s="1">
        <v>2</v>
      </c>
      <c r="F1943" s="1">
        <v>999</v>
      </c>
      <c r="G1943" s="1">
        <v>199.8</v>
      </c>
      <c r="H1943" s="1" t="s">
        <v>1805</v>
      </c>
      <c r="I1943" s="1" t="s">
        <v>1802</v>
      </c>
      <c r="J1943" s="1" t="s">
        <v>1802</v>
      </c>
      <c r="K1943" s="1" t="s">
        <v>1803</v>
      </c>
      <c r="L1943" s="1">
        <v>60</v>
      </c>
      <c r="M1943" s="1">
        <v>727</v>
      </c>
      <c r="N1943">
        <f t="shared" si="270"/>
        <v>1798.2</v>
      </c>
      <c r="O1943">
        <f t="shared" si="271"/>
        <v>1454</v>
      </c>
      <c r="P1943">
        <f t="shared" si="272"/>
        <v>344.20000000000005</v>
      </c>
      <c r="Q1943">
        <f t="shared" si="273"/>
        <v>0.19141363585808033</v>
      </c>
      <c r="R1943">
        <f t="shared" si="274"/>
        <v>1798.2</v>
      </c>
      <c r="S1943">
        <f t="shared" si="275"/>
        <v>344.20000000000005</v>
      </c>
      <c r="T1943" t="str">
        <f t="shared" si="276"/>
        <v>Aug</v>
      </c>
      <c r="U1943" t="str">
        <f t="shared" si="277"/>
        <v>Aug-2024</v>
      </c>
      <c r="V1943" s="3">
        <f t="shared" si="278"/>
        <v>45505</v>
      </c>
      <c r="W1943" t="str">
        <f>VLOOKUP(D1943,Products!A:G,3,FALSE)</f>
        <v>Sports &amp; Fitness</v>
      </c>
      <c r="X1943" t="str">
        <f>VLOOKUP(D1943,Products!A:G,2,FALSE)</f>
        <v>Dumbbells</v>
      </c>
    </row>
    <row r="1944" spans="1:24">
      <c r="A1944" s="1" t="s">
        <v>3756</v>
      </c>
      <c r="B1944" s="2">
        <v>45713</v>
      </c>
      <c r="C1944" s="1" t="s">
        <v>955</v>
      </c>
      <c r="D1944" s="1" t="s">
        <v>1777</v>
      </c>
      <c r="E1944" s="1">
        <v>1</v>
      </c>
      <c r="F1944" s="1">
        <v>3999</v>
      </c>
      <c r="G1944" s="1">
        <v>199.95</v>
      </c>
      <c r="H1944" s="1" t="s">
        <v>1805</v>
      </c>
      <c r="I1944" s="1" t="s">
        <v>1802</v>
      </c>
      <c r="J1944" s="1" t="s">
        <v>1802</v>
      </c>
      <c r="K1944" s="1" t="s">
        <v>1810</v>
      </c>
      <c r="L1944" s="1">
        <v>40</v>
      </c>
      <c r="M1944" s="1">
        <v>2514</v>
      </c>
      <c r="N1944">
        <f t="shared" si="270"/>
        <v>3799.05</v>
      </c>
      <c r="O1944">
        <f t="shared" si="271"/>
        <v>2514</v>
      </c>
      <c r="P1944">
        <f t="shared" si="272"/>
        <v>1285.0500000000002</v>
      </c>
      <c r="Q1944">
        <f t="shared" si="273"/>
        <v>0.3382556165357129</v>
      </c>
      <c r="R1944">
        <f t="shared" si="274"/>
        <v>3799.05</v>
      </c>
      <c r="S1944">
        <f t="shared" si="275"/>
        <v>1285.0500000000002</v>
      </c>
      <c r="T1944" t="str">
        <f t="shared" si="276"/>
        <v>Feb</v>
      </c>
      <c r="U1944" t="str">
        <f t="shared" si="277"/>
        <v>Feb-2025</v>
      </c>
      <c r="V1944" s="3">
        <f t="shared" si="278"/>
        <v>45689</v>
      </c>
      <c r="W1944" t="str">
        <f>VLOOKUP(D1944,Products!A:G,3,FALSE)</f>
        <v>Sports &amp; Fitness</v>
      </c>
      <c r="X1944" t="str">
        <f>VLOOKUP(D1944,Products!A:G,2,FALSE)</f>
        <v>Yoga Mat</v>
      </c>
    </row>
    <row r="1945" spans="1:24">
      <c r="A1945" s="1" t="s">
        <v>3757</v>
      </c>
      <c r="B1945" s="2">
        <v>45575</v>
      </c>
      <c r="C1945" s="1" t="s">
        <v>603</v>
      </c>
      <c r="D1945" s="1" t="s">
        <v>1794</v>
      </c>
      <c r="E1945" s="1">
        <v>1</v>
      </c>
      <c r="F1945" s="1">
        <v>299</v>
      </c>
      <c r="G1945" s="1">
        <v>29.9</v>
      </c>
      <c r="H1945" s="1" t="s">
        <v>1821</v>
      </c>
      <c r="I1945" s="1" t="s">
        <v>1802</v>
      </c>
      <c r="J1945" s="1" t="s">
        <v>1802</v>
      </c>
      <c r="K1945" s="1" t="s">
        <v>1810</v>
      </c>
      <c r="L1945" s="1">
        <v>40</v>
      </c>
      <c r="M1945" s="1">
        <v>168</v>
      </c>
      <c r="N1945">
        <f t="shared" si="270"/>
        <v>269.10000000000002</v>
      </c>
      <c r="O1945">
        <f t="shared" si="271"/>
        <v>168</v>
      </c>
      <c r="P1945">
        <f t="shared" si="272"/>
        <v>101.10000000000002</v>
      </c>
      <c r="Q1945">
        <f t="shared" si="273"/>
        <v>0.37569676700111487</v>
      </c>
      <c r="R1945">
        <f t="shared" si="274"/>
        <v>269.10000000000002</v>
      </c>
      <c r="S1945">
        <f t="shared" si="275"/>
        <v>101.10000000000002</v>
      </c>
      <c r="T1945" t="str">
        <f t="shared" si="276"/>
        <v>Oct</v>
      </c>
      <c r="U1945" t="str">
        <f t="shared" si="277"/>
        <v>Oct-2024</v>
      </c>
      <c r="V1945" s="3">
        <f t="shared" si="278"/>
        <v>45566</v>
      </c>
      <c r="W1945" t="str">
        <f>VLOOKUP(D1945,Products!A:G,3,FALSE)</f>
        <v>Sports &amp; Fitness</v>
      </c>
      <c r="X1945" t="str">
        <f>VLOOKUP(D1945,Products!A:G,2,FALSE)</f>
        <v>Fitness Band</v>
      </c>
    </row>
    <row r="1946" spans="1:24">
      <c r="A1946" s="1" t="s">
        <v>3758</v>
      </c>
      <c r="B1946" s="2">
        <v>45514</v>
      </c>
      <c r="C1946" s="1" t="s">
        <v>1541</v>
      </c>
      <c r="D1946" s="1" t="s">
        <v>1779</v>
      </c>
      <c r="E1946" s="1">
        <v>1</v>
      </c>
      <c r="F1946" s="1">
        <v>999</v>
      </c>
      <c r="G1946" s="1">
        <v>99.9</v>
      </c>
      <c r="H1946" s="1" t="s">
        <v>1805</v>
      </c>
      <c r="I1946" s="1" t="s">
        <v>1802</v>
      </c>
      <c r="J1946" s="1" t="s">
        <v>1802</v>
      </c>
      <c r="K1946" s="1" t="s">
        <v>1813</v>
      </c>
      <c r="L1946" s="1">
        <v>70</v>
      </c>
      <c r="M1946" s="1">
        <v>809</v>
      </c>
      <c r="N1946">
        <f t="shared" si="270"/>
        <v>899.1</v>
      </c>
      <c r="O1946">
        <f t="shared" si="271"/>
        <v>809</v>
      </c>
      <c r="P1946">
        <f t="shared" si="272"/>
        <v>90.100000000000023</v>
      </c>
      <c r="Q1946">
        <f t="shared" si="273"/>
        <v>0.10021132243354468</v>
      </c>
      <c r="R1946">
        <f t="shared" si="274"/>
        <v>899.1</v>
      </c>
      <c r="S1946">
        <f t="shared" si="275"/>
        <v>90.100000000000023</v>
      </c>
      <c r="T1946" t="str">
        <f t="shared" si="276"/>
        <v>Aug</v>
      </c>
      <c r="U1946" t="str">
        <f t="shared" si="277"/>
        <v>Aug-2024</v>
      </c>
      <c r="V1946" s="3">
        <f t="shared" si="278"/>
        <v>45505</v>
      </c>
      <c r="W1946" t="str">
        <f>VLOOKUP(D1946,Products!A:G,3,FALSE)</f>
        <v>Sports &amp; Fitness</v>
      </c>
      <c r="X1946" t="str">
        <f>VLOOKUP(D1946,Products!A:G,2,FALSE)</f>
        <v>Yoga Mat</v>
      </c>
    </row>
    <row r="1947" spans="1:24">
      <c r="A1947" s="1" t="s">
        <v>3759</v>
      </c>
      <c r="B1947" s="2">
        <v>45665</v>
      </c>
      <c r="C1947" s="1" t="s">
        <v>921</v>
      </c>
      <c r="D1947" s="1" t="s">
        <v>1790</v>
      </c>
      <c r="E1947" s="1">
        <v>1</v>
      </c>
      <c r="F1947" s="1">
        <v>999</v>
      </c>
      <c r="G1947" s="1">
        <v>99.9</v>
      </c>
      <c r="H1947" s="1" t="s">
        <v>1823</v>
      </c>
      <c r="I1947" s="1" t="s">
        <v>1802</v>
      </c>
      <c r="J1947" s="1" t="s">
        <v>1802</v>
      </c>
      <c r="K1947" s="1" t="s">
        <v>1807</v>
      </c>
      <c r="L1947" s="1">
        <v>60</v>
      </c>
      <c r="M1947" s="1">
        <v>629</v>
      </c>
      <c r="N1947">
        <f t="shared" si="270"/>
        <v>899.1</v>
      </c>
      <c r="O1947">
        <f t="shared" si="271"/>
        <v>629</v>
      </c>
      <c r="P1947">
        <f t="shared" si="272"/>
        <v>270.10000000000002</v>
      </c>
      <c r="Q1947">
        <f t="shared" si="273"/>
        <v>0.30041152263374488</v>
      </c>
      <c r="R1947">
        <f t="shared" si="274"/>
        <v>899.1</v>
      </c>
      <c r="S1947">
        <f t="shared" si="275"/>
        <v>270.10000000000002</v>
      </c>
      <c r="T1947" t="str">
        <f t="shared" si="276"/>
        <v>Jan</v>
      </c>
      <c r="U1947" t="str">
        <f t="shared" si="277"/>
        <v>Jan-2025</v>
      </c>
      <c r="V1947" s="3">
        <f t="shared" si="278"/>
        <v>45658</v>
      </c>
      <c r="W1947" t="str">
        <f>VLOOKUP(D1947,Products!A:G,3,FALSE)</f>
        <v>Sports &amp; Fitness</v>
      </c>
      <c r="X1947" t="str">
        <f>VLOOKUP(D1947,Products!A:G,2,FALSE)</f>
        <v>Fitness Band</v>
      </c>
    </row>
    <row r="1948" spans="1:24">
      <c r="A1948" s="1" t="s">
        <v>3760</v>
      </c>
      <c r="B1948" s="2">
        <v>45877</v>
      </c>
      <c r="C1948" s="1" t="s">
        <v>1620</v>
      </c>
      <c r="D1948" s="1" t="s">
        <v>1737</v>
      </c>
      <c r="E1948" s="1">
        <v>2</v>
      </c>
      <c r="F1948" s="1">
        <v>499</v>
      </c>
      <c r="G1948" s="1">
        <v>149.69999999999999</v>
      </c>
      <c r="H1948" s="1" t="s">
        <v>1805</v>
      </c>
      <c r="I1948" s="1" t="s">
        <v>1802</v>
      </c>
      <c r="J1948" s="1" t="s">
        <v>1802</v>
      </c>
      <c r="K1948" s="1" t="s">
        <v>1803</v>
      </c>
      <c r="L1948" s="1">
        <v>80</v>
      </c>
      <c r="M1948" s="1">
        <v>320</v>
      </c>
      <c r="N1948">
        <f t="shared" si="270"/>
        <v>848.3</v>
      </c>
      <c r="O1948">
        <f t="shared" si="271"/>
        <v>640</v>
      </c>
      <c r="P1948">
        <f t="shared" si="272"/>
        <v>208.29999999999995</v>
      </c>
      <c r="Q1948">
        <f t="shared" si="273"/>
        <v>0.24554992337616405</v>
      </c>
      <c r="R1948">
        <f t="shared" si="274"/>
        <v>848.3</v>
      </c>
      <c r="S1948">
        <f t="shared" si="275"/>
        <v>208.29999999999995</v>
      </c>
      <c r="T1948" t="str">
        <f t="shared" si="276"/>
        <v>Aug</v>
      </c>
      <c r="U1948" t="str">
        <f t="shared" si="277"/>
        <v>Aug-2025</v>
      </c>
      <c r="V1948" s="3">
        <f t="shared" si="278"/>
        <v>45870</v>
      </c>
      <c r="W1948" t="str">
        <f>VLOOKUP(D1948,Products!A:G,3,FALSE)</f>
        <v>Home &amp; Kitchen</v>
      </c>
      <c r="X1948" t="str">
        <f>VLOOKUP(D1948,Products!A:G,2,FALSE)</f>
        <v>Cookware Set</v>
      </c>
    </row>
    <row r="1949" spans="1:24">
      <c r="A1949" s="1" t="s">
        <v>3761</v>
      </c>
      <c r="B1949" s="2">
        <v>45729</v>
      </c>
      <c r="C1949" s="1" t="s">
        <v>1432</v>
      </c>
      <c r="D1949" s="1" t="s">
        <v>1790</v>
      </c>
      <c r="E1949" s="1">
        <v>4</v>
      </c>
      <c r="F1949" s="1">
        <v>999</v>
      </c>
      <c r="G1949" s="1">
        <v>199.8</v>
      </c>
      <c r="H1949" s="1" t="s">
        <v>1823</v>
      </c>
      <c r="I1949" s="1" t="s">
        <v>1802</v>
      </c>
      <c r="J1949" s="1" t="s">
        <v>1802</v>
      </c>
      <c r="K1949" s="1" t="s">
        <v>1813</v>
      </c>
      <c r="L1949" s="1">
        <v>100</v>
      </c>
      <c r="M1949" s="1">
        <v>629</v>
      </c>
      <c r="N1949">
        <f t="shared" si="270"/>
        <v>3796.2</v>
      </c>
      <c r="O1949">
        <f t="shared" si="271"/>
        <v>2516</v>
      </c>
      <c r="P1949">
        <f t="shared" si="272"/>
        <v>1280.1999999999998</v>
      </c>
      <c r="Q1949">
        <f t="shared" si="273"/>
        <v>0.33723196881091616</v>
      </c>
      <c r="R1949">
        <f t="shared" si="274"/>
        <v>3796.2</v>
      </c>
      <c r="S1949">
        <f t="shared" si="275"/>
        <v>1280.1999999999998</v>
      </c>
      <c r="T1949" t="str">
        <f t="shared" si="276"/>
        <v>Mar</v>
      </c>
      <c r="U1949" t="str">
        <f t="shared" si="277"/>
        <v>Mar-2025</v>
      </c>
      <c r="V1949" s="3">
        <f t="shared" si="278"/>
        <v>45717</v>
      </c>
      <c r="W1949" t="str">
        <f>VLOOKUP(D1949,Products!A:G,3,FALSE)</f>
        <v>Sports &amp; Fitness</v>
      </c>
      <c r="X1949" t="str">
        <f>VLOOKUP(D1949,Products!A:G,2,FALSE)</f>
        <v>Fitness Band</v>
      </c>
    </row>
    <row r="1950" spans="1:24">
      <c r="A1950" s="1" t="s">
        <v>3762</v>
      </c>
      <c r="B1950" s="2">
        <v>45717</v>
      </c>
      <c r="C1950" s="1" t="s">
        <v>1402</v>
      </c>
      <c r="D1950" s="1" t="s">
        <v>1753</v>
      </c>
      <c r="E1950" s="1">
        <v>2</v>
      </c>
      <c r="F1950" s="1">
        <v>799</v>
      </c>
      <c r="G1950" s="1">
        <v>159.80000000000001</v>
      </c>
      <c r="H1950" s="1" t="s">
        <v>1801</v>
      </c>
      <c r="I1950" s="1" t="s">
        <v>1802</v>
      </c>
      <c r="J1950" s="1" t="s">
        <v>1809</v>
      </c>
      <c r="K1950" s="1" t="s">
        <v>1819</v>
      </c>
      <c r="L1950" s="1">
        <v>70</v>
      </c>
      <c r="M1950" s="1">
        <v>445</v>
      </c>
      <c r="N1950">
        <f t="shared" si="270"/>
        <v>1438.2</v>
      </c>
      <c r="O1950">
        <f t="shared" si="271"/>
        <v>890</v>
      </c>
      <c r="P1950">
        <f t="shared" si="272"/>
        <v>548.20000000000005</v>
      </c>
      <c r="Q1950">
        <f t="shared" si="273"/>
        <v>0.3811709080795439</v>
      </c>
      <c r="R1950">
        <f t="shared" si="274"/>
        <v>1438.2</v>
      </c>
      <c r="S1950">
        <f t="shared" si="275"/>
        <v>548.20000000000005</v>
      </c>
      <c r="T1950" t="str">
        <f t="shared" si="276"/>
        <v>Mar</v>
      </c>
      <c r="U1950" t="str">
        <f t="shared" si="277"/>
        <v>Mar-2025</v>
      </c>
      <c r="V1950" s="3">
        <f t="shared" si="278"/>
        <v>45717</v>
      </c>
      <c r="W1950" t="str">
        <f>VLOOKUP(D1950,Products!A:G,3,FALSE)</f>
        <v>Beauty &amp; Personal Care</v>
      </c>
      <c r="X1950" t="str">
        <f>VLOOKUP(D1950,Products!A:G,2,FALSE)</f>
        <v>Face Wash</v>
      </c>
    </row>
    <row r="1951" spans="1:24">
      <c r="A1951" s="1" t="s">
        <v>3763</v>
      </c>
      <c r="B1951" s="2">
        <v>45777</v>
      </c>
      <c r="C1951" s="1" t="s">
        <v>659</v>
      </c>
      <c r="D1951" s="1" t="s">
        <v>1682</v>
      </c>
      <c r="E1951" s="1">
        <v>1</v>
      </c>
      <c r="F1951" s="1">
        <v>1599</v>
      </c>
      <c r="G1951" s="1">
        <v>239.85</v>
      </c>
      <c r="H1951" s="1" t="s">
        <v>1801</v>
      </c>
      <c r="I1951" s="1" t="s">
        <v>1802</v>
      </c>
      <c r="J1951" s="1" t="s">
        <v>1802</v>
      </c>
      <c r="K1951" s="1" t="s">
        <v>1810</v>
      </c>
      <c r="L1951" s="1">
        <v>40</v>
      </c>
      <c r="M1951" s="1">
        <v>1169</v>
      </c>
      <c r="N1951">
        <f t="shared" si="270"/>
        <v>1359.15</v>
      </c>
      <c r="O1951">
        <f t="shared" si="271"/>
        <v>1169</v>
      </c>
      <c r="P1951">
        <f t="shared" si="272"/>
        <v>190.15000000000009</v>
      </c>
      <c r="Q1951">
        <f t="shared" si="273"/>
        <v>0.1399036162307325</v>
      </c>
      <c r="R1951">
        <f t="shared" si="274"/>
        <v>1359.15</v>
      </c>
      <c r="S1951">
        <f t="shared" si="275"/>
        <v>190.15000000000009</v>
      </c>
      <c r="T1951" t="str">
        <f t="shared" si="276"/>
        <v>Apr</v>
      </c>
      <c r="U1951" t="str">
        <f t="shared" si="277"/>
        <v>Apr-2025</v>
      </c>
      <c r="V1951" s="3">
        <f t="shared" si="278"/>
        <v>45748</v>
      </c>
      <c r="W1951" t="str">
        <f>VLOOKUP(D1951,Products!A:G,3,FALSE)</f>
        <v>Electronics</v>
      </c>
      <c r="X1951" t="str">
        <f>VLOOKUP(D1951,Products!A:G,2,FALSE)</f>
        <v>Headphones</v>
      </c>
    </row>
    <row r="1952" spans="1:24">
      <c r="A1952" s="1" t="s">
        <v>3764</v>
      </c>
      <c r="B1952" s="2">
        <v>45427</v>
      </c>
      <c r="C1952" s="1" t="s">
        <v>1151</v>
      </c>
      <c r="D1952" s="1" t="s">
        <v>1700</v>
      </c>
      <c r="E1952" s="1">
        <v>3</v>
      </c>
      <c r="F1952" s="1">
        <v>8999</v>
      </c>
      <c r="G1952" s="1">
        <v>1349.85</v>
      </c>
      <c r="H1952" s="1" t="s">
        <v>1821</v>
      </c>
      <c r="I1952" s="1" t="s">
        <v>1802</v>
      </c>
      <c r="J1952" s="1" t="s">
        <v>1802</v>
      </c>
      <c r="K1952" s="1" t="s">
        <v>1817</v>
      </c>
      <c r="L1952" s="1">
        <v>100</v>
      </c>
      <c r="M1952" s="1">
        <v>6419</v>
      </c>
      <c r="N1952">
        <f t="shared" si="270"/>
        <v>25647.15</v>
      </c>
      <c r="O1952">
        <f t="shared" si="271"/>
        <v>19257</v>
      </c>
      <c r="P1952">
        <f t="shared" si="272"/>
        <v>6390.1500000000015</v>
      </c>
      <c r="Q1952">
        <f t="shared" si="273"/>
        <v>0.24915633900842787</v>
      </c>
      <c r="R1952">
        <f t="shared" si="274"/>
        <v>25647.15</v>
      </c>
      <c r="S1952">
        <f t="shared" si="275"/>
        <v>6390.1500000000015</v>
      </c>
      <c r="T1952" t="str">
        <f t="shared" si="276"/>
        <v>May</v>
      </c>
      <c r="U1952" t="str">
        <f t="shared" si="277"/>
        <v>May-2024</v>
      </c>
      <c r="V1952" s="3">
        <f t="shared" si="278"/>
        <v>45413</v>
      </c>
      <c r="W1952" t="str">
        <f>VLOOKUP(D1952,Products!A:G,3,FALSE)</f>
        <v>Fashion</v>
      </c>
      <c r="X1952" t="str">
        <f>VLOOKUP(D1952,Products!A:G,2,FALSE)</f>
        <v>T-Shirt</v>
      </c>
    </row>
    <row r="1953" spans="1:24">
      <c r="A1953" s="1" t="s">
        <v>3765</v>
      </c>
      <c r="B1953" s="2">
        <v>45349</v>
      </c>
      <c r="C1953" s="1" t="s">
        <v>1540</v>
      </c>
      <c r="D1953" s="1" t="s">
        <v>1719</v>
      </c>
      <c r="E1953" s="1">
        <v>4</v>
      </c>
      <c r="F1953" s="1">
        <v>399</v>
      </c>
      <c r="G1953" s="1">
        <v>319.2</v>
      </c>
      <c r="H1953" s="1" t="s">
        <v>1823</v>
      </c>
      <c r="I1953" s="1" t="s">
        <v>1802</v>
      </c>
      <c r="J1953" s="1" t="s">
        <v>1802</v>
      </c>
      <c r="K1953" s="1" t="s">
        <v>1817</v>
      </c>
      <c r="L1953" s="1">
        <v>70</v>
      </c>
      <c r="M1953" s="1">
        <v>248</v>
      </c>
      <c r="N1953">
        <f t="shared" si="270"/>
        <v>1276.8</v>
      </c>
      <c r="O1953">
        <f t="shared" si="271"/>
        <v>992</v>
      </c>
      <c r="P1953">
        <f t="shared" si="272"/>
        <v>284.79999999999995</v>
      </c>
      <c r="Q1953">
        <f t="shared" si="273"/>
        <v>0.22305764411027565</v>
      </c>
      <c r="R1953">
        <f t="shared" si="274"/>
        <v>1276.8</v>
      </c>
      <c r="S1953">
        <f t="shared" si="275"/>
        <v>284.79999999999995</v>
      </c>
      <c r="T1953" t="str">
        <f t="shared" si="276"/>
        <v>Feb</v>
      </c>
      <c r="U1953" t="str">
        <f t="shared" si="277"/>
        <v>Feb-2024</v>
      </c>
      <c r="V1953" s="3">
        <f t="shared" si="278"/>
        <v>45323</v>
      </c>
      <c r="W1953" t="str">
        <f>VLOOKUP(D1953,Products!A:G,3,FALSE)</f>
        <v>Fashion</v>
      </c>
      <c r="X1953" t="str">
        <f>VLOOKUP(D1953,Products!A:G,2,FALSE)</f>
        <v>Backpack</v>
      </c>
    </row>
    <row r="1954" spans="1:24">
      <c r="A1954" s="1" t="s">
        <v>3766</v>
      </c>
      <c r="B1954" s="2">
        <v>45802</v>
      </c>
      <c r="C1954" s="1" t="s">
        <v>1438</v>
      </c>
      <c r="D1954" s="1" t="s">
        <v>1701</v>
      </c>
      <c r="E1954" s="1">
        <v>1</v>
      </c>
      <c r="F1954" s="1">
        <v>1299</v>
      </c>
      <c r="G1954" s="1">
        <v>129.9</v>
      </c>
      <c r="H1954" s="1" t="s">
        <v>1821</v>
      </c>
      <c r="I1954" s="1" t="s">
        <v>1802</v>
      </c>
      <c r="J1954" s="1" t="s">
        <v>1802</v>
      </c>
      <c r="K1954" s="1" t="s">
        <v>1810</v>
      </c>
      <c r="L1954" s="1">
        <v>60</v>
      </c>
      <c r="M1954" s="1">
        <v>969</v>
      </c>
      <c r="N1954">
        <f t="shared" si="270"/>
        <v>1169.0999999999999</v>
      </c>
      <c r="O1954">
        <f t="shared" si="271"/>
        <v>969</v>
      </c>
      <c r="P1954">
        <f t="shared" si="272"/>
        <v>200.09999999999991</v>
      </c>
      <c r="Q1954">
        <f t="shared" si="273"/>
        <v>0.17115730048755445</v>
      </c>
      <c r="R1954">
        <f t="shared" si="274"/>
        <v>1169.0999999999999</v>
      </c>
      <c r="S1954">
        <f t="shared" si="275"/>
        <v>200.09999999999991</v>
      </c>
      <c r="T1954" t="str">
        <f t="shared" si="276"/>
        <v>May</v>
      </c>
      <c r="U1954" t="str">
        <f t="shared" si="277"/>
        <v>May-2025</v>
      </c>
      <c r="V1954" s="3">
        <f t="shared" si="278"/>
        <v>45778</v>
      </c>
      <c r="W1954" t="str">
        <f>VLOOKUP(D1954,Products!A:G,3,FALSE)</f>
        <v>Fashion</v>
      </c>
      <c r="X1954" t="str">
        <f>VLOOKUP(D1954,Products!A:G,2,FALSE)</f>
        <v>T-Shirt</v>
      </c>
    </row>
    <row r="1955" spans="1:24">
      <c r="A1955" s="1" t="s">
        <v>3767</v>
      </c>
      <c r="B1955" s="2">
        <v>45832</v>
      </c>
      <c r="C1955" s="1" t="s">
        <v>578</v>
      </c>
      <c r="D1955" s="1" t="s">
        <v>1793</v>
      </c>
      <c r="E1955" s="1">
        <v>2</v>
      </c>
      <c r="F1955" s="1">
        <v>299</v>
      </c>
      <c r="G1955" s="1">
        <v>89.7</v>
      </c>
      <c r="H1955" s="1" t="s">
        <v>1801</v>
      </c>
      <c r="I1955" s="1" t="s">
        <v>1802</v>
      </c>
      <c r="J1955" s="1" t="s">
        <v>1802</v>
      </c>
      <c r="K1955" s="1" t="s">
        <v>1807</v>
      </c>
      <c r="L1955" s="1">
        <v>60</v>
      </c>
      <c r="M1955" s="1">
        <v>221</v>
      </c>
      <c r="N1955">
        <f t="shared" si="270"/>
        <v>508.3</v>
      </c>
      <c r="O1955">
        <f t="shared" si="271"/>
        <v>442</v>
      </c>
      <c r="P1955">
        <f t="shared" si="272"/>
        <v>66.300000000000011</v>
      </c>
      <c r="Q1955">
        <f t="shared" si="273"/>
        <v>0.13043478260869568</v>
      </c>
      <c r="R1955">
        <f t="shared" si="274"/>
        <v>508.3</v>
      </c>
      <c r="S1955">
        <f t="shared" si="275"/>
        <v>66.300000000000011</v>
      </c>
      <c r="T1955" t="str">
        <f t="shared" si="276"/>
        <v>Jun</v>
      </c>
      <c r="U1955" t="str">
        <f t="shared" si="277"/>
        <v>Jun-2025</v>
      </c>
      <c r="V1955" s="3">
        <f t="shared" si="278"/>
        <v>45809</v>
      </c>
      <c r="W1955" t="str">
        <f>VLOOKUP(D1955,Products!A:G,3,FALSE)</f>
        <v>Sports &amp; Fitness</v>
      </c>
      <c r="X1955" t="str">
        <f>VLOOKUP(D1955,Products!A:G,2,FALSE)</f>
        <v>Fitness Band</v>
      </c>
    </row>
    <row r="1956" spans="1:24">
      <c r="A1956" s="1" t="s">
        <v>3768</v>
      </c>
      <c r="B1956" s="2">
        <v>45840</v>
      </c>
      <c r="C1956" s="1" t="s">
        <v>1082</v>
      </c>
      <c r="D1956" s="1" t="s">
        <v>1716</v>
      </c>
      <c r="E1956" s="1">
        <v>2</v>
      </c>
      <c r="F1956" s="1">
        <v>2999</v>
      </c>
      <c r="G1956" s="1">
        <v>0</v>
      </c>
      <c r="H1956" s="1" t="s">
        <v>1805</v>
      </c>
      <c r="I1956" s="1" t="s">
        <v>1802</v>
      </c>
      <c r="J1956" s="1" t="s">
        <v>1809</v>
      </c>
      <c r="K1956" s="1" t="s">
        <v>1803</v>
      </c>
      <c r="L1956" s="1">
        <v>40</v>
      </c>
      <c r="M1956" s="1">
        <v>2406</v>
      </c>
      <c r="N1956">
        <f t="shared" si="270"/>
        <v>5998</v>
      </c>
      <c r="O1956">
        <f t="shared" si="271"/>
        <v>4812</v>
      </c>
      <c r="P1956">
        <f t="shared" si="272"/>
        <v>1186</v>
      </c>
      <c r="Q1956">
        <f t="shared" si="273"/>
        <v>0.19773257752584195</v>
      </c>
      <c r="R1956">
        <f t="shared" si="274"/>
        <v>5998</v>
      </c>
      <c r="S1956">
        <f t="shared" si="275"/>
        <v>1186</v>
      </c>
      <c r="T1956" t="str">
        <f t="shared" si="276"/>
        <v>Jul</v>
      </c>
      <c r="U1956" t="str">
        <f t="shared" si="277"/>
        <v>Jul-2025</v>
      </c>
      <c r="V1956" s="3">
        <f t="shared" si="278"/>
        <v>45839</v>
      </c>
      <c r="W1956" t="str">
        <f>VLOOKUP(D1956,Products!A:G,3,FALSE)</f>
        <v>Fashion</v>
      </c>
      <c r="X1956" t="str">
        <f>VLOOKUP(D1956,Products!A:G,2,FALSE)</f>
        <v>Jacket</v>
      </c>
    </row>
    <row r="1957" spans="1:24">
      <c r="A1957" s="1" t="s">
        <v>3769</v>
      </c>
      <c r="B1957" s="2">
        <v>45890</v>
      </c>
      <c r="C1957" s="1" t="s">
        <v>237</v>
      </c>
      <c r="D1957" s="1" t="s">
        <v>1706</v>
      </c>
      <c r="E1957" s="1">
        <v>1</v>
      </c>
      <c r="F1957" s="1">
        <v>799</v>
      </c>
      <c r="G1957" s="1">
        <v>79.900000000000006</v>
      </c>
      <c r="H1957" s="1" t="s">
        <v>1801</v>
      </c>
      <c r="I1957" s="1" t="s">
        <v>1802</v>
      </c>
      <c r="J1957" s="1" t="s">
        <v>1802</v>
      </c>
      <c r="K1957" s="1" t="s">
        <v>1810</v>
      </c>
      <c r="L1957" s="1">
        <v>70</v>
      </c>
      <c r="M1957" s="1">
        <v>526</v>
      </c>
      <c r="N1957">
        <f t="shared" si="270"/>
        <v>719.1</v>
      </c>
      <c r="O1957">
        <f t="shared" si="271"/>
        <v>526</v>
      </c>
      <c r="P1957">
        <f t="shared" si="272"/>
        <v>193.10000000000002</v>
      </c>
      <c r="Q1957">
        <f t="shared" si="273"/>
        <v>0.26853010707829233</v>
      </c>
      <c r="R1957">
        <f t="shared" si="274"/>
        <v>719.1</v>
      </c>
      <c r="S1957">
        <f t="shared" si="275"/>
        <v>193.10000000000002</v>
      </c>
      <c r="T1957" t="str">
        <f t="shared" si="276"/>
        <v>Aug</v>
      </c>
      <c r="U1957" t="str">
        <f t="shared" si="277"/>
        <v>Aug-2025</v>
      </c>
      <c r="V1957" s="3">
        <f t="shared" si="278"/>
        <v>45870</v>
      </c>
      <c r="W1957" t="str">
        <f>VLOOKUP(D1957,Products!A:G,3,FALSE)</f>
        <v>Fashion</v>
      </c>
      <c r="X1957" t="str">
        <f>VLOOKUP(D1957,Products!A:G,2,FALSE)</f>
        <v>Jeans</v>
      </c>
    </row>
    <row r="1958" spans="1:24">
      <c r="A1958" s="1" t="s">
        <v>3770</v>
      </c>
      <c r="B1958" s="2">
        <v>45632</v>
      </c>
      <c r="C1958" s="1" t="s">
        <v>1003</v>
      </c>
      <c r="D1958" s="1" t="s">
        <v>1726</v>
      </c>
      <c r="E1958" s="1">
        <v>4</v>
      </c>
      <c r="F1958" s="1">
        <v>599</v>
      </c>
      <c r="G1958" s="1">
        <v>239.6</v>
      </c>
      <c r="H1958" s="1" t="s">
        <v>1805</v>
      </c>
      <c r="I1958" s="1" t="s">
        <v>1802</v>
      </c>
      <c r="J1958" s="1" t="s">
        <v>1809</v>
      </c>
      <c r="K1958" s="1" t="s">
        <v>1810</v>
      </c>
      <c r="L1958" s="1">
        <v>40</v>
      </c>
      <c r="M1958" s="1">
        <v>358</v>
      </c>
      <c r="N1958">
        <f t="shared" si="270"/>
        <v>2156.4</v>
      </c>
      <c r="O1958">
        <f t="shared" si="271"/>
        <v>1432</v>
      </c>
      <c r="P1958">
        <f t="shared" si="272"/>
        <v>724.40000000000009</v>
      </c>
      <c r="Q1958">
        <f t="shared" si="273"/>
        <v>0.33593025412724914</v>
      </c>
      <c r="R1958">
        <f t="shared" si="274"/>
        <v>2156.4</v>
      </c>
      <c r="S1958">
        <f t="shared" si="275"/>
        <v>724.40000000000009</v>
      </c>
      <c r="T1958" t="str">
        <f t="shared" si="276"/>
        <v>Dec</v>
      </c>
      <c r="U1958" t="str">
        <f t="shared" si="277"/>
        <v>Dec-2024</v>
      </c>
      <c r="V1958" s="3">
        <f t="shared" si="278"/>
        <v>45627</v>
      </c>
      <c r="W1958" t="str">
        <f>VLOOKUP(D1958,Products!A:G,3,FALSE)</f>
        <v>Home &amp; Kitchen</v>
      </c>
      <c r="X1958" t="str">
        <f>VLOOKUP(D1958,Products!A:G,2,FALSE)</f>
        <v>Mixer Grinder</v>
      </c>
    </row>
    <row r="1959" spans="1:24">
      <c r="A1959" s="1" t="s">
        <v>3771</v>
      </c>
      <c r="B1959" s="2">
        <v>45768</v>
      </c>
      <c r="C1959" s="1" t="s">
        <v>1391</v>
      </c>
      <c r="D1959" s="1" t="s">
        <v>1738</v>
      </c>
      <c r="E1959" s="1">
        <v>1</v>
      </c>
      <c r="F1959" s="1">
        <v>599</v>
      </c>
      <c r="G1959" s="1">
        <v>0</v>
      </c>
      <c r="H1959" s="1" t="s">
        <v>1801</v>
      </c>
      <c r="I1959" s="1" t="s">
        <v>1815</v>
      </c>
      <c r="J1959" s="1" t="s">
        <v>1815</v>
      </c>
      <c r="K1959" s="1" t="s">
        <v>1807</v>
      </c>
      <c r="L1959" s="1">
        <v>50</v>
      </c>
      <c r="M1959" s="1">
        <v>443</v>
      </c>
      <c r="N1959">
        <f t="shared" si="270"/>
        <v>599</v>
      </c>
      <c r="O1959">
        <f t="shared" si="271"/>
        <v>443</v>
      </c>
      <c r="P1959">
        <f t="shared" si="272"/>
        <v>156</v>
      </c>
      <c r="Q1959">
        <f t="shared" si="273"/>
        <v>0.2604340567612688</v>
      </c>
      <c r="R1959">
        <f t="shared" si="274"/>
        <v>0</v>
      </c>
      <c r="S1959">
        <f t="shared" si="275"/>
        <v>0</v>
      </c>
      <c r="T1959" t="str">
        <f t="shared" si="276"/>
        <v>Apr</v>
      </c>
      <c r="U1959" t="str">
        <f t="shared" si="277"/>
        <v>Apr-2025</v>
      </c>
      <c r="V1959" s="3">
        <f t="shared" si="278"/>
        <v>45748</v>
      </c>
      <c r="W1959" t="str">
        <f>VLOOKUP(D1959,Products!A:G,3,FALSE)</f>
        <v>Home &amp; Kitchen</v>
      </c>
      <c r="X1959" t="str">
        <f>VLOOKUP(D1959,Products!A:G,2,FALSE)</f>
        <v>Bedsheet</v>
      </c>
    </row>
    <row r="1960" spans="1:24">
      <c r="A1960" s="1" t="s">
        <v>3772</v>
      </c>
      <c r="B1960" s="2">
        <v>45835</v>
      </c>
      <c r="C1960" s="1" t="s">
        <v>630</v>
      </c>
      <c r="D1960" s="1" t="s">
        <v>1682</v>
      </c>
      <c r="E1960" s="1">
        <v>1</v>
      </c>
      <c r="F1960" s="1">
        <v>1599</v>
      </c>
      <c r="G1960" s="1">
        <v>0</v>
      </c>
      <c r="H1960" s="1" t="s">
        <v>1821</v>
      </c>
      <c r="I1960" s="1" t="s">
        <v>1815</v>
      </c>
      <c r="J1960" s="1" t="s">
        <v>1815</v>
      </c>
      <c r="K1960" s="1" t="s">
        <v>1813</v>
      </c>
      <c r="L1960" s="1">
        <v>40</v>
      </c>
      <c r="M1960" s="1">
        <v>1169</v>
      </c>
      <c r="N1960">
        <f t="shared" si="270"/>
        <v>1599</v>
      </c>
      <c r="O1960">
        <f t="shared" si="271"/>
        <v>1169</v>
      </c>
      <c r="P1960">
        <f t="shared" si="272"/>
        <v>430</v>
      </c>
      <c r="Q1960">
        <f t="shared" si="273"/>
        <v>0.26891807379612259</v>
      </c>
      <c r="R1960">
        <f t="shared" si="274"/>
        <v>0</v>
      </c>
      <c r="S1960">
        <f t="shared" si="275"/>
        <v>0</v>
      </c>
      <c r="T1960" t="str">
        <f t="shared" si="276"/>
        <v>Jun</v>
      </c>
      <c r="U1960" t="str">
        <f t="shared" si="277"/>
        <v>Jun-2025</v>
      </c>
      <c r="V1960" s="3">
        <f t="shared" si="278"/>
        <v>45809</v>
      </c>
      <c r="W1960" t="str">
        <f>VLOOKUP(D1960,Products!A:G,3,FALSE)</f>
        <v>Electronics</v>
      </c>
      <c r="X1960" t="str">
        <f>VLOOKUP(D1960,Products!A:G,2,FALSE)</f>
        <v>Headphones</v>
      </c>
    </row>
    <row r="1961" spans="1:24">
      <c r="A1961" s="1" t="s">
        <v>3773</v>
      </c>
      <c r="B1961" s="2">
        <v>45293</v>
      </c>
      <c r="C1961" s="1" t="s">
        <v>1064</v>
      </c>
      <c r="D1961" s="1" t="s">
        <v>1778</v>
      </c>
      <c r="E1961" s="1">
        <v>3</v>
      </c>
      <c r="F1961" s="1">
        <v>499</v>
      </c>
      <c r="G1961" s="1">
        <v>0</v>
      </c>
      <c r="H1961" s="1" t="s">
        <v>1823</v>
      </c>
      <c r="I1961" s="1" t="s">
        <v>1815</v>
      </c>
      <c r="J1961" s="1" t="s">
        <v>1815</v>
      </c>
      <c r="K1961" s="1" t="s">
        <v>1803</v>
      </c>
      <c r="L1961" s="1">
        <v>80</v>
      </c>
      <c r="M1961" s="1">
        <v>323</v>
      </c>
      <c r="N1961">
        <f t="shared" si="270"/>
        <v>1497</v>
      </c>
      <c r="O1961">
        <f t="shared" si="271"/>
        <v>969</v>
      </c>
      <c r="P1961">
        <f t="shared" si="272"/>
        <v>528</v>
      </c>
      <c r="Q1961">
        <f t="shared" si="273"/>
        <v>0.35270541082164331</v>
      </c>
      <c r="R1961">
        <f t="shared" si="274"/>
        <v>0</v>
      </c>
      <c r="S1961">
        <f t="shared" si="275"/>
        <v>0</v>
      </c>
      <c r="T1961" t="str">
        <f t="shared" si="276"/>
        <v>Jan</v>
      </c>
      <c r="U1961" t="str">
        <f t="shared" si="277"/>
        <v>Jan-2024</v>
      </c>
      <c r="V1961" s="3">
        <f t="shared" si="278"/>
        <v>45292</v>
      </c>
      <c r="W1961" t="str">
        <f>VLOOKUP(D1961,Products!A:G,3,FALSE)</f>
        <v>Sports &amp; Fitness</v>
      </c>
      <c r="X1961" t="str">
        <f>VLOOKUP(D1961,Products!A:G,2,FALSE)</f>
        <v>Yoga Mat</v>
      </c>
    </row>
    <row r="1962" spans="1:24">
      <c r="A1962" s="1" t="s">
        <v>3774</v>
      </c>
      <c r="B1962" s="2">
        <v>45422</v>
      </c>
      <c r="C1962" s="1" t="s">
        <v>1275</v>
      </c>
      <c r="D1962" s="1" t="s">
        <v>1711</v>
      </c>
      <c r="E1962" s="1">
        <v>2</v>
      </c>
      <c r="F1962" s="1">
        <v>1599</v>
      </c>
      <c r="G1962" s="1">
        <v>0</v>
      </c>
      <c r="H1962" s="1" t="s">
        <v>1801</v>
      </c>
      <c r="I1962" s="1" t="s">
        <v>1815</v>
      </c>
      <c r="J1962" s="1" t="s">
        <v>1815</v>
      </c>
      <c r="K1962" s="1" t="s">
        <v>1813</v>
      </c>
      <c r="L1962" s="1">
        <v>80</v>
      </c>
      <c r="M1962" s="1">
        <v>1180</v>
      </c>
      <c r="N1962">
        <f t="shared" si="270"/>
        <v>3198</v>
      </c>
      <c r="O1962">
        <f t="shared" si="271"/>
        <v>2360</v>
      </c>
      <c r="P1962">
        <f t="shared" si="272"/>
        <v>838</v>
      </c>
      <c r="Q1962">
        <f t="shared" si="273"/>
        <v>0.26203877423389621</v>
      </c>
      <c r="R1962">
        <f t="shared" si="274"/>
        <v>0</v>
      </c>
      <c r="S1962">
        <f t="shared" si="275"/>
        <v>0</v>
      </c>
      <c r="T1962" t="str">
        <f t="shared" si="276"/>
        <v>May</v>
      </c>
      <c r="U1962" t="str">
        <f t="shared" si="277"/>
        <v>May-2024</v>
      </c>
      <c r="V1962" s="3">
        <f t="shared" si="278"/>
        <v>45413</v>
      </c>
      <c r="W1962" t="str">
        <f>VLOOKUP(D1962,Products!A:G,3,FALSE)</f>
        <v>Fashion</v>
      </c>
      <c r="X1962" t="str">
        <f>VLOOKUP(D1962,Products!A:G,2,FALSE)</f>
        <v>Sneakers</v>
      </c>
    </row>
    <row r="1963" spans="1:24">
      <c r="A1963" s="1" t="s">
        <v>3775</v>
      </c>
      <c r="B1963" s="2">
        <v>45696</v>
      </c>
      <c r="C1963" s="1" t="s">
        <v>1606</v>
      </c>
      <c r="D1963" s="1" t="s">
        <v>1704</v>
      </c>
      <c r="E1963" s="1">
        <v>3</v>
      </c>
      <c r="F1963" s="1">
        <v>599</v>
      </c>
      <c r="G1963" s="1">
        <v>0</v>
      </c>
      <c r="H1963" s="1" t="s">
        <v>1812</v>
      </c>
      <c r="I1963" s="1" t="s">
        <v>1815</v>
      </c>
      <c r="J1963" s="1" t="s">
        <v>1815</v>
      </c>
      <c r="K1963" s="1" t="s">
        <v>1807</v>
      </c>
      <c r="L1963" s="1">
        <v>60</v>
      </c>
      <c r="M1963" s="1">
        <v>363</v>
      </c>
      <c r="N1963">
        <f t="shared" si="270"/>
        <v>1797</v>
      </c>
      <c r="O1963">
        <f t="shared" si="271"/>
        <v>1089</v>
      </c>
      <c r="P1963">
        <f t="shared" si="272"/>
        <v>708</v>
      </c>
      <c r="Q1963">
        <f t="shared" si="273"/>
        <v>0.39398998330550916</v>
      </c>
      <c r="R1963">
        <f t="shared" si="274"/>
        <v>0</v>
      </c>
      <c r="S1963">
        <f t="shared" si="275"/>
        <v>0</v>
      </c>
      <c r="T1963" t="str">
        <f t="shared" si="276"/>
        <v>Feb</v>
      </c>
      <c r="U1963" t="str">
        <f t="shared" si="277"/>
        <v>Feb-2025</v>
      </c>
      <c r="V1963" s="3">
        <f t="shared" si="278"/>
        <v>45689</v>
      </c>
      <c r="W1963" t="str">
        <f>VLOOKUP(D1963,Products!A:G,3,FALSE)</f>
        <v>Fashion</v>
      </c>
      <c r="X1963" t="str">
        <f>VLOOKUP(D1963,Products!A:G,2,FALSE)</f>
        <v>Jeans</v>
      </c>
    </row>
    <row r="1964" spans="1:24">
      <c r="A1964" s="1" t="s">
        <v>3776</v>
      </c>
      <c r="B1964" s="2">
        <v>45899</v>
      </c>
      <c r="C1964" s="1" t="s">
        <v>994</v>
      </c>
      <c r="D1964" s="1" t="s">
        <v>1794</v>
      </c>
      <c r="E1964" s="1">
        <v>1</v>
      </c>
      <c r="F1964" s="1">
        <v>299</v>
      </c>
      <c r="G1964" s="1">
        <v>14.95</v>
      </c>
      <c r="H1964" s="1" t="s">
        <v>1823</v>
      </c>
      <c r="I1964" s="1" t="s">
        <v>1802</v>
      </c>
      <c r="J1964" s="1" t="s">
        <v>1802</v>
      </c>
      <c r="K1964" s="1" t="s">
        <v>1810</v>
      </c>
      <c r="L1964" s="1">
        <v>70</v>
      </c>
      <c r="M1964" s="1">
        <v>168</v>
      </c>
      <c r="N1964">
        <f t="shared" si="270"/>
        <v>284.05</v>
      </c>
      <c r="O1964">
        <f t="shared" si="271"/>
        <v>168</v>
      </c>
      <c r="P1964">
        <f t="shared" si="272"/>
        <v>116.05000000000001</v>
      </c>
      <c r="Q1964">
        <f t="shared" si="273"/>
        <v>0.408554831895793</v>
      </c>
      <c r="R1964">
        <f t="shared" si="274"/>
        <v>284.05</v>
      </c>
      <c r="S1964">
        <f t="shared" si="275"/>
        <v>116.05000000000001</v>
      </c>
      <c r="T1964" t="str">
        <f t="shared" si="276"/>
        <v>Aug</v>
      </c>
      <c r="U1964" t="str">
        <f t="shared" si="277"/>
        <v>Aug-2025</v>
      </c>
      <c r="V1964" s="3">
        <f t="shared" si="278"/>
        <v>45870</v>
      </c>
      <c r="W1964" t="str">
        <f>VLOOKUP(D1964,Products!A:G,3,FALSE)</f>
        <v>Sports &amp; Fitness</v>
      </c>
      <c r="X1964" t="str">
        <f>VLOOKUP(D1964,Products!A:G,2,FALSE)</f>
        <v>Fitness Band</v>
      </c>
    </row>
    <row r="1965" spans="1:24">
      <c r="A1965" s="1" t="s">
        <v>3777</v>
      </c>
      <c r="B1965" s="2">
        <v>45745</v>
      </c>
      <c r="C1965" s="1" t="s">
        <v>1139</v>
      </c>
      <c r="D1965" s="1" t="s">
        <v>1798</v>
      </c>
      <c r="E1965" s="1">
        <v>2</v>
      </c>
      <c r="F1965" s="1">
        <v>1299</v>
      </c>
      <c r="G1965" s="1">
        <v>519.6</v>
      </c>
      <c r="H1965" s="1" t="s">
        <v>1801</v>
      </c>
      <c r="I1965" s="1" t="s">
        <v>1802</v>
      </c>
      <c r="J1965" s="1" t="s">
        <v>1802</v>
      </c>
      <c r="K1965" s="1" t="s">
        <v>1810</v>
      </c>
      <c r="L1965" s="1">
        <v>70</v>
      </c>
      <c r="M1965" s="1">
        <v>1025</v>
      </c>
      <c r="N1965">
        <f t="shared" si="270"/>
        <v>2078.4</v>
      </c>
      <c r="O1965">
        <f t="shared" si="271"/>
        <v>2050</v>
      </c>
      <c r="P1965">
        <f t="shared" si="272"/>
        <v>28.400000000000091</v>
      </c>
      <c r="Q1965">
        <f t="shared" si="273"/>
        <v>1.366435719784454E-2</v>
      </c>
      <c r="R1965">
        <f t="shared" si="274"/>
        <v>2078.4</v>
      </c>
      <c r="S1965">
        <f t="shared" si="275"/>
        <v>28.400000000000091</v>
      </c>
      <c r="T1965" t="str">
        <f t="shared" si="276"/>
        <v>Mar</v>
      </c>
      <c r="U1965" t="str">
        <f t="shared" si="277"/>
        <v>Mar-2025</v>
      </c>
      <c r="V1965" s="3">
        <f t="shared" si="278"/>
        <v>45717</v>
      </c>
      <c r="W1965" t="str">
        <f>VLOOKUP(D1965,Products!A:G,3,FALSE)</f>
        <v>Sports &amp; Fitness</v>
      </c>
      <c r="X1965" t="str">
        <f>VLOOKUP(D1965,Products!A:G,2,FALSE)</f>
        <v>Cricket Bat</v>
      </c>
    </row>
    <row r="1966" spans="1:24">
      <c r="A1966" s="1" t="s">
        <v>3778</v>
      </c>
      <c r="B1966" s="2">
        <v>45881</v>
      </c>
      <c r="C1966" s="1" t="s">
        <v>1073</v>
      </c>
      <c r="D1966" s="1" t="s">
        <v>1700</v>
      </c>
      <c r="E1966" s="1">
        <v>1</v>
      </c>
      <c r="F1966" s="1">
        <v>8999</v>
      </c>
      <c r="G1966" s="1">
        <v>899.9</v>
      </c>
      <c r="H1966" s="1" t="s">
        <v>1801</v>
      </c>
      <c r="I1966" s="1" t="s">
        <v>1802</v>
      </c>
      <c r="J1966" s="1" t="s">
        <v>1809</v>
      </c>
      <c r="K1966" s="1" t="s">
        <v>1819</v>
      </c>
      <c r="L1966" s="1">
        <v>80</v>
      </c>
      <c r="M1966" s="1">
        <v>6419</v>
      </c>
      <c r="N1966">
        <f t="shared" si="270"/>
        <v>8099.1</v>
      </c>
      <c r="O1966">
        <f t="shared" si="271"/>
        <v>6419</v>
      </c>
      <c r="P1966">
        <f t="shared" si="272"/>
        <v>1680.1000000000004</v>
      </c>
      <c r="Q1966">
        <f t="shared" si="273"/>
        <v>0.20744280228667386</v>
      </c>
      <c r="R1966">
        <f t="shared" si="274"/>
        <v>8099.1</v>
      </c>
      <c r="S1966">
        <f t="shared" si="275"/>
        <v>1680.1000000000004</v>
      </c>
      <c r="T1966" t="str">
        <f t="shared" si="276"/>
        <v>Aug</v>
      </c>
      <c r="U1966" t="str">
        <f t="shared" si="277"/>
        <v>Aug-2025</v>
      </c>
      <c r="V1966" s="3">
        <f t="shared" si="278"/>
        <v>45870</v>
      </c>
      <c r="W1966" t="str">
        <f>VLOOKUP(D1966,Products!A:G,3,FALSE)</f>
        <v>Fashion</v>
      </c>
      <c r="X1966" t="str">
        <f>VLOOKUP(D1966,Products!A:G,2,FALSE)</f>
        <v>T-Shirt</v>
      </c>
    </row>
    <row r="1967" spans="1:24">
      <c r="A1967" s="1" t="s">
        <v>3779</v>
      </c>
      <c r="B1967" s="2">
        <v>45952</v>
      </c>
      <c r="C1967" s="1" t="s">
        <v>1061</v>
      </c>
      <c r="D1967" s="1" t="s">
        <v>1759</v>
      </c>
      <c r="E1967" s="1">
        <v>2</v>
      </c>
      <c r="F1967" s="1">
        <v>2499</v>
      </c>
      <c r="G1967" s="1">
        <v>0</v>
      </c>
      <c r="H1967" s="1" t="s">
        <v>1821</v>
      </c>
      <c r="I1967" s="1" t="s">
        <v>1802</v>
      </c>
      <c r="J1967" s="1" t="s">
        <v>1802</v>
      </c>
      <c r="K1967" s="1" t="s">
        <v>1803</v>
      </c>
      <c r="L1967" s="1">
        <v>100</v>
      </c>
      <c r="M1967" s="1">
        <v>1430</v>
      </c>
      <c r="N1967">
        <f t="shared" si="270"/>
        <v>4998</v>
      </c>
      <c r="O1967">
        <f t="shared" si="271"/>
        <v>2860</v>
      </c>
      <c r="P1967">
        <f t="shared" si="272"/>
        <v>2138</v>
      </c>
      <c r="Q1967">
        <f t="shared" si="273"/>
        <v>0.42777110844337735</v>
      </c>
      <c r="R1967">
        <f t="shared" si="274"/>
        <v>4998</v>
      </c>
      <c r="S1967">
        <f t="shared" si="275"/>
        <v>2138</v>
      </c>
      <c r="T1967" t="str">
        <f t="shared" si="276"/>
        <v>Oct</v>
      </c>
      <c r="U1967" t="str">
        <f t="shared" si="277"/>
        <v>Oct-2025</v>
      </c>
      <c r="V1967" s="3">
        <f t="shared" si="278"/>
        <v>45931</v>
      </c>
      <c r="W1967" t="str">
        <f>VLOOKUP(D1967,Products!A:G,3,FALSE)</f>
        <v>Beauty &amp; Personal Care</v>
      </c>
      <c r="X1967" t="str">
        <f>VLOOKUP(D1967,Products!A:G,2,FALSE)</f>
        <v>Trimmer</v>
      </c>
    </row>
    <row r="1968" spans="1:24">
      <c r="A1968" s="1" t="s">
        <v>3780</v>
      </c>
      <c r="B1968" s="2">
        <v>45650</v>
      </c>
      <c r="C1968" s="1" t="s">
        <v>1434</v>
      </c>
      <c r="D1968" s="1" t="s">
        <v>1746</v>
      </c>
      <c r="E1968" s="1">
        <v>1</v>
      </c>
      <c r="F1968" s="1">
        <v>1999</v>
      </c>
      <c r="G1968" s="1">
        <v>0</v>
      </c>
      <c r="H1968" s="1" t="s">
        <v>1821</v>
      </c>
      <c r="I1968" s="1" t="s">
        <v>1802</v>
      </c>
      <c r="J1968" s="1" t="s">
        <v>1802</v>
      </c>
      <c r="K1968" s="1" t="s">
        <v>1810</v>
      </c>
      <c r="L1968" s="1">
        <v>50</v>
      </c>
      <c r="M1968" s="1">
        <v>1414</v>
      </c>
      <c r="N1968">
        <f t="shared" si="270"/>
        <v>1999</v>
      </c>
      <c r="O1968">
        <f t="shared" si="271"/>
        <v>1414</v>
      </c>
      <c r="P1968">
        <f t="shared" si="272"/>
        <v>585</v>
      </c>
      <c r="Q1968">
        <f t="shared" si="273"/>
        <v>0.29264632316158079</v>
      </c>
      <c r="R1968">
        <f t="shared" si="274"/>
        <v>1999</v>
      </c>
      <c r="S1968">
        <f t="shared" si="275"/>
        <v>585</v>
      </c>
      <c r="T1968" t="str">
        <f t="shared" si="276"/>
        <v>Dec</v>
      </c>
      <c r="U1968" t="str">
        <f t="shared" si="277"/>
        <v>Dec-2024</v>
      </c>
      <c r="V1968" s="3">
        <f t="shared" si="278"/>
        <v>45627</v>
      </c>
      <c r="W1968" t="str">
        <f>VLOOKUP(D1968,Products!A:G,3,FALSE)</f>
        <v>Home &amp; Kitchen</v>
      </c>
      <c r="X1968" t="str">
        <f>VLOOKUP(D1968,Products!A:G,2,FALSE)</f>
        <v>Storage Box</v>
      </c>
    </row>
    <row r="1969" spans="1:24">
      <c r="A1969" s="1" t="s">
        <v>3781</v>
      </c>
      <c r="B1969" s="2">
        <v>45786</v>
      </c>
      <c r="C1969" s="1" t="s">
        <v>796</v>
      </c>
      <c r="D1969" s="1" t="s">
        <v>1715</v>
      </c>
      <c r="E1969" s="1">
        <v>2</v>
      </c>
      <c r="F1969" s="1">
        <v>1299</v>
      </c>
      <c r="G1969" s="1">
        <v>0</v>
      </c>
      <c r="H1969" s="1" t="s">
        <v>1823</v>
      </c>
      <c r="I1969" s="1" t="s">
        <v>1815</v>
      </c>
      <c r="J1969" s="1" t="s">
        <v>1815</v>
      </c>
      <c r="K1969" s="1" t="s">
        <v>1803</v>
      </c>
      <c r="L1969" s="1">
        <v>50</v>
      </c>
      <c r="M1969" s="1">
        <v>863</v>
      </c>
      <c r="N1969">
        <f t="shared" si="270"/>
        <v>2598</v>
      </c>
      <c r="O1969">
        <f t="shared" si="271"/>
        <v>1726</v>
      </c>
      <c r="P1969">
        <f t="shared" si="272"/>
        <v>872</v>
      </c>
      <c r="Q1969">
        <f t="shared" si="273"/>
        <v>0.33564280215550424</v>
      </c>
      <c r="R1969">
        <f t="shared" si="274"/>
        <v>0</v>
      </c>
      <c r="S1969">
        <f t="shared" si="275"/>
        <v>0</v>
      </c>
      <c r="T1969" t="str">
        <f t="shared" si="276"/>
        <v>May</v>
      </c>
      <c r="U1969" t="str">
        <f t="shared" si="277"/>
        <v>May-2025</v>
      </c>
      <c r="V1969" s="3">
        <f t="shared" si="278"/>
        <v>45778</v>
      </c>
      <c r="W1969" t="str">
        <f>VLOOKUP(D1969,Products!A:G,3,FALSE)</f>
        <v>Fashion</v>
      </c>
      <c r="X1969" t="str">
        <f>VLOOKUP(D1969,Products!A:G,2,FALSE)</f>
        <v>Jacket</v>
      </c>
    </row>
    <row r="1970" spans="1:24">
      <c r="A1970" s="1" t="s">
        <v>3782</v>
      </c>
      <c r="B1970" s="2">
        <v>45472</v>
      </c>
      <c r="C1970" s="1" t="s">
        <v>1486</v>
      </c>
      <c r="D1970" s="1" t="s">
        <v>1752</v>
      </c>
      <c r="E1970" s="1">
        <v>2</v>
      </c>
      <c r="F1970" s="1">
        <v>2999</v>
      </c>
      <c r="G1970" s="1">
        <v>899.7</v>
      </c>
      <c r="H1970" s="1" t="s">
        <v>1801</v>
      </c>
      <c r="I1970" s="1" t="s">
        <v>1802</v>
      </c>
      <c r="J1970" s="1" t="s">
        <v>1809</v>
      </c>
      <c r="K1970" s="1" t="s">
        <v>1813</v>
      </c>
      <c r="L1970" s="1">
        <v>100</v>
      </c>
      <c r="M1970" s="1">
        <v>1877</v>
      </c>
      <c r="N1970">
        <f t="shared" si="270"/>
        <v>5098.3</v>
      </c>
      <c r="O1970">
        <f t="shared" si="271"/>
        <v>3754</v>
      </c>
      <c r="P1970">
        <f t="shared" si="272"/>
        <v>1344.3000000000002</v>
      </c>
      <c r="Q1970">
        <f t="shared" si="273"/>
        <v>0.2636761273365632</v>
      </c>
      <c r="R1970">
        <f t="shared" si="274"/>
        <v>5098.3</v>
      </c>
      <c r="S1970">
        <f t="shared" si="275"/>
        <v>1344.3000000000002</v>
      </c>
      <c r="T1970" t="str">
        <f t="shared" si="276"/>
        <v>Jun</v>
      </c>
      <c r="U1970" t="str">
        <f t="shared" si="277"/>
        <v>Jun-2024</v>
      </c>
      <c r="V1970" s="3">
        <f t="shared" si="278"/>
        <v>45444</v>
      </c>
      <c r="W1970" t="str">
        <f>VLOOKUP(D1970,Products!A:G,3,FALSE)</f>
        <v>Beauty &amp; Personal Care</v>
      </c>
      <c r="X1970" t="str">
        <f>VLOOKUP(D1970,Products!A:G,2,FALSE)</f>
        <v>Face Wash</v>
      </c>
    </row>
    <row r="1971" spans="1:24">
      <c r="A1971" s="1" t="s">
        <v>3783</v>
      </c>
      <c r="B1971" s="2">
        <v>45448</v>
      </c>
      <c r="C1971" s="1" t="s">
        <v>1270</v>
      </c>
      <c r="D1971" s="1" t="s">
        <v>1727</v>
      </c>
      <c r="E1971" s="1">
        <v>1</v>
      </c>
      <c r="F1971" s="1">
        <v>4999</v>
      </c>
      <c r="G1971" s="1">
        <v>0</v>
      </c>
      <c r="H1971" s="1" t="s">
        <v>1821</v>
      </c>
      <c r="I1971" s="1" t="s">
        <v>1802</v>
      </c>
      <c r="J1971" s="1" t="s">
        <v>1802</v>
      </c>
      <c r="K1971" s="1" t="s">
        <v>1813</v>
      </c>
      <c r="L1971" s="1">
        <v>60</v>
      </c>
      <c r="M1971" s="1">
        <v>3765</v>
      </c>
      <c r="N1971">
        <f t="shared" si="270"/>
        <v>4999</v>
      </c>
      <c r="O1971">
        <f t="shared" si="271"/>
        <v>3765</v>
      </c>
      <c r="P1971">
        <f t="shared" si="272"/>
        <v>1234</v>
      </c>
      <c r="Q1971">
        <f t="shared" si="273"/>
        <v>0.24684936987397479</v>
      </c>
      <c r="R1971">
        <f t="shared" si="274"/>
        <v>4999</v>
      </c>
      <c r="S1971">
        <f t="shared" si="275"/>
        <v>1234</v>
      </c>
      <c r="T1971" t="str">
        <f t="shared" si="276"/>
        <v>Jun</v>
      </c>
      <c r="U1971" t="str">
        <f t="shared" si="277"/>
        <v>Jun-2024</v>
      </c>
      <c r="V1971" s="3">
        <f t="shared" si="278"/>
        <v>45444</v>
      </c>
      <c r="W1971" t="str">
        <f>VLOOKUP(D1971,Products!A:G,3,FALSE)</f>
        <v>Home &amp; Kitchen</v>
      </c>
      <c r="X1971" t="str">
        <f>VLOOKUP(D1971,Products!A:G,2,FALSE)</f>
        <v>Mixer Grinder</v>
      </c>
    </row>
    <row r="1972" spans="1:24">
      <c r="A1972" s="1" t="s">
        <v>3784</v>
      </c>
      <c r="B1972" s="2">
        <v>45831</v>
      </c>
      <c r="C1972" s="1" t="s">
        <v>1130</v>
      </c>
      <c r="D1972" s="1" t="s">
        <v>1774</v>
      </c>
      <c r="E1972" s="1">
        <v>3</v>
      </c>
      <c r="F1972" s="1">
        <v>499</v>
      </c>
      <c r="G1972" s="1">
        <v>0</v>
      </c>
      <c r="H1972" s="1" t="s">
        <v>1823</v>
      </c>
      <c r="I1972" s="1" t="s">
        <v>1802</v>
      </c>
      <c r="J1972" s="1" t="s">
        <v>1802</v>
      </c>
      <c r="K1972" s="1" t="s">
        <v>1813</v>
      </c>
      <c r="L1972" s="1">
        <v>70</v>
      </c>
      <c r="M1972" s="1">
        <v>280</v>
      </c>
      <c r="N1972">
        <f t="shared" si="270"/>
        <v>1497</v>
      </c>
      <c r="O1972">
        <f t="shared" si="271"/>
        <v>840</v>
      </c>
      <c r="P1972">
        <f t="shared" si="272"/>
        <v>657</v>
      </c>
      <c r="Q1972">
        <f t="shared" si="273"/>
        <v>0.43887775551102204</v>
      </c>
      <c r="R1972">
        <f t="shared" si="274"/>
        <v>1497</v>
      </c>
      <c r="S1972">
        <f t="shared" si="275"/>
        <v>657</v>
      </c>
      <c r="T1972" t="str">
        <f t="shared" si="276"/>
        <v>Jun</v>
      </c>
      <c r="U1972" t="str">
        <f t="shared" si="277"/>
        <v>Jun-2025</v>
      </c>
      <c r="V1972" s="3">
        <f t="shared" si="278"/>
        <v>45809</v>
      </c>
      <c r="W1972" t="str">
        <f>VLOOKUP(D1972,Products!A:G,3,FALSE)</f>
        <v>Sports &amp; Fitness</v>
      </c>
      <c r="X1972" t="str">
        <f>VLOOKUP(D1972,Products!A:G,2,FALSE)</f>
        <v>Yoga Mat</v>
      </c>
    </row>
    <row r="1973" spans="1:24">
      <c r="A1973" s="1" t="s">
        <v>3785</v>
      </c>
      <c r="B1973" s="2">
        <v>45609</v>
      </c>
      <c r="C1973" s="1" t="s">
        <v>687</v>
      </c>
      <c r="D1973" s="1" t="s">
        <v>1680</v>
      </c>
      <c r="E1973" s="1">
        <v>2</v>
      </c>
      <c r="F1973" s="1">
        <v>2499</v>
      </c>
      <c r="G1973" s="1">
        <v>499.8</v>
      </c>
      <c r="H1973" s="1" t="s">
        <v>1801</v>
      </c>
      <c r="I1973" s="1" t="s">
        <v>1802</v>
      </c>
      <c r="J1973" s="1" t="s">
        <v>1802</v>
      </c>
      <c r="K1973" s="1" t="s">
        <v>1810</v>
      </c>
      <c r="L1973" s="1">
        <v>60</v>
      </c>
      <c r="M1973" s="1">
        <v>2030</v>
      </c>
      <c r="N1973">
        <f t="shared" si="270"/>
        <v>4498.2</v>
      </c>
      <c r="O1973">
        <f t="shared" si="271"/>
        <v>4060</v>
      </c>
      <c r="P1973">
        <f t="shared" si="272"/>
        <v>438.19999999999982</v>
      </c>
      <c r="Q1973">
        <f t="shared" si="273"/>
        <v>9.7416744475567973E-2</v>
      </c>
      <c r="R1973">
        <f t="shared" si="274"/>
        <v>4498.2</v>
      </c>
      <c r="S1973">
        <f t="shared" si="275"/>
        <v>438.19999999999982</v>
      </c>
      <c r="T1973" t="str">
        <f t="shared" si="276"/>
        <v>Nov</v>
      </c>
      <c r="U1973" t="str">
        <f t="shared" si="277"/>
        <v>Nov-2024</v>
      </c>
      <c r="V1973" s="3">
        <f t="shared" si="278"/>
        <v>45597</v>
      </c>
      <c r="W1973" t="str">
        <f>VLOOKUP(D1973,Products!A:G,3,FALSE)</f>
        <v>Electronics</v>
      </c>
      <c r="X1973" t="str">
        <f>VLOOKUP(D1973,Products!A:G,2,FALSE)</f>
        <v>Headphones</v>
      </c>
    </row>
    <row r="1974" spans="1:24">
      <c r="A1974" s="1" t="s">
        <v>3786</v>
      </c>
      <c r="B1974" s="2">
        <v>45772</v>
      </c>
      <c r="C1974" s="1" t="s">
        <v>340</v>
      </c>
      <c r="D1974" s="1" t="s">
        <v>1683</v>
      </c>
      <c r="E1974" s="1">
        <v>1</v>
      </c>
      <c r="F1974" s="1">
        <v>999</v>
      </c>
      <c r="G1974" s="1">
        <v>0</v>
      </c>
      <c r="H1974" s="1" t="s">
        <v>1805</v>
      </c>
      <c r="I1974" s="1" t="s">
        <v>1802</v>
      </c>
      <c r="J1974" s="1" t="s">
        <v>1802</v>
      </c>
      <c r="K1974" s="1" t="s">
        <v>1803</v>
      </c>
      <c r="L1974" s="1">
        <v>100</v>
      </c>
      <c r="M1974" s="1">
        <v>603</v>
      </c>
      <c r="N1974">
        <f t="shared" si="270"/>
        <v>999</v>
      </c>
      <c r="O1974">
        <f t="shared" si="271"/>
        <v>603</v>
      </c>
      <c r="P1974">
        <f t="shared" si="272"/>
        <v>396</v>
      </c>
      <c r="Q1974">
        <f t="shared" si="273"/>
        <v>0.3963963963963964</v>
      </c>
      <c r="R1974">
        <f t="shared" si="274"/>
        <v>999</v>
      </c>
      <c r="S1974">
        <f t="shared" si="275"/>
        <v>396</v>
      </c>
      <c r="T1974" t="str">
        <f t="shared" si="276"/>
        <v>Apr</v>
      </c>
      <c r="U1974" t="str">
        <f t="shared" si="277"/>
        <v>Apr-2025</v>
      </c>
      <c r="V1974" s="3">
        <f t="shared" si="278"/>
        <v>45748</v>
      </c>
      <c r="W1974" t="str">
        <f>VLOOKUP(D1974,Products!A:G,3,FALSE)</f>
        <v>Electronics</v>
      </c>
      <c r="X1974" t="str">
        <f>VLOOKUP(D1974,Products!A:G,2,FALSE)</f>
        <v>Smartwatch</v>
      </c>
    </row>
    <row r="1975" spans="1:24">
      <c r="A1975" s="1" t="s">
        <v>3787</v>
      </c>
      <c r="B1975" s="2">
        <v>45904</v>
      </c>
      <c r="C1975" s="1" t="s">
        <v>1458</v>
      </c>
      <c r="D1975" s="1" t="s">
        <v>1761</v>
      </c>
      <c r="E1975" s="1">
        <v>1</v>
      </c>
      <c r="F1975" s="1">
        <v>499</v>
      </c>
      <c r="G1975" s="1">
        <v>24.95</v>
      </c>
      <c r="H1975" s="1" t="s">
        <v>1805</v>
      </c>
      <c r="I1975" s="1" t="s">
        <v>1802</v>
      </c>
      <c r="J1975" s="1" t="s">
        <v>1802</v>
      </c>
      <c r="K1975" s="1" t="s">
        <v>1813</v>
      </c>
      <c r="L1975" s="1">
        <v>80</v>
      </c>
      <c r="M1975" s="1">
        <v>394</v>
      </c>
      <c r="N1975">
        <f t="shared" si="270"/>
        <v>474.05</v>
      </c>
      <c r="O1975">
        <f t="shared" si="271"/>
        <v>394</v>
      </c>
      <c r="P1975">
        <f t="shared" si="272"/>
        <v>80.050000000000011</v>
      </c>
      <c r="Q1975">
        <f t="shared" si="273"/>
        <v>0.16886404387722817</v>
      </c>
      <c r="R1975">
        <f t="shared" si="274"/>
        <v>474.05</v>
      </c>
      <c r="S1975">
        <f t="shared" si="275"/>
        <v>80.050000000000011</v>
      </c>
      <c r="T1975" t="str">
        <f t="shared" si="276"/>
        <v>Sep</v>
      </c>
      <c r="U1975" t="str">
        <f t="shared" si="277"/>
        <v>Sep-2025</v>
      </c>
      <c r="V1975" s="3">
        <f t="shared" si="278"/>
        <v>45901</v>
      </c>
      <c r="W1975" t="str">
        <f>VLOOKUP(D1975,Products!A:G,3,FALSE)</f>
        <v>Beauty &amp; Personal Care</v>
      </c>
      <c r="X1975" t="str">
        <f>VLOOKUP(D1975,Products!A:G,2,FALSE)</f>
        <v>Trimmer</v>
      </c>
    </row>
    <row r="1976" spans="1:24">
      <c r="A1976" s="1" t="s">
        <v>3788</v>
      </c>
      <c r="B1976" s="2">
        <v>45890</v>
      </c>
      <c r="C1976" s="1" t="s">
        <v>1581</v>
      </c>
      <c r="D1976" s="1" t="s">
        <v>1680</v>
      </c>
      <c r="E1976" s="1">
        <v>1</v>
      </c>
      <c r="F1976" s="1">
        <v>2499</v>
      </c>
      <c r="G1976" s="1">
        <v>374.85</v>
      </c>
      <c r="H1976" s="1" t="s">
        <v>1821</v>
      </c>
      <c r="I1976" s="1" t="s">
        <v>1802</v>
      </c>
      <c r="J1976" s="1" t="s">
        <v>1809</v>
      </c>
      <c r="K1976" s="1" t="s">
        <v>1813</v>
      </c>
      <c r="L1976" s="1">
        <v>70</v>
      </c>
      <c r="M1976" s="1">
        <v>2030</v>
      </c>
      <c r="N1976">
        <f t="shared" si="270"/>
        <v>2124.15</v>
      </c>
      <c r="O1976">
        <f t="shared" si="271"/>
        <v>2030</v>
      </c>
      <c r="P1976">
        <f t="shared" si="272"/>
        <v>94.150000000000091</v>
      </c>
      <c r="Q1976">
        <f t="shared" si="273"/>
        <v>4.4323611797660284E-2</v>
      </c>
      <c r="R1976">
        <f t="shared" si="274"/>
        <v>2124.15</v>
      </c>
      <c r="S1976">
        <f t="shared" si="275"/>
        <v>94.150000000000091</v>
      </c>
      <c r="T1976" t="str">
        <f t="shared" si="276"/>
        <v>Aug</v>
      </c>
      <c r="U1976" t="str">
        <f t="shared" si="277"/>
        <v>Aug-2025</v>
      </c>
      <c r="V1976" s="3">
        <f t="shared" si="278"/>
        <v>45870</v>
      </c>
      <c r="W1976" t="str">
        <f>VLOOKUP(D1976,Products!A:G,3,FALSE)</f>
        <v>Electronics</v>
      </c>
      <c r="X1976" t="str">
        <f>VLOOKUP(D1976,Products!A:G,2,FALSE)</f>
        <v>Headphones</v>
      </c>
    </row>
    <row r="1977" spans="1:24">
      <c r="A1977" s="1" t="s">
        <v>3789</v>
      </c>
      <c r="B1977" s="2">
        <v>45389</v>
      </c>
      <c r="C1977" s="1" t="s">
        <v>292</v>
      </c>
      <c r="D1977" s="1" t="s">
        <v>1714</v>
      </c>
      <c r="E1977" s="1">
        <v>4</v>
      </c>
      <c r="F1977" s="1">
        <v>4999</v>
      </c>
      <c r="G1977" s="1">
        <v>3999.2</v>
      </c>
      <c r="H1977" s="1" t="s">
        <v>1805</v>
      </c>
      <c r="I1977" s="1" t="s">
        <v>1802</v>
      </c>
      <c r="J1977" s="1" t="s">
        <v>1802</v>
      </c>
      <c r="K1977" s="1" t="s">
        <v>1807</v>
      </c>
      <c r="L1977" s="1">
        <v>60</v>
      </c>
      <c r="M1977" s="1">
        <v>3985</v>
      </c>
      <c r="N1977">
        <f t="shared" si="270"/>
        <v>15996.8</v>
      </c>
      <c r="O1977">
        <f t="shared" si="271"/>
        <v>15940</v>
      </c>
      <c r="P1977">
        <f t="shared" si="272"/>
        <v>56.799999999999272</v>
      </c>
      <c r="Q1977">
        <f t="shared" si="273"/>
        <v>3.5507101420283603E-3</v>
      </c>
      <c r="R1977">
        <f t="shared" si="274"/>
        <v>15996.8</v>
      </c>
      <c r="S1977">
        <f t="shared" si="275"/>
        <v>56.799999999999272</v>
      </c>
      <c r="T1977" t="str">
        <f t="shared" si="276"/>
        <v>Apr</v>
      </c>
      <c r="U1977" t="str">
        <f t="shared" si="277"/>
        <v>Apr-2024</v>
      </c>
      <c r="V1977" s="3">
        <f t="shared" si="278"/>
        <v>45383</v>
      </c>
      <c r="W1977" t="str">
        <f>VLOOKUP(D1977,Products!A:G,3,FALSE)</f>
        <v>Fashion</v>
      </c>
      <c r="X1977" t="str">
        <f>VLOOKUP(D1977,Products!A:G,2,FALSE)</f>
        <v>Jacket</v>
      </c>
    </row>
    <row r="1978" spans="1:24">
      <c r="A1978" s="1" t="s">
        <v>3790</v>
      </c>
      <c r="B1978" s="2">
        <v>45585</v>
      </c>
      <c r="C1978" s="1" t="s">
        <v>979</v>
      </c>
      <c r="D1978" s="1" t="s">
        <v>1757</v>
      </c>
      <c r="E1978" s="1">
        <v>3</v>
      </c>
      <c r="F1978" s="1">
        <v>999</v>
      </c>
      <c r="G1978" s="1">
        <v>449.55</v>
      </c>
      <c r="H1978" s="1" t="s">
        <v>1805</v>
      </c>
      <c r="I1978" s="1" t="s">
        <v>1802</v>
      </c>
      <c r="J1978" s="1" t="s">
        <v>1802</v>
      </c>
      <c r="K1978" s="1" t="s">
        <v>1817</v>
      </c>
      <c r="L1978" s="1">
        <v>50</v>
      </c>
      <c r="M1978" s="1">
        <v>611</v>
      </c>
      <c r="N1978">
        <f t="shared" si="270"/>
        <v>2547.4499999999998</v>
      </c>
      <c r="O1978">
        <f t="shared" si="271"/>
        <v>1833</v>
      </c>
      <c r="P1978">
        <f t="shared" si="272"/>
        <v>714.44999999999982</v>
      </c>
      <c r="Q1978">
        <f t="shared" si="273"/>
        <v>0.28045692751575102</v>
      </c>
      <c r="R1978">
        <f t="shared" si="274"/>
        <v>2547.4499999999998</v>
      </c>
      <c r="S1978">
        <f t="shared" si="275"/>
        <v>714.44999999999982</v>
      </c>
      <c r="T1978" t="str">
        <f t="shared" si="276"/>
        <v>Oct</v>
      </c>
      <c r="U1978" t="str">
        <f t="shared" si="277"/>
        <v>Oct-2024</v>
      </c>
      <c r="V1978" s="3">
        <f t="shared" si="278"/>
        <v>45566</v>
      </c>
      <c r="W1978" t="str">
        <f>VLOOKUP(D1978,Products!A:G,3,FALSE)</f>
        <v>Beauty &amp; Personal Care</v>
      </c>
      <c r="X1978" t="str">
        <f>VLOOKUP(D1978,Products!A:G,2,FALSE)</f>
        <v>Shampoo</v>
      </c>
    </row>
    <row r="1979" spans="1:24">
      <c r="A1979" s="1" t="s">
        <v>3791</v>
      </c>
      <c r="B1979" s="2">
        <v>45935</v>
      </c>
      <c r="C1979" s="1" t="s">
        <v>1227</v>
      </c>
      <c r="D1979" s="1" t="s">
        <v>1726</v>
      </c>
      <c r="E1979" s="1">
        <v>4</v>
      </c>
      <c r="F1979" s="1">
        <v>599</v>
      </c>
      <c r="G1979" s="1">
        <v>239.6</v>
      </c>
      <c r="H1979" s="1" t="s">
        <v>1823</v>
      </c>
      <c r="I1979" s="1" t="s">
        <v>1802</v>
      </c>
      <c r="J1979" s="1" t="s">
        <v>1802</v>
      </c>
      <c r="K1979" s="1" t="s">
        <v>1807</v>
      </c>
      <c r="L1979" s="1">
        <v>60</v>
      </c>
      <c r="M1979" s="1">
        <v>358</v>
      </c>
      <c r="N1979">
        <f t="shared" si="270"/>
        <v>2156.4</v>
      </c>
      <c r="O1979">
        <f t="shared" si="271"/>
        <v>1432</v>
      </c>
      <c r="P1979">
        <f t="shared" si="272"/>
        <v>724.40000000000009</v>
      </c>
      <c r="Q1979">
        <f t="shared" si="273"/>
        <v>0.33593025412724914</v>
      </c>
      <c r="R1979">
        <f t="shared" si="274"/>
        <v>2156.4</v>
      </c>
      <c r="S1979">
        <f t="shared" si="275"/>
        <v>724.40000000000009</v>
      </c>
      <c r="T1979" t="str">
        <f t="shared" si="276"/>
        <v>Oct</v>
      </c>
      <c r="U1979" t="str">
        <f t="shared" si="277"/>
        <v>Oct-2025</v>
      </c>
      <c r="V1979" s="3">
        <f t="shared" si="278"/>
        <v>45931</v>
      </c>
      <c r="W1979" t="str">
        <f>VLOOKUP(D1979,Products!A:G,3,FALSE)</f>
        <v>Home &amp; Kitchen</v>
      </c>
      <c r="X1979" t="str">
        <f>VLOOKUP(D1979,Products!A:G,2,FALSE)</f>
        <v>Mixer Grinder</v>
      </c>
    </row>
    <row r="1980" spans="1:24">
      <c r="A1980" s="1" t="s">
        <v>3792</v>
      </c>
      <c r="B1980" s="2">
        <v>45783</v>
      </c>
      <c r="C1980" s="1" t="s">
        <v>1556</v>
      </c>
      <c r="D1980" s="1" t="s">
        <v>1799</v>
      </c>
      <c r="E1980" s="1">
        <v>1</v>
      </c>
      <c r="F1980" s="1">
        <v>4999</v>
      </c>
      <c r="G1980" s="1">
        <v>0</v>
      </c>
      <c r="H1980" s="1" t="s">
        <v>1805</v>
      </c>
      <c r="I1980" s="1" t="s">
        <v>1802</v>
      </c>
      <c r="J1980" s="1" t="s">
        <v>1802</v>
      </c>
      <c r="K1980" s="1" t="s">
        <v>1810</v>
      </c>
      <c r="L1980" s="1">
        <v>60</v>
      </c>
      <c r="M1980" s="1">
        <v>3463</v>
      </c>
      <c r="N1980">
        <f t="shared" si="270"/>
        <v>4999</v>
      </c>
      <c r="O1980">
        <f t="shared" si="271"/>
        <v>3463</v>
      </c>
      <c r="P1980">
        <f t="shared" si="272"/>
        <v>1536</v>
      </c>
      <c r="Q1980">
        <f t="shared" si="273"/>
        <v>0.30726145229045809</v>
      </c>
      <c r="R1980">
        <f t="shared" si="274"/>
        <v>4999</v>
      </c>
      <c r="S1980">
        <f t="shared" si="275"/>
        <v>1536</v>
      </c>
      <c r="T1980" t="str">
        <f t="shared" si="276"/>
        <v>May</v>
      </c>
      <c r="U1980" t="str">
        <f t="shared" si="277"/>
        <v>May-2025</v>
      </c>
      <c r="V1980" s="3">
        <f t="shared" si="278"/>
        <v>45778</v>
      </c>
      <c r="W1980" t="str">
        <f>VLOOKUP(D1980,Products!A:G,3,FALSE)</f>
        <v>Sports &amp; Fitness</v>
      </c>
      <c r="X1980" t="str">
        <f>VLOOKUP(D1980,Products!A:G,2,FALSE)</f>
        <v>Cricket Bat</v>
      </c>
    </row>
    <row r="1981" spans="1:24">
      <c r="A1981" s="1" t="s">
        <v>3793</v>
      </c>
      <c r="B1981" s="2">
        <v>45685</v>
      </c>
      <c r="C1981" s="1" t="s">
        <v>893</v>
      </c>
      <c r="D1981" s="1" t="s">
        <v>1666</v>
      </c>
      <c r="E1981" s="1">
        <v>4</v>
      </c>
      <c r="F1981" s="1">
        <v>399</v>
      </c>
      <c r="G1981" s="1">
        <v>0</v>
      </c>
      <c r="H1981" s="1" t="s">
        <v>1821</v>
      </c>
      <c r="I1981" s="1" t="s">
        <v>1815</v>
      </c>
      <c r="J1981" s="1" t="s">
        <v>1815</v>
      </c>
      <c r="K1981" s="1" t="s">
        <v>1807</v>
      </c>
      <c r="L1981" s="1">
        <v>100</v>
      </c>
      <c r="M1981" s="1">
        <v>307</v>
      </c>
      <c r="N1981">
        <f t="shared" si="270"/>
        <v>1596</v>
      </c>
      <c r="O1981">
        <f t="shared" si="271"/>
        <v>1228</v>
      </c>
      <c r="P1981">
        <f t="shared" si="272"/>
        <v>368</v>
      </c>
      <c r="Q1981">
        <f t="shared" si="273"/>
        <v>0.23057644110275688</v>
      </c>
      <c r="R1981">
        <f t="shared" si="274"/>
        <v>0</v>
      </c>
      <c r="S1981">
        <f t="shared" si="275"/>
        <v>0</v>
      </c>
      <c r="T1981" t="str">
        <f t="shared" si="276"/>
        <v>Jan</v>
      </c>
      <c r="U1981" t="str">
        <f t="shared" si="277"/>
        <v>Jan-2025</v>
      </c>
      <c r="V1981" s="3">
        <f t="shared" si="278"/>
        <v>45658</v>
      </c>
      <c r="W1981" t="str">
        <f>VLOOKUP(D1981,Products!A:G,3,FALSE)</f>
        <v>Electronics</v>
      </c>
      <c r="X1981" t="str">
        <f>VLOOKUP(D1981,Products!A:G,2,FALSE)</f>
        <v>Smartphone</v>
      </c>
    </row>
    <row r="1982" spans="1:24">
      <c r="A1982" s="1" t="s">
        <v>3794</v>
      </c>
      <c r="B1982" s="2">
        <v>45885</v>
      </c>
      <c r="C1982" s="1" t="s">
        <v>674</v>
      </c>
      <c r="D1982" s="1" t="s">
        <v>1673</v>
      </c>
      <c r="E1982" s="1">
        <v>3</v>
      </c>
      <c r="F1982" s="1">
        <v>399</v>
      </c>
      <c r="G1982" s="1">
        <v>0</v>
      </c>
      <c r="H1982" s="1" t="s">
        <v>1805</v>
      </c>
      <c r="I1982" s="1" t="s">
        <v>1815</v>
      </c>
      <c r="J1982" s="1" t="s">
        <v>1815</v>
      </c>
      <c r="K1982" s="1" t="s">
        <v>1807</v>
      </c>
      <c r="L1982" s="1">
        <v>40</v>
      </c>
      <c r="M1982" s="1">
        <v>221</v>
      </c>
      <c r="N1982">
        <f t="shared" si="270"/>
        <v>1197</v>
      </c>
      <c r="O1982">
        <f t="shared" si="271"/>
        <v>663</v>
      </c>
      <c r="P1982">
        <f t="shared" si="272"/>
        <v>534</v>
      </c>
      <c r="Q1982">
        <f t="shared" si="273"/>
        <v>0.44611528822055135</v>
      </c>
      <c r="R1982">
        <f t="shared" si="274"/>
        <v>0</v>
      </c>
      <c r="S1982">
        <f t="shared" si="275"/>
        <v>0</v>
      </c>
      <c r="T1982" t="str">
        <f t="shared" si="276"/>
        <v>Aug</v>
      </c>
      <c r="U1982" t="str">
        <f t="shared" si="277"/>
        <v>Aug-2025</v>
      </c>
      <c r="V1982" s="3">
        <f t="shared" si="278"/>
        <v>45870</v>
      </c>
      <c r="W1982" t="str">
        <f>VLOOKUP(D1982,Products!A:G,3,FALSE)</f>
        <v>Electronics</v>
      </c>
      <c r="X1982" t="str">
        <f>VLOOKUP(D1982,Products!A:G,2,FALSE)</f>
        <v>Laptop</v>
      </c>
    </row>
    <row r="1983" spans="1:24">
      <c r="A1983" s="1" t="s">
        <v>3795</v>
      </c>
      <c r="B1983" s="2">
        <v>45910</v>
      </c>
      <c r="C1983" s="1" t="s">
        <v>1443</v>
      </c>
      <c r="D1983" s="1" t="s">
        <v>1726</v>
      </c>
      <c r="E1983" s="1">
        <v>1</v>
      </c>
      <c r="F1983" s="1">
        <v>599</v>
      </c>
      <c r="G1983" s="1">
        <v>59.9</v>
      </c>
      <c r="H1983" s="1" t="s">
        <v>1823</v>
      </c>
      <c r="I1983" s="1" t="s">
        <v>1802</v>
      </c>
      <c r="J1983" s="1" t="s">
        <v>1802</v>
      </c>
      <c r="K1983" s="1" t="s">
        <v>1803</v>
      </c>
      <c r="L1983" s="1">
        <v>40</v>
      </c>
      <c r="M1983" s="1">
        <v>358</v>
      </c>
      <c r="N1983">
        <f t="shared" si="270"/>
        <v>539.1</v>
      </c>
      <c r="O1983">
        <f t="shared" si="271"/>
        <v>358</v>
      </c>
      <c r="P1983">
        <f t="shared" si="272"/>
        <v>181.10000000000002</v>
      </c>
      <c r="Q1983">
        <f t="shared" si="273"/>
        <v>0.33593025412724914</v>
      </c>
      <c r="R1983">
        <f t="shared" si="274"/>
        <v>539.1</v>
      </c>
      <c r="S1983">
        <f t="shared" si="275"/>
        <v>181.10000000000002</v>
      </c>
      <c r="T1983" t="str">
        <f t="shared" si="276"/>
        <v>Sep</v>
      </c>
      <c r="U1983" t="str">
        <f t="shared" si="277"/>
        <v>Sep-2025</v>
      </c>
      <c r="V1983" s="3">
        <f t="shared" si="278"/>
        <v>45901</v>
      </c>
      <c r="W1983" t="str">
        <f>VLOOKUP(D1983,Products!A:G,3,FALSE)</f>
        <v>Home &amp; Kitchen</v>
      </c>
      <c r="X1983" t="str">
        <f>VLOOKUP(D1983,Products!A:G,2,FALSE)</f>
        <v>Mixer Grinder</v>
      </c>
    </row>
    <row r="1984" spans="1:24">
      <c r="A1984" s="1" t="s">
        <v>3796</v>
      </c>
      <c r="B1984" s="2">
        <v>45316</v>
      </c>
      <c r="C1984" s="1" t="s">
        <v>1126</v>
      </c>
      <c r="D1984" s="1" t="s">
        <v>1763</v>
      </c>
      <c r="E1984" s="1">
        <v>1</v>
      </c>
      <c r="F1984" s="1">
        <v>999</v>
      </c>
      <c r="G1984" s="1">
        <v>0</v>
      </c>
      <c r="H1984" s="1" t="s">
        <v>1821</v>
      </c>
      <c r="I1984" s="1" t="s">
        <v>1815</v>
      </c>
      <c r="J1984" s="1" t="s">
        <v>1815</v>
      </c>
      <c r="K1984" s="1" t="s">
        <v>1813</v>
      </c>
      <c r="L1984" s="1">
        <v>40</v>
      </c>
      <c r="M1984" s="1">
        <v>636</v>
      </c>
      <c r="N1984">
        <f t="shared" si="270"/>
        <v>999</v>
      </c>
      <c r="O1984">
        <f t="shared" si="271"/>
        <v>636</v>
      </c>
      <c r="P1984">
        <f t="shared" si="272"/>
        <v>363</v>
      </c>
      <c r="Q1984">
        <f t="shared" si="273"/>
        <v>0.36336336336336339</v>
      </c>
      <c r="R1984">
        <f t="shared" si="274"/>
        <v>0</v>
      </c>
      <c r="S1984">
        <f t="shared" si="275"/>
        <v>0</v>
      </c>
      <c r="T1984" t="str">
        <f t="shared" si="276"/>
        <v>Jan</v>
      </c>
      <c r="U1984" t="str">
        <f t="shared" si="277"/>
        <v>Jan-2024</v>
      </c>
      <c r="V1984" s="3">
        <f t="shared" si="278"/>
        <v>45292</v>
      </c>
      <c r="W1984" t="str">
        <f>VLOOKUP(D1984,Products!A:G,3,FALSE)</f>
        <v>Beauty &amp; Personal Care</v>
      </c>
      <c r="X1984" t="str">
        <f>VLOOKUP(D1984,Products!A:G,2,FALSE)</f>
        <v>Trimmer</v>
      </c>
    </row>
    <row r="1985" spans="1:24">
      <c r="A1985" s="1" t="s">
        <v>3797</v>
      </c>
      <c r="B1985" s="2">
        <v>45697</v>
      </c>
      <c r="C1985" s="1" t="s">
        <v>1388</v>
      </c>
      <c r="D1985" s="1" t="s">
        <v>1731</v>
      </c>
      <c r="E1985" s="1">
        <v>1</v>
      </c>
      <c r="F1985" s="1">
        <v>1999</v>
      </c>
      <c r="G1985" s="1">
        <v>0</v>
      </c>
      <c r="H1985" s="1" t="s">
        <v>1801</v>
      </c>
      <c r="I1985" s="1" t="s">
        <v>1802</v>
      </c>
      <c r="J1985" s="1" t="s">
        <v>1809</v>
      </c>
      <c r="K1985" s="1" t="s">
        <v>1807</v>
      </c>
      <c r="L1985" s="1">
        <v>80</v>
      </c>
      <c r="M1985" s="1">
        <v>1547</v>
      </c>
      <c r="N1985">
        <f t="shared" si="270"/>
        <v>1999</v>
      </c>
      <c r="O1985">
        <f t="shared" si="271"/>
        <v>1547</v>
      </c>
      <c r="P1985">
        <f t="shared" si="272"/>
        <v>452</v>
      </c>
      <c r="Q1985">
        <f t="shared" si="273"/>
        <v>0.22611305652826413</v>
      </c>
      <c r="R1985">
        <f t="shared" si="274"/>
        <v>1999</v>
      </c>
      <c r="S1985">
        <f t="shared" si="275"/>
        <v>452</v>
      </c>
      <c r="T1985" t="str">
        <f t="shared" si="276"/>
        <v>Feb</v>
      </c>
      <c r="U1985" t="str">
        <f t="shared" si="277"/>
        <v>Feb-2025</v>
      </c>
      <c r="V1985" s="3">
        <f t="shared" si="278"/>
        <v>45689</v>
      </c>
      <c r="W1985" t="str">
        <f>VLOOKUP(D1985,Products!A:G,3,FALSE)</f>
        <v>Home &amp; Kitchen</v>
      </c>
      <c r="X1985" t="str">
        <f>VLOOKUP(D1985,Products!A:G,2,FALSE)</f>
        <v>Air Fryer</v>
      </c>
    </row>
    <row r="1986" spans="1:24">
      <c r="A1986" s="1" t="s">
        <v>3798</v>
      </c>
      <c r="B1986" s="2">
        <v>45892</v>
      </c>
      <c r="C1986" s="1" t="s">
        <v>1285</v>
      </c>
      <c r="D1986" s="1" t="s">
        <v>1707</v>
      </c>
      <c r="E1986" s="1">
        <v>1</v>
      </c>
      <c r="F1986" s="1">
        <v>2499</v>
      </c>
      <c r="G1986" s="1">
        <v>0</v>
      </c>
      <c r="H1986" s="1" t="s">
        <v>1805</v>
      </c>
      <c r="I1986" s="1" t="s">
        <v>1815</v>
      </c>
      <c r="J1986" s="1" t="s">
        <v>1815</v>
      </c>
      <c r="K1986" s="1" t="s">
        <v>1803</v>
      </c>
      <c r="L1986" s="1">
        <v>60</v>
      </c>
      <c r="M1986" s="1">
        <v>1584</v>
      </c>
      <c r="N1986">
        <f t="shared" si="270"/>
        <v>2499</v>
      </c>
      <c r="O1986">
        <f t="shared" si="271"/>
        <v>1584</v>
      </c>
      <c r="P1986">
        <f t="shared" si="272"/>
        <v>915</v>
      </c>
      <c r="Q1986">
        <f t="shared" si="273"/>
        <v>0.36614645858343337</v>
      </c>
      <c r="R1986">
        <f t="shared" si="274"/>
        <v>0</v>
      </c>
      <c r="S1986">
        <f t="shared" si="275"/>
        <v>0</v>
      </c>
      <c r="T1986" t="str">
        <f t="shared" si="276"/>
        <v>Aug</v>
      </c>
      <c r="U1986" t="str">
        <f t="shared" si="277"/>
        <v>Aug-2025</v>
      </c>
      <c r="V1986" s="3">
        <f t="shared" si="278"/>
        <v>45870</v>
      </c>
      <c r="W1986" t="str">
        <f>VLOOKUP(D1986,Products!A:G,3,FALSE)</f>
        <v>Fashion</v>
      </c>
      <c r="X1986" t="str">
        <f>VLOOKUP(D1986,Products!A:G,2,FALSE)</f>
        <v>Sneakers</v>
      </c>
    </row>
    <row r="1987" spans="1:24">
      <c r="A1987" s="1" t="s">
        <v>3799</v>
      </c>
      <c r="B1987" s="2">
        <v>45848</v>
      </c>
      <c r="C1987" s="1" t="s">
        <v>1064</v>
      </c>
      <c r="D1987" s="1" t="s">
        <v>1688</v>
      </c>
      <c r="E1987" s="1">
        <v>4</v>
      </c>
      <c r="F1987" s="1">
        <v>999</v>
      </c>
      <c r="G1987" s="1">
        <v>199.8</v>
      </c>
      <c r="H1987" s="1" t="s">
        <v>1823</v>
      </c>
      <c r="I1987" s="1" t="s">
        <v>1802</v>
      </c>
      <c r="J1987" s="1" t="s">
        <v>1802</v>
      </c>
      <c r="K1987" s="1" t="s">
        <v>1819</v>
      </c>
      <c r="L1987" s="1">
        <v>70</v>
      </c>
      <c r="M1987" s="1">
        <v>813</v>
      </c>
      <c r="N1987">
        <f t="shared" ref="N1987:N2050" si="279">E1987*F1987-G1987</f>
        <v>3796.2</v>
      </c>
      <c r="O1987">
        <f t="shared" ref="O1987:O2050" si="280">E1987*M1987</f>
        <v>3252</v>
      </c>
      <c r="P1987">
        <f t="shared" ref="P1987:P2050" si="281">N1987-O1987</f>
        <v>544.19999999999982</v>
      </c>
      <c r="Q1987">
        <f t="shared" ref="Q1987:Q2050" si="282">IFERROR(P1987/N1987,0)</f>
        <v>0.14335388019598541</v>
      </c>
      <c r="R1987">
        <f t="shared" ref="R1987:R2050" si="283">IF(I1987="Cancelled",0,N1987)</f>
        <v>3796.2</v>
      </c>
      <c r="S1987">
        <f t="shared" ref="S1987:S2050" si="284">IF(I1987="Cancelled",0,P1987)</f>
        <v>544.19999999999982</v>
      </c>
      <c r="T1987" t="str">
        <f t="shared" ref="T1987:T2050" si="285">TEXT(B1987,"mmm")</f>
        <v>Jul</v>
      </c>
      <c r="U1987" t="str">
        <f t="shared" ref="U1987:U2050" si="286">TEXT(B1987,"mmm-yyyy")</f>
        <v>Jul-2025</v>
      </c>
      <c r="V1987" s="3">
        <f t="shared" ref="V1987:V2050" si="287">DATE(YEAR(B1987),MONTH(B1987),1)</f>
        <v>45839</v>
      </c>
      <c r="W1987" t="str">
        <f>VLOOKUP(D1987,Products!A:G,3,FALSE)</f>
        <v>Electronics</v>
      </c>
      <c r="X1987" t="str">
        <f>VLOOKUP(D1987,Products!A:G,2,FALSE)</f>
        <v>Smartwatch</v>
      </c>
    </row>
    <row r="1988" spans="1:24">
      <c r="A1988" s="1" t="s">
        <v>3800</v>
      </c>
      <c r="B1988" s="2">
        <v>45547</v>
      </c>
      <c r="C1988" s="1" t="s">
        <v>396</v>
      </c>
      <c r="D1988" s="1" t="s">
        <v>1705</v>
      </c>
      <c r="E1988" s="1">
        <v>3</v>
      </c>
      <c r="F1988" s="1">
        <v>299</v>
      </c>
      <c r="G1988" s="1">
        <v>0</v>
      </c>
      <c r="H1988" s="1" t="s">
        <v>1801</v>
      </c>
      <c r="I1988" s="1" t="s">
        <v>1815</v>
      </c>
      <c r="J1988" s="1" t="s">
        <v>1815</v>
      </c>
      <c r="K1988" s="1" t="s">
        <v>1813</v>
      </c>
      <c r="L1988" s="1">
        <v>70</v>
      </c>
      <c r="M1988" s="1">
        <v>206</v>
      </c>
      <c r="N1988">
        <f t="shared" si="279"/>
        <v>897</v>
      </c>
      <c r="O1988">
        <f t="shared" si="280"/>
        <v>618</v>
      </c>
      <c r="P1988">
        <f t="shared" si="281"/>
        <v>279</v>
      </c>
      <c r="Q1988">
        <f t="shared" si="282"/>
        <v>0.31103678929765888</v>
      </c>
      <c r="R1988">
        <f t="shared" si="283"/>
        <v>0</v>
      </c>
      <c r="S1988">
        <f t="shared" si="284"/>
        <v>0</v>
      </c>
      <c r="T1988" t="str">
        <f t="shared" si="285"/>
        <v>Sep</v>
      </c>
      <c r="U1988" t="str">
        <f t="shared" si="286"/>
        <v>Sep-2024</v>
      </c>
      <c r="V1988" s="3">
        <f t="shared" si="287"/>
        <v>45536</v>
      </c>
      <c r="W1988" t="str">
        <f>VLOOKUP(D1988,Products!A:G,3,FALSE)</f>
        <v>Fashion</v>
      </c>
      <c r="X1988" t="str">
        <f>VLOOKUP(D1988,Products!A:G,2,FALSE)</f>
        <v>Jeans</v>
      </c>
    </row>
    <row r="1989" spans="1:24">
      <c r="A1989" s="1" t="s">
        <v>3801</v>
      </c>
      <c r="B1989" s="2">
        <v>45731</v>
      </c>
      <c r="C1989" s="1" t="s">
        <v>683</v>
      </c>
      <c r="D1989" s="1" t="s">
        <v>1778</v>
      </c>
      <c r="E1989" s="1">
        <v>1</v>
      </c>
      <c r="F1989" s="1">
        <v>499</v>
      </c>
      <c r="G1989" s="1">
        <v>0</v>
      </c>
      <c r="H1989" s="1" t="s">
        <v>1823</v>
      </c>
      <c r="I1989" s="1" t="s">
        <v>1802</v>
      </c>
      <c r="J1989" s="1" t="s">
        <v>1809</v>
      </c>
      <c r="K1989" s="1" t="s">
        <v>1810</v>
      </c>
      <c r="L1989" s="1">
        <v>40</v>
      </c>
      <c r="M1989" s="1">
        <v>323</v>
      </c>
      <c r="N1989">
        <f t="shared" si="279"/>
        <v>499</v>
      </c>
      <c r="O1989">
        <f t="shared" si="280"/>
        <v>323</v>
      </c>
      <c r="P1989">
        <f t="shared" si="281"/>
        <v>176</v>
      </c>
      <c r="Q1989">
        <f t="shared" si="282"/>
        <v>0.35270541082164331</v>
      </c>
      <c r="R1989">
        <f t="shared" si="283"/>
        <v>499</v>
      </c>
      <c r="S1989">
        <f t="shared" si="284"/>
        <v>176</v>
      </c>
      <c r="T1989" t="str">
        <f t="shared" si="285"/>
        <v>Mar</v>
      </c>
      <c r="U1989" t="str">
        <f t="shared" si="286"/>
        <v>Mar-2025</v>
      </c>
      <c r="V1989" s="3">
        <f t="shared" si="287"/>
        <v>45717</v>
      </c>
      <c r="W1989" t="str">
        <f>VLOOKUP(D1989,Products!A:G,3,FALSE)</f>
        <v>Sports &amp; Fitness</v>
      </c>
      <c r="X1989" t="str">
        <f>VLOOKUP(D1989,Products!A:G,2,FALSE)</f>
        <v>Yoga Mat</v>
      </c>
    </row>
    <row r="1990" spans="1:24">
      <c r="A1990" s="1" t="s">
        <v>3802</v>
      </c>
      <c r="B1990" s="2">
        <v>45330</v>
      </c>
      <c r="C1990" s="1" t="s">
        <v>1033</v>
      </c>
      <c r="D1990" s="1" t="s">
        <v>1710</v>
      </c>
      <c r="E1990" s="1">
        <v>1</v>
      </c>
      <c r="F1990" s="1">
        <v>3999</v>
      </c>
      <c r="G1990" s="1">
        <v>599.85</v>
      </c>
      <c r="H1990" s="1" t="s">
        <v>1821</v>
      </c>
      <c r="I1990" s="1" t="s">
        <v>1802</v>
      </c>
      <c r="J1990" s="1" t="s">
        <v>1802</v>
      </c>
      <c r="K1990" s="1" t="s">
        <v>1813</v>
      </c>
      <c r="L1990" s="1">
        <v>50</v>
      </c>
      <c r="M1990" s="1">
        <v>3007</v>
      </c>
      <c r="N1990">
        <f t="shared" si="279"/>
        <v>3399.15</v>
      </c>
      <c r="O1990">
        <f t="shared" si="280"/>
        <v>3007</v>
      </c>
      <c r="P1990">
        <f t="shared" si="281"/>
        <v>392.15000000000009</v>
      </c>
      <c r="Q1990">
        <f t="shared" si="282"/>
        <v>0.11536707706338352</v>
      </c>
      <c r="R1990">
        <f t="shared" si="283"/>
        <v>3399.15</v>
      </c>
      <c r="S1990">
        <f t="shared" si="284"/>
        <v>392.15000000000009</v>
      </c>
      <c r="T1990" t="str">
        <f t="shared" si="285"/>
        <v>Feb</v>
      </c>
      <c r="U1990" t="str">
        <f t="shared" si="286"/>
        <v>Feb-2024</v>
      </c>
      <c r="V1990" s="3">
        <f t="shared" si="287"/>
        <v>45323</v>
      </c>
      <c r="W1990" t="str">
        <f>VLOOKUP(D1990,Products!A:G,3,FALSE)</f>
        <v>Fashion</v>
      </c>
      <c r="X1990" t="str">
        <f>VLOOKUP(D1990,Products!A:G,2,FALSE)</f>
        <v>Sneakers</v>
      </c>
    </row>
    <row r="1991" spans="1:24">
      <c r="A1991" s="1" t="s">
        <v>3803</v>
      </c>
      <c r="B1991" s="2">
        <v>45862</v>
      </c>
      <c r="C1991" s="1" t="s">
        <v>1324</v>
      </c>
      <c r="D1991" s="1" t="s">
        <v>1709</v>
      </c>
      <c r="E1991" s="1">
        <v>3</v>
      </c>
      <c r="F1991" s="1">
        <v>799</v>
      </c>
      <c r="G1991" s="1">
        <v>239.7</v>
      </c>
      <c r="H1991" s="1" t="s">
        <v>1801</v>
      </c>
      <c r="I1991" s="1" t="s">
        <v>1802</v>
      </c>
      <c r="J1991" s="1" t="s">
        <v>1802</v>
      </c>
      <c r="K1991" s="1" t="s">
        <v>1810</v>
      </c>
      <c r="L1991" s="1">
        <v>50</v>
      </c>
      <c r="M1991" s="1">
        <v>566</v>
      </c>
      <c r="N1991">
        <f t="shared" si="279"/>
        <v>2157.3000000000002</v>
      </c>
      <c r="O1991">
        <f t="shared" si="280"/>
        <v>1698</v>
      </c>
      <c r="P1991">
        <f t="shared" si="281"/>
        <v>459.30000000000018</v>
      </c>
      <c r="Q1991">
        <f t="shared" si="282"/>
        <v>0.21290502016409407</v>
      </c>
      <c r="R1991">
        <f t="shared" si="283"/>
        <v>2157.3000000000002</v>
      </c>
      <c r="S1991">
        <f t="shared" si="284"/>
        <v>459.30000000000018</v>
      </c>
      <c r="T1991" t="str">
        <f t="shared" si="285"/>
        <v>Jul</v>
      </c>
      <c r="U1991" t="str">
        <f t="shared" si="286"/>
        <v>Jul-2025</v>
      </c>
      <c r="V1991" s="3">
        <f t="shared" si="287"/>
        <v>45839</v>
      </c>
      <c r="W1991" t="str">
        <f>VLOOKUP(D1991,Products!A:G,3,FALSE)</f>
        <v>Fashion</v>
      </c>
      <c r="X1991" t="str">
        <f>VLOOKUP(D1991,Products!A:G,2,FALSE)</f>
        <v>Sneakers</v>
      </c>
    </row>
    <row r="1992" spans="1:24">
      <c r="A1992" s="1" t="s">
        <v>3804</v>
      </c>
      <c r="B1992" s="2">
        <v>45696</v>
      </c>
      <c r="C1992" s="1" t="s">
        <v>700</v>
      </c>
      <c r="D1992" s="1" t="s">
        <v>1736</v>
      </c>
      <c r="E1992" s="1">
        <v>3</v>
      </c>
      <c r="F1992" s="1">
        <v>2499</v>
      </c>
      <c r="G1992" s="1">
        <v>0</v>
      </c>
      <c r="H1992" s="1" t="s">
        <v>1805</v>
      </c>
      <c r="I1992" s="1" t="s">
        <v>1815</v>
      </c>
      <c r="J1992" s="1" t="s">
        <v>1815</v>
      </c>
      <c r="K1992" s="1" t="s">
        <v>1807</v>
      </c>
      <c r="L1992" s="1">
        <v>100</v>
      </c>
      <c r="M1992" s="1">
        <v>1946</v>
      </c>
      <c r="N1992">
        <f t="shared" si="279"/>
        <v>7497</v>
      </c>
      <c r="O1992">
        <f t="shared" si="280"/>
        <v>5838</v>
      </c>
      <c r="P1992">
        <f t="shared" si="281"/>
        <v>1659</v>
      </c>
      <c r="Q1992">
        <f t="shared" si="282"/>
        <v>0.22128851540616246</v>
      </c>
      <c r="R1992">
        <f t="shared" si="283"/>
        <v>0</v>
      </c>
      <c r="S1992">
        <f t="shared" si="284"/>
        <v>0</v>
      </c>
      <c r="T1992" t="str">
        <f t="shared" si="285"/>
        <v>Feb</v>
      </c>
      <c r="U1992" t="str">
        <f t="shared" si="286"/>
        <v>Feb-2025</v>
      </c>
      <c r="V1992" s="3">
        <f t="shared" si="287"/>
        <v>45689</v>
      </c>
      <c r="W1992" t="str">
        <f>VLOOKUP(D1992,Products!A:G,3,FALSE)</f>
        <v>Home &amp; Kitchen</v>
      </c>
      <c r="X1992" t="str">
        <f>VLOOKUP(D1992,Products!A:G,2,FALSE)</f>
        <v>Cookware Set</v>
      </c>
    </row>
    <row r="1993" spans="1:24">
      <c r="A1993" s="1" t="s">
        <v>3805</v>
      </c>
      <c r="B1993" s="2">
        <v>45357</v>
      </c>
      <c r="C1993" s="1" t="s">
        <v>887</v>
      </c>
      <c r="D1993" s="1" t="s">
        <v>1793</v>
      </c>
      <c r="E1993" s="1">
        <v>2</v>
      </c>
      <c r="F1993" s="1">
        <v>299</v>
      </c>
      <c r="G1993" s="1">
        <v>59.8</v>
      </c>
      <c r="H1993" s="1" t="s">
        <v>1805</v>
      </c>
      <c r="I1993" s="1" t="s">
        <v>1802</v>
      </c>
      <c r="J1993" s="1" t="s">
        <v>1809</v>
      </c>
      <c r="K1993" s="1" t="s">
        <v>1807</v>
      </c>
      <c r="L1993" s="1">
        <v>80</v>
      </c>
      <c r="M1993" s="1">
        <v>221</v>
      </c>
      <c r="N1993">
        <f t="shared" si="279"/>
        <v>538.20000000000005</v>
      </c>
      <c r="O1993">
        <f t="shared" si="280"/>
        <v>442</v>
      </c>
      <c r="P1993">
        <f t="shared" si="281"/>
        <v>96.200000000000045</v>
      </c>
      <c r="Q1993">
        <f t="shared" si="282"/>
        <v>0.17874396135265708</v>
      </c>
      <c r="R1993">
        <f t="shared" si="283"/>
        <v>538.20000000000005</v>
      </c>
      <c r="S1993">
        <f t="shared" si="284"/>
        <v>96.200000000000045</v>
      </c>
      <c r="T1993" t="str">
        <f t="shared" si="285"/>
        <v>Mar</v>
      </c>
      <c r="U1993" t="str">
        <f t="shared" si="286"/>
        <v>Mar-2024</v>
      </c>
      <c r="V1993" s="3">
        <f t="shared" si="287"/>
        <v>45352</v>
      </c>
      <c r="W1993" t="str">
        <f>VLOOKUP(D1993,Products!A:G,3,FALSE)</f>
        <v>Sports &amp; Fitness</v>
      </c>
      <c r="X1993" t="str">
        <f>VLOOKUP(D1993,Products!A:G,2,FALSE)</f>
        <v>Fitness Band</v>
      </c>
    </row>
    <row r="1994" spans="1:24">
      <c r="A1994" s="1" t="s">
        <v>3806</v>
      </c>
      <c r="B1994" s="2">
        <v>45681</v>
      </c>
      <c r="C1994" s="1" t="s">
        <v>680</v>
      </c>
      <c r="D1994" s="1" t="s">
        <v>1717</v>
      </c>
      <c r="E1994" s="1">
        <v>4</v>
      </c>
      <c r="F1994" s="1">
        <v>399</v>
      </c>
      <c r="G1994" s="1">
        <v>79.8</v>
      </c>
      <c r="H1994" s="1" t="s">
        <v>1805</v>
      </c>
      <c r="I1994" s="1" t="s">
        <v>1802</v>
      </c>
      <c r="J1994" s="1" t="s">
        <v>1802</v>
      </c>
      <c r="K1994" s="1" t="s">
        <v>1810</v>
      </c>
      <c r="L1994" s="1">
        <v>40</v>
      </c>
      <c r="M1994" s="1">
        <v>226</v>
      </c>
      <c r="N1994">
        <f t="shared" si="279"/>
        <v>1516.2</v>
      </c>
      <c r="O1994">
        <f t="shared" si="280"/>
        <v>904</v>
      </c>
      <c r="P1994">
        <f t="shared" si="281"/>
        <v>612.20000000000005</v>
      </c>
      <c r="Q1994">
        <f t="shared" si="282"/>
        <v>0.40377258936815724</v>
      </c>
      <c r="R1994">
        <f t="shared" si="283"/>
        <v>1516.2</v>
      </c>
      <c r="S1994">
        <f t="shared" si="284"/>
        <v>612.20000000000005</v>
      </c>
      <c r="T1994" t="str">
        <f t="shared" si="285"/>
        <v>Jan</v>
      </c>
      <c r="U1994" t="str">
        <f t="shared" si="286"/>
        <v>Jan-2025</v>
      </c>
      <c r="V1994" s="3">
        <f t="shared" si="287"/>
        <v>45658</v>
      </c>
      <c r="W1994" t="str">
        <f>VLOOKUP(D1994,Products!A:G,3,FALSE)</f>
        <v>Fashion</v>
      </c>
      <c r="X1994" t="str">
        <f>VLOOKUP(D1994,Products!A:G,2,FALSE)</f>
        <v>Backpack</v>
      </c>
    </row>
    <row r="1995" spans="1:24">
      <c r="A1995" s="1" t="s">
        <v>3807</v>
      </c>
      <c r="B1995" s="2">
        <v>45692</v>
      </c>
      <c r="C1995" s="1" t="s">
        <v>1417</v>
      </c>
      <c r="D1995" s="1" t="s">
        <v>1780</v>
      </c>
      <c r="E1995" s="1">
        <v>4</v>
      </c>
      <c r="F1995" s="1">
        <v>2999</v>
      </c>
      <c r="G1995" s="1">
        <v>599.79999999999995</v>
      </c>
      <c r="H1995" s="1" t="s">
        <v>1805</v>
      </c>
      <c r="I1995" s="1" t="s">
        <v>1802</v>
      </c>
      <c r="J1995" s="1" t="s">
        <v>1809</v>
      </c>
      <c r="K1995" s="1" t="s">
        <v>1807</v>
      </c>
      <c r="L1995" s="1">
        <v>70</v>
      </c>
      <c r="M1995" s="1">
        <v>2394</v>
      </c>
      <c r="N1995">
        <f t="shared" si="279"/>
        <v>11396.2</v>
      </c>
      <c r="O1995">
        <f t="shared" si="280"/>
        <v>9576</v>
      </c>
      <c r="P1995">
        <f t="shared" si="281"/>
        <v>1820.2000000000007</v>
      </c>
      <c r="Q1995">
        <f t="shared" si="282"/>
        <v>0.15971990663554522</v>
      </c>
      <c r="R1995">
        <f t="shared" si="283"/>
        <v>11396.2</v>
      </c>
      <c r="S1995">
        <f t="shared" si="284"/>
        <v>1820.2000000000007</v>
      </c>
      <c r="T1995" t="str">
        <f t="shared" si="285"/>
        <v>Feb</v>
      </c>
      <c r="U1995" t="str">
        <f t="shared" si="286"/>
        <v>Feb-2025</v>
      </c>
      <c r="V1995" s="3">
        <f t="shared" si="287"/>
        <v>45689</v>
      </c>
      <c r="W1995" t="str">
        <f>VLOOKUP(D1995,Products!A:G,3,FALSE)</f>
        <v>Sports &amp; Fitness</v>
      </c>
      <c r="X1995" t="str">
        <f>VLOOKUP(D1995,Products!A:G,2,FALSE)</f>
        <v>Running Shoes</v>
      </c>
    </row>
    <row r="1996" spans="1:24">
      <c r="A1996" s="1" t="s">
        <v>3808</v>
      </c>
      <c r="B1996" s="2">
        <v>45769</v>
      </c>
      <c r="C1996" s="1" t="s">
        <v>1383</v>
      </c>
      <c r="D1996" s="1" t="s">
        <v>1685</v>
      </c>
      <c r="E1996" s="1">
        <v>3</v>
      </c>
      <c r="F1996" s="1">
        <v>2499</v>
      </c>
      <c r="G1996" s="1">
        <v>749.7</v>
      </c>
      <c r="H1996" s="1" t="s">
        <v>1821</v>
      </c>
      <c r="I1996" s="1" t="s">
        <v>1802</v>
      </c>
      <c r="J1996" s="1" t="s">
        <v>1802</v>
      </c>
      <c r="K1996" s="1" t="s">
        <v>1810</v>
      </c>
      <c r="L1996" s="1">
        <v>50</v>
      </c>
      <c r="M1996" s="1">
        <v>1599</v>
      </c>
      <c r="N1996">
        <f t="shared" si="279"/>
        <v>6747.3</v>
      </c>
      <c r="O1996">
        <f t="shared" si="280"/>
        <v>4797</v>
      </c>
      <c r="P1996">
        <f t="shared" si="281"/>
        <v>1950.3000000000002</v>
      </c>
      <c r="Q1996">
        <f t="shared" si="282"/>
        <v>0.28904895291449917</v>
      </c>
      <c r="R1996">
        <f t="shared" si="283"/>
        <v>6747.3</v>
      </c>
      <c r="S1996">
        <f t="shared" si="284"/>
        <v>1950.3000000000002</v>
      </c>
      <c r="T1996" t="str">
        <f t="shared" si="285"/>
        <v>Apr</v>
      </c>
      <c r="U1996" t="str">
        <f t="shared" si="286"/>
        <v>Apr-2025</v>
      </c>
      <c r="V1996" s="3">
        <f t="shared" si="287"/>
        <v>45748</v>
      </c>
      <c r="W1996" t="str">
        <f>VLOOKUP(D1996,Products!A:G,3,FALSE)</f>
        <v>Electronics</v>
      </c>
      <c r="X1996" t="str">
        <f>VLOOKUP(D1996,Products!A:G,2,FALSE)</f>
        <v>Smartwatch</v>
      </c>
    </row>
    <row r="1997" spans="1:24">
      <c r="A1997" s="1" t="s">
        <v>3809</v>
      </c>
      <c r="B1997" s="2">
        <v>45618</v>
      </c>
      <c r="C1997" s="1" t="s">
        <v>1283</v>
      </c>
      <c r="D1997" s="1" t="s">
        <v>1660</v>
      </c>
      <c r="E1997" s="1">
        <v>1</v>
      </c>
      <c r="F1997" s="1">
        <v>799</v>
      </c>
      <c r="G1997" s="1">
        <v>0</v>
      </c>
      <c r="H1997" s="1" t="s">
        <v>1821</v>
      </c>
      <c r="I1997" s="1" t="s">
        <v>1802</v>
      </c>
      <c r="J1997" s="1" t="s">
        <v>1802</v>
      </c>
      <c r="K1997" s="1" t="s">
        <v>1807</v>
      </c>
      <c r="L1997" s="1">
        <v>100</v>
      </c>
      <c r="M1997" s="1">
        <v>547</v>
      </c>
      <c r="N1997">
        <f t="shared" si="279"/>
        <v>799</v>
      </c>
      <c r="O1997">
        <f t="shared" si="280"/>
        <v>547</v>
      </c>
      <c r="P1997">
        <f t="shared" si="281"/>
        <v>252</v>
      </c>
      <c r="Q1997">
        <f t="shared" si="282"/>
        <v>0.31539424280350437</v>
      </c>
      <c r="R1997">
        <f t="shared" si="283"/>
        <v>799</v>
      </c>
      <c r="S1997">
        <f t="shared" si="284"/>
        <v>252</v>
      </c>
      <c r="T1997" t="str">
        <f t="shared" si="285"/>
        <v>Nov</v>
      </c>
      <c r="U1997" t="str">
        <f t="shared" si="286"/>
        <v>Nov-2024</v>
      </c>
      <c r="V1997" s="3">
        <f t="shared" si="287"/>
        <v>45597</v>
      </c>
      <c r="W1997" t="str">
        <f>VLOOKUP(D1997,Products!A:G,3,FALSE)</f>
        <v>Electronics</v>
      </c>
      <c r="X1997" t="str">
        <f>VLOOKUP(D1997,Products!A:G,2,FALSE)</f>
        <v>Smartphone</v>
      </c>
    </row>
    <row r="1998" spans="1:24">
      <c r="A1998" s="1" t="s">
        <v>3810</v>
      </c>
      <c r="B1998" s="2">
        <v>45714</v>
      </c>
      <c r="C1998" s="1" t="s">
        <v>1642</v>
      </c>
      <c r="D1998" s="1" t="s">
        <v>1705</v>
      </c>
      <c r="E1998" s="1">
        <v>1</v>
      </c>
      <c r="F1998" s="1">
        <v>299</v>
      </c>
      <c r="G1998" s="1">
        <v>59.8</v>
      </c>
      <c r="H1998" s="1" t="s">
        <v>1801</v>
      </c>
      <c r="I1998" s="1" t="s">
        <v>1802</v>
      </c>
      <c r="J1998" s="1" t="s">
        <v>1809</v>
      </c>
      <c r="K1998" s="1" t="s">
        <v>1803</v>
      </c>
      <c r="L1998" s="1">
        <v>60</v>
      </c>
      <c r="M1998" s="1">
        <v>206</v>
      </c>
      <c r="N1998">
        <f t="shared" si="279"/>
        <v>239.2</v>
      </c>
      <c r="O1998">
        <f t="shared" si="280"/>
        <v>206</v>
      </c>
      <c r="P1998">
        <f t="shared" si="281"/>
        <v>33.199999999999989</v>
      </c>
      <c r="Q1998">
        <f t="shared" si="282"/>
        <v>0.13879598662207354</v>
      </c>
      <c r="R1998">
        <f t="shared" si="283"/>
        <v>239.2</v>
      </c>
      <c r="S1998">
        <f t="shared" si="284"/>
        <v>33.199999999999989</v>
      </c>
      <c r="T1998" t="str">
        <f t="shared" si="285"/>
        <v>Feb</v>
      </c>
      <c r="U1998" t="str">
        <f t="shared" si="286"/>
        <v>Feb-2025</v>
      </c>
      <c r="V1998" s="3">
        <f t="shared" si="287"/>
        <v>45689</v>
      </c>
      <c r="W1998" t="str">
        <f>VLOOKUP(D1998,Products!A:G,3,FALSE)</f>
        <v>Fashion</v>
      </c>
      <c r="X1998" t="str">
        <f>VLOOKUP(D1998,Products!A:G,2,FALSE)</f>
        <v>Jeans</v>
      </c>
    </row>
    <row r="1999" spans="1:24">
      <c r="A1999" s="1" t="s">
        <v>3811</v>
      </c>
      <c r="B1999" s="2">
        <v>45939</v>
      </c>
      <c r="C1999" s="1" t="s">
        <v>976</v>
      </c>
      <c r="D1999" s="1" t="s">
        <v>1695</v>
      </c>
      <c r="E1999" s="1">
        <v>4</v>
      </c>
      <c r="F1999" s="1">
        <v>1999</v>
      </c>
      <c r="G1999" s="1">
        <v>0</v>
      </c>
      <c r="H1999" s="1" t="s">
        <v>1821</v>
      </c>
      <c r="I1999" s="1" t="s">
        <v>1815</v>
      </c>
      <c r="J1999" s="1" t="s">
        <v>1815</v>
      </c>
      <c r="K1999" s="1" t="s">
        <v>1803</v>
      </c>
      <c r="L1999" s="1">
        <v>80</v>
      </c>
      <c r="M1999" s="1">
        <v>1597</v>
      </c>
      <c r="N1999">
        <f t="shared" si="279"/>
        <v>7996</v>
      </c>
      <c r="O1999">
        <f t="shared" si="280"/>
        <v>6388</v>
      </c>
      <c r="P1999">
        <f t="shared" si="281"/>
        <v>1608</v>
      </c>
      <c r="Q1999">
        <f t="shared" si="282"/>
        <v>0.20110055027513757</v>
      </c>
      <c r="R1999">
        <f t="shared" si="283"/>
        <v>0</v>
      </c>
      <c r="S1999">
        <f t="shared" si="284"/>
        <v>0</v>
      </c>
      <c r="T1999" t="str">
        <f t="shared" si="285"/>
        <v>Oct</v>
      </c>
      <c r="U1999" t="str">
        <f t="shared" si="286"/>
        <v>Oct-2025</v>
      </c>
      <c r="V1999" s="3">
        <f t="shared" si="287"/>
        <v>45931</v>
      </c>
      <c r="W1999" t="str">
        <f>VLOOKUP(D1999,Products!A:G,3,FALSE)</f>
        <v>Electronics</v>
      </c>
      <c r="X1999" t="str">
        <f>VLOOKUP(D1999,Products!A:G,2,FALSE)</f>
        <v>Power Bank</v>
      </c>
    </row>
    <row r="2000" spans="1:24">
      <c r="A2000" s="1" t="s">
        <v>3812</v>
      </c>
      <c r="B2000" s="2">
        <v>45487</v>
      </c>
      <c r="C2000" s="1" t="s">
        <v>971</v>
      </c>
      <c r="D2000" s="1" t="s">
        <v>1660</v>
      </c>
      <c r="E2000" s="1">
        <v>3</v>
      </c>
      <c r="F2000" s="1">
        <v>799</v>
      </c>
      <c r="G2000" s="1">
        <v>239.7</v>
      </c>
      <c r="H2000" s="1" t="s">
        <v>1805</v>
      </c>
      <c r="I2000" s="1" t="s">
        <v>1802</v>
      </c>
      <c r="J2000" s="1" t="s">
        <v>1802</v>
      </c>
      <c r="K2000" s="1" t="s">
        <v>1817</v>
      </c>
      <c r="L2000" s="1">
        <v>100</v>
      </c>
      <c r="M2000" s="1">
        <v>547</v>
      </c>
      <c r="N2000">
        <f t="shared" si="279"/>
        <v>2157.3000000000002</v>
      </c>
      <c r="O2000">
        <f t="shared" si="280"/>
        <v>1641</v>
      </c>
      <c r="P2000">
        <f t="shared" si="281"/>
        <v>516.30000000000018</v>
      </c>
      <c r="Q2000">
        <f t="shared" si="282"/>
        <v>0.23932693644833827</v>
      </c>
      <c r="R2000">
        <f t="shared" si="283"/>
        <v>2157.3000000000002</v>
      </c>
      <c r="S2000">
        <f t="shared" si="284"/>
        <v>516.30000000000018</v>
      </c>
      <c r="T2000" t="str">
        <f t="shared" si="285"/>
        <v>Jul</v>
      </c>
      <c r="U2000" t="str">
        <f t="shared" si="286"/>
        <v>Jul-2024</v>
      </c>
      <c r="V2000" s="3">
        <f t="shared" si="287"/>
        <v>45474</v>
      </c>
      <c r="W2000" t="str">
        <f>VLOOKUP(D2000,Products!A:G,3,FALSE)</f>
        <v>Electronics</v>
      </c>
      <c r="X2000" t="str">
        <f>VLOOKUP(D2000,Products!A:G,2,FALSE)</f>
        <v>Smartphone</v>
      </c>
    </row>
    <row r="2001" spans="1:24">
      <c r="A2001" s="1" t="s">
        <v>3813</v>
      </c>
      <c r="B2001" s="2">
        <v>45815</v>
      </c>
      <c r="C2001" s="1" t="s">
        <v>1293</v>
      </c>
      <c r="D2001" s="1" t="s">
        <v>1726</v>
      </c>
      <c r="E2001" s="1">
        <v>1</v>
      </c>
      <c r="F2001" s="1">
        <v>599</v>
      </c>
      <c r="G2001" s="1">
        <v>29.95</v>
      </c>
      <c r="H2001" s="1" t="s">
        <v>1805</v>
      </c>
      <c r="I2001" s="1" t="s">
        <v>1802</v>
      </c>
      <c r="J2001" s="1" t="s">
        <v>1809</v>
      </c>
      <c r="K2001" s="1" t="s">
        <v>1803</v>
      </c>
      <c r="L2001" s="1">
        <v>70</v>
      </c>
      <c r="M2001" s="1">
        <v>358</v>
      </c>
      <c r="N2001">
        <f t="shared" si="279"/>
        <v>569.04999999999995</v>
      </c>
      <c r="O2001">
        <f t="shared" si="280"/>
        <v>358</v>
      </c>
      <c r="P2001">
        <f t="shared" si="281"/>
        <v>211.04999999999995</v>
      </c>
      <c r="Q2001">
        <f t="shared" si="282"/>
        <v>0.37088129338370962</v>
      </c>
      <c r="R2001">
        <f t="shared" si="283"/>
        <v>569.04999999999995</v>
      </c>
      <c r="S2001">
        <f t="shared" si="284"/>
        <v>211.04999999999995</v>
      </c>
      <c r="T2001" t="str">
        <f t="shared" si="285"/>
        <v>Jun</v>
      </c>
      <c r="U2001" t="str">
        <f t="shared" si="286"/>
        <v>Jun-2025</v>
      </c>
      <c r="V2001" s="3">
        <f t="shared" si="287"/>
        <v>45809</v>
      </c>
      <c r="W2001" t="str">
        <f>VLOOKUP(D2001,Products!A:G,3,FALSE)</f>
        <v>Home &amp; Kitchen</v>
      </c>
      <c r="X2001" t="str">
        <f>VLOOKUP(D2001,Products!A:G,2,FALSE)</f>
        <v>Mixer Grinder</v>
      </c>
    </row>
    <row r="2002" spans="1:24">
      <c r="A2002" s="1" t="s">
        <v>3814</v>
      </c>
      <c r="B2002" s="2">
        <v>45839</v>
      </c>
      <c r="C2002" s="1" t="s">
        <v>1233</v>
      </c>
      <c r="D2002" s="1" t="s">
        <v>1773</v>
      </c>
      <c r="E2002" s="1">
        <v>2</v>
      </c>
      <c r="F2002" s="1">
        <v>6999</v>
      </c>
      <c r="G2002" s="1">
        <v>0</v>
      </c>
      <c r="H2002" s="1" t="s">
        <v>1823</v>
      </c>
      <c r="I2002" s="1" t="s">
        <v>1815</v>
      </c>
      <c r="J2002" s="1" t="s">
        <v>1815</v>
      </c>
      <c r="K2002" s="1" t="s">
        <v>1807</v>
      </c>
      <c r="L2002" s="1">
        <v>40</v>
      </c>
      <c r="M2002" s="1">
        <v>4949</v>
      </c>
      <c r="N2002">
        <f t="shared" si="279"/>
        <v>13998</v>
      </c>
      <c r="O2002">
        <f t="shared" si="280"/>
        <v>9898</v>
      </c>
      <c r="P2002">
        <f t="shared" si="281"/>
        <v>4100</v>
      </c>
      <c r="Q2002">
        <f t="shared" si="282"/>
        <v>0.29289898556936705</v>
      </c>
      <c r="R2002">
        <f t="shared" si="283"/>
        <v>0</v>
      </c>
      <c r="S2002">
        <f t="shared" si="284"/>
        <v>0</v>
      </c>
      <c r="T2002" t="str">
        <f t="shared" si="285"/>
        <v>Jul</v>
      </c>
      <c r="U2002" t="str">
        <f t="shared" si="286"/>
        <v>Jul-2025</v>
      </c>
      <c r="V2002" s="3">
        <f t="shared" si="287"/>
        <v>45839</v>
      </c>
      <c r="W2002" t="str">
        <f>VLOOKUP(D2002,Products!A:G,3,FALSE)</f>
        <v>Beauty &amp; Personal Care</v>
      </c>
      <c r="X2002" t="str">
        <f>VLOOKUP(D2002,Products!A:G,2,FALSE)</f>
        <v>Perfume</v>
      </c>
    </row>
    <row r="2003" spans="1:24">
      <c r="A2003" s="1" t="s">
        <v>3815</v>
      </c>
      <c r="B2003" s="2">
        <v>45884</v>
      </c>
      <c r="C2003" s="1" t="s">
        <v>1413</v>
      </c>
      <c r="D2003" s="1" t="s">
        <v>1793</v>
      </c>
      <c r="E2003" s="1">
        <v>2</v>
      </c>
      <c r="F2003" s="1">
        <v>299</v>
      </c>
      <c r="G2003" s="1">
        <v>59.8</v>
      </c>
      <c r="H2003" s="1" t="s">
        <v>1812</v>
      </c>
      <c r="I2003" s="1" t="s">
        <v>1802</v>
      </c>
      <c r="J2003" s="1" t="s">
        <v>1802</v>
      </c>
      <c r="K2003" s="1" t="s">
        <v>1817</v>
      </c>
      <c r="L2003" s="1">
        <v>70</v>
      </c>
      <c r="M2003" s="1">
        <v>221</v>
      </c>
      <c r="N2003">
        <f t="shared" si="279"/>
        <v>538.20000000000005</v>
      </c>
      <c r="O2003">
        <f t="shared" si="280"/>
        <v>442</v>
      </c>
      <c r="P2003">
        <f t="shared" si="281"/>
        <v>96.200000000000045</v>
      </c>
      <c r="Q2003">
        <f t="shared" si="282"/>
        <v>0.17874396135265708</v>
      </c>
      <c r="R2003">
        <f t="shared" si="283"/>
        <v>538.20000000000005</v>
      </c>
      <c r="S2003">
        <f t="shared" si="284"/>
        <v>96.200000000000045</v>
      </c>
      <c r="T2003" t="str">
        <f t="shared" si="285"/>
        <v>Aug</v>
      </c>
      <c r="U2003" t="str">
        <f t="shared" si="286"/>
        <v>Aug-2025</v>
      </c>
      <c r="V2003" s="3">
        <f t="shared" si="287"/>
        <v>45870</v>
      </c>
      <c r="W2003" t="str">
        <f>VLOOKUP(D2003,Products!A:G,3,FALSE)</f>
        <v>Sports &amp; Fitness</v>
      </c>
      <c r="X2003" t="str">
        <f>VLOOKUP(D2003,Products!A:G,2,FALSE)</f>
        <v>Fitness Band</v>
      </c>
    </row>
    <row r="2004" spans="1:24">
      <c r="A2004" s="1" t="s">
        <v>3816</v>
      </c>
      <c r="B2004" s="2">
        <v>45386</v>
      </c>
      <c r="C2004" s="1" t="s">
        <v>954</v>
      </c>
      <c r="D2004" s="1" t="s">
        <v>1785</v>
      </c>
      <c r="E2004" s="1">
        <v>1</v>
      </c>
      <c r="F2004" s="1">
        <v>2999</v>
      </c>
      <c r="G2004" s="1">
        <v>0</v>
      </c>
      <c r="H2004" s="1" t="s">
        <v>1805</v>
      </c>
      <c r="I2004" s="1" t="s">
        <v>1802</v>
      </c>
      <c r="J2004" s="1" t="s">
        <v>1802</v>
      </c>
      <c r="K2004" s="1" t="s">
        <v>1807</v>
      </c>
      <c r="L2004" s="1">
        <v>70</v>
      </c>
      <c r="M2004" s="1">
        <v>2453</v>
      </c>
      <c r="N2004">
        <f t="shared" si="279"/>
        <v>2999</v>
      </c>
      <c r="O2004">
        <f t="shared" si="280"/>
        <v>2453</v>
      </c>
      <c r="P2004">
        <f t="shared" si="281"/>
        <v>546</v>
      </c>
      <c r="Q2004">
        <f t="shared" si="282"/>
        <v>0.18206068689563187</v>
      </c>
      <c r="R2004">
        <f t="shared" si="283"/>
        <v>2999</v>
      </c>
      <c r="S2004">
        <f t="shared" si="284"/>
        <v>546</v>
      </c>
      <c r="T2004" t="str">
        <f t="shared" si="285"/>
        <v>Apr</v>
      </c>
      <c r="U2004" t="str">
        <f t="shared" si="286"/>
        <v>Apr-2024</v>
      </c>
      <c r="V2004" s="3">
        <f t="shared" si="287"/>
        <v>45383</v>
      </c>
      <c r="W2004" t="str">
        <f>VLOOKUP(D2004,Products!A:G,3,FALSE)</f>
        <v>Sports &amp; Fitness</v>
      </c>
      <c r="X2004" t="str">
        <f>VLOOKUP(D2004,Products!A:G,2,FALSE)</f>
        <v>Dumbbells</v>
      </c>
    </row>
    <row r="2005" spans="1:24">
      <c r="A2005" s="1" t="s">
        <v>3817</v>
      </c>
      <c r="B2005" s="2">
        <v>45409</v>
      </c>
      <c r="C2005" s="1" t="s">
        <v>735</v>
      </c>
      <c r="D2005" s="1" t="s">
        <v>1793</v>
      </c>
      <c r="E2005" s="1">
        <v>2</v>
      </c>
      <c r="F2005" s="1">
        <v>299</v>
      </c>
      <c r="G2005" s="1">
        <v>89.7</v>
      </c>
      <c r="H2005" s="1" t="s">
        <v>1821</v>
      </c>
      <c r="I2005" s="1" t="s">
        <v>1802</v>
      </c>
      <c r="J2005" s="1" t="s">
        <v>1809</v>
      </c>
      <c r="K2005" s="1" t="s">
        <v>1819</v>
      </c>
      <c r="L2005" s="1">
        <v>100</v>
      </c>
      <c r="M2005" s="1">
        <v>221</v>
      </c>
      <c r="N2005">
        <f t="shared" si="279"/>
        <v>508.3</v>
      </c>
      <c r="O2005">
        <f t="shared" si="280"/>
        <v>442</v>
      </c>
      <c r="P2005">
        <f t="shared" si="281"/>
        <v>66.300000000000011</v>
      </c>
      <c r="Q2005">
        <f t="shared" si="282"/>
        <v>0.13043478260869568</v>
      </c>
      <c r="R2005">
        <f t="shared" si="283"/>
        <v>508.3</v>
      </c>
      <c r="S2005">
        <f t="shared" si="284"/>
        <v>66.300000000000011</v>
      </c>
      <c r="T2005" t="str">
        <f t="shared" si="285"/>
        <v>Apr</v>
      </c>
      <c r="U2005" t="str">
        <f t="shared" si="286"/>
        <v>Apr-2024</v>
      </c>
      <c r="V2005" s="3">
        <f t="shared" si="287"/>
        <v>45383</v>
      </c>
      <c r="W2005" t="str">
        <f>VLOOKUP(D2005,Products!A:G,3,FALSE)</f>
        <v>Sports &amp; Fitness</v>
      </c>
      <c r="X2005" t="str">
        <f>VLOOKUP(D2005,Products!A:G,2,FALSE)</f>
        <v>Fitness Band</v>
      </c>
    </row>
    <row r="2006" spans="1:24">
      <c r="A2006" s="1" t="s">
        <v>3818</v>
      </c>
      <c r="B2006" s="2">
        <v>45557</v>
      </c>
      <c r="C2006" s="1" t="s">
        <v>684</v>
      </c>
      <c r="D2006" s="1" t="s">
        <v>1726</v>
      </c>
      <c r="E2006" s="1">
        <v>4</v>
      </c>
      <c r="F2006" s="1">
        <v>599</v>
      </c>
      <c r="G2006" s="1">
        <v>599</v>
      </c>
      <c r="H2006" s="1" t="s">
        <v>1801</v>
      </c>
      <c r="I2006" s="1" t="s">
        <v>1802</v>
      </c>
      <c r="J2006" s="1" t="s">
        <v>1802</v>
      </c>
      <c r="K2006" s="1" t="s">
        <v>1813</v>
      </c>
      <c r="L2006" s="1">
        <v>50</v>
      </c>
      <c r="M2006" s="1">
        <v>358</v>
      </c>
      <c r="N2006">
        <f t="shared" si="279"/>
        <v>1797</v>
      </c>
      <c r="O2006">
        <f t="shared" si="280"/>
        <v>1432</v>
      </c>
      <c r="P2006">
        <f t="shared" si="281"/>
        <v>365</v>
      </c>
      <c r="Q2006">
        <f t="shared" si="282"/>
        <v>0.20311630495269895</v>
      </c>
      <c r="R2006">
        <f t="shared" si="283"/>
        <v>1797</v>
      </c>
      <c r="S2006">
        <f t="shared" si="284"/>
        <v>365</v>
      </c>
      <c r="T2006" t="str">
        <f t="shared" si="285"/>
        <v>Sep</v>
      </c>
      <c r="U2006" t="str">
        <f t="shared" si="286"/>
        <v>Sep-2024</v>
      </c>
      <c r="V2006" s="3">
        <f t="shared" si="287"/>
        <v>45536</v>
      </c>
      <c r="W2006" t="str">
        <f>VLOOKUP(D2006,Products!A:G,3,FALSE)</f>
        <v>Home &amp; Kitchen</v>
      </c>
      <c r="X2006" t="str">
        <f>VLOOKUP(D2006,Products!A:G,2,FALSE)</f>
        <v>Mixer Grinder</v>
      </c>
    </row>
    <row r="2007" spans="1:24">
      <c r="A2007" s="1" t="s">
        <v>3819</v>
      </c>
      <c r="B2007" s="2">
        <v>45425</v>
      </c>
      <c r="C2007" s="1" t="s">
        <v>943</v>
      </c>
      <c r="D2007" s="1" t="s">
        <v>1715</v>
      </c>
      <c r="E2007" s="1">
        <v>3</v>
      </c>
      <c r="F2007" s="1">
        <v>1299</v>
      </c>
      <c r="G2007" s="1">
        <v>0</v>
      </c>
      <c r="H2007" s="1" t="s">
        <v>1805</v>
      </c>
      <c r="I2007" s="1" t="s">
        <v>1802</v>
      </c>
      <c r="J2007" s="1" t="s">
        <v>1802</v>
      </c>
      <c r="K2007" s="1" t="s">
        <v>1810</v>
      </c>
      <c r="L2007" s="1">
        <v>70</v>
      </c>
      <c r="M2007" s="1">
        <v>863</v>
      </c>
      <c r="N2007">
        <f t="shared" si="279"/>
        <v>3897</v>
      </c>
      <c r="O2007">
        <f t="shared" si="280"/>
        <v>2589</v>
      </c>
      <c r="P2007">
        <f t="shared" si="281"/>
        <v>1308</v>
      </c>
      <c r="Q2007">
        <f t="shared" si="282"/>
        <v>0.33564280215550424</v>
      </c>
      <c r="R2007">
        <f t="shared" si="283"/>
        <v>3897</v>
      </c>
      <c r="S2007">
        <f t="shared" si="284"/>
        <v>1308</v>
      </c>
      <c r="T2007" t="str">
        <f t="shared" si="285"/>
        <v>May</v>
      </c>
      <c r="U2007" t="str">
        <f t="shared" si="286"/>
        <v>May-2024</v>
      </c>
      <c r="V2007" s="3">
        <f t="shared" si="287"/>
        <v>45413</v>
      </c>
      <c r="W2007" t="str">
        <f>VLOOKUP(D2007,Products!A:G,3,FALSE)</f>
        <v>Fashion</v>
      </c>
      <c r="X2007" t="str">
        <f>VLOOKUP(D2007,Products!A:G,2,FALSE)</f>
        <v>Jacket</v>
      </c>
    </row>
    <row r="2008" spans="1:24">
      <c r="A2008" s="1" t="s">
        <v>3820</v>
      </c>
      <c r="B2008" s="2">
        <v>45874</v>
      </c>
      <c r="C2008" s="1" t="s">
        <v>696</v>
      </c>
      <c r="D2008" s="1" t="s">
        <v>1754</v>
      </c>
      <c r="E2008" s="1">
        <v>1</v>
      </c>
      <c r="F2008" s="1">
        <v>399</v>
      </c>
      <c r="G2008" s="1">
        <v>59.85</v>
      </c>
      <c r="H2008" s="1" t="s">
        <v>1801</v>
      </c>
      <c r="I2008" s="1" t="s">
        <v>1802</v>
      </c>
      <c r="J2008" s="1" t="s">
        <v>1802</v>
      </c>
      <c r="K2008" s="1" t="s">
        <v>1807</v>
      </c>
      <c r="L2008" s="1">
        <v>50</v>
      </c>
      <c r="M2008" s="1">
        <v>252</v>
      </c>
      <c r="N2008">
        <f t="shared" si="279"/>
        <v>339.15</v>
      </c>
      <c r="O2008">
        <f t="shared" si="280"/>
        <v>252</v>
      </c>
      <c r="P2008">
        <f t="shared" si="281"/>
        <v>87.149999999999977</v>
      </c>
      <c r="Q2008">
        <f t="shared" si="282"/>
        <v>0.25696594427244579</v>
      </c>
      <c r="R2008">
        <f t="shared" si="283"/>
        <v>339.15</v>
      </c>
      <c r="S2008">
        <f t="shared" si="284"/>
        <v>87.149999999999977</v>
      </c>
      <c r="T2008" t="str">
        <f t="shared" si="285"/>
        <v>Aug</v>
      </c>
      <c r="U2008" t="str">
        <f t="shared" si="286"/>
        <v>Aug-2025</v>
      </c>
      <c r="V2008" s="3">
        <f t="shared" si="287"/>
        <v>45870</v>
      </c>
      <c r="W2008" t="str">
        <f>VLOOKUP(D2008,Products!A:G,3,FALSE)</f>
        <v>Beauty &amp; Personal Care</v>
      </c>
      <c r="X2008" t="str">
        <f>VLOOKUP(D2008,Products!A:G,2,FALSE)</f>
        <v>Shampoo</v>
      </c>
    </row>
    <row r="2009" spans="1:24">
      <c r="A2009" s="1" t="s">
        <v>3821</v>
      </c>
      <c r="B2009" s="2">
        <v>45476</v>
      </c>
      <c r="C2009" s="1" t="s">
        <v>1365</v>
      </c>
      <c r="D2009" s="1" t="s">
        <v>1696</v>
      </c>
      <c r="E2009" s="1">
        <v>4</v>
      </c>
      <c r="F2009" s="1">
        <v>799</v>
      </c>
      <c r="G2009" s="1">
        <v>319.60000000000002</v>
      </c>
      <c r="H2009" s="1" t="s">
        <v>1823</v>
      </c>
      <c r="I2009" s="1" t="s">
        <v>1802</v>
      </c>
      <c r="J2009" s="1" t="s">
        <v>1802</v>
      </c>
      <c r="K2009" s="1" t="s">
        <v>1817</v>
      </c>
      <c r="L2009" s="1">
        <v>60</v>
      </c>
      <c r="M2009" s="1">
        <v>613</v>
      </c>
      <c r="N2009">
        <f t="shared" si="279"/>
        <v>2876.4</v>
      </c>
      <c r="O2009">
        <f t="shared" si="280"/>
        <v>2452</v>
      </c>
      <c r="P2009">
        <f t="shared" si="281"/>
        <v>424.40000000000009</v>
      </c>
      <c r="Q2009">
        <f t="shared" si="282"/>
        <v>0.14754554303991102</v>
      </c>
      <c r="R2009">
        <f t="shared" si="283"/>
        <v>2876.4</v>
      </c>
      <c r="S2009">
        <f t="shared" si="284"/>
        <v>424.40000000000009</v>
      </c>
      <c r="T2009" t="str">
        <f t="shared" si="285"/>
        <v>Jul</v>
      </c>
      <c r="U2009" t="str">
        <f t="shared" si="286"/>
        <v>Jul-2024</v>
      </c>
      <c r="V2009" s="3">
        <f t="shared" si="287"/>
        <v>45474</v>
      </c>
      <c r="W2009" t="str">
        <f>VLOOKUP(D2009,Products!A:G,3,FALSE)</f>
        <v>Fashion</v>
      </c>
      <c r="X2009" t="str">
        <f>VLOOKUP(D2009,Products!A:G,2,FALSE)</f>
        <v>T-Shirt</v>
      </c>
    </row>
    <row r="2010" spans="1:24">
      <c r="A2010" s="1" t="s">
        <v>3822</v>
      </c>
      <c r="B2010" s="2">
        <v>45566</v>
      </c>
      <c r="C2010" s="1" t="s">
        <v>109</v>
      </c>
      <c r="D2010" s="1" t="s">
        <v>1685</v>
      </c>
      <c r="E2010" s="1">
        <v>4</v>
      </c>
      <c r="F2010" s="1">
        <v>2499</v>
      </c>
      <c r="G2010" s="1">
        <v>0</v>
      </c>
      <c r="H2010" s="1" t="s">
        <v>1823</v>
      </c>
      <c r="I2010" s="1" t="s">
        <v>1815</v>
      </c>
      <c r="J2010" s="1" t="s">
        <v>1815</v>
      </c>
      <c r="K2010" s="1" t="s">
        <v>1810</v>
      </c>
      <c r="L2010" s="1">
        <v>50</v>
      </c>
      <c r="M2010" s="1">
        <v>1599</v>
      </c>
      <c r="N2010">
        <f t="shared" si="279"/>
        <v>9996</v>
      </c>
      <c r="O2010">
        <f t="shared" si="280"/>
        <v>6396</v>
      </c>
      <c r="P2010">
        <f t="shared" si="281"/>
        <v>3600</v>
      </c>
      <c r="Q2010">
        <f t="shared" si="282"/>
        <v>0.36014405762304924</v>
      </c>
      <c r="R2010">
        <f t="shared" si="283"/>
        <v>0</v>
      </c>
      <c r="S2010">
        <f t="shared" si="284"/>
        <v>0</v>
      </c>
      <c r="T2010" t="str">
        <f t="shared" si="285"/>
        <v>Oct</v>
      </c>
      <c r="U2010" t="str">
        <f t="shared" si="286"/>
        <v>Oct-2024</v>
      </c>
      <c r="V2010" s="3">
        <f t="shared" si="287"/>
        <v>45566</v>
      </c>
      <c r="W2010" t="str">
        <f>VLOOKUP(D2010,Products!A:G,3,FALSE)</f>
        <v>Electronics</v>
      </c>
      <c r="X2010" t="str">
        <f>VLOOKUP(D2010,Products!A:G,2,FALSE)</f>
        <v>Smartwatch</v>
      </c>
    </row>
    <row r="2011" spans="1:24">
      <c r="A2011" s="1" t="s">
        <v>3823</v>
      </c>
      <c r="B2011" s="2">
        <v>45703</v>
      </c>
      <c r="C2011" s="1" t="s">
        <v>512</v>
      </c>
      <c r="D2011" s="1" t="s">
        <v>1660</v>
      </c>
      <c r="E2011" s="1">
        <v>1</v>
      </c>
      <c r="F2011" s="1">
        <v>799</v>
      </c>
      <c r="G2011" s="1">
        <v>0</v>
      </c>
      <c r="H2011" s="1" t="s">
        <v>1823</v>
      </c>
      <c r="I2011" s="1" t="s">
        <v>1815</v>
      </c>
      <c r="J2011" s="1" t="s">
        <v>1815</v>
      </c>
      <c r="K2011" s="1" t="s">
        <v>1803</v>
      </c>
      <c r="L2011" s="1">
        <v>100</v>
      </c>
      <c r="M2011" s="1">
        <v>547</v>
      </c>
      <c r="N2011">
        <f t="shared" si="279"/>
        <v>799</v>
      </c>
      <c r="O2011">
        <f t="shared" si="280"/>
        <v>547</v>
      </c>
      <c r="P2011">
        <f t="shared" si="281"/>
        <v>252</v>
      </c>
      <c r="Q2011">
        <f t="shared" si="282"/>
        <v>0.31539424280350437</v>
      </c>
      <c r="R2011">
        <f t="shared" si="283"/>
        <v>0</v>
      </c>
      <c r="S2011">
        <f t="shared" si="284"/>
        <v>0</v>
      </c>
      <c r="T2011" t="str">
        <f t="shared" si="285"/>
        <v>Feb</v>
      </c>
      <c r="U2011" t="str">
        <f t="shared" si="286"/>
        <v>Feb-2025</v>
      </c>
      <c r="V2011" s="3">
        <f t="shared" si="287"/>
        <v>45689</v>
      </c>
      <c r="W2011" t="str">
        <f>VLOOKUP(D2011,Products!A:G,3,FALSE)</f>
        <v>Electronics</v>
      </c>
      <c r="X2011" t="str">
        <f>VLOOKUP(D2011,Products!A:G,2,FALSE)</f>
        <v>Smartphone</v>
      </c>
    </row>
    <row r="2012" spans="1:24">
      <c r="A2012" s="1" t="s">
        <v>3824</v>
      </c>
      <c r="B2012" s="2">
        <v>45719</v>
      </c>
      <c r="C2012" s="1" t="s">
        <v>359</v>
      </c>
      <c r="D2012" s="1" t="s">
        <v>1680</v>
      </c>
      <c r="E2012" s="1">
        <v>1</v>
      </c>
      <c r="F2012" s="1">
        <v>2499</v>
      </c>
      <c r="G2012" s="1">
        <v>374.85</v>
      </c>
      <c r="H2012" s="1" t="s">
        <v>1823</v>
      </c>
      <c r="I2012" s="1" t="s">
        <v>1802</v>
      </c>
      <c r="J2012" s="1" t="s">
        <v>1802</v>
      </c>
      <c r="K2012" s="1" t="s">
        <v>1803</v>
      </c>
      <c r="L2012" s="1">
        <v>100</v>
      </c>
      <c r="M2012" s="1">
        <v>2030</v>
      </c>
      <c r="N2012">
        <f t="shared" si="279"/>
        <v>2124.15</v>
      </c>
      <c r="O2012">
        <f t="shared" si="280"/>
        <v>2030</v>
      </c>
      <c r="P2012">
        <f t="shared" si="281"/>
        <v>94.150000000000091</v>
      </c>
      <c r="Q2012">
        <f t="shared" si="282"/>
        <v>4.4323611797660284E-2</v>
      </c>
      <c r="R2012">
        <f t="shared" si="283"/>
        <v>2124.15</v>
      </c>
      <c r="S2012">
        <f t="shared" si="284"/>
        <v>94.150000000000091</v>
      </c>
      <c r="T2012" t="str">
        <f t="shared" si="285"/>
        <v>Mar</v>
      </c>
      <c r="U2012" t="str">
        <f t="shared" si="286"/>
        <v>Mar-2025</v>
      </c>
      <c r="V2012" s="3">
        <f t="shared" si="287"/>
        <v>45717</v>
      </c>
      <c r="W2012" t="str">
        <f>VLOOKUP(D2012,Products!A:G,3,FALSE)</f>
        <v>Electronics</v>
      </c>
      <c r="X2012" t="str">
        <f>VLOOKUP(D2012,Products!A:G,2,FALSE)</f>
        <v>Headphones</v>
      </c>
    </row>
    <row r="2013" spans="1:24">
      <c r="A2013" s="1" t="s">
        <v>3825</v>
      </c>
      <c r="B2013" s="2">
        <v>45808</v>
      </c>
      <c r="C2013" s="1" t="s">
        <v>392</v>
      </c>
      <c r="D2013" s="1" t="s">
        <v>1706</v>
      </c>
      <c r="E2013" s="1">
        <v>3</v>
      </c>
      <c r="F2013" s="1">
        <v>799</v>
      </c>
      <c r="G2013" s="1">
        <v>0</v>
      </c>
      <c r="H2013" s="1" t="s">
        <v>1821</v>
      </c>
      <c r="I2013" s="1" t="s">
        <v>1815</v>
      </c>
      <c r="J2013" s="1" t="s">
        <v>1815</v>
      </c>
      <c r="K2013" s="1" t="s">
        <v>1817</v>
      </c>
      <c r="L2013" s="1">
        <v>40</v>
      </c>
      <c r="M2013" s="1">
        <v>526</v>
      </c>
      <c r="N2013">
        <f t="shared" si="279"/>
        <v>2397</v>
      </c>
      <c r="O2013">
        <f t="shared" si="280"/>
        <v>1578</v>
      </c>
      <c r="P2013">
        <f t="shared" si="281"/>
        <v>819</v>
      </c>
      <c r="Q2013">
        <f t="shared" si="282"/>
        <v>0.34167709637046306</v>
      </c>
      <c r="R2013">
        <f t="shared" si="283"/>
        <v>0</v>
      </c>
      <c r="S2013">
        <f t="shared" si="284"/>
        <v>0</v>
      </c>
      <c r="T2013" t="str">
        <f t="shared" si="285"/>
        <v>May</v>
      </c>
      <c r="U2013" t="str">
        <f t="shared" si="286"/>
        <v>May-2025</v>
      </c>
      <c r="V2013" s="3">
        <f t="shared" si="287"/>
        <v>45778</v>
      </c>
      <c r="W2013" t="str">
        <f>VLOOKUP(D2013,Products!A:G,3,FALSE)</f>
        <v>Fashion</v>
      </c>
      <c r="X2013" t="str">
        <f>VLOOKUP(D2013,Products!A:G,2,FALSE)</f>
        <v>Jeans</v>
      </c>
    </row>
    <row r="2014" spans="1:24">
      <c r="A2014" s="1" t="s">
        <v>3826</v>
      </c>
      <c r="B2014" s="2">
        <v>45857</v>
      </c>
      <c r="C2014" s="1" t="s">
        <v>1214</v>
      </c>
      <c r="D2014" s="1" t="s">
        <v>1705</v>
      </c>
      <c r="E2014" s="1">
        <v>1</v>
      </c>
      <c r="F2014" s="1">
        <v>299</v>
      </c>
      <c r="G2014" s="1">
        <v>14.95</v>
      </c>
      <c r="H2014" s="1" t="s">
        <v>1812</v>
      </c>
      <c r="I2014" s="1" t="s">
        <v>1802</v>
      </c>
      <c r="J2014" s="1" t="s">
        <v>1802</v>
      </c>
      <c r="K2014" s="1" t="s">
        <v>1807</v>
      </c>
      <c r="L2014" s="1">
        <v>80</v>
      </c>
      <c r="M2014" s="1">
        <v>206</v>
      </c>
      <c r="N2014">
        <f t="shared" si="279"/>
        <v>284.05</v>
      </c>
      <c r="O2014">
        <f t="shared" si="280"/>
        <v>206</v>
      </c>
      <c r="P2014">
        <f t="shared" si="281"/>
        <v>78.050000000000011</v>
      </c>
      <c r="Q2014">
        <f t="shared" si="282"/>
        <v>0.27477556768174621</v>
      </c>
      <c r="R2014">
        <f t="shared" si="283"/>
        <v>284.05</v>
      </c>
      <c r="S2014">
        <f t="shared" si="284"/>
        <v>78.050000000000011</v>
      </c>
      <c r="T2014" t="str">
        <f t="shared" si="285"/>
        <v>Jul</v>
      </c>
      <c r="U2014" t="str">
        <f t="shared" si="286"/>
        <v>Jul-2025</v>
      </c>
      <c r="V2014" s="3">
        <f t="shared" si="287"/>
        <v>45839</v>
      </c>
      <c r="W2014" t="str">
        <f>VLOOKUP(D2014,Products!A:G,3,FALSE)</f>
        <v>Fashion</v>
      </c>
      <c r="X2014" t="str">
        <f>VLOOKUP(D2014,Products!A:G,2,FALSE)</f>
        <v>Jeans</v>
      </c>
    </row>
    <row r="2015" spans="1:24">
      <c r="A2015" s="1" t="s">
        <v>3827</v>
      </c>
      <c r="B2015" s="2">
        <v>45942</v>
      </c>
      <c r="C2015" s="1" t="s">
        <v>877</v>
      </c>
      <c r="D2015" s="1" t="s">
        <v>1696</v>
      </c>
      <c r="E2015" s="1">
        <v>4</v>
      </c>
      <c r="F2015" s="1">
        <v>799</v>
      </c>
      <c r="G2015" s="1">
        <v>319.60000000000002</v>
      </c>
      <c r="H2015" s="1" t="s">
        <v>1801</v>
      </c>
      <c r="I2015" s="1" t="s">
        <v>1802</v>
      </c>
      <c r="J2015" s="1" t="s">
        <v>1802</v>
      </c>
      <c r="K2015" s="1" t="s">
        <v>1810</v>
      </c>
      <c r="L2015" s="1">
        <v>70</v>
      </c>
      <c r="M2015" s="1">
        <v>613</v>
      </c>
      <c r="N2015">
        <f t="shared" si="279"/>
        <v>2876.4</v>
      </c>
      <c r="O2015">
        <f t="shared" si="280"/>
        <v>2452</v>
      </c>
      <c r="P2015">
        <f t="shared" si="281"/>
        <v>424.40000000000009</v>
      </c>
      <c r="Q2015">
        <f t="shared" si="282"/>
        <v>0.14754554303991102</v>
      </c>
      <c r="R2015">
        <f t="shared" si="283"/>
        <v>2876.4</v>
      </c>
      <c r="S2015">
        <f t="shared" si="284"/>
        <v>424.40000000000009</v>
      </c>
      <c r="T2015" t="str">
        <f t="shared" si="285"/>
        <v>Oct</v>
      </c>
      <c r="U2015" t="str">
        <f t="shared" si="286"/>
        <v>Oct-2025</v>
      </c>
      <c r="V2015" s="3">
        <f t="shared" si="287"/>
        <v>45931</v>
      </c>
      <c r="W2015" t="str">
        <f>VLOOKUP(D2015,Products!A:G,3,FALSE)</f>
        <v>Fashion</v>
      </c>
      <c r="X2015" t="str">
        <f>VLOOKUP(D2015,Products!A:G,2,FALSE)</f>
        <v>T-Shirt</v>
      </c>
    </row>
    <row r="2016" spans="1:24">
      <c r="A2016" s="1" t="s">
        <v>3828</v>
      </c>
      <c r="B2016" s="2">
        <v>45567</v>
      </c>
      <c r="C2016" s="1" t="s">
        <v>735</v>
      </c>
      <c r="D2016" s="1" t="s">
        <v>1704</v>
      </c>
      <c r="E2016" s="1">
        <v>1</v>
      </c>
      <c r="F2016" s="1">
        <v>599</v>
      </c>
      <c r="G2016" s="1">
        <v>0</v>
      </c>
      <c r="H2016" s="1" t="s">
        <v>1805</v>
      </c>
      <c r="I2016" s="1" t="s">
        <v>1815</v>
      </c>
      <c r="J2016" s="1" t="s">
        <v>1815</v>
      </c>
      <c r="K2016" s="1" t="s">
        <v>1813</v>
      </c>
      <c r="L2016" s="1">
        <v>100</v>
      </c>
      <c r="M2016" s="1">
        <v>363</v>
      </c>
      <c r="N2016">
        <f t="shared" si="279"/>
        <v>599</v>
      </c>
      <c r="O2016">
        <f t="shared" si="280"/>
        <v>363</v>
      </c>
      <c r="P2016">
        <f t="shared" si="281"/>
        <v>236</v>
      </c>
      <c r="Q2016">
        <f t="shared" si="282"/>
        <v>0.39398998330550916</v>
      </c>
      <c r="R2016">
        <f t="shared" si="283"/>
        <v>0</v>
      </c>
      <c r="S2016">
        <f t="shared" si="284"/>
        <v>0</v>
      </c>
      <c r="T2016" t="str">
        <f t="shared" si="285"/>
        <v>Oct</v>
      </c>
      <c r="U2016" t="str">
        <f t="shared" si="286"/>
        <v>Oct-2024</v>
      </c>
      <c r="V2016" s="3">
        <f t="shared" si="287"/>
        <v>45566</v>
      </c>
      <c r="W2016" t="str">
        <f>VLOOKUP(D2016,Products!A:G,3,FALSE)</f>
        <v>Fashion</v>
      </c>
      <c r="X2016" t="str">
        <f>VLOOKUP(D2016,Products!A:G,2,FALSE)</f>
        <v>Jeans</v>
      </c>
    </row>
    <row r="2017" spans="1:24">
      <c r="A2017" s="1" t="s">
        <v>3829</v>
      </c>
      <c r="B2017" s="2">
        <v>45954</v>
      </c>
      <c r="C2017" s="1" t="s">
        <v>1361</v>
      </c>
      <c r="D2017" s="1" t="s">
        <v>1793</v>
      </c>
      <c r="E2017" s="1">
        <v>2</v>
      </c>
      <c r="F2017" s="1">
        <v>299</v>
      </c>
      <c r="G2017" s="1">
        <v>89.7</v>
      </c>
      <c r="H2017" s="1" t="s">
        <v>1812</v>
      </c>
      <c r="I2017" s="1" t="s">
        <v>1802</v>
      </c>
      <c r="J2017" s="1" t="s">
        <v>1802</v>
      </c>
      <c r="K2017" s="1" t="s">
        <v>1819</v>
      </c>
      <c r="L2017" s="1">
        <v>100</v>
      </c>
      <c r="M2017" s="1">
        <v>221</v>
      </c>
      <c r="N2017">
        <f t="shared" si="279"/>
        <v>508.3</v>
      </c>
      <c r="O2017">
        <f t="shared" si="280"/>
        <v>442</v>
      </c>
      <c r="P2017">
        <f t="shared" si="281"/>
        <v>66.300000000000011</v>
      </c>
      <c r="Q2017">
        <f t="shared" si="282"/>
        <v>0.13043478260869568</v>
      </c>
      <c r="R2017">
        <f t="shared" si="283"/>
        <v>508.3</v>
      </c>
      <c r="S2017">
        <f t="shared" si="284"/>
        <v>66.300000000000011</v>
      </c>
      <c r="T2017" t="str">
        <f t="shared" si="285"/>
        <v>Oct</v>
      </c>
      <c r="U2017" t="str">
        <f t="shared" si="286"/>
        <v>Oct-2025</v>
      </c>
      <c r="V2017" s="3">
        <f t="shared" si="287"/>
        <v>45931</v>
      </c>
      <c r="W2017" t="str">
        <f>VLOOKUP(D2017,Products!A:G,3,FALSE)</f>
        <v>Sports &amp; Fitness</v>
      </c>
      <c r="X2017" t="str">
        <f>VLOOKUP(D2017,Products!A:G,2,FALSE)</f>
        <v>Fitness Band</v>
      </c>
    </row>
    <row r="2018" spans="1:24">
      <c r="A2018" s="1" t="s">
        <v>3830</v>
      </c>
      <c r="B2018" s="2">
        <v>45837</v>
      </c>
      <c r="C2018" s="1" t="s">
        <v>1595</v>
      </c>
      <c r="D2018" s="1" t="s">
        <v>1692</v>
      </c>
      <c r="E2018" s="1">
        <v>1</v>
      </c>
      <c r="F2018" s="1">
        <v>499</v>
      </c>
      <c r="G2018" s="1">
        <v>74.849999999999994</v>
      </c>
      <c r="H2018" s="1" t="s">
        <v>1823</v>
      </c>
      <c r="I2018" s="1" t="s">
        <v>1802</v>
      </c>
      <c r="J2018" s="1" t="s">
        <v>1802</v>
      </c>
      <c r="K2018" s="1" t="s">
        <v>1817</v>
      </c>
      <c r="L2018" s="1">
        <v>60</v>
      </c>
      <c r="M2018" s="1">
        <v>403</v>
      </c>
      <c r="N2018">
        <f t="shared" si="279"/>
        <v>424.15</v>
      </c>
      <c r="O2018">
        <f t="shared" si="280"/>
        <v>403</v>
      </c>
      <c r="P2018">
        <f t="shared" si="281"/>
        <v>21.149999999999977</v>
      </c>
      <c r="Q2018">
        <f t="shared" si="282"/>
        <v>4.9864434751856604E-2</v>
      </c>
      <c r="R2018">
        <f t="shared" si="283"/>
        <v>424.15</v>
      </c>
      <c r="S2018">
        <f t="shared" si="284"/>
        <v>21.149999999999977</v>
      </c>
      <c r="T2018" t="str">
        <f t="shared" si="285"/>
        <v>Jun</v>
      </c>
      <c r="U2018" t="str">
        <f t="shared" si="286"/>
        <v>Jun-2025</v>
      </c>
      <c r="V2018" s="3">
        <f t="shared" si="287"/>
        <v>45809</v>
      </c>
      <c r="W2018" t="str">
        <f>VLOOKUP(D2018,Products!A:G,3,FALSE)</f>
        <v>Electronics</v>
      </c>
      <c r="X2018" t="str">
        <f>VLOOKUP(D2018,Products!A:G,2,FALSE)</f>
        <v>Power Bank</v>
      </c>
    </row>
    <row r="2019" spans="1:24">
      <c r="A2019" s="1" t="s">
        <v>3831</v>
      </c>
      <c r="B2019" s="2">
        <v>45590</v>
      </c>
      <c r="C2019" s="1" t="s">
        <v>833</v>
      </c>
      <c r="D2019" s="1" t="s">
        <v>1780</v>
      </c>
      <c r="E2019" s="1">
        <v>2</v>
      </c>
      <c r="F2019" s="1">
        <v>2999</v>
      </c>
      <c r="G2019" s="1">
        <v>899.7</v>
      </c>
      <c r="H2019" s="1" t="s">
        <v>1801</v>
      </c>
      <c r="I2019" s="1" t="s">
        <v>1802</v>
      </c>
      <c r="J2019" s="1" t="s">
        <v>1802</v>
      </c>
      <c r="K2019" s="1" t="s">
        <v>1813</v>
      </c>
      <c r="L2019" s="1">
        <v>100</v>
      </c>
      <c r="M2019" s="1">
        <v>2394</v>
      </c>
      <c r="N2019">
        <f t="shared" si="279"/>
        <v>5098.3</v>
      </c>
      <c r="O2019">
        <f t="shared" si="280"/>
        <v>4788</v>
      </c>
      <c r="P2019">
        <f t="shared" si="281"/>
        <v>310.30000000000018</v>
      </c>
      <c r="Q2019">
        <f t="shared" si="282"/>
        <v>6.0863425063256413E-2</v>
      </c>
      <c r="R2019">
        <f t="shared" si="283"/>
        <v>5098.3</v>
      </c>
      <c r="S2019">
        <f t="shared" si="284"/>
        <v>310.30000000000018</v>
      </c>
      <c r="T2019" t="str">
        <f t="shared" si="285"/>
        <v>Oct</v>
      </c>
      <c r="U2019" t="str">
        <f t="shared" si="286"/>
        <v>Oct-2024</v>
      </c>
      <c r="V2019" s="3">
        <f t="shared" si="287"/>
        <v>45566</v>
      </c>
      <c r="W2019" t="str">
        <f>VLOOKUP(D2019,Products!A:G,3,FALSE)</f>
        <v>Sports &amp; Fitness</v>
      </c>
      <c r="X2019" t="str">
        <f>VLOOKUP(D2019,Products!A:G,2,FALSE)</f>
        <v>Running Shoes</v>
      </c>
    </row>
    <row r="2020" spans="1:24">
      <c r="A2020" s="1" t="s">
        <v>3832</v>
      </c>
      <c r="B2020" s="2">
        <v>45442</v>
      </c>
      <c r="C2020" s="1" t="s">
        <v>1104</v>
      </c>
      <c r="D2020" s="1" t="s">
        <v>1756</v>
      </c>
      <c r="E2020" s="1">
        <v>2</v>
      </c>
      <c r="F2020" s="1">
        <v>299</v>
      </c>
      <c r="G2020" s="1">
        <v>0</v>
      </c>
      <c r="H2020" s="1" t="s">
        <v>1801</v>
      </c>
      <c r="I2020" s="1" t="s">
        <v>1815</v>
      </c>
      <c r="J2020" s="1" t="s">
        <v>1815</v>
      </c>
      <c r="K2020" s="1" t="s">
        <v>1810</v>
      </c>
      <c r="L2020" s="1">
        <v>80</v>
      </c>
      <c r="M2020" s="1">
        <v>223</v>
      </c>
      <c r="N2020">
        <f t="shared" si="279"/>
        <v>598</v>
      </c>
      <c r="O2020">
        <f t="shared" si="280"/>
        <v>446</v>
      </c>
      <c r="P2020">
        <f t="shared" si="281"/>
        <v>152</v>
      </c>
      <c r="Q2020">
        <f t="shared" si="282"/>
        <v>0.25418060200668896</v>
      </c>
      <c r="R2020">
        <f t="shared" si="283"/>
        <v>0</v>
      </c>
      <c r="S2020">
        <f t="shared" si="284"/>
        <v>0</v>
      </c>
      <c r="T2020" t="str">
        <f t="shared" si="285"/>
        <v>May</v>
      </c>
      <c r="U2020" t="str">
        <f t="shared" si="286"/>
        <v>May-2024</v>
      </c>
      <c r="V2020" s="3">
        <f t="shared" si="287"/>
        <v>45413</v>
      </c>
      <c r="W2020" t="str">
        <f>VLOOKUP(D2020,Products!A:G,3,FALSE)</f>
        <v>Beauty &amp; Personal Care</v>
      </c>
      <c r="X2020" t="str">
        <f>VLOOKUP(D2020,Products!A:G,2,FALSE)</f>
        <v>Shampoo</v>
      </c>
    </row>
    <row r="2021" spans="1:24">
      <c r="A2021" s="1" t="s">
        <v>3833</v>
      </c>
      <c r="B2021" s="2">
        <v>45692</v>
      </c>
      <c r="C2021" s="1" t="s">
        <v>642</v>
      </c>
      <c r="D2021" s="1" t="s">
        <v>1707</v>
      </c>
      <c r="E2021" s="1">
        <v>4</v>
      </c>
      <c r="F2021" s="1">
        <v>2499</v>
      </c>
      <c r="G2021" s="1">
        <v>499.8</v>
      </c>
      <c r="H2021" s="1" t="s">
        <v>1801</v>
      </c>
      <c r="I2021" s="1" t="s">
        <v>1802</v>
      </c>
      <c r="J2021" s="1" t="s">
        <v>1809</v>
      </c>
      <c r="K2021" s="1" t="s">
        <v>1810</v>
      </c>
      <c r="L2021" s="1">
        <v>60</v>
      </c>
      <c r="M2021" s="1">
        <v>1584</v>
      </c>
      <c r="N2021">
        <f t="shared" si="279"/>
        <v>9496.2000000000007</v>
      </c>
      <c r="O2021">
        <f t="shared" si="280"/>
        <v>6336</v>
      </c>
      <c r="P2021">
        <f t="shared" si="281"/>
        <v>3160.2000000000007</v>
      </c>
      <c r="Q2021">
        <f t="shared" si="282"/>
        <v>0.33278574587729831</v>
      </c>
      <c r="R2021">
        <f t="shared" si="283"/>
        <v>9496.2000000000007</v>
      </c>
      <c r="S2021">
        <f t="shared" si="284"/>
        <v>3160.2000000000007</v>
      </c>
      <c r="T2021" t="str">
        <f t="shared" si="285"/>
        <v>Feb</v>
      </c>
      <c r="U2021" t="str">
        <f t="shared" si="286"/>
        <v>Feb-2025</v>
      </c>
      <c r="V2021" s="3">
        <f t="shared" si="287"/>
        <v>45689</v>
      </c>
      <c r="W2021" t="str">
        <f>VLOOKUP(D2021,Products!A:G,3,FALSE)</f>
        <v>Fashion</v>
      </c>
      <c r="X2021" t="str">
        <f>VLOOKUP(D2021,Products!A:G,2,FALSE)</f>
        <v>Sneakers</v>
      </c>
    </row>
    <row r="2022" spans="1:24">
      <c r="A2022" s="1" t="s">
        <v>3834</v>
      </c>
      <c r="B2022" s="2">
        <v>45334</v>
      </c>
      <c r="C2022" s="1" t="s">
        <v>577</v>
      </c>
      <c r="D2022" s="1" t="s">
        <v>1668</v>
      </c>
      <c r="E2022" s="1">
        <v>2</v>
      </c>
      <c r="F2022" s="1">
        <v>8999</v>
      </c>
      <c r="G2022" s="1">
        <v>899.9</v>
      </c>
      <c r="H2022" s="1" t="s">
        <v>1805</v>
      </c>
      <c r="I2022" s="1" t="s">
        <v>1802</v>
      </c>
      <c r="J2022" s="1" t="s">
        <v>1802</v>
      </c>
      <c r="K2022" s="1" t="s">
        <v>1817</v>
      </c>
      <c r="L2022" s="1">
        <v>100</v>
      </c>
      <c r="M2022" s="1">
        <v>5059</v>
      </c>
      <c r="N2022">
        <f t="shared" si="279"/>
        <v>17098.099999999999</v>
      </c>
      <c r="O2022">
        <f t="shared" si="280"/>
        <v>10118</v>
      </c>
      <c r="P2022">
        <f t="shared" si="281"/>
        <v>6980.0999999999985</v>
      </c>
      <c r="Q2022">
        <f t="shared" si="282"/>
        <v>0.40823834227194827</v>
      </c>
      <c r="R2022">
        <f t="shared" si="283"/>
        <v>17098.099999999999</v>
      </c>
      <c r="S2022">
        <f t="shared" si="284"/>
        <v>6980.0999999999985</v>
      </c>
      <c r="T2022" t="str">
        <f t="shared" si="285"/>
        <v>Feb</v>
      </c>
      <c r="U2022" t="str">
        <f t="shared" si="286"/>
        <v>Feb-2024</v>
      </c>
      <c r="V2022" s="3">
        <f t="shared" si="287"/>
        <v>45323</v>
      </c>
      <c r="W2022" t="str">
        <f>VLOOKUP(D2022,Products!A:G,3,FALSE)</f>
        <v>Electronics</v>
      </c>
      <c r="X2022" t="str">
        <f>VLOOKUP(D2022,Products!A:G,2,FALSE)</f>
        <v>Smartphone</v>
      </c>
    </row>
    <row r="2023" spans="1:24">
      <c r="A2023" s="1" t="s">
        <v>3835</v>
      </c>
      <c r="B2023" s="2">
        <v>45949</v>
      </c>
      <c r="C2023" s="1" t="s">
        <v>1469</v>
      </c>
      <c r="D2023" s="1" t="s">
        <v>1711</v>
      </c>
      <c r="E2023" s="1">
        <v>2</v>
      </c>
      <c r="F2023" s="1">
        <v>1599</v>
      </c>
      <c r="G2023" s="1">
        <v>159.9</v>
      </c>
      <c r="H2023" s="1" t="s">
        <v>1821</v>
      </c>
      <c r="I2023" s="1" t="s">
        <v>1802</v>
      </c>
      <c r="J2023" s="1" t="s">
        <v>1809</v>
      </c>
      <c r="K2023" s="1" t="s">
        <v>1813</v>
      </c>
      <c r="L2023" s="1">
        <v>60</v>
      </c>
      <c r="M2023" s="1">
        <v>1180</v>
      </c>
      <c r="N2023">
        <f t="shared" si="279"/>
        <v>3038.1</v>
      </c>
      <c r="O2023">
        <f t="shared" si="280"/>
        <v>2360</v>
      </c>
      <c r="P2023">
        <f t="shared" si="281"/>
        <v>678.09999999999991</v>
      </c>
      <c r="Q2023">
        <f t="shared" si="282"/>
        <v>0.2231987097198907</v>
      </c>
      <c r="R2023">
        <f t="shared" si="283"/>
        <v>3038.1</v>
      </c>
      <c r="S2023">
        <f t="shared" si="284"/>
        <v>678.09999999999991</v>
      </c>
      <c r="T2023" t="str">
        <f t="shared" si="285"/>
        <v>Oct</v>
      </c>
      <c r="U2023" t="str">
        <f t="shared" si="286"/>
        <v>Oct-2025</v>
      </c>
      <c r="V2023" s="3">
        <f t="shared" si="287"/>
        <v>45931</v>
      </c>
      <c r="W2023" t="str">
        <f>VLOOKUP(D2023,Products!A:G,3,FALSE)</f>
        <v>Fashion</v>
      </c>
      <c r="X2023" t="str">
        <f>VLOOKUP(D2023,Products!A:G,2,FALSE)</f>
        <v>Sneakers</v>
      </c>
    </row>
    <row r="2024" spans="1:24">
      <c r="A2024" s="1" t="s">
        <v>3836</v>
      </c>
      <c r="B2024" s="2">
        <v>45584</v>
      </c>
      <c r="C2024" s="1" t="s">
        <v>796</v>
      </c>
      <c r="D2024" s="1" t="s">
        <v>1768</v>
      </c>
      <c r="E2024" s="1">
        <v>1</v>
      </c>
      <c r="F2024" s="1">
        <v>399</v>
      </c>
      <c r="G2024" s="1">
        <v>59.85</v>
      </c>
      <c r="H2024" s="1" t="s">
        <v>1801</v>
      </c>
      <c r="I2024" s="1" t="s">
        <v>1802</v>
      </c>
      <c r="J2024" s="1" t="s">
        <v>1802</v>
      </c>
      <c r="K2024" s="1" t="s">
        <v>1807</v>
      </c>
      <c r="L2024" s="1">
        <v>50</v>
      </c>
      <c r="M2024" s="1">
        <v>322</v>
      </c>
      <c r="N2024">
        <f t="shared" si="279"/>
        <v>339.15</v>
      </c>
      <c r="O2024">
        <f t="shared" si="280"/>
        <v>322</v>
      </c>
      <c r="P2024">
        <f t="shared" si="281"/>
        <v>17.149999999999977</v>
      </c>
      <c r="Q2024">
        <f t="shared" si="282"/>
        <v>5.056759545923626E-2</v>
      </c>
      <c r="R2024">
        <f t="shared" si="283"/>
        <v>339.15</v>
      </c>
      <c r="S2024">
        <f t="shared" si="284"/>
        <v>17.149999999999977</v>
      </c>
      <c r="T2024" t="str">
        <f t="shared" si="285"/>
        <v>Oct</v>
      </c>
      <c r="U2024" t="str">
        <f t="shared" si="286"/>
        <v>Oct-2024</v>
      </c>
      <c r="V2024" s="3">
        <f t="shared" si="287"/>
        <v>45566</v>
      </c>
      <c r="W2024" t="str">
        <f>VLOOKUP(D2024,Products!A:G,3,FALSE)</f>
        <v>Beauty &amp; Personal Care</v>
      </c>
      <c r="X2024" t="str">
        <f>VLOOKUP(D2024,Products!A:G,2,FALSE)</f>
        <v>Skin Care Kit</v>
      </c>
    </row>
    <row r="2025" spans="1:24">
      <c r="A2025" s="1" t="s">
        <v>3837</v>
      </c>
      <c r="B2025" s="2">
        <v>45310</v>
      </c>
      <c r="C2025" s="1" t="s">
        <v>1084</v>
      </c>
      <c r="D2025" s="1" t="s">
        <v>1722</v>
      </c>
      <c r="E2025" s="1">
        <v>4</v>
      </c>
      <c r="F2025" s="1">
        <v>399</v>
      </c>
      <c r="G2025" s="1">
        <v>399</v>
      </c>
      <c r="H2025" s="1" t="s">
        <v>1801</v>
      </c>
      <c r="I2025" s="1" t="s">
        <v>1802</v>
      </c>
      <c r="J2025" s="1" t="s">
        <v>1802</v>
      </c>
      <c r="K2025" s="1" t="s">
        <v>1807</v>
      </c>
      <c r="L2025" s="1">
        <v>60</v>
      </c>
      <c r="M2025" s="1">
        <v>315</v>
      </c>
      <c r="N2025">
        <f t="shared" si="279"/>
        <v>1197</v>
      </c>
      <c r="O2025">
        <f t="shared" si="280"/>
        <v>1260</v>
      </c>
      <c r="P2025">
        <f t="shared" si="281"/>
        <v>-63</v>
      </c>
      <c r="Q2025">
        <f t="shared" si="282"/>
        <v>-5.2631578947368418E-2</v>
      </c>
      <c r="R2025">
        <f t="shared" si="283"/>
        <v>1197</v>
      </c>
      <c r="S2025">
        <f t="shared" si="284"/>
        <v>-63</v>
      </c>
      <c r="T2025" t="str">
        <f t="shared" si="285"/>
        <v>Jan</v>
      </c>
      <c r="U2025" t="str">
        <f t="shared" si="286"/>
        <v>Jan-2024</v>
      </c>
      <c r="V2025" s="3">
        <f t="shared" si="287"/>
        <v>45292</v>
      </c>
      <c r="W2025" t="str">
        <f>VLOOKUP(D2025,Products!A:G,3,FALSE)</f>
        <v>Home &amp; Kitchen</v>
      </c>
      <c r="X2025" t="str">
        <f>VLOOKUP(D2025,Products!A:G,2,FALSE)</f>
        <v>Mixer Grinder</v>
      </c>
    </row>
    <row r="2026" spans="1:24">
      <c r="A2026" s="1" t="s">
        <v>3838</v>
      </c>
      <c r="B2026" s="2">
        <v>45724</v>
      </c>
      <c r="C2026" s="1" t="s">
        <v>1568</v>
      </c>
      <c r="D2026" s="1" t="s">
        <v>1772</v>
      </c>
      <c r="E2026" s="1">
        <v>2</v>
      </c>
      <c r="F2026" s="1">
        <v>1999</v>
      </c>
      <c r="G2026" s="1">
        <v>199.9</v>
      </c>
      <c r="H2026" s="1" t="s">
        <v>1812</v>
      </c>
      <c r="I2026" s="1" t="s">
        <v>1802</v>
      </c>
      <c r="J2026" s="1" t="s">
        <v>1802</v>
      </c>
      <c r="K2026" s="1" t="s">
        <v>1817</v>
      </c>
      <c r="L2026" s="1">
        <v>80</v>
      </c>
      <c r="M2026" s="1">
        <v>1506</v>
      </c>
      <c r="N2026">
        <f t="shared" si="279"/>
        <v>3798.1</v>
      </c>
      <c r="O2026">
        <f t="shared" si="280"/>
        <v>3012</v>
      </c>
      <c r="P2026">
        <f t="shared" si="281"/>
        <v>786.09999999999991</v>
      </c>
      <c r="Q2026">
        <f t="shared" si="282"/>
        <v>0.20697190700613463</v>
      </c>
      <c r="R2026">
        <f t="shared" si="283"/>
        <v>3798.1</v>
      </c>
      <c r="S2026">
        <f t="shared" si="284"/>
        <v>786.09999999999991</v>
      </c>
      <c r="T2026" t="str">
        <f t="shared" si="285"/>
        <v>Mar</v>
      </c>
      <c r="U2026" t="str">
        <f t="shared" si="286"/>
        <v>Mar-2025</v>
      </c>
      <c r="V2026" s="3">
        <f t="shared" si="287"/>
        <v>45717</v>
      </c>
      <c r="W2026" t="str">
        <f>VLOOKUP(D2026,Products!A:G,3,FALSE)</f>
        <v>Beauty &amp; Personal Care</v>
      </c>
      <c r="X2026" t="str">
        <f>VLOOKUP(D2026,Products!A:G,2,FALSE)</f>
        <v>Perfume</v>
      </c>
    </row>
    <row r="2027" spans="1:24">
      <c r="A2027" s="1" t="s">
        <v>3839</v>
      </c>
      <c r="B2027" s="2">
        <v>45794</v>
      </c>
      <c r="C2027" s="1" t="s">
        <v>1048</v>
      </c>
      <c r="D2027" s="1" t="s">
        <v>1693</v>
      </c>
      <c r="E2027" s="1">
        <v>1</v>
      </c>
      <c r="F2027" s="1">
        <v>499</v>
      </c>
      <c r="G2027" s="1">
        <v>99.8</v>
      </c>
      <c r="H2027" s="1" t="s">
        <v>1821</v>
      </c>
      <c r="I2027" s="1" t="s">
        <v>1802</v>
      </c>
      <c r="J2027" s="1" t="s">
        <v>1802</v>
      </c>
      <c r="K2027" s="1" t="s">
        <v>1813</v>
      </c>
      <c r="L2027" s="1">
        <v>100</v>
      </c>
      <c r="M2027" s="1">
        <v>391</v>
      </c>
      <c r="N2027">
        <f t="shared" si="279"/>
        <v>399.2</v>
      </c>
      <c r="O2027">
        <f t="shared" si="280"/>
        <v>391</v>
      </c>
      <c r="P2027">
        <f t="shared" si="281"/>
        <v>8.1999999999999886</v>
      </c>
      <c r="Q2027">
        <f t="shared" si="282"/>
        <v>2.0541082164328629E-2</v>
      </c>
      <c r="R2027">
        <f t="shared" si="283"/>
        <v>399.2</v>
      </c>
      <c r="S2027">
        <f t="shared" si="284"/>
        <v>8.1999999999999886</v>
      </c>
      <c r="T2027" t="str">
        <f t="shared" si="285"/>
        <v>May</v>
      </c>
      <c r="U2027" t="str">
        <f t="shared" si="286"/>
        <v>May-2025</v>
      </c>
      <c r="V2027" s="3">
        <f t="shared" si="287"/>
        <v>45778</v>
      </c>
      <c r="W2027" t="str">
        <f>VLOOKUP(D2027,Products!A:G,3,FALSE)</f>
        <v>Electronics</v>
      </c>
      <c r="X2027" t="str">
        <f>VLOOKUP(D2027,Products!A:G,2,FALSE)</f>
        <v>Power Bank</v>
      </c>
    </row>
    <row r="2028" spans="1:24">
      <c r="A2028" s="1" t="s">
        <v>3840</v>
      </c>
      <c r="B2028" s="2">
        <v>45786</v>
      </c>
      <c r="C2028" s="1" t="s">
        <v>95</v>
      </c>
      <c r="D2028" s="1" t="s">
        <v>1700</v>
      </c>
      <c r="E2028" s="1">
        <v>1</v>
      </c>
      <c r="F2028" s="1">
        <v>8999</v>
      </c>
      <c r="G2028" s="1">
        <v>0</v>
      </c>
      <c r="H2028" s="1" t="s">
        <v>1805</v>
      </c>
      <c r="I2028" s="1" t="s">
        <v>1802</v>
      </c>
      <c r="J2028" s="1" t="s">
        <v>1802</v>
      </c>
      <c r="K2028" s="1" t="s">
        <v>1807</v>
      </c>
      <c r="L2028" s="1">
        <v>100</v>
      </c>
      <c r="M2028" s="1">
        <v>6419</v>
      </c>
      <c r="N2028">
        <f t="shared" si="279"/>
        <v>8999</v>
      </c>
      <c r="O2028">
        <f t="shared" si="280"/>
        <v>6419</v>
      </c>
      <c r="P2028">
        <f t="shared" si="281"/>
        <v>2580</v>
      </c>
      <c r="Q2028">
        <f t="shared" si="282"/>
        <v>0.28669852205800644</v>
      </c>
      <c r="R2028">
        <f t="shared" si="283"/>
        <v>8999</v>
      </c>
      <c r="S2028">
        <f t="shared" si="284"/>
        <v>2580</v>
      </c>
      <c r="T2028" t="str">
        <f t="shared" si="285"/>
        <v>May</v>
      </c>
      <c r="U2028" t="str">
        <f t="shared" si="286"/>
        <v>May-2025</v>
      </c>
      <c r="V2028" s="3">
        <f t="shared" si="287"/>
        <v>45778</v>
      </c>
      <c r="W2028" t="str">
        <f>VLOOKUP(D2028,Products!A:G,3,FALSE)</f>
        <v>Fashion</v>
      </c>
      <c r="X2028" t="str">
        <f>VLOOKUP(D2028,Products!A:G,2,FALSE)</f>
        <v>T-Shirt</v>
      </c>
    </row>
    <row r="2029" spans="1:24">
      <c r="A2029" s="1" t="s">
        <v>3841</v>
      </c>
      <c r="B2029" s="2">
        <v>45352</v>
      </c>
      <c r="C2029" s="1" t="s">
        <v>687</v>
      </c>
      <c r="D2029" s="1" t="s">
        <v>1725</v>
      </c>
      <c r="E2029" s="1">
        <v>4</v>
      </c>
      <c r="F2029" s="1">
        <v>2499</v>
      </c>
      <c r="G2029" s="1">
        <v>0</v>
      </c>
      <c r="H2029" s="1" t="s">
        <v>1801</v>
      </c>
      <c r="I2029" s="1" t="s">
        <v>1802</v>
      </c>
      <c r="J2029" s="1" t="s">
        <v>1802</v>
      </c>
      <c r="K2029" s="1" t="s">
        <v>1819</v>
      </c>
      <c r="L2029" s="1">
        <v>100</v>
      </c>
      <c r="M2029" s="1">
        <v>1833</v>
      </c>
      <c r="N2029">
        <f t="shared" si="279"/>
        <v>9996</v>
      </c>
      <c r="O2029">
        <f t="shared" si="280"/>
        <v>7332</v>
      </c>
      <c r="P2029">
        <f t="shared" si="281"/>
        <v>2664</v>
      </c>
      <c r="Q2029">
        <f t="shared" si="282"/>
        <v>0.26650660264105641</v>
      </c>
      <c r="R2029">
        <f t="shared" si="283"/>
        <v>9996</v>
      </c>
      <c r="S2029">
        <f t="shared" si="284"/>
        <v>2664</v>
      </c>
      <c r="T2029" t="str">
        <f t="shared" si="285"/>
        <v>Mar</v>
      </c>
      <c r="U2029" t="str">
        <f t="shared" si="286"/>
        <v>Mar-2024</v>
      </c>
      <c r="V2029" s="3">
        <f t="shared" si="287"/>
        <v>45352</v>
      </c>
      <c r="W2029" t="str">
        <f>VLOOKUP(D2029,Products!A:G,3,FALSE)</f>
        <v>Home &amp; Kitchen</v>
      </c>
      <c r="X2029" t="str">
        <f>VLOOKUP(D2029,Products!A:G,2,FALSE)</f>
        <v>Mixer Grinder</v>
      </c>
    </row>
    <row r="2030" spans="1:24">
      <c r="A2030" s="1" t="s">
        <v>3842</v>
      </c>
      <c r="B2030" s="2">
        <v>45619</v>
      </c>
      <c r="C2030" s="1" t="s">
        <v>1339</v>
      </c>
      <c r="D2030" s="1" t="s">
        <v>1664</v>
      </c>
      <c r="E2030" s="1">
        <v>2</v>
      </c>
      <c r="F2030" s="1">
        <v>999</v>
      </c>
      <c r="G2030" s="1">
        <v>99.9</v>
      </c>
      <c r="H2030" s="1" t="s">
        <v>1823</v>
      </c>
      <c r="I2030" s="1" t="s">
        <v>1802</v>
      </c>
      <c r="J2030" s="1" t="s">
        <v>1802</v>
      </c>
      <c r="K2030" s="1" t="s">
        <v>1810</v>
      </c>
      <c r="L2030" s="1">
        <v>40</v>
      </c>
      <c r="M2030" s="1">
        <v>590</v>
      </c>
      <c r="N2030">
        <f t="shared" si="279"/>
        <v>1898.1</v>
      </c>
      <c r="O2030">
        <f t="shared" si="280"/>
        <v>1180</v>
      </c>
      <c r="P2030">
        <f t="shared" si="281"/>
        <v>718.09999999999991</v>
      </c>
      <c r="Q2030">
        <f t="shared" si="282"/>
        <v>0.37832569411516775</v>
      </c>
      <c r="R2030">
        <f t="shared" si="283"/>
        <v>1898.1</v>
      </c>
      <c r="S2030">
        <f t="shared" si="284"/>
        <v>718.09999999999991</v>
      </c>
      <c r="T2030" t="str">
        <f t="shared" si="285"/>
        <v>Nov</v>
      </c>
      <c r="U2030" t="str">
        <f t="shared" si="286"/>
        <v>Nov-2024</v>
      </c>
      <c r="V2030" s="3">
        <f t="shared" si="287"/>
        <v>45597</v>
      </c>
      <c r="W2030" t="str">
        <f>VLOOKUP(D2030,Products!A:G,3,FALSE)</f>
        <v>Electronics</v>
      </c>
      <c r="X2030" t="str">
        <f>VLOOKUP(D2030,Products!A:G,2,FALSE)</f>
        <v>Smartphone</v>
      </c>
    </row>
    <row r="2031" spans="1:24">
      <c r="A2031" s="1" t="s">
        <v>3843</v>
      </c>
      <c r="B2031" s="2">
        <v>45449</v>
      </c>
      <c r="C2031" s="1" t="s">
        <v>1260</v>
      </c>
      <c r="D2031" s="1" t="s">
        <v>1752</v>
      </c>
      <c r="E2031" s="1">
        <v>4</v>
      </c>
      <c r="F2031" s="1">
        <v>2999</v>
      </c>
      <c r="G2031" s="1">
        <v>1799.4</v>
      </c>
      <c r="H2031" s="1" t="s">
        <v>1801</v>
      </c>
      <c r="I2031" s="1" t="s">
        <v>1802</v>
      </c>
      <c r="J2031" s="1" t="s">
        <v>1802</v>
      </c>
      <c r="K2031" s="1" t="s">
        <v>1803</v>
      </c>
      <c r="L2031" s="1">
        <v>60</v>
      </c>
      <c r="M2031" s="1">
        <v>1877</v>
      </c>
      <c r="N2031">
        <f t="shared" si="279"/>
        <v>10196.6</v>
      </c>
      <c r="O2031">
        <f t="shared" si="280"/>
        <v>7508</v>
      </c>
      <c r="P2031">
        <f t="shared" si="281"/>
        <v>2688.6000000000004</v>
      </c>
      <c r="Q2031">
        <f t="shared" si="282"/>
        <v>0.2636761273365632</v>
      </c>
      <c r="R2031">
        <f t="shared" si="283"/>
        <v>10196.6</v>
      </c>
      <c r="S2031">
        <f t="shared" si="284"/>
        <v>2688.6000000000004</v>
      </c>
      <c r="T2031" t="str">
        <f t="shared" si="285"/>
        <v>Jun</v>
      </c>
      <c r="U2031" t="str">
        <f t="shared" si="286"/>
        <v>Jun-2024</v>
      </c>
      <c r="V2031" s="3">
        <f t="shared" si="287"/>
        <v>45444</v>
      </c>
      <c r="W2031" t="str">
        <f>VLOOKUP(D2031,Products!A:G,3,FALSE)</f>
        <v>Beauty &amp; Personal Care</v>
      </c>
      <c r="X2031" t="str">
        <f>VLOOKUP(D2031,Products!A:G,2,FALSE)</f>
        <v>Face Wash</v>
      </c>
    </row>
    <row r="2032" spans="1:24">
      <c r="A2032" s="1" t="s">
        <v>3844</v>
      </c>
      <c r="B2032" s="2">
        <v>45327</v>
      </c>
      <c r="C2032" s="1" t="s">
        <v>1651</v>
      </c>
      <c r="D2032" s="1" t="s">
        <v>1678</v>
      </c>
      <c r="E2032" s="1">
        <v>1</v>
      </c>
      <c r="F2032" s="1">
        <v>4999</v>
      </c>
      <c r="G2032" s="1">
        <v>749.85</v>
      </c>
      <c r="H2032" s="1" t="s">
        <v>1805</v>
      </c>
      <c r="I2032" s="1" t="s">
        <v>1802</v>
      </c>
      <c r="J2032" s="1" t="s">
        <v>1802</v>
      </c>
      <c r="K2032" s="1" t="s">
        <v>1810</v>
      </c>
      <c r="L2032" s="1">
        <v>80</v>
      </c>
      <c r="M2032" s="1">
        <v>2853</v>
      </c>
      <c r="N2032">
        <f t="shared" si="279"/>
        <v>4249.1499999999996</v>
      </c>
      <c r="O2032">
        <f t="shared" si="280"/>
        <v>2853</v>
      </c>
      <c r="P2032">
        <f t="shared" si="281"/>
        <v>1396.1499999999996</v>
      </c>
      <c r="Q2032">
        <f t="shared" si="282"/>
        <v>0.32857159667227559</v>
      </c>
      <c r="R2032">
        <f t="shared" si="283"/>
        <v>4249.1499999999996</v>
      </c>
      <c r="S2032">
        <f t="shared" si="284"/>
        <v>1396.1499999999996</v>
      </c>
      <c r="T2032" t="str">
        <f t="shared" si="285"/>
        <v>Feb</v>
      </c>
      <c r="U2032" t="str">
        <f t="shared" si="286"/>
        <v>Feb-2024</v>
      </c>
      <c r="V2032" s="3">
        <f t="shared" si="287"/>
        <v>45323</v>
      </c>
      <c r="W2032" t="str">
        <f>VLOOKUP(D2032,Products!A:G,3,FALSE)</f>
        <v>Electronics</v>
      </c>
      <c r="X2032" t="str">
        <f>VLOOKUP(D2032,Products!A:G,2,FALSE)</f>
        <v>Headphones</v>
      </c>
    </row>
    <row r="2033" spans="1:24">
      <c r="A2033" s="1" t="s">
        <v>3845</v>
      </c>
      <c r="B2033" s="2">
        <v>45384</v>
      </c>
      <c r="C2033" s="1" t="s">
        <v>1168</v>
      </c>
      <c r="D2033" s="1" t="s">
        <v>1788</v>
      </c>
      <c r="E2033" s="1">
        <v>4</v>
      </c>
      <c r="F2033" s="1">
        <v>3999</v>
      </c>
      <c r="G2033" s="1">
        <v>3999</v>
      </c>
      <c r="H2033" s="1" t="s">
        <v>1821</v>
      </c>
      <c r="I2033" s="1" t="s">
        <v>1802</v>
      </c>
      <c r="J2033" s="1" t="s">
        <v>1802</v>
      </c>
      <c r="K2033" s="1" t="s">
        <v>1803</v>
      </c>
      <c r="L2033" s="1">
        <v>80</v>
      </c>
      <c r="M2033" s="1">
        <v>3076</v>
      </c>
      <c r="N2033">
        <f t="shared" si="279"/>
        <v>11997</v>
      </c>
      <c r="O2033">
        <f t="shared" si="280"/>
        <v>12304</v>
      </c>
      <c r="P2033">
        <f t="shared" si="281"/>
        <v>-307</v>
      </c>
      <c r="Q2033">
        <f t="shared" si="282"/>
        <v>-2.5589730766024839E-2</v>
      </c>
      <c r="R2033">
        <f t="shared" si="283"/>
        <v>11997</v>
      </c>
      <c r="S2033">
        <f t="shared" si="284"/>
        <v>-307</v>
      </c>
      <c r="T2033" t="str">
        <f t="shared" si="285"/>
        <v>Apr</v>
      </c>
      <c r="U2033" t="str">
        <f t="shared" si="286"/>
        <v>Apr-2024</v>
      </c>
      <c r="V2033" s="3">
        <f t="shared" si="287"/>
        <v>45383</v>
      </c>
      <c r="W2033" t="str">
        <f>VLOOKUP(D2033,Products!A:G,3,FALSE)</f>
        <v>Sports &amp; Fitness</v>
      </c>
      <c r="X2033" t="str">
        <f>VLOOKUP(D2033,Products!A:G,2,FALSE)</f>
        <v>Dumbbells</v>
      </c>
    </row>
    <row r="2034" spans="1:24">
      <c r="A2034" s="1" t="s">
        <v>3846</v>
      </c>
      <c r="B2034" s="2">
        <v>45530</v>
      </c>
      <c r="C2034" s="1" t="s">
        <v>1348</v>
      </c>
      <c r="D2034" s="1" t="s">
        <v>1782</v>
      </c>
      <c r="E2034" s="1">
        <v>2</v>
      </c>
      <c r="F2034" s="1">
        <v>6999</v>
      </c>
      <c r="G2034" s="1">
        <v>1399.8</v>
      </c>
      <c r="H2034" s="1" t="s">
        <v>1823</v>
      </c>
      <c r="I2034" s="1" t="s">
        <v>1802</v>
      </c>
      <c r="J2034" s="1" t="s">
        <v>1802</v>
      </c>
      <c r="K2034" s="1" t="s">
        <v>1810</v>
      </c>
      <c r="L2034" s="1">
        <v>100</v>
      </c>
      <c r="M2034" s="1">
        <v>4782</v>
      </c>
      <c r="N2034">
        <f t="shared" si="279"/>
        <v>12598.2</v>
      </c>
      <c r="O2034">
        <f t="shared" si="280"/>
        <v>9564</v>
      </c>
      <c r="P2034">
        <f t="shared" si="281"/>
        <v>3034.2000000000007</v>
      </c>
      <c r="Q2034">
        <f t="shared" si="282"/>
        <v>0.24084393008525032</v>
      </c>
      <c r="R2034">
        <f t="shared" si="283"/>
        <v>12598.2</v>
      </c>
      <c r="S2034">
        <f t="shared" si="284"/>
        <v>3034.2000000000007</v>
      </c>
      <c r="T2034" t="str">
        <f t="shared" si="285"/>
        <v>Aug</v>
      </c>
      <c r="U2034" t="str">
        <f t="shared" si="286"/>
        <v>Aug-2024</v>
      </c>
      <c r="V2034" s="3">
        <f t="shared" si="287"/>
        <v>45505</v>
      </c>
      <c r="W2034" t="str">
        <f>VLOOKUP(D2034,Products!A:G,3,FALSE)</f>
        <v>Sports &amp; Fitness</v>
      </c>
      <c r="X2034" t="str">
        <f>VLOOKUP(D2034,Products!A:G,2,FALSE)</f>
        <v>Running Shoes</v>
      </c>
    </row>
    <row r="2035" spans="1:24">
      <c r="A2035" s="1" t="s">
        <v>3847</v>
      </c>
      <c r="B2035" s="2">
        <v>45769</v>
      </c>
      <c r="C2035" s="1" t="s">
        <v>1121</v>
      </c>
      <c r="D2035" s="1" t="s">
        <v>1763</v>
      </c>
      <c r="E2035" s="1">
        <v>2</v>
      </c>
      <c r="F2035" s="1">
        <v>999</v>
      </c>
      <c r="G2035" s="1">
        <v>299.7</v>
      </c>
      <c r="H2035" s="1" t="s">
        <v>1821</v>
      </c>
      <c r="I2035" s="1" t="s">
        <v>1802</v>
      </c>
      <c r="J2035" s="1" t="s">
        <v>1802</v>
      </c>
      <c r="K2035" s="1" t="s">
        <v>1813</v>
      </c>
      <c r="L2035" s="1">
        <v>40</v>
      </c>
      <c r="M2035" s="1">
        <v>636</v>
      </c>
      <c r="N2035">
        <f t="shared" si="279"/>
        <v>1698.3</v>
      </c>
      <c r="O2035">
        <f t="shared" si="280"/>
        <v>1272</v>
      </c>
      <c r="P2035">
        <f t="shared" si="281"/>
        <v>426.29999999999995</v>
      </c>
      <c r="Q2035">
        <f t="shared" si="282"/>
        <v>0.25101572160395685</v>
      </c>
      <c r="R2035">
        <f t="shared" si="283"/>
        <v>1698.3</v>
      </c>
      <c r="S2035">
        <f t="shared" si="284"/>
        <v>426.29999999999995</v>
      </c>
      <c r="T2035" t="str">
        <f t="shared" si="285"/>
        <v>Apr</v>
      </c>
      <c r="U2035" t="str">
        <f t="shared" si="286"/>
        <v>Apr-2025</v>
      </c>
      <c r="V2035" s="3">
        <f t="shared" si="287"/>
        <v>45748</v>
      </c>
      <c r="W2035" t="str">
        <f>VLOOKUP(D2035,Products!A:G,3,FALSE)</f>
        <v>Beauty &amp; Personal Care</v>
      </c>
      <c r="X2035" t="str">
        <f>VLOOKUP(D2035,Products!A:G,2,FALSE)</f>
        <v>Trimmer</v>
      </c>
    </row>
    <row r="2036" spans="1:24">
      <c r="A2036" s="1" t="s">
        <v>3848</v>
      </c>
      <c r="B2036" s="2">
        <v>45570</v>
      </c>
      <c r="C2036" s="1" t="s">
        <v>195</v>
      </c>
      <c r="D2036" s="1" t="s">
        <v>1717</v>
      </c>
      <c r="E2036" s="1">
        <v>2</v>
      </c>
      <c r="F2036" s="1">
        <v>399</v>
      </c>
      <c r="G2036" s="1">
        <v>0</v>
      </c>
      <c r="H2036" s="1" t="s">
        <v>1821</v>
      </c>
      <c r="I2036" s="1" t="s">
        <v>1815</v>
      </c>
      <c r="J2036" s="1" t="s">
        <v>1815</v>
      </c>
      <c r="K2036" s="1" t="s">
        <v>1819</v>
      </c>
      <c r="L2036" s="1">
        <v>100</v>
      </c>
      <c r="M2036" s="1">
        <v>226</v>
      </c>
      <c r="N2036">
        <f t="shared" si="279"/>
        <v>798</v>
      </c>
      <c r="O2036">
        <f t="shared" si="280"/>
        <v>452</v>
      </c>
      <c r="P2036">
        <f t="shared" si="281"/>
        <v>346</v>
      </c>
      <c r="Q2036">
        <f t="shared" si="282"/>
        <v>0.43358395989974935</v>
      </c>
      <c r="R2036">
        <f t="shared" si="283"/>
        <v>0</v>
      </c>
      <c r="S2036">
        <f t="shared" si="284"/>
        <v>0</v>
      </c>
      <c r="T2036" t="str">
        <f t="shared" si="285"/>
        <v>Oct</v>
      </c>
      <c r="U2036" t="str">
        <f t="shared" si="286"/>
        <v>Oct-2024</v>
      </c>
      <c r="V2036" s="3">
        <f t="shared" si="287"/>
        <v>45566</v>
      </c>
      <c r="W2036" t="str">
        <f>VLOOKUP(D2036,Products!A:G,3,FALSE)</f>
        <v>Fashion</v>
      </c>
      <c r="X2036" t="str">
        <f>VLOOKUP(D2036,Products!A:G,2,FALSE)</f>
        <v>Backpack</v>
      </c>
    </row>
    <row r="2037" spans="1:24">
      <c r="A2037" s="1" t="s">
        <v>3849</v>
      </c>
      <c r="B2037" s="2">
        <v>45310</v>
      </c>
      <c r="C2037" s="1" t="s">
        <v>911</v>
      </c>
      <c r="D2037" s="1" t="s">
        <v>1716</v>
      </c>
      <c r="E2037" s="1">
        <v>1</v>
      </c>
      <c r="F2037" s="1">
        <v>2999</v>
      </c>
      <c r="G2037" s="1">
        <v>0</v>
      </c>
      <c r="H2037" s="1" t="s">
        <v>1821</v>
      </c>
      <c r="I2037" s="1" t="s">
        <v>1815</v>
      </c>
      <c r="J2037" s="1" t="s">
        <v>1815</v>
      </c>
      <c r="K2037" s="1" t="s">
        <v>1810</v>
      </c>
      <c r="L2037" s="1">
        <v>50</v>
      </c>
      <c r="M2037" s="1">
        <v>2406</v>
      </c>
      <c r="N2037">
        <f t="shared" si="279"/>
        <v>2999</v>
      </c>
      <c r="O2037">
        <f t="shared" si="280"/>
        <v>2406</v>
      </c>
      <c r="P2037">
        <f t="shared" si="281"/>
        <v>593</v>
      </c>
      <c r="Q2037">
        <f t="shared" si="282"/>
        <v>0.19773257752584195</v>
      </c>
      <c r="R2037">
        <f t="shared" si="283"/>
        <v>0</v>
      </c>
      <c r="S2037">
        <f t="shared" si="284"/>
        <v>0</v>
      </c>
      <c r="T2037" t="str">
        <f t="shared" si="285"/>
        <v>Jan</v>
      </c>
      <c r="U2037" t="str">
        <f t="shared" si="286"/>
        <v>Jan-2024</v>
      </c>
      <c r="V2037" s="3">
        <f t="shared" si="287"/>
        <v>45292</v>
      </c>
      <c r="W2037" t="str">
        <f>VLOOKUP(D2037,Products!A:G,3,FALSE)</f>
        <v>Fashion</v>
      </c>
      <c r="X2037" t="str">
        <f>VLOOKUP(D2037,Products!A:G,2,FALSE)</f>
        <v>Jacket</v>
      </c>
    </row>
    <row r="2038" spans="1:24">
      <c r="A2038" s="1" t="s">
        <v>3850</v>
      </c>
      <c r="B2038" s="2">
        <v>45463</v>
      </c>
      <c r="C2038" s="1" t="s">
        <v>333</v>
      </c>
      <c r="D2038" s="1" t="s">
        <v>1767</v>
      </c>
      <c r="E2038" s="1">
        <v>4</v>
      </c>
      <c r="F2038" s="1">
        <v>1999</v>
      </c>
      <c r="G2038" s="1">
        <v>0</v>
      </c>
      <c r="H2038" s="1" t="s">
        <v>1805</v>
      </c>
      <c r="I2038" s="1" t="s">
        <v>1815</v>
      </c>
      <c r="J2038" s="1" t="s">
        <v>1815</v>
      </c>
      <c r="K2038" s="1" t="s">
        <v>1807</v>
      </c>
      <c r="L2038" s="1">
        <v>100</v>
      </c>
      <c r="M2038" s="1">
        <v>1338</v>
      </c>
      <c r="N2038">
        <f t="shared" si="279"/>
        <v>7996</v>
      </c>
      <c r="O2038">
        <f t="shared" si="280"/>
        <v>5352</v>
      </c>
      <c r="P2038">
        <f t="shared" si="281"/>
        <v>2644</v>
      </c>
      <c r="Q2038">
        <f t="shared" si="282"/>
        <v>0.33066533266633319</v>
      </c>
      <c r="R2038">
        <f t="shared" si="283"/>
        <v>0</v>
      </c>
      <c r="S2038">
        <f t="shared" si="284"/>
        <v>0</v>
      </c>
      <c r="T2038" t="str">
        <f t="shared" si="285"/>
        <v>Jun</v>
      </c>
      <c r="U2038" t="str">
        <f t="shared" si="286"/>
        <v>Jun-2024</v>
      </c>
      <c r="V2038" s="3">
        <f t="shared" si="287"/>
        <v>45444</v>
      </c>
      <c r="W2038" t="str">
        <f>VLOOKUP(D2038,Products!A:G,3,FALSE)</f>
        <v>Beauty &amp; Personal Care</v>
      </c>
      <c r="X2038" t="str">
        <f>VLOOKUP(D2038,Products!A:G,2,FALSE)</f>
        <v>Skin Care Kit</v>
      </c>
    </row>
    <row r="2039" spans="1:24">
      <c r="A2039" s="1" t="s">
        <v>3851</v>
      </c>
      <c r="B2039" s="2">
        <v>45724</v>
      </c>
      <c r="C2039" s="1" t="s">
        <v>1018</v>
      </c>
      <c r="D2039" s="1" t="s">
        <v>1714</v>
      </c>
      <c r="E2039" s="1">
        <v>2</v>
      </c>
      <c r="F2039" s="1">
        <v>4999</v>
      </c>
      <c r="G2039" s="1">
        <v>499.9</v>
      </c>
      <c r="H2039" s="1" t="s">
        <v>1805</v>
      </c>
      <c r="I2039" s="1" t="s">
        <v>1802</v>
      </c>
      <c r="J2039" s="1" t="s">
        <v>1802</v>
      </c>
      <c r="K2039" s="1" t="s">
        <v>1813</v>
      </c>
      <c r="L2039" s="1">
        <v>40</v>
      </c>
      <c r="M2039" s="1">
        <v>3985</v>
      </c>
      <c r="N2039">
        <f t="shared" si="279"/>
        <v>9498.1</v>
      </c>
      <c r="O2039">
        <f t="shared" si="280"/>
        <v>7970</v>
      </c>
      <c r="P2039">
        <f t="shared" si="281"/>
        <v>1528.1000000000004</v>
      </c>
      <c r="Q2039">
        <f t="shared" si="282"/>
        <v>0.16088480854065554</v>
      </c>
      <c r="R2039">
        <f t="shared" si="283"/>
        <v>9498.1</v>
      </c>
      <c r="S2039">
        <f t="shared" si="284"/>
        <v>1528.1000000000004</v>
      </c>
      <c r="T2039" t="str">
        <f t="shared" si="285"/>
        <v>Mar</v>
      </c>
      <c r="U2039" t="str">
        <f t="shared" si="286"/>
        <v>Mar-2025</v>
      </c>
      <c r="V2039" s="3">
        <f t="shared" si="287"/>
        <v>45717</v>
      </c>
      <c r="W2039" t="str">
        <f>VLOOKUP(D2039,Products!A:G,3,FALSE)</f>
        <v>Fashion</v>
      </c>
      <c r="X2039" t="str">
        <f>VLOOKUP(D2039,Products!A:G,2,FALSE)</f>
        <v>Jacket</v>
      </c>
    </row>
    <row r="2040" spans="1:24">
      <c r="A2040" s="1" t="s">
        <v>3852</v>
      </c>
      <c r="B2040" s="2">
        <v>45458</v>
      </c>
      <c r="C2040" s="1" t="s">
        <v>187</v>
      </c>
      <c r="D2040" s="1" t="s">
        <v>1731</v>
      </c>
      <c r="E2040" s="1">
        <v>3</v>
      </c>
      <c r="F2040" s="1">
        <v>1999</v>
      </c>
      <c r="G2040" s="1">
        <v>599.70000000000005</v>
      </c>
      <c r="H2040" s="1" t="s">
        <v>1801</v>
      </c>
      <c r="I2040" s="1" t="s">
        <v>1802</v>
      </c>
      <c r="J2040" s="1" t="s">
        <v>1802</v>
      </c>
      <c r="K2040" s="1" t="s">
        <v>1810</v>
      </c>
      <c r="L2040" s="1">
        <v>100</v>
      </c>
      <c r="M2040" s="1">
        <v>1547</v>
      </c>
      <c r="N2040">
        <f t="shared" si="279"/>
        <v>5397.3</v>
      </c>
      <c r="O2040">
        <f t="shared" si="280"/>
        <v>4641</v>
      </c>
      <c r="P2040">
        <f t="shared" si="281"/>
        <v>756.30000000000018</v>
      </c>
      <c r="Q2040">
        <f t="shared" si="282"/>
        <v>0.14012561836473794</v>
      </c>
      <c r="R2040">
        <f t="shared" si="283"/>
        <v>5397.3</v>
      </c>
      <c r="S2040">
        <f t="shared" si="284"/>
        <v>756.30000000000018</v>
      </c>
      <c r="T2040" t="str">
        <f t="shared" si="285"/>
        <v>Jun</v>
      </c>
      <c r="U2040" t="str">
        <f t="shared" si="286"/>
        <v>Jun-2024</v>
      </c>
      <c r="V2040" s="3">
        <f t="shared" si="287"/>
        <v>45444</v>
      </c>
      <c r="W2040" t="str">
        <f>VLOOKUP(D2040,Products!A:G,3,FALSE)</f>
        <v>Home &amp; Kitchen</v>
      </c>
      <c r="X2040" t="str">
        <f>VLOOKUP(D2040,Products!A:G,2,FALSE)</f>
        <v>Air Fryer</v>
      </c>
    </row>
    <row r="2041" spans="1:24">
      <c r="A2041" s="1" t="s">
        <v>3853</v>
      </c>
      <c r="B2041" s="2">
        <v>45729</v>
      </c>
      <c r="C2041" s="1" t="s">
        <v>1014</v>
      </c>
      <c r="D2041" s="1" t="s">
        <v>1707</v>
      </c>
      <c r="E2041" s="1">
        <v>1</v>
      </c>
      <c r="F2041" s="1">
        <v>2499</v>
      </c>
      <c r="G2041" s="1">
        <v>249.9</v>
      </c>
      <c r="H2041" s="1" t="s">
        <v>1805</v>
      </c>
      <c r="I2041" s="1" t="s">
        <v>1802</v>
      </c>
      <c r="J2041" s="1" t="s">
        <v>1802</v>
      </c>
      <c r="K2041" s="1" t="s">
        <v>1810</v>
      </c>
      <c r="L2041" s="1">
        <v>70</v>
      </c>
      <c r="M2041" s="1">
        <v>1584</v>
      </c>
      <c r="N2041">
        <f t="shared" si="279"/>
        <v>2249.1</v>
      </c>
      <c r="O2041">
        <f t="shared" si="280"/>
        <v>1584</v>
      </c>
      <c r="P2041">
        <f t="shared" si="281"/>
        <v>665.09999999999991</v>
      </c>
      <c r="Q2041">
        <f t="shared" si="282"/>
        <v>0.29571828731492594</v>
      </c>
      <c r="R2041">
        <f t="shared" si="283"/>
        <v>2249.1</v>
      </c>
      <c r="S2041">
        <f t="shared" si="284"/>
        <v>665.09999999999991</v>
      </c>
      <c r="T2041" t="str">
        <f t="shared" si="285"/>
        <v>Mar</v>
      </c>
      <c r="U2041" t="str">
        <f t="shared" si="286"/>
        <v>Mar-2025</v>
      </c>
      <c r="V2041" s="3">
        <f t="shared" si="287"/>
        <v>45717</v>
      </c>
      <c r="W2041" t="str">
        <f>VLOOKUP(D2041,Products!A:G,3,FALSE)</f>
        <v>Fashion</v>
      </c>
      <c r="X2041" t="str">
        <f>VLOOKUP(D2041,Products!A:G,2,FALSE)</f>
        <v>Sneakers</v>
      </c>
    </row>
    <row r="2042" spans="1:24">
      <c r="A2042" s="1" t="s">
        <v>3854</v>
      </c>
      <c r="B2042" s="2">
        <v>45684</v>
      </c>
      <c r="C2042" s="1" t="s">
        <v>1327</v>
      </c>
      <c r="D2042" s="1" t="s">
        <v>1674</v>
      </c>
      <c r="E2042" s="1">
        <v>1</v>
      </c>
      <c r="F2042" s="1">
        <v>599</v>
      </c>
      <c r="G2042" s="1">
        <v>0</v>
      </c>
      <c r="H2042" s="1" t="s">
        <v>1801</v>
      </c>
      <c r="I2042" s="1" t="s">
        <v>1802</v>
      </c>
      <c r="J2042" s="1" t="s">
        <v>1802</v>
      </c>
      <c r="K2042" s="1" t="s">
        <v>1807</v>
      </c>
      <c r="L2042" s="1">
        <v>100</v>
      </c>
      <c r="M2042" s="1">
        <v>470</v>
      </c>
      <c r="N2042">
        <f t="shared" si="279"/>
        <v>599</v>
      </c>
      <c r="O2042">
        <f t="shared" si="280"/>
        <v>470</v>
      </c>
      <c r="P2042">
        <f t="shared" si="281"/>
        <v>129</v>
      </c>
      <c r="Q2042">
        <f t="shared" si="282"/>
        <v>0.21535893155258765</v>
      </c>
      <c r="R2042">
        <f t="shared" si="283"/>
        <v>599</v>
      </c>
      <c r="S2042">
        <f t="shared" si="284"/>
        <v>129</v>
      </c>
      <c r="T2042" t="str">
        <f t="shared" si="285"/>
        <v>Jan</v>
      </c>
      <c r="U2042" t="str">
        <f t="shared" si="286"/>
        <v>Jan-2025</v>
      </c>
      <c r="V2042" s="3">
        <f t="shared" si="287"/>
        <v>45658</v>
      </c>
      <c r="W2042" t="str">
        <f>VLOOKUP(D2042,Products!A:G,3,FALSE)</f>
        <v>Electronics</v>
      </c>
      <c r="X2042" t="str">
        <f>VLOOKUP(D2042,Products!A:G,2,FALSE)</f>
        <v>Laptop</v>
      </c>
    </row>
    <row r="2043" spans="1:24">
      <c r="A2043" s="1" t="s">
        <v>3855</v>
      </c>
      <c r="B2043" s="2">
        <v>45960</v>
      </c>
      <c r="C2043" s="1" t="s">
        <v>147</v>
      </c>
      <c r="D2043" s="1" t="s">
        <v>1716</v>
      </c>
      <c r="E2043" s="1">
        <v>2</v>
      </c>
      <c r="F2043" s="1">
        <v>2999</v>
      </c>
      <c r="G2043" s="1">
        <v>0</v>
      </c>
      <c r="H2043" s="1" t="s">
        <v>1805</v>
      </c>
      <c r="I2043" s="1" t="s">
        <v>1802</v>
      </c>
      <c r="J2043" s="1" t="s">
        <v>1802</v>
      </c>
      <c r="K2043" s="1" t="s">
        <v>1803</v>
      </c>
      <c r="L2043" s="1">
        <v>40</v>
      </c>
      <c r="M2043" s="1">
        <v>2406</v>
      </c>
      <c r="N2043">
        <f t="shared" si="279"/>
        <v>5998</v>
      </c>
      <c r="O2043">
        <f t="shared" si="280"/>
        <v>4812</v>
      </c>
      <c r="P2043">
        <f t="shared" si="281"/>
        <v>1186</v>
      </c>
      <c r="Q2043">
        <f t="shared" si="282"/>
        <v>0.19773257752584195</v>
      </c>
      <c r="R2043">
        <f t="shared" si="283"/>
        <v>5998</v>
      </c>
      <c r="S2043">
        <f t="shared" si="284"/>
        <v>1186</v>
      </c>
      <c r="T2043" t="str">
        <f t="shared" si="285"/>
        <v>Oct</v>
      </c>
      <c r="U2043" t="str">
        <f t="shared" si="286"/>
        <v>Oct-2025</v>
      </c>
      <c r="V2043" s="3">
        <f t="shared" si="287"/>
        <v>45931</v>
      </c>
      <c r="W2043" t="str">
        <f>VLOOKUP(D2043,Products!A:G,3,FALSE)</f>
        <v>Fashion</v>
      </c>
      <c r="X2043" t="str">
        <f>VLOOKUP(D2043,Products!A:G,2,FALSE)</f>
        <v>Jacket</v>
      </c>
    </row>
    <row r="2044" spans="1:24">
      <c r="A2044" s="1" t="s">
        <v>3856</v>
      </c>
      <c r="B2044" s="2">
        <v>45485</v>
      </c>
      <c r="C2044" s="1" t="s">
        <v>1278</v>
      </c>
      <c r="D2044" s="1" t="s">
        <v>1771</v>
      </c>
      <c r="E2044" s="1">
        <v>4</v>
      </c>
      <c r="F2044" s="1">
        <v>399</v>
      </c>
      <c r="G2044" s="1">
        <v>0</v>
      </c>
      <c r="H2044" s="1" t="s">
        <v>1801</v>
      </c>
      <c r="I2044" s="1" t="s">
        <v>1815</v>
      </c>
      <c r="J2044" s="1" t="s">
        <v>1815</v>
      </c>
      <c r="K2044" s="1" t="s">
        <v>1813</v>
      </c>
      <c r="L2044" s="1">
        <v>60</v>
      </c>
      <c r="M2044" s="1">
        <v>257</v>
      </c>
      <c r="N2044">
        <f t="shared" si="279"/>
        <v>1596</v>
      </c>
      <c r="O2044">
        <f t="shared" si="280"/>
        <v>1028</v>
      </c>
      <c r="P2044">
        <f t="shared" si="281"/>
        <v>568</v>
      </c>
      <c r="Q2044">
        <f t="shared" si="282"/>
        <v>0.35588972431077692</v>
      </c>
      <c r="R2044">
        <f t="shared" si="283"/>
        <v>0</v>
      </c>
      <c r="S2044">
        <f t="shared" si="284"/>
        <v>0</v>
      </c>
      <c r="T2044" t="str">
        <f t="shared" si="285"/>
        <v>Jul</v>
      </c>
      <c r="U2044" t="str">
        <f t="shared" si="286"/>
        <v>Jul-2024</v>
      </c>
      <c r="V2044" s="3">
        <f t="shared" si="287"/>
        <v>45474</v>
      </c>
      <c r="W2044" t="str">
        <f>VLOOKUP(D2044,Products!A:G,3,FALSE)</f>
        <v>Beauty &amp; Personal Care</v>
      </c>
      <c r="X2044" t="str">
        <f>VLOOKUP(D2044,Products!A:G,2,FALSE)</f>
        <v>Perfume</v>
      </c>
    </row>
    <row r="2045" spans="1:24">
      <c r="A2045" s="1" t="s">
        <v>3857</v>
      </c>
      <c r="B2045" s="2">
        <v>45953</v>
      </c>
      <c r="C2045" s="1" t="s">
        <v>1397</v>
      </c>
      <c r="D2045" s="1" t="s">
        <v>1785</v>
      </c>
      <c r="E2045" s="1">
        <v>1</v>
      </c>
      <c r="F2045" s="1">
        <v>2999</v>
      </c>
      <c r="G2045" s="1">
        <v>299.89999999999998</v>
      </c>
      <c r="H2045" s="1" t="s">
        <v>1823</v>
      </c>
      <c r="I2045" s="1" t="s">
        <v>1802</v>
      </c>
      <c r="J2045" s="1" t="s">
        <v>1802</v>
      </c>
      <c r="K2045" s="1" t="s">
        <v>1819</v>
      </c>
      <c r="L2045" s="1">
        <v>70</v>
      </c>
      <c r="M2045" s="1">
        <v>2453</v>
      </c>
      <c r="N2045">
        <f t="shared" si="279"/>
        <v>2699.1</v>
      </c>
      <c r="O2045">
        <f t="shared" si="280"/>
        <v>2453</v>
      </c>
      <c r="P2045">
        <f t="shared" si="281"/>
        <v>246.09999999999991</v>
      </c>
      <c r="Q2045">
        <f t="shared" si="282"/>
        <v>9.1178540995146495E-2</v>
      </c>
      <c r="R2045">
        <f t="shared" si="283"/>
        <v>2699.1</v>
      </c>
      <c r="S2045">
        <f t="shared" si="284"/>
        <v>246.09999999999991</v>
      </c>
      <c r="T2045" t="str">
        <f t="shared" si="285"/>
        <v>Oct</v>
      </c>
      <c r="U2045" t="str">
        <f t="shared" si="286"/>
        <v>Oct-2025</v>
      </c>
      <c r="V2045" s="3">
        <f t="shared" si="287"/>
        <v>45931</v>
      </c>
      <c r="W2045" t="str">
        <f>VLOOKUP(D2045,Products!A:G,3,FALSE)</f>
        <v>Sports &amp; Fitness</v>
      </c>
      <c r="X2045" t="str">
        <f>VLOOKUP(D2045,Products!A:G,2,FALSE)</f>
        <v>Dumbbells</v>
      </c>
    </row>
    <row r="2046" spans="1:24">
      <c r="A2046" s="1" t="s">
        <v>3858</v>
      </c>
      <c r="B2046" s="2">
        <v>45610</v>
      </c>
      <c r="C2046" s="1" t="s">
        <v>1615</v>
      </c>
      <c r="D2046" s="1" t="s">
        <v>1774</v>
      </c>
      <c r="E2046" s="1">
        <v>1</v>
      </c>
      <c r="F2046" s="1">
        <v>499</v>
      </c>
      <c r="G2046" s="1">
        <v>49.9</v>
      </c>
      <c r="H2046" s="1" t="s">
        <v>1812</v>
      </c>
      <c r="I2046" s="1" t="s">
        <v>1802</v>
      </c>
      <c r="J2046" s="1" t="s">
        <v>1802</v>
      </c>
      <c r="K2046" s="1" t="s">
        <v>1813</v>
      </c>
      <c r="L2046" s="1">
        <v>40</v>
      </c>
      <c r="M2046" s="1">
        <v>280</v>
      </c>
      <c r="N2046">
        <f t="shared" si="279"/>
        <v>449.1</v>
      </c>
      <c r="O2046">
        <f t="shared" si="280"/>
        <v>280</v>
      </c>
      <c r="P2046">
        <f t="shared" si="281"/>
        <v>169.10000000000002</v>
      </c>
      <c r="Q2046">
        <f t="shared" si="282"/>
        <v>0.37653083945669119</v>
      </c>
      <c r="R2046">
        <f t="shared" si="283"/>
        <v>449.1</v>
      </c>
      <c r="S2046">
        <f t="shared" si="284"/>
        <v>169.10000000000002</v>
      </c>
      <c r="T2046" t="str">
        <f t="shared" si="285"/>
        <v>Nov</v>
      </c>
      <c r="U2046" t="str">
        <f t="shared" si="286"/>
        <v>Nov-2024</v>
      </c>
      <c r="V2046" s="3">
        <f t="shared" si="287"/>
        <v>45597</v>
      </c>
      <c r="W2046" t="str">
        <f>VLOOKUP(D2046,Products!A:G,3,FALSE)</f>
        <v>Sports &amp; Fitness</v>
      </c>
      <c r="X2046" t="str">
        <f>VLOOKUP(D2046,Products!A:G,2,FALSE)</f>
        <v>Yoga Mat</v>
      </c>
    </row>
    <row r="2047" spans="1:24">
      <c r="A2047" s="1" t="s">
        <v>3859</v>
      </c>
      <c r="B2047" s="2">
        <v>45780</v>
      </c>
      <c r="C2047" s="1" t="s">
        <v>771</v>
      </c>
      <c r="D2047" s="1" t="s">
        <v>1692</v>
      </c>
      <c r="E2047" s="1">
        <v>1</v>
      </c>
      <c r="F2047" s="1">
        <v>499</v>
      </c>
      <c r="G2047" s="1">
        <v>49.9</v>
      </c>
      <c r="H2047" s="1" t="s">
        <v>1805</v>
      </c>
      <c r="I2047" s="1" t="s">
        <v>1802</v>
      </c>
      <c r="J2047" s="1" t="s">
        <v>1802</v>
      </c>
      <c r="K2047" s="1" t="s">
        <v>1807</v>
      </c>
      <c r="L2047" s="1">
        <v>50</v>
      </c>
      <c r="M2047" s="1">
        <v>403</v>
      </c>
      <c r="N2047">
        <f t="shared" si="279"/>
        <v>449.1</v>
      </c>
      <c r="O2047">
        <f t="shared" si="280"/>
        <v>403</v>
      </c>
      <c r="P2047">
        <f t="shared" si="281"/>
        <v>46.100000000000023</v>
      </c>
      <c r="Q2047">
        <f t="shared" si="282"/>
        <v>0.10264974393230911</v>
      </c>
      <c r="R2047">
        <f t="shared" si="283"/>
        <v>449.1</v>
      </c>
      <c r="S2047">
        <f t="shared" si="284"/>
        <v>46.100000000000023</v>
      </c>
      <c r="T2047" t="str">
        <f t="shared" si="285"/>
        <v>May</v>
      </c>
      <c r="U2047" t="str">
        <f t="shared" si="286"/>
        <v>May-2025</v>
      </c>
      <c r="V2047" s="3">
        <f t="shared" si="287"/>
        <v>45778</v>
      </c>
      <c r="W2047" t="str">
        <f>VLOOKUP(D2047,Products!A:G,3,FALSE)</f>
        <v>Electronics</v>
      </c>
      <c r="X2047" t="str">
        <f>VLOOKUP(D2047,Products!A:G,2,FALSE)</f>
        <v>Power Bank</v>
      </c>
    </row>
    <row r="2048" spans="1:24">
      <c r="A2048" s="1" t="s">
        <v>3860</v>
      </c>
      <c r="B2048" s="2">
        <v>45553</v>
      </c>
      <c r="C2048" s="1" t="s">
        <v>944</v>
      </c>
      <c r="D2048" s="1" t="s">
        <v>1753</v>
      </c>
      <c r="E2048" s="1">
        <v>3</v>
      </c>
      <c r="F2048" s="1">
        <v>799</v>
      </c>
      <c r="G2048" s="1">
        <v>359.55</v>
      </c>
      <c r="H2048" s="1" t="s">
        <v>1823</v>
      </c>
      <c r="I2048" s="1" t="s">
        <v>1802</v>
      </c>
      <c r="J2048" s="1" t="s">
        <v>1802</v>
      </c>
      <c r="K2048" s="1" t="s">
        <v>1803</v>
      </c>
      <c r="L2048" s="1">
        <v>100</v>
      </c>
      <c r="M2048" s="1">
        <v>445</v>
      </c>
      <c r="N2048">
        <f t="shared" si="279"/>
        <v>2037.45</v>
      </c>
      <c r="O2048">
        <f t="shared" si="280"/>
        <v>1335</v>
      </c>
      <c r="P2048">
        <f t="shared" si="281"/>
        <v>702.45</v>
      </c>
      <c r="Q2048">
        <f t="shared" si="282"/>
        <v>0.34476919679010531</v>
      </c>
      <c r="R2048">
        <f t="shared" si="283"/>
        <v>2037.45</v>
      </c>
      <c r="S2048">
        <f t="shared" si="284"/>
        <v>702.45</v>
      </c>
      <c r="T2048" t="str">
        <f t="shared" si="285"/>
        <v>Sep</v>
      </c>
      <c r="U2048" t="str">
        <f t="shared" si="286"/>
        <v>Sep-2024</v>
      </c>
      <c r="V2048" s="3">
        <f t="shared" si="287"/>
        <v>45536</v>
      </c>
      <c r="W2048" t="str">
        <f>VLOOKUP(D2048,Products!A:G,3,FALSE)</f>
        <v>Beauty &amp; Personal Care</v>
      </c>
      <c r="X2048" t="str">
        <f>VLOOKUP(D2048,Products!A:G,2,FALSE)</f>
        <v>Face Wash</v>
      </c>
    </row>
    <row r="2049" spans="1:24">
      <c r="A2049" s="1" t="s">
        <v>3861</v>
      </c>
      <c r="B2049" s="2">
        <v>45624</v>
      </c>
      <c r="C2049" s="1" t="s">
        <v>726</v>
      </c>
      <c r="D2049" s="1" t="s">
        <v>1787</v>
      </c>
      <c r="E2049" s="1">
        <v>2</v>
      </c>
      <c r="F2049" s="1">
        <v>8999</v>
      </c>
      <c r="G2049" s="1">
        <v>899.9</v>
      </c>
      <c r="H2049" s="1" t="s">
        <v>1823</v>
      </c>
      <c r="I2049" s="1" t="s">
        <v>1802</v>
      </c>
      <c r="J2049" s="1" t="s">
        <v>1802</v>
      </c>
      <c r="K2049" s="1" t="s">
        <v>1813</v>
      </c>
      <c r="L2049" s="1">
        <v>100</v>
      </c>
      <c r="M2049" s="1">
        <v>5811</v>
      </c>
      <c r="N2049">
        <f t="shared" si="279"/>
        <v>17098.099999999999</v>
      </c>
      <c r="O2049">
        <f t="shared" si="280"/>
        <v>11622</v>
      </c>
      <c r="P2049">
        <f t="shared" si="281"/>
        <v>5476.0999999999985</v>
      </c>
      <c r="Q2049">
        <f t="shared" si="282"/>
        <v>0.32027535223211928</v>
      </c>
      <c r="R2049">
        <f t="shared" si="283"/>
        <v>17098.099999999999</v>
      </c>
      <c r="S2049">
        <f t="shared" si="284"/>
        <v>5476.0999999999985</v>
      </c>
      <c r="T2049" t="str">
        <f t="shared" si="285"/>
        <v>Nov</v>
      </c>
      <c r="U2049" t="str">
        <f t="shared" si="286"/>
        <v>Nov-2024</v>
      </c>
      <c r="V2049" s="3">
        <f t="shared" si="287"/>
        <v>45597</v>
      </c>
      <c r="W2049" t="str">
        <f>VLOOKUP(D2049,Products!A:G,3,FALSE)</f>
        <v>Sports &amp; Fitness</v>
      </c>
      <c r="X2049" t="str">
        <f>VLOOKUP(D2049,Products!A:G,2,FALSE)</f>
        <v>Dumbbells</v>
      </c>
    </row>
    <row r="2050" spans="1:24">
      <c r="A2050" s="1" t="s">
        <v>3862</v>
      </c>
      <c r="B2050" s="2">
        <v>45364</v>
      </c>
      <c r="C2050" s="1" t="s">
        <v>897</v>
      </c>
      <c r="D2050" s="1" t="s">
        <v>1740</v>
      </c>
      <c r="E2050" s="1">
        <v>1</v>
      </c>
      <c r="F2050" s="1">
        <v>4999</v>
      </c>
      <c r="G2050" s="1">
        <v>249.95</v>
      </c>
      <c r="H2050" s="1" t="s">
        <v>1805</v>
      </c>
      <c r="I2050" s="1" t="s">
        <v>1802</v>
      </c>
      <c r="J2050" s="1" t="s">
        <v>1802</v>
      </c>
      <c r="K2050" s="1" t="s">
        <v>1813</v>
      </c>
      <c r="L2050" s="1">
        <v>50</v>
      </c>
      <c r="M2050" s="1">
        <v>2912</v>
      </c>
      <c r="N2050">
        <f t="shared" si="279"/>
        <v>4749.05</v>
      </c>
      <c r="O2050">
        <f t="shared" si="280"/>
        <v>2912</v>
      </c>
      <c r="P2050">
        <f t="shared" si="281"/>
        <v>1837.0500000000002</v>
      </c>
      <c r="Q2050">
        <f t="shared" si="282"/>
        <v>0.38682473336772621</v>
      </c>
      <c r="R2050">
        <f t="shared" si="283"/>
        <v>4749.05</v>
      </c>
      <c r="S2050">
        <f t="shared" si="284"/>
        <v>1837.0500000000002</v>
      </c>
      <c r="T2050" t="str">
        <f t="shared" si="285"/>
        <v>Mar</v>
      </c>
      <c r="U2050" t="str">
        <f t="shared" si="286"/>
        <v>Mar-2024</v>
      </c>
      <c r="V2050" s="3">
        <f t="shared" si="287"/>
        <v>45352</v>
      </c>
      <c r="W2050" t="str">
        <f>VLOOKUP(D2050,Products!A:G,3,FALSE)</f>
        <v>Home &amp; Kitchen</v>
      </c>
      <c r="X2050" t="str">
        <f>VLOOKUP(D2050,Products!A:G,2,FALSE)</f>
        <v>Bedsheet</v>
      </c>
    </row>
    <row r="2051" spans="1:24">
      <c r="A2051" s="1" t="s">
        <v>3863</v>
      </c>
      <c r="B2051" s="2">
        <v>45416</v>
      </c>
      <c r="C2051" s="1" t="s">
        <v>723</v>
      </c>
      <c r="D2051" s="1" t="s">
        <v>1778</v>
      </c>
      <c r="E2051" s="1">
        <v>2</v>
      </c>
      <c r="F2051" s="1">
        <v>499</v>
      </c>
      <c r="G2051" s="1">
        <v>0</v>
      </c>
      <c r="H2051" s="1" t="s">
        <v>1805</v>
      </c>
      <c r="I2051" s="1" t="s">
        <v>1815</v>
      </c>
      <c r="J2051" s="1" t="s">
        <v>1815</v>
      </c>
      <c r="K2051" s="1" t="s">
        <v>1817</v>
      </c>
      <c r="L2051" s="1">
        <v>40</v>
      </c>
      <c r="M2051" s="1">
        <v>323</v>
      </c>
      <c r="N2051">
        <f t="shared" ref="N2051:N2114" si="288">E2051*F2051-G2051</f>
        <v>998</v>
      </c>
      <c r="O2051">
        <f t="shared" ref="O2051:O2114" si="289">E2051*M2051</f>
        <v>646</v>
      </c>
      <c r="P2051">
        <f t="shared" ref="P2051:P2114" si="290">N2051-O2051</f>
        <v>352</v>
      </c>
      <c r="Q2051">
        <f t="shared" ref="Q2051:Q2114" si="291">IFERROR(P2051/N2051,0)</f>
        <v>0.35270541082164331</v>
      </c>
      <c r="R2051">
        <f t="shared" ref="R2051:R2114" si="292">IF(I2051="Cancelled",0,N2051)</f>
        <v>0</v>
      </c>
      <c r="S2051">
        <f t="shared" ref="S2051:S2114" si="293">IF(I2051="Cancelled",0,P2051)</f>
        <v>0</v>
      </c>
      <c r="T2051" t="str">
        <f t="shared" ref="T2051:T2114" si="294">TEXT(B2051,"mmm")</f>
        <v>May</v>
      </c>
      <c r="U2051" t="str">
        <f t="shared" ref="U2051:U2114" si="295">TEXT(B2051,"mmm-yyyy")</f>
        <v>May-2024</v>
      </c>
      <c r="V2051" s="3">
        <f t="shared" ref="V2051:V2114" si="296">DATE(YEAR(B2051),MONTH(B2051),1)</f>
        <v>45413</v>
      </c>
      <c r="W2051" t="str">
        <f>VLOOKUP(D2051,Products!A:G,3,FALSE)</f>
        <v>Sports &amp; Fitness</v>
      </c>
      <c r="X2051" t="str">
        <f>VLOOKUP(D2051,Products!A:G,2,FALSE)</f>
        <v>Yoga Mat</v>
      </c>
    </row>
    <row r="2052" spans="1:24">
      <c r="A2052" s="1" t="s">
        <v>3864</v>
      </c>
      <c r="B2052" s="2">
        <v>45341</v>
      </c>
      <c r="C2052" s="1" t="s">
        <v>1090</v>
      </c>
      <c r="D2052" s="1" t="s">
        <v>1742</v>
      </c>
      <c r="E2052" s="1">
        <v>3</v>
      </c>
      <c r="F2052" s="1">
        <v>299</v>
      </c>
      <c r="G2052" s="1">
        <v>44.85</v>
      </c>
      <c r="H2052" s="1" t="s">
        <v>1812</v>
      </c>
      <c r="I2052" s="1" t="s">
        <v>1802</v>
      </c>
      <c r="J2052" s="1" t="s">
        <v>1802</v>
      </c>
      <c r="K2052" s="1" t="s">
        <v>1819</v>
      </c>
      <c r="L2052" s="1">
        <v>40</v>
      </c>
      <c r="M2052" s="1">
        <v>188</v>
      </c>
      <c r="N2052">
        <f t="shared" si="288"/>
        <v>852.15</v>
      </c>
      <c r="O2052">
        <f t="shared" si="289"/>
        <v>564</v>
      </c>
      <c r="P2052">
        <f t="shared" si="290"/>
        <v>288.14999999999998</v>
      </c>
      <c r="Q2052">
        <f t="shared" si="291"/>
        <v>0.33814469283576831</v>
      </c>
      <c r="R2052">
        <f t="shared" si="292"/>
        <v>852.15</v>
      </c>
      <c r="S2052">
        <f t="shared" si="293"/>
        <v>288.14999999999998</v>
      </c>
      <c r="T2052" t="str">
        <f t="shared" si="294"/>
        <v>Feb</v>
      </c>
      <c r="U2052" t="str">
        <f t="shared" si="295"/>
        <v>Feb-2024</v>
      </c>
      <c r="V2052" s="3">
        <f t="shared" si="296"/>
        <v>45323</v>
      </c>
      <c r="W2052" t="str">
        <f>VLOOKUP(D2052,Products!A:G,3,FALSE)</f>
        <v>Home &amp; Kitchen</v>
      </c>
      <c r="X2052" t="str">
        <f>VLOOKUP(D2052,Products!A:G,2,FALSE)</f>
        <v>Bedsheet</v>
      </c>
    </row>
    <row r="2053" spans="1:24">
      <c r="A2053" s="1" t="s">
        <v>3865</v>
      </c>
      <c r="B2053" s="2">
        <v>45402</v>
      </c>
      <c r="C2053" s="1" t="s">
        <v>1562</v>
      </c>
      <c r="D2053" s="1" t="s">
        <v>1709</v>
      </c>
      <c r="E2053" s="1">
        <v>1</v>
      </c>
      <c r="F2053" s="1">
        <v>799</v>
      </c>
      <c r="G2053" s="1">
        <v>0</v>
      </c>
      <c r="H2053" s="1" t="s">
        <v>1812</v>
      </c>
      <c r="I2053" s="1" t="s">
        <v>1815</v>
      </c>
      <c r="J2053" s="1" t="s">
        <v>1815</v>
      </c>
      <c r="K2053" s="1" t="s">
        <v>1819</v>
      </c>
      <c r="L2053" s="1">
        <v>50</v>
      </c>
      <c r="M2053" s="1">
        <v>566</v>
      </c>
      <c r="N2053">
        <f t="shared" si="288"/>
        <v>799</v>
      </c>
      <c r="O2053">
        <f t="shared" si="289"/>
        <v>566</v>
      </c>
      <c r="P2053">
        <f t="shared" si="290"/>
        <v>233</v>
      </c>
      <c r="Q2053">
        <f t="shared" si="291"/>
        <v>0.29161451814768463</v>
      </c>
      <c r="R2053">
        <f t="shared" si="292"/>
        <v>0</v>
      </c>
      <c r="S2053">
        <f t="shared" si="293"/>
        <v>0</v>
      </c>
      <c r="T2053" t="str">
        <f t="shared" si="294"/>
        <v>Apr</v>
      </c>
      <c r="U2053" t="str">
        <f t="shared" si="295"/>
        <v>Apr-2024</v>
      </c>
      <c r="V2053" s="3">
        <f t="shared" si="296"/>
        <v>45383</v>
      </c>
      <c r="W2053" t="str">
        <f>VLOOKUP(D2053,Products!A:G,3,FALSE)</f>
        <v>Fashion</v>
      </c>
      <c r="X2053" t="str">
        <f>VLOOKUP(D2053,Products!A:G,2,FALSE)</f>
        <v>Sneakers</v>
      </c>
    </row>
    <row r="2054" spans="1:24">
      <c r="A2054" s="1" t="s">
        <v>3866</v>
      </c>
      <c r="B2054" s="2">
        <v>45945</v>
      </c>
      <c r="C2054" s="1" t="s">
        <v>420</v>
      </c>
      <c r="D2054" s="1" t="s">
        <v>1785</v>
      </c>
      <c r="E2054" s="1">
        <v>1</v>
      </c>
      <c r="F2054" s="1">
        <v>2999</v>
      </c>
      <c r="G2054" s="1">
        <v>149.94999999999999</v>
      </c>
      <c r="H2054" s="1" t="s">
        <v>1821</v>
      </c>
      <c r="I2054" s="1" t="s">
        <v>1802</v>
      </c>
      <c r="J2054" s="1" t="s">
        <v>1802</v>
      </c>
      <c r="K2054" s="1" t="s">
        <v>1807</v>
      </c>
      <c r="L2054" s="1">
        <v>40</v>
      </c>
      <c r="M2054" s="1">
        <v>2453</v>
      </c>
      <c r="N2054">
        <f t="shared" si="288"/>
        <v>2849.05</v>
      </c>
      <c r="O2054">
        <f t="shared" si="289"/>
        <v>2453</v>
      </c>
      <c r="P2054">
        <f t="shared" si="290"/>
        <v>396.05000000000018</v>
      </c>
      <c r="Q2054">
        <f t="shared" si="291"/>
        <v>0.13901124936382309</v>
      </c>
      <c r="R2054">
        <f t="shared" si="292"/>
        <v>2849.05</v>
      </c>
      <c r="S2054">
        <f t="shared" si="293"/>
        <v>396.05000000000018</v>
      </c>
      <c r="T2054" t="str">
        <f t="shared" si="294"/>
        <v>Oct</v>
      </c>
      <c r="U2054" t="str">
        <f t="shared" si="295"/>
        <v>Oct-2025</v>
      </c>
      <c r="V2054" s="3">
        <f t="shared" si="296"/>
        <v>45931</v>
      </c>
      <c r="W2054" t="str">
        <f>VLOOKUP(D2054,Products!A:G,3,FALSE)</f>
        <v>Sports &amp; Fitness</v>
      </c>
      <c r="X2054" t="str">
        <f>VLOOKUP(D2054,Products!A:G,2,FALSE)</f>
        <v>Dumbbells</v>
      </c>
    </row>
    <row r="2055" spans="1:24">
      <c r="A2055" s="1" t="s">
        <v>3867</v>
      </c>
      <c r="B2055" s="2">
        <v>45651</v>
      </c>
      <c r="C2055" s="1" t="s">
        <v>822</v>
      </c>
      <c r="D2055" s="1" t="s">
        <v>1686</v>
      </c>
      <c r="E2055" s="1">
        <v>4</v>
      </c>
      <c r="F2055" s="1">
        <v>1299</v>
      </c>
      <c r="G2055" s="1">
        <v>519.6</v>
      </c>
      <c r="H2055" s="1" t="s">
        <v>1823</v>
      </c>
      <c r="I2055" s="1" t="s">
        <v>1802</v>
      </c>
      <c r="J2055" s="1" t="s">
        <v>1802</v>
      </c>
      <c r="K2055" s="1" t="s">
        <v>1810</v>
      </c>
      <c r="L2055" s="1">
        <v>50</v>
      </c>
      <c r="M2055" s="1">
        <v>881</v>
      </c>
      <c r="N2055">
        <f t="shared" si="288"/>
        <v>4676.3999999999996</v>
      </c>
      <c r="O2055">
        <f t="shared" si="289"/>
        <v>3524</v>
      </c>
      <c r="P2055">
        <f t="shared" si="290"/>
        <v>1152.3999999999996</v>
      </c>
      <c r="Q2055">
        <f t="shared" si="291"/>
        <v>0.24642887691386531</v>
      </c>
      <c r="R2055">
        <f t="shared" si="292"/>
        <v>4676.3999999999996</v>
      </c>
      <c r="S2055">
        <f t="shared" si="293"/>
        <v>1152.3999999999996</v>
      </c>
      <c r="T2055" t="str">
        <f t="shared" si="294"/>
        <v>Dec</v>
      </c>
      <c r="U2055" t="str">
        <f t="shared" si="295"/>
        <v>Dec-2024</v>
      </c>
      <c r="V2055" s="3">
        <f t="shared" si="296"/>
        <v>45627</v>
      </c>
      <c r="W2055" t="str">
        <f>VLOOKUP(D2055,Products!A:G,3,FALSE)</f>
        <v>Electronics</v>
      </c>
      <c r="X2055" t="str">
        <f>VLOOKUP(D2055,Products!A:G,2,FALSE)</f>
        <v>Smartwatch</v>
      </c>
    </row>
    <row r="2056" spans="1:24">
      <c r="A2056" s="1" t="s">
        <v>3868</v>
      </c>
      <c r="B2056" s="2">
        <v>45628</v>
      </c>
      <c r="C2056" s="1" t="s">
        <v>281</v>
      </c>
      <c r="D2056" s="1" t="s">
        <v>1702</v>
      </c>
      <c r="E2056" s="1">
        <v>2</v>
      </c>
      <c r="F2056" s="1">
        <v>4999</v>
      </c>
      <c r="G2056" s="1">
        <v>1999.6</v>
      </c>
      <c r="H2056" s="1" t="s">
        <v>1812</v>
      </c>
      <c r="I2056" s="1" t="s">
        <v>1802</v>
      </c>
      <c r="J2056" s="1" t="s">
        <v>1802</v>
      </c>
      <c r="K2056" s="1" t="s">
        <v>1810</v>
      </c>
      <c r="L2056" s="1">
        <v>70</v>
      </c>
      <c r="M2056" s="1">
        <v>3572</v>
      </c>
      <c r="N2056">
        <f t="shared" si="288"/>
        <v>7998.4</v>
      </c>
      <c r="O2056">
        <f t="shared" si="289"/>
        <v>7144</v>
      </c>
      <c r="P2056">
        <f t="shared" si="290"/>
        <v>854.39999999999964</v>
      </c>
      <c r="Q2056">
        <f t="shared" si="291"/>
        <v>0.10682136427285453</v>
      </c>
      <c r="R2056">
        <f t="shared" si="292"/>
        <v>7998.4</v>
      </c>
      <c r="S2056">
        <f t="shared" si="293"/>
        <v>854.39999999999964</v>
      </c>
      <c r="T2056" t="str">
        <f t="shared" si="294"/>
        <v>Dec</v>
      </c>
      <c r="U2056" t="str">
        <f t="shared" si="295"/>
        <v>Dec-2024</v>
      </c>
      <c r="V2056" s="3">
        <f t="shared" si="296"/>
        <v>45627</v>
      </c>
      <c r="W2056" t="str">
        <f>VLOOKUP(D2056,Products!A:G,3,FALSE)</f>
        <v>Fashion</v>
      </c>
      <c r="X2056" t="str">
        <f>VLOOKUP(D2056,Products!A:G,2,FALSE)</f>
        <v>Jeans</v>
      </c>
    </row>
    <row r="2057" spans="1:24">
      <c r="A2057" s="1" t="s">
        <v>3869</v>
      </c>
      <c r="B2057" s="2">
        <v>45554</v>
      </c>
      <c r="C2057" s="1" t="s">
        <v>1272</v>
      </c>
      <c r="D2057" s="1" t="s">
        <v>1674</v>
      </c>
      <c r="E2057" s="1">
        <v>2</v>
      </c>
      <c r="F2057" s="1">
        <v>599</v>
      </c>
      <c r="G2057" s="1">
        <v>0</v>
      </c>
      <c r="H2057" s="1" t="s">
        <v>1801</v>
      </c>
      <c r="I2057" s="1" t="s">
        <v>1815</v>
      </c>
      <c r="J2057" s="1" t="s">
        <v>1815</v>
      </c>
      <c r="K2057" s="1" t="s">
        <v>1807</v>
      </c>
      <c r="L2057" s="1">
        <v>80</v>
      </c>
      <c r="M2057" s="1">
        <v>470</v>
      </c>
      <c r="N2057">
        <f t="shared" si="288"/>
        <v>1198</v>
      </c>
      <c r="O2057">
        <f t="shared" si="289"/>
        <v>940</v>
      </c>
      <c r="P2057">
        <f t="shared" si="290"/>
        <v>258</v>
      </c>
      <c r="Q2057">
        <f t="shared" si="291"/>
        <v>0.21535893155258765</v>
      </c>
      <c r="R2057">
        <f t="shared" si="292"/>
        <v>0</v>
      </c>
      <c r="S2057">
        <f t="shared" si="293"/>
        <v>0</v>
      </c>
      <c r="T2057" t="str">
        <f t="shared" si="294"/>
        <v>Sep</v>
      </c>
      <c r="U2057" t="str">
        <f t="shared" si="295"/>
        <v>Sep-2024</v>
      </c>
      <c r="V2057" s="3">
        <f t="shared" si="296"/>
        <v>45536</v>
      </c>
      <c r="W2057" t="str">
        <f>VLOOKUP(D2057,Products!A:G,3,FALSE)</f>
        <v>Electronics</v>
      </c>
      <c r="X2057" t="str">
        <f>VLOOKUP(D2057,Products!A:G,2,FALSE)</f>
        <v>Laptop</v>
      </c>
    </row>
    <row r="2058" spans="1:24">
      <c r="A2058" s="1" t="s">
        <v>3870</v>
      </c>
      <c r="B2058" s="2">
        <v>45696</v>
      </c>
      <c r="C2058" s="1" t="s">
        <v>531</v>
      </c>
      <c r="D2058" s="1" t="s">
        <v>1779</v>
      </c>
      <c r="E2058" s="1">
        <v>2</v>
      </c>
      <c r="F2058" s="1">
        <v>999</v>
      </c>
      <c r="G2058" s="1">
        <v>299.7</v>
      </c>
      <c r="H2058" s="1" t="s">
        <v>1801</v>
      </c>
      <c r="I2058" s="1" t="s">
        <v>1802</v>
      </c>
      <c r="J2058" s="1" t="s">
        <v>1809</v>
      </c>
      <c r="K2058" s="1" t="s">
        <v>1813</v>
      </c>
      <c r="L2058" s="1">
        <v>40</v>
      </c>
      <c r="M2058" s="1">
        <v>809</v>
      </c>
      <c r="N2058">
        <f t="shared" si="288"/>
        <v>1698.3</v>
      </c>
      <c r="O2058">
        <f t="shared" si="289"/>
        <v>1618</v>
      </c>
      <c r="P2058">
        <f t="shared" si="290"/>
        <v>80.299999999999955</v>
      </c>
      <c r="Q2058">
        <f t="shared" si="291"/>
        <v>4.7282576694341376E-2</v>
      </c>
      <c r="R2058">
        <f t="shared" si="292"/>
        <v>1698.3</v>
      </c>
      <c r="S2058">
        <f t="shared" si="293"/>
        <v>80.299999999999955</v>
      </c>
      <c r="T2058" t="str">
        <f t="shared" si="294"/>
        <v>Feb</v>
      </c>
      <c r="U2058" t="str">
        <f t="shared" si="295"/>
        <v>Feb-2025</v>
      </c>
      <c r="V2058" s="3">
        <f t="shared" si="296"/>
        <v>45689</v>
      </c>
      <c r="W2058" t="str">
        <f>VLOOKUP(D2058,Products!A:G,3,FALSE)</f>
        <v>Sports &amp; Fitness</v>
      </c>
      <c r="X2058" t="str">
        <f>VLOOKUP(D2058,Products!A:G,2,FALSE)</f>
        <v>Yoga Mat</v>
      </c>
    </row>
    <row r="2059" spans="1:24">
      <c r="A2059" s="1" t="s">
        <v>3871</v>
      </c>
      <c r="B2059" s="2">
        <v>45770</v>
      </c>
      <c r="C2059" s="1" t="s">
        <v>995</v>
      </c>
      <c r="D2059" s="1" t="s">
        <v>1719</v>
      </c>
      <c r="E2059" s="1">
        <v>4</v>
      </c>
      <c r="F2059" s="1">
        <v>399</v>
      </c>
      <c r="G2059" s="1">
        <v>239.4</v>
      </c>
      <c r="H2059" s="1" t="s">
        <v>1821</v>
      </c>
      <c r="I2059" s="1" t="s">
        <v>1802</v>
      </c>
      <c r="J2059" s="1" t="s">
        <v>1802</v>
      </c>
      <c r="K2059" s="1" t="s">
        <v>1813</v>
      </c>
      <c r="L2059" s="1">
        <v>100</v>
      </c>
      <c r="M2059" s="1">
        <v>248</v>
      </c>
      <c r="N2059">
        <f t="shared" si="288"/>
        <v>1356.6</v>
      </c>
      <c r="O2059">
        <f t="shared" si="289"/>
        <v>992</v>
      </c>
      <c r="P2059">
        <f t="shared" si="290"/>
        <v>364.59999999999991</v>
      </c>
      <c r="Q2059">
        <f t="shared" si="291"/>
        <v>0.26876013563320061</v>
      </c>
      <c r="R2059">
        <f t="shared" si="292"/>
        <v>1356.6</v>
      </c>
      <c r="S2059">
        <f t="shared" si="293"/>
        <v>364.59999999999991</v>
      </c>
      <c r="T2059" t="str">
        <f t="shared" si="294"/>
        <v>Apr</v>
      </c>
      <c r="U2059" t="str">
        <f t="shared" si="295"/>
        <v>Apr-2025</v>
      </c>
      <c r="V2059" s="3">
        <f t="shared" si="296"/>
        <v>45748</v>
      </c>
      <c r="W2059" t="str">
        <f>VLOOKUP(D2059,Products!A:G,3,FALSE)</f>
        <v>Fashion</v>
      </c>
      <c r="X2059" t="str">
        <f>VLOOKUP(D2059,Products!A:G,2,FALSE)</f>
        <v>Backpack</v>
      </c>
    </row>
    <row r="2060" spans="1:24">
      <c r="A2060" s="1" t="s">
        <v>3872</v>
      </c>
      <c r="B2060" s="2">
        <v>45662</v>
      </c>
      <c r="C2060" s="1" t="s">
        <v>1512</v>
      </c>
      <c r="D2060" s="1" t="s">
        <v>1787</v>
      </c>
      <c r="E2060" s="1">
        <v>1</v>
      </c>
      <c r="F2060" s="1">
        <v>8999</v>
      </c>
      <c r="G2060" s="1">
        <v>1349.85</v>
      </c>
      <c r="H2060" s="1" t="s">
        <v>1821</v>
      </c>
      <c r="I2060" s="1" t="s">
        <v>1802</v>
      </c>
      <c r="J2060" s="1" t="s">
        <v>1809</v>
      </c>
      <c r="K2060" s="1" t="s">
        <v>1810</v>
      </c>
      <c r="L2060" s="1">
        <v>70</v>
      </c>
      <c r="M2060" s="1">
        <v>5811</v>
      </c>
      <c r="N2060">
        <f t="shared" si="288"/>
        <v>7649.15</v>
      </c>
      <c r="O2060">
        <f t="shared" si="289"/>
        <v>5811</v>
      </c>
      <c r="P2060">
        <f t="shared" si="290"/>
        <v>1838.1499999999996</v>
      </c>
      <c r="Q2060">
        <f t="shared" si="291"/>
        <v>0.24030774661236867</v>
      </c>
      <c r="R2060">
        <f t="shared" si="292"/>
        <v>7649.15</v>
      </c>
      <c r="S2060">
        <f t="shared" si="293"/>
        <v>1838.1499999999996</v>
      </c>
      <c r="T2060" t="str">
        <f t="shared" si="294"/>
        <v>Jan</v>
      </c>
      <c r="U2060" t="str">
        <f t="shared" si="295"/>
        <v>Jan-2025</v>
      </c>
      <c r="V2060" s="3">
        <f t="shared" si="296"/>
        <v>45658</v>
      </c>
      <c r="W2060" t="str">
        <f>VLOOKUP(D2060,Products!A:G,3,FALSE)</f>
        <v>Sports &amp; Fitness</v>
      </c>
      <c r="X2060" t="str">
        <f>VLOOKUP(D2060,Products!A:G,2,FALSE)</f>
        <v>Dumbbells</v>
      </c>
    </row>
    <row r="2061" spans="1:24">
      <c r="A2061" s="1" t="s">
        <v>3873</v>
      </c>
      <c r="B2061" s="2">
        <v>45869</v>
      </c>
      <c r="C2061" s="1" t="s">
        <v>1008</v>
      </c>
      <c r="D2061" s="1" t="s">
        <v>1731</v>
      </c>
      <c r="E2061" s="1">
        <v>1</v>
      </c>
      <c r="F2061" s="1">
        <v>1999</v>
      </c>
      <c r="G2061" s="1">
        <v>99.95</v>
      </c>
      <c r="H2061" s="1" t="s">
        <v>1801</v>
      </c>
      <c r="I2061" s="1" t="s">
        <v>1802</v>
      </c>
      <c r="J2061" s="1" t="s">
        <v>1802</v>
      </c>
      <c r="K2061" s="1" t="s">
        <v>1817</v>
      </c>
      <c r="L2061" s="1">
        <v>50</v>
      </c>
      <c r="M2061" s="1">
        <v>1547</v>
      </c>
      <c r="N2061">
        <f t="shared" si="288"/>
        <v>1899.05</v>
      </c>
      <c r="O2061">
        <f t="shared" si="289"/>
        <v>1547</v>
      </c>
      <c r="P2061">
        <f t="shared" si="290"/>
        <v>352.04999999999995</v>
      </c>
      <c r="Q2061">
        <f t="shared" si="291"/>
        <v>0.1853821647665938</v>
      </c>
      <c r="R2061">
        <f t="shared" si="292"/>
        <v>1899.05</v>
      </c>
      <c r="S2061">
        <f t="shared" si="293"/>
        <v>352.04999999999995</v>
      </c>
      <c r="T2061" t="str">
        <f t="shared" si="294"/>
        <v>Jul</v>
      </c>
      <c r="U2061" t="str">
        <f t="shared" si="295"/>
        <v>Jul-2025</v>
      </c>
      <c r="V2061" s="3">
        <f t="shared" si="296"/>
        <v>45839</v>
      </c>
      <c r="W2061" t="str">
        <f>VLOOKUP(D2061,Products!A:G,3,FALSE)</f>
        <v>Home &amp; Kitchen</v>
      </c>
      <c r="X2061" t="str">
        <f>VLOOKUP(D2061,Products!A:G,2,FALSE)</f>
        <v>Air Fryer</v>
      </c>
    </row>
    <row r="2062" spans="1:24">
      <c r="A2062" s="1" t="s">
        <v>3874</v>
      </c>
      <c r="B2062" s="2">
        <v>45477</v>
      </c>
      <c r="C2062" s="1" t="s">
        <v>1298</v>
      </c>
      <c r="D2062" s="1" t="s">
        <v>1757</v>
      </c>
      <c r="E2062" s="1">
        <v>3</v>
      </c>
      <c r="F2062" s="1">
        <v>999</v>
      </c>
      <c r="G2062" s="1">
        <v>149.85</v>
      </c>
      <c r="H2062" s="1" t="s">
        <v>1812</v>
      </c>
      <c r="I2062" s="1" t="s">
        <v>1802</v>
      </c>
      <c r="J2062" s="1" t="s">
        <v>1809</v>
      </c>
      <c r="K2062" s="1" t="s">
        <v>1817</v>
      </c>
      <c r="L2062" s="1">
        <v>100</v>
      </c>
      <c r="M2062" s="1">
        <v>611</v>
      </c>
      <c r="N2062">
        <f t="shared" si="288"/>
        <v>2847.15</v>
      </c>
      <c r="O2062">
        <f t="shared" si="289"/>
        <v>1833</v>
      </c>
      <c r="P2062">
        <f t="shared" si="290"/>
        <v>1014.1500000000001</v>
      </c>
      <c r="Q2062">
        <f t="shared" si="291"/>
        <v>0.35619830356672466</v>
      </c>
      <c r="R2062">
        <f t="shared" si="292"/>
        <v>2847.15</v>
      </c>
      <c r="S2062">
        <f t="shared" si="293"/>
        <v>1014.1500000000001</v>
      </c>
      <c r="T2062" t="str">
        <f t="shared" si="294"/>
        <v>Jul</v>
      </c>
      <c r="U2062" t="str">
        <f t="shared" si="295"/>
        <v>Jul-2024</v>
      </c>
      <c r="V2062" s="3">
        <f t="shared" si="296"/>
        <v>45474</v>
      </c>
      <c r="W2062" t="str">
        <f>VLOOKUP(D2062,Products!A:G,3,FALSE)</f>
        <v>Beauty &amp; Personal Care</v>
      </c>
      <c r="X2062" t="str">
        <f>VLOOKUP(D2062,Products!A:G,2,FALSE)</f>
        <v>Shampoo</v>
      </c>
    </row>
    <row r="2063" spans="1:24">
      <c r="A2063" s="1" t="s">
        <v>3875</v>
      </c>
      <c r="B2063" s="2">
        <v>45431</v>
      </c>
      <c r="C2063" s="1" t="s">
        <v>614</v>
      </c>
      <c r="D2063" s="1" t="s">
        <v>1730</v>
      </c>
      <c r="E2063" s="1">
        <v>1</v>
      </c>
      <c r="F2063" s="1">
        <v>1999</v>
      </c>
      <c r="G2063" s="1">
        <v>99.95</v>
      </c>
      <c r="H2063" s="1" t="s">
        <v>1823</v>
      </c>
      <c r="I2063" s="1" t="s">
        <v>1802</v>
      </c>
      <c r="J2063" s="1" t="s">
        <v>1802</v>
      </c>
      <c r="K2063" s="1" t="s">
        <v>1810</v>
      </c>
      <c r="L2063" s="1">
        <v>100</v>
      </c>
      <c r="M2063" s="1">
        <v>1398</v>
      </c>
      <c r="N2063">
        <f t="shared" si="288"/>
        <v>1899.05</v>
      </c>
      <c r="O2063">
        <f t="shared" si="289"/>
        <v>1398</v>
      </c>
      <c r="P2063">
        <f t="shared" si="290"/>
        <v>501.04999999999995</v>
      </c>
      <c r="Q2063">
        <f t="shared" si="291"/>
        <v>0.26384244753955921</v>
      </c>
      <c r="R2063">
        <f t="shared" si="292"/>
        <v>1899.05</v>
      </c>
      <c r="S2063">
        <f t="shared" si="293"/>
        <v>501.04999999999995</v>
      </c>
      <c r="T2063" t="str">
        <f t="shared" si="294"/>
        <v>May</v>
      </c>
      <c r="U2063" t="str">
        <f t="shared" si="295"/>
        <v>May-2024</v>
      </c>
      <c r="V2063" s="3">
        <f t="shared" si="296"/>
        <v>45413</v>
      </c>
      <c r="W2063" t="str">
        <f>VLOOKUP(D2063,Products!A:G,3,FALSE)</f>
        <v>Home &amp; Kitchen</v>
      </c>
      <c r="X2063" t="str">
        <f>VLOOKUP(D2063,Products!A:G,2,FALSE)</f>
        <v>Air Fryer</v>
      </c>
    </row>
    <row r="2064" spans="1:24">
      <c r="A2064" s="1" t="s">
        <v>3876</v>
      </c>
      <c r="B2064" s="2">
        <v>45682</v>
      </c>
      <c r="C2064" s="1" t="s">
        <v>214</v>
      </c>
      <c r="D2064" s="1" t="s">
        <v>1682</v>
      </c>
      <c r="E2064" s="1">
        <v>1</v>
      </c>
      <c r="F2064" s="1">
        <v>1599</v>
      </c>
      <c r="G2064" s="1">
        <v>0</v>
      </c>
      <c r="H2064" s="1" t="s">
        <v>1805</v>
      </c>
      <c r="I2064" s="1" t="s">
        <v>1802</v>
      </c>
      <c r="J2064" s="1" t="s">
        <v>1802</v>
      </c>
      <c r="K2064" s="1" t="s">
        <v>1807</v>
      </c>
      <c r="L2064" s="1">
        <v>70</v>
      </c>
      <c r="M2064" s="1">
        <v>1169</v>
      </c>
      <c r="N2064">
        <f t="shared" si="288"/>
        <v>1599</v>
      </c>
      <c r="O2064">
        <f t="shared" si="289"/>
        <v>1169</v>
      </c>
      <c r="P2064">
        <f t="shared" si="290"/>
        <v>430</v>
      </c>
      <c r="Q2064">
        <f t="shared" si="291"/>
        <v>0.26891807379612259</v>
      </c>
      <c r="R2064">
        <f t="shared" si="292"/>
        <v>1599</v>
      </c>
      <c r="S2064">
        <f t="shared" si="293"/>
        <v>430</v>
      </c>
      <c r="T2064" t="str">
        <f t="shared" si="294"/>
        <v>Jan</v>
      </c>
      <c r="U2064" t="str">
        <f t="shared" si="295"/>
        <v>Jan-2025</v>
      </c>
      <c r="V2064" s="3">
        <f t="shared" si="296"/>
        <v>45658</v>
      </c>
      <c r="W2064" t="str">
        <f>VLOOKUP(D2064,Products!A:G,3,FALSE)</f>
        <v>Electronics</v>
      </c>
      <c r="X2064" t="str">
        <f>VLOOKUP(D2064,Products!A:G,2,FALSE)</f>
        <v>Headphones</v>
      </c>
    </row>
    <row r="2065" spans="1:24">
      <c r="A2065" s="1" t="s">
        <v>3877</v>
      </c>
      <c r="B2065" s="2">
        <v>45871</v>
      </c>
      <c r="C2065" s="1" t="s">
        <v>275</v>
      </c>
      <c r="D2065" s="1" t="s">
        <v>1773</v>
      </c>
      <c r="E2065" s="1">
        <v>1</v>
      </c>
      <c r="F2065" s="1">
        <v>6999</v>
      </c>
      <c r="G2065" s="1">
        <v>0</v>
      </c>
      <c r="H2065" s="1" t="s">
        <v>1805</v>
      </c>
      <c r="I2065" s="1" t="s">
        <v>1802</v>
      </c>
      <c r="J2065" s="1" t="s">
        <v>1802</v>
      </c>
      <c r="K2065" s="1" t="s">
        <v>1810</v>
      </c>
      <c r="L2065" s="1">
        <v>60</v>
      </c>
      <c r="M2065" s="1">
        <v>4949</v>
      </c>
      <c r="N2065">
        <f t="shared" si="288"/>
        <v>6999</v>
      </c>
      <c r="O2065">
        <f t="shared" si="289"/>
        <v>4949</v>
      </c>
      <c r="P2065">
        <f t="shared" si="290"/>
        <v>2050</v>
      </c>
      <c r="Q2065">
        <f t="shared" si="291"/>
        <v>0.29289898556936705</v>
      </c>
      <c r="R2065">
        <f t="shared" si="292"/>
        <v>6999</v>
      </c>
      <c r="S2065">
        <f t="shared" si="293"/>
        <v>2050</v>
      </c>
      <c r="T2065" t="str">
        <f t="shared" si="294"/>
        <v>Aug</v>
      </c>
      <c r="U2065" t="str">
        <f t="shared" si="295"/>
        <v>Aug-2025</v>
      </c>
      <c r="V2065" s="3">
        <f t="shared" si="296"/>
        <v>45870</v>
      </c>
      <c r="W2065" t="str">
        <f>VLOOKUP(D2065,Products!A:G,3,FALSE)</f>
        <v>Beauty &amp; Personal Care</v>
      </c>
      <c r="X2065" t="str">
        <f>VLOOKUP(D2065,Products!A:G,2,FALSE)</f>
        <v>Perfume</v>
      </c>
    </row>
    <row r="2066" spans="1:24">
      <c r="A2066" s="1" t="s">
        <v>3878</v>
      </c>
      <c r="B2066" s="2">
        <v>45449</v>
      </c>
      <c r="C2066" s="1" t="s">
        <v>929</v>
      </c>
      <c r="D2066" s="1" t="s">
        <v>1772</v>
      </c>
      <c r="E2066" s="1">
        <v>2</v>
      </c>
      <c r="F2066" s="1">
        <v>1999</v>
      </c>
      <c r="G2066" s="1">
        <v>399.8</v>
      </c>
      <c r="H2066" s="1" t="s">
        <v>1805</v>
      </c>
      <c r="I2066" s="1" t="s">
        <v>1802</v>
      </c>
      <c r="J2066" s="1" t="s">
        <v>1802</v>
      </c>
      <c r="K2066" s="1" t="s">
        <v>1803</v>
      </c>
      <c r="L2066" s="1">
        <v>50</v>
      </c>
      <c r="M2066" s="1">
        <v>1506</v>
      </c>
      <c r="N2066">
        <f t="shared" si="288"/>
        <v>3598.2</v>
      </c>
      <c r="O2066">
        <f t="shared" si="289"/>
        <v>3012</v>
      </c>
      <c r="P2066">
        <f t="shared" si="290"/>
        <v>586.19999999999982</v>
      </c>
      <c r="Q2066">
        <f t="shared" si="291"/>
        <v>0.16291479072869763</v>
      </c>
      <c r="R2066">
        <f t="shared" si="292"/>
        <v>3598.2</v>
      </c>
      <c r="S2066">
        <f t="shared" si="293"/>
        <v>586.19999999999982</v>
      </c>
      <c r="T2066" t="str">
        <f t="shared" si="294"/>
        <v>Jun</v>
      </c>
      <c r="U2066" t="str">
        <f t="shared" si="295"/>
        <v>Jun-2024</v>
      </c>
      <c r="V2066" s="3">
        <f t="shared" si="296"/>
        <v>45444</v>
      </c>
      <c r="W2066" t="str">
        <f>VLOOKUP(D2066,Products!A:G,3,FALSE)</f>
        <v>Beauty &amp; Personal Care</v>
      </c>
      <c r="X2066" t="str">
        <f>VLOOKUP(D2066,Products!A:G,2,FALSE)</f>
        <v>Perfume</v>
      </c>
    </row>
    <row r="2067" spans="1:24">
      <c r="A2067" s="1" t="s">
        <v>3879</v>
      </c>
      <c r="B2067" s="2">
        <v>45563</v>
      </c>
      <c r="C2067" s="1" t="s">
        <v>345</v>
      </c>
      <c r="D2067" s="1" t="s">
        <v>1768</v>
      </c>
      <c r="E2067" s="1">
        <v>2</v>
      </c>
      <c r="F2067" s="1">
        <v>399</v>
      </c>
      <c r="G2067" s="1">
        <v>199.5</v>
      </c>
      <c r="H2067" s="1" t="s">
        <v>1801</v>
      </c>
      <c r="I2067" s="1" t="s">
        <v>1802</v>
      </c>
      <c r="J2067" s="1" t="s">
        <v>1802</v>
      </c>
      <c r="K2067" s="1" t="s">
        <v>1807</v>
      </c>
      <c r="L2067" s="1">
        <v>50</v>
      </c>
      <c r="M2067" s="1">
        <v>322</v>
      </c>
      <c r="N2067">
        <f t="shared" si="288"/>
        <v>598.5</v>
      </c>
      <c r="O2067">
        <f t="shared" si="289"/>
        <v>644</v>
      </c>
      <c r="P2067">
        <f t="shared" si="290"/>
        <v>-45.5</v>
      </c>
      <c r="Q2067">
        <f t="shared" si="291"/>
        <v>-7.6023391812865493E-2</v>
      </c>
      <c r="R2067">
        <f t="shared" si="292"/>
        <v>598.5</v>
      </c>
      <c r="S2067">
        <f t="shared" si="293"/>
        <v>-45.5</v>
      </c>
      <c r="T2067" t="str">
        <f t="shared" si="294"/>
        <v>Sep</v>
      </c>
      <c r="U2067" t="str">
        <f t="shared" si="295"/>
        <v>Sep-2024</v>
      </c>
      <c r="V2067" s="3">
        <f t="shared" si="296"/>
        <v>45536</v>
      </c>
      <c r="W2067" t="str">
        <f>VLOOKUP(D2067,Products!A:G,3,FALSE)</f>
        <v>Beauty &amp; Personal Care</v>
      </c>
      <c r="X2067" t="str">
        <f>VLOOKUP(D2067,Products!A:G,2,FALSE)</f>
        <v>Skin Care Kit</v>
      </c>
    </row>
    <row r="2068" spans="1:24">
      <c r="A2068" s="1" t="s">
        <v>3880</v>
      </c>
      <c r="B2068" s="2">
        <v>45774</v>
      </c>
      <c r="C2068" s="1" t="s">
        <v>1532</v>
      </c>
      <c r="D2068" s="1" t="s">
        <v>1751</v>
      </c>
      <c r="E2068" s="1">
        <v>2</v>
      </c>
      <c r="F2068" s="1">
        <v>1599</v>
      </c>
      <c r="G2068" s="1">
        <v>799.5</v>
      </c>
      <c r="H2068" s="1" t="s">
        <v>1823</v>
      </c>
      <c r="I2068" s="1" t="s">
        <v>1802</v>
      </c>
      <c r="J2068" s="1" t="s">
        <v>1802</v>
      </c>
      <c r="K2068" s="1" t="s">
        <v>1810</v>
      </c>
      <c r="L2068" s="1">
        <v>60</v>
      </c>
      <c r="M2068" s="1">
        <v>1023</v>
      </c>
      <c r="N2068">
        <f t="shared" si="288"/>
        <v>2398.5</v>
      </c>
      <c r="O2068">
        <f t="shared" si="289"/>
        <v>2046</v>
      </c>
      <c r="P2068">
        <f t="shared" si="290"/>
        <v>352.5</v>
      </c>
      <c r="Q2068">
        <f t="shared" si="291"/>
        <v>0.14696685428392744</v>
      </c>
      <c r="R2068">
        <f t="shared" si="292"/>
        <v>2398.5</v>
      </c>
      <c r="S2068">
        <f t="shared" si="293"/>
        <v>352.5</v>
      </c>
      <c r="T2068" t="str">
        <f t="shared" si="294"/>
        <v>Apr</v>
      </c>
      <c r="U2068" t="str">
        <f t="shared" si="295"/>
        <v>Apr-2025</v>
      </c>
      <c r="V2068" s="3">
        <f t="shared" si="296"/>
        <v>45748</v>
      </c>
      <c r="W2068" t="str">
        <f>VLOOKUP(D2068,Products!A:G,3,FALSE)</f>
        <v>Beauty &amp; Personal Care</v>
      </c>
      <c r="X2068" t="str">
        <f>VLOOKUP(D2068,Products!A:G,2,FALSE)</f>
        <v>Face Wash</v>
      </c>
    </row>
    <row r="2069" spans="1:24">
      <c r="A2069" s="1" t="s">
        <v>3881</v>
      </c>
      <c r="B2069" s="2">
        <v>45632</v>
      </c>
      <c r="C2069" s="1" t="s">
        <v>1384</v>
      </c>
      <c r="D2069" s="1" t="s">
        <v>1759</v>
      </c>
      <c r="E2069" s="1">
        <v>3</v>
      </c>
      <c r="F2069" s="1">
        <v>2499</v>
      </c>
      <c r="G2069" s="1">
        <v>0</v>
      </c>
      <c r="H2069" s="1" t="s">
        <v>1805</v>
      </c>
      <c r="I2069" s="1" t="s">
        <v>1802</v>
      </c>
      <c r="J2069" s="1" t="s">
        <v>1802</v>
      </c>
      <c r="K2069" s="1" t="s">
        <v>1807</v>
      </c>
      <c r="L2069" s="1">
        <v>80</v>
      </c>
      <c r="M2069" s="1">
        <v>1430</v>
      </c>
      <c r="N2069">
        <f t="shared" si="288"/>
        <v>7497</v>
      </c>
      <c r="O2069">
        <f t="shared" si="289"/>
        <v>4290</v>
      </c>
      <c r="P2069">
        <f t="shared" si="290"/>
        <v>3207</v>
      </c>
      <c r="Q2069">
        <f t="shared" si="291"/>
        <v>0.42777110844337735</v>
      </c>
      <c r="R2069">
        <f t="shared" si="292"/>
        <v>7497</v>
      </c>
      <c r="S2069">
        <f t="shared" si="293"/>
        <v>3207</v>
      </c>
      <c r="T2069" t="str">
        <f t="shared" si="294"/>
        <v>Dec</v>
      </c>
      <c r="U2069" t="str">
        <f t="shared" si="295"/>
        <v>Dec-2024</v>
      </c>
      <c r="V2069" s="3">
        <f t="shared" si="296"/>
        <v>45627</v>
      </c>
      <c r="W2069" t="str">
        <f>VLOOKUP(D2069,Products!A:G,3,FALSE)</f>
        <v>Beauty &amp; Personal Care</v>
      </c>
      <c r="X2069" t="str">
        <f>VLOOKUP(D2069,Products!A:G,2,FALSE)</f>
        <v>Trimmer</v>
      </c>
    </row>
    <row r="2070" spans="1:24">
      <c r="A2070" s="1" t="s">
        <v>3882</v>
      </c>
      <c r="B2070" s="2">
        <v>45309</v>
      </c>
      <c r="C2070" s="1" t="s">
        <v>1405</v>
      </c>
      <c r="D2070" s="1" t="s">
        <v>1733</v>
      </c>
      <c r="E2070" s="1">
        <v>3</v>
      </c>
      <c r="F2070" s="1">
        <v>799</v>
      </c>
      <c r="G2070" s="1">
        <v>0</v>
      </c>
      <c r="H2070" s="1" t="s">
        <v>1821</v>
      </c>
      <c r="I2070" s="1" t="s">
        <v>1815</v>
      </c>
      <c r="J2070" s="1" t="s">
        <v>1815</v>
      </c>
      <c r="K2070" s="1" t="s">
        <v>1813</v>
      </c>
      <c r="L2070" s="1">
        <v>50</v>
      </c>
      <c r="M2070" s="1">
        <v>538</v>
      </c>
      <c r="N2070">
        <f t="shared" si="288"/>
        <v>2397</v>
      </c>
      <c r="O2070">
        <f t="shared" si="289"/>
        <v>1614</v>
      </c>
      <c r="P2070">
        <f t="shared" si="290"/>
        <v>783</v>
      </c>
      <c r="Q2070">
        <f t="shared" si="291"/>
        <v>0.32665832290362956</v>
      </c>
      <c r="R2070">
        <f t="shared" si="292"/>
        <v>0</v>
      </c>
      <c r="S2070">
        <f t="shared" si="293"/>
        <v>0</v>
      </c>
      <c r="T2070" t="str">
        <f t="shared" si="294"/>
        <v>Jan</v>
      </c>
      <c r="U2070" t="str">
        <f t="shared" si="295"/>
        <v>Jan-2024</v>
      </c>
      <c r="V2070" s="3">
        <f t="shared" si="296"/>
        <v>45292</v>
      </c>
      <c r="W2070" t="str">
        <f>VLOOKUP(D2070,Products!A:G,3,FALSE)</f>
        <v>Home &amp; Kitchen</v>
      </c>
      <c r="X2070" t="str">
        <f>VLOOKUP(D2070,Products!A:G,2,FALSE)</f>
        <v>Cookware Set</v>
      </c>
    </row>
    <row r="2071" spans="1:24">
      <c r="A2071" s="1" t="s">
        <v>3883</v>
      </c>
      <c r="B2071" s="2">
        <v>45831</v>
      </c>
      <c r="C2071" s="1" t="s">
        <v>1090</v>
      </c>
      <c r="D2071" s="1" t="s">
        <v>1766</v>
      </c>
      <c r="E2071" s="1">
        <v>2</v>
      </c>
      <c r="F2071" s="1">
        <v>2999</v>
      </c>
      <c r="G2071" s="1">
        <v>299.89999999999998</v>
      </c>
      <c r="H2071" s="1" t="s">
        <v>1801</v>
      </c>
      <c r="I2071" s="1" t="s">
        <v>1802</v>
      </c>
      <c r="J2071" s="1" t="s">
        <v>1802</v>
      </c>
      <c r="K2071" s="1" t="s">
        <v>1803</v>
      </c>
      <c r="L2071" s="1">
        <v>70</v>
      </c>
      <c r="M2071" s="1">
        <v>1870</v>
      </c>
      <c r="N2071">
        <f t="shared" si="288"/>
        <v>5698.1</v>
      </c>
      <c r="O2071">
        <f t="shared" si="289"/>
        <v>3740</v>
      </c>
      <c r="P2071">
        <f t="shared" si="290"/>
        <v>1958.1000000000004</v>
      </c>
      <c r="Q2071">
        <f t="shared" si="291"/>
        <v>0.34364086274372163</v>
      </c>
      <c r="R2071">
        <f t="shared" si="292"/>
        <v>5698.1</v>
      </c>
      <c r="S2071">
        <f t="shared" si="293"/>
        <v>1958.1000000000004</v>
      </c>
      <c r="T2071" t="str">
        <f t="shared" si="294"/>
        <v>Jun</v>
      </c>
      <c r="U2071" t="str">
        <f t="shared" si="295"/>
        <v>Jun-2025</v>
      </c>
      <c r="V2071" s="3">
        <f t="shared" si="296"/>
        <v>45809</v>
      </c>
      <c r="W2071" t="str">
        <f>VLOOKUP(D2071,Products!A:G,3,FALSE)</f>
        <v>Beauty &amp; Personal Care</v>
      </c>
      <c r="X2071" t="str">
        <f>VLOOKUP(D2071,Products!A:G,2,FALSE)</f>
        <v>Skin Care Kit</v>
      </c>
    </row>
    <row r="2072" spans="1:24">
      <c r="A2072" s="1" t="s">
        <v>3884</v>
      </c>
      <c r="B2072" s="2">
        <v>45742</v>
      </c>
      <c r="C2072" s="1" t="s">
        <v>1213</v>
      </c>
      <c r="D2072" s="1" t="s">
        <v>1674</v>
      </c>
      <c r="E2072" s="1">
        <v>1</v>
      </c>
      <c r="F2072" s="1">
        <v>599</v>
      </c>
      <c r="G2072" s="1">
        <v>59.9</v>
      </c>
      <c r="H2072" s="1" t="s">
        <v>1823</v>
      </c>
      <c r="I2072" s="1" t="s">
        <v>1802</v>
      </c>
      <c r="J2072" s="1" t="s">
        <v>1809</v>
      </c>
      <c r="K2072" s="1" t="s">
        <v>1817</v>
      </c>
      <c r="L2072" s="1">
        <v>70</v>
      </c>
      <c r="M2072" s="1">
        <v>470</v>
      </c>
      <c r="N2072">
        <f t="shared" si="288"/>
        <v>539.1</v>
      </c>
      <c r="O2072">
        <f t="shared" si="289"/>
        <v>470</v>
      </c>
      <c r="P2072">
        <f t="shared" si="290"/>
        <v>69.100000000000023</v>
      </c>
      <c r="Q2072">
        <f t="shared" si="291"/>
        <v>0.12817659061398631</v>
      </c>
      <c r="R2072">
        <f t="shared" si="292"/>
        <v>539.1</v>
      </c>
      <c r="S2072">
        <f t="shared" si="293"/>
        <v>69.100000000000023</v>
      </c>
      <c r="T2072" t="str">
        <f t="shared" si="294"/>
        <v>Mar</v>
      </c>
      <c r="U2072" t="str">
        <f t="shared" si="295"/>
        <v>Mar-2025</v>
      </c>
      <c r="V2072" s="3">
        <f t="shared" si="296"/>
        <v>45717</v>
      </c>
      <c r="W2072" t="str">
        <f>VLOOKUP(D2072,Products!A:G,3,FALSE)</f>
        <v>Electronics</v>
      </c>
      <c r="X2072" t="str">
        <f>VLOOKUP(D2072,Products!A:G,2,FALSE)</f>
        <v>Laptop</v>
      </c>
    </row>
    <row r="2073" spans="1:24">
      <c r="A2073" s="1" t="s">
        <v>3885</v>
      </c>
      <c r="B2073" s="2">
        <v>45362</v>
      </c>
      <c r="C2073" s="1" t="s">
        <v>1317</v>
      </c>
      <c r="D2073" s="1" t="s">
        <v>1793</v>
      </c>
      <c r="E2073" s="1">
        <v>1</v>
      </c>
      <c r="F2073" s="1">
        <v>299</v>
      </c>
      <c r="G2073" s="1">
        <v>74.75</v>
      </c>
      <c r="H2073" s="1" t="s">
        <v>1805</v>
      </c>
      <c r="I2073" s="1" t="s">
        <v>1802</v>
      </c>
      <c r="J2073" s="1" t="s">
        <v>1802</v>
      </c>
      <c r="K2073" s="1" t="s">
        <v>1813</v>
      </c>
      <c r="L2073" s="1">
        <v>50</v>
      </c>
      <c r="M2073" s="1">
        <v>221</v>
      </c>
      <c r="N2073">
        <f t="shared" si="288"/>
        <v>224.25</v>
      </c>
      <c r="O2073">
        <f t="shared" si="289"/>
        <v>221</v>
      </c>
      <c r="P2073">
        <f t="shared" si="290"/>
        <v>3.25</v>
      </c>
      <c r="Q2073">
        <f t="shared" si="291"/>
        <v>1.4492753623188406E-2</v>
      </c>
      <c r="R2073">
        <f t="shared" si="292"/>
        <v>224.25</v>
      </c>
      <c r="S2073">
        <f t="shared" si="293"/>
        <v>3.25</v>
      </c>
      <c r="T2073" t="str">
        <f t="shared" si="294"/>
        <v>Mar</v>
      </c>
      <c r="U2073" t="str">
        <f t="shared" si="295"/>
        <v>Mar-2024</v>
      </c>
      <c r="V2073" s="3">
        <f t="shared" si="296"/>
        <v>45352</v>
      </c>
      <c r="W2073" t="str">
        <f>VLOOKUP(D2073,Products!A:G,3,FALSE)</f>
        <v>Sports &amp; Fitness</v>
      </c>
      <c r="X2073" t="str">
        <f>VLOOKUP(D2073,Products!A:G,2,FALSE)</f>
        <v>Fitness Band</v>
      </c>
    </row>
    <row r="2074" spans="1:24">
      <c r="A2074" s="1" t="s">
        <v>3886</v>
      </c>
      <c r="B2074" s="2">
        <v>45488</v>
      </c>
      <c r="C2074" s="1" t="s">
        <v>945</v>
      </c>
      <c r="D2074" s="1" t="s">
        <v>1752</v>
      </c>
      <c r="E2074" s="1">
        <v>2</v>
      </c>
      <c r="F2074" s="1">
        <v>2999</v>
      </c>
      <c r="G2074" s="1">
        <v>0</v>
      </c>
      <c r="H2074" s="1" t="s">
        <v>1805</v>
      </c>
      <c r="I2074" s="1" t="s">
        <v>1815</v>
      </c>
      <c r="J2074" s="1" t="s">
        <v>1815</v>
      </c>
      <c r="K2074" s="1" t="s">
        <v>1813</v>
      </c>
      <c r="L2074" s="1">
        <v>100</v>
      </c>
      <c r="M2074" s="1">
        <v>1877</v>
      </c>
      <c r="N2074">
        <f t="shared" si="288"/>
        <v>5998</v>
      </c>
      <c r="O2074">
        <f t="shared" si="289"/>
        <v>3754</v>
      </c>
      <c r="P2074">
        <f t="shared" si="290"/>
        <v>2244</v>
      </c>
      <c r="Q2074">
        <f t="shared" si="291"/>
        <v>0.37412470823607868</v>
      </c>
      <c r="R2074">
        <f t="shared" si="292"/>
        <v>0</v>
      </c>
      <c r="S2074">
        <f t="shared" si="293"/>
        <v>0</v>
      </c>
      <c r="T2074" t="str">
        <f t="shared" si="294"/>
        <v>Jul</v>
      </c>
      <c r="U2074" t="str">
        <f t="shared" si="295"/>
        <v>Jul-2024</v>
      </c>
      <c r="V2074" s="3">
        <f t="shared" si="296"/>
        <v>45474</v>
      </c>
      <c r="W2074" t="str">
        <f>VLOOKUP(D2074,Products!A:G,3,FALSE)</f>
        <v>Beauty &amp; Personal Care</v>
      </c>
      <c r="X2074" t="str">
        <f>VLOOKUP(D2074,Products!A:G,2,FALSE)</f>
        <v>Face Wash</v>
      </c>
    </row>
    <row r="2075" spans="1:24">
      <c r="A2075" s="1" t="s">
        <v>3887</v>
      </c>
      <c r="B2075" s="2">
        <v>45292</v>
      </c>
      <c r="C2075" s="1" t="s">
        <v>216</v>
      </c>
      <c r="D2075" s="1" t="s">
        <v>1714</v>
      </c>
      <c r="E2075" s="1">
        <v>1</v>
      </c>
      <c r="F2075" s="1">
        <v>4999</v>
      </c>
      <c r="G2075" s="1">
        <v>0</v>
      </c>
      <c r="H2075" s="1" t="s">
        <v>1823</v>
      </c>
      <c r="I2075" s="1" t="s">
        <v>1802</v>
      </c>
      <c r="J2075" s="1" t="s">
        <v>1802</v>
      </c>
      <c r="K2075" s="1" t="s">
        <v>1819</v>
      </c>
      <c r="L2075" s="1">
        <v>50</v>
      </c>
      <c r="M2075" s="1">
        <v>3985</v>
      </c>
      <c r="N2075">
        <f t="shared" si="288"/>
        <v>4999</v>
      </c>
      <c r="O2075">
        <f t="shared" si="289"/>
        <v>3985</v>
      </c>
      <c r="P2075">
        <f t="shared" si="290"/>
        <v>1014</v>
      </c>
      <c r="Q2075">
        <f t="shared" si="291"/>
        <v>0.20284056811362272</v>
      </c>
      <c r="R2075">
        <f t="shared" si="292"/>
        <v>4999</v>
      </c>
      <c r="S2075">
        <f t="shared" si="293"/>
        <v>1014</v>
      </c>
      <c r="T2075" t="str">
        <f t="shared" si="294"/>
        <v>Jan</v>
      </c>
      <c r="U2075" t="str">
        <f t="shared" si="295"/>
        <v>Jan-2024</v>
      </c>
      <c r="V2075" s="3">
        <f t="shared" si="296"/>
        <v>45292</v>
      </c>
      <c r="W2075" t="str">
        <f>VLOOKUP(D2075,Products!A:G,3,FALSE)</f>
        <v>Fashion</v>
      </c>
      <c r="X2075" t="str">
        <f>VLOOKUP(D2075,Products!A:G,2,FALSE)</f>
        <v>Jacket</v>
      </c>
    </row>
    <row r="2076" spans="1:24">
      <c r="A2076" s="1" t="s">
        <v>3888</v>
      </c>
      <c r="B2076" s="2">
        <v>45900</v>
      </c>
      <c r="C2076" s="1" t="s">
        <v>422</v>
      </c>
      <c r="D2076" s="1" t="s">
        <v>1688</v>
      </c>
      <c r="E2076" s="1">
        <v>1</v>
      </c>
      <c r="F2076" s="1">
        <v>999</v>
      </c>
      <c r="G2076" s="1">
        <v>99.9</v>
      </c>
      <c r="H2076" s="1" t="s">
        <v>1823</v>
      </c>
      <c r="I2076" s="1" t="s">
        <v>1802</v>
      </c>
      <c r="J2076" s="1" t="s">
        <v>1802</v>
      </c>
      <c r="K2076" s="1" t="s">
        <v>1810</v>
      </c>
      <c r="L2076" s="1">
        <v>40</v>
      </c>
      <c r="M2076" s="1">
        <v>813</v>
      </c>
      <c r="N2076">
        <f t="shared" si="288"/>
        <v>899.1</v>
      </c>
      <c r="O2076">
        <f t="shared" si="289"/>
        <v>813</v>
      </c>
      <c r="P2076">
        <f t="shared" si="290"/>
        <v>86.100000000000023</v>
      </c>
      <c r="Q2076">
        <f t="shared" si="291"/>
        <v>9.576242909576245E-2</v>
      </c>
      <c r="R2076">
        <f t="shared" si="292"/>
        <v>899.1</v>
      </c>
      <c r="S2076">
        <f t="shared" si="293"/>
        <v>86.100000000000023</v>
      </c>
      <c r="T2076" t="str">
        <f t="shared" si="294"/>
        <v>Aug</v>
      </c>
      <c r="U2076" t="str">
        <f t="shared" si="295"/>
        <v>Aug-2025</v>
      </c>
      <c r="V2076" s="3">
        <f t="shared" si="296"/>
        <v>45870</v>
      </c>
      <c r="W2076" t="str">
        <f>VLOOKUP(D2076,Products!A:G,3,FALSE)</f>
        <v>Electronics</v>
      </c>
      <c r="X2076" t="str">
        <f>VLOOKUP(D2076,Products!A:G,2,FALSE)</f>
        <v>Smartwatch</v>
      </c>
    </row>
    <row r="2077" spans="1:24">
      <c r="A2077" s="1" t="s">
        <v>3889</v>
      </c>
      <c r="B2077" s="2">
        <v>45533</v>
      </c>
      <c r="C2077" s="1" t="s">
        <v>669</v>
      </c>
      <c r="D2077" s="1" t="s">
        <v>1711</v>
      </c>
      <c r="E2077" s="1">
        <v>2</v>
      </c>
      <c r="F2077" s="1">
        <v>1599</v>
      </c>
      <c r="G2077" s="1">
        <v>319.8</v>
      </c>
      <c r="H2077" s="1" t="s">
        <v>1801</v>
      </c>
      <c r="I2077" s="1" t="s">
        <v>1802</v>
      </c>
      <c r="J2077" s="1" t="s">
        <v>1802</v>
      </c>
      <c r="K2077" s="1" t="s">
        <v>1813</v>
      </c>
      <c r="L2077" s="1">
        <v>50</v>
      </c>
      <c r="M2077" s="1">
        <v>1180</v>
      </c>
      <c r="N2077">
        <f t="shared" si="288"/>
        <v>2878.2</v>
      </c>
      <c r="O2077">
        <f t="shared" si="289"/>
        <v>2360</v>
      </c>
      <c r="P2077">
        <f t="shared" si="290"/>
        <v>518.19999999999982</v>
      </c>
      <c r="Q2077">
        <f t="shared" si="291"/>
        <v>0.18004308248210682</v>
      </c>
      <c r="R2077">
        <f t="shared" si="292"/>
        <v>2878.2</v>
      </c>
      <c r="S2077">
        <f t="shared" si="293"/>
        <v>518.19999999999982</v>
      </c>
      <c r="T2077" t="str">
        <f t="shared" si="294"/>
        <v>Aug</v>
      </c>
      <c r="U2077" t="str">
        <f t="shared" si="295"/>
        <v>Aug-2024</v>
      </c>
      <c r="V2077" s="3">
        <f t="shared" si="296"/>
        <v>45505</v>
      </c>
      <c r="W2077" t="str">
        <f>VLOOKUP(D2077,Products!A:G,3,FALSE)</f>
        <v>Fashion</v>
      </c>
      <c r="X2077" t="str">
        <f>VLOOKUP(D2077,Products!A:G,2,FALSE)</f>
        <v>Sneakers</v>
      </c>
    </row>
    <row r="2078" spans="1:24">
      <c r="A2078" s="1" t="s">
        <v>3890</v>
      </c>
      <c r="B2078" s="2">
        <v>45878</v>
      </c>
      <c r="C2078" s="1" t="s">
        <v>1497</v>
      </c>
      <c r="D2078" s="1" t="s">
        <v>1797</v>
      </c>
      <c r="E2078" s="1">
        <v>3</v>
      </c>
      <c r="F2078" s="1">
        <v>399</v>
      </c>
      <c r="G2078" s="1">
        <v>179.55</v>
      </c>
      <c r="H2078" s="1" t="s">
        <v>1821</v>
      </c>
      <c r="I2078" s="1" t="s">
        <v>1802</v>
      </c>
      <c r="J2078" s="1" t="s">
        <v>1802</v>
      </c>
      <c r="K2078" s="1" t="s">
        <v>1813</v>
      </c>
      <c r="L2078" s="1">
        <v>70</v>
      </c>
      <c r="M2078" s="1">
        <v>278</v>
      </c>
      <c r="N2078">
        <f t="shared" si="288"/>
        <v>1017.45</v>
      </c>
      <c r="O2078">
        <f t="shared" si="289"/>
        <v>834</v>
      </c>
      <c r="P2078">
        <f t="shared" si="290"/>
        <v>183.45000000000005</v>
      </c>
      <c r="Q2078">
        <f t="shared" si="291"/>
        <v>0.18030370042753949</v>
      </c>
      <c r="R2078">
        <f t="shared" si="292"/>
        <v>1017.45</v>
      </c>
      <c r="S2078">
        <f t="shared" si="293"/>
        <v>183.45000000000005</v>
      </c>
      <c r="T2078" t="str">
        <f t="shared" si="294"/>
        <v>Aug</v>
      </c>
      <c r="U2078" t="str">
        <f t="shared" si="295"/>
        <v>Aug-2025</v>
      </c>
      <c r="V2078" s="3">
        <f t="shared" si="296"/>
        <v>45870</v>
      </c>
      <c r="W2078" t="str">
        <f>VLOOKUP(D2078,Products!A:G,3,FALSE)</f>
        <v>Sports &amp; Fitness</v>
      </c>
      <c r="X2078" t="str">
        <f>VLOOKUP(D2078,Products!A:G,2,FALSE)</f>
        <v>Cricket Bat</v>
      </c>
    </row>
    <row r="2079" spans="1:24">
      <c r="A2079" s="1" t="s">
        <v>3891</v>
      </c>
      <c r="B2079" s="2">
        <v>45557</v>
      </c>
      <c r="C2079" s="1" t="s">
        <v>833</v>
      </c>
      <c r="D2079" s="1" t="s">
        <v>1725</v>
      </c>
      <c r="E2079" s="1">
        <v>2</v>
      </c>
      <c r="F2079" s="1">
        <v>2499</v>
      </c>
      <c r="G2079" s="1">
        <v>499.8</v>
      </c>
      <c r="H2079" s="1" t="s">
        <v>1821</v>
      </c>
      <c r="I2079" s="1" t="s">
        <v>1802</v>
      </c>
      <c r="J2079" s="1" t="s">
        <v>1802</v>
      </c>
      <c r="K2079" s="1" t="s">
        <v>1810</v>
      </c>
      <c r="L2079" s="1">
        <v>50</v>
      </c>
      <c r="M2079" s="1">
        <v>1833</v>
      </c>
      <c r="N2079">
        <f t="shared" si="288"/>
        <v>4498.2</v>
      </c>
      <c r="O2079">
        <f t="shared" si="289"/>
        <v>3666</v>
      </c>
      <c r="P2079">
        <f t="shared" si="290"/>
        <v>832.19999999999982</v>
      </c>
      <c r="Q2079">
        <f t="shared" si="291"/>
        <v>0.18500733626784044</v>
      </c>
      <c r="R2079">
        <f t="shared" si="292"/>
        <v>4498.2</v>
      </c>
      <c r="S2079">
        <f t="shared" si="293"/>
        <v>832.19999999999982</v>
      </c>
      <c r="T2079" t="str">
        <f t="shared" si="294"/>
        <v>Sep</v>
      </c>
      <c r="U2079" t="str">
        <f t="shared" si="295"/>
        <v>Sep-2024</v>
      </c>
      <c r="V2079" s="3">
        <f t="shared" si="296"/>
        <v>45536</v>
      </c>
      <c r="W2079" t="str">
        <f>VLOOKUP(D2079,Products!A:G,3,FALSE)</f>
        <v>Home &amp; Kitchen</v>
      </c>
      <c r="X2079" t="str">
        <f>VLOOKUP(D2079,Products!A:G,2,FALSE)</f>
        <v>Mixer Grinder</v>
      </c>
    </row>
    <row r="2080" spans="1:24">
      <c r="A2080" s="1" t="s">
        <v>3892</v>
      </c>
      <c r="B2080" s="2">
        <v>45615</v>
      </c>
      <c r="C2080" s="1" t="s">
        <v>1542</v>
      </c>
      <c r="D2080" s="1" t="s">
        <v>1681</v>
      </c>
      <c r="E2080" s="1">
        <v>3</v>
      </c>
      <c r="F2080" s="1">
        <v>799</v>
      </c>
      <c r="G2080" s="1">
        <v>0</v>
      </c>
      <c r="H2080" s="1" t="s">
        <v>1801</v>
      </c>
      <c r="I2080" s="1" t="s">
        <v>1802</v>
      </c>
      <c r="J2080" s="1" t="s">
        <v>1802</v>
      </c>
      <c r="K2080" s="1" t="s">
        <v>1813</v>
      </c>
      <c r="L2080" s="1">
        <v>80</v>
      </c>
      <c r="M2080" s="1">
        <v>645</v>
      </c>
      <c r="N2080">
        <f t="shared" si="288"/>
        <v>2397</v>
      </c>
      <c r="O2080">
        <f t="shared" si="289"/>
        <v>1935</v>
      </c>
      <c r="P2080">
        <f t="shared" si="290"/>
        <v>462</v>
      </c>
      <c r="Q2080">
        <f t="shared" si="291"/>
        <v>0.19274092615769711</v>
      </c>
      <c r="R2080">
        <f t="shared" si="292"/>
        <v>2397</v>
      </c>
      <c r="S2080">
        <f t="shared" si="293"/>
        <v>462</v>
      </c>
      <c r="T2080" t="str">
        <f t="shared" si="294"/>
        <v>Nov</v>
      </c>
      <c r="U2080" t="str">
        <f t="shared" si="295"/>
        <v>Nov-2024</v>
      </c>
      <c r="V2080" s="3">
        <f t="shared" si="296"/>
        <v>45597</v>
      </c>
      <c r="W2080" t="str">
        <f>VLOOKUP(D2080,Products!A:G,3,FALSE)</f>
        <v>Electronics</v>
      </c>
      <c r="X2080" t="str">
        <f>VLOOKUP(D2080,Products!A:G,2,FALSE)</f>
        <v>Headphones</v>
      </c>
    </row>
    <row r="2081" spans="1:24">
      <c r="A2081" s="1" t="s">
        <v>3893</v>
      </c>
      <c r="B2081" s="2">
        <v>45736</v>
      </c>
      <c r="C2081" s="1" t="s">
        <v>1656</v>
      </c>
      <c r="D2081" s="1" t="s">
        <v>1728</v>
      </c>
      <c r="E2081" s="1">
        <v>2</v>
      </c>
      <c r="F2081" s="1">
        <v>4999</v>
      </c>
      <c r="G2081" s="1">
        <v>499.9</v>
      </c>
      <c r="H2081" s="1" t="s">
        <v>1821</v>
      </c>
      <c r="I2081" s="1" t="s">
        <v>1802</v>
      </c>
      <c r="J2081" s="1" t="s">
        <v>1809</v>
      </c>
      <c r="K2081" s="1" t="s">
        <v>1807</v>
      </c>
      <c r="L2081" s="1">
        <v>80</v>
      </c>
      <c r="M2081" s="1">
        <v>3040</v>
      </c>
      <c r="N2081">
        <f t="shared" si="288"/>
        <v>9498.1</v>
      </c>
      <c r="O2081">
        <f t="shared" si="289"/>
        <v>6080</v>
      </c>
      <c r="P2081">
        <f t="shared" si="290"/>
        <v>3418.1000000000004</v>
      </c>
      <c r="Q2081">
        <f t="shared" si="291"/>
        <v>0.359871974394879</v>
      </c>
      <c r="R2081">
        <f t="shared" si="292"/>
        <v>9498.1</v>
      </c>
      <c r="S2081">
        <f t="shared" si="293"/>
        <v>3418.1000000000004</v>
      </c>
      <c r="T2081" t="str">
        <f t="shared" si="294"/>
        <v>Mar</v>
      </c>
      <c r="U2081" t="str">
        <f t="shared" si="295"/>
        <v>Mar-2025</v>
      </c>
      <c r="V2081" s="3">
        <f t="shared" si="296"/>
        <v>45717</v>
      </c>
      <c r="W2081" t="str">
        <f>VLOOKUP(D2081,Products!A:G,3,FALSE)</f>
        <v>Home &amp; Kitchen</v>
      </c>
      <c r="X2081" t="str">
        <f>VLOOKUP(D2081,Products!A:G,2,FALSE)</f>
        <v>Air Fryer</v>
      </c>
    </row>
    <row r="2082" spans="1:24">
      <c r="A2082" s="1" t="s">
        <v>3894</v>
      </c>
      <c r="B2082" s="2">
        <v>45408</v>
      </c>
      <c r="C2082" s="1" t="s">
        <v>1129</v>
      </c>
      <c r="D2082" s="1" t="s">
        <v>1695</v>
      </c>
      <c r="E2082" s="1">
        <v>1</v>
      </c>
      <c r="F2082" s="1">
        <v>1999</v>
      </c>
      <c r="G2082" s="1">
        <v>199.9</v>
      </c>
      <c r="H2082" s="1" t="s">
        <v>1805</v>
      </c>
      <c r="I2082" s="1" t="s">
        <v>1802</v>
      </c>
      <c r="J2082" s="1" t="s">
        <v>1802</v>
      </c>
      <c r="K2082" s="1" t="s">
        <v>1813</v>
      </c>
      <c r="L2082" s="1">
        <v>60</v>
      </c>
      <c r="M2082" s="1">
        <v>1597</v>
      </c>
      <c r="N2082">
        <f t="shared" si="288"/>
        <v>1799.1</v>
      </c>
      <c r="O2082">
        <f t="shared" si="289"/>
        <v>1597</v>
      </c>
      <c r="P2082">
        <f t="shared" si="290"/>
        <v>202.09999999999991</v>
      </c>
      <c r="Q2082">
        <f t="shared" si="291"/>
        <v>0.11233394475015281</v>
      </c>
      <c r="R2082">
        <f t="shared" si="292"/>
        <v>1799.1</v>
      </c>
      <c r="S2082">
        <f t="shared" si="293"/>
        <v>202.09999999999991</v>
      </c>
      <c r="T2082" t="str">
        <f t="shared" si="294"/>
        <v>Apr</v>
      </c>
      <c r="U2082" t="str">
        <f t="shared" si="295"/>
        <v>Apr-2024</v>
      </c>
      <c r="V2082" s="3">
        <f t="shared" si="296"/>
        <v>45383</v>
      </c>
      <c r="W2082" t="str">
        <f>VLOOKUP(D2082,Products!A:G,3,FALSE)</f>
        <v>Electronics</v>
      </c>
      <c r="X2082" t="str">
        <f>VLOOKUP(D2082,Products!A:G,2,FALSE)</f>
        <v>Power Bank</v>
      </c>
    </row>
    <row r="2083" spans="1:24">
      <c r="A2083" s="1" t="s">
        <v>3895</v>
      </c>
      <c r="B2083" s="2">
        <v>45766</v>
      </c>
      <c r="C2083" s="1" t="s">
        <v>375</v>
      </c>
      <c r="D2083" s="1" t="s">
        <v>1754</v>
      </c>
      <c r="E2083" s="1">
        <v>1</v>
      </c>
      <c r="F2083" s="1">
        <v>399</v>
      </c>
      <c r="G2083" s="1">
        <v>19.95</v>
      </c>
      <c r="H2083" s="1" t="s">
        <v>1812</v>
      </c>
      <c r="I2083" s="1" t="s">
        <v>1802</v>
      </c>
      <c r="J2083" s="1" t="s">
        <v>1802</v>
      </c>
      <c r="K2083" s="1" t="s">
        <v>1813</v>
      </c>
      <c r="L2083" s="1">
        <v>50</v>
      </c>
      <c r="M2083" s="1">
        <v>252</v>
      </c>
      <c r="N2083">
        <f t="shared" si="288"/>
        <v>379.05</v>
      </c>
      <c r="O2083">
        <f t="shared" si="289"/>
        <v>252</v>
      </c>
      <c r="P2083">
        <f t="shared" si="290"/>
        <v>127.05000000000001</v>
      </c>
      <c r="Q2083">
        <f t="shared" si="291"/>
        <v>0.33518005540166207</v>
      </c>
      <c r="R2083">
        <f t="shared" si="292"/>
        <v>379.05</v>
      </c>
      <c r="S2083">
        <f t="shared" si="293"/>
        <v>127.05000000000001</v>
      </c>
      <c r="T2083" t="str">
        <f t="shared" si="294"/>
        <v>Apr</v>
      </c>
      <c r="U2083" t="str">
        <f t="shared" si="295"/>
        <v>Apr-2025</v>
      </c>
      <c r="V2083" s="3">
        <f t="shared" si="296"/>
        <v>45748</v>
      </c>
      <c r="W2083" t="str">
        <f>VLOOKUP(D2083,Products!A:G,3,FALSE)</f>
        <v>Beauty &amp; Personal Care</v>
      </c>
      <c r="X2083" t="str">
        <f>VLOOKUP(D2083,Products!A:G,2,FALSE)</f>
        <v>Shampoo</v>
      </c>
    </row>
    <row r="2084" spans="1:24">
      <c r="A2084" s="1" t="s">
        <v>3896</v>
      </c>
      <c r="B2084" s="2">
        <v>45716</v>
      </c>
      <c r="C2084" s="1" t="s">
        <v>493</v>
      </c>
      <c r="D2084" s="1" t="s">
        <v>1674</v>
      </c>
      <c r="E2084" s="1">
        <v>2</v>
      </c>
      <c r="F2084" s="1">
        <v>599</v>
      </c>
      <c r="G2084" s="1">
        <v>0</v>
      </c>
      <c r="H2084" s="1" t="s">
        <v>1823</v>
      </c>
      <c r="I2084" s="1" t="s">
        <v>1802</v>
      </c>
      <c r="J2084" s="1" t="s">
        <v>1802</v>
      </c>
      <c r="K2084" s="1" t="s">
        <v>1819</v>
      </c>
      <c r="L2084" s="1">
        <v>60</v>
      </c>
      <c r="M2084" s="1">
        <v>470</v>
      </c>
      <c r="N2084">
        <f t="shared" si="288"/>
        <v>1198</v>
      </c>
      <c r="O2084">
        <f t="shared" si="289"/>
        <v>940</v>
      </c>
      <c r="P2084">
        <f t="shared" si="290"/>
        <v>258</v>
      </c>
      <c r="Q2084">
        <f t="shared" si="291"/>
        <v>0.21535893155258765</v>
      </c>
      <c r="R2084">
        <f t="shared" si="292"/>
        <v>1198</v>
      </c>
      <c r="S2084">
        <f t="shared" si="293"/>
        <v>258</v>
      </c>
      <c r="T2084" t="str">
        <f t="shared" si="294"/>
        <v>Feb</v>
      </c>
      <c r="U2084" t="str">
        <f t="shared" si="295"/>
        <v>Feb-2025</v>
      </c>
      <c r="V2084" s="3">
        <f t="shared" si="296"/>
        <v>45689</v>
      </c>
      <c r="W2084" t="str">
        <f>VLOOKUP(D2084,Products!A:G,3,FALSE)</f>
        <v>Electronics</v>
      </c>
      <c r="X2084" t="str">
        <f>VLOOKUP(D2084,Products!A:G,2,FALSE)</f>
        <v>Laptop</v>
      </c>
    </row>
    <row r="2085" spans="1:24">
      <c r="A2085" s="1" t="s">
        <v>3897</v>
      </c>
      <c r="B2085" s="2">
        <v>45841</v>
      </c>
      <c r="C2085" s="1" t="s">
        <v>1026</v>
      </c>
      <c r="D2085" s="1" t="s">
        <v>1756</v>
      </c>
      <c r="E2085" s="1">
        <v>1</v>
      </c>
      <c r="F2085" s="1">
        <v>299</v>
      </c>
      <c r="G2085" s="1">
        <v>0</v>
      </c>
      <c r="H2085" s="1" t="s">
        <v>1823</v>
      </c>
      <c r="I2085" s="1" t="s">
        <v>1802</v>
      </c>
      <c r="J2085" s="1" t="s">
        <v>1802</v>
      </c>
      <c r="K2085" s="1" t="s">
        <v>1807</v>
      </c>
      <c r="L2085" s="1">
        <v>70</v>
      </c>
      <c r="M2085" s="1">
        <v>223</v>
      </c>
      <c r="N2085">
        <f t="shared" si="288"/>
        <v>299</v>
      </c>
      <c r="O2085">
        <f t="shared" si="289"/>
        <v>223</v>
      </c>
      <c r="P2085">
        <f t="shared" si="290"/>
        <v>76</v>
      </c>
      <c r="Q2085">
        <f t="shared" si="291"/>
        <v>0.25418060200668896</v>
      </c>
      <c r="R2085">
        <f t="shared" si="292"/>
        <v>299</v>
      </c>
      <c r="S2085">
        <f t="shared" si="293"/>
        <v>76</v>
      </c>
      <c r="T2085" t="str">
        <f t="shared" si="294"/>
        <v>Jul</v>
      </c>
      <c r="U2085" t="str">
        <f t="shared" si="295"/>
        <v>Jul-2025</v>
      </c>
      <c r="V2085" s="3">
        <f t="shared" si="296"/>
        <v>45839</v>
      </c>
      <c r="W2085" t="str">
        <f>VLOOKUP(D2085,Products!A:G,3,FALSE)</f>
        <v>Beauty &amp; Personal Care</v>
      </c>
      <c r="X2085" t="str">
        <f>VLOOKUP(D2085,Products!A:G,2,FALSE)</f>
        <v>Shampoo</v>
      </c>
    </row>
    <row r="2086" spans="1:24">
      <c r="A2086" s="1" t="s">
        <v>3898</v>
      </c>
      <c r="B2086" s="2">
        <v>45530</v>
      </c>
      <c r="C2086" s="1" t="s">
        <v>477</v>
      </c>
      <c r="D2086" s="1" t="s">
        <v>1780</v>
      </c>
      <c r="E2086" s="1">
        <v>2</v>
      </c>
      <c r="F2086" s="1">
        <v>2999</v>
      </c>
      <c r="G2086" s="1">
        <v>0</v>
      </c>
      <c r="H2086" s="1" t="s">
        <v>1823</v>
      </c>
      <c r="I2086" s="1" t="s">
        <v>1815</v>
      </c>
      <c r="J2086" s="1" t="s">
        <v>1815</v>
      </c>
      <c r="K2086" s="1" t="s">
        <v>1813</v>
      </c>
      <c r="L2086" s="1">
        <v>80</v>
      </c>
      <c r="M2086" s="1">
        <v>2394</v>
      </c>
      <c r="N2086">
        <f t="shared" si="288"/>
        <v>5998</v>
      </c>
      <c r="O2086">
        <f t="shared" si="289"/>
        <v>4788</v>
      </c>
      <c r="P2086">
        <f t="shared" si="290"/>
        <v>1210</v>
      </c>
      <c r="Q2086">
        <f t="shared" si="291"/>
        <v>0.20173391130376792</v>
      </c>
      <c r="R2086">
        <f t="shared" si="292"/>
        <v>0</v>
      </c>
      <c r="S2086">
        <f t="shared" si="293"/>
        <v>0</v>
      </c>
      <c r="T2086" t="str">
        <f t="shared" si="294"/>
        <v>Aug</v>
      </c>
      <c r="U2086" t="str">
        <f t="shared" si="295"/>
        <v>Aug-2024</v>
      </c>
      <c r="V2086" s="3">
        <f t="shared" si="296"/>
        <v>45505</v>
      </c>
      <c r="W2086" t="str">
        <f>VLOOKUP(D2086,Products!A:G,3,FALSE)</f>
        <v>Sports &amp; Fitness</v>
      </c>
      <c r="X2086" t="str">
        <f>VLOOKUP(D2086,Products!A:G,2,FALSE)</f>
        <v>Running Shoes</v>
      </c>
    </row>
    <row r="2087" spans="1:24">
      <c r="A2087" s="1" t="s">
        <v>3899</v>
      </c>
      <c r="B2087" s="2">
        <v>45763</v>
      </c>
      <c r="C2087" s="1" t="s">
        <v>324</v>
      </c>
      <c r="D2087" s="1" t="s">
        <v>1690</v>
      </c>
      <c r="E2087" s="1">
        <v>2</v>
      </c>
      <c r="F2087" s="1">
        <v>6999</v>
      </c>
      <c r="G2087" s="1">
        <v>0</v>
      </c>
      <c r="H2087" s="1" t="s">
        <v>1823</v>
      </c>
      <c r="I2087" s="1" t="s">
        <v>1815</v>
      </c>
      <c r="J2087" s="1" t="s">
        <v>1815</v>
      </c>
      <c r="K2087" s="1" t="s">
        <v>1807</v>
      </c>
      <c r="L2087" s="1">
        <v>60</v>
      </c>
      <c r="M2087" s="1">
        <v>4046</v>
      </c>
      <c r="N2087">
        <f t="shared" si="288"/>
        <v>13998</v>
      </c>
      <c r="O2087">
        <f t="shared" si="289"/>
        <v>8092</v>
      </c>
      <c r="P2087">
        <f t="shared" si="290"/>
        <v>5906</v>
      </c>
      <c r="Q2087">
        <f t="shared" si="291"/>
        <v>0.42191741677382483</v>
      </c>
      <c r="R2087">
        <f t="shared" si="292"/>
        <v>0</v>
      </c>
      <c r="S2087">
        <f t="shared" si="293"/>
        <v>0</v>
      </c>
      <c r="T2087" t="str">
        <f t="shared" si="294"/>
        <v>Apr</v>
      </c>
      <c r="U2087" t="str">
        <f t="shared" si="295"/>
        <v>Apr-2025</v>
      </c>
      <c r="V2087" s="3">
        <f t="shared" si="296"/>
        <v>45748</v>
      </c>
      <c r="W2087" t="str">
        <f>VLOOKUP(D2087,Products!A:G,3,FALSE)</f>
        <v>Electronics</v>
      </c>
      <c r="X2087" t="str">
        <f>VLOOKUP(D2087,Products!A:G,2,FALSE)</f>
        <v>Power Bank</v>
      </c>
    </row>
    <row r="2088" spans="1:24">
      <c r="A2088" s="1" t="s">
        <v>3900</v>
      </c>
      <c r="B2088" s="2">
        <v>45431</v>
      </c>
      <c r="C2088" s="1" t="s">
        <v>953</v>
      </c>
      <c r="D2088" s="1" t="s">
        <v>1736</v>
      </c>
      <c r="E2088" s="1">
        <v>2</v>
      </c>
      <c r="F2088" s="1">
        <v>2499</v>
      </c>
      <c r="G2088" s="1">
        <v>0</v>
      </c>
      <c r="H2088" s="1" t="s">
        <v>1823</v>
      </c>
      <c r="I2088" s="1" t="s">
        <v>1802</v>
      </c>
      <c r="J2088" s="1" t="s">
        <v>1802</v>
      </c>
      <c r="K2088" s="1" t="s">
        <v>1817</v>
      </c>
      <c r="L2088" s="1">
        <v>60</v>
      </c>
      <c r="M2088" s="1">
        <v>1946</v>
      </c>
      <c r="N2088">
        <f t="shared" si="288"/>
        <v>4998</v>
      </c>
      <c r="O2088">
        <f t="shared" si="289"/>
        <v>3892</v>
      </c>
      <c r="P2088">
        <f t="shared" si="290"/>
        <v>1106</v>
      </c>
      <c r="Q2088">
        <f t="shared" si="291"/>
        <v>0.22128851540616246</v>
      </c>
      <c r="R2088">
        <f t="shared" si="292"/>
        <v>4998</v>
      </c>
      <c r="S2088">
        <f t="shared" si="293"/>
        <v>1106</v>
      </c>
      <c r="T2088" t="str">
        <f t="shared" si="294"/>
        <v>May</v>
      </c>
      <c r="U2088" t="str">
        <f t="shared" si="295"/>
        <v>May-2024</v>
      </c>
      <c r="V2088" s="3">
        <f t="shared" si="296"/>
        <v>45413</v>
      </c>
      <c r="W2088" t="str">
        <f>VLOOKUP(D2088,Products!A:G,3,FALSE)</f>
        <v>Home &amp; Kitchen</v>
      </c>
      <c r="X2088" t="str">
        <f>VLOOKUP(D2088,Products!A:G,2,FALSE)</f>
        <v>Cookware Set</v>
      </c>
    </row>
    <row r="2089" spans="1:24">
      <c r="A2089" s="1" t="s">
        <v>3901</v>
      </c>
      <c r="B2089" s="2">
        <v>45802</v>
      </c>
      <c r="C2089" s="1" t="s">
        <v>1315</v>
      </c>
      <c r="D2089" s="1" t="s">
        <v>1736</v>
      </c>
      <c r="E2089" s="1">
        <v>3</v>
      </c>
      <c r="F2089" s="1">
        <v>2499</v>
      </c>
      <c r="G2089" s="1">
        <v>374.85</v>
      </c>
      <c r="H2089" s="1" t="s">
        <v>1805</v>
      </c>
      <c r="I2089" s="1" t="s">
        <v>1802</v>
      </c>
      <c r="J2089" s="1" t="s">
        <v>1802</v>
      </c>
      <c r="K2089" s="1" t="s">
        <v>1813</v>
      </c>
      <c r="L2089" s="1">
        <v>40</v>
      </c>
      <c r="M2089" s="1">
        <v>1946</v>
      </c>
      <c r="N2089">
        <f t="shared" si="288"/>
        <v>7122.15</v>
      </c>
      <c r="O2089">
        <f t="shared" si="289"/>
        <v>5838</v>
      </c>
      <c r="P2089">
        <f t="shared" si="290"/>
        <v>1284.1499999999996</v>
      </c>
      <c r="Q2089">
        <f t="shared" si="291"/>
        <v>0.1803037004275394</v>
      </c>
      <c r="R2089">
        <f t="shared" si="292"/>
        <v>7122.15</v>
      </c>
      <c r="S2089">
        <f t="shared" si="293"/>
        <v>1284.1499999999996</v>
      </c>
      <c r="T2089" t="str">
        <f t="shared" si="294"/>
        <v>May</v>
      </c>
      <c r="U2089" t="str">
        <f t="shared" si="295"/>
        <v>May-2025</v>
      </c>
      <c r="V2089" s="3">
        <f t="shared" si="296"/>
        <v>45778</v>
      </c>
      <c r="W2089" t="str">
        <f>VLOOKUP(D2089,Products!A:G,3,FALSE)</f>
        <v>Home &amp; Kitchen</v>
      </c>
      <c r="X2089" t="str">
        <f>VLOOKUP(D2089,Products!A:G,2,FALSE)</f>
        <v>Cookware Set</v>
      </c>
    </row>
    <row r="2090" spans="1:24">
      <c r="A2090" s="1" t="s">
        <v>3902</v>
      </c>
      <c r="B2090" s="2">
        <v>45396</v>
      </c>
      <c r="C2090" s="1" t="s">
        <v>893</v>
      </c>
      <c r="D2090" s="1" t="s">
        <v>1773</v>
      </c>
      <c r="E2090" s="1">
        <v>2</v>
      </c>
      <c r="F2090" s="1">
        <v>6999</v>
      </c>
      <c r="G2090" s="1">
        <v>0</v>
      </c>
      <c r="H2090" s="1" t="s">
        <v>1801</v>
      </c>
      <c r="I2090" s="1" t="s">
        <v>1802</v>
      </c>
      <c r="J2090" s="1" t="s">
        <v>1802</v>
      </c>
      <c r="K2090" s="1" t="s">
        <v>1813</v>
      </c>
      <c r="L2090" s="1">
        <v>80</v>
      </c>
      <c r="M2090" s="1">
        <v>4949</v>
      </c>
      <c r="N2090">
        <f t="shared" si="288"/>
        <v>13998</v>
      </c>
      <c r="O2090">
        <f t="shared" si="289"/>
        <v>9898</v>
      </c>
      <c r="P2090">
        <f t="shared" si="290"/>
        <v>4100</v>
      </c>
      <c r="Q2090">
        <f t="shared" si="291"/>
        <v>0.29289898556936705</v>
      </c>
      <c r="R2090">
        <f t="shared" si="292"/>
        <v>13998</v>
      </c>
      <c r="S2090">
        <f t="shared" si="293"/>
        <v>4100</v>
      </c>
      <c r="T2090" t="str">
        <f t="shared" si="294"/>
        <v>Apr</v>
      </c>
      <c r="U2090" t="str">
        <f t="shared" si="295"/>
        <v>Apr-2024</v>
      </c>
      <c r="V2090" s="3">
        <f t="shared" si="296"/>
        <v>45383</v>
      </c>
      <c r="W2090" t="str">
        <f>VLOOKUP(D2090,Products!A:G,3,FALSE)</f>
        <v>Beauty &amp; Personal Care</v>
      </c>
      <c r="X2090" t="str">
        <f>VLOOKUP(D2090,Products!A:G,2,FALSE)</f>
        <v>Perfume</v>
      </c>
    </row>
    <row r="2091" spans="1:24">
      <c r="A2091" s="1" t="s">
        <v>3903</v>
      </c>
      <c r="B2091" s="2">
        <v>45782</v>
      </c>
      <c r="C2091" s="1" t="s">
        <v>1495</v>
      </c>
      <c r="D2091" s="1" t="s">
        <v>1681</v>
      </c>
      <c r="E2091" s="1">
        <v>4</v>
      </c>
      <c r="F2091" s="1">
        <v>799</v>
      </c>
      <c r="G2091" s="1">
        <v>319.60000000000002</v>
      </c>
      <c r="H2091" s="1" t="s">
        <v>1823</v>
      </c>
      <c r="I2091" s="1" t="s">
        <v>1802</v>
      </c>
      <c r="J2091" s="1" t="s">
        <v>1802</v>
      </c>
      <c r="K2091" s="1" t="s">
        <v>1803</v>
      </c>
      <c r="L2091" s="1">
        <v>60</v>
      </c>
      <c r="M2091" s="1">
        <v>645</v>
      </c>
      <c r="N2091">
        <f t="shared" si="288"/>
        <v>2876.4</v>
      </c>
      <c r="O2091">
        <f t="shared" si="289"/>
        <v>2580</v>
      </c>
      <c r="P2091">
        <f t="shared" si="290"/>
        <v>296.40000000000009</v>
      </c>
      <c r="Q2091">
        <f t="shared" si="291"/>
        <v>0.10304547350855238</v>
      </c>
      <c r="R2091">
        <f t="shared" si="292"/>
        <v>2876.4</v>
      </c>
      <c r="S2091">
        <f t="shared" si="293"/>
        <v>296.40000000000009</v>
      </c>
      <c r="T2091" t="str">
        <f t="shared" si="294"/>
        <v>May</v>
      </c>
      <c r="U2091" t="str">
        <f t="shared" si="295"/>
        <v>May-2025</v>
      </c>
      <c r="V2091" s="3">
        <f t="shared" si="296"/>
        <v>45778</v>
      </c>
      <c r="W2091" t="str">
        <f>VLOOKUP(D2091,Products!A:G,3,FALSE)</f>
        <v>Electronics</v>
      </c>
      <c r="X2091" t="str">
        <f>VLOOKUP(D2091,Products!A:G,2,FALSE)</f>
        <v>Headphones</v>
      </c>
    </row>
    <row r="2092" spans="1:24">
      <c r="A2092" s="1" t="s">
        <v>3904</v>
      </c>
      <c r="B2092" s="2">
        <v>45866</v>
      </c>
      <c r="C2092" s="1" t="s">
        <v>1317</v>
      </c>
      <c r="D2092" s="1" t="s">
        <v>1690</v>
      </c>
      <c r="E2092" s="1">
        <v>1</v>
      </c>
      <c r="F2092" s="1">
        <v>6999</v>
      </c>
      <c r="G2092" s="1">
        <v>0</v>
      </c>
      <c r="H2092" s="1" t="s">
        <v>1805</v>
      </c>
      <c r="I2092" s="1" t="s">
        <v>1815</v>
      </c>
      <c r="J2092" s="1" t="s">
        <v>1815</v>
      </c>
      <c r="K2092" s="1" t="s">
        <v>1810</v>
      </c>
      <c r="L2092" s="1">
        <v>40</v>
      </c>
      <c r="M2092" s="1">
        <v>4046</v>
      </c>
      <c r="N2092">
        <f t="shared" si="288"/>
        <v>6999</v>
      </c>
      <c r="O2092">
        <f t="shared" si="289"/>
        <v>4046</v>
      </c>
      <c r="P2092">
        <f t="shared" si="290"/>
        <v>2953</v>
      </c>
      <c r="Q2092">
        <f t="shared" si="291"/>
        <v>0.42191741677382483</v>
      </c>
      <c r="R2092">
        <f t="shared" si="292"/>
        <v>0</v>
      </c>
      <c r="S2092">
        <f t="shared" si="293"/>
        <v>0</v>
      </c>
      <c r="T2092" t="str">
        <f t="shared" si="294"/>
        <v>Jul</v>
      </c>
      <c r="U2092" t="str">
        <f t="shared" si="295"/>
        <v>Jul-2025</v>
      </c>
      <c r="V2092" s="3">
        <f t="shared" si="296"/>
        <v>45839</v>
      </c>
      <c r="W2092" t="str">
        <f>VLOOKUP(D2092,Products!A:G,3,FALSE)</f>
        <v>Electronics</v>
      </c>
      <c r="X2092" t="str">
        <f>VLOOKUP(D2092,Products!A:G,2,FALSE)</f>
        <v>Power Bank</v>
      </c>
    </row>
    <row r="2093" spans="1:24">
      <c r="A2093" s="1" t="s">
        <v>3905</v>
      </c>
      <c r="B2093" s="2">
        <v>45890</v>
      </c>
      <c r="C2093" s="1" t="s">
        <v>1517</v>
      </c>
      <c r="D2093" s="1" t="s">
        <v>1763</v>
      </c>
      <c r="E2093" s="1">
        <v>2</v>
      </c>
      <c r="F2093" s="1">
        <v>999</v>
      </c>
      <c r="G2093" s="1">
        <v>0</v>
      </c>
      <c r="H2093" s="1" t="s">
        <v>1801</v>
      </c>
      <c r="I2093" s="1" t="s">
        <v>1802</v>
      </c>
      <c r="J2093" s="1" t="s">
        <v>1802</v>
      </c>
      <c r="K2093" s="1" t="s">
        <v>1813</v>
      </c>
      <c r="L2093" s="1">
        <v>100</v>
      </c>
      <c r="M2093" s="1">
        <v>636</v>
      </c>
      <c r="N2093">
        <f t="shared" si="288"/>
        <v>1998</v>
      </c>
      <c r="O2093">
        <f t="shared" si="289"/>
        <v>1272</v>
      </c>
      <c r="P2093">
        <f t="shared" si="290"/>
        <v>726</v>
      </c>
      <c r="Q2093">
        <f t="shared" si="291"/>
        <v>0.36336336336336339</v>
      </c>
      <c r="R2093">
        <f t="shared" si="292"/>
        <v>1998</v>
      </c>
      <c r="S2093">
        <f t="shared" si="293"/>
        <v>726</v>
      </c>
      <c r="T2093" t="str">
        <f t="shared" si="294"/>
        <v>Aug</v>
      </c>
      <c r="U2093" t="str">
        <f t="shared" si="295"/>
        <v>Aug-2025</v>
      </c>
      <c r="V2093" s="3">
        <f t="shared" si="296"/>
        <v>45870</v>
      </c>
      <c r="W2093" t="str">
        <f>VLOOKUP(D2093,Products!A:G,3,FALSE)</f>
        <v>Beauty &amp; Personal Care</v>
      </c>
      <c r="X2093" t="str">
        <f>VLOOKUP(D2093,Products!A:G,2,FALSE)</f>
        <v>Trimmer</v>
      </c>
    </row>
    <row r="2094" spans="1:24">
      <c r="A2094" s="1" t="s">
        <v>3906</v>
      </c>
      <c r="B2094" s="2">
        <v>45437</v>
      </c>
      <c r="C2094" s="1" t="s">
        <v>991</v>
      </c>
      <c r="D2094" s="1" t="s">
        <v>1769</v>
      </c>
      <c r="E2094" s="1">
        <v>1</v>
      </c>
      <c r="F2094" s="1">
        <v>3999</v>
      </c>
      <c r="G2094" s="1">
        <v>199.95</v>
      </c>
      <c r="H2094" s="1" t="s">
        <v>1805</v>
      </c>
      <c r="I2094" s="1" t="s">
        <v>1802</v>
      </c>
      <c r="J2094" s="1" t="s">
        <v>1809</v>
      </c>
      <c r="K2094" s="1" t="s">
        <v>1813</v>
      </c>
      <c r="L2094" s="1">
        <v>50</v>
      </c>
      <c r="M2094" s="1">
        <v>2547</v>
      </c>
      <c r="N2094">
        <f t="shared" si="288"/>
        <v>3799.05</v>
      </c>
      <c r="O2094">
        <f t="shared" si="289"/>
        <v>2547</v>
      </c>
      <c r="P2094">
        <f t="shared" si="290"/>
        <v>1252.0500000000002</v>
      </c>
      <c r="Q2094">
        <f t="shared" si="291"/>
        <v>0.32956923441386665</v>
      </c>
      <c r="R2094">
        <f t="shared" si="292"/>
        <v>3799.05</v>
      </c>
      <c r="S2094">
        <f t="shared" si="293"/>
        <v>1252.0500000000002</v>
      </c>
      <c r="T2094" t="str">
        <f t="shared" si="294"/>
        <v>May</v>
      </c>
      <c r="U2094" t="str">
        <f t="shared" si="295"/>
        <v>May-2024</v>
      </c>
      <c r="V2094" s="3">
        <f t="shared" si="296"/>
        <v>45413</v>
      </c>
      <c r="W2094" t="str">
        <f>VLOOKUP(D2094,Products!A:G,3,FALSE)</f>
        <v>Beauty &amp; Personal Care</v>
      </c>
      <c r="X2094" t="str">
        <f>VLOOKUP(D2094,Products!A:G,2,FALSE)</f>
        <v>Perfume</v>
      </c>
    </row>
    <row r="2095" spans="1:24">
      <c r="A2095" s="1" t="s">
        <v>3907</v>
      </c>
      <c r="B2095" s="2">
        <v>45689</v>
      </c>
      <c r="C2095" s="1" t="s">
        <v>796</v>
      </c>
      <c r="D2095" s="1" t="s">
        <v>1763</v>
      </c>
      <c r="E2095" s="1">
        <v>4</v>
      </c>
      <c r="F2095" s="1">
        <v>999</v>
      </c>
      <c r="G2095" s="1">
        <v>999</v>
      </c>
      <c r="H2095" s="1" t="s">
        <v>1821</v>
      </c>
      <c r="I2095" s="1" t="s">
        <v>1802</v>
      </c>
      <c r="J2095" s="1" t="s">
        <v>1809</v>
      </c>
      <c r="K2095" s="1" t="s">
        <v>1803</v>
      </c>
      <c r="L2095" s="1">
        <v>50</v>
      </c>
      <c r="M2095" s="1">
        <v>636</v>
      </c>
      <c r="N2095">
        <f t="shared" si="288"/>
        <v>2997</v>
      </c>
      <c r="O2095">
        <f t="shared" si="289"/>
        <v>2544</v>
      </c>
      <c r="P2095">
        <f t="shared" si="290"/>
        <v>453</v>
      </c>
      <c r="Q2095">
        <f t="shared" si="291"/>
        <v>0.15115115115115116</v>
      </c>
      <c r="R2095">
        <f t="shared" si="292"/>
        <v>2997</v>
      </c>
      <c r="S2095">
        <f t="shared" si="293"/>
        <v>453</v>
      </c>
      <c r="T2095" t="str">
        <f t="shared" si="294"/>
        <v>Feb</v>
      </c>
      <c r="U2095" t="str">
        <f t="shared" si="295"/>
        <v>Feb-2025</v>
      </c>
      <c r="V2095" s="3">
        <f t="shared" si="296"/>
        <v>45689</v>
      </c>
      <c r="W2095" t="str">
        <f>VLOOKUP(D2095,Products!A:G,3,FALSE)</f>
        <v>Beauty &amp; Personal Care</v>
      </c>
      <c r="X2095" t="str">
        <f>VLOOKUP(D2095,Products!A:G,2,FALSE)</f>
        <v>Trimmer</v>
      </c>
    </row>
    <row r="2096" spans="1:24">
      <c r="A2096" s="1" t="s">
        <v>3908</v>
      </c>
      <c r="B2096" s="2">
        <v>45467</v>
      </c>
      <c r="C2096" s="1" t="s">
        <v>441</v>
      </c>
      <c r="D2096" s="1" t="s">
        <v>1771</v>
      </c>
      <c r="E2096" s="1">
        <v>1</v>
      </c>
      <c r="F2096" s="1">
        <v>399</v>
      </c>
      <c r="G2096" s="1">
        <v>59.85</v>
      </c>
      <c r="H2096" s="1" t="s">
        <v>1805</v>
      </c>
      <c r="I2096" s="1" t="s">
        <v>1802</v>
      </c>
      <c r="J2096" s="1" t="s">
        <v>1802</v>
      </c>
      <c r="K2096" s="1" t="s">
        <v>1819</v>
      </c>
      <c r="L2096" s="1">
        <v>100</v>
      </c>
      <c r="M2096" s="1">
        <v>257</v>
      </c>
      <c r="N2096">
        <f t="shared" si="288"/>
        <v>339.15</v>
      </c>
      <c r="O2096">
        <f t="shared" si="289"/>
        <v>257</v>
      </c>
      <c r="P2096">
        <f t="shared" si="290"/>
        <v>82.149999999999977</v>
      </c>
      <c r="Q2096">
        <f t="shared" si="291"/>
        <v>0.24222320507150225</v>
      </c>
      <c r="R2096">
        <f t="shared" si="292"/>
        <v>339.15</v>
      </c>
      <c r="S2096">
        <f t="shared" si="293"/>
        <v>82.149999999999977</v>
      </c>
      <c r="T2096" t="str">
        <f t="shared" si="294"/>
        <v>Jun</v>
      </c>
      <c r="U2096" t="str">
        <f t="shared" si="295"/>
        <v>Jun-2024</v>
      </c>
      <c r="V2096" s="3">
        <f t="shared" si="296"/>
        <v>45444</v>
      </c>
      <c r="W2096" t="str">
        <f>VLOOKUP(D2096,Products!A:G,3,FALSE)</f>
        <v>Beauty &amp; Personal Care</v>
      </c>
      <c r="X2096" t="str">
        <f>VLOOKUP(D2096,Products!A:G,2,FALSE)</f>
        <v>Perfume</v>
      </c>
    </row>
    <row r="2097" spans="1:24">
      <c r="A2097" s="1" t="s">
        <v>3909</v>
      </c>
      <c r="B2097" s="2">
        <v>45400</v>
      </c>
      <c r="C2097" s="1" t="s">
        <v>1609</v>
      </c>
      <c r="D2097" s="1" t="s">
        <v>1771</v>
      </c>
      <c r="E2097" s="1">
        <v>2</v>
      </c>
      <c r="F2097" s="1">
        <v>399</v>
      </c>
      <c r="G2097" s="1">
        <v>119.7</v>
      </c>
      <c r="H2097" s="1" t="s">
        <v>1801</v>
      </c>
      <c r="I2097" s="1" t="s">
        <v>1802</v>
      </c>
      <c r="J2097" s="1" t="s">
        <v>1802</v>
      </c>
      <c r="K2097" s="1" t="s">
        <v>1803</v>
      </c>
      <c r="L2097" s="1">
        <v>70</v>
      </c>
      <c r="M2097" s="1">
        <v>257</v>
      </c>
      <c r="N2097">
        <f t="shared" si="288"/>
        <v>678.3</v>
      </c>
      <c r="O2097">
        <f t="shared" si="289"/>
        <v>514</v>
      </c>
      <c r="P2097">
        <f t="shared" si="290"/>
        <v>164.29999999999995</v>
      </c>
      <c r="Q2097">
        <f t="shared" si="291"/>
        <v>0.24222320507150225</v>
      </c>
      <c r="R2097">
        <f t="shared" si="292"/>
        <v>678.3</v>
      </c>
      <c r="S2097">
        <f t="shared" si="293"/>
        <v>164.29999999999995</v>
      </c>
      <c r="T2097" t="str">
        <f t="shared" si="294"/>
        <v>Apr</v>
      </c>
      <c r="U2097" t="str">
        <f t="shared" si="295"/>
        <v>Apr-2024</v>
      </c>
      <c r="V2097" s="3">
        <f t="shared" si="296"/>
        <v>45383</v>
      </c>
      <c r="W2097" t="str">
        <f>VLOOKUP(D2097,Products!A:G,3,FALSE)</f>
        <v>Beauty &amp; Personal Care</v>
      </c>
      <c r="X2097" t="str">
        <f>VLOOKUP(D2097,Products!A:G,2,FALSE)</f>
        <v>Perfume</v>
      </c>
    </row>
    <row r="2098" spans="1:24">
      <c r="A2098" s="1" t="s">
        <v>3910</v>
      </c>
      <c r="B2098" s="2">
        <v>45859</v>
      </c>
      <c r="C2098" s="1" t="s">
        <v>545</v>
      </c>
      <c r="D2098" s="1" t="s">
        <v>1743</v>
      </c>
      <c r="E2098" s="1">
        <v>4</v>
      </c>
      <c r="F2098" s="1">
        <v>299</v>
      </c>
      <c r="G2098" s="1">
        <v>299</v>
      </c>
      <c r="H2098" s="1" t="s">
        <v>1821</v>
      </c>
      <c r="I2098" s="1" t="s">
        <v>1802</v>
      </c>
      <c r="J2098" s="1" t="s">
        <v>1802</v>
      </c>
      <c r="K2098" s="1" t="s">
        <v>1813</v>
      </c>
      <c r="L2098" s="1">
        <v>100</v>
      </c>
      <c r="M2098" s="1">
        <v>188</v>
      </c>
      <c r="N2098">
        <f t="shared" si="288"/>
        <v>897</v>
      </c>
      <c r="O2098">
        <f t="shared" si="289"/>
        <v>752</v>
      </c>
      <c r="P2098">
        <f t="shared" si="290"/>
        <v>145</v>
      </c>
      <c r="Q2098">
        <f t="shared" si="291"/>
        <v>0.1616499442586399</v>
      </c>
      <c r="R2098">
        <f t="shared" si="292"/>
        <v>897</v>
      </c>
      <c r="S2098">
        <f t="shared" si="293"/>
        <v>145</v>
      </c>
      <c r="T2098" t="str">
        <f t="shared" si="294"/>
        <v>Jul</v>
      </c>
      <c r="U2098" t="str">
        <f t="shared" si="295"/>
        <v>Jul-2025</v>
      </c>
      <c r="V2098" s="3">
        <f t="shared" si="296"/>
        <v>45839</v>
      </c>
      <c r="W2098" t="str">
        <f>VLOOKUP(D2098,Products!A:G,3,FALSE)</f>
        <v>Home &amp; Kitchen</v>
      </c>
      <c r="X2098" t="str">
        <f>VLOOKUP(D2098,Products!A:G,2,FALSE)</f>
        <v>Storage Box</v>
      </c>
    </row>
    <row r="2099" spans="1:24">
      <c r="A2099" s="1" t="s">
        <v>3911</v>
      </c>
      <c r="B2099" s="2">
        <v>45754</v>
      </c>
      <c r="C2099" s="1" t="s">
        <v>1261</v>
      </c>
      <c r="D2099" s="1" t="s">
        <v>1740</v>
      </c>
      <c r="E2099" s="1">
        <v>2</v>
      </c>
      <c r="F2099" s="1">
        <v>4999</v>
      </c>
      <c r="G2099" s="1">
        <v>0</v>
      </c>
      <c r="H2099" s="1" t="s">
        <v>1821</v>
      </c>
      <c r="I2099" s="1" t="s">
        <v>1815</v>
      </c>
      <c r="J2099" s="1" t="s">
        <v>1815</v>
      </c>
      <c r="K2099" s="1" t="s">
        <v>1819</v>
      </c>
      <c r="L2099" s="1">
        <v>40</v>
      </c>
      <c r="M2099" s="1">
        <v>2912</v>
      </c>
      <c r="N2099">
        <f t="shared" si="288"/>
        <v>9998</v>
      </c>
      <c r="O2099">
        <f t="shared" si="289"/>
        <v>5824</v>
      </c>
      <c r="P2099">
        <f t="shared" si="290"/>
        <v>4174</v>
      </c>
      <c r="Q2099">
        <f t="shared" si="291"/>
        <v>0.41748349669933987</v>
      </c>
      <c r="R2099">
        <f t="shared" si="292"/>
        <v>0</v>
      </c>
      <c r="S2099">
        <f t="shared" si="293"/>
        <v>0</v>
      </c>
      <c r="T2099" t="str">
        <f t="shared" si="294"/>
        <v>Apr</v>
      </c>
      <c r="U2099" t="str">
        <f t="shared" si="295"/>
        <v>Apr-2025</v>
      </c>
      <c r="V2099" s="3">
        <f t="shared" si="296"/>
        <v>45748</v>
      </c>
      <c r="W2099" t="str">
        <f>VLOOKUP(D2099,Products!A:G,3,FALSE)</f>
        <v>Home &amp; Kitchen</v>
      </c>
      <c r="X2099" t="str">
        <f>VLOOKUP(D2099,Products!A:G,2,FALSE)</f>
        <v>Bedsheet</v>
      </c>
    </row>
    <row r="2100" spans="1:24">
      <c r="A2100" s="1" t="s">
        <v>3912</v>
      </c>
      <c r="B2100" s="2">
        <v>45442</v>
      </c>
      <c r="C2100" s="1" t="s">
        <v>969</v>
      </c>
      <c r="D2100" s="1" t="s">
        <v>1783</v>
      </c>
      <c r="E2100" s="1">
        <v>3</v>
      </c>
      <c r="F2100" s="1">
        <v>799</v>
      </c>
      <c r="G2100" s="1">
        <v>239.7</v>
      </c>
      <c r="H2100" s="1" t="s">
        <v>1801</v>
      </c>
      <c r="I2100" s="1" t="s">
        <v>1802</v>
      </c>
      <c r="J2100" s="1" t="s">
        <v>1802</v>
      </c>
      <c r="K2100" s="1" t="s">
        <v>1810</v>
      </c>
      <c r="L2100" s="1">
        <v>70</v>
      </c>
      <c r="M2100" s="1">
        <v>560</v>
      </c>
      <c r="N2100">
        <f t="shared" si="288"/>
        <v>2157.3000000000002</v>
      </c>
      <c r="O2100">
        <f t="shared" si="289"/>
        <v>1680</v>
      </c>
      <c r="P2100">
        <f t="shared" si="290"/>
        <v>477.30000000000018</v>
      </c>
      <c r="Q2100">
        <f t="shared" si="291"/>
        <v>0.22124878320122382</v>
      </c>
      <c r="R2100">
        <f t="shared" si="292"/>
        <v>2157.3000000000002</v>
      </c>
      <c r="S2100">
        <f t="shared" si="293"/>
        <v>477.30000000000018</v>
      </c>
      <c r="T2100" t="str">
        <f t="shared" si="294"/>
        <v>May</v>
      </c>
      <c r="U2100" t="str">
        <f t="shared" si="295"/>
        <v>May-2024</v>
      </c>
      <c r="V2100" s="3">
        <f t="shared" si="296"/>
        <v>45413</v>
      </c>
      <c r="W2100" t="str">
        <f>VLOOKUP(D2100,Products!A:G,3,FALSE)</f>
        <v>Sports &amp; Fitness</v>
      </c>
      <c r="X2100" t="str">
        <f>VLOOKUP(D2100,Products!A:G,2,FALSE)</f>
        <v>Running Shoes</v>
      </c>
    </row>
    <row r="2101" spans="1:24">
      <c r="A2101" s="1" t="s">
        <v>3913</v>
      </c>
      <c r="B2101" s="2">
        <v>45692</v>
      </c>
      <c r="C2101" s="1" t="s">
        <v>708</v>
      </c>
      <c r="D2101" s="1" t="s">
        <v>1705</v>
      </c>
      <c r="E2101" s="1">
        <v>1</v>
      </c>
      <c r="F2101" s="1">
        <v>299</v>
      </c>
      <c r="G2101" s="1">
        <v>44.85</v>
      </c>
      <c r="H2101" s="1" t="s">
        <v>1805</v>
      </c>
      <c r="I2101" s="1" t="s">
        <v>1802</v>
      </c>
      <c r="J2101" s="1" t="s">
        <v>1802</v>
      </c>
      <c r="K2101" s="1" t="s">
        <v>1810</v>
      </c>
      <c r="L2101" s="1">
        <v>60</v>
      </c>
      <c r="M2101" s="1">
        <v>206</v>
      </c>
      <c r="N2101">
        <f t="shared" si="288"/>
        <v>254.15</v>
      </c>
      <c r="O2101">
        <f t="shared" si="289"/>
        <v>206</v>
      </c>
      <c r="P2101">
        <f t="shared" si="290"/>
        <v>48.150000000000006</v>
      </c>
      <c r="Q2101">
        <f t="shared" si="291"/>
        <v>0.18945504623253986</v>
      </c>
      <c r="R2101">
        <f t="shared" si="292"/>
        <v>254.15</v>
      </c>
      <c r="S2101">
        <f t="shared" si="293"/>
        <v>48.150000000000006</v>
      </c>
      <c r="T2101" t="str">
        <f t="shared" si="294"/>
        <v>Feb</v>
      </c>
      <c r="U2101" t="str">
        <f t="shared" si="295"/>
        <v>Feb-2025</v>
      </c>
      <c r="V2101" s="3">
        <f t="shared" si="296"/>
        <v>45689</v>
      </c>
      <c r="W2101" t="str">
        <f>VLOOKUP(D2101,Products!A:G,3,FALSE)</f>
        <v>Fashion</v>
      </c>
      <c r="X2101" t="str">
        <f>VLOOKUP(D2101,Products!A:G,2,FALSE)</f>
        <v>Jeans</v>
      </c>
    </row>
    <row r="2102" spans="1:24">
      <c r="A2102" s="1" t="s">
        <v>3914</v>
      </c>
      <c r="B2102" s="2">
        <v>45833</v>
      </c>
      <c r="C2102" s="1" t="s">
        <v>720</v>
      </c>
      <c r="D2102" s="1" t="s">
        <v>1737</v>
      </c>
      <c r="E2102" s="1">
        <v>2</v>
      </c>
      <c r="F2102" s="1">
        <v>499</v>
      </c>
      <c r="G2102" s="1">
        <v>0</v>
      </c>
      <c r="H2102" s="1" t="s">
        <v>1805</v>
      </c>
      <c r="I2102" s="1" t="s">
        <v>1802</v>
      </c>
      <c r="J2102" s="1" t="s">
        <v>1802</v>
      </c>
      <c r="K2102" s="1" t="s">
        <v>1807</v>
      </c>
      <c r="L2102" s="1">
        <v>100</v>
      </c>
      <c r="M2102" s="1">
        <v>320</v>
      </c>
      <c r="N2102">
        <f t="shared" si="288"/>
        <v>998</v>
      </c>
      <c r="O2102">
        <f t="shared" si="289"/>
        <v>640</v>
      </c>
      <c r="P2102">
        <f t="shared" si="290"/>
        <v>358</v>
      </c>
      <c r="Q2102">
        <f t="shared" si="291"/>
        <v>0.3587174348697395</v>
      </c>
      <c r="R2102">
        <f t="shared" si="292"/>
        <v>998</v>
      </c>
      <c r="S2102">
        <f t="shared" si="293"/>
        <v>358</v>
      </c>
      <c r="T2102" t="str">
        <f t="shared" si="294"/>
        <v>Jun</v>
      </c>
      <c r="U2102" t="str">
        <f t="shared" si="295"/>
        <v>Jun-2025</v>
      </c>
      <c r="V2102" s="3">
        <f t="shared" si="296"/>
        <v>45809</v>
      </c>
      <c r="W2102" t="str">
        <f>VLOOKUP(D2102,Products!A:G,3,FALSE)</f>
        <v>Home &amp; Kitchen</v>
      </c>
      <c r="X2102" t="str">
        <f>VLOOKUP(D2102,Products!A:G,2,FALSE)</f>
        <v>Cookware Set</v>
      </c>
    </row>
    <row r="2103" spans="1:24">
      <c r="A2103" s="1" t="s">
        <v>3915</v>
      </c>
      <c r="B2103" s="2">
        <v>45370</v>
      </c>
      <c r="C2103" s="1" t="s">
        <v>1127</v>
      </c>
      <c r="D2103" s="1" t="s">
        <v>1660</v>
      </c>
      <c r="E2103" s="1">
        <v>4</v>
      </c>
      <c r="F2103" s="1">
        <v>799</v>
      </c>
      <c r="G2103" s="1">
        <v>479.4</v>
      </c>
      <c r="H2103" s="1" t="s">
        <v>1805</v>
      </c>
      <c r="I2103" s="1" t="s">
        <v>1802</v>
      </c>
      <c r="J2103" s="1" t="s">
        <v>1802</v>
      </c>
      <c r="K2103" s="1" t="s">
        <v>1807</v>
      </c>
      <c r="L2103" s="1">
        <v>100</v>
      </c>
      <c r="M2103" s="1">
        <v>547</v>
      </c>
      <c r="N2103">
        <f t="shared" si="288"/>
        <v>2716.6</v>
      </c>
      <c r="O2103">
        <f t="shared" si="289"/>
        <v>2188</v>
      </c>
      <c r="P2103">
        <f t="shared" si="290"/>
        <v>528.59999999999991</v>
      </c>
      <c r="Q2103">
        <f t="shared" si="291"/>
        <v>0.19458146212176983</v>
      </c>
      <c r="R2103">
        <f t="shared" si="292"/>
        <v>2716.6</v>
      </c>
      <c r="S2103">
        <f t="shared" si="293"/>
        <v>528.59999999999991</v>
      </c>
      <c r="T2103" t="str">
        <f t="shared" si="294"/>
        <v>Mar</v>
      </c>
      <c r="U2103" t="str">
        <f t="shared" si="295"/>
        <v>Mar-2024</v>
      </c>
      <c r="V2103" s="3">
        <f t="shared" si="296"/>
        <v>45352</v>
      </c>
      <c r="W2103" t="str">
        <f>VLOOKUP(D2103,Products!A:G,3,FALSE)</f>
        <v>Electronics</v>
      </c>
      <c r="X2103" t="str">
        <f>VLOOKUP(D2103,Products!A:G,2,FALSE)</f>
        <v>Smartphone</v>
      </c>
    </row>
    <row r="2104" spans="1:24">
      <c r="A2104" s="1" t="s">
        <v>3916</v>
      </c>
      <c r="B2104" s="2">
        <v>45448</v>
      </c>
      <c r="C2104" s="1" t="s">
        <v>243</v>
      </c>
      <c r="D2104" s="1" t="s">
        <v>1683</v>
      </c>
      <c r="E2104" s="1">
        <v>2</v>
      </c>
      <c r="F2104" s="1">
        <v>999</v>
      </c>
      <c r="G2104" s="1">
        <v>499.5</v>
      </c>
      <c r="H2104" s="1" t="s">
        <v>1821</v>
      </c>
      <c r="I2104" s="1" t="s">
        <v>1802</v>
      </c>
      <c r="J2104" s="1" t="s">
        <v>1802</v>
      </c>
      <c r="K2104" s="1" t="s">
        <v>1813</v>
      </c>
      <c r="L2104" s="1">
        <v>70</v>
      </c>
      <c r="M2104" s="1">
        <v>603</v>
      </c>
      <c r="N2104">
        <f t="shared" si="288"/>
        <v>1498.5</v>
      </c>
      <c r="O2104">
        <f t="shared" si="289"/>
        <v>1206</v>
      </c>
      <c r="P2104">
        <f t="shared" si="290"/>
        <v>292.5</v>
      </c>
      <c r="Q2104">
        <f t="shared" si="291"/>
        <v>0.19519519519519518</v>
      </c>
      <c r="R2104">
        <f t="shared" si="292"/>
        <v>1498.5</v>
      </c>
      <c r="S2104">
        <f t="shared" si="293"/>
        <v>292.5</v>
      </c>
      <c r="T2104" t="str">
        <f t="shared" si="294"/>
        <v>Jun</v>
      </c>
      <c r="U2104" t="str">
        <f t="shared" si="295"/>
        <v>Jun-2024</v>
      </c>
      <c r="V2104" s="3">
        <f t="shared" si="296"/>
        <v>45444</v>
      </c>
      <c r="W2104" t="str">
        <f>VLOOKUP(D2104,Products!A:G,3,FALSE)</f>
        <v>Electronics</v>
      </c>
      <c r="X2104" t="str">
        <f>VLOOKUP(D2104,Products!A:G,2,FALSE)</f>
        <v>Smartwatch</v>
      </c>
    </row>
    <row r="2105" spans="1:24">
      <c r="A2105" s="1" t="s">
        <v>3917</v>
      </c>
      <c r="B2105" s="2">
        <v>45593</v>
      </c>
      <c r="C2105" s="1" t="s">
        <v>1556</v>
      </c>
      <c r="D2105" s="1" t="s">
        <v>1787</v>
      </c>
      <c r="E2105" s="1">
        <v>1</v>
      </c>
      <c r="F2105" s="1">
        <v>8999</v>
      </c>
      <c r="G2105" s="1">
        <v>449.95</v>
      </c>
      <c r="H2105" s="1" t="s">
        <v>1805</v>
      </c>
      <c r="I2105" s="1" t="s">
        <v>1802</v>
      </c>
      <c r="J2105" s="1" t="s">
        <v>1802</v>
      </c>
      <c r="K2105" s="1" t="s">
        <v>1817</v>
      </c>
      <c r="L2105" s="1">
        <v>80</v>
      </c>
      <c r="M2105" s="1">
        <v>5811</v>
      </c>
      <c r="N2105">
        <f t="shared" si="288"/>
        <v>8549.0499999999993</v>
      </c>
      <c r="O2105">
        <f t="shared" si="289"/>
        <v>5811</v>
      </c>
      <c r="P2105">
        <f t="shared" si="290"/>
        <v>2738.0499999999993</v>
      </c>
      <c r="Q2105">
        <f t="shared" si="291"/>
        <v>0.32027535223211928</v>
      </c>
      <c r="R2105">
        <f t="shared" si="292"/>
        <v>8549.0499999999993</v>
      </c>
      <c r="S2105">
        <f t="shared" si="293"/>
        <v>2738.0499999999993</v>
      </c>
      <c r="T2105" t="str">
        <f t="shared" si="294"/>
        <v>Oct</v>
      </c>
      <c r="U2105" t="str">
        <f t="shared" si="295"/>
        <v>Oct-2024</v>
      </c>
      <c r="V2105" s="3">
        <f t="shared" si="296"/>
        <v>45566</v>
      </c>
      <c r="W2105" t="str">
        <f>VLOOKUP(D2105,Products!A:G,3,FALSE)</f>
        <v>Sports &amp; Fitness</v>
      </c>
      <c r="X2105" t="str">
        <f>VLOOKUP(D2105,Products!A:G,2,FALSE)</f>
        <v>Dumbbells</v>
      </c>
    </row>
    <row r="2106" spans="1:24">
      <c r="A2106" s="1" t="s">
        <v>3918</v>
      </c>
      <c r="B2106" s="2">
        <v>45777</v>
      </c>
      <c r="C2106" s="1" t="s">
        <v>1216</v>
      </c>
      <c r="D2106" s="1" t="s">
        <v>1722</v>
      </c>
      <c r="E2106" s="1">
        <v>1</v>
      </c>
      <c r="F2106" s="1">
        <v>399</v>
      </c>
      <c r="G2106" s="1">
        <v>0</v>
      </c>
      <c r="H2106" s="1" t="s">
        <v>1823</v>
      </c>
      <c r="I2106" s="1" t="s">
        <v>1802</v>
      </c>
      <c r="J2106" s="1" t="s">
        <v>1802</v>
      </c>
      <c r="K2106" s="1" t="s">
        <v>1813</v>
      </c>
      <c r="L2106" s="1">
        <v>80</v>
      </c>
      <c r="M2106" s="1">
        <v>315</v>
      </c>
      <c r="N2106">
        <f t="shared" si="288"/>
        <v>399</v>
      </c>
      <c r="O2106">
        <f t="shared" si="289"/>
        <v>315</v>
      </c>
      <c r="P2106">
        <f t="shared" si="290"/>
        <v>84</v>
      </c>
      <c r="Q2106">
        <f t="shared" si="291"/>
        <v>0.21052631578947367</v>
      </c>
      <c r="R2106">
        <f t="shared" si="292"/>
        <v>399</v>
      </c>
      <c r="S2106">
        <f t="shared" si="293"/>
        <v>84</v>
      </c>
      <c r="T2106" t="str">
        <f t="shared" si="294"/>
        <v>Apr</v>
      </c>
      <c r="U2106" t="str">
        <f t="shared" si="295"/>
        <v>Apr-2025</v>
      </c>
      <c r="V2106" s="3">
        <f t="shared" si="296"/>
        <v>45748</v>
      </c>
      <c r="W2106" t="str">
        <f>VLOOKUP(D2106,Products!A:G,3,FALSE)</f>
        <v>Home &amp; Kitchen</v>
      </c>
      <c r="X2106" t="str">
        <f>VLOOKUP(D2106,Products!A:G,2,FALSE)</f>
        <v>Mixer Grinder</v>
      </c>
    </row>
    <row r="2107" spans="1:24">
      <c r="A2107" s="1" t="s">
        <v>3919</v>
      </c>
      <c r="B2107" s="2">
        <v>45723</v>
      </c>
      <c r="C2107" s="1" t="s">
        <v>896</v>
      </c>
      <c r="D2107" s="1" t="s">
        <v>1774</v>
      </c>
      <c r="E2107" s="1">
        <v>1</v>
      </c>
      <c r="F2107" s="1">
        <v>499</v>
      </c>
      <c r="G2107" s="1">
        <v>0</v>
      </c>
      <c r="H2107" s="1" t="s">
        <v>1823</v>
      </c>
      <c r="I2107" s="1" t="s">
        <v>1815</v>
      </c>
      <c r="J2107" s="1" t="s">
        <v>1815</v>
      </c>
      <c r="K2107" s="1" t="s">
        <v>1819</v>
      </c>
      <c r="L2107" s="1">
        <v>60</v>
      </c>
      <c r="M2107" s="1">
        <v>280</v>
      </c>
      <c r="N2107">
        <f t="shared" si="288"/>
        <v>499</v>
      </c>
      <c r="O2107">
        <f t="shared" si="289"/>
        <v>280</v>
      </c>
      <c r="P2107">
        <f t="shared" si="290"/>
        <v>219</v>
      </c>
      <c r="Q2107">
        <f t="shared" si="291"/>
        <v>0.43887775551102204</v>
      </c>
      <c r="R2107">
        <f t="shared" si="292"/>
        <v>0</v>
      </c>
      <c r="S2107">
        <f t="shared" si="293"/>
        <v>0</v>
      </c>
      <c r="T2107" t="str">
        <f t="shared" si="294"/>
        <v>Mar</v>
      </c>
      <c r="U2107" t="str">
        <f t="shared" si="295"/>
        <v>Mar-2025</v>
      </c>
      <c r="V2107" s="3">
        <f t="shared" si="296"/>
        <v>45717</v>
      </c>
      <c r="W2107" t="str">
        <f>VLOOKUP(D2107,Products!A:G,3,FALSE)</f>
        <v>Sports &amp; Fitness</v>
      </c>
      <c r="X2107" t="str">
        <f>VLOOKUP(D2107,Products!A:G,2,FALSE)</f>
        <v>Yoga Mat</v>
      </c>
    </row>
    <row r="2108" spans="1:24">
      <c r="A2108" s="1" t="s">
        <v>3920</v>
      </c>
      <c r="B2108" s="2">
        <v>45425</v>
      </c>
      <c r="C2108" s="1" t="s">
        <v>959</v>
      </c>
      <c r="D2108" s="1" t="s">
        <v>1797</v>
      </c>
      <c r="E2108" s="1">
        <v>2</v>
      </c>
      <c r="F2108" s="1">
        <v>399</v>
      </c>
      <c r="G2108" s="1">
        <v>79.8</v>
      </c>
      <c r="H2108" s="1" t="s">
        <v>1805</v>
      </c>
      <c r="I2108" s="1" t="s">
        <v>1802</v>
      </c>
      <c r="J2108" s="1" t="s">
        <v>1802</v>
      </c>
      <c r="K2108" s="1" t="s">
        <v>1803</v>
      </c>
      <c r="L2108" s="1">
        <v>50</v>
      </c>
      <c r="M2108" s="1">
        <v>278</v>
      </c>
      <c r="N2108">
        <f t="shared" si="288"/>
        <v>718.2</v>
      </c>
      <c r="O2108">
        <f t="shared" si="289"/>
        <v>556</v>
      </c>
      <c r="P2108">
        <f t="shared" si="290"/>
        <v>162.20000000000005</v>
      </c>
      <c r="Q2108">
        <f t="shared" si="291"/>
        <v>0.22584238373712062</v>
      </c>
      <c r="R2108">
        <f t="shared" si="292"/>
        <v>718.2</v>
      </c>
      <c r="S2108">
        <f t="shared" si="293"/>
        <v>162.20000000000005</v>
      </c>
      <c r="T2108" t="str">
        <f t="shared" si="294"/>
        <v>May</v>
      </c>
      <c r="U2108" t="str">
        <f t="shared" si="295"/>
        <v>May-2024</v>
      </c>
      <c r="V2108" s="3">
        <f t="shared" si="296"/>
        <v>45413</v>
      </c>
      <c r="W2108" t="str">
        <f>VLOOKUP(D2108,Products!A:G,3,FALSE)</f>
        <v>Sports &amp; Fitness</v>
      </c>
      <c r="X2108" t="str">
        <f>VLOOKUP(D2108,Products!A:G,2,FALSE)</f>
        <v>Cricket Bat</v>
      </c>
    </row>
    <row r="2109" spans="1:24">
      <c r="A2109" s="1" t="s">
        <v>3921</v>
      </c>
      <c r="B2109" s="2">
        <v>45725</v>
      </c>
      <c r="C2109" s="1" t="s">
        <v>1171</v>
      </c>
      <c r="D2109" s="1" t="s">
        <v>1730</v>
      </c>
      <c r="E2109" s="1">
        <v>3</v>
      </c>
      <c r="F2109" s="1">
        <v>1999</v>
      </c>
      <c r="G2109" s="1">
        <v>0</v>
      </c>
      <c r="H2109" s="1" t="s">
        <v>1801</v>
      </c>
      <c r="I2109" s="1" t="s">
        <v>1815</v>
      </c>
      <c r="J2109" s="1" t="s">
        <v>1815</v>
      </c>
      <c r="K2109" s="1" t="s">
        <v>1817</v>
      </c>
      <c r="L2109" s="1">
        <v>100</v>
      </c>
      <c r="M2109" s="1">
        <v>1398</v>
      </c>
      <c r="N2109">
        <f t="shared" si="288"/>
        <v>5997</v>
      </c>
      <c r="O2109">
        <f t="shared" si="289"/>
        <v>4194</v>
      </c>
      <c r="P2109">
        <f t="shared" si="290"/>
        <v>1803</v>
      </c>
      <c r="Q2109">
        <f t="shared" si="291"/>
        <v>0.30065032516258128</v>
      </c>
      <c r="R2109">
        <f t="shared" si="292"/>
        <v>0</v>
      </c>
      <c r="S2109">
        <f t="shared" si="293"/>
        <v>0</v>
      </c>
      <c r="T2109" t="str">
        <f t="shared" si="294"/>
        <v>Mar</v>
      </c>
      <c r="U2109" t="str">
        <f t="shared" si="295"/>
        <v>Mar-2025</v>
      </c>
      <c r="V2109" s="3">
        <f t="shared" si="296"/>
        <v>45717</v>
      </c>
      <c r="W2109" t="str">
        <f>VLOOKUP(D2109,Products!A:G,3,FALSE)</f>
        <v>Home &amp; Kitchen</v>
      </c>
      <c r="X2109" t="str">
        <f>VLOOKUP(D2109,Products!A:G,2,FALSE)</f>
        <v>Air Fryer</v>
      </c>
    </row>
    <row r="2110" spans="1:24">
      <c r="A2110" s="1" t="s">
        <v>3922</v>
      </c>
      <c r="B2110" s="2">
        <v>45433</v>
      </c>
      <c r="C2110" s="1" t="s">
        <v>1489</v>
      </c>
      <c r="D2110" s="1" t="s">
        <v>1737</v>
      </c>
      <c r="E2110" s="1">
        <v>2</v>
      </c>
      <c r="F2110" s="1">
        <v>499</v>
      </c>
      <c r="G2110" s="1">
        <v>0</v>
      </c>
      <c r="H2110" s="1" t="s">
        <v>1821</v>
      </c>
      <c r="I2110" s="1" t="s">
        <v>1802</v>
      </c>
      <c r="J2110" s="1" t="s">
        <v>1802</v>
      </c>
      <c r="K2110" s="1" t="s">
        <v>1807</v>
      </c>
      <c r="L2110" s="1">
        <v>50</v>
      </c>
      <c r="M2110" s="1">
        <v>320</v>
      </c>
      <c r="N2110">
        <f t="shared" si="288"/>
        <v>998</v>
      </c>
      <c r="O2110">
        <f t="shared" si="289"/>
        <v>640</v>
      </c>
      <c r="P2110">
        <f t="shared" si="290"/>
        <v>358</v>
      </c>
      <c r="Q2110">
        <f t="shared" si="291"/>
        <v>0.3587174348697395</v>
      </c>
      <c r="R2110">
        <f t="shared" si="292"/>
        <v>998</v>
      </c>
      <c r="S2110">
        <f t="shared" si="293"/>
        <v>358</v>
      </c>
      <c r="T2110" t="str">
        <f t="shared" si="294"/>
        <v>May</v>
      </c>
      <c r="U2110" t="str">
        <f t="shared" si="295"/>
        <v>May-2024</v>
      </c>
      <c r="V2110" s="3">
        <f t="shared" si="296"/>
        <v>45413</v>
      </c>
      <c r="W2110" t="str">
        <f>VLOOKUP(D2110,Products!A:G,3,FALSE)</f>
        <v>Home &amp; Kitchen</v>
      </c>
      <c r="X2110" t="str">
        <f>VLOOKUP(D2110,Products!A:G,2,FALSE)</f>
        <v>Cookware Set</v>
      </c>
    </row>
    <row r="2111" spans="1:24">
      <c r="A2111" s="1" t="s">
        <v>3923</v>
      </c>
      <c r="B2111" s="2">
        <v>45916</v>
      </c>
      <c r="C2111" s="1" t="s">
        <v>1439</v>
      </c>
      <c r="D2111" s="1" t="s">
        <v>1716</v>
      </c>
      <c r="E2111" s="1">
        <v>2</v>
      </c>
      <c r="F2111" s="1">
        <v>2999</v>
      </c>
      <c r="G2111" s="1">
        <v>0</v>
      </c>
      <c r="H2111" s="1" t="s">
        <v>1801</v>
      </c>
      <c r="I2111" s="1" t="s">
        <v>1802</v>
      </c>
      <c r="J2111" s="1" t="s">
        <v>1802</v>
      </c>
      <c r="K2111" s="1" t="s">
        <v>1819</v>
      </c>
      <c r="L2111" s="1">
        <v>80</v>
      </c>
      <c r="M2111" s="1">
        <v>2406</v>
      </c>
      <c r="N2111">
        <f t="shared" si="288"/>
        <v>5998</v>
      </c>
      <c r="O2111">
        <f t="shared" si="289"/>
        <v>4812</v>
      </c>
      <c r="P2111">
        <f t="shared" si="290"/>
        <v>1186</v>
      </c>
      <c r="Q2111">
        <f t="shared" si="291"/>
        <v>0.19773257752584195</v>
      </c>
      <c r="R2111">
        <f t="shared" si="292"/>
        <v>5998</v>
      </c>
      <c r="S2111">
        <f t="shared" si="293"/>
        <v>1186</v>
      </c>
      <c r="T2111" t="str">
        <f t="shared" si="294"/>
        <v>Sep</v>
      </c>
      <c r="U2111" t="str">
        <f t="shared" si="295"/>
        <v>Sep-2025</v>
      </c>
      <c r="V2111" s="3">
        <f t="shared" si="296"/>
        <v>45901</v>
      </c>
      <c r="W2111" t="str">
        <f>VLOOKUP(D2111,Products!A:G,3,FALSE)</f>
        <v>Fashion</v>
      </c>
      <c r="X2111" t="str">
        <f>VLOOKUP(D2111,Products!A:G,2,FALSE)</f>
        <v>Jacket</v>
      </c>
    </row>
    <row r="2112" spans="1:24">
      <c r="A2112" s="1" t="s">
        <v>3924</v>
      </c>
      <c r="B2112" s="2">
        <v>45391</v>
      </c>
      <c r="C2112" s="1" t="s">
        <v>1174</v>
      </c>
      <c r="D2112" s="1" t="s">
        <v>1758</v>
      </c>
      <c r="E2112" s="1">
        <v>1</v>
      </c>
      <c r="F2112" s="1">
        <v>2499</v>
      </c>
      <c r="G2112" s="1">
        <v>124.95</v>
      </c>
      <c r="H2112" s="1" t="s">
        <v>1801</v>
      </c>
      <c r="I2112" s="1" t="s">
        <v>1802</v>
      </c>
      <c r="J2112" s="1" t="s">
        <v>1802</v>
      </c>
      <c r="K2112" s="1" t="s">
        <v>1813</v>
      </c>
      <c r="L2112" s="1">
        <v>70</v>
      </c>
      <c r="M2112" s="1">
        <v>1632</v>
      </c>
      <c r="N2112">
        <f t="shared" si="288"/>
        <v>2374.0500000000002</v>
      </c>
      <c r="O2112">
        <f t="shared" si="289"/>
        <v>1632</v>
      </c>
      <c r="P2112">
        <f t="shared" si="290"/>
        <v>742.05000000000018</v>
      </c>
      <c r="Q2112">
        <f t="shared" si="291"/>
        <v>0.31256713211600434</v>
      </c>
      <c r="R2112">
        <f t="shared" si="292"/>
        <v>2374.0500000000002</v>
      </c>
      <c r="S2112">
        <f t="shared" si="293"/>
        <v>742.05000000000018</v>
      </c>
      <c r="T2112" t="str">
        <f t="shared" si="294"/>
        <v>Apr</v>
      </c>
      <c r="U2112" t="str">
        <f t="shared" si="295"/>
        <v>Apr-2024</v>
      </c>
      <c r="V2112" s="3">
        <f t="shared" si="296"/>
        <v>45383</v>
      </c>
      <c r="W2112" t="str">
        <f>VLOOKUP(D2112,Products!A:G,3,FALSE)</f>
        <v>Beauty &amp; Personal Care</v>
      </c>
      <c r="X2112" t="str">
        <f>VLOOKUP(D2112,Products!A:G,2,FALSE)</f>
        <v>Shampoo</v>
      </c>
    </row>
    <row r="2113" spans="1:24">
      <c r="A2113" s="1" t="s">
        <v>3925</v>
      </c>
      <c r="B2113" s="2">
        <v>45323</v>
      </c>
      <c r="C2113" s="1" t="s">
        <v>1508</v>
      </c>
      <c r="D2113" s="1" t="s">
        <v>1692</v>
      </c>
      <c r="E2113" s="1">
        <v>2</v>
      </c>
      <c r="F2113" s="1">
        <v>499</v>
      </c>
      <c r="G2113" s="1">
        <v>99.8</v>
      </c>
      <c r="H2113" s="1" t="s">
        <v>1823</v>
      </c>
      <c r="I2113" s="1" t="s">
        <v>1802</v>
      </c>
      <c r="J2113" s="1" t="s">
        <v>1802</v>
      </c>
      <c r="K2113" s="1" t="s">
        <v>1817</v>
      </c>
      <c r="L2113" s="1">
        <v>50</v>
      </c>
      <c r="M2113" s="1">
        <v>403</v>
      </c>
      <c r="N2113">
        <f t="shared" si="288"/>
        <v>898.2</v>
      </c>
      <c r="O2113">
        <f t="shared" si="289"/>
        <v>806</v>
      </c>
      <c r="P2113">
        <f t="shared" si="290"/>
        <v>92.200000000000045</v>
      </c>
      <c r="Q2113">
        <f t="shared" si="291"/>
        <v>0.10264974393230911</v>
      </c>
      <c r="R2113">
        <f t="shared" si="292"/>
        <v>898.2</v>
      </c>
      <c r="S2113">
        <f t="shared" si="293"/>
        <v>92.200000000000045</v>
      </c>
      <c r="T2113" t="str">
        <f t="shared" si="294"/>
        <v>Feb</v>
      </c>
      <c r="U2113" t="str">
        <f t="shared" si="295"/>
        <v>Feb-2024</v>
      </c>
      <c r="V2113" s="3">
        <f t="shared" si="296"/>
        <v>45323</v>
      </c>
      <c r="W2113" t="str">
        <f>VLOOKUP(D2113,Products!A:G,3,FALSE)</f>
        <v>Electronics</v>
      </c>
      <c r="X2113" t="str">
        <f>VLOOKUP(D2113,Products!A:G,2,FALSE)</f>
        <v>Power Bank</v>
      </c>
    </row>
    <row r="2114" spans="1:24">
      <c r="A2114" s="1" t="s">
        <v>3926</v>
      </c>
      <c r="B2114" s="2">
        <v>45736</v>
      </c>
      <c r="C2114" s="1" t="s">
        <v>761</v>
      </c>
      <c r="D2114" s="1" t="s">
        <v>1666</v>
      </c>
      <c r="E2114" s="1">
        <v>2</v>
      </c>
      <c r="F2114" s="1">
        <v>399</v>
      </c>
      <c r="G2114" s="1">
        <v>199.5</v>
      </c>
      <c r="H2114" s="1" t="s">
        <v>1821</v>
      </c>
      <c r="I2114" s="1" t="s">
        <v>1802</v>
      </c>
      <c r="J2114" s="1" t="s">
        <v>1802</v>
      </c>
      <c r="K2114" s="1" t="s">
        <v>1803</v>
      </c>
      <c r="L2114" s="1">
        <v>70</v>
      </c>
      <c r="M2114" s="1">
        <v>307</v>
      </c>
      <c r="N2114">
        <f t="shared" si="288"/>
        <v>598.5</v>
      </c>
      <c r="O2114">
        <f t="shared" si="289"/>
        <v>614</v>
      </c>
      <c r="P2114">
        <f t="shared" si="290"/>
        <v>-15.5</v>
      </c>
      <c r="Q2114">
        <f t="shared" si="291"/>
        <v>-2.5898078529657476E-2</v>
      </c>
      <c r="R2114">
        <f t="shared" si="292"/>
        <v>598.5</v>
      </c>
      <c r="S2114">
        <f t="shared" si="293"/>
        <v>-15.5</v>
      </c>
      <c r="T2114" t="str">
        <f t="shared" si="294"/>
        <v>Mar</v>
      </c>
      <c r="U2114" t="str">
        <f t="shared" si="295"/>
        <v>Mar-2025</v>
      </c>
      <c r="V2114" s="3">
        <f t="shared" si="296"/>
        <v>45717</v>
      </c>
      <c r="W2114" t="str">
        <f>VLOOKUP(D2114,Products!A:G,3,FALSE)</f>
        <v>Electronics</v>
      </c>
      <c r="X2114" t="str">
        <f>VLOOKUP(D2114,Products!A:G,2,FALSE)</f>
        <v>Smartphone</v>
      </c>
    </row>
    <row r="2115" spans="1:24">
      <c r="A2115" s="1" t="s">
        <v>3927</v>
      </c>
      <c r="B2115" s="2">
        <v>45829</v>
      </c>
      <c r="C2115" s="1" t="s">
        <v>1505</v>
      </c>
      <c r="D2115" s="1" t="s">
        <v>1754</v>
      </c>
      <c r="E2115" s="1">
        <v>1</v>
      </c>
      <c r="F2115" s="1">
        <v>399</v>
      </c>
      <c r="G2115" s="1">
        <v>39.9</v>
      </c>
      <c r="H2115" s="1" t="s">
        <v>1805</v>
      </c>
      <c r="I2115" s="1" t="s">
        <v>1802</v>
      </c>
      <c r="J2115" s="1" t="s">
        <v>1802</v>
      </c>
      <c r="K2115" s="1" t="s">
        <v>1817</v>
      </c>
      <c r="L2115" s="1">
        <v>50</v>
      </c>
      <c r="M2115" s="1">
        <v>252</v>
      </c>
      <c r="N2115">
        <f t="shared" ref="N2115:N2178" si="297">E2115*F2115-G2115</f>
        <v>359.1</v>
      </c>
      <c r="O2115">
        <f t="shared" ref="O2115:O2178" si="298">E2115*M2115</f>
        <v>252</v>
      </c>
      <c r="P2115">
        <f t="shared" ref="P2115:P2178" si="299">N2115-O2115</f>
        <v>107.10000000000002</v>
      </c>
      <c r="Q2115">
        <f t="shared" ref="Q2115:Q2178" si="300">IFERROR(P2115/N2115,0)</f>
        <v>0.29824561403508776</v>
      </c>
      <c r="R2115">
        <f t="shared" ref="R2115:R2178" si="301">IF(I2115="Cancelled",0,N2115)</f>
        <v>359.1</v>
      </c>
      <c r="S2115">
        <f t="shared" ref="S2115:S2178" si="302">IF(I2115="Cancelled",0,P2115)</f>
        <v>107.10000000000002</v>
      </c>
      <c r="T2115" t="str">
        <f t="shared" ref="T2115:T2178" si="303">TEXT(B2115,"mmm")</f>
        <v>Jun</v>
      </c>
      <c r="U2115" t="str">
        <f t="shared" ref="U2115:U2178" si="304">TEXT(B2115,"mmm-yyyy")</f>
        <v>Jun-2025</v>
      </c>
      <c r="V2115" s="3">
        <f t="shared" ref="V2115:V2178" si="305">DATE(YEAR(B2115),MONTH(B2115),1)</f>
        <v>45809</v>
      </c>
      <c r="W2115" t="str">
        <f>VLOOKUP(D2115,Products!A:G,3,FALSE)</f>
        <v>Beauty &amp; Personal Care</v>
      </c>
      <c r="X2115" t="str">
        <f>VLOOKUP(D2115,Products!A:G,2,FALSE)</f>
        <v>Shampoo</v>
      </c>
    </row>
    <row r="2116" spans="1:24">
      <c r="A2116" s="1" t="s">
        <v>3928</v>
      </c>
      <c r="B2116" s="2">
        <v>45828</v>
      </c>
      <c r="C2116" s="1" t="s">
        <v>281</v>
      </c>
      <c r="D2116" s="1" t="s">
        <v>1756</v>
      </c>
      <c r="E2116" s="1">
        <v>1</v>
      </c>
      <c r="F2116" s="1">
        <v>299</v>
      </c>
      <c r="G2116" s="1">
        <v>14.95</v>
      </c>
      <c r="H2116" s="1" t="s">
        <v>1801</v>
      </c>
      <c r="I2116" s="1" t="s">
        <v>1802</v>
      </c>
      <c r="J2116" s="1" t="s">
        <v>1802</v>
      </c>
      <c r="K2116" s="1" t="s">
        <v>1813</v>
      </c>
      <c r="L2116" s="1">
        <v>100</v>
      </c>
      <c r="M2116" s="1">
        <v>223</v>
      </c>
      <c r="N2116">
        <f t="shared" si="297"/>
        <v>284.05</v>
      </c>
      <c r="O2116">
        <f t="shared" si="298"/>
        <v>223</v>
      </c>
      <c r="P2116">
        <f t="shared" si="299"/>
        <v>61.050000000000011</v>
      </c>
      <c r="Q2116">
        <f t="shared" si="300"/>
        <v>0.21492694948072524</v>
      </c>
      <c r="R2116">
        <f t="shared" si="301"/>
        <v>284.05</v>
      </c>
      <c r="S2116">
        <f t="shared" si="302"/>
        <v>61.050000000000011</v>
      </c>
      <c r="T2116" t="str">
        <f t="shared" si="303"/>
        <v>Jun</v>
      </c>
      <c r="U2116" t="str">
        <f t="shared" si="304"/>
        <v>Jun-2025</v>
      </c>
      <c r="V2116" s="3">
        <f t="shared" si="305"/>
        <v>45809</v>
      </c>
      <c r="W2116" t="str">
        <f>VLOOKUP(D2116,Products!A:G,3,FALSE)</f>
        <v>Beauty &amp; Personal Care</v>
      </c>
      <c r="X2116" t="str">
        <f>VLOOKUP(D2116,Products!A:G,2,FALSE)</f>
        <v>Shampoo</v>
      </c>
    </row>
    <row r="2117" spans="1:24">
      <c r="A2117" s="1" t="s">
        <v>3929</v>
      </c>
      <c r="B2117" s="2">
        <v>45712</v>
      </c>
      <c r="C2117" s="1" t="s">
        <v>1072</v>
      </c>
      <c r="D2117" s="1" t="s">
        <v>1702</v>
      </c>
      <c r="E2117" s="1">
        <v>2</v>
      </c>
      <c r="F2117" s="1">
        <v>4999</v>
      </c>
      <c r="G2117" s="1">
        <v>1499.7</v>
      </c>
      <c r="H2117" s="1" t="s">
        <v>1812</v>
      </c>
      <c r="I2117" s="1" t="s">
        <v>1802</v>
      </c>
      <c r="J2117" s="1" t="s">
        <v>1802</v>
      </c>
      <c r="K2117" s="1" t="s">
        <v>1803</v>
      </c>
      <c r="L2117" s="1">
        <v>50</v>
      </c>
      <c r="M2117" s="1">
        <v>3572</v>
      </c>
      <c r="N2117">
        <f t="shared" si="297"/>
        <v>8498.2999999999993</v>
      </c>
      <c r="O2117">
        <f t="shared" si="298"/>
        <v>7144</v>
      </c>
      <c r="P2117">
        <f t="shared" si="299"/>
        <v>1354.2999999999993</v>
      </c>
      <c r="Q2117">
        <f t="shared" si="300"/>
        <v>0.15936128402151012</v>
      </c>
      <c r="R2117">
        <f t="shared" si="301"/>
        <v>8498.2999999999993</v>
      </c>
      <c r="S2117">
        <f t="shared" si="302"/>
        <v>1354.2999999999993</v>
      </c>
      <c r="T2117" t="str">
        <f t="shared" si="303"/>
        <v>Feb</v>
      </c>
      <c r="U2117" t="str">
        <f t="shared" si="304"/>
        <v>Feb-2025</v>
      </c>
      <c r="V2117" s="3">
        <f t="shared" si="305"/>
        <v>45689</v>
      </c>
      <c r="W2117" t="str">
        <f>VLOOKUP(D2117,Products!A:G,3,FALSE)</f>
        <v>Fashion</v>
      </c>
      <c r="X2117" t="str">
        <f>VLOOKUP(D2117,Products!A:G,2,FALSE)</f>
        <v>Jeans</v>
      </c>
    </row>
    <row r="2118" spans="1:24">
      <c r="A2118" s="1" t="s">
        <v>3930</v>
      </c>
      <c r="B2118" s="2">
        <v>45807</v>
      </c>
      <c r="C2118" s="1" t="s">
        <v>1060</v>
      </c>
      <c r="D2118" s="1" t="s">
        <v>1772</v>
      </c>
      <c r="E2118" s="1">
        <v>4</v>
      </c>
      <c r="F2118" s="1">
        <v>1999</v>
      </c>
      <c r="G2118" s="1">
        <v>1599.2</v>
      </c>
      <c r="H2118" s="1" t="s">
        <v>1805</v>
      </c>
      <c r="I2118" s="1" t="s">
        <v>1802</v>
      </c>
      <c r="J2118" s="1" t="s">
        <v>1802</v>
      </c>
      <c r="K2118" s="1" t="s">
        <v>1817</v>
      </c>
      <c r="L2118" s="1">
        <v>80</v>
      </c>
      <c r="M2118" s="1">
        <v>1506</v>
      </c>
      <c r="N2118">
        <f t="shared" si="297"/>
        <v>6396.8</v>
      </c>
      <c r="O2118">
        <f t="shared" si="298"/>
        <v>6024</v>
      </c>
      <c r="P2118">
        <f t="shared" si="299"/>
        <v>372.80000000000018</v>
      </c>
      <c r="Q2118">
        <f t="shared" si="300"/>
        <v>5.8279139569784921E-2</v>
      </c>
      <c r="R2118">
        <f t="shared" si="301"/>
        <v>6396.8</v>
      </c>
      <c r="S2118">
        <f t="shared" si="302"/>
        <v>372.80000000000018</v>
      </c>
      <c r="T2118" t="str">
        <f t="shared" si="303"/>
        <v>May</v>
      </c>
      <c r="U2118" t="str">
        <f t="shared" si="304"/>
        <v>May-2025</v>
      </c>
      <c r="V2118" s="3">
        <f t="shared" si="305"/>
        <v>45778</v>
      </c>
      <c r="W2118" t="str">
        <f>VLOOKUP(D2118,Products!A:G,3,FALSE)</f>
        <v>Beauty &amp; Personal Care</v>
      </c>
      <c r="X2118" t="str">
        <f>VLOOKUP(D2118,Products!A:G,2,FALSE)</f>
        <v>Perfume</v>
      </c>
    </row>
    <row r="2119" spans="1:24">
      <c r="A2119" s="1" t="s">
        <v>3931</v>
      </c>
      <c r="B2119" s="2">
        <v>45522</v>
      </c>
      <c r="C2119" s="1" t="s">
        <v>1165</v>
      </c>
      <c r="D2119" s="1" t="s">
        <v>1701</v>
      </c>
      <c r="E2119" s="1">
        <v>1</v>
      </c>
      <c r="F2119" s="1">
        <v>1299</v>
      </c>
      <c r="G2119" s="1">
        <v>64.95</v>
      </c>
      <c r="H2119" s="1" t="s">
        <v>1823</v>
      </c>
      <c r="I2119" s="1" t="s">
        <v>1802</v>
      </c>
      <c r="J2119" s="1" t="s">
        <v>1802</v>
      </c>
      <c r="K2119" s="1" t="s">
        <v>1813</v>
      </c>
      <c r="L2119" s="1">
        <v>80</v>
      </c>
      <c r="M2119" s="1">
        <v>969</v>
      </c>
      <c r="N2119">
        <f t="shared" si="297"/>
        <v>1234.05</v>
      </c>
      <c r="O2119">
        <f t="shared" si="298"/>
        <v>969</v>
      </c>
      <c r="P2119">
        <f t="shared" si="299"/>
        <v>265.04999999999995</v>
      </c>
      <c r="Q2119">
        <f t="shared" si="300"/>
        <v>0.21478060046189373</v>
      </c>
      <c r="R2119">
        <f t="shared" si="301"/>
        <v>1234.05</v>
      </c>
      <c r="S2119">
        <f t="shared" si="302"/>
        <v>265.04999999999995</v>
      </c>
      <c r="T2119" t="str">
        <f t="shared" si="303"/>
        <v>Aug</v>
      </c>
      <c r="U2119" t="str">
        <f t="shared" si="304"/>
        <v>Aug-2024</v>
      </c>
      <c r="V2119" s="3">
        <f t="shared" si="305"/>
        <v>45505</v>
      </c>
      <c r="W2119" t="str">
        <f>VLOOKUP(D2119,Products!A:G,3,FALSE)</f>
        <v>Fashion</v>
      </c>
      <c r="X2119" t="str">
        <f>VLOOKUP(D2119,Products!A:G,2,FALSE)</f>
        <v>T-Shirt</v>
      </c>
    </row>
    <row r="2120" spans="1:24">
      <c r="A2120" s="1" t="s">
        <v>3932</v>
      </c>
      <c r="B2120" s="2">
        <v>45494</v>
      </c>
      <c r="C2120" s="1" t="s">
        <v>1356</v>
      </c>
      <c r="D2120" s="1" t="s">
        <v>1753</v>
      </c>
      <c r="E2120" s="1">
        <v>3</v>
      </c>
      <c r="F2120" s="1">
        <v>799</v>
      </c>
      <c r="G2120" s="1">
        <v>359.55</v>
      </c>
      <c r="H2120" s="1" t="s">
        <v>1801</v>
      </c>
      <c r="I2120" s="1" t="s">
        <v>1802</v>
      </c>
      <c r="J2120" s="1" t="s">
        <v>1802</v>
      </c>
      <c r="K2120" s="1" t="s">
        <v>1817</v>
      </c>
      <c r="L2120" s="1">
        <v>50</v>
      </c>
      <c r="M2120" s="1">
        <v>445</v>
      </c>
      <c r="N2120">
        <f t="shared" si="297"/>
        <v>2037.45</v>
      </c>
      <c r="O2120">
        <f t="shared" si="298"/>
        <v>1335</v>
      </c>
      <c r="P2120">
        <f t="shared" si="299"/>
        <v>702.45</v>
      </c>
      <c r="Q2120">
        <f t="shared" si="300"/>
        <v>0.34476919679010531</v>
      </c>
      <c r="R2120">
        <f t="shared" si="301"/>
        <v>2037.45</v>
      </c>
      <c r="S2120">
        <f t="shared" si="302"/>
        <v>702.45</v>
      </c>
      <c r="T2120" t="str">
        <f t="shared" si="303"/>
        <v>Jul</v>
      </c>
      <c r="U2120" t="str">
        <f t="shared" si="304"/>
        <v>Jul-2024</v>
      </c>
      <c r="V2120" s="3">
        <f t="shared" si="305"/>
        <v>45474</v>
      </c>
      <c r="W2120" t="str">
        <f>VLOOKUP(D2120,Products!A:G,3,FALSE)</f>
        <v>Beauty &amp; Personal Care</v>
      </c>
      <c r="X2120" t="str">
        <f>VLOOKUP(D2120,Products!A:G,2,FALSE)</f>
        <v>Face Wash</v>
      </c>
    </row>
    <row r="2121" spans="1:24">
      <c r="A2121" s="1" t="s">
        <v>3933</v>
      </c>
      <c r="B2121" s="2">
        <v>45316</v>
      </c>
      <c r="C2121" s="1" t="s">
        <v>1075</v>
      </c>
      <c r="D2121" s="1" t="s">
        <v>1762</v>
      </c>
      <c r="E2121" s="1">
        <v>1</v>
      </c>
      <c r="F2121" s="1">
        <v>999</v>
      </c>
      <c r="G2121" s="1">
        <v>49.95</v>
      </c>
      <c r="H2121" s="1" t="s">
        <v>1805</v>
      </c>
      <c r="I2121" s="1" t="s">
        <v>1802</v>
      </c>
      <c r="J2121" s="1" t="s">
        <v>1802</v>
      </c>
      <c r="K2121" s="1" t="s">
        <v>1813</v>
      </c>
      <c r="L2121" s="1">
        <v>40</v>
      </c>
      <c r="M2121" s="1">
        <v>818</v>
      </c>
      <c r="N2121">
        <f t="shared" si="297"/>
        <v>949.05</v>
      </c>
      <c r="O2121">
        <f t="shared" si="298"/>
        <v>818</v>
      </c>
      <c r="P2121">
        <f t="shared" si="299"/>
        <v>131.04999999999995</v>
      </c>
      <c r="Q2121">
        <f t="shared" si="300"/>
        <v>0.13808545387492752</v>
      </c>
      <c r="R2121">
        <f t="shared" si="301"/>
        <v>949.05</v>
      </c>
      <c r="S2121">
        <f t="shared" si="302"/>
        <v>131.04999999999995</v>
      </c>
      <c r="T2121" t="str">
        <f t="shared" si="303"/>
        <v>Jan</v>
      </c>
      <c r="U2121" t="str">
        <f t="shared" si="304"/>
        <v>Jan-2024</v>
      </c>
      <c r="V2121" s="3">
        <f t="shared" si="305"/>
        <v>45292</v>
      </c>
      <c r="W2121" t="str">
        <f>VLOOKUP(D2121,Products!A:G,3,FALSE)</f>
        <v>Beauty &amp; Personal Care</v>
      </c>
      <c r="X2121" t="str">
        <f>VLOOKUP(D2121,Products!A:G,2,FALSE)</f>
        <v>Trimmer</v>
      </c>
    </row>
    <row r="2122" spans="1:24">
      <c r="A2122" s="1" t="s">
        <v>3934</v>
      </c>
      <c r="B2122" s="2">
        <v>45600</v>
      </c>
      <c r="C2122" s="1" t="s">
        <v>445</v>
      </c>
      <c r="D2122" s="1" t="s">
        <v>1742</v>
      </c>
      <c r="E2122" s="1">
        <v>1</v>
      </c>
      <c r="F2122" s="1">
        <v>299</v>
      </c>
      <c r="G2122" s="1">
        <v>0</v>
      </c>
      <c r="H2122" s="1" t="s">
        <v>1801</v>
      </c>
      <c r="I2122" s="1" t="s">
        <v>1802</v>
      </c>
      <c r="J2122" s="1" t="s">
        <v>1802</v>
      </c>
      <c r="K2122" s="1" t="s">
        <v>1803</v>
      </c>
      <c r="L2122" s="1">
        <v>100</v>
      </c>
      <c r="M2122" s="1">
        <v>188</v>
      </c>
      <c r="N2122">
        <f t="shared" si="297"/>
        <v>299</v>
      </c>
      <c r="O2122">
        <f t="shared" si="298"/>
        <v>188</v>
      </c>
      <c r="P2122">
        <f t="shared" si="299"/>
        <v>111</v>
      </c>
      <c r="Q2122">
        <f t="shared" si="300"/>
        <v>0.37123745819397991</v>
      </c>
      <c r="R2122">
        <f t="shared" si="301"/>
        <v>299</v>
      </c>
      <c r="S2122">
        <f t="shared" si="302"/>
        <v>111</v>
      </c>
      <c r="T2122" t="str">
        <f t="shared" si="303"/>
        <v>Nov</v>
      </c>
      <c r="U2122" t="str">
        <f t="shared" si="304"/>
        <v>Nov-2024</v>
      </c>
      <c r="V2122" s="3">
        <f t="shared" si="305"/>
        <v>45597</v>
      </c>
      <c r="W2122" t="str">
        <f>VLOOKUP(D2122,Products!A:G,3,FALSE)</f>
        <v>Home &amp; Kitchen</v>
      </c>
      <c r="X2122" t="str">
        <f>VLOOKUP(D2122,Products!A:G,2,FALSE)</f>
        <v>Bedsheet</v>
      </c>
    </row>
    <row r="2123" spans="1:24">
      <c r="A2123" s="1" t="s">
        <v>3935</v>
      </c>
      <c r="B2123" s="2">
        <v>45514</v>
      </c>
      <c r="C2123" s="1" t="s">
        <v>441</v>
      </c>
      <c r="D2123" s="1" t="s">
        <v>1797</v>
      </c>
      <c r="E2123" s="1">
        <v>2</v>
      </c>
      <c r="F2123" s="1">
        <v>399</v>
      </c>
      <c r="G2123" s="1">
        <v>79.8</v>
      </c>
      <c r="H2123" s="1" t="s">
        <v>1805</v>
      </c>
      <c r="I2123" s="1" t="s">
        <v>1802</v>
      </c>
      <c r="J2123" s="1" t="s">
        <v>1802</v>
      </c>
      <c r="K2123" s="1" t="s">
        <v>1813</v>
      </c>
      <c r="L2123" s="1">
        <v>40</v>
      </c>
      <c r="M2123" s="1">
        <v>278</v>
      </c>
      <c r="N2123">
        <f t="shared" si="297"/>
        <v>718.2</v>
      </c>
      <c r="O2123">
        <f t="shared" si="298"/>
        <v>556</v>
      </c>
      <c r="P2123">
        <f t="shared" si="299"/>
        <v>162.20000000000005</v>
      </c>
      <c r="Q2123">
        <f t="shared" si="300"/>
        <v>0.22584238373712062</v>
      </c>
      <c r="R2123">
        <f t="shared" si="301"/>
        <v>718.2</v>
      </c>
      <c r="S2123">
        <f t="shared" si="302"/>
        <v>162.20000000000005</v>
      </c>
      <c r="T2123" t="str">
        <f t="shared" si="303"/>
        <v>Aug</v>
      </c>
      <c r="U2123" t="str">
        <f t="shared" si="304"/>
        <v>Aug-2024</v>
      </c>
      <c r="V2123" s="3">
        <f t="shared" si="305"/>
        <v>45505</v>
      </c>
      <c r="W2123" t="str">
        <f>VLOOKUP(D2123,Products!A:G,3,FALSE)</f>
        <v>Sports &amp; Fitness</v>
      </c>
      <c r="X2123" t="str">
        <f>VLOOKUP(D2123,Products!A:G,2,FALSE)</f>
        <v>Cricket Bat</v>
      </c>
    </row>
    <row r="2124" spans="1:24">
      <c r="A2124" s="1" t="s">
        <v>3936</v>
      </c>
      <c r="B2124" s="2">
        <v>45541</v>
      </c>
      <c r="C2124" s="1" t="s">
        <v>535</v>
      </c>
      <c r="D2124" s="1" t="s">
        <v>1712</v>
      </c>
      <c r="E2124" s="1">
        <v>1</v>
      </c>
      <c r="F2124" s="1">
        <v>399</v>
      </c>
      <c r="G2124" s="1">
        <v>39.9</v>
      </c>
      <c r="H2124" s="1" t="s">
        <v>1805</v>
      </c>
      <c r="I2124" s="1" t="s">
        <v>1802</v>
      </c>
      <c r="J2124" s="1" t="s">
        <v>1802</v>
      </c>
      <c r="K2124" s="1" t="s">
        <v>1810</v>
      </c>
      <c r="L2124" s="1">
        <v>60</v>
      </c>
      <c r="M2124" s="1">
        <v>321</v>
      </c>
      <c r="N2124">
        <f t="shared" si="297"/>
        <v>359.1</v>
      </c>
      <c r="O2124">
        <f t="shared" si="298"/>
        <v>321</v>
      </c>
      <c r="P2124">
        <f t="shared" si="299"/>
        <v>38.100000000000023</v>
      </c>
      <c r="Q2124">
        <f t="shared" si="300"/>
        <v>0.10609857978279037</v>
      </c>
      <c r="R2124">
        <f t="shared" si="301"/>
        <v>359.1</v>
      </c>
      <c r="S2124">
        <f t="shared" si="302"/>
        <v>38.100000000000023</v>
      </c>
      <c r="T2124" t="str">
        <f t="shared" si="303"/>
        <v>Sep</v>
      </c>
      <c r="U2124" t="str">
        <f t="shared" si="304"/>
        <v>Sep-2024</v>
      </c>
      <c r="V2124" s="3">
        <f t="shared" si="305"/>
        <v>45536</v>
      </c>
      <c r="W2124" t="str">
        <f>VLOOKUP(D2124,Products!A:G,3,FALSE)</f>
        <v>Fashion</v>
      </c>
      <c r="X2124" t="str">
        <f>VLOOKUP(D2124,Products!A:G,2,FALSE)</f>
        <v>Jacket</v>
      </c>
    </row>
    <row r="2125" spans="1:24">
      <c r="A2125" s="1" t="s">
        <v>3937</v>
      </c>
      <c r="B2125" s="2">
        <v>45383</v>
      </c>
      <c r="C2125" s="1" t="s">
        <v>1019</v>
      </c>
      <c r="D2125" s="1" t="s">
        <v>1726</v>
      </c>
      <c r="E2125" s="1">
        <v>3</v>
      </c>
      <c r="F2125" s="1">
        <v>599</v>
      </c>
      <c r="G2125" s="1">
        <v>269.55</v>
      </c>
      <c r="H2125" s="1" t="s">
        <v>1823</v>
      </c>
      <c r="I2125" s="1" t="s">
        <v>1802</v>
      </c>
      <c r="J2125" s="1" t="s">
        <v>1802</v>
      </c>
      <c r="K2125" s="1" t="s">
        <v>1819</v>
      </c>
      <c r="L2125" s="1">
        <v>100</v>
      </c>
      <c r="M2125" s="1">
        <v>358</v>
      </c>
      <c r="N2125">
        <f t="shared" si="297"/>
        <v>1527.45</v>
      </c>
      <c r="O2125">
        <f t="shared" si="298"/>
        <v>1074</v>
      </c>
      <c r="P2125">
        <f t="shared" si="299"/>
        <v>453.45000000000005</v>
      </c>
      <c r="Q2125">
        <f t="shared" si="300"/>
        <v>0.29686732789944026</v>
      </c>
      <c r="R2125">
        <f t="shared" si="301"/>
        <v>1527.45</v>
      </c>
      <c r="S2125">
        <f t="shared" si="302"/>
        <v>453.45000000000005</v>
      </c>
      <c r="T2125" t="str">
        <f t="shared" si="303"/>
        <v>Apr</v>
      </c>
      <c r="U2125" t="str">
        <f t="shared" si="304"/>
        <v>Apr-2024</v>
      </c>
      <c r="V2125" s="3">
        <f t="shared" si="305"/>
        <v>45383</v>
      </c>
      <c r="W2125" t="str">
        <f>VLOOKUP(D2125,Products!A:G,3,FALSE)</f>
        <v>Home &amp; Kitchen</v>
      </c>
      <c r="X2125" t="str">
        <f>VLOOKUP(D2125,Products!A:G,2,FALSE)</f>
        <v>Mixer Grinder</v>
      </c>
    </row>
    <row r="2126" spans="1:24">
      <c r="A2126" s="1" t="s">
        <v>3938</v>
      </c>
      <c r="B2126" s="2">
        <v>45923</v>
      </c>
      <c r="C2126" s="1" t="s">
        <v>313</v>
      </c>
      <c r="D2126" s="1" t="s">
        <v>1787</v>
      </c>
      <c r="E2126" s="1">
        <v>1</v>
      </c>
      <c r="F2126" s="1">
        <v>8999</v>
      </c>
      <c r="G2126" s="1">
        <v>899.9</v>
      </c>
      <c r="H2126" s="1" t="s">
        <v>1801</v>
      </c>
      <c r="I2126" s="1" t="s">
        <v>1802</v>
      </c>
      <c r="J2126" s="1" t="s">
        <v>1802</v>
      </c>
      <c r="K2126" s="1" t="s">
        <v>1819</v>
      </c>
      <c r="L2126" s="1">
        <v>50</v>
      </c>
      <c r="M2126" s="1">
        <v>5811</v>
      </c>
      <c r="N2126">
        <f t="shared" si="297"/>
        <v>8099.1</v>
      </c>
      <c r="O2126">
        <f t="shared" si="298"/>
        <v>5811</v>
      </c>
      <c r="P2126">
        <f t="shared" si="299"/>
        <v>2288.1000000000004</v>
      </c>
      <c r="Q2126">
        <f t="shared" si="300"/>
        <v>0.28251287180057044</v>
      </c>
      <c r="R2126">
        <f t="shared" si="301"/>
        <v>8099.1</v>
      </c>
      <c r="S2126">
        <f t="shared" si="302"/>
        <v>2288.1000000000004</v>
      </c>
      <c r="T2126" t="str">
        <f t="shared" si="303"/>
        <v>Sep</v>
      </c>
      <c r="U2126" t="str">
        <f t="shared" si="304"/>
        <v>Sep-2025</v>
      </c>
      <c r="V2126" s="3">
        <f t="shared" si="305"/>
        <v>45901</v>
      </c>
      <c r="W2126" t="str">
        <f>VLOOKUP(D2126,Products!A:G,3,FALSE)</f>
        <v>Sports &amp; Fitness</v>
      </c>
      <c r="X2126" t="str">
        <f>VLOOKUP(D2126,Products!A:G,2,FALSE)</f>
        <v>Dumbbells</v>
      </c>
    </row>
    <row r="2127" spans="1:24">
      <c r="A2127" s="1" t="s">
        <v>3939</v>
      </c>
      <c r="B2127" s="2">
        <v>45396</v>
      </c>
      <c r="C2127" s="1" t="s">
        <v>1113</v>
      </c>
      <c r="D2127" s="1" t="s">
        <v>1721</v>
      </c>
      <c r="E2127" s="1">
        <v>3</v>
      </c>
      <c r="F2127" s="1">
        <v>799</v>
      </c>
      <c r="G2127" s="1">
        <v>479.4</v>
      </c>
      <c r="H2127" s="1" t="s">
        <v>1805</v>
      </c>
      <c r="I2127" s="1" t="s">
        <v>1802</v>
      </c>
      <c r="J2127" s="1" t="s">
        <v>1802</v>
      </c>
      <c r="K2127" s="1" t="s">
        <v>1807</v>
      </c>
      <c r="L2127" s="1">
        <v>50</v>
      </c>
      <c r="M2127" s="1">
        <v>639</v>
      </c>
      <c r="N2127">
        <f t="shared" si="297"/>
        <v>1917.6</v>
      </c>
      <c r="O2127">
        <f t="shared" si="298"/>
        <v>1917</v>
      </c>
      <c r="P2127">
        <f t="shared" si="299"/>
        <v>0.59999999999990905</v>
      </c>
      <c r="Q2127">
        <f t="shared" si="300"/>
        <v>3.1289111389231803E-4</v>
      </c>
      <c r="R2127">
        <f t="shared" si="301"/>
        <v>1917.6</v>
      </c>
      <c r="S2127">
        <f t="shared" si="302"/>
        <v>0.59999999999990905</v>
      </c>
      <c r="T2127" t="str">
        <f t="shared" si="303"/>
        <v>Apr</v>
      </c>
      <c r="U2127" t="str">
        <f t="shared" si="304"/>
        <v>Apr-2024</v>
      </c>
      <c r="V2127" s="3">
        <f t="shared" si="305"/>
        <v>45383</v>
      </c>
      <c r="W2127" t="str">
        <f>VLOOKUP(D2127,Products!A:G,3,FALSE)</f>
        <v>Fashion</v>
      </c>
      <c r="X2127" t="str">
        <f>VLOOKUP(D2127,Products!A:G,2,FALSE)</f>
        <v>Backpack</v>
      </c>
    </row>
    <row r="2128" spans="1:24">
      <c r="A2128" s="1" t="s">
        <v>3940</v>
      </c>
      <c r="B2128" s="2">
        <v>45943</v>
      </c>
      <c r="C2128" s="1" t="s">
        <v>916</v>
      </c>
      <c r="D2128" s="1" t="s">
        <v>1664</v>
      </c>
      <c r="E2128" s="1">
        <v>2</v>
      </c>
      <c r="F2128" s="1">
        <v>999</v>
      </c>
      <c r="G2128" s="1">
        <v>0</v>
      </c>
      <c r="H2128" s="1" t="s">
        <v>1823</v>
      </c>
      <c r="I2128" s="1" t="s">
        <v>1802</v>
      </c>
      <c r="J2128" s="1" t="s">
        <v>1802</v>
      </c>
      <c r="K2128" s="1" t="s">
        <v>1813</v>
      </c>
      <c r="L2128" s="1">
        <v>60</v>
      </c>
      <c r="M2128" s="1">
        <v>590</v>
      </c>
      <c r="N2128">
        <f t="shared" si="297"/>
        <v>1998</v>
      </c>
      <c r="O2128">
        <f t="shared" si="298"/>
        <v>1180</v>
      </c>
      <c r="P2128">
        <f t="shared" si="299"/>
        <v>818</v>
      </c>
      <c r="Q2128">
        <f t="shared" si="300"/>
        <v>0.4094094094094094</v>
      </c>
      <c r="R2128">
        <f t="shared" si="301"/>
        <v>1998</v>
      </c>
      <c r="S2128">
        <f t="shared" si="302"/>
        <v>818</v>
      </c>
      <c r="T2128" t="str">
        <f t="shared" si="303"/>
        <v>Oct</v>
      </c>
      <c r="U2128" t="str">
        <f t="shared" si="304"/>
        <v>Oct-2025</v>
      </c>
      <c r="V2128" s="3">
        <f t="shared" si="305"/>
        <v>45931</v>
      </c>
      <c r="W2128" t="str">
        <f>VLOOKUP(D2128,Products!A:G,3,FALSE)</f>
        <v>Electronics</v>
      </c>
      <c r="X2128" t="str">
        <f>VLOOKUP(D2128,Products!A:G,2,FALSE)</f>
        <v>Smartphone</v>
      </c>
    </row>
    <row r="2129" spans="1:24">
      <c r="A2129" s="1" t="s">
        <v>3941</v>
      </c>
      <c r="B2129" s="2">
        <v>45825</v>
      </c>
      <c r="C2129" s="1" t="s">
        <v>1194</v>
      </c>
      <c r="D2129" s="1" t="s">
        <v>1753</v>
      </c>
      <c r="E2129" s="1">
        <v>4</v>
      </c>
      <c r="F2129" s="1">
        <v>799</v>
      </c>
      <c r="G2129" s="1">
        <v>159.80000000000001</v>
      </c>
      <c r="H2129" s="1" t="s">
        <v>1805</v>
      </c>
      <c r="I2129" s="1" t="s">
        <v>1802</v>
      </c>
      <c r="J2129" s="1" t="s">
        <v>1802</v>
      </c>
      <c r="K2129" s="1" t="s">
        <v>1807</v>
      </c>
      <c r="L2129" s="1">
        <v>70</v>
      </c>
      <c r="M2129" s="1">
        <v>445</v>
      </c>
      <c r="N2129">
        <f t="shared" si="297"/>
        <v>3036.2</v>
      </c>
      <c r="O2129">
        <f t="shared" si="298"/>
        <v>1780</v>
      </c>
      <c r="P2129">
        <f t="shared" si="299"/>
        <v>1256.1999999999998</v>
      </c>
      <c r="Q2129">
        <f t="shared" si="300"/>
        <v>0.41374086028588364</v>
      </c>
      <c r="R2129">
        <f t="shared" si="301"/>
        <v>3036.2</v>
      </c>
      <c r="S2129">
        <f t="shared" si="302"/>
        <v>1256.1999999999998</v>
      </c>
      <c r="T2129" t="str">
        <f t="shared" si="303"/>
        <v>Jun</v>
      </c>
      <c r="U2129" t="str">
        <f t="shared" si="304"/>
        <v>Jun-2025</v>
      </c>
      <c r="V2129" s="3">
        <f t="shared" si="305"/>
        <v>45809</v>
      </c>
      <c r="W2129" t="str">
        <f>VLOOKUP(D2129,Products!A:G,3,FALSE)</f>
        <v>Beauty &amp; Personal Care</v>
      </c>
      <c r="X2129" t="str">
        <f>VLOOKUP(D2129,Products!A:G,2,FALSE)</f>
        <v>Face Wash</v>
      </c>
    </row>
    <row r="2130" spans="1:24">
      <c r="A2130" s="1" t="s">
        <v>3942</v>
      </c>
      <c r="B2130" s="2">
        <v>45428</v>
      </c>
      <c r="C2130" s="1" t="s">
        <v>991</v>
      </c>
      <c r="D2130" s="1" t="s">
        <v>1735</v>
      </c>
      <c r="E2130" s="1">
        <v>1</v>
      </c>
      <c r="F2130" s="1">
        <v>3999</v>
      </c>
      <c r="G2130" s="1">
        <v>799.8</v>
      </c>
      <c r="H2130" s="1" t="s">
        <v>1801</v>
      </c>
      <c r="I2130" s="1" t="s">
        <v>1802</v>
      </c>
      <c r="J2130" s="1" t="s">
        <v>1802</v>
      </c>
      <c r="K2130" s="1" t="s">
        <v>1810</v>
      </c>
      <c r="L2130" s="1">
        <v>50</v>
      </c>
      <c r="M2130" s="1">
        <v>2895</v>
      </c>
      <c r="N2130">
        <f t="shared" si="297"/>
        <v>3199.2</v>
      </c>
      <c r="O2130">
        <f t="shared" si="298"/>
        <v>2895</v>
      </c>
      <c r="P2130">
        <f t="shared" si="299"/>
        <v>304.19999999999982</v>
      </c>
      <c r="Q2130">
        <f t="shared" si="300"/>
        <v>9.5086271567891928E-2</v>
      </c>
      <c r="R2130">
        <f t="shared" si="301"/>
        <v>3199.2</v>
      </c>
      <c r="S2130">
        <f t="shared" si="302"/>
        <v>304.19999999999982</v>
      </c>
      <c r="T2130" t="str">
        <f t="shared" si="303"/>
        <v>May</v>
      </c>
      <c r="U2130" t="str">
        <f t="shared" si="304"/>
        <v>May-2024</v>
      </c>
      <c r="V2130" s="3">
        <f t="shared" si="305"/>
        <v>45413</v>
      </c>
      <c r="W2130" t="str">
        <f>VLOOKUP(D2130,Products!A:G,3,FALSE)</f>
        <v>Home &amp; Kitchen</v>
      </c>
      <c r="X2130" t="str">
        <f>VLOOKUP(D2130,Products!A:G,2,FALSE)</f>
        <v>Cookware Set</v>
      </c>
    </row>
    <row r="2131" spans="1:24">
      <c r="A2131" s="1" t="s">
        <v>3943</v>
      </c>
      <c r="B2131" s="2">
        <v>45443</v>
      </c>
      <c r="C2131" s="1" t="s">
        <v>1193</v>
      </c>
      <c r="D2131" s="1" t="s">
        <v>1710</v>
      </c>
      <c r="E2131" s="1">
        <v>4</v>
      </c>
      <c r="F2131" s="1">
        <v>3999</v>
      </c>
      <c r="G2131" s="1">
        <v>0</v>
      </c>
      <c r="H2131" s="1" t="s">
        <v>1805</v>
      </c>
      <c r="I2131" s="1" t="s">
        <v>1815</v>
      </c>
      <c r="J2131" s="1" t="s">
        <v>1815</v>
      </c>
      <c r="K2131" s="1" t="s">
        <v>1810</v>
      </c>
      <c r="L2131" s="1">
        <v>60</v>
      </c>
      <c r="M2131" s="1">
        <v>3007</v>
      </c>
      <c r="N2131">
        <f t="shared" si="297"/>
        <v>15996</v>
      </c>
      <c r="O2131">
        <f t="shared" si="298"/>
        <v>12028</v>
      </c>
      <c r="P2131">
        <f t="shared" si="299"/>
        <v>3968</v>
      </c>
      <c r="Q2131">
        <f t="shared" si="300"/>
        <v>0.24806201550387597</v>
      </c>
      <c r="R2131">
        <f t="shared" si="301"/>
        <v>0</v>
      </c>
      <c r="S2131">
        <f t="shared" si="302"/>
        <v>0</v>
      </c>
      <c r="T2131" t="str">
        <f t="shared" si="303"/>
        <v>May</v>
      </c>
      <c r="U2131" t="str">
        <f t="shared" si="304"/>
        <v>May-2024</v>
      </c>
      <c r="V2131" s="3">
        <f t="shared" si="305"/>
        <v>45413</v>
      </c>
      <c r="W2131" t="str">
        <f>VLOOKUP(D2131,Products!A:G,3,FALSE)</f>
        <v>Fashion</v>
      </c>
      <c r="X2131" t="str">
        <f>VLOOKUP(D2131,Products!A:G,2,FALSE)</f>
        <v>Sneakers</v>
      </c>
    </row>
    <row r="2132" spans="1:24">
      <c r="A2132" s="1" t="s">
        <v>3944</v>
      </c>
      <c r="B2132" s="2">
        <v>45799</v>
      </c>
      <c r="C2132" s="1" t="s">
        <v>1108</v>
      </c>
      <c r="D2132" s="1" t="s">
        <v>1686</v>
      </c>
      <c r="E2132" s="1">
        <v>2</v>
      </c>
      <c r="F2132" s="1">
        <v>1299</v>
      </c>
      <c r="G2132" s="1">
        <v>259.8</v>
      </c>
      <c r="H2132" s="1" t="s">
        <v>1805</v>
      </c>
      <c r="I2132" s="1" t="s">
        <v>1802</v>
      </c>
      <c r="J2132" s="1" t="s">
        <v>1802</v>
      </c>
      <c r="K2132" s="1" t="s">
        <v>1810</v>
      </c>
      <c r="L2132" s="1">
        <v>80</v>
      </c>
      <c r="M2132" s="1">
        <v>881</v>
      </c>
      <c r="N2132">
        <f t="shared" si="297"/>
        <v>2338.1999999999998</v>
      </c>
      <c r="O2132">
        <f t="shared" si="298"/>
        <v>1762</v>
      </c>
      <c r="P2132">
        <f t="shared" si="299"/>
        <v>576.19999999999982</v>
      </c>
      <c r="Q2132">
        <f t="shared" si="300"/>
        <v>0.24642887691386531</v>
      </c>
      <c r="R2132">
        <f t="shared" si="301"/>
        <v>2338.1999999999998</v>
      </c>
      <c r="S2132">
        <f t="shared" si="302"/>
        <v>576.19999999999982</v>
      </c>
      <c r="T2132" t="str">
        <f t="shared" si="303"/>
        <v>May</v>
      </c>
      <c r="U2132" t="str">
        <f t="shared" si="304"/>
        <v>May-2025</v>
      </c>
      <c r="V2132" s="3">
        <f t="shared" si="305"/>
        <v>45778</v>
      </c>
      <c r="W2132" t="str">
        <f>VLOOKUP(D2132,Products!A:G,3,FALSE)</f>
        <v>Electronics</v>
      </c>
      <c r="X2132" t="str">
        <f>VLOOKUP(D2132,Products!A:G,2,FALSE)</f>
        <v>Smartwatch</v>
      </c>
    </row>
    <row r="2133" spans="1:24">
      <c r="A2133" s="1" t="s">
        <v>3945</v>
      </c>
      <c r="B2133" s="2">
        <v>45926</v>
      </c>
      <c r="C2133" s="1" t="s">
        <v>964</v>
      </c>
      <c r="D2133" s="1" t="s">
        <v>1743</v>
      </c>
      <c r="E2133" s="1">
        <v>1</v>
      </c>
      <c r="F2133" s="1">
        <v>299</v>
      </c>
      <c r="G2133" s="1">
        <v>14.95</v>
      </c>
      <c r="H2133" s="1" t="s">
        <v>1821</v>
      </c>
      <c r="I2133" s="1" t="s">
        <v>1802</v>
      </c>
      <c r="J2133" s="1" t="s">
        <v>1802</v>
      </c>
      <c r="K2133" s="1" t="s">
        <v>1807</v>
      </c>
      <c r="L2133" s="1">
        <v>40</v>
      </c>
      <c r="M2133" s="1">
        <v>188</v>
      </c>
      <c r="N2133">
        <f t="shared" si="297"/>
        <v>284.05</v>
      </c>
      <c r="O2133">
        <f t="shared" si="298"/>
        <v>188</v>
      </c>
      <c r="P2133">
        <f t="shared" si="299"/>
        <v>96.050000000000011</v>
      </c>
      <c r="Q2133">
        <f t="shared" si="300"/>
        <v>0.33814469283576837</v>
      </c>
      <c r="R2133">
        <f t="shared" si="301"/>
        <v>284.05</v>
      </c>
      <c r="S2133">
        <f t="shared" si="302"/>
        <v>96.050000000000011</v>
      </c>
      <c r="T2133" t="str">
        <f t="shared" si="303"/>
        <v>Sep</v>
      </c>
      <c r="U2133" t="str">
        <f t="shared" si="304"/>
        <v>Sep-2025</v>
      </c>
      <c r="V2133" s="3">
        <f t="shared" si="305"/>
        <v>45901</v>
      </c>
      <c r="W2133" t="str">
        <f>VLOOKUP(D2133,Products!A:G,3,FALSE)</f>
        <v>Home &amp; Kitchen</v>
      </c>
      <c r="X2133" t="str">
        <f>VLOOKUP(D2133,Products!A:G,2,FALSE)</f>
        <v>Storage Box</v>
      </c>
    </row>
    <row r="2134" spans="1:24">
      <c r="A2134" s="1" t="s">
        <v>3946</v>
      </c>
      <c r="B2134" s="2">
        <v>45913</v>
      </c>
      <c r="C2134" s="1" t="s">
        <v>984</v>
      </c>
      <c r="D2134" s="1" t="s">
        <v>1798</v>
      </c>
      <c r="E2134" s="1">
        <v>1</v>
      </c>
      <c r="F2134" s="1">
        <v>1299</v>
      </c>
      <c r="G2134" s="1">
        <v>129.9</v>
      </c>
      <c r="H2134" s="1" t="s">
        <v>1821</v>
      </c>
      <c r="I2134" s="1" t="s">
        <v>1802</v>
      </c>
      <c r="J2134" s="1" t="s">
        <v>1802</v>
      </c>
      <c r="K2134" s="1" t="s">
        <v>1807</v>
      </c>
      <c r="L2134" s="1">
        <v>60</v>
      </c>
      <c r="M2134" s="1">
        <v>1025</v>
      </c>
      <c r="N2134">
        <f t="shared" si="297"/>
        <v>1169.0999999999999</v>
      </c>
      <c r="O2134">
        <f t="shared" si="298"/>
        <v>1025</v>
      </c>
      <c r="P2134">
        <f t="shared" si="299"/>
        <v>144.09999999999991</v>
      </c>
      <c r="Q2134">
        <f t="shared" si="300"/>
        <v>0.12325720639808393</v>
      </c>
      <c r="R2134">
        <f t="shared" si="301"/>
        <v>1169.0999999999999</v>
      </c>
      <c r="S2134">
        <f t="shared" si="302"/>
        <v>144.09999999999991</v>
      </c>
      <c r="T2134" t="str">
        <f t="shared" si="303"/>
        <v>Sep</v>
      </c>
      <c r="U2134" t="str">
        <f t="shared" si="304"/>
        <v>Sep-2025</v>
      </c>
      <c r="V2134" s="3">
        <f t="shared" si="305"/>
        <v>45901</v>
      </c>
      <c r="W2134" t="str">
        <f>VLOOKUP(D2134,Products!A:G,3,FALSE)</f>
        <v>Sports &amp; Fitness</v>
      </c>
      <c r="X2134" t="str">
        <f>VLOOKUP(D2134,Products!A:G,2,FALSE)</f>
        <v>Cricket Bat</v>
      </c>
    </row>
    <row r="2135" spans="1:24">
      <c r="A2135" s="1" t="s">
        <v>3947</v>
      </c>
      <c r="B2135" s="2">
        <v>45883</v>
      </c>
      <c r="C2135" s="1" t="s">
        <v>816</v>
      </c>
      <c r="D2135" s="1" t="s">
        <v>1748</v>
      </c>
      <c r="E2135" s="1">
        <v>1</v>
      </c>
      <c r="F2135" s="1">
        <v>299</v>
      </c>
      <c r="G2135" s="1">
        <v>59.8</v>
      </c>
      <c r="H2135" s="1" t="s">
        <v>1812</v>
      </c>
      <c r="I2135" s="1" t="s">
        <v>1802</v>
      </c>
      <c r="J2135" s="1" t="s">
        <v>1802</v>
      </c>
      <c r="K2135" s="1" t="s">
        <v>1813</v>
      </c>
      <c r="L2135" s="1">
        <v>100</v>
      </c>
      <c r="M2135" s="1">
        <v>170</v>
      </c>
      <c r="N2135">
        <f t="shared" si="297"/>
        <v>239.2</v>
      </c>
      <c r="O2135">
        <f t="shared" si="298"/>
        <v>170</v>
      </c>
      <c r="P2135">
        <f t="shared" si="299"/>
        <v>69.199999999999989</v>
      </c>
      <c r="Q2135">
        <f t="shared" si="300"/>
        <v>0.28929765886287623</v>
      </c>
      <c r="R2135">
        <f t="shared" si="301"/>
        <v>239.2</v>
      </c>
      <c r="S2135">
        <f t="shared" si="302"/>
        <v>69.199999999999989</v>
      </c>
      <c r="T2135" t="str">
        <f t="shared" si="303"/>
        <v>Aug</v>
      </c>
      <c r="U2135" t="str">
        <f t="shared" si="304"/>
        <v>Aug-2025</v>
      </c>
      <c r="V2135" s="3">
        <f t="shared" si="305"/>
        <v>45870</v>
      </c>
      <c r="W2135" t="str">
        <f>VLOOKUP(D2135,Products!A:G,3,FALSE)</f>
        <v>Beauty &amp; Personal Care</v>
      </c>
      <c r="X2135" t="str">
        <f>VLOOKUP(D2135,Products!A:G,2,FALSE)</f>
        <v>Face Wash</v>
      </c>
    </row>
    <row r="2136" spans="1:24">
      <c r="A2136" s="1" t="s">
        <v>3948</v>
      </c>
      <c r="B2136" s="2">
        <v>45637</v>
      </c>
      <c r="C2136" s="1" t="s">
        <v>1637</v>
      </c>
      <c r="D2136" s="1" t="s">
        <v>1793</v>
      </c>
      <c r="E2136" s="1">
        <v>2</v>
      </c>
      <c r="F2136" s="1">
        <v>299</v>
      </c>
      <c r="G2136" s="1">
        <v>59.8</v>
      </c>
      <c r="H2136" s="1" t="s">
        <v>1801</v>
      </c>
      <c r="I2136" s="1" t="s">
        <v>1802</v>
      </c>
      <c r="J2136" s="1" t="s">
        <v>1809</v>
      </c>
      <c r="K2136" s="1" t="s">
        <v>1813</v>
      </c>
      <c r="L2136" s="1">
        <v>40</v>
      </c>
      <c r="M2136" s="1">
        <v>221</v>
      </c>
      <c r="N2136">
        <f t="shared" si="297"/>
        <v>538.20000000000005</v>
      </c>
      <c r="O2136">
        <f t="shared" si="298"/>
        <v>442</v>
      </c>
      <c r="P2136">
        <f t="shared" si="299"/>
        <v>96.200000000000045</v>
      </c>
      <c r="Q2136">
        <f t="shared" si="300"/>
        <v>0.17874396135265708</v>
      </c>
      <c r="R2136">
        <f t="shared" si="301"/>
        <v>538.20000000000005</v>
      </c>
      <c r="S2136">
        <f t="shared" si="302"/>
        <v>96.200000000000045</v>
      </c>
      <c r="T2136" t="str">
        <f t="shared" si="303"/>
        <v>Dec</v>
      </c>
      <c r="U2136" t="str">
        <f t="shared" si="304"/>
        <v>Dec-2024</v>
      </c>
      <c r="V2136" s="3">
        <f t="shared" si="305"/>
        <v>45627</v>
      </c>
      <c r="W2136" t="str">
        <f>VLOOKUP(D2136,Products!A:G,3,FALSE)</f>
        <v>Sports &amp; Fitness</v>
      </c>
      <c r="X2136" t="str">
        <f>VLOOKUP(D2136,Products!A:G,2,FALSE)</f>
        <v>Fitness Band</v>
      </c>
    </row>
    <row r="2137" spans="1:24">
      <c r="A2137" s="1" t="s">
        <v>3949</v>
      </c>
      <c r="B2137" s="2">
        <v>45593</v>
      </c>
      <c r="C2137" s="1" t="s">
        <v>1063</v>
      </c>
      <c r="D2137" s="1" t="s">
        <v>1783</v>
      </c>
      <c r="E2137" s="1">
        <v>2</v>
      </c>
      <c r="F2137" s="1">
        <v>799</v>
      </c>
      <c r="G2137" s="1">
        <v>239.7</v>
      </c>
      <c r="H2137" s="1" t="s">
        <v>1805</v>
      </c>
      <c r="I2137" s="1" t="s">
        <v>1802</v>
      </c>
      <c r="J2137" s="1" t="s">
        <v>1802</v>
      </c>
      <c r="K2137" s="1" t="s">
        <v>1810</v>
      </c>
      <c r="L2137" s="1">
        <v>80</v>
      </c>
      <c r="M2137" s="1">
        <v>560</v>
      </c>
      <c r="N2137">
        <f t="shared" si="297"/>
        <v>1358.3</v>
      </c>
      <c r="O2137">
        <f t="shared" si="298"/>
        <v>1120</v>
      </c>
      <c r="P2137">
        <f t="shared" si="299"/>
        <v>238.29999999999995</v>
      </c>
      <c r="Q2137">
        <f t="shared" si="300"/>
        <v>0.17543988809541336</v>
      </c>
      <c r="R2137">
        <f t="shared" si="301"/>
        <v>1358.3</v>
      </c>
      <c r="S2137">
        <f t="shared" si="302"/>
        <v>238.29999999999995</v>
      </c>
      <c r="T2137" t="str">
        <f t="shared" si="303"/>
        <v>Oct</v>
      </c>
      <c r="U2137" t="str">
        <f t="shared" si="304"/>
        <v>Oct-2024</v>
      </c>
      <c r="V2137" s="3">
        <f t="shared" si="305"/>
        <v>45566</v>
      </c>
      <c r="W2137" t="str">
        <f>VLOOKUP(D2137,Products!A:G,3,FALSE)</f>
        <v>Sports &amp; Fitness</v>
      </c>
      <c r="X2137" t="str">
        <f>VLOOKUP(D2137,Products!A:G,2,FALSE)</f>
        <v>Running Shoes</v>
      </c>
    </row>
    <row r="2138" spans="1:24">
      <c r="A2138" s="1" t="s">
        <v>3950</v>
      </c>
      <c r="B2138" s="2">
        <v>45321</v>
      </c>
      <c r="C2138" s="1" t="s">
        <v>1384</v>
      </c>
      <c r="D2138" s="1" t="s">
        <v>1700</v>
      </c>
      <c r="E2138" s="1">
        <v>3</v>
      </c>
      <c r="F2138" s="1">
        <v>8999</v>
      </c>
      <c r="G2138" s="1">
        <v>0</v>
      </c>
      <c r="H2138" s="1" t="s">
        <v>1812</v>
      </c>
      <c r="I2138" s="1" t="s">
        <v>1815</v>
      </c>
      <c r="J2138" s="1" t="s">
        <v>1815</v>
      </c>
      <c r="K2138" s="1" t="s">
        <v>1813</v>
      </c>
      <c r="L2138" s="1">
        <v>40</v>
      </c>
      <c r="M2138" s="1">
        <v>6419</v>
      </c>
      <c r="N2138">
        <f t="shared" si="297"/>
        <v>26997</v>
      </c>
      <c r="O2138">
        <f t="shared" si="298"/>
        <v>19257</v>
      </c>
      <c r="P2138">
        <f t="shared" si="299"/>
        <v>7740</v>
      </c>
      <c r="Q2138">
        <f t="shared" si="300"/>
        <v>0.28669852205800644</v>
      </c>
      <c r="R2138">
        <f t="shared" si="301"/>
        <v>0</v>
      </c>
      <c r="S2138">
        <f t="shared" si="302"/>
        <v>0</v>
      </c>
      <c r="T2138" t="str">
        <f t="shared" si="303"/>
        <v>Jan</v>
      </c>
      <c r="U2138" t="str">
        <f t="shared" si="304"/>
        <v>Jan-2024</v>
      </c>
      <c r="V2138" s="3">
        <f t="shared" si="305"/>
        <v>45292</v>
      </c>
      <c r="W2138" t="str">
        <f>VLOOKUP(D2138,Products!A:G,3,FALSE)</f>
        <v>Fashion</v>
      </c>
      <c r="X2138" t="str">
        <f>VLOOKUP(D2138,Products!A:G,2,FALSE)</f>
        <v>T-Shirt</v>
      </c>
    </row>
    <row r="2139" spans="1:24">
      <c r="A2139" s="1" t="s">
        <v>3951</v>
      </c>
      <c r="B2139" s="2">
        <v>45483</v>
      </c>
      <c r="C2139" s="1" t="s">
        <v>1627</v>
      </c>
      <c r="D2139" s="1" t="s">
        <v>1664</v>
      </c>
      <c r="E2139" s="1">
        <v>2</v>
      </c>
      <c r="F2139" s="1">
        <v>999</v>
      </c>
      <c r="G2139" s="1">
        <v>399.6</v>
      </c>
      <c r="H2139" s="1" t="s">
        <v>1805</v>
      </c>
      <c r="I2139" s="1" t="s">
        <v>1802</v>
      </c>
      <c r="J2139" s="1" t="s">
        <v>1802</v>
      </c>
      <c r="K2139" s="1" t="s">
        <v>1817</v>
      </c>
      <c r="L2139" s="1">
        <v>80</v>
      </c>
      <c r="M2139" s="1">
        <v>590</v>
      </c>
      <c r="N2139">
        <f t="shared" si="297"/>
        <v>1598.4</v>
      </c>
      <c r="O2139">
        <f t="shared" si="298"/>
        <v>1180</v>
      </c>
      <c r="P2139">
        <f t="shared" si="299"/>
        <v>418.40000000000009</v>
      </c>
      <c r="Q2139">
        <f t="shared" si="300"/>
        <v>0.2617617617617618</v>
      </c>
      <c r="R2139">
        <f t="shared" si="301"/>
        <v>1598.4</v>
      </c>
      <c r="S2139">
        <f t="shared" si="302"/>
        <v>418.40000000000009</v>
      </c>
      <c r="T2139" t="str">
        <f t="shared" si="303"/>
        <v>Jul</v>
      </c>
      <c r="U2139" t="str">
        <f t="shared" si="304"/>
        <v>Jul-2024</v>
      </c>
      <c r="V2139" s="3">
        <f t="shared" si="305"/>
        <v>45474</v>
      </c>
      <c r="W2139" t="str">
        <f>VLOOKUP(D2139,Products!A:G,3,FALSE)</f>
        <v>Electronics</v>
      </c>
      <c r="X2139" t="str">
        <f>VLOOKUP(D2139,Products!A:G,2,FALSE)</f>
        <v>Smartphone</v>
      </c>
    </row>
    <row r="2140" spans="1:24">
      <c r="A2140" s="1" t="s">
        <v>3952</v>
      </c>
      <c r="B2140" s="2">
        <v>45884</v>
      </c>
      <c r="C2140" s="1" t="s">
        <v>890</v>
      </c>
      <c r="D2140" s="1" t="s">
        <v>1712</v>
      </c>
      <c r="E2140" s="1">
        <v>3</v>
      </c>
      <c r="F2140" s="1">
        <v>399</v>
      </c>
      <c r="G2140" s="1">
        <v>0</v>
      </c>
      <c r="H2140" s="1" t="s">
        <v>1805</v>
      </c>
      <c r="I2140" s="1" t="s">
        <v>1802</v>
      </c>
      <c r="J2140" s="1" t="s">
        <v>1809</v>
      </c>
      <c r="K2140" s="1" t="s">
        <v>1807</v>
      </c>
      <c r="L2140" s="1">
        <v>100</v>
      </c>
      <c r="M2140" s="1">
        <v>321</v>
      </c>
      <c r="N2140">
        <f t="shared" si="297"/>
        <v>1197</v>
      </c>
      <c r="O2140">
        <f t="shared" si="298"/>
        <v>963</v>
      </c>
      <c r="P2140">
        <f t="shared" si="299"/>
        <v>234</v>
      </c>
      <c r="Q2140">
        <f t="shared" si="300"/>
        <v>0.19548872180451127</v>
      </c>
      <c r="R2140">
        <f t="shared" si="301"/>
        <v>1197</v>
      </c>
      <c r="S2140">
        <f t="shared" si="302"/>
        <v>234</v>
      </c>
      <c r="T2140" t="str">
        <f t="shared" si="303"/>
        <v>Aug</v>
      </c>
      <c r="U2140" t="str">
        <f t="shared" si="304"/>
        <v>Aug-2025</v>
      </c>
      <c r="V2140" s="3">
        <f t="shared" si="305"/>
        <v>45870</v>
      </c>
      <c r="W2140" t="str">
        <f>VLOOKUP(D2140,Products!A:G,3,FALSE)</f>
        <v>Fashion</v>
      </c>
      <c r="X2140" t="str">
        <f>VLOOKUP(D2140,Products!A:G,2,FALSE)</f>
        <v>Jacket</v>
      </c>
    </row>
    <row r="2141" spans="1:24">
      <c r="A2141" s="1" t="s">
        <v>3953</v>
      </c>
      <c r="B2141" s="2">
        <v>45723</v>
      </c>
      <c r="C2141" s="1" t="s">
        <v>439</v>
      </c>
      <c r="D2141" s="1" t="s">
        <v>1740</v>
      </c>
      <c r="E2141" s="1">
        <v>4</v>
      </c>
      <c r="F2141" s="1">
        <v>4999</v>
      </c>
      <c r="G2141" s="1">
        <v>0</v>
      </c>
      <c r="H2141" s="1" t="s">
        <v>1805</v>
      </c>
      <c r="I2141" s="1" t="s">
        <v>1815</v>
      </c>
      <c r="J2141" s="1" t="s">
        <v>1815</v>
      </c>
      <c r="K2141" s="1" t="s">
        <v>1813</v>
      </c>
      <c r="L2141" s="1">
        <v>50</v>
      </c>
      <c r="M2141" s="1">
        <v>2912</v>
      </c>
      <c r="N2141">
        <f t="shared" si="297"/>
        <v>19996</v>
      </c>
      <c r="O2141">
        <f t="shared" si="298"/>
        <v>11648</v>
      </c>
      <c r="P2141">
        <f t="shared" si="299"/>
        <v>8348</v>
      </c>
      <c r="Q2141">
        <f t="shared" si="300"/>
        <v>0.41748349669933987</v>
      </c>
      <c r="R2141">
        <f t="shared" si="301"/>
        <v>0</v>
      </c>
      <c r="S2141">
        <f t="shared" si="302"/>
        <v>0</v>
      </c>
      <c r="T2141" t="str">
        <f t="shared" si="303"/>
        <v>Mar</v>
      </c>
      <c r="U2141" t="str">
        <f t="shared" si="304"/>
        <v>Mar-2025</v>
      </c>
      <c r="V2141" s="3">
        <f t="shared" si="305"/>
        <v>45717</v>
      </c>
      <c r="W2141" t="str">
        <f>VLOOKUP(D2141,Products!A:G,3,FALSE)</f>
        <v>Home &amp; Kitchen</v>
      </c>
      <c r="X2141" t="str">
        <f>VLOOKUP(D2141,Products!A:G,2,FALSE)</f>
        <v>Bedsheet</v>
      </c>
    </row>
    <row r="2142" spans="1:24">
      <c r="A2142" s="1" t="s">
        <v>3954</v>
      </c>
      <c r="B2142" s="2">
        <v>45959</v>
      </c>
      <c r="C2142" s="1" t="s">
        <v>784</v>
      </c>
      <c r="D2142" s="1" t="s">
        <v>1699</v>
      </c>
      <c r="E2142" s="1">
        <v>1</v>
      </c>
      <c r="F2142" s="1">
        <v>999</v>
      </c>
      <c r="G2142" s="1">
        <v>0</v>
      </c>
      <c r="H2142" s="1" t="s">
        <v>1805</v>
      </c>
      <c r="I2142" s="1" t="s">
        <v>1815</v>
      </c>
      <c r="J2142" s="1" t="s">
        <v>1815</v>
      </c>
      <c r="K2142" s="1" t="s">
        <v>1803</v>
      </c>
      <c r="L2142" s="1">
        <v>50</v>
      </c>
      <c r="M2142" s="1">
        <v>693</v>
      </c>
      <c r="N2142">
        <f t="shared" si="297"/>
        <v>999</v>
      </c>
      <c r="O2142">
        <f t="shared" si="298"/>
        <v>693</v>
      </c>
      <c r="P2142">
        <f t="shared" si="299"/>
        <v>306</v>
      </c>
      <c r="Q2142">
        <f t="shared" si="300"/>
        <v>0.30630630630630629</v>
      </c>
      <c r="R2142">
        <f t="shared" si="301"/>
        <v>0</v>
      </c>
      <c r="S2142">
        <f t="shared" si="302"/>
        <v>0</v>
      </c>
      <c r="T2142" t="str">
        <f t="shared" si="303"/>
        <v>Oct</v>
      </c>
      <c r="U2142" t="str">
        <f t="shared" si="304"/>
        <v>Oct-2025</v>
      </c>
      <c r="V2142" s="3">
        <f t="shared" si="305"/>
        <v>45931</v>
      </c>
      <c r="W2142" t="str">
        <f>VLOOKUP(D2142,Products!A:G,3,FALSE)</f>
        <v>Fashion</v>
      </c>
      <c r="X2142" t="str">
        <f>VLOOKUP(D2142,Products!A:G,2,FALSE)</f>
        <v>T-Shirt</v>
      </c>
    </row>
    <row r="2143" spans="1:24">
      <c r="A2143" s="1" t="s">
        <v>3955</v>
      </c>
      <c r="B2143" s="2">
        <v>45838</v>
      </c>
      <c r="C2143" s="1" t="s">
        <v>613</v>
      </c>
      <c r="D2143" s="1" t="s">
        <v>1737</v>
      </c>
      <c r="E2143" s="1">
        <v>1</v>
      </c>
      <c r="F2143" s="1">
        <v>499</v>
      </c>
      <c r="G2143" s="1">
        <v>49.9</v>
      </c>
      <c r="H2143" s="1" t="s">
        <v>1801</v>
      </c>
      <c r="I2143" s="1" t="s">
        <v>1802</v>
      </c>
      <c r="J2143" s="1" t="s">
        <v>1802</v>
      </c>
      <c r="K2143" s="1" t="s">
        <v>1817</v>
      </c>
      <c r="L2143" s="1">
        <v>40</v>
      </c>
      <c r="M2143" s="1">
        <v>320</v>
      </c>
      <c r="N2143">
        <f t="shared" si="297"/>
        <v>449.1</v>
      </c>
      <c r="O2143">
        <f t="shared" si="298"/>
        <v>320</v>
      </c>
      <c r="P2143">
        <f t="shared" si="299"/>
        <v>129.10000000000002</v>
      </c>
      <c r="Q2143">
        <f t="shared" si="300"/>
        <v>0.28746381652193281</v>
      </c>
      <c r="R2143">
        <f t="shared" si="301"/>
        <v>449.1</v>
      </c>
      <c r="S2143">
        <f t="shared" si="302"/>
        <v>129.10000000000002</v>
      </c>
      <c r="T2143" t="str">
        <f t="shared" si="303"/>
        <v>Jun</v>
      </c>
      <c r="U2143" t="str">
        <f t="shared" si="304"/>
        <v>Jun-2025</v>
      </c>
      <c r="V2143" s="3">
        <f t="shared" si="305"/>
        <v>45809</v>
      </c>
      <c r="W2143" t="str">
        <f>VLOOKUP(D2143,Products!A:G,3,FALSE)</f>
        <v>Home &amp; Kitchen</v>
      </c>
      <c r="X2143" t="str">
        <f>VLOOKUP(D2143,Products!A:G,2,FALSE)</f>
        <v>Cookware Set</v>
      </c>
    </row>
    <row r="2144" spans="1:24">
      <c r="A2144" s="1" t="s">
        <v>3956</v>
      </c>
      <c r="B2144" s="2">
        <v>45472</v>
      </c>
      <c r="C2144" s="1" t="s">
        <v>1554</v>
      </c>
      <c r="D2144" s="1" t="s">
        <v>1771</v>
      </c>
      <c r="E2144" s="1">
        <v>1</v>
      </c>
      <c r="F2144" s="1">
        <v>399</v>
      </c>
      <c r="G2144" s="1">
        <v>0</v>
      </c>
      <c r="H2144" s="1" t="s">
        <v>1801</v>
      </c>
      <c r="I2144" s="1" t="s">
        <v>1815</v>
      </c>
      <c r="J2144" s="1" t="s">
        <v>1815</v>
      </c>
      <c r="K2144" s="1" t="s">
        <v>1819</v>
      </c>
      <c r="L2144" s="1">
        <v>50</v>
      </c>
      <c r="M2144" s="1">
        <v>257</v>
      </c>
      <c r="N2144">
        <f t="shared" si="297"/>
        <v>399</v>
      </c>
      <c r="O2144">
        <f t="shared" si="298"/>
        <v>257</v>
      </c>
      <c r="P2144">
        <f t="shared" si="299"/>
        <v>142</v>
      </c>
      <c r="Q2144">
        <f t="shared" si="300"/>
        <v>0.35588972431077692</v>
      </c>
      <c r="R2144">
        <f t="shared" si="301"/>
        <v>0</v>
      </c>
      <c r="S2144">
        <f t="shared" si="302"/>
        <v>0</v>
      </c>
      <c r="T2144" t="str">
        <f t="shared" si="303"/>
        <v>Jun</v>
      </c>
      <c r="U2144" t="str">
        <f t="shared" si="304"/>
        <v>Jun-2024</v>
      </c>
      <c r="V2144" s="3">
        <f t="shared" si="305"/>
        <v>45444</v>
      </c>
      <c r="W2144" t="str">
        <f>VLOOKUP(D2144,Products!A:G,3,FALSE)</f>
        <v>Beauty &amp; Personal Care</v>
      </c>
      <c r="X2144" t="str">
        <f>VLOOKUP(D2144,Products!A:G,2,FALSE)</f>
        <v>Perfume</v>
      </c>
    </row>
    <row r="2145" spans="1:24">
      <c r="A2145" s="1" t="s">
        <v>3957</v>
      </c>
      <c r="B2145" s="2">
        <v>45523</v>
      </c>
      <c r="C2145" s="1" t="s">
        <v>805</v>
      </c>
      <c r="D2145" s="1" t="s">
        <v>1726</v>
      </c>
      <c r="E2145" s="1">
        <v>3</v>
      </c>
      <c r="F2145" s="1">
        <v>599</v>
      </c>
      <c r="G2145" s="1">
        <v>89.85</v>
      </c>
      <c r="H2145" s="1" t="s">
        <v>1801</v>
      </c>
      <c r="I2145" s="1" t="s">
        <v>1802</v>
      </c>
      <c r="J2145" s="1" t="s">
        <v>1809</v>
      </c>
      <c r="K2145" s="1" t="s">
        <v>1810</v>
      </c>
      <c r="L2145" s="1">
        <v>40</v>
      </c>
      <c r="M2145" s="1">
        <v>358</v>
      </c>
      <c r="N2145">
        <f t="shared" si="297"/>
        <v>1707.15</v>
      </c>
      <c r="O2145">
        <f t="shared" si="298"/>
        <v>1074</v>
      </c>
      <c r="P2145">
        <f t="shared" si="299"/>
        <v>633.15000000000009</v>
      </c>
      <c r="Q2145">
        <f t="shared" si="300"/>
        <v>0.37088129338370973</v>
      </c>
      <c r="R2145">
        <f t="shared" si="301"/>
        <v>1707.15</v>
      </c>
      <c r="S2145">
        <f t="shared" si="302"/>
        <v>633.15000000000009</v>
      </c>
      <c r="T2145" t="str">
        <f t="shared" si="303"/>
        <v>Aug</v>
      </c>
      <c r="U2145" t="str">
        <f t="shared" si="304"/>
        <v>Aug-2024</v>
      </c>
      <c r="V2145" s="3">
        <f t="shared" si="305"/>
        <v>45505</v>
      </c>
      <c r="W2145" t="str">
        <f>VLOOKUP(D2145,Products!A:G,3,FALSE)</f>
        <v>Home &amp; Kitchen</v>
      </c>
      <c r="X2145" t="str">
        <f>VLOOKUP(D2145,Products!A:G,2,FALSE)</f>
        <v>Mixer Grinder</v>
      </c>
    </row>
    <row r="2146" spans="1:24">
      <c r="A2146" s="1" t="s">
        <v>3958</v>
      </c>
      <c r="B2146" s="2">
        <v>45409</v>
      </c>
      <c r="C2146" s="1" t="s">
        <v>1218</v>
      </c>
      <c r="D2146" s="1" t="s">
        <v>1778</v>
      </c>
      <c r="E2146" s="1">
        <v>1</v>
      </c>
      <c r="F2146" s="1">
        <v>499</v>
      </c>
      <c r="G2146" s="1">
        <v>0</v>
      </c>
      <c r="H2146" s="1" t="s">
        <v>1805</v>
      </c>
      <c r="I2146" s="1" t="s">
        <v>1815</v>
      </c>
      <c r="J2146" s="1" t="s">
        <v>1815</v>
      </c>
      <c r="K2146" s="1" t="s">
        <v>1813</v>
      </c>
      <c r="L2146" s="1">
        <v>100</v>
      </c>
      <c r="M2146" s="1">
        <v>323</v>
      </c>
      <c r="N2146">
        <f t="shared" si="297"/>
        <v>499</v>
      </c>
      <c r="O2146">
        <f t="shared" si="298"/>
        <v>323</v>
      </c>
      <c r="P2146">
        <f t="shared" si="299"/>
        <v>176</v>
      </c>
      <c r="Q2146">
        <f t="shared" si="300"/>
        <v>0.35270541082164331</v>
      </c>
      <c r="R2146">
        <f t="shared" si="301"/>
        <v>0</v>
      </c>
      <c r="S2146">
        <f t="shared" si="302"/>
        <v>0</v>
      </c>
      <c r="T2146" t="str">
        <f t="shared" si="303"/>
        <v>Apr</v>
      </c>
      <c r="U2146" t="str">
        <f t="shared" si="304"/>
        <v>Apr-2024</v>
      </c>
      <c r="V2146" s="3">
        <f t="shared" si="305"/>
        <v>45383</v>
      </c>
      <c r="W2146" t="str">
        <f>VLOOKUP(D2146,Products!A:G,3,FALSE)</f>
        <v>Sports &amp; Fitness</v>
      </c>
      <c r="X2146" t="str">
        <f>VLOOKUP(D2146,Products!A:G,2,FALSE)</f>
        <v>Yoga Mat</v>
      </c>
    </row>
    <row r="2147" spans="1:24">
      <c r="A2147" s="1" t="s">
        <v>3959</v>
      </c>
      <c r="B2147" s="2">
        <v>45944</v>
      </c>
      <c r="C2147" s="1" t="s">
        <v>895</v>
      </c>
      <c r="D2147" s="1" t="s">
        <v>1722</v>
      </c>
      <c r="E2147" s="1">
        <v>3</v>
      </c>
      <c r="F2147" s="1">
        <v>399</v>
      </c>
      <c r="G2147" s="1">
        <v>0</v>
      </c>
      <c r="H2147" s="1" t="s">
        <v>1801</v>
      </c>
      <c r="I2147" s="1" t="s">
        <v>1815</v>
      </c>
      <c r="J2147" s="1" t="s">
        <v>1815</v>
      </c>
      <c r="K2147" s="1" t="s">
        <v>1810</v>
      </c>
      <c r="L2147" s="1">
        <v>60</v>
      </c>
      <c r="M2147" s="1">
        <v>315</v>
      </c>
      <c r="N2147">
        <f t="shared" si="297"/>
        <v>1197</v>
      </c>
      <c r="O2147">
        <f t="shared" si="298"/>
        <v>945</v>
      </c>
      <c r="P2147">
        <f t="shared" si="299"/>
        <v>252</v>
      </c>
      <c r="Q2147">
        <f t="shared" si="300"/>
        <v>0.21052631578947367</v>
      </c>
      <c r="R2147">
        <f t="shared" si="301"/>
        <v>0</v>
      </c>
      <c r="S2147">
        <f t="shared" si="302"/>
        <v>0</v>
      </c>
      <c r="T2147" t="str">
        <f t="shared" si="303"/>
        <v>Oct</v>
      </c>
      <c r="U2147" t="str">
        <f t="shared" si="304"/>
        <v>Oct-2025</v>
      </c>
      <c r="V2147" s="3">
        <f t="shared" si="305"/>
        <v>45931</v>
      </c>
      <c r="W2147" t="str">
        <f>VLOOKUP(D2147,Products!A:G,3,FALSE)</f>
        <v>Home &amp; Kitchen</v>
      </c>
      <c r="X2147" t="str">
        <f>VLOOKUP(D2147,Products!A:G,2,FALSE)</f>
        <v>Mixer Grinder</v>
      </c>
    </row>
    <row r="2148" spans="1:24">
      <c r="A2148" s="1" t="s">
        <v>3960</v>
      </c>
      <c r="B2148" s="2">
        <v>45683</v>
      </c>
      <c r="C2148" s="1" t="s">
        <v>1285</v>
      </c>
      <c r="D2148" s="1" t="s">
        <v>1730</v>
      </c>
      <c r="E2148" s="1">
        <v>2</v>
      </c>
      <c r="F2148" s="1">
        <v>1999</v>
      </c>
      <c r="G2148" s="1">
        <v>199.9</v>
      </c>
      <c r="H2148" s="1" t="s">
        <v>1801</v>
      </c>
      <c r="I2148" s="1" t="s">
        <v>1802</v>
      </c>
      <c r="J2148" s="1" t="s">
        <v>1802</v>
      </c>
      <c r="K2148" s="1" t="s">
        <v>1813</v>
      </c>
      <c r="L2148" s="1">
        <v>100</v>
      </c>
      <c r="M2148" s="1">
        <v>1398</v>
      </c>
      <c r="N2148">
        <f t="shared" si="297"/>
        <v>3798.1</v>
      </c>
      <c r="O2148">
        <f t="shared" si="298"/>
        <v>2796</v>
      </c>
      <c r="P2148">
        <f t="shared" si="299"/>
        <v>1002.0999999999999</v>
      </c>
      <c r="Q2148">
        <f t="shared" si="300"/>
        <v>0.26384244753955921</v>
      </c>
      <c r="R2148">
        <f t="shared" si="301"/>
        <v>3798.1</v>
      </c>
      <c r="S2148">
        <f t="shared" si="302"/>
        <v>1002.0999999999999</v>
      </c>
      <c r="T2148" t="str">
        <f t="shared" si="303"/>
        <v>Jan</v>
      </c>
      <c r="U2148" t="str">
        <f t="shared" si="304"/>
        <v>Jan-2025</v>
      </c>
      <c r="V2148" s="3">
        <f t="shared" si="305"/>
        <v>45658</v>
      </c>
      <c r="W2148" t="str">
        <f>VLOOKUP(D2148,Products!A:G,3,FALSE)</f>
        <v>Home &amp; Kitchen</v>
      </c>
      <c r="X2148" t="str">
        <f>VLOOKUP(D2148,Products!A:G,2,FALSE)</f>
        <v>Air Fryer</v>
      </c>
    </row>
    <row r="2149" spans="1:24">
      <c r="A2149" s="1" t="s">
        <v>3961</v>
      </c>
      <c r="B2149" s="2">
        <v>45630</v>
      </c>
      <c r="C2149" s="1" t="s">
        <v>936</v>
      </c>
      <c r="D2149" s="1" t="s">
        <v>1722</v>
      </c>
      <c r="E2149" s="1">
        <v>1</v>
      </c>
      <c r="F2149" s="1">
        <v>399</v>
      </c>
      <c r="G2149" s="1">
        <v>19.95</v>
      </c>
      <c r="H2149" s="1" t="s">
        <v>1805</v>
      </c>
      <c r="I2149" s="1" t="s">
        <v>1802</v>
      </c>
      <c r="J2149" s="1" t="s">
        <v>1802</v>
      </c>
      <c r="K2149" s="1" t="s">
        <v>1813</v>
      </c>
      <c r="L2149" s="1">
        <v>60</v>
      </c>
      <c r="M2149" s="1">
        <v>315</v>
      </c>
      <c r="N2149">
        <f t="shared" si="297"/>
        <v>379.05</v>
      </c>
      <c r="O2149">
        <f t="shared" si="298"/>
        <v>315</v>
      </c>
      <c r="P2149">
        <f t="shared" si="299"/>
        <v>64.050000000000011</v>
      </c>
      <c r="Q2149">
        <f t="shared" si="300"/>
        <v>0.16897506925207759</v>
      </c>
      <c r="R2149">
        <f t="shared" si="301"/>
        <v>379.05</v>
      </c>
      <c r="S2149">
        <f t="shared" si="302"/>
        <v>64.050000000000011</v>
      </c>
      <c r="T2149" t="str">
        <f t="shared" si="303"/>
        <v>Dec</v>
      </c>
      <c r="U2149" t="str">
        <f t="shared" si="304"/>
        <v>Dec-2024</v>
      </c>
      <c r="V2149" s="3">
        <f t="shared" si="305"/>
        <v>45627</v>
      </c>
      <c r="W2149" t="str">
        <f>VLOOKUP(D2149,Products!A:G,3,FALSE)</f>
        <v>Home &amp; Kitchen</v>
      </c>
      <c r="X2149" t="str">
        <f>VLOOKUP(D2149,Products!A:G,2,FALSE)</f>
        <v>Mixer Grinder</v>
      </c>
    </row>
    <row r="2150" spans="1:24">
      <c r="A2150" s="1" t="s">
        <v>3962</v>
      </c>
      <c r="B2150" s="2">
        <v>45658</v>
      </c>
      <c r="C2150" s="1" t="s">
        <v>650</v>
      </c>
      <c r="D2150" s="1" t="s">
        <v>1686</v>
      </c>
      <c r="E2150" s="1">
        <v>2</v>
      </c>
      <c r="F2150" s="1">
        <v>1299</v>
      </c>
      <c r="G2150" s="1">
        <v>389.7</v>
      </c>
      <c r="H2150" s="1" t="s">
        <v>1801</v>
      </c>
      <c r="I2150" s="1" t="s">
        <v>1802</v>
      </c>
      <c r="J2150" s="1" t="s">
        <v>1802</v>
      </c>
      <c r="K2150" s="1" t="s">
        <v>1810</v>
      </c>
      <c r="L2150" s="1">
        <v>70</v>
      </c>
      <c r="M2150" s="1">
        <v>881</v>
      </c>
      <c r="N2150">
        <f t="shared" si="297"/>
        <v>2208.3000000000002</v>
      </c>
      <c r="O2150">
        <f t="shared" si="298"/>
        <v>1762</v>
      </c>
      <c r="P2150">
        <f t="shared" si="299"/>
        <v>446.30000000000018</v>
      </c>
      <c r="Q2150">
        <f t="shared" si="300"/>
        <v>0.20210116379115162</v>
      </c>
      <c r="R2150">
        <f t="shared" si="301"/>
        <v>2208.3000000000002</v>
      </c>
      <c r="S2150">
        <f t="shared" si="302"/>
        <v>446.30000000000018</v>
      </c>
      <c r="T2150" t="str">
        <f t="shared" si="303"/>
        <v>Jan</v>
      </c>
      <c r="U2150" t="str">
        <f t="shared" si="304"/>
        <v>Jan-2025</v>
      </c>
      <c r="V2150" s="3">
        <f t="shared" si="305"/>
        <v>45658</v>
      </c>
      <c r="W2150" t="str">
        <f>VLOOKUP(D2150,Products!A:G,3,FALSE)</f>
        <v>Electronics</v>
      </c>
      <c r="X2150" t="str">
        <f>VLOOKUP(D2150,Products!A:G,2,FALSE)</f>
        <v>Smartwatch</v>
      </c>
    </row>
    <row r="2151" spans="1:24">
      <c r="A2151" s="1" t="s">
        <v>3963</v>
      </c>
      <c r="B2151" s="2">
        <v>45377</v>
      </c>
      <c r="C2151" s="1" t="s">
        <v>684</v>
      </c>
      <c r="D2151" s="1" t="s">
        <v>1769</v>
      </c>
      <c r="E2151" s="1">
        <v>1</v>
      </c>
      <c r="F2151" s="1">
        <v>3999</v>
      </c>
      <c r="G2151" s="1">
        <v>0</v>
      </c>
      <c r="H2151" s="1" t="s">
        <v>1821</v>
      </c>
      <c r="I2151" s="1" t="s">
        <v>1815</v>
      </c>
      <c r="J2151" s="1" t="s">
        <v>1815</v>
      </c>
      <c r="K2151" s="1" t="s">
        <v>1807</v>
      </c>
      <c r="L2151" s="1">
        <v>70</v>
      </c>
      <c r="M2151" s="1">
        <v>2547</v>
      </c>
      <c r="N2151">
        <f t="shared" si="297"/>
        <v>3999</v>
      </c>
      <c r="O2151">
        <f t="shared" si="298"/>
        <v>2547</v>
      </c>
      <c r="P2151">
        <f t="shared" si="299"/>
        <v>1452</v>
      </c>
      <c r="Q2151">
        <f t="shared" si="300"/>
        <v>0.3630907726931733</v>
      </c>
      <c r="R2151">
        <f t="shared" si="301"/>
        <v>0</v>
      </c>
      <c r="S2151">
        <f t="shared" si="302"/>
        <v>0</v>
      </c>
      <c r="T2151" t="str">
        <f t="shared" si="303"/>
        <v>Mar</v>
      </c>
      <c r="U2151" t="str">
        <f t="shared" si="304"/>
        <v>Mar-2024</v>
      </c>
      <c r="V2151" s="3">
        <f t="shared" si="305"/>
        <v>45352</v>
      </c>
      <c r="W2151" t="str">
        <f>VLOOKUP(D2151,Products!A:G,3,FALSE)</f>
        <v>Beauty &amp; Personal Care</v>
      </c>
      <c r="X2151" t="str">
        <f>VLOOKUP(D2151,Products!A:G,2,FALSE)</f>
        <v>Perfume</v>
      </c>
    </row>
    <row r="2152" spans="1:24">
      <c r="A2152" s="1" t="s">
        <v>3964</v>
      </c>
      <c r="B2152" s="2">
        <v>45564</v>
      </c>
      <c r="C2152" s="1" t="s">
        <v>654</v>
      </c>
      <c r="D2152" s="1" t="s">
        <v>1685</v>
      </c>
      <c r="E2152" s="1">
        <v>2</v>
      </c>
      <c r="F2152" s="1">
        <v>2499</v>
      </c>
      <c r="G2152" s="1">
        <v>0</v>
      </c>
      <c r="H2152" s="1" t="s">
        <v>1801</v>
      </c>
      <c r="I2152" s="1" t="s">
        <v>1815</v>
      </c>
      <c r="J2152" s="1" t="s">
        <v>1815</v>
      </c>
      <c r="K2152" s="1" t="s">
        <v>1813</v>
      </c>
      <c r="L2152" s="1">
        <v>80</v>
      </c>
      <c r="M2152" s="1">
        <v>1599</v>
      </c>
      <c r="N2152">
        <f t="shared" si="297"/>
        <v>4998</v>
      </c>
      <c r="O2152">
        <f t="shared" si="298"/>
        <v>3198</v>
      </c>
      <c r="P2152">
        <f t="shared" si="299"/>
        <v>1800</v>
      </c>
      <c r="Q2152">
        <f t="shared" si="300"/>
        <v>0.36014405762304924</v>
      </c>
      <c r="R2152">
        <f t="shared" si="301"/>
        <v>0</v>
      </c>
      <c r="S2152">
        <f t="shared" si="302"/>
        <v>0</v>
      </c>
      <c r="T2152" t="str">
        <f t="shared" si="303"/>
        <v>Sep</v>
      </c>
      <c r="U2152" t="str">
        <f t="shared" si="304"/>
        <v>Sep-2024</v>
      </c>
      <c r="V2152" s="3">
        <f t="shared" si="305"/>
        <v>45536</v>
      </c>
      <c r="W2152" t="str">
        <f>VLOOKUP(D2152,Products!A:G,3,FALSE)</f>
        <v>Electronics</v>
      </c>
      <c r="X2152" t="str">
        <f>VLOOKUP(D2152,Products!A:G,2,FALSE)</f>
        <v>Smartwatch</v>
      </c>
    </row>
    <row r="2153" spans="1:24">
      <c r="A2153" s="1" t="s">
        <v>3965</v>
      </c>
      <c r="B2153" s="2">
        <v>45892</v>
      </c>
      <c r="C2153" s="1" t="s">
        <v>937</v>
      </c>
      <c r="D2153" s="1" t="s">
        <v>1773</v>
      </c>
      <c r="E2153" s="1">
        <v>3</v>
      </c>
      <c r="F2153" s="1">
        <v>6999</v>
      </c>
      <c r="G2153" s="1">
        <v>2099.6999999999998</v>
      </c>
      <c r="H2153" s="1" t="s">
        <v>1801</v>
      </c>
      <c r="I2153" s="1" t="s">
        <v>1802</v>
      </c>
      <c r="J2153" s="1" t="s">
        <v>1802</v>
      </c>
      <c r="K2153" s="1" t="s">
        <v>1813</v>
      </c>
      <c r="L2153" s="1">
        <v>50</v>
      </c>
      <c r="M2153" s="1">
        <v>4949</v>
      </c>
      <c r="N2153">
        <f t="shared" si="297"/>
        <v>18897.3</v>
      </c>
      <c r="O2153">
        <f t="shared" si="298"/>
        <v>14847</v>
      </c>
      <c r="P2153">
        <f t="shared" si="299"/>
        <v>4050.2999999999993</v>
      </c>
      <c r="Q2153">
        <f t="shared" si="300"/>
        <v>0.21433220618818558</v>
      </c>
      <c r="R2153">
        <f t="shared" si="301"/>
        <v>18897.3</v>
      </c>
      <c r="S2153">
        <f t="shared" si="302"/>
        <v>4050.2999999999993</v>
      </c>
      <c r="T2153" t="str">
        <f t="shared" si="303"/>
        <v>Aug</v>
      </c>
      <c r="U2153" t="str">
        <f t="shared" si="304"/>
        <v>Aug-2025</v>
      </c>
      <c r="V2153" s="3">
        <f t="shared" si="305"/>
        <v>45870</v>
      </c>
      <c r="W2153" t="str">
        <f>VLOOKUP(D2153,Products!A:G,3,FALSE)</f>
        <v>Beauty &amp; Personal Care</v>
      </c>
      <c r="X2153" t="str">
        <f>VLOOKUP(D2153,Products!A:G,2,FALSE)</f>
        <v>Perfume</v>
      </c>
    </row>
    <row r="2154" spans="1:24">
      <c r="A2154" s="1" t="s">
        <v>3966</v>
      </c>
      <c r="B2154" s="2">
        <v>45441</v>
      </c>
      <c r="C2154" s="1" t="s">
        <v>1525</v>
      </c>
      <c r="D2154" s="1" t="s">
        <v>1798</v>
      </c>
      <c r="E2154" s="1">
        <v>1</v>
      </c>
      <c r="F2154" s="1">
        <v>1299</v>
      </c>
      <c r="G2154" s="1">
        <v>194.85</v>
      </c>
      <c r="H2154" s="1" t="s">
        <v>1801</v>
      </c>
      <c r="I2154" s="1" t="s">
        <v>1802</v>
      </c>
      <c r="J2154" s="1" t="s">
        <v>1802</v>
      </c>
      <c r="K2154" s="1" t="s">
        <v>1803</v>
      </c>
      <c r="L2154" s="1">
        <v>80</v>
      </c>
      <c r="M2154" s="1">
        <v>1025</v>
      </c>
      <c r="N2154">
        <f t="shared" si="297"/>
        <v>1104.1500000000001</v>
      </c>
      <c r="O2154">
        <f t="shared" si="298"/>
        <v>1025</v>
      </c>
      <c r="P2154">
        <f t="shared" si="299"/>
        <v>79.150000000000091</v>
      </c>
      <c r="Q2154">
        <f t="shared" si="300"/>
        <v>7.1684100892089014E-2</v>
      </c>
      <c r="R2154">
        <f t="shared" si="301"/>
        <v>1104.1500000000001</v>
      </c>
      <c r="S2154">
        <f t="shared" si="302"/>
        <v>79.150000000000091</v>
      </c>
      <c r="T2154" t="str">
        <f t="shared" si="303"/>
        <v>May</v>
      </c>
      <c r="U2154" t="str">
        <f t="shared" si="304"/>
        <v>May-2024</v>
      </c>
      <c r="V2154" s="3">
        <f t="shared" si="305"/>
        <v>45413</v>
      </c>
      <c r="W2154" t="str">
        <f>VLOOKUP(D2154,Products!A:G,3,FALSE)</f>
        <v>Sports &amp; Fitness</v>
      </c>
      <c r="X2154" t="str">
        <f>VLOOKUP(D2154,Products!A:G,2,FALSE)</f>
        <v>Cricket Bat</v>
      </c>
    </row>
    <row r="2155" spans="1:24">
      <c r="A2155" s="1" t="s">
        <v>3967</v>
      </c>
      <c r="B2155" s="2">
        <v>45893</v>
      </c>
      <c r="C2155" s="1" t="s">
        <v>290</v>
      </c>
      <c r="D2155" s="1" t="s">
        <v>1670</v>
      </c>
      <c r="E2155" s="1">
        <v>4</v>
      </c>
      <c r="F2155" s="1">
        <v>599</v>
      </c>
      <c r="G2155" s="1">
        <v>479.2</v>
      </c>
      <c r="H2155" s="1" t="s">
        <v>1821</v>
      </c>
      <c r="I2155" s="1" t="s">
        <v>1802</v>
      </c>
      <c r="J2155" s="1" t="s">
        <v>1802</v>
      </c>
      <c r="K2155" s="1" t="s">
        <v>1813</v>
      </c>
      <c r="L2155" s="1">
        <v>40</v>
      </c>
      <c r="M2155" s="1">
        <v>426</v>
      </c>
      <c r="N2155">
        <f t="shared" si="297"/>
        <v>1916.8</v>
      </c>
      <c r="O2155">
        <f t="shared" si="298"/>
        <v>1704</v>
      </c>
      <c r="P2155">
        <f t="shared" si="299"/>
        <v>212.79999999999995</v>
      </c>
      <c r="Q2155">
        <f t="shared" si="300"/>
        <v>0.11101836393989981</v>
      </c>
      <c r="R2155">
        <f t="shared" si="301"/>
        <v>1916.8</v>
      </c>
      <c r="S2155">
        <f t="shared" si="302"/>
        <v>212.79999999999995</v>
      </c>
      <c r="T2155" t="str">
        <f t="shared" si="303"/>
        <v>Aug</v>
      </c>
      <c r="U2155" t="str">
        <f t="shared" si="304"/>
        <v>Aug-2025</v>
      </c>
      <c r="V2155" s="3">
        <f t="shared" si="305"/>
        <v>45870</v>
      </c>
      <c r="W2155" t="str">
        <f>VLOOKUP(D2155,Products!A:G,3,FALSE)</f>
        <v>Electronics</v>
      </c>
      <c r="X2155" t="str">
        <f>VLOOKUP(D2155,Products!A:G,2,FALSE)</f>
        <v>Laptop</v>
      </c>
    </row>
    <row r="2156" spans="1:24">
      <c r="A2156" s="1" t="s">
        <v>3968</v>
      </c>
      <c r="B2156" s="2">
        <v>45892</v>
      </c>
      <c r="C2156" s="1" t="s">
        <v>785</v>
      </c>
      <c r="D2156" s="1" t="s">
        <v>1732</v>
      </c>
      <c r="E2156" s="1">
        <v>3</v>
      </c>
      <c r="F2156" s="1">
        <v>1599</v>
      </c>
      <c r="G2156" s="1">
        <v>239.85</v>
      </c>
      <c r="H2156" s="1" t="s">
        <v>1812</v>
      </c>
      <c r="I2156" s="1" t="s">
        <v>1802</v>
      </c>
      <c r="J2156" s="1" t="s">
        <v>1802</v>
      </c>
      <c r="K2156" s="1" t="s">
        <v>1803</v>
      </c>
      <c r="L2156" s="1">
        <v>80</v>
      </c>
      <c r="M2156" s="1">
        <v>1138</v>
      </c>
      <c r="N2156">
        <f t="shared" si="297"/>
        <v>4557.1499999999996</v>
      </c>
      <c r="O2156">
        <f t="shared" si="298"/>
        <v>3414</v>
      </c>
      <c r="P2156">
        <f t="shared" si="299"/>
        <v>1143.1499999999996</v>
      </c>
      <c r="Q2156">
        <f t="shared" si="300"/>
        <v>0.2508475692044369</v>
      </c>
      <c r="R2156">
        <f t="shared" si="301"/>
        <v>4557.1499999999996</v>
      </c>
      <c r="S2156">
        <f t="shared" si="302"/>
        <v>1143.1499999999996</v>
      </c>
      <c r="T2156" t="str">
        <f t="shared" si="303"/>
        <v>Aug</v>
      </c>
      <c r="U2156" t="str">
        <f t="shared" si="304"/>
        <v>Aug-2025</v>
      </c>
      <c r="V2156" s="3">
        <f t="shared" si="305"/>
        <v>45870</v>
      </c>
      <c r="W2156" t="str">
        <f>VLOOKUP(D2156,Products!A:G,3,FALSE)</f>
        <v>Home &amp; Kitchen</v>
      </c>
      <c r="X2156" t="str">
        <f>VLOOKUP(D2156,Products!A:G,2,FALSE)</f>
        <v>Air Fryer</v>
      </c>
    </row>
    <row r="2157" spans="1:24">
      <c r="A2157" s="1" t="s">
        <v>3969</v>
      </c>
      <c r="B2157" s="2">
        <v>45646</v>
      </c>
      <c r="C2157" s="1" t="s">
        <v>1098</v>
      </c>
      <c r="D2157" s="1" t="s">
        <v>1666</v>
      </c>
      <c r="E2157" s="1">
        <v>3</v>
      </c>
      <c r="F2157" s="1">
        <v>399</v>
      </c>
      <c r="G2157" s="1">
        <v>0</v>
      </c>
      <c r="H2157" s="1" t="s">
        <v>1823</v>
      </c>
      <c r="I2157" s="1" t="s">
        <v>1802</v>
      </c>
      <c r="J2157" s="1" t="s">
        <v>1802</v>
      </c>
      <c r="K2157" s="1" t="s">
        <v>1803</v>
      </c>
      <c r="L2157" s="1">
        <v>100</v>
      </c>
      <c r="M2157" s="1">
        <v>307</v>
      </c>
      <c r="N2157">
        <f t="shared" si="297"/>
        <v>1197</v>
      </c>
      <c r="O2157">
        <f t="shared" si="298"/>
        <v>921</v>
      </c>
      <c r="P2157">
        <f t="shared" si="299"/>
        <v>276</v>
      </c>
      <c r="Q2157">
        <f t="shared" si="300"/>
        <v>0.23057644110275688</v>
      </c>
      <c r="R2157">
        <f t="shared" si="301"/>
        <v>1197</v>
      </c>
      <c r="S2157">
        <f t="shared" si="302"/>
        <v>276</v>
      </c>
      <c r="T2157" t="str">
        <f t="shared" si="303"/>
        <v>Dec</v>
      </c>
      <c r="U2157" t="str">
        <f t="shared" si="304"/>
        <v>Dec-2024</v>
      </c>
      <c r="V2157" s="3">
        <f t="shared" si="305"/>
        <v>45627</v>
      </c>
      <c r="W2157" t="str">
        <f>VLOOKUP(D2157,Products!A:G,3,FALSE)</f>
        <v>Electronics</v>
      </c>
      <c r="X2157" t="str">
        <f>VLOOKUP(D2157,Products!A:G,2,FALSE)</f>
        <v>Smartphone</v>
      </c>
    </row>
    <row r="2158" spans="1:24">
      <c r="A2158" s="1" t="s">
        <v>3970</v>
      </c>
      <c r="B2158" s="2">
        <v>45423</v>
      </c>
      <c r="C2158" s="1" t="s">
        <v>540</v>
      </c>
      <c r="D2158" s="1" t="s">
        <v>1660</v>
      </c>
      <c r="E2158" s="1">
        <v>1</v>
      </c>
      <c r="F2158" s="1">
        <v>799</v>
      </c>
      <c r="G2158" s="1">
        <v>79.900000000000006</v>
      </c>
      <c r="H2158" s="1" t="s">
        <v>1805</v>
      </c>
      <c r="I2158" s="1" t="s">
        <v>1802</v>
      </c>
      <c r="J2158" s="1" t="s">
        <v>1802</v>
      </c>
      <c r="K2158" s="1" t="s">
        <v>1807</v>
      </c>
      <c r="L2158" s="1">
        <v>70</v>
      </c>
      <c r="M2158" s="1">
        <v>547</v>
      </c>
      <c r="N2158">
        <f t="shared" si="297"/>
        <v>719.1</v>
      </c>
      <c r="O2158">
        <f t="shared" si="298"/>
        <v>547</v>
      </c>
      <c r="P2158">
        <f t="shared" si="299"/>
        <v>172.10000000000002</v>
      </c>
      <c r="Q2158">
        <f t="shared" si="300"/>
        <v>0.23932693644833822</v>
      </c>
      <c r="R2158">
        <f t="shared" si="301"/>
        <v>719.1</v>
      </c>
      <c r="S2158">
        <f t="shared" si="302"/>
        <v>172.10000000000002</v>
      </c>
      <c r="T2158" t="str">
        <f t="shared" si="303"/>
        <v>May</v>
      </c>
      <c r="U2158" t="str">
        <f t="shared" si="304"/>
        <v>May-2024</v>
      </c>
      <c r="V2158" s="3">
        <f t="shared" si="305"/>
        <v>45413</v>
      </c>
      <c r="W2158" t="str">
        <f>VLOOKUP(D2158,Products!A:G,3,FALSE)</f>
        <v>Electronics</v>
      </c>
      <c r="X2158" t="str">
        <f>VLOOKUP(D2158,Products!A:G,2,FALSE)</f>
        <v>Smartphone</v>
      </c>
    </row>
    <row r="2159" spans="1:24">
      <c r="A2159" s="1" t="s">
        <v>3971</v>
      </c>
      <c r="B2159" s="2">
        <v>45930</v>
      </c>
      <c r="C2159" s="1" t="s">
        <v>1394</v>
      </c>
      <c r="D2159" s="1" t="s">
        <v>1778</v>
      </c>
      <c r="E2159" s="1">
        <v>4</v>
      </c>
      <c r="F2159" s="1">
        <v>499</v>
      </c>
      <c r="G2159" s="1">
        <v>0</v>
      </c>
      <c r="H2159" s="1" t="s">
        <v>1805</v>
      </c>
      <c r="I2159" s="1" t="s">
        <v>1802</v>
      </c>
      <c r="J2159" s="1" t="s">
        <v>1802</v>
      </c>
      <c r="K2159" s="1" t="s">
        <v>1817</v>
      </c>
      <c r="L2159" s="1">
        <v>40</v>
      </c>
      <c r="M2159" s="1">
        <v>323</v>
      </c>
      <c r="N2159">
        <f t="shared" si="297"/>
        <v>1996</v>
      </c>
      <c r="O2159">
        <f t="shared" si="298"/>
        <v>1292</v>
      </c>
      <c r="P2159">
        <f t="shared" si="299"/>
        <v>704</v>
      </c>
      <c r="Q2159">
        <f t="shared" si="300"/>
        <v>0.35270541082164331</v>
      </c>
      <c r="R2159">
        <f t="shared" si="301"/>
        <v>1996</v>
      </c>
      <c r="S2159">
        <f t="shared" si="302"/>
        <v>704</v>
      </c>
      <c r="T2159" t="str">
        <f t="shared" si="303"/>
        <v>Sep</v>
      </c>
      <c r="U2159" t="str">
        <f t="shared" si="304"/>
        <v>Sep-2025</v>
      </c>
      <c r="V2159" s="3">
        <f t="shared" si="305"/>
        <v>45901</v>
      </c>
      <c r="W2159" t="str">
        <f>VLOOKUP(D2159,Products!A:G,3,FALSE)</f>
        <v>Sports &amp; Fitness</v>
      </c>
      <c r="X2159" t="str">
        <f>VLOOKUP(D2159,Products!A:G,2,FALSE)</f>
        <v>Yoga Mat</v>
      </c>
    </row>
    <row r="2160" spans="1:24">
      <c r="A2160" s="1" t="s">
        <v>3972</v>
      </c>
      <c r="B2160" s="2">
        <v>45683</v>
      </c>
      <c r="C2160" s="1" t="s">
        <v>481</v>
      </c>
      <c r="D2160" s="1" t="s">
        <v>1746</v>
      </c>
      <c r="E2160" s="1">
        <v>1</v>
      </c>
      <c r="F2160" s="1">
        <v>1999</v>
      </c>
      <c r="G2160" s="1">
        <v>299.85000000000002</v>
      </c>
      <c r="H2160" s="1" t="s">
        <v>1805</v>
      </c>
      <c r="I2160" s="1" t="s">
        <v>1802</v>
      </c>
      <c r="J2160" s="1" t="s">
        <v>1802</v>
      </c>
      <c r="K2160" s="1" t="s">
        <v>1807</v>
      </c>
      <c r="L2160" s="1">
        <v>40</v>
      </c>
      <c r="M2160" s="1">
        <v>1414</v>
      </c>
      <c r="N2160">
        <f t="shared" si="297"/>
        <v>1699.15</v>
      </c>
      <c r="O2160">
        <f t="shared" si="298"/>
        <v>1414</v>
      </c>
      <c r="P2160">
        <f t="shared" si="299"/>
        <v>285.15000000000009</v>
      </c>
      <c r="Q2160">
        <f t="shared" si="300"/>
        <v>0.16781920371950684</v>
      </c>
      <c r="R2160">
        <f t="shared" si="301"/>
        <v>1699.15</v>
      </c>
      <c r="S2160">
        <f t="shared" si="302"/>
        <v>285.15000000000009</v>
      </c>
      <c r="T2160" t="str">
        <f t="shared" si="303"/>
        <v>Jan</v>
      </c>
      <c r="U2160" t="str">
        <f t="shared" si="304"/>
        <v>Jan-2025</v>
      </c>
      <c r="V2160" s="3">
        <f t="shared" si="305"/>
        <v>45658</v>
      </c>
      <c r="W2160" t="str">
        <f>VLOOKUP(D2160,Products!A:G,3,FALSE)</f>
        <v>Home &amp; Kitchen</v>
      </c>
      <c r="X2160" t="str">
        <f>VLOOKUP(D2160,Products!A:G,2,FALSE)</f>
        <v>Storage Box</v>
      </c>
    </row>
    <row r="2161" spans="1:24">
      <c r="A2161" s="1" t="s">
        <v>3973</v>
      </c>
      <c r="B2161" s="2">
        <v>45897</v>
      </c>
      <c r="C2161" s="1" t="s">
        <v>572</v>
      </c>
      <c r="D2161" s="1" t="s">
        <v>1737</v>
      </c>
      <c r="E2161" s="1">
        <v>1</v>
      </c>
      <c r="F2161" s="1">
        <v>499</v>
      </c>
      <c r="G2161" s="1">
        <v>0</v>
      </c>
      <c r="H2161" s="1" t="s">
        <v>1823</v>
      </c>
      <c r="I2161" s="1" t="s">
        <v>1815</v>
      </c>
      <c r="J2161" s="1" t="s">
        <v>1815</v>
      </c>
      <c r="K2161" s="1" t="s">
        <v>1819</v>
      </c>
      <c r="L2161" s="1">
        <v>50</v>
      </c>
      <c r="M2161" s="1">
        <v>320</v>
      </c>
      <c r="N2161">
        <f t="shared" si="297"/>
        <v>499</v>
      </c>
      <c r="O2161">
        <f t="shared" si="298"/>
        <v>320</v>
      </c>
      <c r="P2161">
        <f t="shared" si="299"/>
        <v>179</v>
      </c>
      <c r="Q2161">
        <f t="shared" si="300"/>
        <v>0.3587174348697395</v>
      </c>
      <c r="R2161">
        <f t="shared" si="301"/>
        <v>0</v>
      </c>
      <c r="S2161">
        <f t="shared" si="302"/>
        <v>0</v>
      </c>
      <c r="T2161" t="str">
        <f t="shared" si="303"/>
        <v>Aug</v>
      </c>
      <c r="U2161" t="str">
        <f t="shared" si="304"/>
        <v>Aug-2025</v>
      </c>
      <c r="V2161" s="3">
        <f t="shared" si="305"/>
        <v>45870</v>
      </c>
      <c r="W2161" t="str">
        <f>VLOOKUP(D2161,Products!A:G,3,FALSE)</f>
        <v>Home &amp; Kitchen</v>
      </c>
      <c r="X2161" t="str">
        <f>VLOOKUP(D2161,Products!A:G,2,FALSE)</f>
        <v>Cookware Set</v>
      </c>
    </row>
    <row r="2162" spans="1:24">
      <c r="A2162" s="1" t="s">
        <v>3974</v>
      </c>
      <c r="B2162" s="2">
        <v>45627</v>
      </c>
      <c r="C2162" s="1" t="s">
        <v>757</v>
      </c>
      <c r="D2162" s="1" t="s">
        <v>1743</v>
      </c>
      <c r="E2162" s="1">
        <v>1</v>
      </c>
      <c r="F2162" s="1">
        <v>299</v>
      </c>
      <c r="G2162" s="1">
        <v>14.95</v>
      </c>
      <c r="H2162" s="1" t="s">
        <v>1801</v>
      </c>
      <c r="I2162" s="1" t="s">
        <v>1802</v>
      </c>
      <c r="J2162" s="1" t="s">
        <v>1809</v>
      </c>
      <c r="K2162" s="1" t="s">
        <v>1810</v>
      </c>
      <c r="L2162" s="1">
        <v>70</v>
      </c>
      <c r="M2162" s="1">
        <v>188</v>
      </c>
      <c r="N2162">
        <f t="shared" si="297"/>
        <v>284.05</v>
      </c>
      <c r="O2162">
        <f t="shared" si="298"/>
        <v>188</v>
      </c>
      <c r="P2162">
        <f t="shared" si="299"/>
        <v>96.050000000000011</v>
      </c>
      <c r="Q2162">
        <f t="shared" si="300"/>
        <v>0.33814469283576837</v>
      </c>
      <c r="R2162">
        <f t="shared" si="301"/>
        <v>284.05</v>
      </c>
      <c r="S2162">
        <f t="shared" si="302"/>
        <v>96.050000000000011</v>
      </c>
      <c r="T2162" t="str">
        <f t="shared" si="303"/>
        <v>Dec</v>
      </c>
      <c r="U2162" t="str">
        <f t="shared" si="304"/>
        <v>Dec-2024</v>
      </c>
      <c r="V2162" s="3">
        <f t="shared" si="305"/>
        <v>45627</v>
      </c>
      <c r="W2162" t="str">
        <f>VLOOKUP(D2162,Products!A:G,3,FALSE)</f>
        <v>Home &amp; Kitchen</v>
      </c>
      <c r="X2162" t="str">
        <f>VLOOKUP(D2162,Products!A:G,2,FALSE)</f>
        <v>Storage Box</v>
      </c>
    </row>
    <row r="2163" spans="1:24">
      <c r="A2163" s="1" t="s">
        <v>3975</v>
      </c>
      <c r="B2163" s="2">
        <v>45508</v>
      </c>
      <c r="C2163" s="1" t="s">
        <v>1240</v>
      </c>
      <c r="D2163" s="1" t="s">
        <v>1678</v>
      </c>
      <c r="E2163" s="1">
        <v>3</v>
      </c>
      <c r="F2163" s="1">
        <v>4999</v>
      </c>
      <c r="G2163" s="1">
        <v>2999.4</v>
      </c>
      <c r="H2163" s="1" t="s">
        <v>1821</v>
      </c>
      <c r="I2163" s="1" t="s">
        <v>1802</v>
      </c>
      <c r="J2163" s="1" t="s">
        <v>1802</v>
      </c>
      <c r="K2163" s="1" t="s">
        <v>1813</v>
      </c>
      <c r="L2163" s="1">
        <v>80</v>
      </c>
      <c r="M2163" s="1">
        <v>2853</v>
      </c>
      <c r="N2163">
        <f t="shared" si="297"/>
        <v>11997.6</v>
      </c>
      <c r="O2163">
        <f t="shared" si="298"/>
        <v>8559</v>
      </c>
      <c r="P2163">
        <f t="shared" si="299"/>
        <v>3438.6000000000004</v>
      </c>
      <c r="Q2163">
        <f t="shared" si="300"/>
        <v>0.28660732146429291</v>
      </c>
      <c r="R2163">
        <f t="shared" si="301"/>
        <v>11997.6</v>
      </c>
      <c r="S2163">
        <f t="shared" si="302"/>
        <v>3438.6000000000004</v>
      </c>
      <c r="T2163" t="str">
        <f t="shared" si="303"/>
        <v>Aug</v>
      </c>
      <c r="U2163" t="str">
        <f t="shared" si="304"/>
        <v>Aug-2024</v>
      </c>
      <c r="V2163" s="3">
        <f t="shared" si="305"/>
        <v>45505</v>
      </c>
      <c r="W2163" t="str">
        <f>VLOOKUP(D2163,Products!A:G,3,FALSE)</f>
        <v>Electronics</v>
      </c>
      <c r="X2163" t="str">
        <f>VLOOKUP(D2163,Products!A:G,2,FALSE)</f>
        <v>Headphones</v>
      </c>
    </row>
    <row r="2164" spans="1:24">
      <c r="A2164" s="1" t="s">
        <v>3976</v>
      </c>
      <c r="B2164" s="2">
        <v>45375</v>
      </c>
      <c r="C2164" s="1" t="s">
        <v>1207</v>
      </c>
      <c r="D2164" s="1" t="s">
        <v>1732</v>
      </c>
      <c r="E2164" s="1">
        <v>1</v>
      </c>
      <c r="F2164" s="1">
        <v>1599</v>
      </c>
      <c r="G2164" s="1">
        <v>79.95</v>
      </c>
      <c r="H2164" s="1" t="s">
        <v>1805</v>
      </c>
      <c r="I2164" s="1" t="s">
        <v>1802</v>
      </c>
      <c r="J2164" s="1" t="s">
        <v>1802</v>
      </c>
      <c r="K2164" s="1" t="s">
        <v>1810</v>
      </c>
      <c r="L2164" s="1">
        <v>40</v>
      </c>
      <c r="M2164" s="1">
        <v>1138</v>
      </c>
      <c r="N2164">
        <f t="shared" si="297"/>
        <v>1519.05</v>
      </c>
      <c r="O2164">
        <f t="shared" si="298"/>
        <v>1138</v>
      </c>
      <c r="P2164">
        <f t="shared" si="299"/>
        <v>381.04999999999995</v>
      </c>
      <c r="Q2164">
        <f t="shared" si="300"/>
        <v>0.25084756920443696</v>
      </c>
      <c r="R2164">
        <f t="shared" si="301"/>
        <v>1519.05</v>
      </c>
      <c r="S2164">
        <f t="shared" si="302"/>
        <v>381.04999999999995</v>
      </c>
      <c r="T2164" t="str">
        <f t="shared" si="303"/>
        <v>Mar</v>
      </c>
      <c r="U2164" t="str">
        <f t="shared" si="304"/>
        <v>Mar-2024</v>
      </c>
      <c r="V2164" s="3">
        <f t="shared" si="305"/>
        <v>45352</v>
      </c>
      <c r="W2164" t="str">
        <f>VLOOKUP(D2164,Products!A:G,3,FALSE)</f>
        <v>Home &amp; Kitchen</v>
      </c>
      <c r="X2164" t="str">
        <f>VLOOKUP(D2164,Products!A:G,2,FALSE)</f>
        <v>Air Fryer</v>
      </c>
    </row>
    <row r="2165" spans="1:24">
      <c r="A2165" s="1" t="s">
        <v>3977</v>
      </c>
      <c r="B2165" s="2">
        <v>45914</v>
      </c>
      <c r="C2165" s="1" t="s">
        <v>1331</v>
      </c>
      <c r="D2165" s="1" t="s">
        <v>1758</v>
      </c>
      <c r="E2165" s="1">
        <v>2</v>
      </c>
      <c r="F2165" s="1">
        <v>2499</v>
      </c>
      <c r="G2165" s="1">
        <v>499.8</v>
      </c>
      <c r="H2165" s="1" t="s">
        <v>1805</v>
      </c>
      <c r="I2165" s="1" t="s">
        <v>1802</v>
      </c>
      <c r="J2165" s="1" t="s">
        <v>1802</v>
      </c>
      <c r="K2165" s="1" t="s">
        <v>1819</v>
      </c>
      <c r="L2165" s="1">
        <v>80</v>
      </c>
      <c r="M2165" s="1">
        <v>1632</v>
      </c>
      <c r="N2165">
        <f t="shared" si="297"/>
        <v>4498.2</v>
      </c>
      <c r="O2165">
        <f t="shared" si="298"/>
        <v>3264</v>
      </c>
      <c r="P2165">
        <f t="shared" si="299"/>
        <v>1234.1999999999998</v>
      </c>
      <c r="Q2165">
        <f t="shared" si="300"/>
        <v>0.27437641723356004</v>
      </c>
      <c r="R2165">
        <f t="shared" si="301"/>
        <v>4498.2</v>
      </c>
      <c r="S2165">
        <f t="shared" si="302"/>
        <v>1234.1999999999998</v>
      </c>
      <c r="T2165" t="str">
        <f t="shared" si="303"/>
        <v>Sep</v>
      </c>
      <c r="U2165" t="str">
        <f t="shared" si="304"/>
        <v>Sep-2025</v>
      </c>
      <c r="V2165" s="3">
        <f t="shared" si="305"/>
        <v>45901</v>
      </c>
      <c r="W2165" t="str">
        <f>VLOOKUP(D2165,Products!A:G,3,FALSE)</f>
        <v>Beauty &amp; Personal Care</v>
      </c>
      <c r="X2165" t="str">
        <f>VLOOKUP(D2165,Products!A:G,2,FALSE)</f>
        <v>Shampoo</v>
      </c>
    </row>
    <row r="2166" spans="1:24">
      <c r="A2166" s="1" t="s">
        <v>3978</v>
      </c>
      <c r="B2166" s="2">
        <v>45682</v>
      </c>
      <c r="C2166" s="1" t="s">
        <v>504</v>
      </c>
      <c r="D2166" s="1" t="s">
        <v>1763</v>
      </c>
      <c r="E2166" s="1">
        <v>1</v>
      </c>
      <c r="F2166" s="1">
        <v>999</v>
      </c>
      <c r="G2166" s="1">
        <v>99.9</v>
      </c>
      <c r="H2166" s="1" t="s">
        <v>1812</v>
      </c>
      <c r="I2166" s="1" t="s">
        <v>1802</v>
      </c>
      <c r="J2166" s="1" t="s">
        <v>1802</v>
      </c>
      <c r="K2166" s="1" t="s">
        <v>1810</v>
      </c>
      <c r="L2166" s="1">
        <v>60</v>
      </c>
      <c r="M2166" s="1">
        <v>636</v>
      </c>
      <c r="N2166">
        <f t="shared" si="297"/>
        <v>899.1</v>
      </c>
      <c r="O2166">
        <f t="shared" si="298"/>
        <v>636</v>
      </c>
      <c r="P2166">
        <f t="shared" si="299"/>
        <v>263.10000000000002</v>
      </c>
      <c r="Q2166">
        <f t="shared" si="300"/>
        <v>0.29262595929262597</v>
      </c>
      <c r="R2166">
        <f t="shared" si="301"/>
        <v>899.1</v>
      </c>
      <c r="S2166">
        <f t="shared" si="302"/>
        <v>263.10000000000002</v>
      </c>
      <c r="T2166" t="str">
        <f t="shared" si="303"/>
        <v>Jan</v>
      </c>
      <c r="U2166" t="str">
        <f t="shared" si="304"/>
        <v>Jan-2025</v>
      </c>
      <c r="V2166" s="3">
        <f t="shared" si="305"/>
        <v>45658</v>
      </c>
      <c r="W2166" t="str">
        <f>VLOOKUP(D2166,Products!A:G,3,FALSE)</f>
        <v>Beauty &amp; Personal Care</v>
      </c>
      <c r="X2166" t="str">
        <f>VLOOKUP(D2166,Products!A:G,2,FALSE)</f>
        <v>Trimmer</v>
      </c>
    </row>
    <row r="2167" spans="1:24">
      <c r="A2167" s="1" t="s">
        <v>3979</v>
      </c>
      <c r="B2167" s="2">
        <v>45942</v>
      </c>
      <c r="C2167" s="1" t="s">
        <v>1149</v>
      </c>
      <c r="D2167" s="1" t="s">
        <v>1670</v>
      </c>
      <c r="E2167" s="1">
        <v>1</v>
      </c>
      <c r="F2167" s="1">
        <v>599</v>
      </c>
      <c r="G2167" s="1">
        <v>29.95</v>
      </c>
      <c r="H2167" s="1" t="s">
        <v>1812</v>
      </c>
      <c r="I2167" s="1" t="s">
        <v>1802</v>
      </c>
      <c r="J2167" s="1" t="s">
        <v>1809</v>
      </c>
      <c r="K2167" s="1" t="s">
        <v>1813</v>
      </c>
      <c r="L2167" s="1">
        <v>40</v>
      </c>
      <c r="M2167" s="1">
        <v>426</v>
      </c>
      <c r="N2167">
        <f t="shared" si="297"/>
        <v>569.04999999999995</v>
      </c>
      <c r="O2167">
        <f t="shared" si="298"/>
        <v>426</v>
      </c>
      <c r="P2167">
        <f t="shared" si="299"/>
        <v>143.04999999999995</v>
      </c>
      <c r="Q2167">
        <f t="shared" si="300"/>
        <v>0.25138388542307349</v>
      </c>
      <c r="R2167">
        <f t="shared" si="301"/>
        <v>569.04999999999995</v>
      </c>
      <c r="S2167">
        <f t="shared" si="302"/>
        <v>143.04999999999995</v>
      </c>
      <c r="T2167" t="str">
        <f t="shared" si="303"/>
        <v>Oct</v>
      </c>
      <c r="U2167" t="str">
        <f t="shared" si="304"/>
        <v>Oct-2025</v>
      </c>
      <c r="V2167" s="3">
        <f t="shared" si="305"/>
        <v>45931</v>
      </c>
      <c r="W2167" t="str">
        <f>VLOOKUP(D2167,Products!A:G,3,FALSE)</f>
        <v>Electronics</v>
      </c>
      <c r="X2167" t="str">
        <f>VLOOKUP(D2167,Products!A:G,2,FALSE)</f>
        <v>Laptop</v>
      </c>
    </row>
    <row r="2168" spans="1:24">
      <c r="A2168" s="1" t="s">
        <v>3980</v>
      </c>
      <c r="B2168" s="2">
        <v>45686</v>
      </c>
      <c r="C2168" s="1" t="s">
        <v>893</v>
      </c>
      <c r="D2168" s="1" t="s">
        <v>1673</v>
      </c>
      <c r="E2168" s="1">
        <v>1</v>
      </c>
      <c r="F2168" s="1">
        <v>399</v>
      </c>
      <c r="G2168" s="1">
        <v>19.95</v>
      </c>
      <c r="H2168" s="1" t="s">
        <v>1801</v>
      </c>
      <c r="I2168" s="1" t="s">
        <v>1802</v>
      </c>
      <c r="J2168" s="1" t="s">
        <v>1802</v>
      </c>
      <c r="K2168" s="1" t="s">
        <v>1807</v>
      </c>
      <c r="L2168" s="1">
        <v>50</v>
      </c>
      <c r="M2168" s="1">
        <v>221</v>
      </c>
      <c r="N2168">
        <f t="shared" si="297"/>
        <v>379.05</v>
      </c>
      <c r="O2168">
        <f t="shared" si="298"/>
        <v>221</v>
      </c>
      <c r="P2168">
        <f t="shared" si="299"/>
        <v>158.05000000000001</v>
      </c>
      <c r="Q2168">
        <f t="shared" si="300"/>
        <v>0.41696346128479095</v>
      </c>
      <c r="R2168">
        <f t="shared" si="301"/>
        <v>379.05</v>
      </c>
      <c r="S2168">
        <f t="shared" si="302"/>
        <v>158.05000000000001</v>
      </c>
      <c r="T2168" t="str">
        <f t="shared" si="303"/>
        <v>Jan</v>
      </c>
      <c r="U2168" t="str">
        <f t="shared" si="304"/>
        <v>Jan-2025</v>
      </c>
      <c r="V2168" s="3">
        <f t="shared" si="305"/>
        <v>45658</v>
      </c>
      <c r="W2168" t="str">
        <f>VLOOKUP(D2168,Products!A:G,3,FALSE)</f>
        <v>Electronics</v>
      </c>
      <c r="X2168" t="str">
        <f>VLOOKUP(D2168,Products!A:G,2,FALSE)</f>
        <v>Laptop</v>
      </c>
    </row>
    <row r="2169" spans="1:24">
      <c r="A2169" s="1" t="s">
        <v>3981</v>
      </c>
      <c r="B2169" s="2">
        <v>45925</v>
      </c>
      <c r="C2169" s="1" t="s">
        <v>531</v>
      </c>
      <c r="D2169" s="1" t="s">
        <v>1763</v>
      </c>
      <c r="E2169" s="1">
        <v>2</v>
      </c>
      <c r="F2169" s="1">
        <v>999</v>
      </c>
      <c r="G2169" s="1">
        <v>499.5</v>
      </c>
      <c r="H2169" s="1" t="s">
        <v>1823</v>
      </c>
      <c r="I2169" s="1" t="s">
        <v>1802</v>
      </c>
      <c r="J2169" s="1" t="s">
        <v>1802</v>
      </c>
      <c r="K2169" s="1" t="s">
        <v>1813</v>
      </c>
      <c r="L2169" s="1">
        <v>70</v>
      </c>
      <c r="M2169" s="1">
        <v>636</v>
      </c>
      <c r="N2169">
        <f t="shared" si="297"/>
        <v>1498.5</v>
      </c>
      <c r="O2169">
        <f t="shared" si="298"/>
        <v>1272</v>
      </c>
      <c r="P2169">
        <f t="shared" si="299"/>
        <v>226.5</v>
      </c>
      <c r="Q2169">
        <f t="shared" si="300"/>
        <v>0.15115115115115116</v>
      </c>
      <c r="R2169">
        <f t="shared" si="301"/>
        <v>1498.5</v>
      </c>
      <c r="S2169">
        <f t="shared" si="302"/>
        <v>226.5</v>
      </c>
      <c r="T2169" t="str">
        <f t="shared" si="303"/>
        <v>Sep</v>
      </c>
      <c r="U2169" t="str">
        <f t="shared" si="304"/>
        <v>Sep-2025</v>
      </c>
      <c r="V2169" s="3">
        <f t="shared" si="305"/>
        <v>45901</v>
      </c>
      <c r="W2169" t="str">
        <f>VLOOKUP(D2169,Products!A:G,3,FALSE)</f>
        <v>Beauty &amp; Personal Care</v>
      </c>
      <c r="X2169" t="str">
        <f>VLOOKUP(D2169,Products!A:G,2,FALSE)</f>
        <v>Trimmer</v>
      </c>
    </row>
    <row r="2170" spans="1:24">
      <c r="A2170" s="1" t="s">
        <v>3982</v>
      </c>
      <c r="B2170" s="2">
        <v>45424</v>
      </c>
      <c r="C2170" s="1" t="s">
        <v>323</v>
      </c>
      <c r="D2170" s="1" t="s">
        <v>1782</v>
      </c>
      <c r="E2170" s="1">
        <v>4</v>
      </c>
      <c r="F2170" s="1">
        <v>6999</v>
      </c>
      <c r="G2170" s="1">
        <v>6999</v>
      </c>
      <c r="H2170" s="1" t="s">
        <v>1823</v>
      </c>
      <c r="I2170" s="1" t="s">
        <v>1802</v>
      </c>
      <c r="J2170" s="1" t="s">
        <v>1802</v>
      </c>
      <c r="K2170" s="1" t="s">
        <v>1810</v>
      </c>
      <c r="L2170" s="1">
        <v>40</v>
      </c>
      <c r="M2170" s="1">
        <v>4782</v>
      </c>
      <c r="N2170">
        <f t="shared" si="297"/>
        <v>20997</v>
      </c>
      <c r="O2170">
        <f t="shared" si="298"/>
        <v>19128</v>
      </c>
      <c r="P2170">
        <f t="shared" si="299"/>
        <v>1869</v>
      </c>
      <c r="Q2170">
        <f t="shared" si="300"/>
        <v>8.9012716102300327E-2</v>
      </c>
      <c r="R2170">
        <f t="shared" si="301"/>
        <v>20997</v>
      </c>
      <c r="S2170">
        <f t="shared" si="302"/>
        <v>1869</v>
      </c>
      <c r="T2170" t="str">
        <f t="shared" si="303"/>
        <v>May</v>
      </c>
      <c r="U2170" t="str">
        <f t="shared" si="304"/>
        <v>May-2024</v>
      </c>
      <c r="V2170" s="3">
        <f t="shared" si="305"/>
        <v>45413</v>
      </c>
      <c r="W2170" t="str">
        <f>VLOOKUP(D2170,Products!A:G,3,FALSE)</f>
        <v>Sports &amp; Fitness</v>
      </c>
      <c r="X2170" t="str">
        <f>VLOOKUP(D2170,Products!A:G,2,FALSE)</f>
        <v>Running Shoes</v>
      </c>
    </row>
    <row r="2171" spans="1:24">
      <c r="A2171" s="1" t="s">
        <v>3983</v>
      </c>
      <c r="B2171" s="2">
        <v>45625</v>
      </c>
      <c r="C2171" s="1" t="s">
        <v>170</v>
      </c>
      <c r="D2171" s="1" t="s">
        <v>1790</v>
      </c>
      <c r="E2171" s="1">
        <v>1</v>
      </c>
      <c r="F2171" s="1">
        <v>999</v>
      </c>
      <c r="G2171" s="1">
        <v>49.95</v>
      </c>
      <c r="H2171" s="1" t="s">
        <v>1823</v>
      </c>
      <c r="I2171" s="1" t="s">
        <v>1802</v>
      </c>
      <c r="J2171" s="1" t="s">
        <v>1802</v>
      </c>
      <c r="K2171" s="1" t="s">
        <v>1810</v>
      </c>
      <c r="L2171" s="1">
        <v>70</v>
      </c>
      <c r="M2171" s="1">
        <v>629</v>
      </c>
      <c r="N2171">
        <f t="shared" si="297"/>
        <v>949.05</v>
      </c>
      <c r="O2171">
        <f t="shared" si="298"/>
        <v>629</v>
      </c>
      <c r="P2171">
        <f t="shared" si="299"/>
        <v>320.04999999999995</v>
      </c>
      <c r="Q2171">
        <f t="shared" si="300"/>
        <v>0.33723196881091616</v>
      </c>
      <c r="R2171">
        <f t="shared" si="301"/>
        <v>949.05</v>
      </c>
      <c r="S2171">
        <f t="shared" si="302"/>
        <v>320.04999999999995</v>
      </c>
      <c r="T2171" t="str">
        <f t="shared" si="303"/>
        <v>Nov</v>
      </c>
      <c r="U2171" t="str">
        <f t="shared" si="304"/>
        <v>Nov-2024</v>
      </c>
      <c r="V2171" s="3">
        <f t="shared" si="305"/>
        <v>45597</v>
      </c>
      <c r="W2171" t="str">
        <f>VLOOKUP(D2171,Products!A:G,3,FALSE)</f>
        <v>Sports &amp; Fitness</v>
      </c>
      <c r="X2171" t="str">
        <f>VLOOKUP(D2171,Products!A:G,2,FALSE)</f>
        <v>Fitness Band</v>
      </c>
    </row>
    <row r="2172" spans="1:24">
      <c r="A2172" s="1" t="s">
        <v>3984</v>
      </c>
      <c r="B2172" s="2">
        <v>45890</v>
      </c>
      <c r="C2172" s="1" t="s">
        <v>1371</v>
      </c>
      <c r="D2172" s="1" t="s">
        <v>1784</v>
      </c>
      <c r="E2172" s="1">
        <v>4</v>
      </c>
      <c r="F2172" s="1">
        <v>2999</v>
      </c>
      <c r="G2172" s="1">
        <v>599.79999999999995</v>
      </c>
      <c r="H2172" s="1" t="s">
        <v>1805</v>
      </c>
      <c r="I2172" s="1" t="s">
        <v>1802</v>
      </c>
      <c r="J2172" s="1" t="s">
        <v>1809</v>
      </c>
      <c r="K2172" s="1" t="s">
        <v>1817</v>
      </c>
      <c r="L2172" s="1">
        <v>70</v>
      </c>
      <c r="M2172" s="1">
        <v>2377</v>
      </c>
      <c r="N2172">
        <f t="shared" si="297"/>
        <v>11396.2</v>
      </c>
      <c r="O2172">
        <f t="shared" si="298"/>
        <v>9508</v>
      </c>
      <c r="P2172">
        <f t="shared" si="299"/>
        <v>1888.2000000000007</v>
      </c>
      <c r="Q2172">
        <f t="shared" si="300"/>
        <v>0.1656868078833296</v>
      </c>
      <c r="R2172">
        <f t="shared" si="301"/>
        <v>11396.2</v>
      </c>
      <c r="S2172">
        <f t="shared" si="302"/>
        <v>1888.2000000000007</v>
      </c>
      <c r="T2172" t="str">
        <f t="shared" si="303"/>
        <v>Aug</v>
      </c>
      <c r="U2172" t="str">
        <f t="shared" si="304"/>
        <v>Aug-2025</v>
      </c>
      <c r="V2172" s="3">
        <f t="shared" si="305"/>
        <v>45870</v>
      </c>
      <c r="W2172" t="str">
        <f>VLOOKUP(D2172,Products!A:G,3,FALSE)</f>
        <v>Sports &amp; Fitness</v>
      </c>
      <c r="X2172" t="str">
        <f>VLOOKUP(D2172,Products!A:G,2,FALSE)</f>
        <v>Running Shoes</v>
      </c>
    </row>
    <row r="2173" spans="1:24">
      <c r="A2173" s="1" t="s">
        <v>3985</v>
      </c>
      <c r="B2173" s="2">
        <v>45319</v>
      </c>
      <c r="C2173" s="1" t="s">
        <v>1448</v>
      </c>
      <c r="D2173" s="1" t="s">
        <v>1761</v>
      </c>
      <c r="E2173" s="1">
        <v>4</v>
      </c>
      <c r="F2173" s="1">
        <v>499</v>
      </c>
      <c r="G2173" s="1">
        <v>299.39999999999998</v>
      </c>
      <c r="H2173" s="1" t="s">
        <v>1805</v>
      </c>
      <c r="I2173" s="1" t="s">
        <v>1802</v>
      </c>
      <c r="J2173" s="1" t="s">
        <v>1802</v>
      </c>
      <c r="K2173" s="1" t="s">
        <v>1810</v>
      </c>
      <c r="L2173" s="1">
        <v>100</v>
      </c>
      <c r="M2173" s="1">
        <v>394</v>
      </c>
      <c r="N2173">
        <f t="shared" si="297"/>
        <v>1696.6</v>
      </c>
      <c r="O2173">
        <f t="shared" si="298"/>
        <v>1576</v>
      </c>
      <c r="P2173">
        <f t="shared" si="299"/>
        <v>120.59999999999991</v>
      </c>
      <c r="Q2173">
        <f t="shared" si="300"/>
        <v>7.1083343156901985E-2</v>
      </c>
      <c r="R2173">
        <f t="shared" si="301"/>
        <v>1696.6</v>
      </c>
      <c r="S2173">
        <f t="shared" si="302"/>
        <v>120.59999999999991</v>
      </c>
      <c r="T2173" t="str">
        <f t="shared" si="303"/>
        <v>Jan</v>
      </c>
      <c r="U2173" t="str">
        <f t="shared" si="304"/>
        <v>Jan-2024</v>
      </c>
      <c r="V2173" s="3">
        <f t="shared" si="305"/>
        <v>45292</v>
      </c>
      <c r="W2173" t="str">
        <f>VLOOKUP(D2173,Products!A:G,3,FALSE)</f>
        <v>Beauty &amp; Personal Care</v>
      </c>
      <c r="X2173" t="str">
        <f>VLOOKUP(D2173,Products!A:G,2,FALSE)</f>
        <v>Trimmer</v>
      </c>
    </row>
    <row r="2174" spans="1:24">
      <c r="A2174" s="1" t="s">
        <v>3986</v>
      </c>
      <c r="B2174" s="2">
        <v>45672</v>
      </c>
      <c r="C2174" s="1" t="s">
        <v>833</v>
      </c>
      <c r="D2174" s="1" t="s">
        <v>1660</v>
      </c>
      <c r="E2174" s="1">
        <v>2</v>
      </c>
      <c r="F2174" s="1">
        <v>799</v>
      </c>
      <c r="G2174" s="1">
        <v>159.80000000000001</v>
      </c>
      <c r="H2174" s="1" t="s">
        <v>1812</v>
      </c>
      <c r="I2174" s="1" t="s">
        <v>1802</v>
      </c>
      <c r="J2174" s="1" t="s">
        <v>1802</v>
      </c>
      <c r="K2174" s="1" t="s">
        <v>1803</v>
      </c>
      <c r="L2174" s="1">
        <v>100</v>
      </c>
      <c r="M2174" s="1">
        <v>547</v>
      </c>
      <c r="N2174">
        <f t="shared" si="297"/>
        <v>1438.2</v>
      </c>
      <c r="O2174">
        <f t="shared" si="298"/>
        <v>1094</v>
      </c>
      <c r="P2174">
        <f t="shared" si="299"/>
        <v>344.20000000000005</v>
      </c>
      <c r="Q2174">
        <f t="shared" si="300"/>
        <v>0.23932693644833822</v>
      </c>
      <c r="R2174">
        <f t="shared" si="301"/>
        <v>1438.2</v>
      </c>
      <c r="S2174">
        <f t="shared" si="302"/>
        <v>344.20000000000005</v>
      </c>
      <c r="T2174" t="str">
        <f t="shared" si="303"/>
        <v>Jan</v>
      </c>
      <c r="U2174" t="str">
        <f t="shared" si="304"/>
        <v>Jan-2025</v>
      </c>
      <c r="V2174" s="3">
        <f t="shared" si="305"/>
        <v>45658</v>
      </c>
      <c r="W2174" t="str">
        <f>VLOOKUP(D2174,Products!A:G,3,FALSE)</f>
        <v>Electronics</v>
      </c>
      <c r="X2174" t="str">
        <f>VLOOKUP(D2174,Products!A:G,2,FALSE)</f>
        <v>Smartphone</v>
      </c>
    </row>
    <row r="2175" spans="1:24">
      <c r="A2175" s="1" t="s">
        <v>3987</v>
      </c>
      <c r="B2175" s="2">
        <v>45900</v>
      </c>
      <c r="C2175" s="1" t="s">
        <v>853</v>
      </c>
      <c r="D2175" s="1" t="s">
        <v>1709</v>
      </c>
      <c r="E2175" s="1">
        <v>4</v>
      </c>
      <c r="F2175" s="1">
        <v>799</v>
      </c>
      <c r="G2175" s="1">
        <v>0</v>
      </c>
      <c r="H2175" s="1" t="s">
        <v>1821</v>
      </c>
      <c r="I2175" s="1" t="s">
        <v>1802</v>
      </c>
      <c r="J2175" s="1" t="s">
        <v>1802</v>
      </c>
      <c r="K2175" s="1" t="s">
        <v>1803</v>
      </c>
      <c r="L2175" s="1">
        <v>80</v>
      </c>
      <c r="M2175" s="1">
        <v>566</v>
      </c>
      <c r="N2175">
        <f t="shared" si="297"/>
        <v>3196</v>
      </c>
      <c r="O2175">
        <f t="shared" si="298"/>
        <v>2264</v>
      </c>
      <c r="P2175">
        <f t="shared" si="299"/>
        <v>932</v>
      </c>
      <c r="Q2175">
        <f t="shared" si="300"/>
        <v>0.29161451814768463</v>
      </c>
      <c r="R2175">
        <f t="shared" si="301"/>
        <v>3196</v>
      </c>
      <c r="S2175">
        <f t="shared" si="302"/>
        <v>932</v>
      </c>
      <c r="T2175" t="str">
        <f t="shared" si="303"/>
        <v>Aug</v>
      </c>
      <c r="U2175" t="str">
        <f t="shared" si="304"/>
        <v>Aug-2025</v>
      </c>
      <c r="V2175" s="3">
        <f t="shared" si="305"/>
        <v>45870</v>
      </c>
      <c r="W2175" t="str">
        <f>VLOOKUP(D2175,Products!A:G,3,FALSE)</f>
        <v>Fashion</v>
      </c>
      <c r="X2175" t="str">
        <f>VLOOKUP(D2175,Products!A:G,2,FALSE)</f>
        <v>Sneakers</v>
      </c>
    </row>
    <row r="2176" spans="1:24">
      <c r="A2176" s="1" t="s">
        <v>3988</v>
      </c>
      <c r="B2176" s="2">
        <v>45332</v>
      </c>
      <c r="C2176" s="1" t="s">
        <v>1578</v>
      </c>
      <c r="D2176" s="1" t="s">
        <v>1725</v>
      </c>
      <c r="E2176" s="1">
        <v>4</v>
      </c>
      <c r="F2176" s="1">
        <v>2499</v>
      </c>
      <c r="G2176" s="1">
        <v>1499.4</v>
      </c>
      <c r="H2176" s="1" t="s">
        <v>1823</v>
      </c>
      <c r="I2176" s="1" t="s">
        <v>1802</v>
      </c>
      <c r="J2176" s="1" t="s">
        <v>1802</v>
      </c>
      <c r="K2176" s="1" t="s">
        <v>1803</v>
      </c>
      <c r="L2176" s="1">
        <v>50</v>
      </c>
      <c r="M2176" s="1">
        <v>1833</v>
      </c>
      <c r="N2176">
        <f t="shared" si="297"/>
        <v>8496.6</v>
      </c>
      <c r="O2176">
        <f t="shared" si="298"/>
        <v>7332</v>
      </c>
      <c r="P2176">
        <f t="shared" si="299"/>
        <v>1164.6000000000004</v>
      </c>
      <c r="Q2176">
        <f t="shared" si="300"/>
        <v>0.13706659134241936</v>
      </c>
      <c r="R2176">
        <f t="shared" si="301"/>
        <v>8496.6</v>
      </c>
      <c r="S2176">
        <f t="shared" si="302"/>
        <v>1164.6000000000004</v>
      </c>
      <c r="T2176" t="str">
        <f t="shared" si="303"/>
        <v>Feb</v>
      </c>
      <c r="U2176" t="str">
        <f t="shared" si="304"/>
        <v>Feb-2024</v>
      </c>
      <c r="V2176" s="3">
        <f t="shared" si="305"/>
        <v>45323</v>
      </c>
      <c r="W2176" t="str">
        <f>VLOOKUP(D2176,Products!A:G,3,FALSE)</f>
        <v>Home &amp; Kitchen</v>
      </c>
      <c r="X2176" t="str">
        <f>VLOOKUP(D2176,Products!A:G,2,FALSE)</f>
        <v>Mixer Grinder</v>
      </c>
    </row>
    <row r="2177" spans="1:24">
      <c r="A2177" s="1" t="s">
        <v>3989</v>
      </c>
      <c r="B2177" s="2">
        <v>45466</v>
      </c>
      <c r="C2177" s="1" t="s">
        <v>1447</v>
      </c>
      <c r="D2177" s="1" t="s">
        <v>1757</v>
      </c>
      <c r="E2177" s="1">
        <v>2</v>
      </c>
      <c r="F2177" s="1">
        <v>999</v>
      </c>
      <c r="G2177" s="1">
        <v>199.8</v>
      </c>
      <c r="H2177" s="1" t="s">
        <v>1821</v>
      </c>
      <c r="I2177" s="1" t="s">
        <v>1802</v>
      </c>
      <c r="J2177" s="1" t="s">
        <v>1802</v>
      </c>
      <c r="K2177" s="1" t="s">
        <v>1810</v>
      </c>
      <c r="L2177" s="1">
        <v>70</v>
      </c>
      <c r="M2177" s="1">
        <v>611</v>
      </c>
      <c r="N2177">
        <f t="shared" si="297"/>
        <v>1798.2</v>
      </c>
      <c r="O2177">
        <f t="shared" si="298"/>
        <v>1222</v>
      </c>
      <c r="P2177">
        <f t="shared" si="299"/>
        <v>576.20000000000005</v>
      </c>
      <c r="Q2177">
        <f t="shared" si="300"/>
        <v>0.32043154265376489</v>
      </c>
      <c r="R2177">
        <f t="shared" si="301"/>
        <v>1798.2</v>
      </c>
      <c r="S2177">
        <f t="shared" si="302"/>
        <v>576.20000000000005</v>
      </c>
      <c r="T2177" t="str">
        <f t="shared" si="303"/>
        <v>Jun</v>
      </c>
      <c r="U2177" t="str">
        <f t="shared" si="304"/>
        <v>Jun-2024</v>
      </c>
      <c r="V2177" s="3">
        <f t="shared" si="305"/>
        <v>45444</v>
      </c>
      <c r="W2177" t="str">
        <f>VLOOKUP(D2177,Products!A:G,3,FALSE)</f>
        <v>Beauty &amp; Personal Care</v>
      </c>
      <c r="X2177" t="str">
        <f>VLOOKUP(D2177,Products!A:G,2,FALSE)</f>
        <v>Shampoo</v>
      </c>
    </row>
    <row r="2178" spans="1:24">
      <c r="A2178" s="1" t="s">
        <v>3990</v>
      </c>
      <c r="B2178" s="2">
        <v>45508</v>
      </c>
      <c r="C2178" s="1" t="s">
        <v>508</v>
      </c>
      <c r="D2178" s="1" t="s">
        <v>1766</v>
      </c>
      <c r="E2178" s="1">
        <v>4</v>
      </c>
      <c r="F2178" s="1">
        <v>2999</v>
      </c>
      <c r="G2178" s="1">
        <v>1199.5999999999999</v>
      </c>
      <c r="H2178" s="1" t="s">
        <v>1805</v>
      </c>
      <c r="I2178" s="1" t="s">
        <v>1802</v>
      </c>
      <c r="J2178" s="1" t="s">
        <v>1802</v>
      </c>
      <c r="K2178" s="1" t="s">
        <v>1810</v>
      </c>
      <c r="L2178" s="1">
        <v>70</v>
      </c>
      <c r="M2178" s="1">
        <v>1870</v>
      </c>
      <c r="N2178">
        <f t="shared" si="297"/>
        <v>10796.4</v>
      </c>
      <c r="O2178">
        <f t="shared" si="298"/>
        <v>7480</v>
      </c>
      <c r="P2178">
        <f t="shared" si="299"/>
        <v>3316.3999999999996</v>
      </c>
      <c r="Q2178">
        <f t="shared" si="300"/>
        <v>0.30717646622948386</v>
      </c>
      <c r="R2178">
        <f t="shared" si="301"/>
        <v>10796.4</v>
      </c>
      <c r="S2178">
        <f t="shared" si="302"/>
        <v>3316.3999999999996</v>
      </c>
      <c r="T2178" t="str">
        <f t="shared" si="303"/>
        <v>Aug</v>
      </c>
      <c r="U2178" t="str">
        <f t="shared" si="304"/>
        <v>Aug-2024</v>
      </c>
      <c r="V2178" s="3">
        <f t="shared" si="305"/>
        <v>45505</v>
      </c>
      <c r="W2178" t="str">
        <f>VLOOKUP(D2178,Products!A:G,3,FALSE)</f>
        <v>Beauty &amp; Personal Care</v>
      </c>
      <c r="X2178" t="str">
        <f>VLOOKUP(D2178,Products!A:G,2,FALSE)</f>
        <v>Skin Care Kit</v>
      </c>
    </row>
    <row r="2179" spans="1:24">
      <c r="A2179" s="1" t="s">
        <v>3991</v>
      </c>
      <c r="B2179" s="2">
        <v>45918</v>
      </c>
      <c r="C2179" s="1" t="s">
        <v>187</v>
      </c>
      <c r="D2179" s="1" t="s">
        <v>1737</v>
      </c>
      <c r="E2179" s="1">
        <v>4</v>
      </c>
      <c r="F2179" s="1">
        <v>499</v>
      </c>
      <c r="G2179" s="1">
        <v>0</v>
      </c>
      <c r="H2179" s="1" t="s">
        <v>1801</v>
      </c>
      <c r="I2179" s="1" t="s">
        <v>1802</v>
      </c>
      <c r="J2179" s="1" t="s">
        <v>1802</v>
      </c>
      <c r="K2179" s="1" t="s">
        <v>1813</v>
      </c>
      <c r="L2179" s="1">
        <v>60</v>
      </c>
      <c r="M2179" s="1">
        <v>320</v>
      </c>
      <c r="N2179">
        <f t="shared" ref="N2179:N2242" si="306">E2179*F2179-G2179</f>
        <v>1996</v>
      </c>
      <c r="O2179">
        <f t="shared" ref="O2179:O2242" si="307">E2179*M2179</f>
        <v>1280</v>
      </c>
      <c r="P2179">
        <f t="shared" ref="P2179:P2242" si="308">N2179-O2179</f>
        <v>716</v>
      </c>
      <c r="Q2179">
        <f t="shared" ref="Q2179:Q2242" si="309">IFERROR(P2179/N2179,0)</f>
        <v>0.3587174348697395</v>
      </c>
      <c r="R2179">
        <f t="shared" ref="R2179:R2242" si="310">IF(I2179="Cancelled",0,N2179)</f>
        <v>1996</v>
      </c>
      <c r="S2179">
        <f t="shared" ref="S2179:S2242" si="311">IF(I2179="Cancelled",0,P2179)</f>
        <v>716</v>
      </c>
      <c r="T2179" t="str">
        <f t="shared" ref="T2179:T2242" si="312">TEXT(B2179,"mmm")</f>
        <v>Sep</v>
      </c>
      <c r="U2179" t="str">
        <f t="shared" ref="U2179:U2242" si="313">TEXT(B2179,"mmm-yyyy")</f>
        <v>Sep-2025</v>
      </c>
      <c r="V2179" s="3">
        <f t="shared" ref="V2179:V2242" si="314">DATE(YEAR(B2179),MONTH(B2179),1)</f>
        <v>45901</v>
      </c>
      <c r="W2179" t="str">
        <f>VLOOKUP(D2179,Products!A:G,3,FALSE)</f>
        <v>Home &amp; Kitchen</v>
      </c>
      <c r="X2179" t="str">
        <f>VLOOKUP(D2179,Products!A:G,2,FALSE)</f>
        <v>Cookware Set</v>
      </c>
    </row>
    <row r="2180" spans="1:24">
      <c r="A2180" s="1" t="s">
        <v>3992</v>
      </c>
      <c r="B2180" s="2">
        <v>45629</v>
      </c>
      <c r="C2180" s="1" t="s">
        <v>1412</v>
      </c>
      <c r="D2180" s="1" t="s">
        <v>1758</v>
      </c>
      <c r="E2180" s="1">
        <v>1</v>
      </c>
      <c r="F2180" s="1">
        <v>2499</v>
      </c>
      <c r="G2180" s="1">
        <v>124.95</v>
      </c>
      <c r="H2180" s="1" t="s">
        <v>1805</v>
      </c>
      <c r="I2180" s="1" t="s">
        <v>1802</v>
      </c>
      <c r="J2180" s="1" t="s">
        <v>1802</v>
      </c>
      <c r="K2180" s="1" t="s">
        <v>1803</v>
      </c>
      <c r="L2180" s="1">
        <v>40</v>
      </c>
      <c r="M2180" s="1">
        <v>1632</v>
      </c>
      <c r="N2180">
        <f t="shared" si="306"/>
        <v>2374.0500000000002</v>
      </c>
      <c r="O2180">
        <f t="shared" si="307"/>
        <v>1632</v>
      </c>
      <c r="P2180">
        <f t="shared" si="308"/>
        <v>742.05000000000018</v>
      </c>
      <c r="Q2180">
        <f t="shared" si="309"/>
        <v>0.31256713211600434</v>
      </c>
      <c r="R2180">
        <f t="shared" si="310"/>
        <v>2374.0500000000002</v>
      </c>
      <c r="S2180">
        <f t="shared" si="311"/>
        <v>742.05000000000018</v>
      </c>
      <c r="T2180" t="str">
        <f t="shared" si="312"/>
        <v>Dec</v>
      </c>
      <c r="U2180" t="str">
        <f t="shared" si="313"/>
        <v>Dec-2024</v>
      </c>
      <c r="V2180" s="3">
        <f t="shared" si="314"/>
        <v>45627</v>
      </c>
      <c r="W2180" t="str">
        <f>VLOOKUP(D2180,Products!A:G,3,FALSE)</f>
        <v>Beauty &amp; Personal Care</v>
      </c>
      <c r="X2180" t="str">
        <f>VLOOKUP(D2180,Products!A:G,2,FALSE)</f>
        <v>Shampoo</v>
      </c>
    </row>
    <row r="2181" spans="1:24">
      <c r="A2181" s="1" t="s">
        <v>3993</v>
      </c>
      <c r="B2181" s="2">
        <v>45590</v>
      </c>
      <c r="C2181" s="1" t="s">
        <v>250</v>
      </c>
      <c r="D2181" s="1" t="s">
        <v>1696</v>
      </c>
      <c r="E2181" s="1">
        <v>1</v>
      </c>
      <c r="F2181" s="1">
        <v>799</v>
      </c>
      <c r="G2181" s="1">
        <v>119.85</v>
      </c>
      <c r="H2181" s="1" t="s">
        <v>1805</v>
      </c>
      <c r="I2181" s="1" t="s">
        <v>1802</v>
      </c>
      <c r="J2181" s="1" t="s">
        <v>1802</v>
      </c>
      <c r="K2181" s="1" t="s">
        <v>1810</v>
      </c>
      <c r="L2181" s="1">
        <v>60</v>
      </c>
      <c r="M2181" s="1">
        <v>613</v>
      </c>
      <c r="N2181">
        <f t="shared" si="306"/>
        <v>679.15</v>
      </c>
      <c r="O2181">
        <f t="shared" si="307"/>
        <v>613</v>
      </c>
      <c r="P2181">
        <f t="shared" si="308"/>
        <v>66.149999999999977</v>
      </c>
      <c r="Q2181">
        <f t="shared" si="309"/>
        <v>9.740116321872927E-2</v>
      </c>
      <c r="R2181">
        <f t="shared" si="310"/>
        <v>679.15</v>
      </c>
      <c r="S2181">
        <f t="shared" si="311"/>
        <v>66.149999999999977</v>
      </c>
      <c r="T2181" t="str">
        <f t="shared" si="312"/>
        <v>Oct</v>
      </c>
      <c r="U2181" t="str">
        <f t="shared" si="313"/>
        <v>Oct-2024</v>
      </c>
      <c r="V2181" s="3">
        <f t="shared" si="314"/>
        <v>45566</v>
      </c>
      <c r="W2181" t="str">
        <f>VLOOKUP(D2181,Products!A:G,3,FALSE)</f>
        <v>Fashion</v>
      </c>
      <c r="X2181" t="str">
        <f>VLOOKUP(D2181,Products!A:G,2,FALSE)</f>
        <v>T-Shirt</v>
      </c>
    </row>
    <row r="2182" spans="1:24">
      <c r="A2182" s="1" t="s">
        <v>3994</v>
      </c>
      <c r="B2182" s="2">
        <v>45689</v>
      </c>
      <c r="C2182" s="1" t="s">
        <v>771</v>
      </c>
      <c r="D2182" s="1" t="s">
        <v>1761</v>
      </c>
      <c r="E2182" s="1">
        <v>1</v>
      </c>
      <c r="F2182" s="1">
        <v>499</v>
      </c>
      <c r="G2182" s="1">
        <v>24.95</v>
      </c>
      <c r="H2182" s="1" t="s">
        <v>1823</v>
      </c>
      <c r="I2182" s="1" t="s">
        <v>1802</v>
      </c>
      <c r="J2182" s="1" t="s">
        <v>1809</v>
      </c>
      <c r="K2182" s="1" t="s">
        <v>1817</v>
      </c>
      <c r="L2182" s="1">
        <v>60</v>
      </c>
      <c r="M2182" s="1">
        <v>394</v>
      </c>
      <c r="N2182">
        <f t="shared" si="306"/>
        <v>474.05</v>
      </c>
      <c r="O2182">
        <f t="shared" si="307"/>
        <v>394</v>
      </c>
      <c r="P2182">
        <f t="shared" si="308"/>
        <v>80.050000000000011</v>
      </c>
      <c r="Q2182">
        <f t="shared" si="309"/>
        <v>0.16886404387722817</v>
      </c>
      <c r="R2182">
        <f t="shared" si="310"/>
        <v>474.05</v>
      </c>
      <c r="S2182">
        <f t="shared" si="311"/>
        <v>80.050000000000011</v>
      </c>
      <c r="T2182" t="str">
        <f t="shared" si="312"/>
        <v>Feb</v>
      </c>
      <c r="U2182" t="str">
        <f t="shared" si="313"/>
        <v>Feb-2025</v>
      </c>
      <c r="V2182" s="3">
        <f t="shared" si="314"/>
        <v>45689</v>
      </c>
      <c r="W2182" t="str">
        <f>VLOOKUP(D2182,Products!A:G,3,FALSE)</f>
        <v>Beauty &amp; Personal Care</v>
      </c>
      <c r="X2182" t="str">
        <f>VLOOKUP(D2182,Products!A:G,2,FALSE)</f>
        <v>Trimmer</v>
      </c>
    </row>
    <row r="2183" spans="1:24">
      <c r="A2183" s="1" t="s">
        <v>3995</v>
      </c>
      <c r="B2183" s="2">
        <v>45620</v>
      </c>
      <c r="C2183" s="1" t="s">
        <v>517</v>
      </c>
      <c r="D2183" s="1" t="s">
        <v>1693</v>
      </c>
      <c r="E2183" s="1">
        <v>4</v>
      </c>
      <c r="F2183" s="1">
        <v>499</v>
      </c>
      <c r="G2183" s="1">
        <v>0</v>
      </c>
      <c r="H2183" s="1" t="s">
        <v>1805</v>
      </c>
      <c r="I2183" s="1" t="s">
        <v>1815</v>
      </c>
      <c r="J2183" s="1" t="s">
        <v>1815</v>
      </c>
      <c r="K2183" s="1" t="s">
        <v>1813</v>
      </c>
      <c r="L2183" s="1">
        <v>50</v>
      </c>
      <c r="M2183" s="1">
        <v>391</v>
      </c>
      <c r="N2183">
        <f t="shared" si="306"/>
        <v>1996</v>
      </c>
      <c r="O2183">
        <f t="shared" si="307"/>
        <v>1564</v>
      </c>
      <c r="P2183">
        <f t="shared" si="308"/>
        <v>432</v>
      </c>
      <c r="Q2183">
        <f t="shared" si="309"/>
        <v>0.21643286573146292</v>
      </c>
      <c r="R2183">
        <f t="shared" si="310"/>
        <v>0</v>
      </c>
      <c r="S2183">
        <f t="shared" si="311"/>
        <v>0</v>
      </c>
      <c r="T2183" t="str">
        <f t="shared" si="312"/>
        <v>Nov</v>
      </c>
      <c r="U2183" t="str">
        <f t="shared" si="313"/>
        <v>Nov-2024</v>
      </c>
      <c r="V2183" s="3">
        <f t="shared" si="314"/>
        <v>45597</v>
      </c>
      <c r="W2183" t="str">
        <f>VLOOKUP(D2183,Products!A:G,3,FALSE)</f>
        <v>Electronics</v>
      </c>
      <c r="X2183" t="str">
        <f>VLOOKUP(D2183,Products!A:G,2,FALSE)</f>
        <v>Power Bank</v>
      </c>
    </row>
    <row r="2184" spans="1:24">
      <c r="A2184" s="1" t="s">
        <v>3996</v>
      </c>
      <c r="B2184" s="2">
        <v>45903</v>
      </c>
      <c r="C2184" s="1" t="s">
        <v>1157</v>
      </c>
      <c r="D2184" s="1" t="s">
        <v>1678</v>
      </c>
      <c r="E2184" s="1">
        <v>1</v>
      </c>
      <c r="F2184" s="1">
        <v>4999</v>
      </c>
      <c r="G2184" s="1">
        <v>0</v>
      </c>
      <c r="H2184" s="1" t="s">
        <v>1821</v>
      </c>
      <c r="I2184" s="1" t="s">
        <v>1802</v>
      </c>
      <c r="J2184" s="1" t="s">
        <v>1802</v>
      </c>
      <c r="K2184" s="1" t="s">
        <v>1813</v>
      </c>
      <c r="L2184" s="1">
        <v>80</v>
      </c>
      <c r="M2184" s="1">
        <v>2853</v>
      </c>
      <c r="N2184">
        <f t="shared" si="306"/>
        <v>4999</v>
      </c>
      <c r="O2184">
        <f t="shared" si="307"/>
        <v>2853</v>
      </c>
      <c r="P2184">
        <f t="shared" si="308"/>
        <v>2146</v>
      </c>
      <c r="Q2184">
        <f t="shared" si="309"/>
        <v>0.4292858571714343</v>
      </c>
      <c r="R2184">
        <f t="shared" si="310"/>
        <v>4999</v>
      </c>
      <c r="S2184">
        <f t="shared" si="311"/>
        <v>2146</v>
      </c>
      <c r="T2184" t="str">
        <f t="shared" si="312"/>
        <v>Sep</v>
      </c>
      <c r="U2184" t="str">
        <f t="shared" si="313"/>
        <v>Sep-2025</v>
      </c>
      <c r="V2184" s="3">
        <f t="shared" si="314"/>
        <v>45901</v>
      </c>
      <c r="W2184" t="str">
        <f>VLOOKUP(D2184,Products!A:G,3,FALSE)</f>
        <v>Electronics</v>
      </c>
      <c r="X2184" t="str">
        <f>VLOOKUP(D2184,Products!A:G,2,FALSE)</f>
        <v>Headphones</v>
      </c>
    </row>
    <row r="2185" spans="1:24">
      <c r="A2185" s="1" t="s">
        <v>3997</v>
      </c>
      <c r="B2185" s="2">
        <v>45479</v>
      </c>
      <c r="C2185" s="1" t="s">
        <v>1131</v>
      </c>
      <c r="D2185" s="1" t="s">
        <v>1795</v>
      </c>
      <c r="E2185" s="1">
        <v>1</v>
      </c>
      <c r="F2185" s="1">
        <v>499</v>
      </c>
      <c r="G2185" s="1">
        <v>24.95</v>
      </c>
      <c r="H2185" s="1" t="s">
        <v>1823</v>
      </c>
      <c r="I2185" s="1" t="s">
        <v>1802</v>
      </c>
      <c r="J2185" s="1" t="s">
        <v>1809</v>
      </c>
      <c r="K2185" s="1" t="s">
        <v>1810</v>
      </c>
      <c r="L2185" s="1">
        <v>60</v>
      </c>
      <c r="M2185" s="1">
        <v>324</v>
      </c>
      <c r="N2185">
        <f t="shared" si="306"/>
        <v>474.05</v>
      </c>
      <c r="O2185">
        <f t="shared" si="307"/>
        <v>324</v>
      </c>
      <c r="P2185">
        <f t="shared" si="308"/>
        <v>150.05000000000001</v>
      </c>
      <c r="Q2185">
        <f t="shared" si="309"/>
        <v>0.31652779242695922</v>
      </c>
      <c r="R2185">
        <f t="shared" si="310"/>
        <v>474.05</v>
      </c>
      <c r="S2185">
        <f t="shared" si="311"/>
        <v>150.05000000000001</v>
      </c>
      <c r="T2185" t="str">
        <f t="shared" si="312"/>
        <v>Jul</v>
      </c>
      <c r="U2185" t="str">
        <f t="shared" si="313"/>
        <v>Jul-2024</v>
      </c>
      <c r="V2185" s="3">
        <f t="shared" si="314"/>
        <v>45474</v>
      </c>
      <c r="W2185" t="str">
        <f>VLOOKUP(D2185,Products!A:G,3,FALSE)</f>
        <v>Sports &amp; Fitness</v>
      </c>
      <c r="X2185" t="str">
        <f>VLOOKUP(D2185,Products!A:G,2,FALSE)</f>
        <v>Cricket Bat</v>
      </c>
    </row>
    <row r="2186" spans="1:24">
      <c r="A2186" s="1" t="s">
        <v>3998</v>
      </c>
      <c r="B2186" s="2">
        <v>45324</v>
      </c>
      <c r="C2186" s="1" t="s">
        <v>1503</v>
      </c>
      <c r="D2186" s="1" t="s">
        <v>1754</v>
      </c>
      <c r="E2186" s="1">
        <v>2</v>
      </c>
      <c r="F2186" s="1">
        <v>399</v>
      </c>
      <c r="G2186" s="1">
        <v>39.9</v>
      </c>
      <c r="H2186" s="1" t="s">
        <v>1821</v>
      </c>
      <c r="I2186" s="1" t="s">
        <v>1802</v>
      </c>
      <c r="J2186" s="1" t="s">
        <v>1809</v>
      </c>
      <c r="K2186" s="1" t="s">
        <v>1817</v>
      </c>
      <c r="L2186" s="1">
        <v>70</v>
      </c>
      <c r="M2186" s="1">
        <v>252</v>
      </c>
      <c r="N2186">
        <f t="shared" si="306"/>
        <v>758.1</v>
      </c>
      <c r="O2186">
        <f t="shared" si="307"/>
        <v>504</v>
      </c>
      <c r="P2186">
        <f t="shared" si="308"/>
        <v>254.10000000000002</v>
      </c>
      <c r="Q2186">
        <f t="shared" si="309"/>
        <v>0.33518005540166207</v>
      </c>
      <c r="R2186">
        <f t="shared" si="310"/>
        <v>758.1</v>
      </c>
      <c r="S2186">
        <f t="shared" si="311"/>
        <v>254.10000000000002</v>
      </c>
      <c r="T2186" t="str">
        <f t="shared" si="312"/>
        <v>Feb</v>
      </c>
      <c r="U2186" t="str">
        <f t="shared" si="313"/>
        <v>Feb-2024</v>
      </c>
      <c r="V2186" s="3">
        <f t="shared" si="314"/>
        <v>45323</v>
      </c>
      <c r="W2186" t="str">
        <f>VLOOKUP(D2186,Products!A:G,3,FALSE)</f>
        <v>Beauty &amp; Personal Care</v>
      </c>
      <c r="X2186" t="str">
        <f>VLOOKUP(D2186,Products!A:G,2,FALSE)</f>
        <v>Shampoo</v>
      </c>
    </row>
    <row r="2187" spans="1:24">
      <c r="A2187" s="1" t="s">
        <v>3999</v>
      </c>
      <c r="B2187" s="2">
        <v>45811</v>
      </c>
      <c r="C2187" s="1" t="s">
        <v>112</v>
      </c>
      <c r="D2187" s="1" t="s">
        <v>1764</v>
      </c>
      <c r="E2187" s="1">
        <v>1</v>
      </c>
      <c r="F2187" s="1">
        <v>499</v>
      </c>
      <c r="G2187" s="1">
        <v>99.8</v>
      </c>
      <c r="H2187" s="1" t="s">
        <v>1821</v>
      </c>
      <c r="I2187" s="1" t="s">
        <v>1802</v>
      </c>
      <c r="J2187" s="1" t="s">
        <v>1809</v>
      </c>
      <c r="K2187" s="1" t="s">
        <v>1807</v>
      </c>
      <c r="L2187" s="1">
        <v>70</v>
      </c>
      <c r="M2187" s="1">
        <v>334</v>
      </c>
      <c r="N2187">
        <f t="shared" si="306"/>
        <v>399.2</v>
      </c>
      <c r="O2187">
        <f t="shared" si="307"/>
        <v>334</v>
      </c>
      <c r="P2187">
        <f t="shared" si="308"/>
        <v>65.199999999999989</v>
      </c>
      <c r="Q2187">
        <f t="shared" si="309"/>
        <v>0.1633266533066132</v>
      </c>
      <c r="R2187">
        <f t="shared" si="310"/>
        <v>399.2</v>
      </c>
      <c r="S2187">
        <f t="shared" si="311"/>
        <v>65.199999999999989</v>
      </c>
      <c r="T2187" t="str">
        <f t="shared" si="312"/>
        <v>Jun</v>
      </c>
      <c r="U2187" t="str">
        <f t="shared" si="313"/>
        <v>Jun-2025</v>
      </c>
      <c r="V2187" s="3">
        <f t="shared" si="314"/>
        <v>45809</v>
      </c>
      <c r="W2187" t="str">
        <f>VLOOKUP(D2187,Products!A:G,3,FALSE)</f>
        <v>Beauty &amp; Personal Care</v>
      </c>
      <c r="X2187" t="str">
        <f>VLOOKUP(D2187,Products!A:G,2,FALSE)</f>
        <v>Skin Care Kit</v>
      </c>
    </row>
    <row r="2188" spans="1:24">
      <c r="A2188" s="1" t="s">
        <v>4000</v>
      </c>
      <c r="B2188" s="2">
        <v>45339</v>
      </c>
      <c r="C2188" s="1" t="s">
        <v>277</v>
      </c>
      <c r="D2188" s="1" t="s">
        <v>1666</v>
      </c>
      <c r="E2188" s="1">
        <v>3</v>
      </c>
      <c r="F2188" s="1">
        <v>399</v>
      </c>
      <c r="G2188" s="1">
        <v>59.85</v>
      </c>
      <c r="H2188" s="1" t="s">
        <v>1823</v>
      </c>
      <c r="I2188" s="1" t="s">
        <v>1802</v>
      </c>
      <c r="J2188" s="1" t="s">
        <v>1802</v>
      </c>
      <c r="K2188" s="1" t="s">
        <v>1817</v>
      </c>
      <c r="L2188" s="1">
        <v>60</v>
      </c>
      <c r="M2188" s="1">
        <v>307</v>
      </c>
      <c r="N2188">
        <f t="shared" si="306"/>
        <v>1137.1500000000001</v>
      </c>
      <c r="O2188">
        <f t="shared" si="307"/>
        <v>921</v>
      </c>
      <c r="P2188">
        <f t="shared" si="308"/>
        <v>216.15000000000009</v>
      </c>
      <c r="Q2188">
        <f t="shared" si="309"/>
        <v>0.19008046431869152</v>
      </c>
      <c r="R2188">
        <f t="shared" si="310"/>
        <v>1137.1500000000001</v>
      </c>
      <c r="S2188">
        <f t="shared" si="311"/>
        <v>216.15000000000009</v>
      </c>
      <c r="T2188" t="str">
        <f t="shared" si="312"/>
        <v>Feb</v>
      </c>
      <c r="U2188" t="str">
        <f t="shared" si="313"/>
        <v>Feb-2024</v>
      </c>
      <c r="V2188" s="3">
        <f t="shared" si="314"/>
        <v>45323</v>
      </c>
      <c r="W2188" t="str">
        <f>VLOOKUP(D2188,Products!A:G,3,FALSE)</f>
        <v>Electronics</v>
      </c>
      <c r="X2188" t="str">
        <f>VLOOKUP(D2188,Products!A:G,2,FALSE)</f>
        <v>Smartphone</v>
      </c>
    </row>
    <row r="2189" spans="1:24">
      <c r="A2189" s="1" t="s">
        <v>4001</v>
      </c>
      <c r="B2189" s="2">
        <v>45461</v>
      </c>
      <c r="C2189" s="1" t="s">
        <v>1329</v>
      </c>
      <c r="D2189" s="1" t="s">
        <v>1772</v>
      </c>
      <c r="E2189" s="1">
        <v>1</v>
      </c>
      <c r="F2189" s="1">
        <v>1999</v>
      </c>
      <c r="G2189" s="1">
        <v>399.8</v>
      </c>
      <c r="H2189" s="1" t="s">
        <v>1823</v>
      </c>
      <c r="I2189" s="1" t="s">
        <v>1802</v>
      </c>
      <c r="J2189" s="1" t="s">
        <v>1802</v>
      </c>
      <c r="K2189" s="1" t="s">
        <v>1807</v>
      </c>
      <c r="L2189" s="1">
        <v>60</v>
      </c>
      <c r="M2189" s="1">
        <v>1506</v>
      </c>
      <c r="N2189">
        <f t="shared" si="306"/>
        <v>1599.2</v>
      </c>
      <c r="O2189">
        <f t="shared" si="307"/>
        <v>1506</v>
      </c>
      <c r="P2189">
        <f t="shared" si="308"/>
        <v>93.200000000000045</v>
      </c>
      <c r="Q2189">
        <f t="shared" si="309"/>
        <v>5.8279139569784921E-2</v>
      </c>
      <c r="R2189">
        <f t="shared" si="310"/>
        <v>1599.2</v>
      </c>
      <c r="S2189">
        <f t="shared" si="311"/>
        <v>93.200000000000045</v>
      </c>
      <c r="T2189" t="str">
        <f t="shared" si="312"/>
        <v>Jun</v>
      </c>
      <c r="U2189" t="str">
        <f t="shared" si="313"/>
        <v>Jun-2024</v>
      </c>
      <c r="V2189" s="3">
        <f t="shared" si="314"/>
        <v>45444</v>
      </c>
      <c r="W2189" t="str">
        <f>VLOOKUP(D2189,Products!A:G,3,FALSE)</f>
        <v>Beauty &amp; Personal Care</v>
      </c>
      <c r="X2189" t="str">
        <f>VLOOKUP(D2189,Products!A:G,2,FALSE)</f>
        <v>Perfume</v>
      </c>
    </row>
    <row r="2190" spans="1:24">
      <c r="A2190" s="1" t="s">
        <v>4002</v>
      </c>
      <c r="B2190" s="2">
        <v>45457</v>
      </c>
      <c r="C2190" s="1" t="s">
        <v>526</v>
      </c>
      <c r="D2190" s="1" t="s">
        <v>1757</v>
      </c>
      <c r="E2190" s="1">
        <v>1</v>
      </c>
      <c r="F2190" s="1">
        <v>999</v>
      </c>
      <c r="G2190" s="1">
        <v>99.9</v>
      </c>
      <c r="H2190" s="1" t="s">
        <v>1823</v>
      </c>
      <c r="I2190" s="1" t="s">
        <v>1802</v>
      </c>
      <c r="J2190" s="1" t="s">
        <v>1802</v>
      </c>
      <c r="K2190" s="1" t="s">
        <v>1817</v>
      </c>
      <c r="L2190" s="1">
        <v>40</v>
      </c>
      <c r="M2190" s="1">
        <v>611</v>
      </c>
      <c r="N2190">
        <f t="shared" si="306"/>
        <v>899.1</v>
      </c>
      <c r="O2190">
        <f t="shared" si="307"/>
        <v>611</v>
      </c>
      <c r="P2190">
        <f t="shared" si="308"/>
        <v>288.10000000000002</v>
      </c>
      <c r="Q2190">
        <f t="shared" si="309"/>
        <v>0.32043154265376489</v>
      </c>
      <c r="R2190">
        <f t="shared" si="310"/>
        <v>899.1</v>
      </c>
      <c r="S2190">
        <f t="shared" si="311"/>
        <v>288.10000000000002</v>
      </c>
      <c r="T2190" t="str">
        <f t="shared" si="312"/>
        <v>Jun</v>
      </c>
      <c r="U2190" t="str">
        <f t="shared" si="313"/>
        <v>Jun-2024</v>
      </c>
      <c r="V2190" s="3">
        <f t="shared" si="314"/>
        <v>45444</v>
      </c>
      <c r="W2190" t="str">
        <f>VLOOKUP(D2190,Products!A:G,3,FALSE)</f>
        <v>Beauty &amp; Personal Care</v>
      </c>
      <c r="X2190" t="str">
        <f>VLOOKUP(D2190,Products!A:G,2,FALSE)</f>
        <v>Shampoo</v>
      </c>
    </row>
    <row r="2191" spans="1:24">
      <c r="A2191" s="1" t="s">
        <v>4003</v>
      </c>
      <c r="B2191" s="2">
        <v>45531</v>
      </c>
      <c r="C2191" s="1" t="s">
        <v>485</v>
      </c>
      <c r="D2191" s="1" t="s">
        <v>1666</v>
      </c>
      <c r="E2191" s="1">
        <v>1</v>
      </c>
      <c r="F2191" s="1">
        <v>399</v>
      </c>
      <c r="G2191" s="1">
        <v>0</v>
      </c>
      <c r="H2191" s="1" t="s">
        <v>1805</v>
      </c>
      <c r="I2191" s="1" t="s">
        <v>1815</v>
      </c>
      <c r="J2191" s="1" t="s">
        <v>1815</v>
      </c>
      <c r="K2191" s="1" t="s">
        <v>1810</v>
      </c>
      <c r="L2191" s="1">
        <v>80</v>
      </c>
      <c r="M2191" s="1">
        <v>307</v>
      </c>
      <c r="N2191">
        <f t="shared" si="306"/>
        <v>399</v>
      </c>
      <c r="O2191">
        <f t="shared" si="307"/>
        <v>307</v>
      </c>
      <c r="P2191">
        <f t="shared" si="308"/>
        <v>92</v>
      </c>
      <c r="Q2191">
        <f t="shared" si="309"/>
        <v>0.23057644110275688</v>
      </c>
      <c r="R2191">
        <f t="shared" si="310"/>
        <v>0</v>
      </c>
      <c r="S2191">
        <f t="shared" si="311"/>
        <v>0</v>
      </c>
      <c r="T2191" t="str">
        <f t="shared" si="312"/>
        <v>Aug</v>
      </c>
      <c r="U2191" t="str">
        <f t="shared" si="313"/>
        <v>Aug-2024</v>
      </c>
      <c r="V2191" s="3">
        <f t="shared" si="314"/>
        <v>45505</v>
      </c>
      <c r="W2191" t="str">
        <f>VLOOKUP(D2191,Products!A:G,3,FALSE)</f>
        <v>Electronics</v>
      </c>
      <c r="X2191" t="str">
        <f>VLOOKUP(D2191,Products!A:G,2,FALSE)</f>
        <v>Smartphone</v>
      </c>
    </row>
    <row r="2192" spans="1:24">
      <c r="A2192" s="1" t="s">
        <v>4004</v>
      </c>
      <c r="B2192" s="2">
        <v>45626</v>
      </c>
      <c r="C2192" s="1" t="s">
        <v>231</v>
      </c>
      <c r="D2192" s="1" t="s">
        <v>1676</v>
      </c>
      <c r="E2192" s="1">
        <v>3</v>
      </c>
      <c r="F2192" s="1">
        <v>299</v>
      </c>
      <c r="G2192" s="1">
        <v>44.85</v>
      </c>
      <c r="H2192" s="1" t="s">
        <v>1812</v>
      </c>
      <c r="I2192" s="1" t="s">
        <v>1802</v>
      </c>
      <c r="J2192" s="1" t="s">
        <v>1802</v>
      </c>
      <c r="K2192" s="1" t="s">
        <v>1813</v>
      </c>
      <c r="L2192" s="1">
        <v>80</v>
      </c>
      <c r="M2192" s="1">
        <v>197</v>
      </c>
      <c r="N2192">
        <f t="shared" si="306"/>
        <v>852.15</v>
      </c>
      <c r="O2192">
        <f t="shared" si="307"/>
        <v>591</v>
      </c>
      <c r="P2192">
        <f t="shared" si="308"/>
        <v>261.14999999999998</v>
      </c>
      <c r="Q2192">
        <f t="shared" si="309"/>
        <v>0.30646013025875724</v>
      </c>
      <c r="R2192">
        <f t="shared" si="310"/>
        <v>852.15</v>
      </c>
      <c r="S2192">
        <f t="shared" si="311"/>
        <v>261.14999999999998</v>
      </c>
      <c r="T2192" t="str">
        <f t="shared" si="312"/>
        <v>Nov</v>
      </c>
      <c r="U2192" t="str">
        <f t="shared" si="313"/>
        <v>Nov-2024</v>
      </c>
      <c r="V2192" s="3">
        <f t="shared" si="314"/>
        <v>45597</v>
      </c>
      <c r="W2192" t="str">
        <f>VLOOKUP(D2192,Products!A:G,3,FALSE)</f>
        <v>Electronics</v>
      </c>
      <c r="X2192" t="str">
        <f>VLOOKUP(D2192,Products!A:G,2,FALSE)</f>
        <v>Laptop</v>
      </c>
    </row>
    <row r="2193" spans="1:24">
      <c r="A2193" s="1" t="s">
        <v>4005</v>
      </c>
      <c r="B2193" s="2">
        <v>45934</v>
      </c>
      <c r="C2193" s="1" t="s">
        <v>1493</v>
      </c>
      <c r="D2193" s="1" t="s">
        <v>1793</v>
      </c>
      <c r="E2193" s="1">
        <v>2</v>
      </c>
      <c r="F2193" s="1">
        <v>299</v>
      </c>
      <c r="G2193" s="1">
        <v>59.8</v>
      </c>
      <c r="H2193" s="1" t="s">
        <v>1823</v>
      </c>
      <c r="I2193" s="1" t="s">
        <v>1802</v>
      </c>
      <c r="J2193" s="1" t="s">
        <v>1802</v>
      </c>
      <c r="K2193" s="1" t="s">
        <v>1810</v>
      </c>
      <c r="L2193" s="1">
        <v>40</v>
      </c>
      <c r="M2193" s="1">
        <v>221</v>
      </c>
      <c r="N2193">
        <f t="shared" si="306"/>
        <v>538.20000000000005</v>
      </c>
      <c r="O2193">
        <f t="shared" si="307"/>
        <v>442</v>
      </c>
      <c r="P2193">
        <f t="shared" si="308"/>
        <v>96.200000000000045</v>
      </c>
      <c r="Q2193">
        <f t="shared" si="309"/>
        <v>0.17874396135265708</v>
      </c>
      <c r="R2193">
        <f t="shared" si="310"/>
        <v>538.20000000000005</v>
      </c>
      <c r="S2193">
        <f t="shared" si="311"/>
        <v>96.200000000000045</v>
      </c>
      <c r="T2193" t="str">
        <f t="shared" si="312"/>
        <v>Oct</v>
      </c>
      <c r="U2193" t="str">
        <f t="shared" si="313"/>
        <v>Oct-2025</v>
      </c>
      <c r="V2193" s="3">
        <f t="shared" si="314"/>
        <v>45931</v>
      </c>
      <c r="W2193" t="str">
        <f>VLOOKUP(D2193,Products!A:G,3,FALSE)</f>
        <v>Sports &amp; Fitness</v>
      </c>
      <c r="X2193" t="str">
        <f>VLOOKUP(D2193,Products!A:G,2,FALSE)</f>
        <v>Fitness Band</v>
      </c>
    </row>
    <row r="2194" spans="1:24">
      <c r="A2194" s="1" t="s">
        <v>4006</v>
      </c>
      <c r="B2194" s="2">
        <v>45374</v>
      </c>
      <c r="C2194" s="1" t="s">
        <v>469</v>
      </c>
      <c r="D2194" s="1" t="s">
        <v>1702</v>
      </c>
      <c r="E2194" s="1">
        <v>4</v>
      </c>
      <c r="F2194" s="1">
        <v>4999</v>
      </c>
      <c r="G2194" s="1">
        <v>999.8</v>
      </c>
      <c r="H2194" s="1" t="s">
        <v>1821</v>
      </c>
      <c r="I2194" s="1" t="s">
        <v>1802</v>
      </c>
      <c r="J2194" s="1" t="s">
        <v>1802</v>
      </c>
      <c r="K2194" s="1" t="s">
        <v>1813</v>
      </c>
      <c r="L2194" s="1">
        <v>80</v>
      </c>
      <c r="M2194" s="1">
        <v>3572</v>
      </c>
      <c r="N2194">
        <f t="shared" si="306"/>
        <v>18996.2</v>
      </c>
      <c r="O2194">
        <f t="shared" si="307"/>
        <v>14288</v>
      </c>
      <c r="P2194">
        <f t="shared" si="308"/>
        <v>4708.2000000000007</v>
      </c>
      <c r="Q2194">
        <f t="shared" si="309"/>
        <v>0.24784956991398283</v>
      </c>
      <c r="R2194">
        <f t="shared" si="310"/>
        <v>18996.2</v>
      </c>
      <c r="S2194">
        <f t="shared" si="311"/>
        <v>4708.2000000000007</v>
      </c>
      <c r="T2194" t="str">
        <f t="shared" si="312"/>
        <v>Mar</v>
      </c>
      <c r="U2194" t="str">
        <f t="shared" si="313"/>
        <v>Mar-2024</v>
      </c>
      <c r="V2194" s="3">
        <f t="shared" si="314"/>
        <v>45352</v>
      </c>
      <c r="W2194" t="str">
        <f>VLOOKUP(D2194,Products!A:G,3,FALSE)</f>
        <v>Fashion</v>
      </c>
      <c r="X2194" t="str">
        <f>VLOOKUP(D2194,Products!A:G,2,FALSE)</f>
        <v>Jeans</v>
      </c>
    </row>
    <row r="2195" spans="1:24">
      <c r="A2195" s="1" t="s">
        <v>4007</v>
      </c>
      <c r="B2195" s="2">
        <v>45683</v>
      </c>
      <c r="C2195" s="1" t="s">
        <v>1014</v>
      </c>
      <c r="D2195" s="1" t="s">
        <v>1726</v>
      </c>
      <c r="E2195" s="1">
        <v>3</v>
      </c>
      <c r="F2195" s="1">
        <v>599</v>
      </c>
      <c r="G2195" s="1">
        <v>0</v>
      </c>
      <c r="H2195" s="1" t="s">
        <v>1801</v>
      </c>
      <c r="I2195" s="1" t="s">
        <v>1815</v>
      </c>
      <c r="J2195" s="1" t="s">
        <v>1815</v>
      </c>
      <c r="K2195" s="1" t="s">
        <v>1807</v>
      </c>
      <c r="L2195" s="1">
        <v>70</v>
      </c>
      <c r="M2195" s="1">
        <v>358</v>
      </c>
      <c r="N2195">
        <f t="shared" si="306"/>
        <v>1797</v>
      </c>
      <c r="O2195">
        <f t="shared" si="307"/>
        <v>1074</v>
      </c>
      <c r="P2195">
        <f t="shared" si="308"/>
        <v>723</v>
      </c>
      <c r="Q2195">
        <f t="shared" si="309"/>
        <v>0.40233722871452421</v>
      </c>
      <c r="R2195">
        <f t="shared" si="310"/>
        <v>0</v>
      </c>
      <c r="S2195">
        <f t="shared" si="311"/>
        <v>0</v>
      </c>
      <c r="T2195" t="str">
        <f t="shared" si="312"/>
        <v>Jan</v>
      </c>
      <c r="U2195" t="str">
        <f t="shared" si="313"/>
        <v>Jan-2025</v>
      </c>
      <c r="V2195" s="3">
        <f t="shared" si="314"/>
        <v>45658</v>
      </c>
      <c r="W2195" t="str">
        <f>VLOOKUP(D2195,Products!A:G,3,FALSE)</f>
        <v>Home &amp; Kitchen</v>
      </c>
      <c r="X2195" t="str">
        <f>VLOOKUP(D2195,Products!A:G,2,FALSE)</f>
        <v>Mixer Grinder</v>
      </c>
    </row>
    <row r="2196" spans="1:24">
      <c r="A2196" s="1" t="s">
        <v>4008</v>
      </c>
      <c r="B2196" s="2">
        <v>45550</v>
      </c>
      <c r="C2196" s="1" t="s">
        <v>654</v>
      </c>
      <c r="D2196" s="1" t="s">
        <v>1748</v>
      </c>
      <c r="E2196" s="1">
        <v>2</v>
      </c>
      <c r="F2196" s="1">
        <v>299</v>
      </c>
      <c r="G2196" s="1">
        <v>29.9</v>
      </c>
      <c r="H2196" s="1" t="s">
        <v>1805</v>
      </c>
      <c r="I2196" s="1" t="s">
        <v>1802</v>
      </c>
      <c r="J2196" s="1" t="s">
        <v>1802</v>
      </c>
      <c r="K2196" s="1" t="s">
        <v>1807</v>
      </c>
      <c r="L2196" s="1">
        <v>40</v>
      </c>
      <c r="M2196" s="1">
        <v>170</v>
      </c>
      <c r="N2196">
        <f t="shared" si="306"/>
        <v>568.1</v>
      </c>
      <c r="O2196">
        <f t="shared" si="307"/>
        <v>340</v>
      </c>
      <c r="P2196">
        <f t="shared" si="308"/>
        <v>228.10000000000002</v>
      </c>
      <c r="Q2196">
        <f t="shared" si="309"/>
        <v>0.40151381798979058</v>
      </c>
      <c r="R2196">
        <f t="shared" si="310"/>
        <v>568.1</v>
      </c>
      <c r="S2196">
        <f t="shared" si="311"/>
        <v>228.10000000000002</v>
      </c>
      <c r="T2196" t="str">
        <f t="shared" si="312"/>
        <v>Sep</v>
      </c>
      <c r="U2196" t="str">
        <f t="shared" si="313"/>
        <v>Sep-2024</v>
      </c>
      <c r="V2196" s="3">
        <f t="shared" si="314"/>
        <v>45536</v>
      </c>
      <c r="W2196" t="str">
        <f>VLOOKUP(D2196,Products!A:G,3,FALSE)</f>
        <v>Beauty &amp; Personal Care</v>
      </c>
      <c r="X2196" t="str">
        <f>VLOOKUP(D2196,Products!A:G,2,FALSE)</f>
        <v>Face Wash</v>
      </c>
    </row>
    <row r="2197" spans="1:24">
      <c r="A2197" s="1" t="s">
        <v>4009</v>
      </c>
      <c r="B2197" s="2">
        <v>45842</v>
      </c>
      <c r="C2197" s="1" t="s">
        <v>921</v>
      </c>
      <c r="D2197" s="1" t="s">
        <v>1685</v>
      </c>
      <c r="E2197" s="1">
        <v>2</v>
      </c>
      <c r="F2197" s="1">
        <v>2499</v>
      </c>
      <c r="G2197" s="1">
        <v>0</v>
      </c>
      <c r="H2197" s="1" t="s">
        <v>1801</v>
      </c>
      <c r="I2197" s="1" t="s">
        <v>1802</v>
      </c>
      <c r="J2197" s="1" t="s">
        <v>1809</v>
      </c>
      <c r="K2197" s="1" t="s">
        <v>1807</v>
      </c>
      <c r="L2197" s="1">
        <v>40</v>
      </c>
      <c r="M2197" s="1">
        <v>1599</v>
      </c>
      <c r="N2197">
        <f t="shared" si="306"/>
        <v>4998</v>
      </c>
      <c r="O2197">
        <f t="shared" si="307"/>
        <v>3198</v>
      </c>
      <c r="P2197">
        <f t="shared" si="308"/>
        <v>1800</v>
      </c>
      <c r="Q2197">
        <f t="shared" si="309"/>
        <v>0.36014405762304924</v>
      </c>
      <c r="R2197">
        <f t="shared" si="310"/>
        <v>4998</v>
      </c>
      <c r="S2197">
        <f t="shared" si="311"/>
        <v>1800</v>
      </c>
      <c r="T2197" t="str">
        <f t="shared" si="312"/>
        <v>Jul</v>
      </c>
      <c r="U2197" t="str">
        <f t="shared" si="313"/>
        <v>Jul-2025</v>
      </c>
      <c r="V2197" s="3">
        <f t="shared" si="314"/>
        <v>45839</v>
      </c>
      <c r="W2197" t="str">
        <f>VLOOKUP(D2197,Products!A:G,3,FALSE)</f>
        <v>Electronics</v>
      </c>
      <c r="X2197" t="str">
        <f>VLOOKUP(D2197,Products!A:G,2,FALSE)</f>
        <v>Smartwatch</v>
      </c>
    </row>
    <row r="2198" spans="1:24">
      <c r="A2198" s="1" t="s">
        <v>4010</v>
      </c>
      <c r="B2198" s="2">
        <v>45395</v>
      </c>
      <c r="C2198" s="1" t="s">
        <v>1349</v>
      </c>
      <c r="D2198" s="1" t="s">
        <v>1702</v>
      </c>
      <c r="E2198" s="1">
        <v>1</v>
      </c>
      <c r="F2198" s="1">
        <v>4999</v>
      </c>
      <c r="G2198" s="1">
        <v>0</v>
      </c>
      <c r="H2198" s="1" t="s">
        <v>1801</v>
      </c>
      <c r="I2198" s="1" t="s">
        <v>1815</v>
      </c>
      <c r="J2198" s="1" t="s">
        <v>1815</v>
      </c>
      <c r="K2198" s="1" t="s">
        <v>1810</v>
      </c>
      <c r="L2198" s="1">
        <v>40</v>
      </c>
      <c r="M2198" s="1">
        <v>3572</v>
      </c>
      <c r="N2198">
        <f t="shared" si="306"/>
        <v>4999</v>
      </c>
      <c r="O2198">
        <f t="shared" si="307"/>
        <v>3572</v>
      </c>
      <c r="P2198">
        <f t="shared" si="308"/>
        <v>1427</v>
      </c>
      <c r="Q2198">
        <f t="shared" si="309"/>
        <v>0.28545709141828368</v>
      </c>
      <c r="R2198">
        <f t="shared" si="310"/>
        <v>0</v>
      </c>
      <c r="S2198">
        <f t="shared" si="311"/>
        <v>0</v>
      </c>
      <c r="T2198" t="str">
        <f t="shared" si="312"/>
        <v>Apr</v>
      </c>
      <c r="U2198" t="str">
        <f t="shared" si="313"/>
        <v>Apr-2024</v>
      </c>
      <c r="V2198" s="3">
        <f t="shared" si="314"/>
        <v>45383</v>
      </c>
      <c r="W2198" t="str">
        <f>VLOOKUP(D2198,Products!A:G,3,FALSE)</f>
        <v>Fashion</v>
      </c>
      <c r="X2198" t="str">
        <f>VLOOKUP(D2198,Products!A:G,2,FALSE)</f>
        <v>Jeans</v>
      </c>
    </row>
    <row r="2199" spans="1:24">
      <c r="A2199" s="1" t="s">
        <v>4011</v>
      </c>
      <c r="B2199" s="2">
        <v>45428</v>
      </c>
      <c r="C2199" s="1" t="s">
        <v>1011</v>
      </c>
      <c r="D2199" s="1" t="s">
        <v>1792</v>
      </c>
      <c r="E2199" s="1">
        <v>1</v>
      </c>
      <c r="F2199" s="1">
        <v>399</v>
      </c>
      <c r="G2199" s="1">
        <v>79.8</v>
      </c>
      <c r="H2199" s="1" t="s">
        <v>1821</v>
      </c>
      <c r="I2199" s="1" t="s">
        <v>1802</v>
      </c>
      <c r="J2199" s="1" t="s">
        <v>1802</v>
      </c>
      <c r="K2199" s="1" t="s">
        <v>1819</v>
      </c>
      <c r="L2199" s="1">
        <v>50</v>
      </c>
      <c r="M2199" s="1">
        <v>244</v>
      </c>
      <c r="N2199">
        <f t="shared" si="306"/>
        <v>319.2</v>
      </c>
      <c r="O2199">
        <f t="shared" si="307"/>
        <v>244</v>
      </c>
      <c r="P2199">
        <f t="shared" si="308"/>
        <v>75.199999999999989</v>
      </c>
      <c r="Q2199">
        <f t="shared" si="309"/>
        <v>0.23558897243107765</v>
      </c>
      <c r="R2199">
        <f t="shared" si="310"/>
        <v>319.2</v>
      </c>
      <c r="S2199">
        <f t="shared" si="311"/>
        <v>75.199999999999989</v>
      </c>
      <c r="T2199" t="str">
        <f t="shared" si="312"/>
        <v>May</v>
      </c>
      <c r="U2199" t="str">
        <f t="shared" si="313"/>
        <v>May-2024</v>
      </c>
      <c r="V2199" s="3">
        <f t="shared" si="314"/>
        <v>45413</v>
      </c>
      <c r="W2199" t="str">
        <f>VLOOKUP(D2199,Products!A:G,3,FALSE)</f>
        <v>Sports &amp; Fitness</v>
      </c>
      <c r="X2199" t="str">
        <f>VLOOKUP(D2199,Products!A:G,2,FALSE)</f>
        <v>Fitness Band</v>
      </c>
    </row>
    <row r="2200" spans="1:24">
      <c r="A2200" s="1" t="s">
        <v>4012</v>
      </c>
      <c r="B2200" s="2">
        <v>45733</v>
      </c>
      <c r="C2200" s="1" t="s">
        <v>185</v>
      </c>
      <c r="D2200" s="1" t="s">
        <v>1726</v>
      </c>
      <c r="E2200" s="1">
        <v>3</v>
      </c>
      <c r="F2200" s="1">
        <v>599</v>
      </c>
      <c r="G2200" s="1">
        <v>269.55</v>
      </c>
      <c r="H2200" s="1" t="s">
        <v>1805</v>
      </c>
      <c r="I2200" s="1" t="s">
        <v>1802</v>
      </c>
      <c r="J2200" s="1" t="s">
        <v>1802</v>
      </c>
      <c r="K2200" s="1" t="s">
        <v>1810</v>
      </c>
      <c r="L2200" s="1">
        <v>50</v>
      </c>
      <c r="M2200" s="1">
        <v>358</v>
      </c>
      <c r="N2200">
        <f t="shared" si="306"/>
        <v>1527.45</v>
      </c>
      <c r="O2200">
        <f t="shared" si="307"/>
        <v>1074</v>
      </c>
      <c r="P2200">
        <f t="shared" si="308"/>
        <v>453.45000000000005</v>
      </c>
      <c r="Q2200">
        <f t="shared" si="309"/>
        <v>0.29686732789944026</v>
      </c>
      <c r="R2200">
        <f t="shared" si="310"/>
        <v>1527.45</v>
      </c>
      <c r="S2200">
        <f t="shared" si="311"/>
        <v>453.45000000000005</v>
      </c>
      <c r="T2200" t="str">
        <f t="shared" si="312"/>
        <v>Mar</v>
      </c>
      <c r="U2200" t="str">
        <f t="shared" si="313"/>
        <v>Mar-2025</v>
      </c>
      <c r="V2200" s="3">
        <f t="shared" si="314"/>
        <v>45717</v>
      </c>
      <c r="W2200" t="str">
        <f>VLOOKUP(D2200,Products!A:G,3,FALSE)</f>
        <v>Home &amp; Kitchen</v>
      </c>
      <c r="X2200" t="str">
        <f>VLOOKUP(D2200,Products!A:G,2,FALSE)</f>
        <v>Mixer Grinder</v>
      </c>
    </row>
    <row r="2201" spans="1:24">
      <c r="A2201" s="1" t="s">
        <v>4013</v>
      </c>
      <c r="B2201" s="2">
        <v>45828</v>
      </c>
      <c r="C2201" s="1" t="s">
        <v>1636</v>
      </c>
      <c r="D2201" s="1" t="s">
        <v>1731</v>
      </c>
      <c r="E2201" s="1">
        <v>1</v>
      </c>
      <c r="F2201" s="1">
        <v>1999</v>
      </c>
      <c r="G2201" s="1">
        <v>0</v>
      </c>
      <c r="H2201" s="1" t="s">
        <v>1805</v>
      </c>
      <c r="I2201" s="1" t="s">
        <v>1802</v>
      </c>
      <c r="J2201" s="1" t="s">
        <v>1802</v>
      </c>
      <c r="K2201" s="1" t="s">
        <v>1810</v>
      </c>
      <c r="L2201" s="1">
        <v>40</v>
      </c>
      <c r="M2201" s="1">
        <v>1547</v>
      </c>
      <c r="N2201">
        <f t="shared" si="306"/>
        <v>1999</v>
      </c>
      <c r="O2201">
        <f t="shared" si="307"/>
        <v>1547</v>
      </c>
      <c r="P2201">
        <f t="shared" si="308"/>
        <v>452</v>
      </c>
      <c r="Q2201">
        <f t="shared" si="309"/>
        <v>0.22611305652826413</v>
      </c>
      <c r="R2201">
        <f t="shared" si="310"/>
        <v>1999</v>
      </c>
      <c r="S2201">
        <f t="shared" si="311"/>
        <v>452</v>
      </c>
      <c r="T2201" t="str">
        <f t="shared" si="312"/>
        <v>Jun</v>
      </c>
      <c r="U2201" t="str">
        <f t="shared" si="313"/>
        <v>Jun-2025</v>
      </c>
      <c r="V2201" s="3">
        <f t="shared" si="314"/>
        <v>45809</v>
      </c>
      <c r="W2201" t="str">
        <f>VLOOKUP(D2201,Products!A:G,3,FALSE)</f>
        <v>Home &amp; Kitchen</v>
      </c>
      <c r="X2201" t="str">
        <f>VLOOKUP(D2201,Products!A:G,2,FALSE)</f>
        <v>Air Fryer</v>
      </c>
    </row>
    <row r="2202" spans="1:24">
      <c r="A2202" s="1" t="s">
        <v>4014</v>
      </c>
      <c r="B2202" s="2">
        <v>45777</v>
      </c>
      <c r="C2202" s="1" t="s">
        <v>568</v>
      </c>
      <c r="D2202" s="1" t="s">
        <v>1746</v>
      </c>
      <c r="E2202" s="1">
        <v>1</v>
      </c>
      <c r="F2202" s="1">
        <v>1999</v>
      </c>
      <c r="G2202" s="1">
        <v>299.85000000000002</v>
      </c>
      <c r="H2202" s="1" t="s">
        <v>1823</v>
      </c>
      <c r="I2202" s="1" t="s">
        <v>1802</v>
      </c>
      <c r="J2202" s="1" t="s">
        <v>1802</v>
      </c>
      <c r="K2202" s="1" t="s">
        <v>1813</v>
      </c>
      <c r="L2202" s="1">
        <v>40</v>
      </c>
      <c r="M2202" s="1">
        <v>1414</v>
      </c>
      <c r="N2202">
        <f t="shared" si="306"/>
        <v>1699.15</v>
      </c>
      <c r="O2202">
        <f t="shared" si="307"/>
        <v>1414</v>
      </c>
      <c r="P2202">
        <f t="shared" si="308"/>
        <v>285.15000000000009</v>
      </c>
      <c r="Q2202">
        <f t="shared" si="309"/>
        <v>0.16781920371950684</v>
      </c>
      <c r="R2202">
        <f t="shared" si="310"/>
        <v>1699.15</v>
      </c>
      <c r="S2202">
        <f t="shared" si="311"/>
        <v>285.15000000000009</v>
      </c>
      <c r="T2202" t="str">
        <f t="shared" si="312"/>
        <v>Apr</v>
      </c>
      <c r="U2202" t="str">
        <f t="shared" si="313"/>
        <v>Apr-2025</v>
      </c>
      <c r="V2202" s="3">
        <f t="shared" si="314"/>
        <v>45748</v>
      </c>
      <c r="W2202" t="str">
        <f>VLOOKUP(D2202,Products!A:G,3,FALSE)</f>
        <v>Home &amp; Kitchen</v>
      </c>
      <c r="X2202" t="str">
        <f>VLOOKUP(D2202,Products!A:G,2,FALSE)</f>
        <v>Storage Box</v>
      </c>
    </row>
    <row r="2203" spans="1:24">
      <c r="A2203" s="1" t="s">
        <v>4015</v>
      </c>
      <c r="B2203" s="2">
        <v>45588</v>
      </c>
      <c r="C2203" s="1" t="s">
        <v>1416</v>
      </c>
      <c r="D2203" s="1" t="s">
        <v>1709</v>
      </c>
      <c r="E2203" s="1">
        <v>2</v>
      </c>
      <c r="F2203" s="1">
        <v>799</v>
      </c>
      <c r="G2203" s="1">
        <v>79.900000000000006</v>
      </c>
      <c r="H2203" s="1" t="s">
        <v>1821</v>
      </c>
      <c r="I2203" s="1" t="s">
        <v>1802</v>
      </c>
      <c r="J2203" s="1" t="s">
        <v>1802</v>
      </c>
      <c r="K2203" s="1" t="s">
        <v>1817</v>
      </c>
      <c r="L2203" s="1">
        <v>40</v>
      </c>
      <c r="M2203" s="1">
        <v>566</v>
      </c>
      <c r="N2203">
        <f t="shared" si="306"/>
        <v>1518.1</v>
      </c>
      <c r="O2203">
        <f t="shared" si="307"/>
        <v>1132</v>
      </c>
      <c r="P2203">
        <f t="shared" si="308"/>
        <v>386.09999999999991</v>
      </c>
      <c r="Q2203">
        <f t="shared" si="309"/>
        <v>0.25433107173440478</v>
      </c>
      <c r="R2203">
        <f t="shared" si="310"/>
        <v>1518.1</v>
      </c>
      <c r="S2203">
        <f t="shared" si="311"/>
        <v>386.09999999999991</v>
      </c>
      <c r="T2203" t="str">
        <f t="shared" si="312"/>
        <v>Oct</v>
      </c>
      <c r="U2203" t="str">
        <f t="shared" si="313"/>
        <v>Oct-2024</v>
      </c>
      <c r="V2203" s="3">
        <f t="shared" si="314"/>
        <v>45566</v>
      </c>
      <c r="W2203" t="str">
        <f>VLOOKUP(D2203,Products!A:G,3,FALSE)</f>
        <v>Fashion</v>
      </c>
      <c r="X2203" t="str">
        <f>VLOOKUP(D2203,Products!A:G,2,FALSE)</f>
        <v>Sneakers</v>
      </c>
    </row>
    <row r="2204" spans="1:24">
      <c r="A2204" s="1" t="s">
        <v>4016</v>
      </c>
      <c r="B2204" s="2">
        <v>45625</v>
      </c>
      <c r="C2204" s="1" t="s">
        <v>1537</v>
      </c>
      <c r="D2204" s="1" t="s">
        <v>1695</v>
      </c>
      <c r="E2204" s="1">
        <v>2</v>
      </c>
      <c r="F2204" s="1">
        <v>1999</v>
      </c>
      <c r="G2204" s="1">
        <v>0</v>
      </c>
      <c r="H2204" s="1" t="s">
        <v>1805</v>
      </c>
      <c r="I2204" s="1" t="s">
        <v>1815</v>
      </c>
      <c r="J2204" s="1" t="s">
        <v>1815</v>
      </c>
      <c r="K2204" s="1" t="s">
        <v>1807</v>
      </c>
      <c r="L2204" s="1">
        <v>60</v>
      </c>
      <c r="M2204" s="1">
        <v>1597</v>
      </c>
      <c r="N2204">
        <f t="shared" si="306"/>
        <v>3998</v>
      </c>
      <c r="O2204">
        <f t="shared" si="307"/>
        <v>3194</v>
      </c>
      <c r="P2204">
        <f t="shared" si="308"/>
        <v>804</v>
      </c>
      <c r="Q2204">
        <f t="shared" si="309"/>
        <v>0.20110055027513757</v>
      </c>
      <c r="R2204">
        <f t="shared" si="310"/>
        <v>0</v>
      </c>
      <c r="S2204">
        <f t="shared" si="311"/>
        <v>0</v>
      </c>
      <c r="T2204" t="str">
        <f t="shared" si="312"/>
        <v>Nov</v>
      </c>
      <c r="U2204" t="str">
        <f t="shared" si="313"/>
        <v>Nov-2024</v>
      </c>
      <c r="V2204" s="3">
        <f t="shared" si="314"/>
        <v>45597</v>
      </c>
      <c r="W2204" t="str">
        <f>VLOOKUP(D2204,Products!A:G,3,FALSE)</f>
        <v>Electronics</v>
      </c>
      <c r="X2204" t="str">
        <f>VLOOKUP(D2204,Products!A:G,2,FALSE)</f>
        <v>Power Bank</v>
      </c>
    </row>
    <row r="2205" spans="1:24">
      <c r="A2205" s="1" t="s">
        <v>4017</v>
      </c>
      <c r="B2205" s="2">
        <v>45812</v>
      </c>
      <c r="C2205" s="1" t="s">
        <v>1635</v>
      </c>
      <c r="D2205" s="1" t="s">
        <v>1695</v>
      </c>
      <c r="E2205" s="1">
        <v>1</v>
      </c>
      <c r="F2205" s="1">
        <v>1999</v>
      </c>
      <c r="G2205" s="1">
        <v>299.85000000000002</v>
      </c>
      <c r="H2205" s="1" t="s">
        <v>1805</v>
      </c>
      <c r="I2205" s="1" t="s">
        <v>1802</v>
      </c>
      <c r="J2205" s="1" t="s">
        <v>1802</v>
      </c>
      <c r="K2205" s="1" t="s">
        <v>1813</v>
      </c>
      <c r="L2205" s="1">
        <v>80</v>
      </c>
      <c r="M2205" s="1">
        <v>1597</v>
      </c>
      <c r="N2205">
        <f t="shared" si="306"/>
        <v>1699.15</v>
      </c>
      <c r="O2205">
        <f t="shared" si="307"/>
        <v>1597</v>
      </c>
      <c r="P2205">
        <f t="shared" si="308"/>
        <v>102.15000000000009</v>
      </c>
      <c r="Q2205">
        <f t="shared" si="309"/>
        <v>6.0118294441338364E-2</v>
      </c>
      <c r="R2205">
        <f t="shared" si="310"/>
        <v>1699.15</v>
      </c>
      <c r="S2205">
        <f t="shared" si="311"/>
        <v>102.15000000000009</v>
      </c>
      <c r="T2205" t="str">
        <f t="shared" si="312"/>
        <v>Jun</v>
      </c>
      <c r="U2205" t="str">
        <f t="shared" si="313"/>
        <v>Jun-2025</v>
      </c>
      <c r="V2205" s="3">
        <f t="shared" si="314"/>
        <v>45809</v>
      </c>
      <c r="W2205" t="str">
        <f>VLOOKUP(D2205,Products!A:G,3,FALSE)</f>
        <v>Electronics</v>
      </c>
      <c r="X2205" t="str">
        <f>VLOOKUP(D2205,Products!A:G,2,FALSE)</f>
        <v>Power Bank</v>
      </c>
    </row>
    <row r="2206" spans="1:24">
      <c r="A2206" s="1" t="s">
        <v>4018</v>
      </c>
      <c r="B2206" s="2">
        <v>45579</v>
      </c>
      <c r="C2206" s="1" t="s">
        <v>1597</v>
      </c>
      <c r="D2206" s="1" t="s">
        <v>1716</v>
      </c>
      <c r="E2206" s="1">
        <v>2</v>
      </c>
      <c r="F2206" s="1">
        <v>2999</v>
      </c>
      <c r="G2206" s="1">
        <v>1499.5</v>
      </c>
      <c r="H2206" s="1" t="s">
        <v>1821</v>
      </c>
      <c r="I2206" s="1" t="s">
        <v>1802</v>
      </c>
      <c r="J2206" s="1" t="s">
        <v>1802</v>
      </c>
      <c r="K2206" s="1" t="s">
        <v>1817</v>
      </c>
      <c r="L2206" s="1">
        <v>50</v>
      </c>
      <c r="M2206" s="1">
        <v>2406</v>
      </c>
      <c r="N2206">
        <f t="shared" si="306"/>
        <v>4498.5</v>
      </c>
      <c r="O2206">
        <f t="shared" si="307"/>
        <v>4812</v>
      </c>
      <c r="P2206">
        <f t="shared" si="308"/>
        <v>-313.5</v>
      </c>
      <c r="Q2206">
        <f t="shared" si="309"/>
        <v>-6.9689896632210743E-2</v>
      </c>
      <c r="R2206">
        <f t="shared" si="310"/>
        <v>4498.5</v>
      </c>
      <c r="S2206">
        <f t="shared" si="311"/>
        <v>-313.5</v>
      </c>
      <c r="T2206" t="str">
        <f t="shared" si="312"/>
        <v>Oct</v>
      </c>
      <c r="U2206" t="str">
        <f t="shared" si="313"/>
        <v>Oct-2024</v>
      </c>
      <c r="V2206" s="3">
        <f t="shared" si="314"/>
        <v>45566</v>
      </c>
      <c r="W2206" t="str">
        <f>VLOOKUP(D2206,Products!A:G,3,FALSE)</f>
        <v>Fashion</v>
      </c>
      <c r="X2206" t="str">
        <f>VLOOKUP(D2206,Products!A:G,2,FALSE)</f>
        <v>Jacket</v>
      </c>
    </row>
    <row r="2207" spans="1:24">
      <c r="A2207" s="1" t="s">
        <v>4019</v>
      </c>
      <c r="B2207" s="2">
        <v>45734</v>
      </c>
      <c r="C2207" s="1" t="s">
        <v>1210</v>
      </c>
      <c r="D2207" s="1" t="s">
        <v>1753</v>
      </c>
      <c r="E2207" s="1">
        <v>2</v>
      </c>
      <c r="F2207" s="1">
        <v>799</v>
      </c>
      <c r="G2207" s="1">
        <v>319.60000000000002</v>
      </c>
      <c r="H2207" s="1" t="s">
        <v>1812</v>
      </c>
      <c r="I2207" s="1" t="s">
        <v>1802</v>
      </c>
      <c r="J2207" s="1" t="s">
        <v>1802</v>
      </c>
      <c r="K2207" s="1" t="s">
        <v>1813</v>
      </c>
      <c r="L2207" s="1">
        <v>40</v>
      </c>
      <c r="M2207" s="1">
        <v>445</v>
      </c>
      <c r="N2207">
        <f t="shared" si="306"/>
        <v>1278.4000000000001</v>
      </c>
      <c r="O2207">
        <f t="shared" si="307"/>
        <v>890</v>
      </c>
      <c r="P2207">
        <f t="shared" si="308"/>
        <v>388.40000000000009</v>
      </c>
      <c r="Q2207">
        <f t="shared" si="309"/>
        <v>0.3038172715894869</v>
      </c>
      <c r="R2207">
        <f t="shared" si="310"/>
        <v>1278.4000000000001</v>
      </c>
      <c r="S2207">
        <f t="shared" si="311"/>
        <v>388.40000000000009</v>
      </c>
      <c r="T2207" t="str">
        <f t="shared" si="312"/>
        <v>Mar</v>
      </c>
      <c r="U2207" t="str">
        <f t="shared" si="313"/>
        <v>Mar-2025</v>
      </c>
      <c r="V2207" s="3">
        <f t="shared" si="314"/>
        <v>45717</v>
      </c>
      <c r="W2207" t="str">
        <f>VLOOKUP(D2207,Products!A:G,3,FALSE)</f>
        <v>Beauty &amp; Personal Care</v>
      </c>
      <c r="X2207" t="str">
        <f>VLOOKUP(D2207,Products!A:G,2,FALSE)</f>
        <v>Face Wash</v>
      </c>
    </row>
    <row r="2208" spans="1:24">
      <c r="A2208" s="1" t="s">
        <v>4020</v>
      </c>
      <c r="B2208" s="2">
        <v>45520</v>
      </c>
      <c r="C2208" s="1" t="s">
        <v>1248</v>
      </c>
      <c r="D2208" s="1" t="s">
        <v>1695</v>
      </c>
      <c r="E2208" s="1">
        <v>1</v>
      </c>
      <c r="F2208" s="1">
        <v>1999</v>
      </c>
      <c r="G2208" s="1">
        <v>0</v>
      </c>
      <c r="H2208" s="1" t="s">
        <v>1805</v>
      </c>
      <c r="I2208" s="1" t="s">
        <v>1802</v>
      </c>
      <c r="J2208" s="1" t="s">
        <v>1802</v>
      </c>
      <c r="K2208" s="1" t="s">
        <v>1807</v>
      </c>
      <c r="L2208" s="1">
        <v>50</v>
      </c>
      <c r="M2208" s="1">
        <v>1597</v>
      </c>
      <c r="N2208">
        <f t="shared" si="306"/>
        <v>1999</v>
      </c>
      <c r="O2208">
        <f t="shared" si="307"/>
        <v>1597</v>
      </c>
      <c r="P2208">
        <f t="shared" si="308"/>
        <v>402</v>
      </c>
      <c r="Q2208">
        <f t="shared" si="309"/>
        <v>0.20110055027513757</v>
      </c>
      <c r="R2208">
        <f t="shared" si="310"/>
        <v>1999</v>
      </c>
      <c r="S2208">
        <f t="shared" si="311"/>
        <v>402</v>
      </c>
      <c r="T2208" t="str">
        <f t="shared" si="312"/>
        <v>Aug</v>
      </c>
      <c r="U2208" t="str">
        <f t="shared" si="313"/>
        <v>Aug-2024</v>
      </c>
      <c r="V2208" s="3">
        <f t="shared" si="314"/>
        <v>45505</v>
      </c>
      <c r="W2208" t="str">
        <f>VLOOKUP(D2208,Products!A:G,3,FALSE)</f>
        <v>Electronics</v>
      </c>
      <c r="X2208" t="str">
        <f>VLOOKUP(D2208,Products!A:G,2,FALSE)</f>
        <v>Power Bank</v>
      </c>
    </row>
    <row r="2209" spans="1:24">
      <c r="A2209" s="1" t="s">
        <v>4021</v>
      </c>
      <c r="B2209" s="2">
        <v>45647</v>
      </c>
      <c r="C2209" s="1" t="s">
        <v>212</v>
      </c>
      <c r="D2209" s="1" t="s">
        <v>1696</v>
      </c>
      <c r="E2209" s="1">
        <v>2</v>
      </c>
      <c r="F2209" s="1">
        <v>799</v>
      </c>
      <c r="G2209" s="1">
        <v>0</v>
      </c>
      <c r="H2209" s="1" t="s">
        <v>1801</v>
      </c>
      <c r="I2209" s="1" t="s">
        <v>1815</v>
      </c>
      <c r="J2209" s="1" t="s">
        <v>1815</v>
      </c>
      <c r="K2209" s="1" t="s">
        <v>1819</v>
      </c>
      <c r="L2209" s="1">
        <v>50</v>
      </c>
      <c r="M2209" s="1">
        <v>613</v>
      </c>
      <c r="N2209">
        <f t="shared" si="306"/>
        <v>1598</v>
      </c>
      <c r="O2209">
        <f t="shared" si="307"/>
        <v>1226</v>
      </c>
      <c r="P2209">
        <f t="shared" si="308"/>
        <v>372</v>
      </c>
      <c r="Q2209">
        <f t="shared" si="309"/>
        <v>0.23279098873591991</v>
      </c>
      <c r="R2209">
        <f t="shared" si="310"/>
        <v>0</v>
      </c>
      <c r="S2209">
        <f t="shared" si="311"/>
        <v>0</v>
      </c>
      <c r="T2209" t="str">
        <f t="shared" si="312"/>
        <v>Dec</v>
      </c>
      <c r="U2209" t="str">
        <f t="shared" si="313"/>
        <v>Dec-2024</v>
      </c>
      <c r="V2209" s="3">
        <f t="shared" si="314"/>
        <v>45627</v>
      </c>
      <c r="W2209" t="str">
        <f>VLOOKUP(D2209,Products!A:G,3,FALSE)</f>
        <v>Fashion</v>
      </c>
      <c r="X2209" t="str">
        <f>VLOOKUP(D2209,Products!A:G,2,FALSE)</f>
        <v>T-Shirt</v>
      </c>
    </row>
    <row r="2210" spans="1:24">
      <c r="A2210" s="1" t="s">
        <v>4022</v>
      </c>
      <c r="B2210" s="2">
        <v>45655</v>
      </c>
      <c r="C2210" s="1" t="s">
        <v>570</v>
      </c>
      <c r="D2210" s="1" t="s">
        <v>1772</v>
      </c>
      <c r="E2210" s="1">
        <v>2</v>
      </c>
      <c r="F2210" s="1">
        <v>1999</v>
      </c>
      <c r="G2210" s="1">
        <v>0</v>
      </c>
      <c r="H2210" s="1" t="s">
        <v>1812</v>
      </c>
      <c r="I2210" s="1" t="s">
        <v>1815</v>
      </c>
      <c r="J2210" s="1" t="s">
        <v>1815</v>
      </c>
      <c r="K2210" s="1" t="s">
        <v>1807</v>
      </c>
      <c r="L2210" s="1">
        <v>50</v>
      </c>
      <c r="M2210" s="1">
        <v>1506</v>
      </c>
      <c r="N2210">
        <f t="shared" si="306"/>
        <v>3998</v>
      </c>
      <c r="O2210">
        <f t="shared" si="307"/>
        <v>3012</v>
      </c>
      <c r="P2210">
        <f t="shared" si="308"/>
        <v>986</v>
      </c>
      <c r="Q2210">
        <f t="shared" si="309"/>
        <v>0.2466233116558279</v>
      </c>
      <c r="R2210">
        <f t="shared" si="310"/>
        <v>0</v>
      </c>
      <c r="S2210">
        <f t="shared" si="311"/>
        <v>0</v>
      </c>
      <c r="T2210" t="str">
        <f t="shared" si="312"/>
        <v>Dec</v>
      </c>
      <c r="U2210" t="str">
        <f t="shared" si="313"/>
        <v>Dec-2024</v>
      </c>
      <c r="V2210" s="3">
        <f t="shared" si="314"/>
        <v>45627</v>
      </c>
      <c r="W2210" t="str">
        <f>VLOOKUP(D2210,Products!A:G,3,FALSE)</f>
        <v>Beauty &amp; Personal Care</v>
      </c>
      <c r="X2210" t="str">
        <f>VLOOKUP(D2210,Products!A:G,2,FALSE)</f>
        <v>Perfume</v>
      </c>
    </row>
    <row r="2211" spans="1:24">
      <c r="A2211" s="1" t="s">
        <v>4023</v>
      </c>
      <c r="B2211" s="2">
        <v>45943</v>
      </c>
      <c r="C2211" s="1" t="s">
        <v>766</v>
      </c>
      <c r="D2211" s="1" t="s">
        <v>1696</v>
      </c>
      <c r="E2211" s="1">
        <v>1</v>
      </c>
      <c r="F2211" s="1">
        <v>799</v>
      </c>
      <c r="G2211" s="1">
        <v>119.85</v>
      </c>
      <c r="H2211" s="1" t="s">
        <v>1801</v>
      </c>
      <c r="I2211" s="1" t="s">
        <v>1802</v>
      </c>
      <c r="J2211" s="1" t="s">
        <v>1802</v>
      </c>
      <c r="K2211" s="1" t="s">
        <v>1810</v>
      </c>
      <c r="L2211" s="1">
        <v>70</v>
      </c>
      <c r="M2211" s="1">
        <v>613</v>
      </c>
      <c r="N2211">
        <f t="shared" si="306"/>
        <v>679.15</v>
      </c>
      <c r="O2211">
        <f t="shared" si="307"/>
        <v>613</v>
      </c>
      <c r="P2211">
        <f t="shared" si="308"/>
        <v>66.149999999999977</v>
      </c>
      <c r="Q2211">
        <f t="shared" si="309"/>
        <v>9.740116321872927E-2</v>
      </c>
      <c r="R2211">
        <f t="shared" si="310"/>
        <v>679.15</v>
      </c>
      <c r="S2211">
        <f t="shared" si="311"/>
        <v>66.149999999999977</v>
      </c>
      <c r="T2211" t="str">
        <f t="shared" si="312"/>
        <v>Oct</v>
      </c>
      <c r="U2211" t="str">
        <f t="shared" si="313"/>
        <v>Oct-2025</v>
      </c>
      <c r="V2211" s="3">
        <f t="shared" si="314"/>
        <v>45931</v>
      </c>
      <c r="W2211" t="str">
        <f>VLOOKUP(D2211,Products!A:G,3,FALSE)</f>
        <v>Fashion</v>
      </c>
      <c r="X2211" t="str">
        <f>VLOOKUP(D2211,Products!A:G,2,FALSE)</f>
        <v>T-Shirt</v>
      </c>
    </row>
    <row r="2212" spans="1:24">
      <c r="A2212" s="1" t="s">
        <v>4024</v>
      </c>
      <c r="B2212" s="2">
        <v>45707</v>
      </c>
      <c r="C2212" s="1" t="s">
        <v>852</v>
      </c>
      <c r="D2212" s="1" t="s">
        <v>1711</v>
      </c>
      <c r="E2212" s="1">
        <v>4</v>
      </c>
      <c r="F2212" s="1">
        <v>1599</v>
      </c>
      <c r="G2212" s="1">
        <v>959.4</v>
      </c>
      <c r="H2212" s="1" t="s">
        <v>1801</v>
      </c>
      <c r="I2212" s="1" t="s">
        <v>1802</v>
      </c>
      <c r="J2212" s="1" t="s">
        <v>1809</v>
      </c>
      <c r="K2212" s="1" t="s">
        <v>1817</v>
      </c>
      <c r="L2212" s="1">
        <v>50</v>
      </c>
      <c r="M2212" s="1">
        <v>1180</v>
      </c>
      <c r="N2212">
        <f t="shared" si="306"/>
        <v>5436.6</v>
      </c>
      <c r="O2212">
        <f t="shared" si="307"/>
        <v>4720</v>
      </c>
      <c r="P2212">
        <f t="shared" si="308"/>
        <v>716.60000000000036</v>
      </c>
      <c r="Q2212">
        <f t="shared" si="309"/>
        <v>0.13181032262811321</v>
      </c>
      <c r="R2212">
        <f t="shared" si="310"/>
        <v>5436.6</v>
      </c>
      <c r="S2212">
        <f t="shared" si="311"/>
        <v>716.60000000000036</v>
      </c>
      <c r="T2212" t="str">
        <f t="shared" si="312"/>
        <v>Feb</v>
      </c>
      <c r="U2212" t="str">
        <f t="shared" si="313"/>
        <v>Feb-2025</v>
      </c>
      <c r="V2212" s="3">
        <f t="shared" si="314"/>
        <v>45689</v>
      </c>
      <c r="W2212" t="str">
        <f>VLOOKUP(D2212,Products!A:G,3,FALSE)</f>
        <v>Fashion</v>
      </c>
      <c r="X2212" t="str">
        <f>VLOOKUP(D2212,Products!A:G,2,FALSE)</f>
        <v>Sneakers</v>
      </c>
    </row>
    <row r="2213" spans="1:24">
      <c r="A2213" s="1" t="s">
        <v>4025</v>
      </c>
      <c r="B2213" s="2">
        <v>45547</v>
      </c>
      <c r="C2213" s="1" t="s">
        <v>1182</v>
      </c>
      <c r="D2213" s="1" t="s">
        <v>1695</v>
      </c>
      <c r="E2213" s="1">
        <v>1</v>
      </c>
      <c r="F2213" s="1">
        <v>1999</v>
      </c>
      <c r="G2213" s="1">
        <v>399.8</v>
      </c>
      <c r="H2213" s="1" t="s">
        <v>1801</v>
      </c>
      <c r="I2213" s="1" t="s">
        <v>1802</v>
      </c>
      <c r="J2213" s="1" t="s">
        <v>1809</v>
      </c>
      <c r="K2213" s="1" t="s">
        <v>1813</v>
      </c>
      <c r="L2213" s="1">
        <v>50</v>
      </c>
      <c r="M2213" s="1">
        <v>1597</v>
      </c>
      <c r="N2213">
        <f t="shared" si="306"/>
        <v>1599.2</v>
      </c>
      <c r="O2213">
        <f t="shared" si="307"/>
        <v>1597</v>
      </c>
      <c r="P2213">
        <f t="shared" si="308"/>
        <v>2.2000000000000455</v>
      </c>
      <c r="Q2213">
        <f t="shared" si="309"/>
        <v>1.3756878439219894E-3</v>
      </c>
      <c r="R2213">
        <f t="shared" si="310"/>
        <v>1599.2</v>
      </c>
      <c r="S2213">
        <f t="shared" si="311"/>
        <v>2.2000000000000455</v>
      </c>
      <c r="T2213" t="str">
        <f t="shared" si="312"/>
        <v>Sep</v>
      </c>
      <c r="U2213" t="str">
        <f t="shared" si="313"/>
        <v>Sep-2024</v>
      </c>
      <c r="V2213" s="3">
        <f t="shared" si="314"/>
        <v>45536</v>
      </c>
      <c r="W2213" t="str">
        <f>VLOOKUP(D2213,Products!A:G,3,FALSE)</f>
        <v>Electronics</v>
      </c>
      <c r="X2213" t="str">
        <f>VLOOKUP(D2213,Products!A:G,2,FALSE)</f>
        <v>Power Bank</v>
      </c>
    </row>
    <row r="2214" spans="1:24">
      <c r="A2214" s="1" t="s">
        <v>4026</v>
      </c>
      <c r="B2214" s="2">
        <v>45955</v>
      </c>
      <c r="C2214" s="1" t="s">
        <v>1585</v>
      </c>
      <c r="D2214" s="1" t="s">
        <v>1780</v>
      </c>
      <c r="E2214" s="1">
        <v>1</v>
      </c>
      <c r="F2214" s="1">
        <v>2999</v>
      </c>
      <c r="G2214" s="1">
        <v>599.79999999999995</v>
      </c>
      <c r="H2214" s="1" t="s">
        <v>1823</v>
      </c>
      <c r="I2214" s="1" t="s">
        <v>1802</v>
      </c>
      <c r="J2214" s="1" t="s">
        <v>1809</v>
      </c>
      <c r="K2214" s="1" t="s">
        <v>1810</v>
      </c>
      <c r="L2214" s="1">
        <v>40</v>
      </c>
      <c r="M2214" s="1">
        <v>2394</v>
      </c>
      <c r="N2214">
        <f t="shared" si="306"/>
        <v>2399.1999999999998</v>
      </c>
      <c r="O2214">
        <f t="shared" si="307"/>
        <v>2394</v>
      </c>
      <c r="P2214">
        <f t="shared" si="308"/>
        <v>5.1999999999998181</v>
      </c>
      <c r="Q2214">
        <f t="shared" si="309"/>
        <v>2.1673891297098275E-3</v>
      </c>
      <c r="R2214">
        <f t="shared" si="310"/>
        <v>2399.1999999999998</v>
      </c>
      <c r="S2214">
        <f t="shared" si="311"/>
        <v>5.1999999999998181</v>
      </c>
      <c r="T2214" t="str">
        <f t="shared" si="312"/>
        <v>Oct</v>
      </c>
      <c r="U2214" t="str">
        <f t="shared" si="313"/>
        <v>Oct-2025</v>
      </c>
      <c r="V2214" s="3">
        <f t="shared" si="314"/>
        <v>45931</v>
      </c>
      <c r="W2214" t="str">
        <f>VLOOKUP(D2214,Products!A:G,3,FALSE)</f>
        <v>Sports &amp; Fitness</v>
      </c>
      <c r="X2214" t="str">
        <f>VLOOKUP(D2214,Products!A:G,2,FALSE)</f>
        <v>Running Shoes</v>
      </c>
    </row>
    <row r="2215" spans="1:24">
      <c r="A2215" s="1" t="s">
        <v>4027</v>
      </c>
      <c r="B2215" s="2">
        <v>45834</v>
      </c>
      <c r="C2215" s="1" t="s">
        <v>1049</v>
      </c>
      <c r="D2215" s="1" t="s">
        <v>1720</v>
      </c>
      <c r="E2215" s="1">
        <v>2</v>
      </c>
      <c r="F2215" s="1">
        <v>999</v>
      </c>
      <c r="G2215" s="1">
        <v>399.6</v>
      </c>
      <c r="H2215" s="1" t="s">
        <v>1805</v>
      </c>
      <c r="I2215" s="1" t="s">
        <v>1802</v>
      </c>
      <c r="J2215" s="1" t="s">
        <v>1802</v>
      </c>
      <c r="K2215" s="1" t="s">
        <v>1819</v>
      </c>
      <c r="L2215" s="1">
        <v>60</v>
      </c>
      <c r="M2215" s="1">
        <v>573</v>
      </c>
      <c r="N2215">
        <f t="shared" si="306"/>
        <v>1598.4</v>
      </c>
      <c r="O2215">
        <f t="shared" si="307"/>
        <v>1146</v>
      </c>
      <c r="P2215">
        <f t="shared" si="308"/>
        <v>452.40000000000009</v>
      </c>
      <c r="Q2215">
        <f t="shared" si="309"/>
        <v>0.28303303303303307</v>
      </c>
      <c r="R2215">
        <f t="shared" si="310"/>
        <v>1598.4</v>
      </c>
      <c r="S2215">
        <f t="shared" si="311"/>
        <v>452.40000000000009</v>
      </c>
      <c r="T2215" t="str">
        <f t="shared" si="312"/>
        <v>Jun</v>
      </c>
      <c r="U2215" t="str">
        <f t="shared" si="313"/>
        <v>Jun-2025</v>
      </c>
      <c r="V2215" s="3">
        <f t="shared" si="314"/>
        <v>45809</v>
      </c>
      <c r="W2215" t="str">
        <f>VLOOKUP(D2215,Products!A:G,3,FALSE)</f>
        <v>Fashion</v>
      </c>
      <c r="X2215" t="str">
        <f>VLOOKUP(D2215,Products!A:G,2,FALSE)</f>
        <v>Backpack</v>
      </c>
    </row>
    <row r="2216" spans="1:24">
      <c r="A2216" s="1" t="s">
        <v>4028</v>
      </c>
      <c r="B2216" s="2">
        <v>45330</v>
      </c>
      <c r="C2216" s="1" t="s">
        <v>562</v>
      </c>
      <c r="D2216" s="1" t="s">
        <v>1731</v>
      </c>
      <c r="E2216" s="1">
        <v>1</v>
      </c>
      <c r="F2216" s="1">
        <v>1999</v>
      </c>
      <c r="G2216" s="1">
        <v>0</v>
      </c>
      <c r="H2216" s="1" t="s">
        <v>1805</v>
      </c>
      <c r="I2216" s="1" t="s">
        <v>1815</v>
      </c>
      <c r="J2216" s="1" t="s">
        <v>1815</v>
      </c>
      <c r="K2216" s="1" t="s">
        <v>1813</v>
      </c>
      <c r="L2216" s="1">
        <v>70</v>
      </c>
      <c r="M2216" s="1">
        <v>1547</v>
      </c>
      <c r="N2216">
        <f t="shared" si="306"/>
        <v>1999</v>
      </c>
      <c r="O2216">
        <f t="shared" si="307"/>
        <v>1547</v>
      </c>
      <c r="P2216">
        <f t="shared" si="308"/>
        <v>452</v>
      </c>
      <c r="Q2216">
        <f t="shared" si="309"/>
        <v>0.22611305652826413</v>
      </c>
      <c r="R2216">
        <f t="shared" si="310"/>
        <v>0</v>
      </c>
      <c r="S2216">
        <f t="shared" si="311"/>
        <v>0</v>
      </c>
      <c r="T2216" t="str">
        <f t="shared" si="312"/>
        <v>Feb</v>
      </c>
      <c r="U2216" t="str">
        <f t="shared" si="313"/>
        <v>Feb-2024</v>
      </c>
      <c r="V2216" s="3">
        <f t="shared" si="314"/>
        <v>45323</v>
      </c>
      <c r="W2216" t="str">
        <f>VLOOKUP(D2216,Products!A:G,3,FALSE)</f>
        <v>Home &amp; Kitchen</v>
      </c>
      <c r="X2216" t="str">
        <f>VLOOKUP(D2216,Products!A:G,2,FALSE)</f>
        <v>Air Fryer</v>
      </c>
    </row>
    <row r="2217" spans="1:24">
      <c r="A2217" s="1" t="s">
        <v>4029</v>
      </c>
      <c r="B2217" s="2">
        <v>45402</v>
      </c>
      <c r="C2217" s="1" t="s">
        <v>989</v>
      </c>
      <c r="D2217" s="1" t="s">
        <v>1721</v>
      </c>
      <c r="E2217" s="1">
        <v>1</v>
      </c>
      <c r="F2217" s="1">
        <v>799</v>
      </c>
      <c r="G2217" s="1">
        <v>119.85</v>
      </c>
      <c r="H2217" s="1" t="s">
        <v>1805</v>
      </c>
      <c r="I2217" s="1" t="s">
        <v>1802</v>
      </c>
      <c r="J2217" s="1" t="s">
        <v>1802</v>
      </c>
      <c r="K2217" s="1" t="s">
        <v>1817</v>
      </c>
      <c r="L2217" s="1">
        <v>40</v>
      </c>
      <c r="M2217" s="1">
        <v>639</v>
      </c>
      <c r="N2217">
        <f t="shared" si="306"/>
        <v>679.15</v>
      </c>
      <c r="O2217">
        <f t="shared" si="307"/>
        <v>639</v>
      </c>
      <c r="P2217">
        <f t="shared" si="308"/>
        <v>40.149999999999977</v>
      </c>
      <c r="Q2217">
        <f t="shared" si="309"/>
        <v>5.9118015166016315E-2</v>
      </c>
      <c r="R2217">
        <f t="shared" si="310"/>
        <v>679.15</v>
      </c>
      <c r="S2217">
        <f t="shared" si="311"/>
        <v>40.149999999999977</v>
      </c>
      <c r="T2217" t="str">
        <f t="shared" si="312"/>
        <v>Apr</v>
      </c>
      <c r="U2217" t="str">
        <f t="shared" si="313"/>
        <v>Apr-2024</v>
      </c>
      <c r="V2217" s="3">
        <f t="shared" si="314"/>
        <v>45383</v>
      </c>
      <c r="W2217" t="str">
        <f>VLOOKUP(D2217,Products!A:G,3,FALSE)</f>
        <v>Fashion</v>
      </c>
      <c r="X2217" t="str">
        <f>VLOOKUP(D2217,Products!A:G,2,FALSE)</f>
        <v>Backpack</v>
      </c>
    </row>
    <row r="2218" spans="1:24">
      <c r="A2218" s="1" t="s">
        <v>4030</v>
      </c>
      <c r="B2218" s="2">
        <v>45814</v>
      </c>
      <c r="C2218" s="1" t="s">
        <v>773</v>
      </c>
      <c r="D2218" s="1" t="s">
        <v>1794</v>
      </c>
      <c r="E2218" s="1">
        <v>1</v>
      </c>
      <c r="F2218" s="1">
        <v>299</v>
      </c>
      <c r="G2218" s="1">
        <v>0</v>
      </c>
      <c r="H2218" s="1" t="s">
        <v>1821</v>
      </c>
      <c r="I2218" s="1" t="s">
        <v>1815</v>
      </c>
      <c r="J2218" s="1" t="s">
        <v>1815</v>
      </c>
      <c r="K2218" s="1" t="s">
        <v>1810</v>
      </c>
      <c r="L2218" s="1">
        <v>100</v>
      </c>
      <c r="M2218" s="1">
        <v>168</v>
      </c>
      <c r="N2218">
        <f t="shared" si="306"/>
        <v>299</v>
      </c>
      <c r="O2218">
        <f t="shared" si="307"/>
        <v>168</v>
      </c>
      <c r="P2218">
        <f t="shared" si="308"/>
        <v>131</v>
      </c>
      <c r="Q2218">
        <f t="shared" si="309"/>
        <v>0.43812709030100333</v>
      </c>
      <c r="R2218">
        <f t="shared" si="310"/>
        <v>0</v>
      </c>
      <c r="S2218">
        <f t="shared" si="311"/>
        <v>0</v>
      </c>
      <c r="T2218" t="str">
        <f t="shared" si="312"/>
        <v>Jun</v>
      </c>
      <c r="U2218" t="str">
        <f t="shared" si="313"/>
        <v>Jun-2025</v>
      </c>
      <c r="V2218" s="3">
        <f t="shared" si="314"/>
        <v>45809</v>
      </c>
      <c r="W2218" t="str">
        <f>VLOOKUP(D2218,Products!A:G,3,FALSE)</f>
        <v>Sports &amp; Fitness</v>
      </c>
      <c r="X2218" t="str">
        <f>VLOOKUP(D2218,Products!A:G,2,FALSE)</f>
        <v>Fitness Band</v>
      </c>
    </row>
    <row r="2219" spans="1:24">
      <c r="A2219" s="1" t="s">
        <v>4031</v>
      </c>
      <c r="B2219" s="2">
        <v>45422</v>
      </c>
      <c r="C2219" s="1" t="s">
        <v>246</v>
      </c>
      <c r="D2219" s="1" t="s">
        <v>1715</v>
      </c>
      <c r="E2219" s="1">
        <v>1</v>
      </c>
      <c r="F2219" s="1">
        <v>1299</v>
      </c>
      <c r="G2219" s="1">
        <v>64.95</v>
      </c>
      <c r="H2219" s="1" t="s">
        <v>1812</v>
      </c>
      <c r="I2219" s="1" t="s">
        <v>1802</v>
      </c>
      <c r="J2219" s="1" t="s">
        <v>1802</v>
      </c>
      <c r="K2219" s="1" t="s">
        <v>1813</v>
      </c>
      <c r="L2219" s="1">
        <v>80</v>
      </c>
      <c r="M2219" s="1">
        <v>863</v>
      </c>
      <c r="N2219">
        <f t="shared" si="306"/>
        <v>1234.05</v>
      </c>
      <c r="O2219">
        <f t="shared" si="307"/>
        <v>863</v>
      </c>
      <c r="P2219">
        <f t="shared" si="308"/>
        <v>371.04999999999995</v>
      </c>
      <c r="Q2219">
        <f t="shared" si="309"/>
        <v>0.30067663384789917</v>
      </c>
      <c r="R2219">
        <f t="shared" si="310"/>
        <v>1234.05</v>
      </c>
      <c r="S2219">
        <f t="shared" si="311"/>
        <v>371.04999999999995</v>
      </c>
      <c r="T2219" t="str">
        <f t="shared" si="312"/>
        <v>May</v>
      </c>
      <c r="U2219" t="str">
        <f t="shared" si="313"/>
        <v>May-2024</v>
      </c>
      <c r="V2219" s="3">
        <f t="shared" si="314"/>
        <v>45413</v>
      </c>
      <c r="W2219" t="str">
        <f>VLOOKUP(D2219,Products!A:G,3,FALSE)</f>
        <v>Fashion</v>
      </c>
      <c r="X2219" t="str">
        <f>VLOOKUP(D2219,Products!A:G,2,FALSE)</f>
        <v>Jacket</v>
      </c>
    </row>
    <row r="2220" spans="1:24">
      <c r="A2220" s="1" t="s">
        <v>4032</v>
      </c>
      <c r="B2220" s="2">
        <v>45331</v>
      </c>
      <c r="C2220" s="1" t="s">
        <v>1236</v>
      </c>
      <c r="D2220" s="1" t="s">
        <v>1664</v>
      </c>
      <c r="E2220" s="1">
        <v>1</v>
      </c>
      <c r="F2220" s="1">
        <v>999</v>
      </c>
      <c r="G2220" s="1">
        <v>149.85</v>
      </c>
      <c r="H2220" s="1" t="s">
        <v>1812</v>
      </c>
      <c r="I2220" s="1" t="s">
        <v>1802</v>
      </c>
      <c r="J2220" s="1" t="s">
        <v>1802</v>
      </c>
      <c r="K2220" s="1" t="s">
        <v>1813</v>
      </c>
      <c r="L2220" s="1">
        <v>40</v>
      </c>
      <c r="M2220" s="1">
        <v>590</v>
      </c>
      <c r="N2220">
        <f t="shared" si="306"/>
        <v>849.15</v>
      </c>
      <c r="O2220">
        <f t="shared" si="307"/>
        <v>590</v>
      </c>
      <c r="P2220">
        <f t="shared" si="308"/>
        <v>259.14999999999998</v>
      </c>
      <c r="Q2220">
        <f t="shared" si="309"/>
        <v>0.30518754048165814</v>
      </c>
      <c r="R2220">
        <f t="shared" si="310"/>
        <v>849.15</v>
      </c>
      <c r="S2220">
        <f t="shared" si="311"/>
        <v>259.14999999999998</v>
      </c>
      <c r="T2220" t="str">
        <f t="shared" si="312"/>
        <v>Feb</v>
      </c>
      <c r="U2220" t="str">
        <f t="shared" si="313"/>
        <v>Feb-2024</v>
      </c>
      <c r="V2220" s="3">
        <f t="shared" si="314"/>
        <v>45323</v>
      </c>
      <c r="W2220" t="str">
        <f>VLOOKUP(D2220,Products!A:G,3,FALSE)</f>
        <v>Electronics</v>
      </c>
      <c r="X2220" t="str">
        <f>VLOOKUP(D2220,Products!A:G,2,FALSE)</f>
        <v>Smartphone</v>
      </c>
    </row>
    <row r="2221" spans="1:24">
      <c r="A2221" s="1" t="s">
        <v>4033</v>
      </c>
      <c r="B2221" s="2">
        <v>45577</v>
      </c>
      <c r="C2221" s="1" t="s">
        <v>1537</v>
      </c>
      <c r="D2221" s="1" t="s">
        <v>1690</v>
      </c>
      <c r="E2221" s="1">
        <v>3</v>
      </c>
      <c r="F2221" s="1">
        <v>6999</v>
      </c>
      <c r="G2221" s="1">
        <v>3149.55</v>
      </c>
      <c r="H2221" s="1" t="s">
        <v>1812</v>
      </c>
      <c r="I2221" s="1" t="s">
        <v>1802</v>
      </c>
      <c r="J2221" s="1" t="s">
        <v>1802</v>
      </c>
      <c r="K2221" s="1" t="s">
        <v>1803</v>
      </c>
      <c r="L2221" s="1">
        <v>40</v>
      </c>
      <c r="M2221" s="1">
        <v>4046</v>
      </c>
      <c r="N2221">
        <f t="shared" si="306"/>
        <v>17847.45</v>
      </c>
      <c r="O2221">
        <f t="shared" si="307"/>
        <v>12138</v>
      </c>
      <c r="P2221">
        <f t="shared" si="308"/>
        <v>5709.4500000000007</v>
      </c>
      <c r="Q2221">
        <f t="shared" si="309"/>
        <v>0.31990284326332336</v>
      </c>
      <c r="R2221">
        <f t="shared" si="310"/>
        <v>17847.45</v>
      </c>
      <c r="S2221">
        <f t="shared" si="311"/>
        <v>5709.4500000000007</v>
      </c>
      <c r="T2221" t="str">
        <f t="shared" si="312"/>
        <v>Oct</v>
      </c>
      <c r="U2221" t="str">
        <f t="shared" si="313"/>
        <v>Oct-2024</v>
      </c>
      <c r="V2221" s="3">
        <f t="shared" si="314"/>
        <v>45566</v>
      </c>
      <c r="W2221" t="str">
        <f>VLOOKUP(D2221,Products!A:G,3,FALSE)</f>
        <v>Electronics</v>
      </c>
      <c r="X2221" t="str">
        <f>VLOOKUP(D2221,Products!A:G,2,FALSE)</f>
        <v>Power Bank</v>
      </c>
    </row>
    <row r="2222" spans="1:24">
      <c r="A2222" s="1" t="s">
        <v>4034</v>
      </c>
      <c r="B2222" s="2">
        <v>45712</v>
      </c>
      <c r="C2222" s="1" t="s">
        <v>975</v>
      </c>
      <c r="D2222" s="1" t="s">
        <v>1762</v>
      </c>
      <c r="E2222" s="1">
        <v>4</v>
      </c>
      <c r="F2222" s="1">
        <v>999</v>
      </c>
      <c r="G2222" s="1">
        <v>599.4</v>
      </c>
      <c r="H2222" s="1" t="s">
        <v>1805</v>
      </c>
      <c r="I2222" s="1" t="s">
        <v>1802</v>
      </c>
      <c r="J2222" s="1" t="s">
        <v>1802</v>
      </c>
      <c r="K2222" s="1" t="s">
        <v>1803</v>
      </c>
      <c r="L2222" s="1">
        <v>100</v>
      </c>
      <c r="M2222" s="1">
        <v>818</v>
      </c>
      <c r="N2222">
        <f t="shared" si="306"/>
        <v>3396.6</v>
      </c>
      <c r="O2222">
        <f t="shared" si="307"/>
        <v>3272</v>
      </c>
      <c r="P2222">
        <f t="shared" si="308"/>
        <v>124.59999999999991</v>
      </c>
      <c r="Q2222">
        <f t="shared" si="309"/>
        <v>3.6683742566095481E-2</v>
      </c>
      <c r="R2222">
        <f t="shared" si="310"/>
        <v>3396.6</v>
      </c>
      <c r="S2222">
        <f t="shared" si="311"/>
        <v>124.59999999999991</v>
      </c>
      <c r="T2222" t="str">
        <f t="shared" si="312"/>
        <v>Feb</v>
      </c>
      <c r="U2222" t="str">
        <f t="shared" si="313"/>
        <v>Feb-2025</v>
      </c>
      <c r="V2222" s="3">
        <f t="shared" si="314"/>
        <v>45689</v>
      </c>
      <c r="W2222" t="str">
        <f>VLOOKUP(D2222,Products!A:G,3,FALSE)</f>
        <v>Beauty &amp; Personal Care</v>
      </c>
      <c r="X2222" t="str">
        <f>VLOOKUP(D2222,Products!A:G,2,FALSE)</f>
        <v>Trimmer</v>
      </c>
    </row>
    <row r="2223" spans="1:24">
      <c r="A2223" s="1" t="s">
        <v>4035</v>
      </c>
      <c r="B2223" s="2">
        <v>45489</v>
      </c>
      <c r="C2223" s="1" t="s">
        <v>277</v>
      </c>
      <c r="D2223" s="1" t="s">
        <v>1766</v>
      </c>
      <c r="E2223" s="1">
        <v>1</v>
      </c>
      <c r="F2223" s="1">
        <v>2999</v>
      </c>
      <c r="G2223" s="1">
        <v>0</v>
      </c>
      <c r="H2223" s="1" t="s">
        <v>1823</v>
      </c>
      <c r="I2223" s="1" t="s">
        <v>1802</v>
      </c>
      <c r="J2223" s="1" t="s">
        <v>1809</v>
      </c>
      <c r="K2223" s="1" t="s">
        <v>1813</v>
      </c>
      <c r="L2223" s="1">
        <v>40</v>
      </c>
      <c r="M2223" s="1">
        <v>1870</v>
      </c>
      <c r="N2223">
        <f t="shared" si="306"/>
        <v>2999</v>
      </c>
      <c r="O2223">
        <f t="shared" si="307"/>
        <v>1870</v>
      </c>
      <c r="P2223">
        <f t="shared" si="308"/>
        <v>1129</v>
      </c>
      <c r="Q2223">
        <f t="shared" si="309"/>
        <v>0.37645881960653549</v>
      </c>
      <c r="R2223">
        <f t="shared" si="310"/>
        <v>2999</v>
      </c>
      <c r="S2223">
        <f t="shared" si="311"/>
        <v>1129</v>
      </c>
      <c r="T2223" t="str">
        <f t="shared" si="312"/>
        <v>Jul</v>
      </c>
      <c r="U2223" t="str">
        <f t="shared" si="313"/>
        <v>Jul-2024</v>
      </c>
      <c r="V2223" s="3">
        <f t="shared" si="314"/>
        <v>45474</v>
      </c>
      <c r="W2223" t="str">
        <f>VLOOKUP(D2223,Products!A:G,3,FALSE)</f>
        <v>Beauty &amp; Personal Care</v>
      </c>
      <c r="X2223" t="str">
        <f>VLOOKUP(D2223,Products!A:G,2,FALSE)</f>
        <v>Skin Care Kit</v>
      </c>
    </row>
    <row r="2224" spans="1:24">
      <c r="A2224" s="1" t="s">
        <v>4036</v>
      </c>
      <c r="B2224" s="2">
        <v>45928</v>
      </c>
      <c r="C2224" s="1" t="s">
        <v>1354</v>
      </c>
      <c r="D2224" s="1" t="s">
        <v>1777</v>
      </c>
      <c r="E2224" s="1">
        <v>4</v>
      </c>
      <c r="F2224" s="1">
        <v>3999</v>
      </c>
      <c r="G2224" s="1">
        <v>3199.2</v>
      </c>
      <c r="H2224" s="1" t="s">
        <v>1801</v>
      </c>
      <c r="I2224" s="1" t="s">
        <v>1802</v>
      </c>
      <c r="J2224" s="1" t="s">
        <v>1802</v>
      </c>
      <c r="K2224" s="1" t="s">
        <v>1819</v>
      </c>
      <c r="L2224" s="1">
        <v>40</v>
      </c>
      <c r="M2224" s="1">
        <v>2514</v>
      </c>
      <c r="N2224">
        <f t="shared" si="306"/>
        <v>12796.8</v>
      </c>
      <c r="O2224">
        <f t="shared" si="307"/>
        <v>10056</v>
      </c>
      <c r="P2224">
        <f t="shared" si="308"/>
        <v>2740.7999999999993</v>
      </c>
      <c r="Q2224">
        <f t="shared" si="309"/>
        <v>0.21417854463615899</v>
      </c>
      <c r="R2224">
        <f t="shared" si="310"/>
        <v>12796.8</v>
      </c>
      <c r="S2224">
        <f t="shared" si="311"/>
        <v>2740.7999999999993</v>
      </c>
      <c r="T2224" t="str">
        <f t="shared" si="312"/>
        <v>Sep</v>
      </c>
      <c r="U2224" t="str">
        <f t="shared" si="313"/>
        <v>Sep-2025</v>
      </c>
      <c r="V2224" s="3">
        <f t="shared" si="314"/>
        <v>45901</v>
      </c>
      <c r="W2224" t="str">
        <f>VLOOKUP(D2224,Products!A:G,3,FALSE)</f>
        <v>Sports &amp; Fitness</v>
      </c>
      <c r="X2224" t="str">
        <f>VLOOKUP(D2224,Products!A:G,2,FALSE)</f>
        <v>Yoga Mat</v>
      </c>
    </row>
    <row r="2225" spans="1:24">
      <c r="A2225" s="1" t="s">
        <v>4037</v>
      </c>
      <c r="B2225" s="2">
        <v>45696</v>
      </c>
      <c r="C2225" s="1" t="s">
        <v>1438</v>
      </c>
      <c r="D2225" s="1" t="s">
        <v>1753</v>
      </c>
      <c r="E2225" s="1">
        <v>1</v>
      </c>
      <c r="F2225" s="1">
        <v>799</v>
      </c>
      <c r="G2225" s="1">
        <v>119.85</v>
      </c>
      <c r="H2225" s="1" t="s">
        <v>1805</v>
      </c>
      <c r="I2225" s="1" t="s">
        <v>1802</v>
      </c>
      <c r="J2225" s="1" t="s">
        <v>1802</v>
      </c>
      <c r="K2225" s="1" t="s">
        <v>1810</v>
      </c>
      <c r="L2225" s="1">
        <v>100</v>
      </c>
      <c r="M2225" s="1">
        <v>445</v>
      </c>
      <c r="N2225">
        <f t="shared" si="306"/>
        <v>679.15</v>
      </c>
      <c r="O2225">
        <f t="shared" si="307"/>
        <v>445</v>
      </c>
      <c r="P2225">
        <f t="shared" si="308"/>
        <v>234.14999999999998</v>
      </c>
      <c r="Q2225">
        <f t="shared" si="309"/>
        <v>0.34476919679010526</v>
      </c>
      <c r="R2225">
        <f t="shared" si="310"/>
        <v>679.15</v>
      </c>
      <c r="S2225">
        <f t="shared" si="311"/>
        <v>234.14999999999998</v>
      </c>
      <c r="T2225" t="str">
        <f t="shared" si="312"/>
        <v>Feb</v>
      </c>
      <c r="U2225" t="str">
        <f t="shared" si="313"/>
        <v>Feb-2025</v>
      </c>
      <c r="V2225" s="3">
        <f t="shared" si="314"/>
        <v>45689</v>
      </c>
      <c r="W2225" t="str">
        <f>VLOOKUP(D2225,Products!A:G,3,FALSE)</f>
        <v>Beauty &amp; Personal Care</v>
      </c>
      <c r="X2225" t="str">
        <f>VLOOKUP(D2225,Products!A:G,2,FALSE)</f>
        <v>Face Wash</v>
      </c>
    </row>
    <row r="2226" spans="1:24">
      <c r="A2226" s="1" t="s">
        <v>4038</v>
      </c>
      <c r="B2226" s="2">
        <v>45377</v>
      </c>
      <c r="C2226" s="1" t="s">
        <v>700</v>
      </c>
      <c r="D2226" s="1" t="s">
        <v>1789</v>
      </c>
      <c r="E2226" s="1">
        <v>1</v>
      </c>
      <c r="F2226" s="1">
        <v>999</v>
      </c>
      <c r="G2226" s="1">
        <v>0</v>
      </c>
      <c r="H2226" s="1" t="s">
        <v>1821</v>
      </c>
      <c r="I2226" s="1" t="s">
        <v>1802</v>
      </c>
      <c r="J2226" s="1" t="s">
        <v>1809</v>
      </c>
      <c r="K2226" s="1" t="s">
        <v>1817</v>
      </c>
      <c r="L2226" s="1">
        <v>40</v>
      </c>
      <c r="M2226" s="1">
        <v>727</v>
      </c>
      <c r="N2226">
        <f t="shared" si="306"/>
        <v>999</v>
      </c>
      <c r="O2226">
        <f t="shared" si="307"/>
        <v>727</v>
      </c>
      <c r="P2226">
        <f t="shared" si="308"/>
        <v>272</v>
      </c>
      <c r="Q2226">
        <f t="shared" si="309"/>
        <v>0.2722722722722723</v>
      </c>
      <c r="R2226">
        <f t="shared" si="310"/>
        <v>999</v>
      </c>
      <c r="S2226">
        <f t="shared" si="311"/>
        <v>272</v>
      </c>
      <c r="T2226" t="str">
        <f t="shared" si="312"/>
        <v>Mar</v>
      </c>
      <c r="U2226" t="str">
        <f t="shared" si="313"/>
        <v>Mar-2024</v>
      </c>
      <c r="V2226" s="3">
        <f t="shared" si="314"/>
        <v>45352</v>
      </c>
      <c r="W2226" t="str">
        <f>VLOOKUP(D2226,Products!A:G,3,FALSE)</f>
        <v>Sports &amp; Fitness</v>
      </c>
      <c r="X2226" t="str">
        <f>VLOOKUP(D2226,Products!A:G,2,FALSE)</f>
        <v>Dumbbells</v>
      </c>
    </row>
    <row r="2227" spans="1:24">
      <c r="A2227" s="1" t="s">
        <v>4039</v>
      </c>
      <c r="B2227" s="2">
        <v>45404</v>
      </c>
      <c r="C2227" s="1" t="s">
        <v>874</v>
      </c>
      <c r="D2227" s="1" t="s">
        <v>1726</v>
      </c>
      <c r="E2227" s="1">
        <v>2</v>
      </c>
      <c r="F2227" s="1">
        <v>599</v>
      </c>
      <c r="G2227" s="1">
        <v>299.5</v>
      </c>
      <c r="H2227" s="1" t="s">
        <v>1823</v>
      </c>
      <c r="I2227" s="1" t="s">
        <v>1802</v>
      </c>
      <c r="J2227" s="1" t="s">
        <v>1802</v>
      </c>
      <c r="K2227" s="1" t="s">
        <v>1817</v>
      </c>
      <c r="L2227" s="1">
        <v>70</v>
      </c>
      <c r="M2227" s="1">
        <v>358</v>
      </c>
      <c r="N2227">
        <f t="shared" si="306"/>
        <v>898.5</v>
      </c>
      <c r="O2227">
        <f t="shared" si="307"/>
        <v>716</v>
      </c>
      <c r="P2227">
        <f t="shared" si="308"/>
        <v>182.5</v>
      </c>
      <c r="Q2227">
        <f t="shared" si="309"/>
        <v>0.20311630495269895</v>
      </c>
      <c r="R2227">
        <f t="shared" si="310"/>
        <v>898.5</v>
      </c>
      <c r="S2227">
        <f t="shared" si="311"/>
        <v>182.5</v>
      </c>
      <c r="T2227" t="str">
        <f t="shared" si="312"/>
        <v>Apr</v>
      </c>
      <c r="U2227" t="str">
        <f t="shared" si="313"/>
        <v>Apr-2024</v>
      </c>
      <c r="V2227" s="3">
        <f t="shared" si="314"/>
        <v>45383</v>
      </c>
      <c r="W2227" t="str">
        <f>VLOOKUP(D2227,Products!A:G,3,FALSE)</f>
        <v>Home &amp; Kitchen</v>
      </c>
      <c r="X2227" t="str">
        <f>VLOOKUP(D2227,Products!A:G,2,FALSE)</f>
        <v>Mixer Grinder</v>
      </c>
    </row>
    <row r="2228" spans="1:24">
      <c r="A2228" s="1" t="s">
        <v>4040</v>
      </c>
      <c r="B2228" s="2">
        <v>45845</v>
      </c>
      <c r="C2228" s="1" t="s">
        <v>1466</v>
      </c>
      <c r="D2228" s="1" t="s">
        <v>1728</v>
      </c>
      <c r="E2228" s="1">
        <v>2</v>
      </c>
      <c r="F2228" s="1">
        <v>4999</v>
      </c>
      <c r="G2228" s="1">
        <v>499.9</v>
      </c>
      <c r="H2228" s="1" t="s">
        <v>1801</v>
      </c>
      <c r="I2228" s="1" t="s">
        <v>1802</v>
      </c>
      <c r="J2228" s="1" t="s">
        <v>1802</v>
      </c>
      <c r="K2228" s="1" t="s">
        <v>1810</v>
      </c>
      <c r="L2228" s="1">
        <v>40</v>
      </c>
      <c r="M2228" s="1">
        <v>3040</v>
      </c>
      <c r="N2228">
        <f t="shared" si="306"/>
        <v>9498.1</v>
      </c>
      <c r="O2228">
        <f t="shared" si="307"/>
        <v>6080</v>
      </c>
      <c r="P2228">
        <f t="shared" si="308"/>
        <v>3418.1000000000004</v>
      </c>
      <c r="Q2228">
        <f t="shared" si="309"/>
        <v>0.359871974394879</v>
      </c>
      <c r="R2228">
        <f t="shared" si="310"/>
        <v>9498.1</v>
      </c>
      <c r="S2228">
        <f t="shared" si="311"/>
        <v>3418.1000000000004</v>
      </c>
      <c r="T2228" t="str">
        <f t="shared" si="312"/>
        <v>Jul</v>
      </c>
      <c r="U2228" t="str">
        <f t="shared" si="313"/>
        <v>Jul-2025</v>
      </c>
      <c r="V2228" s="3">
        <f t="shared" si="314"/>
        <v>45839</v>
      </c>
      <c r="W2228" t="str">
        <f>VLOOKUP(D2228,Products!A:G,3,FALSE)</f>
        <v>Home &amp; Kitchen</v>
      </c>
      <c r="X2228" t="str">
        <f>VLOOKUP(D2228,Products!A:G,2,FALSE)</f>
        <v>Air Fryer</v>
      </c>
    </row>
    <row r="2229" spans="1:24">
      <c r="A2229" s="1" t="s">
        <v>4041</v>
      </c>
      <c r="B2229" s="2">
        <v>45651</v>
      </c>
      <c r="C2229" s="1" t="s">
        <v>672</v>
      </c>
      <c r="D2229" s="1" t="s">
        <v>1702</v>
      </c>
      <c r="E2229" s="1">
        <v>1</v>
      </c>
      <c r="F2229" s="1">
        <v>4999</v>
      </c>
      <c r="G2229" s="1">
        <v>499.9</v>
      </c>
      <c r="H2229" s="1" t="s">
        <v>1805</v>
      </c>
      <c r="I2229" s="1" t="s">
        <v>1802</v>
      </c>
      <c r="J2229" s="1" t="s">
        <v>1802</v>
      </c>
      <c r="K2229" s="1" t="s">
        <v>1803</v>
      </c>
      <c r="L2229" s="1">
        <v>70</v>
      </c>
      <c r="M2229" s="1">
        <v>3572</v>
      </c>
      <c r="N2229">
        <f t="shared" si="306"/>
        <v>4499.1000000000004</v>
      </c>
      <c r="O2229">
        <f t="shared" si="307"/>
        <v>3572</v>
      </c>
      <c r="P2229">
        <f t="shared" si="308"/>
        <v>927.10000000000036</v>
      </c>
      <c r="Q2229">
        <f t="shared" si="309"/>
        <v>0.20606343490920412</v>
      </c>
      <c r="R2229">
        <f t="shared" si="310"/>
        <v>4499.1000000000004</v>
      </c>
      <c r="S2229">
        <f t="shared" si="311"/>
        <v>927.10000000000036</v>
      </c>
      <c r="T2229" t="str">
        <f t="shared" si="312"/>
        <v>Dec</v>
      </c>
      <c r="U2229" t="str">
        <f t="shared" si="313"/>
        <v>Dec-2024</v>
      </c>
      <c r="V2229" s="3">
        <f t="shared" si="314"/>
        <v>45627</v>
      </c>
      <c r="W2229" t="str">
        <f>VLOOKUP(D2229,Products!A:G,3,FALSE)</f>
        <v>Fashion</v>
      </c>
      <c r="X2229" t="str">
        <f>VLOOKUP(D2229,Products!A:G,2,FALSE)</f>
        <v>Jeans</v>
      </c>
    </row>
    <row r="2230" spans="1:24">
      <c r="A2230" s="1" t="s">
        <v>4042</v>
      </c>
      <c r="B2230" s="2">
        <v>45746</v>
      </c>
      <c r="C2230" s="1" t="s">
        <v>596</v>
      </c>
      <c r="D2230" s="1" t="s">
        <v>1740</v>
      </c>
      <c r="E2230" s="1">
        <v>1</v>
      </c>
      <c r="F2230" s="1">
        <v>4999</v>
      </c>
      <c r="G2230" s="1">
        <v>749.85</v>
      </c>
      <c r="H2230" s="1" t="s">
        <v>1805</v>
      </c>
      <c r="I2230" s="1" t="s">
        <v>1802</v>
      </c>
      <c r="J2230" s="1" t="s">
        <v>1809</v>
      </c>
      <c r="K2230" s="1" t="s">
        <v>1807</v>
      </c>
      <c r="L2230" s="1">
        <v>40</v>
      </c>
      <c r="M2230" s="1">
        <v>2912</v>
      </c>
      <c r="N2230">
        <f t="shared" si="306"/>
        <v>4249.1499999999996</v>
      </c>
      <c r="O2230">
        <f t="shared" si="307"/>
        <v>2912</v>
      </c>
      <c r="P2230">
        <f t="shared" si="308"/>
        <v>1337.1499999999996</v>
      </c>
      <c r="Q2230">
        <f t="shared" si="309"/>
        <v>0.31468646670510569</v>
      </c>
      <c r="R2230">
        <f t="shared" si="310"/>
        <v>4249.1499999999996</v>
      </c>
      <c r="S2230">
        <f t="shared" si="311"/>
        <v>1337.1499999999996</v>
      </c>
      <c r="T2230" t="str">
        <f t="shared" si="312"/>
        <v>Mar</v>
      </c>
      <c r="U2230" t="str">
        <f t="shared" si="313"/>
        <v>Mar-2025</v>
      </c>
      <c r="V2230" s="3">
        <f t="shared" si="314"/>
        <v>45717</v>
      </c>
      <c r="W2230" t="str">
        <f>VLOOKUP(D2230,Products!A:G,3,FALSE)</f>
        <v>Home &amp; Kitchen</v>
      </c>
      <c r="X2230" t="str">
        <f>VLOOKUP(D2230,Products!A:G,2,FALSE)</f>
        <v>Bedsheet</v>
      </c>
    </row>
    <row r="2231" spans="1:24">
      <c r="A2231" s="1" t="s">
        <v>4043</v>
      </c>
      <c r="B2231" s="2">
        <v>45542</v>
      </c>
      <c r="C2231" s="1" t="s">
        <v>143</v>
      </c>
      <c r="D2231" s="1" t="s">
        <v>1712</v>
      </c>
      <c r="E2231" s="1">
        <v>4</v>
      </c>
      <c r="F2231" s="1">
        <v>399</v>
      </c>
      <c r="G2231" s="1">
        <v>159.6</v>
      </c>
      <c r="H2231" s="1" t="s">
        <v>1812</v>
      </c>
      <c r="I2231" s="1" t="s">
        <v>1802</v>
      </c>
      <c r="J2231" s="1" t="s">
        <v>1802</v>
      </c>
      <c r="K2231" s="1" t="s">
        <v>1807</v>
      </c>
      <c r="L2231" s="1">
        <v>100</v>
      </c>
      <c r="M2231" s="1">
        <v>321</v>
      </c>
      <c r="N2231">
        <f t="shared" si="306"/>
        <v>1436.4</v>
      </c>
      <c r="O2231">
        <f t="shared" si="307"/>
        <v>1284</v>
      </c>
      <c r="P2231">
        <f t="shared" si="308"/>
        <v>152.40000000000009</v>
      </c>
      <c r="Q2231">
        <f t="shared" si="309"/>
        <v>0.10609857978279037</v>
      </c>
      <c r="R2231">
        <f t="shared" si="310"/>
        <v>1436.4</v>
      </c>
      <c r="S2231">
        <f t="shared" si="311"/>
        <v>152.40000000000009</v>
      </c>
      <c r="T2231" t="str">
        <f t="shared" si="312"/>
        <v>Sep</v>
      </c>
      <c r="U2231" t="str">
        <f t="shared" si="313"/>
        <v>Sep-2024</v>
      </c>
      <c r="V2231" s="3">
        <f t="shared" si="314"/>
        <v>45536</v>
      </c>
      <c r="W2231" t="str">
        <f>VLOOKUP(D2231,Products!A:G,3,FALSE)</f>
        <v>Fashion</v>
      </c>
      <c r="X2231" t="str">
        <f>VLOOKUP(D2231,Products!A:G,2,FALSE)</f>
        <v>Jacket</v>
      </c>
    </row>
    <row r="2232" spans="1:24">
      <c r="A2232" s="1" t="s">
        <v>4044</v>
      </c>
      <c r="B2232" s="2">
        <v>45919</v>
      </c>
      <c r="C2232" s="1" t="s">
        <v>1383</v>
      </c>
      <c r="D2232" s="1" t="s">
        <v>1777</v>
      </c>
      <c r="E2232" s="1">
        <v>1</v>
      </c>
      <c r="F2232" s="1">
        <v>3999</v>
      </c>
      <c r="G2232" s="1">
        <v>0</v>
      </c>
      <c r="H2232" s="1" t="s">
        <v>1805</v>
      </c>
      <c r="I2232" s="1" t="s">
        <v>1815</v>
      </c>
      <c r="J2232" s="1" t="s">
        <v>1815</v>
      </c>
      <c r="K2232" s="1" t="s">
        <v>1807</v>
      </c>
      <c r="L2232" s="1">
        <v>80</v>
      </c>
      <c r="M2232" s="1">
        <v>2514</v>
      </c>
      <c r="N2232">
        <f t="shared" si="306"/>
        <v>3999</v>
      </c>
      <c r="O2232">
        <f t="shared" si="307"/>
        <v>2514</v>
      </c>
      <c r="P2232">
        <f t="shared" si="308"/>
        <v>1485</v>
      </c>
      <c r="Q2232">
        <f t="shared" si="309"/>
        <v>0.37134283570892723</v>
      </c>
      <c r="R2232">
        <f t="shared" si="310"/>
        <v>0</v>
      </c>
      <c r="S2232">
        <f t="shared" si="311"/>
        <v>0</v>
      </c>
      <c r="T2232" t="str">
        <f t="shared" si="312"/>
        <v>Sep</v>
      </c>
      <c r="U2232" t="str">
        <f t="shared" si="313"/>
        <v>Sep-2025</v>
      </c>
      <c r="V2232" s="3">
        <f t="shared" si="314"/>
        <v>45901</v>
      </c>
      <c r="W2232" t="str">
        <f>VLOOKUP(D2232,Products!A:G,3,FALSE)</f>
        <v>Sports &amp; Fitness</v>
      </c>
      <c r="X2232" t="str">
        <f>VLOOKUP(D2232,Products!A:G,2,FALSE)</f>
        <v>Yoga Mat</v>
      </c>
    </row>
    <row r="2233" spans="1:24">
      <c r="A2233" s="1" t="s">
        <v>4045</v>
      </c>
      <c r="B2233" s="2">
        <v>45300</v>
      </c>
      <c r="C2233" s="1" t="s">
        <v>923</v>
      </c>
      <c r="D2233" s="1" t="s">
        <v>1668</v>
      </c>
      <c r="E2233" s="1">
        <v>1</v>
      </c>
      <c r="F2233" s="1">
        <v>8999</v>
      </c>
      <c r="G2233" s="1">
        <v>899.9</v>
      </c>
      <c r="H2233" s="1" t="s">
        <v>1801</v>
      </c>
      <c r="I2233" s="1" t="s">
        <v>1802</v>
      </c>
      <c r="J2233" s="1" t="s">
        <v>1802</v>
      </c>
      <c r="K2233" s="1" t="s">
        <v>1803</v>
      </c>
      <c r="L2233" s="1">
        <v>100</v>
      </c>
      <c r="M2233" s="1">
        <v>5059</v>
      </c>
      <c r="N2233">
        <f t="shared" si="306"/>
        <v>8099.1</v>
      </c>
      <c r="O2233">
        <f t="shared" si="307"/>
        <v>5059</v>
      </c>
      <c r="P2233">
        <f t="shared" si="308"/>
        <v>3040.1000000000004</v>
      </c>
      <c r="Q2233">
        <f t="shared" si="309"/>
        <v>0.37536269462038996</v>
      </c>
      <c r="R2233">
        <f t="shared" si="310"/>
        <v>8099.1</v>
      </c>
      <c r="S2233">
        <f t="shared" si="311"/>
        <v>3040.1000000000004</v>
      </c>
      <c r="T2233" t="str">
        <f t="shared" si="312"/>
        <v>Jan</v>
      </c>
      <c r="U2233" t="str">
        <f t="shared" si="313"/>
        <v>Jan-2024</v>
      </c>
      <c r="V2233" s="3">
        <f t="shared" si="314"/>
        <v>45292</v>
      </c>
      <c r="W2233" t="str">
        <f>VLOOKUP(D2233,Products!A:G,3,FALSE)</f>
        <v>Electronics</v>
      </c>
      <c r="X2233" t="str">
        <f>VLOOKUP(D2233,Products!A:G,2,FALSE)</f>
        <v>Smartphone</v>
      </c>
    </row>
    <row r="2234" spans="1:24">
      <c r="A2234" s="1" t="s">
        <v>4046</v>
      </c>
      <c r="B2234" s="2">
        <v>45354</v>
      </c>
      <c r="C2234" s="1" t="s">
        <v>616</v>
      </c>
      <c r="D2234" s="1" t="s">
        <v>1792</v>
      </c>
      <c r="E2234" s="1">
        <v>1</v>
      </c>
      <c r="F2234" s="1">
        <v>399</v>
      </c>
      <c r="G2234" s="1">
        <v>59.85</v>
      </c>
      <c r="H2234" s="1" t="s">
        <v>1823</v>
      </c>
      <c r="I2234" s="1" t="s">
        <v>1802</v>
      </c>
      <c r="J2234" s="1" t="s">
        <v>1802</v>
      </c>
      <c r="K2234" s="1" t="s">
        <v>1813</v>
      </c>
      <c r="L2234" s="1">
        <v>70</v>
      </c>
      <c r="M2234" s="1">
        <v>244</v>
      </c>
      <c r="N2234">
        <f t="shared" si="306"/>
        <v>339.15</v>
      </c>
      <c r="O2234">
        <f t="shared" si="307"/>
        <v>244</v>
      </c>
      <c r="P2234">
        <f t="shared" si="308"/>
        <v>95.149999999999977</v>
      </c>
      <c r="Q2234">
        <f t="shared" si="309"/>
        <v>0.28055432699395544</v>
      </c>
      <c r="R2234">
        <f t="shared" si="310"/>
        <v>339.15</v>
      </c>
      <c r="S2234">
        <f t="shared" si="311"/>
        <v>95.149999999999977</v>
      </c>
      <c r="T2234" t="str">
        <f t="shared" si="312"/>
        <v>Mar</v>
      </c>
      <c r="U2234" t="str">
        <f t="shared" si="313"/>
        <v>Mar-2024</v>
      </c>
      <c r="V2234" s="3">
        <f t="shared" si="314"/>
        <v>45352</v>
      </c>
      <c r="W2234" t="str">
        <f>VLOOKUP(D2234,Products!A:G,3,FALSE)</f>
        <v>Sports &amp; Fitness</v>
      </c>
      <c r="X2234" t="str">
        <f>VLOOKUP(D2234,Products!A:G,2,FALSE)</f>
        <v>Fitness Band</v>
      </c>
    </row>
    <row r="2235" spans="1:24">
      <c r="A2235" s="1" t="s">
        <v>4047</v>
      </c>
      <c r="B2235" s="2">
        <v>45631</v>
      </c>
      <c r="C2235" s="1" t="s">
        <v>1115</v>
      </c>
      <c r="D2235" s="1" t="s">
        <v>1728</v>
      </c>
      <c r="E2235" s="1">
        <v>1</v>
      </c>
      <c r="F2235" s="1">
        <v>4999</v>
      </c>
      <c r="G2235" s="1">
        <v>749.85</v>
      </c>
      <c r="H2235" s="1" t="s">
        <v>1821</v>
      </c>
      <c r="I2235" s="1" t="s">
        <v>1802</v>
      </c>
      <c r="J2235" s="1" t="s">
        <v>1809</v>
      </c>
      <c r="K2235" s="1" t="s">
        <v>1807</v>
      </c>
      <c r="L2235" s="1">
        <v>60</v>
      </c>
      <c r="M2235" s="1">
        <v>3040</v>
      </c>
      <c r="N2235">
        <f t="shared" si="306"/>
        <v>4249.1499999999996</v>
      </c>
      <c r="O2235">
        <f t="shared" si="307"/>
        <v>3040</v>
      </c>
      <c r="P2235">
        <f t="shared" si="308"/>
        <v>1209.1499999999996</v>
      </c>
      <c r="Q2235">
        <f t="shared" si="309"/>
        <v>0.28456279491192349</v>
      </c>
      <c r="R2235">
        <f t="shared" si="310"/>
        <v>4249.1499999999996</v>
      </c>
      <c r="S2235">
        <f t="shared" si="311"/>
        <v>1209.1499999999996</v>
      </c>
      <c r="T2235" t="str">
        <f t="shared" si="312"/>
        <v>Dec</v>
      </c>
      <c r="U2235" t="str">
        <f t="shared" si="313"/>
        <v>Dec-2024</v>
      </c>
      <c r="V2235" s="3">
        <f t="shared" si="314"/>
        <v>45627</v>
      </c>
      <c r="W2235" t="str">
        <f>VLOOKUP(D2235,Products!A:G,3,FALSE)</f>
        <v>Home &amp; Kitchen</v>
      </c>
      <c r="X2235" t="str">
        <f>VLOOKUP(D2235,Products!A:G,2,FALSE)</f>
        <v>Air Fryer</v>
      </c>
    </row>
    <row r="2236" spans="1:24">
      <c r="A2236" s="1" t="s">
        <v>4048</v>
      </c>
      <c r="B2236" s="2">
        <v>45744</v>
      </c>
      <c r="C2236" s="1" t="s">
        <v>1552</v>
      </c>
      <c r="D2236" s="1" t="s">
        <v>1782</v>
      </c>
      <c r="E2236" s="1">
        <v>1</v>
      </c>
      <c r="F2236" s="1">
        <v>6999</v>
      </c>
      <c r="G2236" s="1">
        <v>699.9</v>
      </c>
      <c r="H2236" s="1" t="s">
        <v>1821</v>
      </c>
      <c r="I2236" s="1" t="s">
        <v>1802</v>
      </c>
      <c r="J2236" s="1" t="s">
        <v>1802</v>
      </c>
      <c r="K2236" s="1" t="s">
        <v>1817</v>
      </c>
      <c r="L2236" s="1">
        <v>60</v>
      </c>
      <c r="M2236" s="1">
        <v>4782</v>
      </c>
      <c r="N2236">
        <f t="shared" si="306"/>
        <v>6299.1</v>
      </c>
      <c r="O2236">
        <f t="shared" si="307"/>
        <v>4782</v>
      </c>
      <c r="P2236">
        <f t="shared" si="308"/>
        <v>1517.1000000000004</v>
      </c>
      <c r="Q2236">
        <f t="shared" si="309"/>
        <v>0.24084393008525032</v>
      </c>
      <c r="R2236">
        <f t="shared" si="310"/>
        <v>6299.1</v>
      </c>
      <c r="S2236">
        <f t="shared" si="311"/>
        <v>1517.1000000000004</v>
      </c>
      <c r="T2236" t="str">
        <f t="shared" si="312"/>
        <v>Mar</v>
      </c>
      <c r="U2236" t="str">
        <f t="shared" si="313"/>
        <v>Mar-2025</v>
      </c>
      <c r="V2236" s="3">
        <f t="shared" si="314"/>
        <v>45717</v>
      </c>
      <c r="W2236" t="str">
        <f>VLOOKUP(D2236,Products!A:G,3,FALSE)</f>
        <v>Sports &amp; Fitness</v>
      </c>
      <c r="X2236" t="str">
        <f>VLOOKUP(D2236,Products!A:G,2,FALSE)</f>
        <v>Running Shoes</v>
      </c>
    </row>
    <row r="2237" spans="1:24">
      <c r="A2237" s="1" t="s">
        <v>4049</v>
      </c>
      <c r="B2237" s="2">
        <v>45918</v>
      </c>
      <c r="C2237" s="1" t="s">
        <v>568</v>
      </c>
      <c r="D2237" s="1" t="s">
        <v>1785</v>
      </c>
      <c r="E2237" s="1">
        <v>3</v>
      </c>
      <c r="F2237" s="1">
        <v>2999</v>
      </c>
      <c r="G2237" s="1">
        <v>899.7</v>
      </c>
      <c r="H2237" s="1" t="s">
        <v>1805</v>
      </c>
      <c r="I2237" s="1" t="s">
        <v>1802</v>
      </c>
      <c r="J2237" s="1" t="s">
        <v>1802</v>
      </c>
      <c r="K2237" s="1" t="s">
        <v>1819</v>
      </c>
      <c r="L2237" s="1">
        <v>50</v>
      </c>
      <c r="M2237" s="1">
        <v>2453</v>
      </c>
      <c r="N2237">
        <f t="shared" si="306"/>
        <v>8097.3</v>
      </c>
      <c r="O2237">
        <f t="shared" si="307"/>
        <v>7359</v>
      </c>
      <c r="P2237">
        <f t="shared" si="308"/>
        <v>738.30000000000018</v>
      </c>
      <c r="Q2237">
        <f t="shared" si="309"/>
        <v>9.1178540995146551E-2</v>
      </c>
      <c r="R2237">
        <f t="shared" si="310"/>
        <v>8097.3</v>
      </c>
      <c r="S2237">
        <f t="shared" si="311"/>
        <v>738.30000000000018</v>
      </c>
      <c r="T2237" t="str">
        <f t="shared" si="312"/>
        <v>Sep</v>
      </c>
      <c r="U2237" t="str">
        <f t="shared" si="313"/>
        <v>Sep-2025</v>
      </c>
      <c r="V2237" s="3">
        <f t="shared" si="314"/>
        <v>45901</v>
      </c>
      <c r="W2237" t="str">
        <f>VLOOKUP(D2237,Products!A:G,3,FALSE)</f>
        <v>Sports &amp; Fitness</v>
      </c>
      <c r="X2237" t="str">
        <f>VLOOKUP(D2237,Products!A:G,2,FALSE)</f>
        <v>Dumbbells</v>
      </c>
    </row>
    <row r="2238" spans="1:24">
      <c r="A2238" s="1" t="s">
        <v>4050</v>
      </c>
      <c r="B2238" s="2">
        <v>45530</v>
      </c>
      <c r="C2238" s="1" t="s">
        <v>198</v>
      </c>
      <c r="D2238" s="1" t="s">
        <v>1717</v>
      </c>
      <c r="E2238" s="1">
        <v>2</v>
      </c>
      <c r="F2238" s="1">
        <v>399</v>
      </c>
      <c r="G2238" s="1">
        <v>79.8</v>
      </c>
      <c r="H2238" s="1" t="s">
        <v>1801</v>
      </c>
      <c r="I2238" s="1" t="s">
        <v>1802</v>
      </c>
      <c r="J2238" s="1" t="s">
        <v>1802</v>
      </c>
      <c r="K2238" s="1" t="s">
        <v>1813</v>
      </c>
      <c r="L2238" s="1">
        <v>100</v>
      </c>
      <c r="M2238" s="1">
        <v>226</v>
      </c>
      <c r="N2238">
        <f t="shared" si="306"/>
        <v>718.2</v>
      </c>
      <c r="O2238">
        <f t="shared" si="307"/>
        <v>452</v>
      </c>
      <c r="P2238">
        <f t="shared" si="308"/>
        <v>266.20000000000005</v>
      </c>
      <c r="Q2238">
        <f t="shared" si="309"/>
        <v>0.37064884433305489</v>
      </c>
      <c r="R2238">
        <f t="shared" si="310"/>
        <v>718.2</v>
      </c>
      <c r="S2238">
        <f t="shared" si="311"/>
        <v>266.20000000000005</v>
      </c>
      <c r="T2238" t="str">
        <f t="shared" si="312"/>
        <v>Aug</v>
      </c>
      <c r="U2238" t="str">
        <f t="shared" si="313"/>
        <v>Aug-2024</v>
      </c>
      <c r="V2238" s="3">
        <f t="shared" si="314"/>
        <v>45505</v>
      </c>
      <c r="W2238" t="str">
        <f>VLOOKUP(D2238,Products!A:G,3,FALSE)</f>
        <v>Fashion</v>
      </c>
      <c r="X2238" t="str">
        <f>VLOOKUP(D2238,Products!A:G,2,FALSE)</f>
        <v>Backpack</v>
      </c>
    </row>
    <row r="2239" spans="1:24">
      <c r="A2239" s="1" t="s">
        <v>4051</v>
      </c>
      <c r="B2239" s="2">
        <v>45651</v>
      </c>
      <c r="C2239" s="1" t="s">
        <v>1202</v>
      </c>
      <c r="D2239" s="1" t="s">
        <v>1686</v>
      </c>
      <c r="E2239" s="1">
        <v>2</v>
      </c>
      <c r="F2239" s="1">
        <v>1299</v>
      </c>
      <c r="G2239" s="1">
        <v>259.8</v>
      </c>
      <c r="H2239" s="1" t="s">
        <v>1805</v>
      </c>
      <c r="I2239" s="1" t="s">
        <v>1802</v>
      </c>
      <c r="J2239" s="1" t="s">
        <v>1802</v>
      </c>
      <c r="K2239" s="1" t="s">
        <v>1807</v>
      </c>
      <c r="L2239" s="1">
        <v>70</v>
      </c>
      <c r="M2239" s="1">
        <v>881</v>
      </c>
      <c r="N2239">
        <f t="shared" si="306"/>
        <v>2338.1999999999998</v>
      </c>
      <c r="O2239">
        <f t="shared" si="307"/>
        <v>1762</v>
      </c>
      <c r="P2239">
        <f t="shared" si="308"/>
        <v>576.19999999999982</v>
      </c>
      <c r="Q2239">
        <f t="shared" si="309"/>
        <v>0.24642887691386531</v>
      </c>
      <c r="R2239">
        <f t="shared" si="310"/>
        <v>2338.1999999999998</v>
      </c>
      <c r="S2239">
        <f t="shared" si="311"/>
        <v>576.19999999999982</v>
      </c>
      <c r="T2239" t="str">
        <f t="shared" si="312"/>
        <v>Dec</v>
      </c>
      <c r="U2239" t="str">
        <f t="shared" si="313"/>
        <v>Dec-2024</v>
      </c>
      <c r="V2239" s="3">
        <f t="shared" si="314"/>
        <v>45627</v>
      </c>
      <c r="W2239" t="str">
        <f>VLOOKUP(D2239,Products!A:G,3,FALSE)</f>
        <v>Electronics</v>
      </c>
      <c r="X2239" t="str">
        <f>VLOOKUP(D2239,Products!A:G,2,FALSE)</f>
        <v>Smartwatch</v>
      </c>
    </row>
    <row r="2240" spans="1:24">
      <c r="A2240" s="1" t="s">
        <v>4052</v>
      </c>
      <c r="B2240" s="2">
        <v>45641</v>
      </c>
      <c r="C2240" s="1" t="s">
        <v>1412</v>
      </c>
      <c r="D2240" s="1" t="s">
        <v>1785</v>
      </c>
      <c r="E2240" s="1">
        <v>2</v>
      </c>
      <c r="F2240" s="1">
        <v>2999</v>
      </c>
      <c r="G2240" s="1">
        <v>0</v>
      </c>
      <c r="H2240" s="1" t="s">
        <v>1805</v>
      </c>
      <c r="I2240" s="1" t="s">
        <v>1802</v>
      </c>
      <c r="J2240" s="1" t="s">
        <v>1802</v>
      </c>
      <c r="K2240" s="1" t="s">
        <v>1813</v>
      </c>
      <c r="L2240" s="1">
        <v>80</v>
      </c>
      <c r="M2240" s="1">
        <v>2453</v>
      </c>
      <c r="N2240">
        <f t="shared" si="306"/>
        <v>5998</v>
      </c>
      <c r="O2240">
        <f t="shared" si="307"/>
        <v>4906</v>
      </c>
      <c r="P2240">
        <f t="shared" si="308"/>
        <v>1092</v>
      </c>
      <c r="Q2240">
        <f t="shared" si="309"/>
        <v>0.18206068689563187</v>
      </c>
      <c r="R2240">
        <f t="shared" si="310"/>
        <v>5998</v>
      </c>
      <c r="S2240">
        <f t="shared" si="311"/>
        <v>1092</v>
      </c>
      <c r="T2240" t="str">
        <f t="shared" si="312"/>
        <v>Dec</v>
      </c>
      <c r="U2240" t="str">
        <f t="shared" si="313"/>
        <v>Dec-2024</v>
      </c>
      <c r="V2240" s="3">
        <f t="shared" si="314"/>
        <v>45627</v>
      </c>
      <c r="W2240" t="str">
        <f>VLOOKUP(D2240,Products!A:G,3,FALSE)</f>
        <v>Sports &amp; Fitness</v>
      </c>
      <c r="X2240" t="str">
        <f>VLOOKUP(D2240,Products!A:G,2,FALSE)</f>
        <v>Dumbbells</v>
      </c>
    </row>
    <row r="2241" spans="1:24">
      <c r="A2241" s="1" t="s">
        <v>4053</v>
      </c>
      <c r="B2241" s="2">
        <v>45732</v>
      </c>
      <c r="C2241" s="1" t="s">
        <v>390</v>
      </c>
      <c r="D2241" s="1" t="s">
        <v>1790</v>
      </c>
      <c r="E2241" s="1">
        <v>2</v>
      </c>
      <c r="F2241" s="1">
        <v>999</v>
      </c>
      <c r="G2241" s="1">
        <v>0</v>
      </c>
      <c r="H2241" s="1" t="s">
        <v>1801</v>
      </c>
      <c r="I2241" s="1" t="s">
        <v>1802</v>
      </c>
      <c r="J2241" s="1" t="s">
        <v>1809</v>
      </c>
      <c r="K2241" s="1" t="s">
        <v>1807</v>
      </c>
      <c r="L2241" s="1">
        <v>60</v>
      </c>
      <c r="M2241" s="1">
        <v>629</v>
      </c>
      <c r="N2241">
        <f t="shared" si="306"/>
        <v>1998</v>
      </c>
      <c r="O2241">
        <f t="shared" si="307"/>
        <v>1258</v>
      </c>
      <c r="P2241">
        <f t="shared" si="308"/>
        <v>740</v>
      </c>
      <c r="Q2241">
        <f t="shared" si="309"/>
        <v>0.37037037037037035</v>
      </c>
      <c r="R2241">
        <f t="shared" si="310"/>
        <v>1998</v>
      </c>
      <c r="S2241">
        <f t="shared" si="311"/>
        <v>740</v>
      </c>
      <c r="T2241" t="str">
        <f t="shared" si="312"/>
        <v>Mar</v>
      </c>
      <c r="U2241" t="str">
        <f t="shared" si="313"/>
        <v>Mar-2025</v>
      </c>
      <c r="V2241" s="3">
        <f t="shared" si="314"/>
        <v>45717</v>
      </c>
      <c r="W2241" t="str">
        <f>VLOOKUP(D2241,Products!A:G,3,FALSE)</f>
        <v>Sports &amp; Fitness</v>
      </c>
      <c r="X2241" t="str">
        <f>VLOOKUP(D2241,Products!A:G,2,FALSE)</f>
        <v>Fitness Band</v>
      </c>
    </row>
    <row r="2242" spans="1:24">
      <c r="A2242" s="1" t="s">
        <v>4054</v>
      </c>
      <c r="B2242" s="2">
        <v>45350</v>
      </c>
      <c r="C2242" s="1" t="s">
        <v>1289</v>
      </c>
      <c r="D2242" s="1" t="s">
        <v>1769</v>
      </c>
      <c r="E2242" s="1">
        <v>1</v>
      </c>
      <c r="F2242" s="1">
        <v>3999</v>
      </c>
      <c r="G2242" s="1">
        <v>199.95</v>
      </c>
      <c r="H2242" s="1" t="s">
        <v>1801</v>
      </c>
      <c r="I2242" s="1" t="s">
        <v>1802</v>
      </c>
      <c r="J2242" s="1" t="s">
        <v>1802</v>
      </c>
      <c r="K2242" s="1" t="s">
        <v>1817</v>
      </c>
      <c r="L2242" s="1">
        <v>60</v>
      </c>
      <c r="M2242" s="1">
        <v>2547</v>
      </c>
      <c r="N2242">
        <f t="shared" si="306"/>
        <v>3799.05</v>
      </c>
      <c r="O2242">
        <f t="shared" si="307"/>
        <v>2547</v>
      </c>
      <c r="P2242">
        <f t="shared" si="308"/>
        <v>1252.0500000000002</v>
      </c>
      <c r="Q2242">
        <f t="shared" si="309"/>
        <v>0.32956923441386665</v>
      </c>
      <c r="R2242">
        <f t="shared" si="310"/>
        <v>3799.05</v>
      </c>
      <c r="S2242">
        <f t="shared" si="311"/>
        <v>1252.0500000000002</v>
      </c>
      <c r="T2242" t="str">
        <f t="shared" si="312"/>
        <v>Feb</v>
      </c>
      <c r="U2242" t="str">
        <f t="shared" si="313"/>
        <v>Feb-2024</v>
      </c>
      <c r="V2242" s="3">
        <f t="shared" si="314"/>
        <v>45323</v>
      </c>
      <c r="W2242" t="str">
        <f>VLOOKUP(D2242,Products!A:G,3,FALSE)</f>
        <v>Beauty &amp; Personal Care</v>
      </c>
      <c r="X2242" t="str">
        <f>VLOOKUP(D2242,Products!A:G,2,FALSE)</f>
        <v>Perfume</v>
      </c>
    </row>
    <row r="2243" spans="1:24">
      <c r="A2243" s="1" t="s">
        <v>4055</v>
      </c>
      <c r="B2243" s="2">
        <v>45770</v>
      </c>
      <c r="C2243" s="1" t="s">
        <v>968</v>
      </c>
      <c r="D2243" s="1" t="s">
        <v>1695</v>
      </c>
      <c r="E2243" s="1">
        <v>3</v>
      </c>
      <c r="F2243" s="1">
        <v>1999</v>
      </c>
      <c r="G2243" s="1">
        <v>0</v>
      </c>
      <c r="H2243" s="1" t="s">
        <v>1801</v>
      </c>
      <c r="I2243" s="1" t="s">
        <v>1815</v>
      </c>
      <c r="J2243" s="1" t="s">
        <v>1815</v>
      </c>
      <c r="K2243" s="1" t="s">
        <v>1813</v>
      </c>
      <c r="L2243" s="1">
        <v>100</v>
      </c>
      <c r="M2243" s="1">
        <v>1597</v>
      </c>
      <c r="N2243">
        <f t="shared" ref="N2243:N2306" si="315">E2243*F2243-G2243</f>
        <v>5997</v>
      </c>
      <c r="O2243">
        <f t="shared" ref="O2243:O2306" si="316">E2243*M2243</f>
        <v>4791</v>
      </c>
      <c r="P2243">
        <f t="shared" ref="P2243:P2306" si="317">N2243-O2243</f>
        <v>1206</v>
      </c>
      <c r="Q2243">
        <f t="shared" ref="Q2243:Q2306" si="318">IFERROR(P2243/N2243,0)</f>
        <v>0.20110055027513757</v>
      </c>
      <c r="R2243">
        <f t="shared" ref="R2243:R2306" si="319">IF(I2243="Cancelled",0,N2243)</f>
        <v>0</v>
      </c>
      <c r="S2243">
        <f t="shared" ref="S2243:S2306" si="320">IF(I2243="Cancelled",0,P2243)</f>
        <v>0</v>
      </c>
      <c r="T2243" t="str">
        <f t="shared" ref="T2243:T2306" si="321">TEXT(B2243,"mmm")</f>
        <v>Apr</v>
      </c>
      <c r="U2243" t="str">
        <f t="shared" ref="U2243:U2306" si="322">TEXT(B2243,"mmm-yyyy")</f>
        <v>Apr-2025</v>
      </c>
      <c r="V2243" s="3">
        <f t="shared" ref="V2243:V2306" si="323">DATE(YEAR(B2243),MONTH(B2243),1)</f>
        <v>45748</v>
      </c>
      <c r="W2243" t="str">
        <f>VLOOKUP(D2243,Products!A:G,3,FALSE)</f>
        <v>Electronics</v>
      </c>
      <c r="X2243" t="str">
        <f>VLOOKUP(D2243,Products!A:G,2,FALSE)</f>
        <v>Power Bank</v>
      </c>
    </row>
    <row r="2244" spans="1:24">
      <c r="A2244" s="1" t="s">
        <v>4056</v>
      </c>
      <c r="B2244" s="2">
        <v>45864</v>
      </c>
      <c r="C2244" s="1" t="s">
        <v>296</v>
      </c>
      <c r="D2244" s="1" t="s">
        <v>1680</v>
      </c>
      <c r="E2244" s="1">
        <v>2</v>
      </c>
      <c r="F2244" s="1">
        <v>2499</v>
      </c>
      <c r="G2244" s="1">
        <v>249.9</v>
      </c>
      <c r="H2244" s="1" t="s">
        <v>1821</v>
      </c>
      <c r="I2244" s="1" t="s">
        <v>1802</v>
      </c>
      <c r="J2244" s="1" t="s">
        <v>1802</v>
      </c>
      <c r="K2244" s="1" t="s">
        <v>1817</v>
      </c>
      <c r="L2244" s="1">
        <v>60</v>
      </c>
      <c r="M2244" s="1">
        <v>2030</v>
      </c>
      <c r="N2244">
        <f t="shared" si="315"/>
        <v>4748.1000000000004</v>
      </c>
      <c r="O2244">
        <f t="shared" si="316"/>
        <v>4060</v>
      </c>
      <c r="P2244">
        <f t="shared" si="317"/>
        <v>688.10000000000036</v>
      </c>
      <c r="Q2244">
        <f t="shared" si="318"/>
        <v>0.14492112634527501</v>
      </c>
      <c r="R2244">
        <f t="shared" si="319"/>
        <v>4748.1000000000004</v>
      </c>
      <c r="S2244">
        <f t="shared" si="320"/>
        <v>688.10000000000036</v>
      </c>
      <c r="T2244" t="str">
        <f t="shared" si="321"/>
        <v>Jul</v>
      </c>
      <c r="U2244" t="str">
        <f t="shared" si="322"/>
        <v>Jul-2025</v>
      </c>
      <c r="V2244" s="3">
        <f t="shared" si="323"/>
        <v>45839</v>
      </c>
      <c r="W2244" t="str">
        <f>VLOOKUP(D2244,Products!A:G,3,FALSE)</f>
        <v>Electronics</v>
      </c>
      <c r="X2244" t="str">
        <f>VLOOKUP(D2244,Products!A:G,2,FALSE)</f>
        <v>Headphones</v>
      </c>
    </row>
    <row r="2245" spans="1:24">
      <c r="A2245" s="1" t="s">
        <v>4057</v>
      </c>
      <c r="B2245" s="2">
        <v>45711</v>
      </c>
      <c r="C2245" s="1" t="s">
        <v>1438</v>
      </c>
      <c r="D2245" s="1" t="s">
        <v>1735</v>
      </c>
      <c r="E2245" s="1">
        <v>2</v>
      </c>
      <c r="F2245" s="1">
        <v>3999</v>
      </c>
      <c r="G2245" s="1">
        <v>799.8</v>
      </c>
      <c r="H2245" s="1" t="s">
        <v>1812</v>
      </c>
      <c r="I2245" s="1" t="s">
        <v>1802</v>
      </c>
      <c r="J2245" s="1" t="s">
        <v>1802</v>
      </c>
      <c r="K2245" s="1" t="s">
        <v>1807</v>
      </c>
      <c r="L2245" s="1">
        <v>100</v>
      </c>
      <c r="M2245" s="1">
        <v>2895</v>
      </c>
      <c r="N2245">
        <f t="shared" si="315"/>
        <v>7198.2</v>
      </c>
      <c r="O2245">
        <f t="shared" si="316"/>
        <v>5790</v>
      </c>
      <c r="P2245">
        <f t="shared" si="317"/>
        <v>1408.1999999999998</v>
      </c>
      <c r="Q2245">
        <f t="shared" si="318"/>
        <v>0.19563224139368174</v>
      </c>
      <c r="R2245">
        <f t="shared" si="319"/>
        <v>7198.2</v>
      </c>
      <c r="S2245">
        <f t="shared" si="320"/>
        <v>1408.1999999999998</v>
      </c>
      <c r="T2245" t="str">
        <f t="shared" si="321"/>
        <v>Feb</v>
      </c>
      <c r="U2245" t="str">
        <f t="shared" si="322"/>
        <v>Feb-2025</v>
      </c>
      <c r="V2245" s="3">
        <f t="shared" si="323"/>
        <v>45689</v>
      </c>
      <c r="W2245" t="str">
        <f>VLOOKUP(D2245,Products!A:G,3,FALSE)</f>
        <v>Home &amp; Kitchen</v>
      </c>
      <c r="X2245" t="str">
        <f>VLOOKUP(D2245,Products!A:G,2,FALSE)</f>
        <v>Cookware Set</v>
      </c>
    </row>
    <row r="2246" spans="1:24">
      <c r="A2246" s="1" t="s">
        <v>4058</v>
      </c>
      <c r="B2246" s="2">
        <v>45471</v>
      </c>
      <c r="C2246" s="1" t="s">
        <v>445</v>
      </c>
      <c r="D2246" s="1" t="s">
        <v>1736</v>
      </c>
      <c r="E2246" s="1">
        <v>1</v>
      </c>
      <c r="F2246" s="1">
        <v>2499</v>
      </c>
      <c r="G2246" s="1">
        <v>249.9</v>
      </c>
      <c r="H2246" s="1" t="s">
        <v>1812</v>
      </c>
      <c r="I2246" s="1" t="s">
        <v>1802</v>
      </c>
      <c r="J2246" s="1" t="s">
        <v>1802</v>
      </c>
      <c r="K2246" s="1" t="s">
        <v>1807</v>
      </c>
      <c r="L2246" s="1">
        <v>40</v>
      </c>
      <c r="M2246" s="1">
        <v>1946</v>
      </c>
      <c r="N2246">
        <f t="shared" si="315"/>
        <v>2249.1</v>
      </c>
      <c r="O2246">
        <f t="shared" si="316"/>
        <v>1946</v>
      </c>
      <c r="P2246">
        <f t="shared" si="317"/>
        <v>303.09999999999991</v>
      </c>
      <c r="Q2246">
        <f t="shared" si="318"/>
        <v>0.13476501711795827</v>
      </c>
      <c r="R2246">
        <f t="shared" si="319"/>
        <v>2249.1</v>
      </c>
      <c r="S2246">
        <f t="shared" si="320"/>
        <v>303.09999999999991</v>
      </c>
      <c r="T2246" t="str">
        <f t="shared" si="321"/>
        <v>Jun</v>
      </c>
      <c r="U2246" t="str">
        <f t="shared" si="322"/>
        <v>Jun-2024</v>
      </c>
      <c r="V2246" s="3">
        <f t="shared" si="323"/>
        <v>45444</v>
      </c>
      <c r="W2246" t="str">
        <f>VLOOKUP(D2246,Products!A:G,3,FALSE)</f>
        <v>Home &amp; Kitchen</v>
      </c>
      <c r="X2246" t="str">
        <f>VLOOKUP(D2246,Products!A:G,2,FALSE)</f>
        <v>Cookware Set</v>
      </c>
    </row>
    <row r="2247" spans="1:24">
      <c r="A2247" s="1" t="s">
        <v>4059</v>
      </c>
      <c r="B2247" s="2">
        <v>45417</v>
      </c>
      <c r="C2247" s="1" t="s">
        <v>650</v>
      </c>
      <c r="D2247" s="1" t="s">
        <v>1753</v>
      </c>
      <c r="E2247" s="1">
        <v>2</v>
      </c>
      <c r="F2247" s="1">
        <v>799</v>
      </c>
      <c r="G2247" s="1">
        <v>319.60000000000002</v>
      </c>
      <c r="H2247" s="1" t="s">
        <v>1805</v>
      </c>
      <c r="I2247" s="1" t="s">
        <v>1802</v>
      </c>
      <c r="J2247" s="1" t="s">
        <v>1802</v>
      </c>
      <c r="K2247" s="1" t="s">
        <v>1807</v>
      </c>
      <c r="L2247" s="1">
        <v>60</v>
      </c>
      <c r="M2247" s="1">
        <v>445</v>
      </c>
      <c r="N2247">
        <f t="shared" si="315"/>
        <v>1278.4000000000001</v>
      </c>
      <c r="O2247">
        <f t="shared" si="316"/>
        <v>890</v>
      </c>
      <c r="P2247">
        <f t="shared" si="317"/>
        <v>388.40000000000009</v>
      </c>
      <c r="Q2247">
        <f t="shared" si="318"/>
        <v>0.3038172715894869</v>
      </c>
      <c r="R2247">
        <f t="shared" si="319"/>
        <v>1278.4000000000001</v>
      </c>
      <c r="S2247">
        <f t="shared" si="320"/>
        <v>388.40000000000009</v>
      </c>
      <c r="T2247" t="str">
        <f t="shared" si="321"/>
        <v>May</v>
      </c>
      <c r="U2247" t="str">
        <f t="shared" si="322"/>
        <v>May-2024</v>
      </c>
      <c r="V2247" s="3">
        <f t="shared" si="323"/>
        <v>45413</v>
      </c>
      <c r="W2247" t="str">
        <f>VLOOKUP(D2247,Products!A:G,3,FALSE)</f>
        <v>Beauty &amp; Personal Care</v>
      </c>
      <c r="X2247" t="str">
        <f>VLOOKUP(D2247,Products!A:G,2,FALSE)</f>
        <v>Face Wash</v>
      </c>
    </row>
    <row r="2248" spans="1:24">
      <c r="A2248" s="1" t="s">
        <v>4060</v>
      </c>
      <c r="B2248" s="2">
        <v>45647</v>
      </c>
      <c r="C2248" s="1" t="s">
        <v>1346</v>
      </c>
      <c r="D2248" s="1" t="s">
        <v>1686</v>
      </c>
      <c r="E2248" s="1">
        <v>1</v>
      </c>
      <c r="F2248" s="1">
        <v>1299</v>
      </c>
      <c r="G2248" s="1">
        <v>64.95</v>
      </c>
      <c r="H2248" s="1" t="s">
        <v>1805</v>
      </c>
      <c r="I2248" s="1" t="s">
        <v>1802</v>
      </c>
      <c r="J2248" s="1" t="s">
        <v>1802</v>
      </c>
      <c r="K2248" s="1" t="s">
        <v>1817</v>
      </c>
      <c r="L2248" s="1">
        <v>100</v>
      </c>
      <c r="M2248" s="1">
        <v>881</v>
      </c>
      <c r="N2248">
        <f t="shared" si="315"/>
        <v>1234.05</v>
      </c>
      <c r="O2248">
        <f t="shared" si="316"/>
        <v>881</v>
      </c>
      <c r="P2248">
        <f t="shared" si="317"/>
        <v>353.04999999999995</v>
      </c>
      <c r="Q2248">
        <f t="shared" si="318"/>
        <v>0.28609051497103033</v>
      </c>
      <c r="R2248">
        <f t="shared" si="319"/>
        <v>1234.05</v>
      </c>
      <c r="S2248">
        <f t="shared" si="320"/>
        <v>353.04999999999995</v>
      </c>
      <c r="T2248" t="str">
        <f t="shared" si="321"/>
        <v>Dec</v>
      </c>
      <c r="U2248" t="str">
        <f t="shared" si="322"/>
        <v>Dec-2024</v>
      </c>
      <c r="V2248" s="3">
        <f t="shared" si="323"/>
        <v>45627</v>
      </c>
      <c r="W2248" t="str">
        <f>VLOOKUP(D2248,Products!A:G,3,FALSE)</f>
        <v>Electronics</v>
      </c>
      <c r="X2248" t="str">
        <f>VLOOKUP(D2248,Products!A:G,2,FALSE)</f>
        <v>Smartwatch</v>
      </c>
    </row>
    <row r="2249" spans="1:24">
      <c r="A2249" s="1" t="s">
        <v>4061</v>
      </c>
      <c r="B2249" s="2">
        <v>45387</v>
      </c>
      <c r="C2249" s="1" t="s">
        <v>920</v>
      </c>
      <c r="D2249" s="1" t="s">
        <v>1716</v>
      </c>
      <c r="E2249" s="1">
        <v>1</v>
      </c>
      <c r="F2249" s="1">
        <v>2999</v>
      </c>
      <c r="G2249" s="1">
        <v>749.75</v>
      </c>
      <c r="H2249" s="1" t="s">
        <v>1805</v>
      </c>
      <c r="I2249" s="1" t="s">
        <v>1802</v>
      </c>
      <c r="J2249" s="1" t="s">
        <v>1802</v>
      </c>
      <c r="K2249" s="1" t="s">
        <v>1813</v>
      </c>
      <c r="L2249" s="1">
        <v>40</v>
      </c>
      <c r="M2249" s="1">
        <v>2406</v>
      </c>
      <c r="N2249">
        <f t="shared" si="315"/>
        <v>2249.25</v>
      </c>
      <c r="O2249">
        <f t="shared" si="316"/>
        <v>2406</v>
      </c>
      <c r="P2249">
        <f t="shared" si="317"/>
        <v>-156.75</v>
      </c>
      <c r="Q2249">
        <f t="shared" si="318"/>
        <v>-6.9689896632210743E-2</v>
      </c>
      <c r="R2249">
        <f t="shared" si="319"/>
        <v>2249.25</v>
      </c>
      <c r="S2249">
        <f t="shared" si="320"/>
        <v>-156.75</v>
      </c>
      <c r="T2249" t="str">
        <f t="shared" si="321"/>
        <v>Apr</v>
      </c>
      <c r="U2249" t="str">
        <f t="shared" si="322"/>
        <v>Apr-2024</v>
      </c>
      <c r="V2249" s="3">
        <f t="shared" si="323"/>
        <v>45383</v>
      </c>
      <c r="W2249" t="str">
        <f>VLOOKUP(D2249,Products!A:G,3,FALSE)</f>
        <v>Fashion</v>
      </c>
      <c r="X2249" t="str">
        <f>VLOOKUP(D2249,Products!A:G,2,FALSE)</f>
        <v>Jacket</v>
      </c>
    </row>
    <row r="2250" spans="1:24">
      <c r="A2250" s="1" t="s">
        <v>4062</v>
      </c>
      <c r="B2250" s="2">
        <v>45466</v>
      </c>
      <c r="C2250" s="1" t="s">
        <v>1585</v>
      </c>
      <c r="D2250" s="1" t="s">
        <v>1721</v>
      </c>
      <c r="E2250" s="1">
        <v>1</v>
      </c>
      <c r="F2250" s="1">
        <v>799</v>
      </c>
      <c r="G2250" s="1">
        <v>0</v>
      </c>
      <c r="H2250" s="1" t="s">
        <v>1801</v>
      </c>
      <c r="I2250" s="1" t="s">
        <v>1815</v>
      </c>
      <c r="J2250" s="1" t="s">
        <v>1815</v>
      </c>
      <c r="K2250" s="1" t="s">
        <v>1819</v>
      </c>
      <c r="L2250" s="1">
        <v>50</v>
      </c>
      <c r="M2250" s="1">
        <v>639</v>
      </c>
      <c r="N2250">
        <f t="shared" si="315"/>
        <v>799</v>
      </c>
      <c r="O2250">
        <f t="shared" si="316"/>
        <v>639</v>
      </c>
      <c r="P2250">
        <f t="shared" si="317"/>
        <v>160</v>
      </c>
      <c r="Q2250">
        <f t="shared" si="318"/>
        <v>0.20025031289111389</v>
      </c>
      <c r="R2250">
        <f t="shared" si="319"/>
        <v>0</v>
      </c>
      <c r="S2250">
        <f t="shared" si="320"/>
        <v>0</v>
      </c>
      <c r="T2250" t="str">
        <f t="shared" si="321"/>
        <v>Jun</v>
      </c>
      <c r="U2250" t="str">
        <f t="shared" si="322"/>
        <v>Jun-2024</v>
      </c>
      <c r="V2250" s="3">
        <f t="shared" si="323"/>
        <v>45444</v>
      </c>
      <c r="W2250" t="str">
        <f>VLOOKUP(D2250,Products!A:G,3,FALSE)</f>
        <v>Fashion</v>
      </c>
      <c r="X2250" t="str">
        <f>VLOOKUP(D2250,Products!A:G,2,FALSE)</f>
        <v>Backpack</v>
      </c>
    </row>
    <row r="2251" spans="1:24">
      <c r="A2251" s="1" t="s">
        <v>4063</v>
      </c>
      <c r="B2251" s="2">
        <v>45471</v>
      </c>
      <c r="C2251" s="1" t="s">
        <v>1298</v>
      </c>
      <c r="D2251" s="1" t="s">
        <v>1795</v>
      </c>
      <c r="E2251" s="1">
        <v>1</v>
      </c>
      <c r="F2251" s="1">
        <v>499</v>
      </c>
      <c r="G2251" s="1">
        <v>0</v>
      </c>
      <c r="H2251" s="1" t="s">
        <v>1801</v>
      </c>
      <c r="I2251" s="1" t="s">
        <v>1802</v>
      </c>
      <c r="J2251" s="1" t="s">
        <v>1802</v>
      </c>
      <c r="K2251" s="1" t="s">
        <v>1803</v>
      </c>
      <c r="L2251" s="1">
        <v>40</v>
      </c>
      <c r="M2251" s="1">
        <v>324</v>
      </c>
      <c r="N2251">
        <f t="shared" si="315"/>
        <v>499</v>
      </c>
      <c r="O2251">
        <f t="shared" si="316"/>
        <v>324</v>
      </c>
      <c r="P2251">
        <f t="shared" si="317"/>
        <v>175</v>
      </c>
      <c r="Q2251">
        <f t="shared" si="318"/>
        <v>0.35070140280561124</v>
      </c>
      <c r="R2251">
        <f t="shared" si="319"/>
        <v>499</v>
      </c>
      <c r="S2251">
        <f t="shared" si="320"/>
        <v>175</v>
      </c>
      <c r="T2251" t="str">
        <f t="shared" si="321"/>
        <v>Jun</v>
      </c>
      <c r="U2251" t="str">
        <f t="shared" si="322"/>
        <v>Jun-2024</v>
      </c>
      <c r="V2251" s="3">
        <f t="shared" si="323"/>
        <v>45444</v>
      </c>
      <c r="W2251" t="str">
        <f>VLOOKUP(D2251,Products!A:G,3,FALSE)</f>
        <v>Sports &amp; Fitness</v>
      </c>
      <c r="X2251" t="str">
        <f>VLOOKUP(D2251,Products!A:G,2,FALSE)</f>
        <v>Cricket Bat</v>
      </c>
    </row>
    <row r="2252" spans="1:24">
      <c r="A2252" s="1" t="s">
        <v>4064</v>
      </c>
      <c r="B2252" s="2">
        <v>45626</v>
      </c>
      <c r="C2252" s="1" t="s">
        <v>114</v>
      </c>
      <c r="D2252" s="1" t="s">
        <v>1768</v>
      </c>
      <c r="E2252" s="1">
        <v>4</v>
      </c>
      <c r="F2252" s="1">
        <v>399</v>
      </c>
      <c r="G2252" s="1">
        <v>0</v>
      </c>
      <c r="H2252" s="1" t="s">
        <v>1823</v>
      </c>
      <c r="I2252" s="1" t="s">
        <v>1802</v>
      </c>
      <c r="J2252" s="1" t="s">
        <v>1802</v>
      </c>
      <c r="K2252" s="1" t="s">
        <v>1817</v>
      </c>
      <c r="L2252" s="1">
        <v>100</v>
      </c>
      <c r="M2252" s="1">
        <v>322</v>
      </c>
      <c r="N2252">
        <f t="shared" si="315"/>
        <v>1596</v>
      </c>
      <c r="O2252">
        <f t="shared" si="316"/>
        <v>1288</v>
      </c>
      <c r="P2252">
        <f t="shared" si="317"/>
        <v>308</v>
      </c>
      <c r="Q2252">
        <f t="shared" si="318"/>
        <v>0.19298245614035087</v>
      </c>
      <c r="R2252">
        <f t="shared" si="319"/>
        <v>1596</v>
      </c>
      <c r="S2252">
        <f t="shared" si="320"/>
        <v>308</v>
      </c>
      <c r="T2252" t="str">
        <f t="shared" si="321"/>
        <v>Nov</v>
      </c>
      <c r="U2252" t="str">
        <f t="shared" si="322"/>
        <v>Nov-2024</v>
      </c>
      <c r="V2252" s="3">
        <f t="shared" si="323"/>
        <v>45597</v>
      </c>
      <c r="W2252" t="str">
        <f>VLOOKUP(D2252,Products!A:G,3,FALSE)</f>
        <v>Beauty &amp; Personal Care</v>
      </c>
      <c r="X2252" t="str">
        <f>VLOOKUP(D2252,Products!A:G,2,FALSE)</f>
        <v>Skin Care Kit</v>
      </c>
    </row>
    <row r="2253" spans="1:24">
      <c r="A2253" s="1" t="s">
        <v>4065</v>
      </c>
      <c r="B2253" s="2">
        <v>45625</v>
      </c>
      <c r="C2253" s="1" t="s">
        <v>359</v>
      </c>
      <c r="D2253" s="1" t="s">
        <v>1790</v>
      </c>
      <c r="E2253" s="1">
        <v>2</v>
      </c>
      <c r="F2253" s="1">
        <v>999</v>
      </c>
      <c r="G2253" s="1">
        <v>99.9</v>
      </c>
      <c r="H2253" s="1" t="s">
        <v>1805</v>
      </c>
      <c r="I2253" s="1" t="s">
        <v>1802</v>
      </c>
      <c r="J2253" s="1" t="s">
        <v>1802</v>
      </c>
      <c r="K2253" s="1" t="s">
        <v>1819</v>
      </c>
      <c r="L2253" s="1">
        <v>100</v>
      </c>
      <c r="M2253" s="1">
        <v>629</v>
      </c>
      <c r="N2253">
        <f t="shared" si="315"/>
        <v>1898.1</v>
      </c>
      <c r="O2253">
        <f t="shared" si="316"/>
        <v>1258</v>
      </c>
      <c r="P2253">
        <f t="shared" si="317"/>
        <v>640.09999999999991</v>
      </c>
      <c r="Q2253">
        <f t="shared" si="318"/>
        <v>0.33723196881091616</v>
      </c>
      <c r="R2253">
        <f t="shared" si="319"/>
        <v>1898.1</v>
      </c>
      <c r="S2253">
        <f t="shared" si="320"/>
        <v>640.09999999999991</v>
      </c>
      <c r="T2253" t="str">
        <f t="shared" si="321"/>
        <v>Nov</v>
      </c>
      <c r="U2253" t="str">
        <f t="shared" si="322"/>
        <v>Nov-2024</v>
      </c>
      <c r="V2253" s="3">
        <f t="shared" si="323"/>
        <v>45597</v>
      </c>
      <c r="W2253" t="str">
        <f>VLOOKUP(D2253,Products!A:G,3,FALSE)</f>
        <v>Sports &amp; Fitness</v>
      </c>
      <c r="X2253" t="str">
        <f>VLOOKUP(D2253,Products!A:G,2,FALSE)</f>
        <v>Fitness Band</v>
      </c>
    </row>
    <row r="2254" spans="1:24">
      <c r="A2254" s="1" t="s">
        <v>4066</v>
      </c>
      <c r="B2254" s="2">
        <v>45851</v>
      </c>
      <c r="C2254" s="1" t="s">
        <v>668</v>
      </c>
      <c r="D2254" s="1" t="s">
        <v>1699</v>
      </c>
      <c r="E2254" s="1">
        <v>1</v>
      </c>
      <c r="F2254" s="1">
        <v>999</v>
      </c>
      <c r="G2254" s="1">
        <v>49.95</v>
      </c>
      <c r="H2254" s="1" t="s">
        <v>1823</v>
      </c>
      <c r="I2254" s="1" t="s">
        <v>1802</v>
      </c>
      <c r="J2254" s="1" t="s">
        <v>1802</v>
      </c>
      <c r="K2254" s="1" t="s">
        <v>1817</v>
      </c>
      <c r="L2254" s="1">
        <v>70</v>
      </c>
      <c r="M2254" s="1">
        <v>693</v>
      </c>
      <c r="N2254">
        <f t="shared" si="315"/>
        <v>949.05</v>
      </c>
      <c r="O2254">
        <f t="shared" si="316"/>
        <v>693</v>
      </c>
      <c r="P2254">
        <f t="shared" si="317"/>
        <v>256.04999999999995</v>
      </c>
      <c r="Q2254">
        <f t="shared" si="318"/>
        <v>0.26979611190137504</v>
      </c>
      <c r="R2254">
        <f t="shared" si="319"/>
        <v>949.05</v>
      </c>
      <c r="S2254">
        <f t="shared" si="320"/>
        <v>256.04999999999995</v>
      </c>
      <c r="T2254" t="str">
        <f t="shared" si="321"/>
        <v>Jul</v>
      </c>
      <c r="U2254" t="str">
        <f t="shared" si="322"/>
        <v>Jul-2025</v>
      </c>
      <c r="V2254" s="3">
        <f t="shared" si="323"/>
        <v>45839</v>
      </c>
      <c r="W2254" t="str">
        <f>VLOOKUP(D2254,Products!A:G,3,FALSE)</f>
        <v>Fashion</v>
      </c>
      <c r="X2254" t="str">
        <f>VLOOKUP(D2254,Products!A:G,2,FALSE)</f>
        <v>T-Shirt</v>
      </c>
    </row>
    <row r="2255" spans="1:24">
      <c r="A2255" s="1" t="s">
        <v>4067</v>
      </c>
      <c r="B2255" s="2">
        <v>45518</v>
      </c>
      <c r="C2255" s="1" t="s">
        <v>1205</v>
      </c>
      <c r="D2255" s="1" t="s">
        <v>1682</v>
      </c>
      <c r="E2255" s="1">
        <v>2</v>
      </c>
      <c r="F2255" s="1">
        <v>1599</v>
      </c>
      <c r="G2255" s="1">
        <v>159.9</v>
      </c>
      <c r="H2255" s="1" t="s">
        <v>1805</v>
      </c>
      <c r="I2255" s="1" t="s">
        <v>1802</v>
      </c>
      <c r="J2255" s="1" t="s">
        <v>1802</v>
      </c>
      <c r="K2255" s="1" t="s">
        <v>1810</v>
      </c>
      <c r="L2255" s="1">
        <v>70</v>
      </c>
      <c r="M2255" s="1">
        <v>1169</v>
      </c>
      <c r="N2255">
        <f t="shared" si="315"/>
        <v>3038.1</v>
      </c>
      <c r="O2255">
        <f t="shared" si="316"/>
        <v>2338</v>
      </c>
      <c r="P2255">
        <f t="shared" si="317"/>
        <v>700.09999999999991</v>
      </c>
      <c r="Q2255">
        <f t="shared" si="318"/>
        <v>0.230440077680129</v>
      </c>
      <c r="R2255">
        <f t="shared" si="319"/>
        <v>3038.1</v>
      </c>
      <c r="S2255">
        <f t="shared" si="320"/>
        <v>700.09999999999991</v>
      </c>
      <c r="T2255" t="str">
        <f t="shared" si="321"/>
        <v>Aug</v>
      </c>
      <c r="U2255" t="str">
        <f t="shared" si="322"/>
        <v>Aug-2024</v>
      </c>
      <c r="V2255" s="3">
        <f t="shared" si="323"/>
        <v>45505</v>
      </c>
      <c r="W2255" t="str">
        <f>VLOOKUP(D2255,Products!A:G,3,FALSE)</f>
        <v>Electronics</v>
      </c>
      <c r="X2255" t="str">
        <f>VLOOKUP(D2255,Products!A:G,2,FALSE)</f>
        <v>Headphones</v>
      </c>
    </row>
    <row r="2256" spans="1:24">
      <c r="A2256" s="1" t="s">
        <v>4068</v>
      </c>
      <c r="B2256" s="2">
        <v>45463</v>
      </c>
      <c r="C2256" s="1" t="s">
        <v>1031</v>
      </c>
      <c r="D2256" s="1" t="s">
        <v>1702</v>
      </c>
      <c r="E2256" s="1">
        <v>3</v>
      </c>
      <c r="F2256" s="1">
        <v>4999</v>
      </c>
      <c r="G2256" s="1">
        <v>2249.5500000000002</v>
      </c>
      <c r="H2256" s="1" t="s">
        <v>1823</v>
      </c>
      <c r="I2256" s="1" t="s">
        <v>1802</v>
      </c>
      <c r="J2256" s="1" t="s">
        <v>1802</v>
      </c>
      <c r="K2256" s="1" t="s">
        <v>1819</v>
      </c>
      <c r="L2256" s="1">
        <v>80</v>
      </c>
      <c r="M2256" s="1">
        <v>3572</v>
      </c>
      <c r="N2256">
        <f t="shared" si="315"/>
        <v>12747.45</v>
      </c>
      <c r="O2256">
        <f t="shared" si="316"/>
        <v>10716</v>
      </c>
      <c r="P2256">
        <f t="shared" si="317"/>
        <v>2031.4500000000007</v>
      </c>
      <c r="Q2256">
        <f t="shared" si="318"/>
        <v>0.15936128402151023</v>
      </c>
      <c r="R2256">
        <f t="shared" si="319"/>
        <v>12747.45</v>
      </c>
      <c r="S2256">
        <f t="shared" si="320"/>
        <v>2031.4500000000007</v>
      </c>
      <c r="T2256" t="str">
        <f t="shared" si="321"/>
        <v>Jun</v>
      </c>
      <c r="U2256" t="str">
        <f t="shared" si="322"/>
        <v>Jun-2024</v>
      </c>
      <c r="V2256" s="3">
        <f t="shared" si="323"/>
        <v>45444</v>
      </c>
      <c r="W2256" t="str">
        <f>VLOOKUP(D2256,Products!A:G,3,FALSE)</f>
        <v>Fashion</v>
      </c>
      <c r="X2256" t="str">
        <f>VLOOKUP(D2256,Products!A:G,2,FALSE)</f>
        <v>Jeans</v>
      </c>
    </row>
    <row r="2257" spans="1:24">
      <c r="A2257" s="1" t="s">
        <v>4069</v>
      </c>
      <c r="B2257" s="2">
        <v>45712</v>
      </c>
      <c r="C2257" s="1" t="s">
        <v>907</v>
      </c>
      <c r="D2257" s="1" t="s">
        <v>1710</v>
      </c>
      <c r="E2257" s="1">
        <v>1</v>
      </c>
      <c r="F2257" s="1">
        <v>3999</v>
      </c>
      <c r="G2257" s="1">
        <v>0</v>
      </c>
      <c r="H2257" s="1" t="s">
        <v>1801</v>
      </c>
      <c r="I2257" s="1" t="s">
        <v>1802</v>
      </c>
      <c r="J2257" s="1" t="s">
        <v>1802</v>
      </c>
      <c r="K2257" s="1" t="s">
        <v>1817</v>
      </c>
      <c r="L2257" s="1">
        <v>60</v>
      </c>
      <c r="M2257" s="1">
        <v>3007</v>
      </c>
      <c r="N2257">
        <f t="shared" si="315"/>
        <v>3999</v>
      </c>
      <c r="O2257">
        <f t="shared" si="316"/>
        <v>3007</v>
      </c>
      <c r="P2257">
        <f t="shared" si="317"/>
        <v>992</v>
      </c>
      <c r="Q2257">
        <f t="shared" si="318"/>
        <v>0.24806201550387597</v>
      </c>
      <c r="R2257">
        <f t="shared" si="319"/>
        <v>3999</v>
      </c>
      <c r="S2257">
        <f t="shared" si="320"/>
        <v>992</v>
      </c>
      <c r="T2257" t="str">
        <f t="shared" si="321"/>
        <v>Feb</v>
      </c>
      <c r="U2257" t="str">
        <f t="shared" si="322"/>
        <v>Feb-2025</v>
      </c>
      <c r="V2257" s="3">
        <f t="shared" si="323"/>
        <v>45689</v>
      </c>
      <c r="W2257" t="str">
        <f>VLOOKUP(D2257,Products!A:G,3,FALSE)</f>
        <v>Fashion</v>
      </c>
      <c r="X2257" t="str">
        <f>VLOOKUP(D2257,Products!A:G,2,FALSE)</f>
        <v>Sneakers</v>
      </c>
    </row>
    <row r="2258" spans="1:24">
      <c r="A2258" s="1" t="s">
        <v>4070</v>
      </c>
      <c r="B2258" s="2">
        <v>45840</v>
      </c>
      <c r="C2258" s="1" t="s">
        <v>668</v>
      </c>
      <c r="D2258" s="1" t="s">
        <v>1728</v>
      </c>
      <c r="E2258" s="1">
        <v>2</v>
      </c>
      <c r="F2258" s="1">
        <v>4999</v>
      </c>
      <c r="G2258" s="1">
        <v>0</v>
      </c>
      <c r="H2258" s="1" t="s">
        <v>1805</v>
      </c>
      <c r="I2258" s="1" t="s">
        <v>1815</v>
      </c>
      <c r="J2258" s="1" t="s">
        <v>1815</v>
      </c>
      <c r="K2258" s="1" t="s">
        <v>1810</v>
      </c>
      <c r="L2258" s="1">
        <v>50</v>
      </c>
      <c r="M2258" s="1">
        <v>3040</v>
      </c>
      <c r="N2258">
        <f t="shared" si="315"/>
        <v>9998</v>
      </c>
      <c r="O2258">
        <f t="shared" si="316"/>
        <v>6080</v>
      </c>
      <c r="P2258">
        <f t="shared" si="317"/>
        <v>3918</v>
      </c>
      <c r="Q2258">
        <f t="shared" si="318"/>
        <v>0.391878375675135</v>
      </c>
      <c r="R2258">
        <f t="shared" si="319"/>
        <v>0</v>
      </c>
      <c r="S2258">
        <f t="shared" si="320"/>
        <v>0</v>
      </c>
      <c r="T2258" t="str">
        <f t="shared" si="321"/>
        <v>Jul</v>
      </c>
      <c r="U2258" t="str">
        <f t="shared" si="322"/>
        <v>Jul-2025</v>
      </c>
      <c r="V2258" s="3">
        <f t="shared" si="323"/>
        <v>45839</v>
      </c>
      <c r="W2258" t="str">
        <f>VLOOKUP(D2258,Products!A:G,3,FALSE)</f>
        <v>Home &amp; Kitchen</v>
      </c>
      <c r="X2258" t="str">
        <f>VLOOKUP(D2258,Products!A:G,2,FALSE)</f>
        <v>Air Fryer</v>
      </c>
    </row>
    <row r="2259" spans="1:24">
      <c r="A2259" s="1" t="s">
        <v>4071</v>
      </c>
      <c r="B2259" s="2">
        <v>45537</v>
      </c>
      <c r="C2259" s="1" t="s">
        <v>814</v>
      </c>
      <c r="D2259" s="1" t="s">
        <v>1768</v>
      </c>
      <c r="E2259" s="1">
        <v>1</v>
      </c>
      <c r="F2259" s="1">
        <v>399</v>
      </c>
      <c r="G2259" s="1">
        <v>79.8</v>
      </c>
      <c r="H2259" s="1" t="s">
        <v>1805</v>
      </c>
      <c r="I2259" s="1" t="s">
        <v>1802</v>
      </c>
      <c r="J2259" s="1" t="s">
        <v>1809</v>
      </c>
      <c r="K2259" s="1" t="s">
        <v>1803</v>
      </c>
      <c r="L2259" s="1">
        <v>70</v>
      </c>
      <c r="M2259" s="1">
        <v>322</v>
      </c>
      <c r="N2259">
        <f t="shared" si="315"/>
        <v>319.2</v>
      </c>
      <c r="O2259">
        <f t="shared" si="316"/>
        <v>322</v>
      </c>
      <c r="P2259">
        <f t="shared" si="317"/>
        <v>-2.8000000000000114</v>
      </c>
      <c r="Q2259">
        <f t="shared" si="318"/>
        <v>-8.7719298245614395E-3</v>
      </c>
      <c r="R2259">
        <f t="shared" si="319"/>
        <v>319.2</v>
      </c>
      <c r="S2259">
        <f t="shared" si="320"/>
        <v>-2.8000000000000114</v>
      </c>
      <c r="T2259" t="str">
        <f t="shared" si="321"/>
        <v>Sep</v>
      </c>
      <c r="U2259" t="str">
        <f t="shared" si="322"/>
        <v>Sep-2024</v>
      </c>
      <c r="V2259" s="3">
        <f t="shared" si="323"/>
        <v>45536</v>
      </c>
      <c r="W2259" t="str">
        <f>VLOOKUP(D2259,Products!A:G,3,FALSE)</f>
        <v>Beauty &amp; Personal Care</v>
      </c>
      <c r="X2259" t="str">
        <f>VLOOKUP(D2259,Products!A:G,2,FALSE)</f>
        <v>Skin Care Kit</v>
      </c>
    </row>
    <row r="2260" spans="1:24">
      <c r="A2260" s="1" t="s">
        <v>4072</v>
      </c>
      <c r="B2260" s="2">
        <v>45640</v>
      </c>
      <c r="C2260" s="1" t="s">
        <v>1434</v>
      </c>
      <c r="D2260" s="1" t="s">
        <v>1728</v>
      </c>
      <c r="E2260" s="1">
        <v>1</v>
      </c>
      <c r="F2260" s="1">
        <v>4999</v>
      </c>
      <c r="G2260" s="1">
        <v>749.85</v>
      </c>
      <c r="H2260" s="1" t="s">
        <v>1821</v>
      </c>
      <c r="I2260" s="1" t="s">
        <v>1802</v>
      </c>
      <c r="J2260" s="1" t="s">
        <v>1802</v>
      </c>
      <c r="K2260" s="1" t="s">
        <v>1810</v>
      </c>
      <c r="L2260" s="1">
        <v>70</v>
      </c>
      <c r="M2260" s="1">
        <v>3040</v>
      </c>
      <c r="N2260">
        <f t="shared" si="315"/>
        <v>4249.1499999999996</v>
      </c>
      <c r="O2260">
        <f t="shared" si="316"/>
        <v>3040</v>
      </c>
      <c r="P2260">
        <f t="shared" si="317"/>
        <v>1209.1499999999996</v>
      </c>
      <c r="Q2260">
        <f t="shared" si="318"/>
        <v>0.28456279491192349</v>
      </c>
      <c r="R2260">
        <f t="shared" si="319"/>
        <v>4249.1499999999996</v>
      </c>
      <c r="S2260">
        <f t="shared" si="320"/>
        <v>1209.1499999999996</v>
      </c>
      <c r="T2260" t="str">
        <f t="shared" si="321"/>
        <v>Dec</v>
      </c>
      <c r="U2260" t="str">
        <f t="shared" si="322"/>
        <v>Dec-2024</v>
      </c>
      <c r="V2260" s="3">
        <f t="shared" si="323"/>
        <v>45627</v>
      </c>
      <c r="W2260" t="str">
        <f>VLOOKUP(D2260,Products!A:G,3,FALSE)</f>
        <v>Home &amp; Kitchen</v>
      </c>
      <c r="X2260" t="str">
        <f>VLOOKUP(D2260,Products!A:G,2,FALSE)</f>
        <v>Air Fryer</v>
      </c>
    </row>
    <row r="2261" spans="1:24">
      <c r="A2261" s="1" t="s">
        <v>4073</v>
      </c>
      <c r="B2261" s="2">
        <v>45767</v>
      </c>
      <c r="C2261" s="1" t="s">
        <v>1106</v>
      </c>
      <c r="D2261" s="1" t="s">
        <v>1700</v>
      </c>
      <c r="E2261" s="1">
        <v>3</v>
      </c>
      <c r="F2261" s="1">
        <v>8999</v>
      </c>
      <c r="G2261" s="1">
        <v>6749.25</v>
      </c>
      <c r="H2261" s="1" t="s">
        <v>1801</v>
      </c>
      <c r="I2261" s="1" t="s">
        <v>1802</v>
      </c>
      <c r="J2261" s="1" t="s">
        <v>1809</v>
      </c>
      <c r="K2261" s="1" t="s">
        <v>1807</v>
      </c>
      <c r="L2261" s="1">
        <v>100</v>
      </c>
      <c r="M2261" s="1">
        <v>6419</v>
      </c>
      <c r="N2261">
        <f t="shared" si="315"/>
        <v>20247.75</v>
      </c>
      <c r="O2261">
        <f t="shared" si="316"/>
        <v>19257</v>
      </c>
      <c r="P2261">
        <f t="shared" si="317"/>
        <v>990.75</v>
      </c>
      <c r="Q2261">
        <f t="shared" si="318"/>
        <v>4.8931362744008597E-2</v>
      </c>
      <c r="R2261">
        <f t="shared" si="319"/>
        <v>20247.75</v>
      </c>
      <c r="S2261">
        <f t="shared" si="320"/>
        <v>990.75</v>
      </c>
      <c r="T2261" t="str">
        <f t="shared" si="321"/>
        <v>Apr</v>
      </c>
      <c r="U2261" t="str">
        <f t="shared" si="322"/>
        <v>Apr-2025</v>
      </c>
      <c r="V2261" s="3">
        <f t="shared" si="323"/>
        <v>45748</v>
      </c>
      <c r="W2261" t="str">
        <f>VLOOKUP(D2261,Products!A:G,3,FALSE)</f>
        <v>Fashion</v>
      </c>
      <c r="X2261" t="str">
        <f>VLOOKUP(D2261,Products!A:G,2,FALSE)</f>
        <v>T-Shirt</v>
      </c>
    </row>
    <row r="2262" spans="1:24">
      <c r="A2262" s="1" t="s">
        <v>4074</v>
      </c>
      <c r="B2262" s="2">
        <v>45506</v>
      </c>
      <c r="C2262" s="1" t="s">
        <v>1598</v>
      </c>
      <c r="D2262" s="1" t="s">
        <v>1683</v>
      </c>
      <c r="E2262" s="1">
        <v>2</v>
      </c>
      <c r="F2262" s="1">
        <v>999</v>
      </c>
      <c r="G2262" s="1">
        <v>0</v>
      </c>
      <c r="H2262" s="1" t="s">
        <v>1823</v>
      </c>
      <c r="I2262" s="1" t="s">
        <v>1802</v>
      </c>
      <c r="J2262" s="1" t="s">
        <v>1802</v>
      </c>
      <c r="K2262" s="1" t="s">
        <v>1803</v>
      </c>
      <c r="L2262" s="1">
        <v>40</v>
      </c>
      <c r="M2262" s="1">
        <v>603</v>
      </c>
      <c r="N2262">
        <f t="shared" si="315"/>
        <v>1998</v>
      </c>
      <c r="O2262">
        <f t="shared" si="316"/>
        <v>1206</v>
      </c>
      <c r="P2262">
        <f t="shared" si="317"/>
        <v>792</v>
      </c>
      <c r="Q2262">
        <f t="shared" si="318"/>
        <v>0.3963963963963964</v>
      </c>
      <c r="R2262">
        <f t="shared" si="319"/>
        <v>1998</v>
      </c>
      <c r="S2262">
        <f t="shared" si="320"/>
        <v>792</v>
      </c>
      <c r="T2262" t="str">
        <f t="shared" si="321"/>
        <v>Aug</v>
      </c>
      <c r="U2262" t="str">
        <f t="shared" si="322"/>
        <v>Aug-2024</v>
      </c>
      <c r="V2262" s="3">
        <f t="shared" si="323"/>
        <v>45505</v>
      </c>
      <c r="W2262" t="str">
        <f>VLOOKUP(D2262,Products!A:G,3,FALSE)</f>
        <v>Electronics</v>
      </c>
      <c r="X2262" t="str">
        <f>VLOOKUP(D2262,Products!A:G,2,FALSE)</f>
        <v>Smartwatch</v>
      </c>
    </row>
    <row r="2263" spans="1:24">
      <c r="A2263" s="1" t="s">
        <v>4075</v>
      </c>
      <c r="B2263" s="2">
        <v>45748</v>
      </c>
      <c r="C2263" s="1" t="s">
        <v>777</v>
      </c>
      <c r="D2263" s="1" t="s">
        <v>1717</v>
      </c>
      <c r="E2263" s="1">
        <v>2</v>
      </c>
      <c r="F2263" s="1">
        <v>399</v>
      </c>
      <c r="G2263" s="1">
        <v>159.6</v>
      </c>
      <c r="H2263" s="1" t="s">
        <v>1821</v>
      </c>
      <c r="I2263" s="1" t="s">
        <v>1802</v>
      </c>
      <c r="J2263" s="1" t="s">
        <v>1802</v>
      </c>
      <c r="K2263" s="1" t="s">
        <v>1813</v>
      </c>
      <c r="L2263" s="1">
        <v>50</v>
      </c>
      <c r="M2263" s="1">
        <v>226</v>
      </c>
      <c r="N2263">
        <f t="shared" si="315"/>
        <v>638.4</v>
      </c>
      <c r="O2263">
        <f t="shared" si="316"/>
        <v>452</v>
      </c>
      <c r="P2263">
        <f t="shared" si="317"/>
        <v>186.39999999999998</v>
      </c>
      <c r="Q2263">
        <f t="shared" si="318"/>
        <v>0.29197994987468667</v>
      </c>
      <c r="R2263">
        <f t="shared" si="319"/>
        <v>638.4</v>
      </c>
      <c r="S2263">
        <f t="shared" si="320"/>
        <v>186.39999999999998</v>
      </c>
      <c r="T2263" t="str">
        <f t="shared" si="321"/>
        <v>Apr</v>
      </c>
      <c r="U2263" t="str">
        <f t="shared" si="322"/>
        <v>Apr-2025</v>
      </c>
      <c r="V2263" s="3">
        <f t="shared" si="323"/>
        <v>45748</v>
      </c>
      <c r="W2263" t="str">
        <f>VLOOKUP(D2263,Products!A:G,3,FALSE)</f>
        <v>Fashion</v>
      </c>
      <c r="X2263" t="str">
        <f>VLOOKUP(D2263,Products!A:G,2,FALSE)</f>
        <v>Backpack</v>
      </c>
    </row>
    <row r="2264" spans="1:24">
      <c r="A2264" s="1" t="s">
        <v>4076</v>
      </c>
      <c r="B2264" s="2">
        <v>45581</v>
      </c>
      <c r="C2264" s="1" t="s">
        <v>1050</v>
      </c>
      <c r="D2264" s="1" t="s">
        <v>1756</v>
      </c>
      <c r="E2264" s="1">
        <v>1</v>
      </c>
      <c r="F2264" s="1">
        <v>299</v>
      </c>
      <c r="G2264" s="1">
        <v>0</v>
      </c>
      <c r="H2264" s="1" t="s">
        <v>1805</v>
      </c>
      <c r="I2264" s="1" t="s">
        <v>1802</v>
      </c>
      <c r="J2264" s="1" t="s">
        <v>1802</v>
      </c>
      <c r="K2264" s="1" t="s">
        <v>1810</v>
      </c>
      <c r="L2264" s="1">
        <v>40</v>
      </c>
      <c r="M2264" s="1">
        <v>223</v>
      </c>
      <c r="N2264">
        <f t="shared" si="315"/>
        <v>299</v>
      </c>
      <c r="O2264">
        <f t="shared" si="316"/>
        <v>223</v>
      </c>
      <c r="P2264">
        <f t="shared" si="317"/>
        <v>76</v>
      </c>
      <c r="Q2264">
        <f t="shared" si="318"/>
        <v>0.25418060200668896</v>
      </c>
      <c r="R2264">
        <f t="shared" si="319"/>
        <v>299</v>
      </c>
      <c r="S2264">
        <f t="shared" si="320"/>
        <v>76</v>
      </c>
      <c r="T2264" t="str">
        <f t="shared" si="321"/>
        <v>Oct</v>
      </c>
      <c r="U2264" t="str">
        <f t="shared" si="322"/>
        <v>Oct-2024</v>
      </c>
      <c r="V2264" s="3">
        <f t="shared" si="323"/>
        <v>45566</v>
      </c>
      <c r="W2264" t="str">
        <f>VLOOKUP(D2264,Products!A:G,3,FALSE)</f>
        <v>Beauty &amp; Personal Care</v>
      </c>
      <c r="X2264" t="str">
        <f>VLOOKUP(D2264,Products!A:G,2,FALSE)</f>
        <v>Shampoo</v>
      </c>
    </row>
    <row r="2265" spans="1:24">
      <c r="A2265" s="1" t="s">
        <v>4077</v>
      </c>
      <c r="B2265" s="2">
        <v>45400</v>
      </c>
      <c r="C2265" s="1" t="s">
        <v>1287</v>
      </c>
      <c r="D2265" s="1" t="s">
        <v>1706</v>
      </c>
      <c r="E2265" s="1">
        <v>1</v>
      </c>
      <c r="F2265" s="1">
        <v>799</v>
      </c>
      <c r="G2265" s="1">
        <v>0</v>
      </c>
      <c r="H2265" s="1" t="s">
        <v>1805</v>
      </c>
      <c r="I2265" s="1" t="s">
        <v>1815</v>
      </c>
      <c r="J2265" s="1" t="s">
        <v>1815</v>
      </c>
      <c r="K2265" s="1" t="s">
        <v>1813</v>
      </c>
      <c r="L2265" s="1">
        <v>40</v>
      </c>
      <c r="M2265" s="1">
        <v>526</v>
      </c>
      <c r="N2265">
        <f t="shared" si="315"/>
        <v>799</v>
      </c>
      <c r="O2265">
        <f t="shared" si="316"/>
        <v>526</v>
      </c>
      <c r="P2265">
        <f t="shared" si="317"/>
        <v>273</v>
      </c>
      <c r="Q2265">
        <f t="shared" si="318"/>
        <v>0.34167709637046306</v>
      </c>
      <c r="R2265">
        <f t="shared" si="319"/>
        <v>0</v>
      </c>
      <c r="S2265">
        <f t="shared" si="320"/>
        <v>0</v>
      </c>
      <c r="T2265" t="str">
        <f t="shared" si="321"/>
        <v>Apr</v>
      </c>
      <c r="U2265" t="str">
        <f t="shared" si="322"/>
        <v>Apr-2024</v>
      </c>
      <c r="V2265" s="3">
        <f t="shared" si="323"/>
        <v>45383</v>
      </c>
      <c r="W2265" t="str">
        <f>VLOOKUP(D2265,Products!A:G,3,FALSE)</f>
        <v>Fashion</v>
      </c>
      <c r="X2265" t="str">
        <f>VLOOKUP(D2265,Products!A:G,2,FALSE)</f>
        <v>Jeans</v>
      </c>
    </row>
    <row r="2266" spans="1:24">
      <c r="A2266" s="1" t="s">
        <v>4078</v>
      </c>
      <c r="B2266" s="2">
        <v>45773</v>
      </c>
      <c r="C2266" s="1" t="s">
        <v>1382</v>
      </c>
      <c r="D2266" s="1" t="s">
        <v>1717</v>
      </c>
      <c r="E2266" s="1">
        <v>4</v>
      </c>
      <c r="F2266" s="1">
        <v>399</v>
      </c>
      <c r="G2266" s="1">
        <v>0</v>
      </c>
      <c r="H2266" s="1" t="s">
        <v>1805</v>
      </c>
      <c r="I2266" s="1" t="s">
        <v>1815</v>
      </c>
      <c r="J2266" s="1" t="s">
        <v>1815</v>
      </c>
      <c r="K2266" s="1" t="s">
        <v>1813</v>
      </c>
      <c r="L2266" s="1">
        <v>60</v>
      </c>
      <c r="M2266" s="1">
        <v>226</v>
      </c>
      <c r="N2266">
        <f t="shared" si="315"/>
        <v>1596</v>
      </c>
      <c r="O2266">
        <f t="shared" si="316"/>
        <v>904</v>
      </c>
      <c r="P2266">
        <f t="shared" si="317"/>
        <v>692</v>
      </c>
      <c r="Q2266">
        <f t="shared" si="318"/>
        <v>0.43358395989974935</v>
      </c>
      <c r="R2266">
        <f t="shared" si="319"/>
        <v>0</v>
      </c>
      <c r="S2266">
        <f t="shared" si="320"/>
        <v>0</v>
      </c>
      <c r="T2266" t="str">
        <f t="shared" si="321"/>
        <v>Apr</v>
      </c>
      <c r="U2266" t="str">
        <f t="shared" si="322"/>
        <v>Apr-2025</v>
      </c>
      <c r="V2266" s="3">
        <f t="shared" si="323"/>
        <v>45748</v>
      </c>
      <c r="W2266" t="str">
        <f>VLOOKUP(D2266,Products!A:G,3,FALSE)</f>
        <v>Fashion</v>
      </c>
      <c r="X2266" t="str">
        <f>VLOOKUP(D2266,Products!A:G,2,FALSE)</f>
        <v>Backpack</v>
      </c>
    </row>
    <row r="2267" spans="1:24">
      <c r="A2267" s="1" t="s">
        <v>4079</v>
      </c>
      <c r="B2267" s="2">
        <v>45717</v>
      </c>
      <c r="C2267" s="1" t="s">
        <v>441</v>
      </c>
      <c r="D2267" s="1" t="s">
        <v>1794</v>
      </c>
      <c r="E2267" s="1">
        <v>3</v>
      </c>
      <c r="F2267" s="1">
        <v>299</v>
      </c>
      <c r="G2267" s="1">
        <v>0</v>
      </c>
      <c r="H2267" s="1" t="s">
        <v>1823</v>
      </c>
      <c r="I2267" s="1" t="s">
        <v>1802</v>
      </c>
      <c r="J2267" s="1" t="s">
        <v>1802</v>
      </c>
      <c r="K2267" s="1" t="s">
        <v>1817</v>
      </c>
      <c r="L2267" s="1">
        <v>80</v>
      </c>
      <c r="M2267" s="1">
        <v>168</v>
      </c>
      <c r="N2267">
        <f t="shared" si="315"/>
        <v>897</v>
      </c>
      <c r="O2267">
        <f t="shared" si="316"/>
        <v>504</v>
      </c>
      <c r="P2267">
        <f t="shared" si="317"/>
        <v>393</v>
      </c>
      <c r="Q2267">
        <f t="shared" si="318"/>
        <v>0.43812709030100333</v>
      </c>
      <c r="R2267">
        <f t="shared" si="319"/>
        <v>897</v>
      </c>
      <c r="S2267">
        <f t="shared" si="320"/>
        <v>393</v>
      </c>
      <c r="T2267" t="str">
        <f t="shared" si="321"/>
        <v>Mar</v>
      </c>
      <c r="U2267" t="str">
        <f t="shared" si="322"/>
        <v>Mar-2025</v>
      </c>
      <c r="V2267" s="3">
        <f t="shared" si="323"/>
        <v>45717</v>
      </c>
      <c r="W2267" t="str">
        <f>VLOOKUP(D2267,Products!A:G,3,FALSE)</f>
        <v>Sports &amp; Fitness</v>
      </c>
      <c r="X2267" t="str">
        <f>VLOOKUP(D2267,Products!A:G,2,FALSE)</f>
        <v>Fitness Band</v>
      </c>
    </row>
    <row r="2268" spans="1:24">
      <c r="A2268" s="1" t="s">
        <v>4080</v>
      </c>
      <c r="B2268" s="2">
        <v>45803</v>
      </c>
      <c r="C2268" s="1" t="s">
        <v>1364</v>
      </c>
      <c r="D2268" s="1" t="s">
        <v>1704</v>
      </c>
      <c r="E2268" s="1">
        <v>4</v>
      </c>
      <c r="F2268" s="1">
        <v>599</v>
      </c>
      <c r="G2268" s="1">
        <v>599</v>
      </c>
      <c r="H2268" s="1" t="s">
        <v>1812</v>
      </c>
      <c r="I2268" s="1" t="s">
        <v>1802</v>
      </c>
      <c r="J2268" s="1" t="s">
        <v>1802</v>
      </c>
      <c r="K2268" s="1" t="s">
        <v>1813</v>
      </c>
      <c r="L2268" s="1">
        <v>60</v>
      </c>
      <c r="M2268" s="1">
        <v>363</v>
      </c>
      <c r="N2268">
        <f t="shared" si="315"/>
        <v>1797</v>
      </c>
      <c r="O2268">
        <f t="shared" si="316"/>
        <v>1452</v>
      </c>
      <c r="P2268">
        <f t="shared" si="317"/>
        <v>345</v>
      </c>
      <c r="Q2268">
        <f t="shared" si="318"/>
        <v>0.19198664440734559</v>
      </c>
      <c r="R2268">
        <f t="shared" si="319"/>
        <v>1797</v>
      </c>
      <c r="S2268">
        <f t="shared" si="320"/>
        <v>345</v>
      </c>
      <c r="T2268" t="str">
        <f t="shared" si="321"/>
        <v>May</v>
      </c>
      <c r="U2268" t="str">
        <f t="shared" si="322"/>
        <v>May-2025</v>
      </c>
      <c r="V2268" s="3">
        <f t="shared" si="323"/>
        <v>45778</v>
      </c>
      <c r="W2268" t="str">
        <f>VLOOKUP(D2268,Products!A:G,3,FALSE)</f>
        <v>Fashion</v>
      </c>
      <c r="X2268" t="str">
        <f>VLOOKUP(D2268,Products!A:G,2,FALSE)</f>
        <v>Jeans</v>
      </c>
    </row>
    <row r="2269" spans="1:24">
      <c r="A2269" s="1" t="s">
        <v>4081</v>
      </c>
      <c r="B2269" s="2">
        <v>45643</v>
      </c>
      <c r="C2269" s="1" t="s">
        <v>1306</v>
      </c>
      <c r="D2269" s="1" t="s">
        <v>1764</v>
      </c>
      <c r="E2269" s="1">
        <v>2</v>
      </c>
      <c r="F2269" s="1">
        <v>499</v>
      </c>
      <c r="G2269" s="1">
        <v>149.69999999999999</v>
      </c>
      <c r="H2269" s="1" t="s">
        <v>1805</v>
      </c>
      <c r="I2269" s="1" t="s">
        <v>1802</v>
      </c>
      <c r="J2269" s="1" t="s">
        <v>1802</v>
      </c>
      <c r="K2269" s="1" t="s">
        <v>1810</v>
      </c>
      <c r="L2269" s="1">
        <v>80</v>
      </c>
      <c r="M2269" s="1">
        <v>334</v>
      </c>
      <c r="N2269">
        <f t="shared" si="315"/>
        <v>848.3</v>
      </c>
      <c r="O2269">
        <f t="shared" si="316"/>
        <v>668</v>
      </c>
      <c r="P2269">
        <f t="shared" si="317"/>
        <v>180.29999999999995</v>
      </c>
      <c r="Q2269">
        <f t="shared" si="318"/>
        <v>0.21254273252387124</v>
      </c>
      <c r="R2269">
        <f t="shared" si="319"/>
        <v>848.3</v>
      </c>
      <c r="S2269">
        <f t="shared" si="320"/>
        <v>180.29999999999995</v>
      </c>
      <c r="T2269" t="str">
        <f t="shared" si="321"/>
        <v>Dec</v>
      </c>
      <c r="U2269" t="str">
        <f t="shared" si="322"/>
        <v>Dec-2024</v>
      </c>
      <c r="V2269" s="3">
        <f t="shared" si="323"/>
        <v>45627</v>
      </c>
      <c r="W2269" t="str">
        <f>VLOOKUP(D2269,Products!A:G,3,FALSE)</f>
        <v>Beauty &amp; Personal Care</v>
      </c>
      <c r="X2269" t="str">
        <f>VLOOKUP(D2269,Products!A:G,2,FALSE)</f>
        <v>Skin Care Kit</v>
      </c>
    </row>
    <row r="2270" spans="1:24">
      <c r="A2270" s="1" t="s">
        <v>4082</v>
      </c>
      <c r="B2270" s="2">
        <v>45811</v>
      </c>
      <c r="C2270" s="1" t="s">
        <v>931</v>
      </c>
      <c r="D2270" s="1" t="s">
        <v>1721</v>
      </c>
      <c r="E2270" s="1">
        <v>1</v>
      </c>
      <c r="F2270" s="1">
        <v>799</v>
      </c>
      <c r="G2270" s="1">
        <v>79.900000000000006</v>
      </c>
      <c r="H2270" s="1" t="s">
        <v>1823</v>
      </c>
      <c r="I2270" s="1" t="s">
        <v>1802</v>
      </c>
      <c r="J2270" s="1" t="s">
        <v>1809</v>
      </c>
      <c r="K2270" s="1" t="s">
        <v>1803</v>
      </c>
      <c r="L2270" s="1">
        <v>100</v>
      </c>
      <c r="M2270" s="1">
        <v>639</v>
      </c>
      <c r="N2270">
        <f t="shared" si="315"/>
        <v>719.1</v>
      </c>
      <c r="O2270">
        <f t="shared" si="316"/>
        <v>639</v>
      </c>
      <c r="P2270">
        <f t="shared" si="317"/>
        <v>80.100000000000023</v>
      </c>
      <c r="Q2270">
        <f t="shared" si="318"/>
        <v>0.11138923654568213</v>
      </c>
      <c r="R2270">
        <f t="shared" si="319"/>
        <v>719.1</v>
      </c>
      <c r="S2270">
        <f t="shared" si="320"/>
        <v>80.100000000000023</v>
      </c>
      <c r="T2270" t="str">
        <f t="shared" si="321"/>
        <v>Jun</v>
      </c>
      <c r="U2270" t="str">
        <f t="shared" si="322"/>
        <v>Jun-2025</v>
      </c>
      <c r="V2270" s="3">
        <f t="shared" si="323"/>
        <v>45809</v>
      </c>
      <c r="W2270" t="str">
        <f>VLOOKUP(D2270,Products!A:G,3,FALSE)</f>
        <v>Fashion</v>
      </c>
      <c r="X2270" t="str">
        <f>VLOOKUP(D2270,Products!A:G,2,FALSE)</f>
        <v>Backpack</v>
      </c>
    </row>
    <row r="2271" spans="1:24">
      <c r="A2271" s="1" t="s">
        <v>4083</v>
      </c>
      <c r="B2271" s="2">
        <v>45641</v>
      </c>
      <c r="C2271" s="1" t="s">
        <v>1641</v>
      </c>
      <c r="D2271" s="1" t="s">
        <v>1688</v>
      </c>
      <c r="E2271" s="1">
        <v>2</v>
      </c>
      <c r="F2271" s="1">
        <v>999</v>
      </c>
      <c r="G2271" s="1">
        <v>99.9</v>
      </c>
      <c r="H2271" s="1" t="s">
        <v>1823</v>
      </c>
      <c r="I2271" s="1" t="s">
        <v>1802</v>
      </c>
      <c r="J2271" s="1" t="s">
        <v>1802</v>
      </c>
      <c r="K2271" s="1" t="s">
        <v>1807</v>
      </c>
      <c r="L2271" s="1">
        <v>70</v>
      </c>
      <c r="M2271" s="1">
        <v>813</v>
      </c>
      <c r="N2271">
        <f t="shared" si="315"/>
        <v>1898.1</v>
      </c>
      <c r="O2271">
        <f t="shared" si="316"/>
        <v>1626</v>
      </c>
      <c r="P2271">
        <f t="shared" si="317"/>
        <v>272.09999999999991</v>
      </c>
      <c r="Q2271">
        <f t="shared" si="318"/>
        <v>0.14335388019598541</v>
      </c>
      <c r="R2271">
        <f t="shared" si="319"/>
        <v>1898.1</v>
      </c>
      <c r="S2271">
        <f t="shared" si="320"/>
        <v>272.09999999999991</v>
      </c>
      <c r="T2271" t="str">
        <f t="shared" si="321"/>
        <v>Dec</v>
      </c>
      <c r="U2271" t="str">
        <f t="shared" si="322"/>
        <v>Dec-2024</v>
      </c>
      <c r="V2271" s="3">
        <f t="shared" si="323"/>
        <v>45627</v>
      </c>
      <c r="W2271" t="str">
        <f>VLOOKUP(D2271,Products!A:G,3,FALSE)</f>
        <v>Electronics</v>
      </c>
      <c r="X2271" t="str">
        <f>VLOOKUP(D2271,Products!A:G,2,FALSE)</f>
        <v>Smartwatch</v>
      </c>
    </row>
    <row r="2272" spans="1:24">
      <c r="A2272" s="1" t="s">
        <v>4084</v>
      </c>
      <c r="B2272" s="2">
        <v>45806</v>
      </c>
      <c r="C2272" s="1" t="s">
        <v>1151</v>
      </c>
      <c r="D2272" s="1" t="s">
        <v>1692</v>
      </c>
      <c r="E2272" s="1">
        <v>1</v>
      </c>
      <c r="F2272" s="1">
        <v>499</v>
      </c>
      <c r="G2272" s="1">
        <v>0</v>
      </c>
      <c r="H2272" s="1" t="s">
        <v>1801</v>
      </c>
      <c r="I2272" s="1" t="s">
        <v>1815</v>
      </c>
      <c r="J2272" s="1" t="s">
        <v>1815</v>
      </c>
      <c r="K2272" s="1" t="s">
        <v>1817</v>
      </c>
      <c r="L2272" s="1">
        <v>50</v>
      </c>
      <c r="M2272" s="1">
        <v>403</v>
      </c>
      <c r="N2272">
        <f t="shared" si="315"/>
        <v>499</v>
      </c>
      <c r="O2272">
        <f t="shared" si="316"/>
        <v>403</v>
      </c>
      <c r="P2272">
        <f t="shared" si="317"/>
        <v>96</v>
      </c>
      <c r="Q2272">
        <f t="shared" si="318"/>
        <v>0.19238476953907815</v>
      </c>
      <c r="R2272">
        <f t="shared" si="319"/>
        <v>0</v>
      </c>
      <c r="S2272">
        <f t="shared" si="320"/>
        <v>0</v>
      </c>
      <c r="T2272" t="str">
        <f t="shared" si="321"/>
        <v>May</v>
      </c>
      <c r="U2272" t="str">
        <f t="shared" si="322"/>
        <v>May-2025</v>
      </c>
      <c r="V2272" s="3">
        <f t="shared" si="323"/>
        <v>45778</v>
      </c>
      <c r="W2272" t="str">
        <f>VLOOKUP(D2272,Products!A:G,3,FALSE)</f>
        <v>Electronics</v>
      </c>
      <c r="X2272" t="str">
        <f>VLOOKUP(D2272,Products!A:G,2,FALSE)</f>
        <v>Power Bank</v>
      </c>
    </row>
    <row r="2273" spans="1:24">
      <c r="A2273" s="1" t="s">
        <v>4085</v>
      </c>
      <c r="B2273" s="2">
        <v>45611</v>
      </c>
      <c r="C2273" s="1" t="s">
        <v>984</v>
      </c>
      <c r="D2273" s="1" t="s">
        <v>1792</v>
      </c>
      <c r="E2273" s="1">
        <v>1</v>
      </c>
      <c r="F2273" s="1">
        <v>399</v>
      </c>
      <c r="G2273" s="1">
        <v>59.85</v>
      </c>
      <c r="H2273" s="1" t="s">
        <v>1805</v>
      </c>
      <c r="I2273" s="1" t="s">
        <v>1802</v>
      </c>
      <c r="J2273" s="1" t="s">
        <v>1802</v>
      </c>
      <c r="K2273" s="1" t="s">
        <v>1817</v>
      </c>
      <c r="L2273" s="1">
        <v>60</v>
      </c>
      <c r="M2273" s="1">
        <v>244</v>
      </c>
      <c r="N2273">
        <f t="shared" si="315"/>
        <v>339.15</v>
      </c>
      <c r="O2273">
        <f t="shared" si="316"/>
        <v>244</v>
      </c>
      <c r="P2273">
        <f t="shared" si="317"/>
        <v>95.149999999999977</v>
      </c>
      <c r="Q2273">
        <f t="shared" si="318"/>
        <v>0.28055432699395544</v>
      </c>
      <c r="R2273">
        <f t="shared" si="319"/>
        <v>339.15</v>
      </c>
      <c r="S2273">
        <f t="shared" si="320"/>
        <v>95.149999999999977</v>
      </c>
      <c r="T2273" t="str">
        <f t="shared" si="321"/>
        <v>Nov</v>
      </c>
      <c r="U2273" t="str">
        <f t="shared" si="322"/>
        <v>Nov-2024</v>
      </c>
      <c r="V2273" s="3">
        <f t="shared" si="323"/>
        <v>45597</v>
      </c>
      <c r="W2273" t="str">
        <f>VLOOKUP(D2273,Products!A:G,3,FALSE)</f>
        <v>Sports &amp; Fitness</v>
      </c>
      <c r="X2273" t="str">
        <f>VLOOKUP(D2273,Products!A:G,2,FALSE)</f>
        <v>Fitness Band</v>
      </c>
    </row>
    <row r="2274" spans="1:24">
      <c r="A2274" s="1" t="s">
        <v>4086</v>
      </c>
      <c r="B2274" s="2">
        <v>45707</v>
      </c>
      <c r="C2274" s="1" t="s">
        <v>821</v>
      </c>
      <c r="D2274" s="1" t="s">
        <v>1771</v>
      </c>
      <c r="E2274" s="1">
        <v>4</v>
      </c>
      <c r="F2274" s="1">
        <v>399</v>
      </c>
      <c r="G2274" s="1">
        <v>399</v>
      </c>
      <c r="H2274" s="1" t="s">
        <v>1823</v>
      </c>
      <c r="I2274" s="1" t="s">
        <v>1802</v>
      </c>
      <c r="J2274" s="1" t="s">
        <v>1802</v>
      </c>
      <c r="K2274" s="1" t="s">
        <v>1819</v>
      </c>
      <c r="L2274" s="1">
        <v>60</v>
      </c>
      <c r="M2274" s="1">
        <v>257</v>
      </c>
      <c r="N2274">
        <f t="shared" si="315"/>
        <v>1197</v>
      </c>
      <c r="O2274">
        <f t="shared" si="316"/>
        <v>1028</v>
      </c>
      <c r="P2274">
        <f t="shared" si="317"/>
        <v>169</v>
      </c>
      <c r="Q2274">
        <f t="shared" si="318"/>
        <v>0.14118629908103592</v>
      </c>
      <c r="R2274">
        <f t="shared" si="319"/>
        <v>1197</v>
      </c>
      <c r="S2274">
        <f t="shared" si="320"/>
        <v>169</v>
      </c>
      <c r="T2274" t="str">
        <f t="shared" si="321"/>
        <v>Feb</v>
      </c>
      <c r="U2274" t="str">
        <f t="shared" si="322"/>
        <v>Feb-2025</v>
      </c>
      <c r="V2274" s="3">
        <f t="shared" si="323"/>
        <v>45689</v>
      </c>
      <c r="W2274" t="str">
        <f>VLOOKUP(D2274,Products!A:G,3,FALSE)</f>
        <v>Beauty &amp; Personal Care</v>
      </c>
      <c r="X2274" t="str">
        <f>VLOOKUP(D2274,Products!A:G,2,FALSE)</f>
        <v>Perfume</v>
      </c>
    </row>
    <row r="2275" spans="1:24">
      <c r="A2275" s="1" t="s">
        <v>4087</v>
      </c>
      <c r="B2275" s="2">
        <v>45539</v>
      </c>
      <c r="C2275" s="1" t="s">
        <v>256</v>
      </c>
      <c r="D2275" s="1" t="s">
        <v>1743</v>
      </c>
      <c r="E2275" s="1">
        <v>2</v>
      </c>
      <c r="F2275" s="1">
        <v>299</v>
      </c>
      <c r="G2275" s="1">
        <v>89.7</v>
      </c>
      <c r="H2275" s="1" t="s">
        <v>1801</v>
      </c>
      <c r="I2275" s="1" t="s">
        <v>1802</v>
      </c>
      <c r="J2275" s="1" t="s">
        <v>1802</v>
      </c>
      <c r="K2275" s="1" t="s">
        <v>1803</v>
      </c>
      <c r="L2275" s="1">
        <v>60</v>
      </c>
      <c r="M2275" s="1">
        <v>188</v>
      </c>
      <c r="N2275">
        <f t="shared" si="315"/>
        <v>508.3</v>
      </c>
      <c r="O2275">
        <f t="shared" si="316"/>
        <v>376</v>
      </c>
      <c r="P2275">
        <f t="shared" si="317"/>
        <v>132.30000000000001</v>
      </c>
      <c r="Q2275">
        <f t="shared" si="318"/>
        <v>0.26027936258115286</v>
      </c>
      <c r="R2275">
        <f t="shared" si="319"/>
        <v>508.3</v>
      </c>
      <c r="S2275">
        <f t="shared" si="320"/>
        <v>132.30000000000001</v>
      </c>
      <c r="T2275" t="str">
        <f t="shared" si="321"/>
        <v>Sep</v>
      </c>
      <c r="U2275" t="str">
        <f t="shared" si="322"/>
        <v>Sep-2024</v>
      </c>
      <c r="V2275" s="3">
        <f t="shared" si="323"/>
        <v>45536</v>
      </c>
      <c r="W2275" t="str">
        <f>VLOOKUP(D2275,Products!A:G,3,FALSE)</f>
        <v>Home &amp; Kitchen</v>
      </c>
      <c r="X2275" t="str">
        <f>VLOOKUP(D2275,Products!A:G,2,FALSE)</f>
        <v>Storage Box</v>
      </c>
    </row>
    <row r="2276" spans="1:24">
      <c r="A2276" s="1" t="s">
        <v>4088</v>
      </c>
      <c r="B2276" s="2">
        <v>45938</v>
      </c>
      <c r="C2276" s="1" t="s">
        <v>1305</v>
      </c>
      <c r="D2276" s="1" t="s">
        <v>1761</v>
      </c>
      <c r="E2276" s="1">
        <v>2</v>
      </c>
      <c r="F2276" s="1">
        <v>499</v>
      </c>
      <c r="G2276" s="1">
        <v>149.69999999999999</v>
      </c>
      <c r="H2276" s="1" t="s">
        <v>1805</v>
      </c>
      <c r="I2276" s="1" t="s">
        <v>1802</v>
      </c>
      <c r="J2276" s="1" t="s">
        <v>1802</v>
      </c>
      <c r="K2276" s="1" t="s">
        <v>1807</v>
      </c>
      <c r="L2276" s="1">
        <v>80</v>
      </c>
      <c r="M2276" s="1">
        <v>394</v>
      </c>
      <c r="N2276">
        <f t="shared" si="315"/>
        <v>848.3</v>
      </c>
      <c r="O2276">
        <f t="shared" si="316"/>
        <v>788</v>
      </c>
      <c r="P2276">
        <f t="shared" si="317"/>
        <v>60.299999999999955</v>
      </c>
      <c r="Q2276">
        <f t="shared" si="318"/>
        <v>7.1083343156901985E-2</v>
      </c>
      <c r="R2276">
        <f t="shared" si="319"/>
        <v>848.3</v>
      </c>
      <c r="S2276">
        <f t="shared" si="320"/>
        <v>60.299999999999955</v>
      </c>
      <c r="T2276" t="str">
        <f t="shared" si="321"/>
        <v>Oct</v>
      </c>
      <c r="U2276" t="str">
        <f t="shared" si="322"/>
        <v>Oct-2025</v>
      </c>
      <c r="V2276" s="3">
        <f t="shared" si="323"/>
        <v>45931</v>
      </c>
      <c r="W2276" t="str">
        <f>VLOOKUP(D2276,Products!A:G,3,FALSE)</f>
        <v>Beauty &amp; Personal Care</v>
      </c>
      <c r="X2276" t="str">
        <f>VLOOKUP(D2276,Products!A:G,2,FALSE)</f>
        <v>Trimmer</v>
      </c>
    </row>
    <row r="2277" spans="1:24">
      <c r="A2277" s="1" t="s">
        <v>4089</v>
      </c>
      <c r="B2277" s="2">
        <v>45669</v>
      </c>
      <c r="C2277" s="1" t="s">
        <v>1069</v>
      </c>
      <c r="D2277" s="1" t="s">
        <v>1714</v>
      </c>
      <c r="E2277" s="1">
        <v>2</v>
      </c>
      <c r="F2277" s="1">
        <v>4999</v>
      </c>
      <c r="G2277" s="1">
        <v>0</v>
      </c>
      <c r="H2277" s="1" t="s">
        <v>1801</v>
      </c>
      <c r="I2277" s="1" t="s">
        <v>1802</v>
      </c>
      <c r="J2277" s="1" t="s">
        <v>1802</v>
      </c>
      <c r="K2277" s="1" t="s">
        <v>1810</v>
      </c>
      <c r="L2277" s="1">
        <v>40</v>
      </c>
      <c r="M2277" s="1">
        <v>3985</v>
      </c>
      <c r="N2277">
        <f t="shared" si="315"/>
        <v>9998</v>
      </c>
      <c r="O2277">
        <f t="shared" si="316"/>
        <v>7970</v>
      </c>
      <c r="P2277">
        <f t="shared" si="317"/>
        <v>2028</v>
      </c>
      <c r="Q2277">
        <f t="shared" si="318"/>
        <v>0.20284056811362272</v>
      </c>
      <c r="R2277">
        <f t="shared" si="319"/>
        <v>9998</v>
      </c>
      <c r="S2277">
        <f t="shared" si="320"/>
        <v>2028</v>
      </c>
      <c r="T2277" t="str">
        <f t="shared" si="321"/>
        <v>Jan</v>
      </c>
      <c r="U2277" t="str">
        <f t="shared" si="322"/>
        <v>Jan-2025</v>
      </c>
      <c r="V2277" s="3">
        <f t="shared" si="323"/>
        <v>45658</v>
      </c>
      <c r="W2277" t="str">
        <f>VLOOKUP(D2277,Products!A:G,3,FALSE)</f>
        <v>Fashion</v>
      </c>
      <c r="X2277" t="str">
        <f>VLOOKUP(D2277,Products!A:G,2,FALSE)</f>
        <v>Jacket</v>
      </c>
    </row>
    <row r="2278" spans="1:24">
      <c r="A2278" s="1" t="s">
        <v>4090</v>
      </c>
      <c r="B2278" s="2">
        <v>45735</v>
      </c>
      <c r="C2278" s="1" t="s">
        <v>1651</v>
      </c>
      <c r="D2278" s="1" t="s">
        <v>1742</v>
      </c>
      <c r="E2278" s="1">
        <v>2</v>
      </c>
      <c r="F2278" s="1">
        <v>299</v>
      </c>
      <c r="G2278" s="1">
        <v>29.9</v>
      </c>
      <c r="H2278" s="1" t="s">
        <v>1801</v>
      </c>
      <c r="I2278" s="1" t="s">
        <v>1802</v>
      </c>
      <c r="J2278" s="1" t="s">
        <v>1802</v>
      </c>
      <c r="K2278" s="1" t="s">
        <v>1819</v>
      </c>
      <c r="L2278" s="1">
        <v>80</v>
      </c>
      <c r="M2278" s="1">
        <v>188</v>
      </c>
      <c r="N2278">
        <f t="shared" si="315"/>
        <v>568.1</v>
      </c>
      <c r="O2278">
        <f t="shared" si="316"/>
        <v>376</v>
      </c>
      <c r="P2278">
        <f t="shared" si="317"/>
        <v>192.10000000000002</v>
      </c>
      <c r="Q2278">
        <f t="shared" si="318"/>
        <v>0.33814469283576837</v>
      </c>
      <c r="R2278">
        <f t="shared" si="319"/>
        <v>568.1</v>
      </c>
      <c r="S2278">
        <f t="shared" si="320"/>
        <v>192.10000000000002</v>
      </c>
      <c r="T2278" t="str">
        <f t="shared" si="321"/>
        <v>Mar</v>
      </c>
      <c r="U2278" t="str">
        <f t="shared" si="322"/>
        <v>Mar-2025</v>
      </c>
      <c r="V2278" s="3">
        <f t="shared" si="323"/>
        <v>45717</v>
      </c>
      <c r="W2278" t="str">
        <f>VLOOKUP(D2278,Products!A:G,3,FALSE)</f>
        <v>Home &amp; Kitchen</v>
      </c>
      <c r="X2278" t="str">
        <f>VLOOKUP(D2278,Products!A:G,2,FALSE)</f>
        <v>Bedsheet</v>
      </c>
    </row>
    <row r="2279" spans="1:24">
      <c r="A2279" s="1" t="s">
        <v>4091</v>
      </c>
      <c r="B2279" s="2">
        <v>45767</v>
      </c>
      <c r="C2279" s="1" t="s">
        <v>549</v>
      </c>
      <c r="D2279" s="1" t="s">
        <v>1664</v>
      </c>
      <c r="E2279" s="1">
        <v>4</v>
      </c>
      <c r="F2279" s="1">
        <v>999</v>
      </c>
      <c r="G2279" s="1">
        <v>399.6</v>
      </c>
      <c r="H2279" s="1" t="s">
        <v>1812</v>
      </c>
      <c r="I2279" s="1" t="s">
        <v>1802</v>
      </c>
      <c r="J2279" s="1" t="s">
        <v>1809</v>
      </c>
      <c r="K2279" s="1" t="s">
        <v>1813</v>
      </c>
      <c r="L2279" s="1">
        <v>70</v>
      </c>
      <c r="M2279" s="1">
        <v>590</v>
      </c>
      <c r="N2279">
        <f t="shared" si="315"/>
        <v>3596.4</v>
      </c>
      <c r="O2279">
        <f t="shared" si="316"/>
        <v>2360</v>
      </c>
      <c r="P2279">
        <f t="shared" si="317"/>
        <v>1236.4000000000001</v>
      </c>
      <c r="Q2279">
        <f t="shared" si="318"/>
        <v>0.34378823267712161</v>
      </c>
      <c r="R2279">
        <f t="shared" si="319"/>
        <v>3596.4</v>
      </c>
      <c r="S2279">
        <f t="shared" si="320"/>
        <v>1236.4000000000001</v>
      </c>
      <c r="T2279" t="str">
        <f t="shared" si="321"/>
        <v>Apr</v>
      </c>
      <c r="U2279" t="str">
        <f t="shared" si="322"/>
        <v>Apr-2025</v>
      </c>
      <c r="V2279" s="3">
        <f t="shared" si="323"/>
        <v>45748</v>
      </c>
      <c r="W2279" t="str">
        <f>VLOOKUP(D2279,Products!A:G,3,FALSE)</f>
        <v>Electronics</v>
      </c>
      <c r="X2279" t="str">
        <f>VLOOKUP(D2279,Products!A:G,2,FALSE)</f>
        <v>Smartphone</v>
      </c>
    </row>
    <row r="2280" spans="1:24">
      <c r="A2280" s="1" t="s">
        <v>4092</v>
      </c>
      <c r="B2280" s="2">
        <v>45617</v>
      </c>
      <c r="C2280" s="1" t="s">
        <v>925</v>
      </c>
      <c r="D2280" s="1" t="s">
        <v>1704</v>
      </c>
      <c r="E2280" s="1">
        <v>1</v>
      </c>
      <c r="F2280" s="1">
        <v>599</v>
      </c>
      <c r="G2280" s="1">
        <v>89.85</v>
      </c>
      <c r="H2280" s="1" t="s">
        <v>1823</v>
      </c>
      <c r="I2280" s="1" t="s">
        <v>1802</v>
      </c>
      <c r="J2280" s="1" t="s">
        <v>1802</v>
      </c>
      <c r="K2280" s="1" t="s">
        <v>1813</v>
      </c>
      <c r="L2280" s="1">
        <v>70</v>
      </c>
      <c r="M2280" s="1">
        <v>363</v>
      </c>
      <c r="N2280">
        <f t="shared" si="315"/>
        <v>509.15</v>
      </c>
      <c r="O2280">
        <f t="shared" si="316"/>
        <v>363</v>
      </c>
      <c r="P2280">
        <f t="shared" si="317"/>
        <v>146.14999999999998</v>
      </c>
      <c r="Q2280">
        <f t="shared" si="318"/>
        <v>0.28704703918295194</v>
      </c>
      <c r="R2280">
        <f t="shared" si="319"/>
        <v>509.15</v>
      </c>
      <c r="S2280">
        <f t="shared" si="320"/>
        <v>146.14999999999998</v>
      </c>
      <c r="T2280" t="str">
        <f t="shared" si="321"/>
        <v>Nov</v>
      </c>
      <c r="U2280" t="str">
        <f t="shared" si="322"/>
        <v>Nov-2024</v>
      </c>
      <c r="V2280" s="3">
        <f t="shared" si="323"/>
        <v>45597</v>
      </c>
      <c r="W2280" t="str">
        <f>VLOOKUP(D2280,Products!A:G,3,FALSE)</f>
        <v>Fashion</v>
      </c>
      <c r="X2280" t="str">
        <f>VLOOKUP(D2280,Products!A:G,2,FALSE)</f>
        <v>Jeans</v>
      </c>
    </row>
    <row r="2281" spans="1:24">
      <c r="A2281" s="1" t="s">
        <v>4093</v>
      </c>
      <c r="B2281" s="2">
        <v>45394</v>
      </c>
      <c r="C2281" s="1" t="s">
        <v>986</v>
      </c>
      <c r="D2281" s="1" t="s">
        <v>1737</v>
      </c>
      <c r="E2281" s="1">
        <v>1</v>
      </c>
      <c r="F2281" s="1">
        <v>499</v>
      </c>
      <c r="G2281" s="1">
        <v>24.95</v>
      </c>
      <c r="H2281" s="1" t="s">
        <v>1823</v>
      </c>
      <c r="I2281" s="1" t="s">
        <v>1802</v>
      </c>
      <c r="J2281" s="1" t="s">
        <v>1802</v>
      </c>
      <c r="K2281" s="1" t="s">
        <v>1819</v>
      </c>
      <c r="L2281" s="1">
        <v>60</v>
      </c>
      <c r="M2281" s="1">
        <v>320</v>
      </c>
      <c r="N2281">
        <f t="shared" si="315"/>
        <v>474.05</v>
      </c>
      <c r="O2281">
        <f t="shared" si="316"/>
        <v>320</v>
      </c>
      <c r="P2281">
        <f t="shared" si="317"/>
        <v>154.05000000000001</v>
      </c>
      <c r="Q2281">
        <f t="shared" si="318"/>
        <v>0.32496572091551523</v>
      </c>
      <c r="R2281">
        <f t="shared" si="319"/>
        <v>474.05</v>
      </c>
      <c r="S2281">
        <f t="shared" si="320"/>
        <v>154.05000000000001</v>
      </c>
      <c r="T2281" t="str">
        <f t="shared" si="321"/>
        <v>Apr</v>
      </c>
      <c r="U2281" t="str">
        <f t="shared" si="322"/>
        <v>Apr-2024</v>
      </c>
      <c r="V2281" s="3">
        <f t="shared" si="323"/>
        <v>45383</v>
      </c>
      <c r="W2281" t="str">
        <f>VLOOKUP(D2281,Products!A:G,3,FALSE)</f>
        <v>Home &amp; Kitchen</v>
      </c>
      <c r="X2281" t="str">
        <f>VLOOKUP(D2281,Products!A:G,2,FALSE)</f>
        <v>Cookware Set</v>
      </c>
    </row>
    <row r="2282" spans="1:24">
      <c r="A2282" s="1" t="s">
        <v>4094</v>
      </c>
      <c r="B2282" s="2">
        <v>45756</v>
      </c>
      <c r="C2282" s="1" t="s">
        <v>899</v>
      </c>
      <c r="D2282" s="1" t="s">
        <v>1787</v>
      </c>
      <c r="E2282" s="1">
        <v>1</v>
      </c>
      <c r="F2282" s="1">
        <v>8999</v>
      </c>
      <c r="G2282" s="1">
        <v>1349.85</v>
      </c>
      <c r="H2282" s="1" t="s">
        <v>1801</v>
      </c>
      <c r="I2282" s="1" t="s">
        <v>1802</v>
      </c>
      <c r="J2282" s="1" t="s">
        <v>1802</v>
      </c>
      <c r="K2282" s="1" t="s">
        <v>1813</v>
      </c>
      <c r="L2282" s="1">
        <v>40</v>
      </c>
      <c r="M2282" s="1">
        <v>5811</v>
      </c>
      <c r="N2282">
        <f t="shared" si="315"/>
        <v>7649.15</v>
      </c>
      <c r="O2282">
        <f t="shared" si="316"/>
        <v>5811</v>
      </c>
      <c r="P2282">
        <f t="shared" si="317"/>
        <v>1838.1499999999996</v>
      </c>
      <c r="Q2282">
        <f t="shared" si="318"/>
        <v>0.24030774661236867</v>
      </c>
      <c r="R2282">
        <f t="shared" si="319"/>
        <v>7649.15</v>
      </c>
      <c r="S2282">
        <f t="shared" si="320"/>
        <v>1838.1499999999996</v>
      </c>
      <c r="T2282" t="str">
        <f t="shared" si="321"/>
        <v>Apr</v>
      </c>
      <c r="U2282" t="str">
        <f t="shared" si="322"/>
        <v>Apr-2025</v>
      </c>
      <c r="V2282" s="3">
        <f t="shared" si="323"/>
        <v>45748</v>
      </c>
      <c r="W2282" t="str">
        <f>VLOOKUP(D2282,Products!A:G,3,FALSE)</f>
        <v>Sports &amp; Fitness</v>
      </c>
      <c r="X2282" t="str">
        <f>VLOOKUP(D2282,Products!A:G,2,FALSE)</f>
        <v>Dumbbells</v>
      </c>
    </row>
    <row r="2283" spans="1:24">
      <c r="A2283" s="1" t="s">
        <v>4095</v>
      </c>
      <c r="B2283" s="2">
        <v>45398</v>
      </c>
      <c r="C2283" s="1" t="s">
        <v>955</v>
      </c>
      <c r="D2283" s="1" t="s">
        <v>1709</v>
      </c>
      <c r="E2283" s="1">
        <v>2</v>
      </c>
      <c r="F2283" s="1">
        <v>799</v>
      </c>
      <c r="G2283" s="1">
        <v>79.900000000000006</v>
      </c>
      <c r="H2283" s="1" t="s">
        <v>1805</v>
      </c>
      <c r="I2283" s="1" t="s">
        <v>1802</v>
      </c>
      <c r="J2283" s="1" t="s">
        <v>1802</v>
      </c>
      <c r="K2283" s="1" t="s">
        <v>1813</v>
      </c>
      <c r="L2283" s="1">
        <v>60</v>
      </c>
      <c r="M2283" s="1">
        <v>566</v>
      </c>
      <c r="N2283">
        <f t="shared" si="315"/>
        <v>1518.1</v>
      </c>
      <c r="O2283">
        <f t="shared" si="316"/>
        <v>1132</v>
      </c>
      <c r="P2283">
        <f t="shared" si="317"/>
        <v>386.09999999999991</v>
      </c>
      <c r="Q2283">
        <f t="shared" si="318"/>
        <v>0.25433107173440478</v>
      </c>
      <c r="R2283">
        <f t="shared" si="319"/>
        <v>1518.1</v>
      </c>
      <c r="S2283">
        <f t="shared" si="320"/>
        <v>386.09999999999991</v>
      </c>
      <c r="T2283" t="str">
        <f t="shared" si="321"/>
        <v>Apr</v>
      </c>
      <c r="U2283" t="str">
        <f t="shared" si="322"/>
        <v>Apr-2024</v>
      </c>
      <c r="V2283" s="3">
        <f t="shared" si="323"/>
        <v>45383</v>
      </c>
      <c r="W2283" t="str">
        <f>VLOOKUP(D2283,Products!A:G,3,FALSE)</f>
        <v>Fashion</v>
      </c>
      <c r="X2283" t="str">
        <f>VLOOKUP(D2283,Products!A:G,2,FALSE)</f>
        <v>Sneakers</v>
      </c>
    </row>
    <row r="2284" spans="1:24">
      <c r="A2284" s="1" t="s">
        <v>4096</v>
      </c>
      <c r="B2284" s="2">
        <v>45444</v>
      </c>
      <c r="C2284" s="1" t="s">
        <v>1172</v>
      </c>
      <c r="D2284" s="1" t="s">
        <v>1702</v>
      </c>
      <c r="E2284" s="1">
        <v>1</v>
      </c>
      <c r="F2284" s="1">
        <v>4999</v>
      </c>
      <c r="G2284" s="1">
        <v>999.8</v>
      </c>
      <c r="H2284" s="1" t="s">
        <v>1801</v>
      </c>
      <c r="I2284" s="1" t="s">
        <v>1802</v>
      </c>
      <c r="J2284" s="1" t="s">
        <v>1802</v>
      </c>
      <c r="K2284" s="1" t="s">
        <v>1807</v>
      </c>
      <c r="L2284" s="1">
        <v>100</v>
      </c>
      <c r="M2284" s="1">
        <v>3572</v>
      </c>
      <c r="N2284">
        <f t="shared" si="315"/>
        <v>3999.2</v>
      </c>
      <c r="O2284">
        <f t="shared" si="316"/>
        <v>3572</v>
      </c>
      <c r="P2284">
        <f t="shared" si="317"/>
        <v>427.19999999999982</v>
      </c>
      <c r="Q2284">
        <f t="shared" si="318"/>
        <v>0.10682136427285453</v>
      </c>
      <c r="R2284">
        <f t="shared" si="319"/>
        <v>3999.2</v>
      </c>
      <c r="S2284">
        <f t="shared" si="320"/>
        <v>427.19999999999982</v>
      </c>
      <c r="T2284" t="str">
        <f t="shared" si="321"/>
        <v>Jun</v>
      </c>
      <c r="U2284" t="str">
        <f t="shared" si="322"/>
        <v>Jun-2024</v>
      </c>
      <c r="V2284" s="3">
        <f t="shared" si="323"/>
        <v>45444</v>
      </c>
      <c r="W2284" t="str">
        <f>VLOOKUP(D2284,Products!A:G,3,FALSE)</f>
        <v>Fashion</v>
      </c>
      <c r="X2284" t="str">
        <f>VLOOKUP(D2284,Products!A:G,2,FALSE)</f>
        <v>Jeans</v>
      </c>
    </row>
    <row r="2285" spans="1:24">
      <c r="A2285" s="1" t="s">
        <v>4097</v>
      </c>
      <c r="B2285" s="2">
        <v>45755</v>
      </c>
      <c r="C2285" s="1" t="s">
        <v>1295</v>
      </c>
      <c r="D2285" s="1" t="s">
        <v>1714</v>
      </c>
      <c r="E2285" s="1">
        <v>1</v>
      </c>
      <c r="F2285" s="1">
        <v>4999</v>
      </c>
      <c r="G2285" s="1">
        <v>0</v>
      </c>
      <c r="H2285" s="1" t="s">
        <v>1812</v>
      </c>
      <c r="I2285" s="1" t="s">
        <v>1802</v>
      </c>
      <c r="J2285" s="1" t="s">
        <v>1802</v>
      </c>
      <c r="K2285" s="1" t="s">
        <v>1810</v>
      </c>
      <c r="L2285" s="1">
        <v>100</v>
      </c>
      <c r="M2285" s="1">
        <v>3985</v>
      </c>
      <c r="N2285">
        <f t="shared" si="315"/>
        <v>4999</v>
      </c>
      <c r="O2285">
        <f t="shared" si="316"/>
        <v>3985</v>
      </c>
      <c r="P2285">
        <f t="shared" si="317"/>
        <v>1014</v>
      </c>
      <c r="Q2285">
        <f t="shared" si="318"/>
        <v>0.20284056811362272</v>
      </c>
      <c r="R2285">
        <f t="shared" si="319"/>
        <v>4999</v>
      </c>
      <c r="S2285">
        <f t="shared" si="320"/>
        <v>1014</v>
      </c>
      <c r="T2285" t="str">
        <f t="shared" si="321"/>
        <v>Apr</v>
      </c>
      <c r="U2285" t="str">
        <f t="shared" si="322"/>
        <v>Apr-2025</v>
      </c>
      <c r="V2285" s="3">
        <f t="shared" si="323"/>
        <v>45748</v>
      </c>
      <c r="W2285" t="str">
        <f>VLOOKUP(D2285,Products!A:G,3,FALSE)</f>
        <v>Fashion</v>
      </c>
      <c r="X2285" t="str">
        <f>VLOOKUP(D2285,Products!A:G,2,FALSE)</f>
        <v>Jacket</v>
      </c>
    </row>
    <row r="2286" spans="1:24">
      <c r="A2286" s="1" t="s">
        <v>4098</v>
      </c>
      <c r="B2286" s="2">
        <v>45569</v>
      </c>
      <c r="C2286" s="1" t="s">
        <v>1573</v>
      </c>
      <c r="D2286" s="1" t="s">
        <v>1706</v>
      </c>
      <c r="E2286" s="1">
        <v>1</v>
      </c>
      <c r="F2286" s="1">
        <v>799</v>
      </c>
      <c r="G2286" s="1">
        <v>39.950000000000003</v>
      </c>
      <c r="H2286" s="1" t="s">
        <v>1801</v>
      </c>
      <c r="I2286" s="1" t="s">
        <v>1802</v>
      </c>
      <c r="J2286" s="1" t="s">
        <v>1802</v>
      </c>
      <c r="K2286" s="1" t="s">
        <v>1810</v>
      </c>
      <c r="L2286" s="1">
        <v>70</v>
      </c>
      <c r="M2286" s="1">
        <v>526</v>
      </c>
      <c r="N2286">
        <f t="shared" si="315"/>
        <v>759.05</v>
      </c>
      <c r="O2286">
        <f t="shared" si="316"/>
        <v>526</v>
      </c>
      <c r="P2286">
        <f t="shared" si="317"/>
        <v>233.04999999999995</v>
      </c>
      <c r="Q2286">
        <f t="shared" si="318"/>
        <v>0.30702852249522428</v>
      </c>
      <c r="R2286">
        <f t="shared" si="319"/>
        <v>759.05</v>
      </c>
      <c r="S2286">
        <f t="shared" si="320"/>
        <v>233.04999999999995</v>
      </c>
      <c r="T2286" t="str">
        <f t="shared" si="321"/>
        <v>Oct</v>
      </c>
      <c r="U2286" t="str">
        <f t="shared" si="322"/>
        <v>Oct-2024</v>
      </c>
      <c r="V2286" s="3">
        <f t="shared" si="323"/>
        <v>45566</v>
      </c>
      <c r="W2286" t="str">
        <f>VLOOKUP(D2286,Products!A:G,3,FALSE)</f>
        <v>Fashion</v>
      </c>
      <c r="X2286" t="str">
        <f>VLOOKUP(D2286,Products!A:G,2,FALSE)</f>
        <v>Jeans</v>
      </c>
    </row>
    <row r="2287" spans="1:24">
      <c r="A2287" s="1" t="s">
        <v>4099</v>
      </c>
      <c r="B2287" s="2">
        <v>45453</v>
      </c>
      <c r="C2287" s="1" t="s">
        <v>1208</v>
      </c>
      <c r="D2287" s="1" t="s">
        <v>1798</v>
      </c>
      <c r="E2287" s="1">
        <v>1</v>
      </c>
      <c r="F2287" s="1">
        <v>1299</v>
      </c>
      <c r="G2287" s="1">
        <v>129.9</v>
      </c>
      <c r="H2287" s="1" t="s">
        <v>1821</v>
      </c>
      <c r="I2287" s="1" t="s">
        <v>1802</v>
      </c>
      <c r="J2287" s="1" t="s">
        <v>1802</v>
      </c>
      <c r="K2287" s="1" t="s">
        <v>1813</v>
      </c>
      <c r="L2287" s="1">
        <v>50</v>
      </c>
      <c r="M2287" s="1">
        <v>1025</v>
      </c>
      <c r="N2287">
        <f t="shared" si="315"/>
        <v>1169.0999999999999</v>
      </c>
      <c r="O2287">
        <f t="shared" si="316"/>
        <v>1025</v>
      </c>
      <c r="P2287">
        <f t="shared" si="317"/>
        <v>144.09999999999991</v>
      </c>
      <c r="Q2287">
        <f t="shared" si="318"/>
        <v>0.12325720639808393</v>
      </c>
      <c r="R2287">
        <f t="shared" si="319"/>
        <v>1169.0999999999999</v>
      </c>
      <c r="S2287">
        <f t="shared" si="320"/>
        <v>144.09999999999991</v>
      </c>
      <c r="T2287" t="str">
        <f t="shared" si="321"/>
        <v>Jun</v>
      </c>
      <c r="U2287" t="str">
        <f t="shared" si="322"/>
        <v>Jun-2024</v>
      </c>
      <c r="V2287" s="3">
        <f t="shared" si="323"/>
        <v>45444</v>
      </c>
      <c r="W2287" t="str">
        <f>VLOOKUP(D2287,Products!A:G,3,FALSE)</f>
        <v>Sports &amp; Fitness</v>
      </c>
      <c r="X2287" t="str">
        <f>VLOOKUP(D2287,Products!A:G,2,FALSE)</f>
        <v>Cricket Bat</v>
      </c>
    </row>
    <row r="2288" spans="1:24">
      <c r="A2288" s="1" t="s">
        <v>4100</v>
      </c>
      <c r="B2288" s="2">
        <v>45545</v>
      </c>
      <c r="C2288" s="1" t="s">
        <v>1202</v>
      </c>
      <c r="D2288" s="1" t="s">
        <v>1715</v>
      </c>
      <c r="E2288" s="1">
        <v>1</v>
      </c>
      <c r="F2288" s="1">
        <v>1299</v>
      </c>
      <c r="G2288" s="1">
        <v>0</v>
      </c>
      <c r="H2288" s="1" t="s">
        <v>1823</v>
      </c>
      <c r="I2288" s="1" t="s">
        <v>1802</v>
      </c>
      <c r="J2288" s="1" t="s">
        <v>1809</v>
      </c>
      <c r="K2288" s="1" t="s">
        <v>1813</v>
      </c>
      <c r="L2288" s="1">
        <v>80</v>
      </c>
      <c r="M2288" s="1">
        <v>863</v>
      </c>
      <c r="N2288">
        <f t="shared" si="315"/>
        <v>1299</v>
      </c>
      <c r="O2288">
        <f t="shared" si="316"/>
        <v>863</v>
      </c>
      <c r="P2288">
        <f t="shared" si="317"/>
        <v>436</v>
      </c>
      <c r="Q2288">
        <f t="shared" si="318"/>
        <v>0.33564280215550424</v>
      </c>
      <c r="R2288">
        <f t="shared" si="319"/>
        <v>1299</v>
      </c>
      <c r="S2288">
        <f t="shared" si="320"/>
        <v>436</v>
      </c>
      <c r="T2288" t="str">
        <f t="shared" si="321"/>
        <v>Sep</v>
      </c>
      <c r="U2288" t="str">
        <f t="shared" si="322"/>
        <v>Sep-2024</v>
      </c>
      <c r="V2288" s="3">
        <f t="shared" si="323"/>
        <v>45536</v>
      </c>
      <c r="W2288" t="str">
        <f>VLOOKUP(D2288,Products!A:G,3,FALSE)</f>
        <v>Fashion</v>
      </c>
      <c r="X2288" t="str">
        <f>VLOOKUP(D2288,Products!A:G,2,FALSE)</f>
        <v>Jacket</v>
      </c>
    </row>
    <row r="2289" spans="1:24">
      <c r="A2289" s="1" t="s">
        <v>4101</v>
      </c>
      <c r="B2289" s="2">
        <v>45942</v>
      </c>
      <c r="C2289" s="1" t="s">
        <v>1581</v>
      </c>
      <c r="D2289" s="1" t="s">
        <v>1779</v>
      </c>
      <c r="E2289" s="1">
        <v>3</v>
      </c>
      <c r="F2289" s="1">
        <v>999</v>
      </c>
      <c r="G2289" s="1">
        <v>0</v>
      </c>
      <c r="H2289" s="1" t="s">
        <v>1801</v>
      </c>
      <c r="I2289" s="1" t="s">
        <v>1815</v>
      </c>
      <c r="J2289" s="1" t="s">
        <v>1815</v>
      </c>
      <c r="K2289" s="1" t="s">
        <v>1813</v>
      </c>
      <c r="L2289" s="1">
        <v>100</v>
      </c>
      <c r="M2289" s="1">
        <v>809</v>
      </c>
      <c r="N2289">
        <f t="shared" si="315"/>
        <v>2997</v>
      </c>
      <c r="O2289">
        <f t="shared" si="316"/>
        <v>2427</v>
      </c>
      <c r="P2289">
        <f t="shared" si="317"/>
        <v>570</v>
      </c>
      <c r="Q2289">
        <f t="shared" si="318"/>
        <v>0.19019019019019018</v>
      </c>
      <c r="R2289">
        <f t="shared" si="319"/>
        <v>0</v>
      </c>
      <c r="S2289">
        <f t="shared" si="320"/>
        <v>0</v>
      </c>
      <c r="T2289" t="str">
        <f t="shared" si="321"/>
        <v>Oct</v>
      </c>
      <c r="U2289" t="str">
        <f t="shared" si="322"/>
        <v>Oct-2025</v>
      </c>
      <c r="V2289" s="3">
        <f t="shared" si="323"/>
        <v>45931</v>
      </c>
      <c r="W2289" t="str">
        <f>VLOOKUP(D2289,Products!A:G,3,FALSE)</f>
        <v>Sports &amp; Fitness</v>
      </c>
      <c r="X2289" t="str">
        <f>VLOOKUP(D2289,Products!A:G,2,FALSE)</f>
        <v>Yoga Mat</v>
      </c>
    </row>
    <row r="2290" spans="1:24">
      <c r="A2290" s="1" t="s">
        <v>4102</v>
      </c>
      <c r="B2290" s="2">
        <v>45346</v>
      </c>
      <c r="C2290" s="1" t="s">
        <v>378</v>
      </c>
      <c r="D2290" s="1" t="s">
        <v>1686</v>
      </c>
      <c r="E2290" s="1">
        <v>1</v>
      </c>
      <c r="F2290" s="1">
        <v>1299</v>
      </c>
      <c r="G2290" s="1">
        <v>129.9</v>
      </c>
      <c r="H2290" s="1" t="s">
        <v>1801</v>
      </c>
      <c r="I2290" s="1" t="s">
        <v>1802</v>
      </c>
      <c r="J2290" s="1" t="s">
        <v>1802</v>
      </c>
      <c r="K2290" s="1" t="s">
        <v>1813</v>
      </c>
      <c r="L2290" s="1">
        <v>100</v>
      </c>
      <c r="M2290" s="1">
        <v>881</v>
      </c>
      <c r="N2290">
        <f t="shared" si="315"/>
        <v>1169.0999999999999</v>
      </c>
      <c r="O2290">
        <f t="shared" si="316"/>
        <v>881</v>
      </c>
      <c r="P2290">
        <f t="shared" si="317"/>
        <v>288.09999999999991</v>
      </c>
      <c r="Q2290">
        <f t="shared" si="318"/>
        <v>0.24642887691386531</v>
      </c>
      <c r="R2290">
        <f t="shared" si="319"/>
        <v>1169.0999999999999</v>
      </c>
      <c r="S2290">
        <f t="shared" si="320"/>
        <v>288.09999999999991</v>
      </c>
      <c r="T2290" t="str">
        <f t="shared" si="321"/>
        <v>Feb</v>
      </c>
      <c r="U2290" t="str">
        <f t="shared" si="322"/>
        <v>Feb-2024</v>
      </c>
      <c r="V2290" s="3">
        <f t="shared" si="323"/>
        <v>45323</v>
      </c>
      <c r="W2290" t="str">
        <f>VLOOKUP(D2290,Products!A:G,3,FALSE)</f>
        <v>Electronics</v>
      </c>
      <c r="X2290" t="str">
        <f>VLOOKUP(D2290,Products!A:G,2,FALSE)</f>
        <v>Smartwatch</v>
      </c>
    </row>
    <row r="2291" spans="1:24">
      <c r="A2291" s="1" t="s">
        <v>4103</v>
      </c>
      <c r="B2291" s="2">
        <v>45483</v>
      </c>
      <c r="C2291" s="1" t="s">
        <v>1388</v>
      </c>
      <c r="D2291" s="1" t="s">
        <v>1716</v>
      </c>
      <c r="E2291" s="1">
        <v>2</v>
      </c>
      <c r="F2291" s="1">
        <v>2999</v>
      </c>
      <c r="G2291" s="1">
        <v>0</v>
      </c>
      <c r="H2291" s="1" t="s">
        <v>1823</v>
      </c>
      <c r="I2291" s="1" t="s">
        <v>1802</v>
      </c>
      <c r="J2291" s="1" t="s">
        <v>1802</v>
      </c>
      <c r="K2291" s="1" t="s">
        <v>1813</v>
      </c>
      <c r="L2291" s="1">
        <v>80</v>
      </c>
      <c r="M2291" s="1">
        <v>2406</v>
      </c>
      <c r="N2291">
        <f t="shared" si="315"/>
        <v>5998</v>
      </c>
      <c r="O2291">
        <f t="shared" si="316"/>
        <v>4812</v>
      </c>
      <c r="P2291">
        <f t="shared" si="317"/>
        <v>1186</v>
      </c>
      <c r="Q2291">
        <f t="shared" si="318"/>
        <v>0.19773257752584195</v>
      </c>
      <c r="R2291">
        <f t="shared" si="319"/>
        <v>5998</v>
      </c>
      <c r="S2291">
        <f t="shared" si="320"/>
        <v>1186</v>
      </c>
      <c r="T2291" t="str">
        <f t="shared" si="321"/>
        <v>Jul</v>
      </c>
      <c r="U2291" t="str">
        <f t="shared" si="322"/>
        <v>Jul-2024</v>
      </c>
      <c r="V2291" s="3">
        <f t="shared" si="323"/>
        <v>45474</v>
      </c>
      <c r="W2291" t="str">
        <f>VLOOKUP(D2291,Products!A:G,3,FALSE)</f>
        <v>Fashion</v>
      </c>
      <c r="X2291" t="str">
        <f>VLOOKUP(D2291,Products!A:G,2,FALSE)</f>
        <v>Jacket</v>
      </c>
    </row>
    <row r="2292" spans="1:24">
      <c r="A2292" s="1" t="s">
        <v>4104</v>
      </c>
      <c r="B2292" s="2">
        <v>45941</v>
      </c>
      <c r="C2292" s="1" t="s">
        <v>1340</v>
      </c>
      <c r="D2292" s="1" t="s">
        <v>1715</v>
      </c>
      <c r="E2292" s="1">
        <v>2</v>
      </c>
      <c r="F2292" s="1">
        <v>1299</v>
      </c>
      <c r="G2292" s="1">
        <v>0</v>
      </c>
      <c r="H2292" s="1" t="s">
        <v>1805</v>
      </c>
      <c r="I2292" s="1" t="s">
        <v>1815</v>
      </c>
      <c r="J2292" s="1" t="s">
        <v>1815</v>
      </c>
      <c r="K2292" s="1" t="s">
        <v>1810</v>
      </c>
      <c r="L2292" s="1">
        <v>80</v>
      </c>
      <c r="M2292" s="1">
        <v>863</v>
      </c>
      <c r="N2292">
        <f t="shared" si="315"/>
        <v>2598</v>
      </c>
      <c r="O2292">
        <f t="shared" si="316"/>
        <v>1726</v>
      </c>
      <c r="P2292">
        <f t="shared" si="317"/>
        <v>872</v>
      </c>
      <c r="Q2292">
        <f t="shared" si="318"/>
        <v>0.33564280215550424</v>
      </c>
      <c r="R2292">
        <f t="shared" si="319"/>
        <v>0</v>
      </c>
      <c r="S2292">
        <f t="shared" si="320"/>
        <v>0</v>
      </c>
      <c r="T2292" t="str">
        <f t="shared" si="321"/>
        <v>Oct</v>
      </c>
      <c r="U2292" t="str">
        <f t="shared" si="322"/>
        <v>Oct-2025</v>
      </c>
      <c r="V2292" s="3">
        <f t="shared" si="323"/>
        <v>45931</v>
      </c>
      <c r="W2292" t="str">
        <f>VLOOKUP(D2292,Products!A:G,3,FALSE)</f>
        <v>Fashion</v>
      </c>
      <c r="X2292" t="str">
        <f>VLOOKUP(D2292,Products!A:G,2,FALSE)</f>
        <v>Jacket</v>
      </c>
    </row>
    <row r="2293" spans="1:24">
      <c r="A2293" s="1" t="s">
        <v>4105</v>
      </c>
      <c r="B2293" s="2">
        <v>45313</v>
      </c>
      <c r="C2293" s="1" t="s">
        <v>703</v>
      </c>
      <c r="D2293" s="1" t="s">
        <v>1682</v>
      </c>
      <c r="E2293" s="1">
        <v>3</v>
      </c>
      <c r="F2293" s="1">
        <v>1599</v>
      </c>
      <c r="G2293" s="1">
        <v>479.7</v>
      </c>
      <c r="H2293" s="1" t="s">
        <v>1812</v>
      </c>
      <c r="I2293" s="1" t="s">
        <v>1802</v>
      </c>
      <c r="J2293" s="1" t="s">
        <v>1802</v>
      </c>
      <c r="K2293" s="1" t="s">
        <v>1810</v>
      </c>
      <c r="L2293" s="1">
        <v>50</v>
      </c>
      <c r="M2293" s="1">
        <v>1169</v>
      </c>
      <c r="N2293">
        <f t="shared" si="315"/>
        <v>4317.3</v>
      </c>
      <c r="O2293">
        <f t="shared" si="316"/>
        <v>3507</v>
      </c>
      <c r="P2293">
        <f t="shared" si="317"/>
        <v>810.30000000000018</v>
      </c>
      <c r="Q2293">
        <f t="shared" si="318"/>
        <v>0.18768674866235846</v>
      </c>
      <c r="R2293">
        <f t="shared" si="319"/>
        <v>4317.3</v>
      </c>
      <c r="S2293">
        <f t="shared" si="320"/>
        <v>810.30000000000018</v>
      </c>
      <c r="T2293" t="str">
        <f t="shared" si="321"/>
        <v>Jan</v>
      </c>
      <c r="U2293" t="str">
        <f t="shared" si="322"/>
        <v>Jan-2024</v>
      </c>
      <c r="V2293" s="3">
        <f t="shared" si="323"/>
        <v>45292</v>
      </c>
      <c r="W2293" t="str">
        <f>VLOOKUP(D2293,Products!A:G,3,FALSE)</f>
        <v>Electronics</v>
      </c>
      <c r="X2293" t="str">
        <f>VLOOKUP(D2293,Products!A:G,2,FALSE)</f>
        <v>Headphones</v>
      </c>
    </row>
    <row r="2294" spans="1:24">
      <c r="A2294" s="1" t="s">
        <v>4106</v>
      </c>
      <c r="B2294" s="2">
        <v>45893</v>
      </c>
      <c r="C2294" s="1" t="s">
        <v>1072</v>
      </c>
      <c r="D2294" s="1" t="s">
        <v>1695</v>
      </c>
      <c r="E2294" s="1">
        <v>2</v>
      </c>
      <c r="F2294" s="1">
        <v>1999</v>
      </c>
      <c r="G2294" s="1">
        <v>0</v>
      </c>
      <c r="H2294" s="1" t="s">
        <v>1805</v>
      </c>
      <c r="I2294" s="1" t="s">
        <v>1815</v>
      </c>
      <c r="J2294" s="1" t="s">
        <v>1815</v>
      </c>
      <c r="K2294" s="1" t="s">
        <v>1817</v>
      </c>
      <c r="L2294" s="1">
        <v>50</v>
      </c>
      <c r="M2294" s="1">
        <v>1597</v>
      </c>
      <c r="N2294">
        <f t="shared" si="315"/>
        <v>3998</v>
      </c>
      <c r="O2294">
        <f t="shared" si="316"/>
        <v>3194</v>
      </c>
      <c r="P2294">
        <f t="shared" si="317"/>
        <v>804</v>
      </c>
      <c r="Q2294">
        <f t="shared" si="318"/>
        <v>0.20110055027513757</v>
      </c>
      <c r="R2294">
        <f t="shared" si="319"/>
        <v>0</v>
      </c>
      <c r="S2294">
        <f t="shared" si="320"/>
        <v>0</v>
      </c>
      <c r="T2294" t="str">
        <f t="shared" si="321"/>
        <v>Aug</v>
      </c>
      <c r="U2294" t="str">
        <f t="shared" si="322"/>
        <v>Aug-2025</v>
      </c>
      <c r="V2294" s="3">
        <f t="shared" si="323"/>
        <v>45870</v>
      </c>
      <c r="W2294" t="str">
        <f>VLOOKUP(D2294,Products!A:G,3,FALSE)</f>
        <v>Electronics</v>
      </c>
      <c r="X2294" t="str">
        <f>VLOOKUP(D2294,Products!A:G,2,FALSE)</f>
        <v>Power Bank</v>
      </c>
    </row>
    <row r="2295" spans="1:24">
      <c r="A2295" s="1" t="s">
        <v>4107</v>
      </c>
      <c r="B2295" s="2">
        <v>45705</v>
      </c>
      <c r="C2295" s="1" t="s">
        <v>477</v>
      </c>
      <c r="D2295" s="1" t="s">
        <v>1793</v>
      </c>
      <c r="E2295" s="1">
        <v>1</v>
      </c>
      <c r="F2295" s="1">
        <v>299</v>
      </c>
      <c r="G2295" s="1">
        <v>0</v>
      </c>
      <c r="H2295" s="1" t="s">
        <v>1805</v>
      </c>
      <c r="I2295" s="1" t="s">
        <v>1815</v>
      </c>
      <c r="J2295" s="1" t="s">
        <v>1815</v>
      </c>
      <c r="K2295" s="1" t="s">
        <v>1819</v>
      </c>
      <c r="L2295" s="1">
        <v>70</v>
      </c>
      <c r="M2295" s="1">
        <v>221</v>
      </c>
      <c r="N2295">
        <f t="shared" si="315"/>
        <v>299</v>
      </c>
      <c r="O2295">
        <f t="shared" si="316"/>
        <v>221</v>
      </c>
      <c r="P2295">
        <f t="shared" si="317"/>
        <v>78</v>
      </c>
      <c r="Q2295">
        <f t="shared" si="318"/>
        <v>0.2608695652173913</v>
      </c>
      <c r="R2295">
        <f t="shared" si="319"/>
        <v>0</v>
      </c>
      <c r="S2295">
        <f t="shared" si="320"/>
        <v>0</v>
      </c>
      <c r="T2295" t="str">
        <f t="shared" si="321"/>
        <v>Feb</v>
      </c>
      <c r="U2295" t="str">
        <f t="shared" si="322"/>
        <v>Feb-2025</v>
      </c>
      <c r="V2295" s="3">
        <f t="shared" si="323"/>
        <v>45689</v>
      </c>
      <c r="W2295" t="str">
        <f>VLOOKUP(D2295,Products!A:G,3,FALSE)</f>
        <v>Sports &amp; Fitness</v>
      </c>
      <c r="X2295" t="str">
        <f>VLOOKUP(D2295,Products!A:G,2,FALSE)</f>
        <v>Fitness Band</v>
      </c>
    </row>
    <row r="2296" spans="1:24">
      <c r="A2296" s="1" t="s">
        <v>4108</v>
      </c>
      <c r="B2296" s="2">
        <v>45839</v>
      </c>
      <c r="C2296" s="1" t="s">
        <v>816</v>
      </c>
      <c r="D2296" s="1" t="s">
        <v>1751</v>
      </c>
      <c r="E2296" s="1">
        <v>2</v>
      </c>
      <c r="F2296" s="1">
        <v>1599</v>
      </c>
      <c r="G2296" s="1">
        <v>319.8</v>
      </c>
      <c r="H2296" s="1" t="s">
        <v>1821</v>
      </c>
      <c r="I2296" s="1" t="s">
        <v>1802</v>
      </c>
      <c r="J2296" s="1" t="s">
        <v>1802</v>
      </c>
      <c r="K2296" s="1" t="s">
        <v>1817</v>
      </c>
      <c r="L2296" s="1">
        <v>60</v>
      </c>
      <c r="M2296" s="1">
        <v>1023</v>
      </c>
      <c r="N2296">
        <f t="shared" si="315"/>
        <v>2878.2</v>
      </c>
      <c r="O2296">
        <f t="shared" si="316"/>
        <v>2046</v>
      </c>
      <c r="P2296">
        <f t="shared" si="317"/>
        <v>832.19999999999982</v>
      </c>
      <c r="Q2296">
        <f t="shared" si="318"/>
        <v>0.28913904523660616</v>
      </c>
      <c r="R2296">
        <f t="shared" si="319"/>
        <v>2878.2</v>
      </c>
      <c r="S2296">
        <f t="shared" si="320"/>
        <v>832.19999999999982</v>
      </c>
      <c r="T2296" t="str">
        <f t="shared" si="321"/>
        <v>Jul</v>
      </c>
      <c r="U2296" t="str">
        <f t="shared" si="322"/>
        <v>Jul-2025</v>
      </c>
      <c r="V2296" s="3">
        <f t="shared" si="323"/>
        <v>45839</v>
      </c>
      <c r="W2296" t="str">
        <f>VLOOKUP(D2296,Products!A:G,3,FALSE)</f>
        <v>Beauty &amp; Personal Care</v>
      </c>
      <c r="X2296" t="str">
        <f>VLOOKUP(D2296,Products!A:G,2,FALSE)</f>
        <v>Face Wash</v>
      </c>
    </row>
    <row r="2297" spans="1:24">
      <c r="A2297" s="1" t="s">
        <v>4109</v>
      </c>
      <c r="B2297" s="2">
        <v>45777</v>
      </c>
      <c r="C2297" s="1" t="s">
        <v>1157</v>
      </c>
      <c r="D2297" s="1" t="s">
        <v>1717</v>
      </c>
      <c r="E2297" s="1">
        <v>1</v>
      </c>
      <c r="F2297" s="1">
        <v>399</v>
      </c>
      <c r="G2297" s="1">
        <v>0</v>
      </c>
      <c r="H2297" s="1" t="s">
        <v>1805</v>
      </c>
      <c r="I2297" s="1" t="s">
        <v>1815</v>
      </c>
      <c r="J2297" s="1" t="s">
        <v>1815</v>
      </c>
      <c r="K2297" s="1" t="s">
        <v>1817</v>
      </c>
      <c r="L2297" s="1">
        <v>100</v>
      </c>
      <c r="M2297" s="1">
        <v>226</v>
      </c>
      <c r="N2297">
        <f t="shared" si="315"/>
        <v>399</v>
      </c>
      <c r="O2297">
        <f t="shared" si="316"/>
        <v>226</v>
      </c>
      <c r="P2297">
        <f t="shared" si="317"/>
        <v>173</v>
      </c>
      <c r="Q2297">
        <f t="shared" si="318"/>
        <v>0.43358395989974935</v>
      </c>
      <c r="R2297">
        <f t="shared" si="319"/>
        <v>0</v>
      </c>
      <c r="S2297">
        <f t="shared" si="320"/>
        <v>0</v>
      </c>
      <c r="T2297" t="str">
        <f t="shared" si="321"/>
        <v>Apr</v>
      </c>
      <c r="U2297" t="str">
        <f t="shared" si="322"/>
        <v>Apr-2025</v>
      </c>
      <c r="V2297" s="3">
        <f t="shared" si="323"/>
        <v>45748</v>
      </c>
      <c r="W2297" t="str">
        <f>VLOOKUP(D2297,Products!A:G,3,FALSE)</f>
        <v>Fashion</v>
      </c>
      <c r="X2297" t="str">
        <f>VLOOKUP(D2297,Products!A:G,2,FALSE)</f>
        <v>Backpack</v>
      </c>
    </row>
    <row r="2298" spans="1:24">
      <c r="A2298" s="1" t="s">
        <v>4110</v>
      </c>
      <c r="B2298" s="2">
        <v>45540</v>
      </c>
      <c r="C2298" s="1" t="s">
        <v>1060</v>
      </c>
      <c r="D2298" s="1" t="s">
        <v>1715</v>
      </c>
      <c r="E2298" s="1">
        <v>1</v>
      </c>
      <c r="F2298" s="1">
        <v>1299</v>
      </c>
      <c r="G2298" s="1">
        <v>64.95</v>
      </c>
      <c r="H2298" s="1" t="s">
        <v>1805</v>
      </c>
      <c r="I2298" s="1" t="s">
        <v>1802</v>
      </c>
      <c r="J2298" s="1" t="s">
        <v>1809</v>
      </c>
      <c r="K2298" s="1" t="s">
        <v>1819</v>
      </c>
      <c r="L2298" s="1">
        <v>80</v>
      </c>
      <c r="M2298" s="1">
        <v>863</v>
      </c>
      <c r="N2298">
        <f t="shared" si="315"/>
        <v>1234.05</v>
      </c>
      <c r="O2298">
        <f t="shared" si="316"/>
        <v>863</v>
      </c>
      <c r="P2298">
        <f t="shared" si="317"/>
        <v>371.04999999999995</v>
      </c>
      <c r="Q2298">
        <f t="shared" si="318"/>
        <v>0.30067663384789917</v>
      </c>
      <c r="R2298">
        <f t="shared" si="319"/>
        <v>1234.05</v>
      </c>
      <c r="S2298">
        <f t="shared" si="320"/>
        <v>371.04999999999995</v>
      </c>
      <c r="T2298" t="str">
        <f t="shared" si="321"/>
        <v>Sep</v>
      </c>
      <c r="U2298" t="str">
        <f t="shared" si="322"/>
        <v>Sep-2024</v>
      </c>
      <c r="V2298" s="3">
        <f t="shared" si="323"/>
        <v>45536</v>
      </c>
      <c r="W2298" t="str">
        <f>VLOOKUP(D2298,Products!A:G,3,FALSE)</f>
        <v>Fashion</v>
      </c>
      <c r="X2298" t="str">
        <f>VLOOKUP(D2298,Products!A:G,2,FALSE)</f>
        <v>Jacket</v>
      </c>
    </row>
    <row r="2299" spans="1:24">
      <c r="A2299" s="1" t="s">
        <v>4111</v>
      </c>
      <c r="B2299" s="2">
        <v>45409</v>
      </c>
      <c r="C2299" s="1" t="s">
        <v>673</v>
      </c>
      <c r="D2299" s="1" t="s">
        <v>1761</v>
      </c>
      <c r="E2299" s="1">
        <v>1</v>
      </c>
      <c r="F2299" s="1">
        <v>499</v>
      </c>
      <c r="G2299" s="1">
        <v>0</v>
      </c>
      <c r="H2299" s="1" t="s">
        <v>1821</v>
      </c>
      <c r="I2299" s="1" t="s">
        <v>1815</v>
      </c>
      <c r="J2299" s="1" t="s">
        <v>1815</v>
      </c>
      <c r="K2299" s="1" t="s">
        <v>1813</v>
      </c>
      <c r="L2299" s="1">
        <v>100</v>
      </c>
      <c r="M2299" s="1">
        <v>394</v>
      </c>
      <c r="N2299">
        <f t="shared" si="315"/>
        <v>499</v>
      </c>
      <c r="O2299">
        <f t="shared" si="316"/>
        <v>394</v>
      </c>
      <c r="P2299">
        <f t="shared" si="317"/>
        <v>105</v>
      </c>
      <c r="Q2299">
        <f t="shared" si="318"/>
        <v>0.21042084168336672</v>
      </c>
      <c r="R2299">
        <f t="shared" si="319"/>
        <v>0</v>
      </c>
      <c r="S2299">
        <f t="shared" si="320"/>
        <v>0</v>
      </c>
      <c r="T2299" t="str">
        <f t="shared" si="321"/>
        <v>Apr</v>
      </c>
      <c r="U2299" t="str">
        <f t="shared" si="322"/>
        <v>Apr-2024</v>
      </c>
      <c r="V2299" s="3">
        <f t="shared" si="323"/>
        <v>45383</v>
      </c>
      <c r="W2299" t="str">
        <f>VLOOKUP(D2299,Products!A:G,3,FALSE)</f>
        <v>Beauty &amp; Personal Care</v>
      </c>
      <c r="X2299" t="str">
        <f>VLOOKUP(D2299,Products!A:G,2,FALSE)</f>
        <v>Trimmer</v>
      </c>
    </row>
    <row r="2300" spans="1:24">
      <c r="A2300" s="1" t="s">
        <v>4112</v>
      </c>
      <c r="B2300" s="2">
        <v>45321</v>
      </c>
      <c r="C2300" s="1" t="s">
        <v>89</v>
      </c>
      <c r="D2300" s="1" t="s">
        <v>1732</v>
      </c>
      <c r="E2300" s="1">
        <v>2</v>
      </c>
      <c r="F2300" s="1">
        <v>1599</v>
      </c>
      <c r="G2300" s="1">
        <v>0</v>
      </c>
      <c r="H2300" s="1" t="s">
        <v>1801</v>
      </c>
      <c r="I2300" s="1" t="s">
        <v>1815</v>
      </c>
      <c r="J2300" s="1" t="s">
        <v>1815</v>
      </c>
      <c r="K2300" s="1" t="s">
        <v>1803</v>
      </c>
      <c r="L2300" s="1">
        <v>100</v>
      </c>
      <c r="M2300" s="1">
        <v>1138</v>
      </c>
      <c r="N2300">
        <f t="shared" si="315"/>
        <v>3198</v>
      </c>
      <c r="O2300">
        <f t="shared" si="316"/>
        <v>2276</v>
      </c>
      <c r="P2300">
        <f t="shared" si="317"/>
        <v>922</v>
      </c>
      <c r="Q2300">
        <f t="shared" si="318"/>
        <v>0.28830519074421512</v>
      </c>
      <c r="R2300">
        <f t="shared" si="319"/>
        <v>0</v>
      </c>
      <c r="S2300">
        <f t="shared" si="320"/>
        <v>0</v>
      </c>
      <c r="T2300" t="str">
        <f t="shared" si="321"/>
        <v>Jan</v>
      </c>
      <c r="U2300" t="str">
        <f t="shared" si="322"/>
        <v>Jan-2024</v>
      </c>
      <c r="V2300" s="3">
        <f t="shared" si="323"/>
        <v>45292</v>
      </c>
      <c r="W2300" t="str">
        <f>VLOOKUP(D2300,Products!A:G,3,FALSE)</f>
        <v>Home &amp; Kitchen</v>
      </c>
      <c r="X2300" t="str">
        <f>VLOOKUP(D2300,Products!A:G,2,FALSE)</f>
        <v>Air Fryer</v>
      </c>
    </row>
    <row r="2301" spans="1:24">
      <c r="A2301" s="1" t="s">
        <v>4113</v>
      </c>
      <c r="B2301" s="2">
        <v>45474</v>
      </c>
      <c r="C2301" s="1" t="s">
        <v>549</v>
      </c>
      <c r="D2301" s="1" t="s">
        <v>1756</v>
      </c>
      <c r="E2301" s="1">
        <v>1</v>
      </c>
      <c r="F2301" s="1">
        <v>299</v>
      </c>
      <c r="G2301" s="1">
        <v>0</v>
      </c>
      <c r="H2301" s="1" t="s">
        <v>1812</v>
      </c>
      <c r="I2301" s="1" t="s">
        <v>1815</v>
      </c>
      <c r="J2301" s="1" t="s">
        <v>1815</v>
      </c>
      <c r="K2301" s="1" t="s">
        <v>1807</v>
      </c>
      <c r="L2301" s="1">
        <v>50</v>
      </c>
      <c r="M2301" s="1">
        <v>223</v>
      </c>
      <c r="N2301">
        <f t="shared" si="315"/>
        <v>299</v>
      </c>
      <c r="O2301">
        <f t="shared" si="316"/>
        <v>223</v>
      </c>
      <c r="P2301">
        <f t="shared" si="317"/>
        <v>76</v>
      </c>
      <c r="Q2301">
        <f t="shared" si="318"/>
        <v>0.25418060200668896</v>
      </c>
      <c r="R2301">
        <f t="shared" si="319"/>
        <v>0</v>
      </c>
      <c r="S2301">
        <f t="shared" si="320"/>
        <v>0</v>
      </c>
      <c r="T2301" t="str">
        <f t="shared" si="321"/>
        <v>Jul</v>
      </c>
      <c r="U2301" t="str">
        <f t="shared" si="322"/>
        <v>Jul-2024</v>
      </c>
      <c r="V2301" s="3">
        <f t="shared" si="323"/>
        <v>45474</v>
      </c>
      <c r="W2301" t="str">
        <f>VLOOKUP(D2301,Products!A:G,3,FALSE)</f>
        <v>Beauty &amp; Personal Care</v>
      </c>
      <c r="X2301" t="str">
        <f>VLOOKUP(D2301,Products!A:G,2,FALSE)</f>
        <v>Shampoo</v>
      </c>
    </row>
    <row r="2302" spans="1:24">
      <c r="A2302" s="1" t="s">
        <v>4114</v>
      </c>
      <c r="B2302" s="2">
        <v>45476</v>
      </c>
      <c r="C2302" s="1" t="s">
        <v>239</v>
      </c>
      <c r="D2302" s="1" t="s">
        <v>1666</v>
      </c>
      <c r="E2302" s="1">
        <v>2</v>
      </c>
      <c r="F2302" s="1">
        <v>399</v>
      </c>
      <c r="G2302" s="1">
        <v>119.7</v>
      </c>
      <c r="H2302" s="1" t="s">
        <v>1823</v>
      </c>
      <c r="I2302" s="1" t="s">
        <v>1802</v>
      </c>
      <c r="J2302" s="1" t="s">
        <v>1802</v>
      </c>
      <c r="K2302" s="1" t="s">
        <v>1813</v>
      </c>
      <c r="L2302" s="1">
        <v>80</v>
      </c>
      <c r="M2302" s="1">
        <v>307</v>
      </c>
      <c r="N2302">
        <f t="shared" si="315"/>
        <v>678.3</v>
      </c>
      <c r="O2302">
        <f t="shared" si="316"/>
        <v>614</v>
      </c>
      <c r="P2302">
        <f t="shared" si="317"/>
        <v>64.299999999999955</v>
      </c>
      <c r="Q2302">
        <f t="shared" si="318"/>
        <v>9.4795813062066872E-2</v>
      </c>
      <c r="R2302">
        <f t="shared" si="319"/>
        <v>678.3</v>
      </c>
      <c r="S2302">
        <f t="shared" si="320"/>
        <v>64.299999999999955</v>
      </c>
      <c r="T2302" t="str">
        <f t="shared" si="321"/>
        <v>Jul</v>
      </c>
      <c r="U2302" t="str">
        <f t="shared" si="322"/>
        <v>Jul-2024</v>
      </c>
      <c r="V2302" s="3">
        <f t="shared" si="323"/>
        <v>45474</v>
      </c>
      <c r="W2302" t="str">
        <f>VLOOKUP(D2302,Products!A:G,3,FALSE)</f>
        <v>Electronics</v>
      </c>
      <c r="X2302" t="str">
        <f>VLOOKUP(D2302,Products!A:G,2,FALSE)</f>
        <v>Smartphone</v>
      </c>
    </row>
    <row r="2303" spans="1:24">
      <c r="A2303" s="1" t="s">
        <v>4115</v>
      </c>
      <c r="B2303" s="2">
        <v>45414</v>
      </c>
      <c r="C2303" s="1" t="s">
        <v>481</v>
      </c>
      <c r="D2303" s="1" t="s">
        <v>1728</v>
      </c>
      <c r="E2303" s="1">
        <v>4</v>
      </c>
      <c r="F2303" s="1">
        <v>4999</v>
      </c>
      <c r="G2303" s="1">
        <v>1999.6</v>
      </c>
      <c r="H2303" s="1" t="s">
        <v>1821</v>
      </c>
      <c r="I2303" s="1" t="s">
        <v>1802</v>
      </c>
      <c r="J2303" s="1" t="s">
        <v>1809</v>
      </c>
      <c r="K2303" s="1" t="s">
        <v>1813</v>
      </c>
      <c r="L2303" s="1">
        <v>100</v>
      </c>
      <c r="M2303" s="1">
        <v>3040</v>
      </c>
      <c r="N2303">
        <f t="shared" si="315"/>
        <v>17996.400000000001</v>
      </c>
      <c r="O2303">
        <f t="shared" si="316"/>
        <v>12160</v>
      </c>
      <c r="P2303">
        <f t="shared" si="317"/>
        <v>5836.4000000000015</v>
      </c>
      <c r="Q2303">
        <f t="shared" si="318"/>
        <v>0.32430930630570565</v>
      </c>
      <c r="R2303">
        <f t="shared" si="319"/>
        <v>17996.400000000001</v>
      </c>
      <c r="S2303">
        <f t="shared" si="320"/>
        <v>5836.4000000000015</v>
      </c>
      <c r="T2303" t="str">
        <f t="shared" si="321"/>
        <v>May</v>
      </c>
      <c r="U2303" t="str">
        <f t="shared" si="322"/>
        <v>May-2024</v>
      </c>
      <c r="V2303" s="3">
        <f t="shared" si="323"/>
        <v>45413</v>
      </c>
      <c r="W2303" t="str">
        <f>VLOOKUP(D2303,Products!A:G,3,FALSE)</f>
        <v>Home &amp; Kitchen</v>
      </c>
      <c r="X2303" t="str">
        <f>VLOOKUP(D2303,Products!A:G,2,FALSE)</f>
        <v>Air Fryer</v>
      </c>
    </row>
    <row r="2304" spans="1:24">
      <c r="A2304" s="1" t="s">
        <v>4116</v>
      </c>
      <c r="B2304" s="2">
        <v>45609</v>
      </c>
      <c r="C2304" s="1" t="s">
        <v>1290</v>
      </c>
      <c r="D2304" s="1" t="s">
        <v>1764</v>
      </c>
      <c r="E2304" s="1">
        <v>1</v>
      </c>
      <c r="F2304" s="1">
        <v>499</v>
      </c>
      <c r="G2304" s="1">
        <v>24.95</v>
      </c>
      <c r="H2304" s="1" t="s">
        <v>1821</v>
      </c>
      <c r="I2304" s="1" t="s">
        <v>1802</v>
      </c>
      <c r="J2304" s="1" t="s">
        <v>1802</v>
      </c>
      <c r="K2304" s="1" t="s">
        <v>1813</v>
      </c>
      <c r="L2304" s="1">
        <v>60</v>
      </c>
      <c r="M2304" s="1">
        <v>334</v>
      </c>
      <c r="N2304">
        <f t="shared" si="315"/>
        <v>474.05</v>
      </c>
      <c r="O2304">
        <f t="shared" si="316"/>
        <v>334</v>
      </c>
      <c r="P2304">
        <f t="shared" si="317"/>
        <v>140.05000000000001</v>
      </c>
      <c r="Q2304">
        <f t="shared" si="318"/>
        <v>0.29543297120556905</v>
      </c>
      <c r="R2304">
        <f t="shared" si="319"/>
        <v>474.05</v>
      </c>
      <c r="S2304">
        <f t="shared" si="320"/>
        <v>140.05000000000001</v>
      </c>
      <c r="T2304" t="str">
        <f t="shared" si="321"/>
        <v>Nov</v>
      </c>
      <c r="U2304" t="str">
        <f t="shared" si="322"/>
        <v>Nov-2024</v>
      </c>
      <c r="V2304" s="3">
        <f t="shared" si="323"/>
        <v>45597</v>
      </c>
      <c r="W2304" t="str">
        <f>VLOOKUP(D2304,Products!A:G,3,FALSE)</f>
        <v>Beauty &amp; Personal Care</v>
      </c>
      <c r="X2304" t="str">
        <f>VLOOKUP(D2304,Products!A:G,2,FALSE)</f>
        <v>Skin Care Kit</v>
      </c>
    </row>
    <row r="2305" spans="1:24">
      <c r="A2305" s="1" t="s">
        <v>4117</v>
      </c>
      <c r="B2305" s="2">
        <v>45731</v>
      </c>
      <c r="C2305" s="1" t="s">
        <v>1627</v>
      </c>
      <c r="D2305" s="1" t="s">
        <v>1660</v>
      </c>
      <c r="E2305" s="1">
        <v>2</v>
      </c>
      <c r="F2305" s="1">
        <v>799</v>
      </c>
      <c r="G2305" s="1">
        <v>239.7</v>
      </c>
      <c r="H2305" s="1" t="s">
        <v>1801</v>
      </c>
      <c r="I2305" s="1" t="s">
        <v>1802</v>
      </c>
      <c r="J2305" s="1" t="s">
        <v>1802</v>
      </c>
      <c r="K2305" s="1" t="s">
        <v>1807</v>
      </c>
      <c r="L2305" s="1">
        <v>40</v>
      </c>
      <c r="M2305" s="1">
        <v>547</v>
      </c>
      <c r="N2305">
        <f t="shared" si="315"/>
        <v>1358.3</v>
      </c>
      <c r="O2305">
        <f t="shared" si="316"/>
        <v>1094</v>
      </c>
      <c r="P2305">
        <f t="shared" si="317"/>
        <v>264.29999999999995</v>
      </c>
      <c r="Q2305">
        <f t="shared" si="318"/>
        <v>0.19458146212176983</v>
      </c>
      <c r="R2305">
        <f t="shared" si="319"/>
        <v>1358.3</v>
      </c>
      <c r="S2305">
        <f t="shared" si="320"/>
        <v>264.29999999999995</v>
      </c>
      <c r="T2305" t="str">
        <f t="shared" si="321"/>
        <v>Mar</v>
      </c>
      <c r="U2305" t="str">
        <f t="shared" si="322"/>
        <v>Mar-2025</v>
      </c>
      <c r="V2305" s="3">
        <f t="shared" si="323"/>
        <v>45717</v>
      </c>
      <c r="W2305" t="str">
        <f>VLOOKUP(D2305,Products!A:G,3,FALSE)</f>
        <v>Electronics</v>
      </c>
      <c r="X2305" t="str">
        <f>VLOOKUP(D2305,Products!A:G,2,FALSE)</f>
        <v>Smartphone</v>
      </c>
    </row>
    <row r="2306" spans="1:24">
      <c r="A2306" s="1" t="s">
        <v>4118</v>
      </c>
      <c r="B2306" s="2">
        <v>45426</v>
      </c>
      <c r="C2306" s="1" t="s">
        <v>1442</v>
      </c>
      <c r="D2306" s="1" t="s">
        <v>1747</v>
      </c>
      <c r="E2306" s="1">
        <v>4</v>
      </c>
      <c r="F2306" s="1">
        <v>999</v>
      </c>
      <c r="G2306" s="1">
        <v>0</v>
      </c>
      <c r="H2306" s="1" t="s">
        <v>1821</v>
      </c>
      <c r="I2306" s="1" t="s">
        <v>1815</v>
      </c>
      <c r="J2306" s="1" t="s">
        <v>1815</v>
      </c>
      <c r="K2306" s="1" t="s">
        <v>1819</v>
      </c>
      <c r="L2306" s="1">
        <v>50</v>
      </c>
      <c r="M2306" s="1">
        <v>744</v>
      </c>
      <c r="N2306">
        <f t="shared" si="315"/>
        <v>3996</v>
      </c>
      <c r="O2306">
        <f t="shared" si="316"/>
        <v>2976</v>
      </c>
      <c r="P2306">
        <f t="shared" si="317"/>
        <v>1020</v>
      </c>
      <c r="Q2306">
        <f t="shared" si="318"/>
        <v>0.25525525525525528</v>
      </c>
      <c r="R2306">
        <f t="shared" si="319"/>
        <v>0</v>
      </c>
      <c r="S2306">
        <f t="shared" si="320"/>
        <v>0</v>
      </c>
      <c r="T2306" t="str">
        <f t="shared" si="321"/>
        <v>May</v>
      </c>
      <c r="U2306" t="str">
        <f t="shared" si="322"/>
        <v>May-2024</v>
      </c>
      <c r="V2306" s="3">
        <f t="shared" si="323"/>
        <v>45413</v>
      </c>
      <c r="W2306" t="str">
        <f>VLOOKUP(D2306,Products!A:G,3,FALSE)</f>
        <v>Home &amp; Kitchen</v>
      </c>
      <c r="X2306" t="str">
        <f>VLOOKUP(D2306,Products!A:G,2,FALSE)</f>
        <v>Storage Box</v>
      </c>
    </row>
    <row r="2307" spans="1:24">
      <c r="A2307" s="1" t="s">
        <v>4119</v>
      </c>
      <c r="B2307" s="2">
        <v>45333</v>
      </c>
      <c r="C2307" s="1" t="s">
        <v>595</v>
      </c>
      <c r="D2307" s="1" t="s">
        <v>1730</v>
      </c>
      <c r="E2307" s="1">
        <v>2</v>
      </c>
      <c r="F2307" s="1">
        <v>1999</v>
      </c>
      <c r="G2307" s="1">
        <v>0</v>
      </c>
      <c r="H2307" s="1" t="s">
        <v>1812</v>
      </c>
      <c r="I2307" s="1" t="s">
        <v>1802</v>
      </c>
      <c r="J2307" s="1" t="s">
        <v>1802</v>
      </c>
      <c r="K2307" s="1" t="s">
        <v>1807</v>
      </c>
      <c r="L2307" s="1">
        <v>40</v>
      </c>
      <c r="M2307" s="1">
        <v>1398</v>
      </c>
      <c r="N2307">
        <f t="shared" ref="N2307:N2370" si="324">E2307*F2307-G2307</f>
        <v>3998</v>
      </c>
      <c r="O2307">
        <f t="shared" ref="O2307:O2370" si="325">E2307*M2307</f>
        <v>2796</v>
      </c>
      <c r="P2307">
        <f t="shared" ref="P2307:P2370" si="326">N2307-O2307</f>
        <v>1202</v>
      </c>
      <c r="Q2307">
        <f t="shared" ref="Q2307:Q2370" si="327">IFERROR(P2307/N2307,0)</f>
        <v>0.30065032516258128</v>
      </c>
      <c r="R2307">
        <f t="shared" ref="R2307:R2370" si="328">IF(I2307="Cancelled",0,N2307)</f>
        <v>3998</v>
      </c>
      <c r="S2307">
        <f t="shared" ref="S2307:S2370" si="329">IF(I2307="Cancelled",0,P2307)</f>
        <v>1202</v>
      </c>
      <c r="T2307" t="str">
        <f t="shared" ref="T2307:T2370" si="330">TEXT(B2307,"mmm")</f>
        <v>Feb</v>
      </c>
      <c r="U2307" t="str">
        <f t="shared" ref="U2307:U2370" si="331">TEXT(B2307,"mmm-yyyy")</f>
        <v>Feb-2024</v>
      </c>
      <c r="V2307" s="3">
        <f t="shared" ref="V2307:V2370" si="332">DATE(YEAR(B2307),MONTH(B2307),1)</f>
        <v>45323</v>
      </c>
      <c r="W2307" t="str">
        <f>VLOOKUP(D2307,Products!A:G,3,FALSE)</f>
        <v>Home &amp; Kitchen</v>
      </c>
      <c r="X2307" t="str">
        <f>VLOOKUP(D2307,Products!A:G,2,FALSE)</f>
        <v>Air Fryer</v>
      </c>
    </row>
    <row r="2308" spans="1:24">
      <c r="A2308" s="1" t="s">
        <v>4120</v>
      </c>
      <c r="B2308" s="2">
        <v>45397</v>
      </c>
      <c r="C2308" s="1" t="s">
        <v>1154</v>
      </c>
      <c r="D2308" s="1" t="s">
        <v>1766</v>
      </c>
      <c r="E2308" s="1">
        <v>1</v>
      </c>
      <c r="F2308" s="1">
        <v>2999</v>
      </c>
      <c r="G2308" s="1">
        <v>0</v>
      </c>
      <c r="H2308" s="1" t="s">
        <v>1823</v>
      </c>
      <c r="I2308" s="1" t="s">
        <v>1815</v>
      </c>
      <c r="J2308" s="1" t="s">
        <v>1815</v>
      </c>
      <c r="K2308" s="1" t="s">
        <v>1813</v>
      </c>
      <c r="L2308" s="1">
        <v>50</v>
      </c>
      <c r="M2308" s="1">
        <v>1870</v>
      </c>
      <c r="N2308">
        <f t="shared" si="324"/>
        <v>2999</v>
      </c>
      <c r="O2308">
        <f t="shared" si="325"/>
        <v>1870</v>
      </c>
      <c r="P2308">
        <f t="shared" si="326"/>
        <v>1129</v>
      </c>
      <c r="Q2308">
        <f t="shared" si="327"/>
        <v>0.37645881960653549</v>
      </c>
      <c r="R2308">
        <f t="shared" si="328"/>
        <v>0</v>
      </c>
      <c r="S2308">
        <f t="shared" si="329"/>
        <v>0</v>
      </c>
      <c r="T2308" t="str">
        <f t="shared" si="330"/>
        <v>Apr</v>
      </c>
      <c r="U2308" t="str">
        <f t="shared" si="331"/>
        <v>Apr-2024</v>
      </c>
      <c r="V2308" s="3">
        <f t="shared" si="332"/>
        <v>45383</v>
      </c>
      <c r="W2308" t="str">
        <f>VLOOKUP(D2308,Products!A:G,3,FALSE)</f>
        <v>Beauty &amp; Personal Care</v>
      </c>
      <c r="X2308" t="str">
        <f>VLOOKUP(D2308,Products!A:G,2,FALSE)</f>
        <v>Skin Care Kit</v>
      </c>
    </row>
    <row r="2309" spans="1:24">
      <c r="A2309" s="1" t="s">
        <v>4121</v>
      </c>
      <c r="B2309" s="2">
        <v>45396</v>
      </c>
      <c r="C2309" s="1" t="s">
        <v>541</v>
      </c>
      <c r="D2309" s="1" t="s">
        <v>1747</v>
      </c>
      <c r="E2309" s="1">
        <v>4</v>
      </c>
      <c r="F2309" s="1">
        <v>999</v>
      </c>
      <c r="G2309" s="1">
        <v>599.4</v>
      </c>
      <c r="H2309" s="1" t="s">
        <v>1801</v>
      </c>
      <c r="I2309" s="1" t="s">
        <v>1802</v>
      </c>
      <c r="J2309" s="1" t="s">
        <v>1802</v>
      </c>
      <c r="K2309" s="1" t="s">
        <v>1807</v>
      </c>
      <c r="L2309" s="1">
        <v>70</v>
      </c>
      <c r="M2309" s="1">
        <v>744</v>
      </c>
      <c r="N2309">
        <f t="shared" si="324"/>
        <v>3396.6</v>
      </c>
      <c r="O2309">
        <f t="shared" si="325"/>
        <v>2976</v>
      </c>
      <c r="P2309">
        <f t="shared" si="326"/>
        <v>420.59999999999991</v>
      </c>
      <c r="Q2309">
        <f t="shared" si="327"/>
        <v>0.12382971206500616</v>
      </c>
      <c r="R2309">
        <f t="shared" si="328"/>
        <v>3396.6</v>
      </c>
      <c r="S2309">
        <f t="shared" si="329"/>
        <v>420.59999999999991</v>
      </c>
      <c r="T2309" t="str">
        <f t="shared" si="330"/>
        <v>Apr</v>
      </c>
      <c r="U2309" t="str">
        <f t="shared" si="331"/>
        <v>Apr-2024</v>
      </c>
      <c r="V2309" s="3">
        <f t="shared" si="332"/>
        <v>45383</v>
      </c>
      <c r="W2309" t="str">
        <f>VLOOKUP(D2309,Products!A:G,3,FALSE)</f>
        <v>Home &amp; Kitchen</v>
      </c>
      <c r="X2309" t="str">
        <f>VLOOKUP(D2309,Products!A:G,2,FALSE)</f>
        <v>Storage Box</v>
      </c>
    </row>
    <row r="2310" spans="1:24">
      <c r="A2310" s="1" t="s">
        <v>4122</v>
      </c>
      <c r="B2310" s="2">
        <v>45958</v>
      </c>
      <c r="C2310" s="1" t="s">
        <v>1305</v>
      </c>
      <c r="D2310" s="1" t="s">
        <v>1732</v>
      </c>
      <c r="E2310" s="1">
        <v>2</v>
      </c>
      <c r="F2310" s="1">
        <v>1599</v>
      </c>
      <c r="G2310" s="1">
        <v>319.8</v>
      </c>
      <c r="H2310" s="1" t="s">
        <v>1801</v>
      </c>
      <c r="I2310" s="1" t="s">
        <v>1802</v>
      </c>
      <c r="J2310" s="1" t="s">
        <v>1802</v>
      </c>
      <c r="K2310" s="1" t="s">
        <v>1810</v>
      </c>
      <c r="L2310" s="1">
        <v>100</v>
      </c>
      <c r="M2310" s="1">
        <v>1138</v>
      </c>
      <c r="N2310">
        <f t="shared" si="324"/>
        <v>2878.2</v>
      </c>
      <c r="O2310">
        <f t="shared" si="325"/>
        <v>2276</v>
      </c>
      <c r="P2310">
        <f t="shared" si="326"/>
        <v>602.19999999999982</v>
      </c>
      <c r="Q2310">
        <f t="shared" si="327"/>
        <v>0.20922798971579454</v>
      </c>
      <c r="R2310">
        <f t="shared" si="328"/>
        <v>2878.2</v>
      </c>
      <c r="S2310">
        <f t="shared" si="329"/>
        <v>602.19999999999982</v>
      </c>
      <c r="T2310" t="str">
        <f t="shared" si="330"/>
        <v>Oct</v>
      </c>
      <c r="U2310" t="str">
        <f t="shared" si="331"/>
        <v>Oct-2025</v>
      </c>
      <c r="V2310" s="3">
        <f t="shared" si="332"/>
        <v>45931</v>
      </c>
      <c r="W2310" t="str">
        <f>VLOOKUP(D2310,Products!A:G,3,FALSE)</f>
        <v>Home &amp; Kitchen</v>
      </c>
      <c r="X2310" t="str">
        <f>VLOOKUP(D2310,Products!A:G,2,FALSE)</f>
        <v>Air Fryer</v>
      </c>
    </row>
    <row r="2311" spans="1:24">
      <c r="A2311" s="1" t="s">
        <v>4123</v>
      </c>
      <c r="B2311" s="2">
        <v>45727</v>
      </c>
      <c r="C2311" s="1" t="s">
        <v>870</v>
      </c>
      <c r="D2311" s="1" t="s">
        <v>1737</v>
      </c>
      <c r="E2311" s="1">
        <v>1</v>
      </c>
      <c r="F2311" s="1">
        <v>499</v>
      </c>
      <c r="G2311" s="1">
        <v>24.95</v>
      </c>
      <c r="H2311" s="1" t="s">
        <v>1812</v>
      </c>
      <c r="I2311" s="1" t="s">
        <v>1802</v>
      </c>
      <c r="J2311" s="1" t="s">
        <v>1802</v>
      </c>
      <c r="K2311" s="1" t="s">
        <v>1807</v>
      </c>
      <c r="L2311" s="1">
        <v>50</v>
      </c>
      <c r="M2311" s="1">
        <v>320</v>
      </c>
      <c r="N2311">
        <f t="shared" si="324"/>
        <v>474.05</v>
      </c>
      <c r="O2311">
        <f t="shared" si="325"/>
        <v>320</v>
      </c>
      <c r="P2311">
        <f t="shared" si="326"/>
        <v>154.05000000000001</v>
      </c>
      <c r="Q2311">
        <f t="shared" si="327"/>
        <v>0.32496572091551523</v>
      </c>
      <c r="R2311">
        <f t="shared" si="328"/>
        <v>474.05</v>
      </c>
      <c r="S2311">
        <f t="shared" si="329"/>
        <v>154.05000000000001</v>
      </c>
      <c r="T2311" t="str">
        <f t="shared" si="330"/>
        <v>Mar</v>
      </c>
      <c r="U2311" t="str">
        <f t="shared" si="331"/>
        <v>Mar-2025</v>
      </c>
      <c r="V2311" s="3">
        <f t="shared" si="332"/>
        <v>45717</v>
      </c>
      <c r="W2311" t="str">
        <f>VLOOKUP(D2311,Products!A:G,3,FALSE)</f>
        <v>Home &amp; Kitchen</v>
      </c>
      <c r="X2311" t="str">
        <f>VLOOKUP(D2311,Products!A:G,2,FALSE)</f>
        <v>Cookware Set</v>
      </c>
    </row>
    <row r="2312" spans="1:24">
      <c r="A2312" s="1" t="s">
        <v>4124</v>
      </c>
      <c r="B2312" s="2">
        <v>45955</v>
      </c>
      <c r="C2312" s="1" t="s">
        <v>1123</v>
      </c>
      <c r="D2312" s="1" t="s">
        <v>1787</v>
      </c>
      <c r="E2312" s="1">
        <v>1</v>
      </c>
      <c r="F2312" s="1">
        <v>8999</v>
      </c>
      <c r="G2312" s="1">
        <v>1349.85</v>
      </c>
      <c r="H2312" s="1" t="s">
        <v>1821</v>
      </c>
      <c r="I2312" s="1" t="s">
        <v>1802</v>
      </c>
      <c r="J2312" s="1" t="s">
        <v>1802</v>
      </c>
      <c r="K2312" s="1" t="s">
        <v>1810</v>
      </c>
      <c r="L2312" s="1">
        <v>100</v>
      </c>
      <c r="M2312" s="1">
        <v>5811</v>
      </c>
      <c r="N2312">
        <f t="shared" si="324"/>
        <v>7649.15</v>
      </c>
      <c r="O2312">
        <f t="shared" si="325"/>
        <v>5811</v>
      </c>
      <c r="P2312">
        <f t="shared" si="326"/>
        <v>1838.1499999999996</v>
      </c>
      <c r="Q2312">
        <f t="shared" si="327"/>
        <v>0.24030774661236867</v>
      </c>
      <c r="R2312">
        <f t="shared" si="328"/>
        <v>7649.15</v>
      </c>
      <c r="S2312">
        <f t="shared" si="329"/>
        <v>1838.1499999999996</v>
      </c>
      <c r="T2312" t="str">
        <f t="shared" si="330"/>
        <v>Oct</v>
      </c>
      <c r="U2312" t="str">
        <f t="shared" si="331"/>
        <v>Oct-2025</v>
      </c>
      <c r="V2312" s="3">
        <f t="shared" si="332"/>
        <v>45931</v>
      </c>
      <c r="W2312" t="str">
        <f>VLOOKUP(D2312,Products!A:G,3,FALSE)</f>
        <v>Sports &amp; Fitness</v>
      </c>
      <c r="X2312" t="str">
        <f>VLOOKUP(D2312,Products!A:G,2,FALSE)</f>
        <v>Dumbbells</v>
      </c>
    </row>
    <row r="2313" spans="1:24">
      <c r="A2313" s="1" t="s">
        <v>4125</v>
      </c>
      <c r="B2313" s="2">
        <v>45942</v>
      </c>
      <c r="C2313" s="1" t="s">
        <v>157</v>
      </c>
      <c r="D2313" s="1" t="s">
        <v>1709</v>
      </c>
      <c r="E2313" s="1">
        <v>2</v>
      </c>
      <c r="F2313" s="1">
        <v>799</v>
      </c>
      <c r="G2313" s="1">
        <v>0</v>
      </c>
      <c r="H2313" s="1" t="s">
        <v>1805</v>
      </c>
      <c r="I2313" s="1" t="s">
        <v>1815</v>
      </c>
      <c r="J2313" s="1" t="s">
        <v>1815</v>
      </c>
      <c r="K2313" s="1" t="s">
        <v>1810</v>
      </c>
      <c r="L2313" s="1">
        <v>80</v>
      </c>
      <c r="M2313" s="1">
        <v>566</v>
      </c>
      <c r="N2313">
        <f t="shared" si="324"/>
        <v>1598</v>
      </c>
      <c r="O2313">
        <f t="shared" si="325"/>
        <v>1132</v>
      </c>
      <c r="P2313">
        <f t="shared" si="326"/>
        <v>466</v>
      </c>
      <c r="Q2313">
        <f t="shared" si="327"/>
        <v>0.29161451814768463</v>
      </c>
      <c r="R2313">
        <f t="shared" si="328"/>
        <v>0</v>
      </c>
      <c r="S2313">
        <f t="shared" si="329"/>
        <v>0</v>
      </c>
      <c r="T2313" t="str">
        <f t="shared" si="330"/>
        <v>Oct</v>
      </c>
      <c r="U2313" t="str">
        <f t="shared" si="331"/>
        <v>Oct-2025</v>
      </c>
      <c r="V2313" s="3">
        <f t="shared" si="332"/>
        <v>45931</v>
      </c>
      <c r="W2313" t="str">
        <f>VLOOKUP(D2313,Products!A:G,3,FALSE)</f>
        <v>Fashion</v>
      </c>
      <c r="X2313" t="str">
        <f>VLOOKUP(D2313,Products!A:G,2,FALSE)</f>
        <v>Sneakers</v>
      </c>
    </row>
    <row r="2314" spans="1:24">
      <c r="A2314" s="1" t="s">
        <v>4126</v>
      </c>
      <c r="B2314" s="2">
        <v>45927</v>
      </c>
      <c r="C2314" s="1" t="s">
        <v>849</v>
      </c>
      <c r="D2314" s="1" t="s">
        <v>1719</v>
      </c>
      <c r="E2314" s="1">
        <v>2</v>
      </c>
      <c r="F2314" s="1">
        <v>399</v>
      </c>
      <c r="G2314" s="1">
        <v>199.5</v>
      </c>
      <c r="H2314" s="1" t="s">
        <v>1805</v>
      </c>
      <c r="I2314" s="1" t="s">
        <v>1802</v>
      </c>
      <c r="J2314" s="1" t="s">
        <v>1802</v>
      </c>
      <c r="K2314" s="1" t="s">
        <v>1810</v>
      </c>
      <c r="L2314" s="1">
        <v>60</v>
      </c>
      <c r="M2314" s="1">
        <v>248</v>
      </c>
      <c r="N2314">
        <f t="shared" si="324"/>
        <v>598.5</v>
      </c>
      <c r="O2314">
        <f t="shared" si="325"/>
        <v>496</v>
      </c>
      <c r="P2314">
        <f t="shared" si="326"/>
        <v>102.5</v>
      </c>
      <c r="Q2314">
        <f t="shared" si="327"/>
        <v>0.17126148705096073</v>
      </c>
      <c r="R2314">
        <f t="shared" si="328"/>
        <v>598.5</v>
      </c>
      <c r="S2314">
        <f t="shared" si="329"/>
        <v>102.5</v>
      </c>
      <c r="T2314" t="str">
        <f t="shared" si="330"/>
        <v>Sep</v>
      </c>
      <c r="U2314" t="str">
        <f t="shared" si="331"/>
        <v>Sep-2025</v>
      </c>
      <c r="V2314" s="3">
        <f t="shared" si="332"/>
        <v>45901</v>
      </c>
      <c r="W2314" t="str">
        <f>VLOOKUP(D2314,Products!A:G,3,FALSE)</f>
        <v>Fashion</v>
      </c>
      <c r="X2314" t="str">
        <f>VLOOKUP(D2314,Products!A:G,2,FALSE)</f>
        <v>Backpack</v>
      </c>
    </row>
    <row r="2315" spans="1:24">
      <c r="A2315" s="1" t="s">
        <v>4127</v>
      </c>
      <c r="B2315" s="2">
        <v>45359</v>
      </c>
      <c r="C2315" s="1" t="s">
        <v>1259</v>
      </c>
      <c r="D2315" s="1" t="s">
        <v>1772</v>
      </c>
      <c r="E2315" s="1">
        <v>2</v>
      </c>
      <c r="F2315" s="1">
        <v>1999</v>
      </c>
      <c r="G2315" s="1">
        <v>0</v>
      </c>
      <c r="H2315" s="1" t="s">
        <v>1821</v>
      </c>
      <c r="I2315" s="1" t="s">
        <v>1815</v>
      </c>
      <c r="J2315" s="1" t="s">
        <v>1815</v>
      </c>
      <c r="K2315" s="1" t="s">
        <v>1817</v>
      </c>
      <c r="L2315" s="1">
        <v>40</v>
      </c>
      <c r="M2315" s="1">
        <v>1506</v>
      </c>
      <c r="N2315">
        <f t="shared" si="324"/>
        <v>3998</v>
      </c>
      <c r="O2315">
        <f t="shared" si="325"/>
        <v>3012</v>
      </c>
      <c r="P2315">
        <f t="shared" si="326"/>
        <v>986</v>
      </c>
      <c r="Q2315">
        <f t="shared" si="327"/>
        <v>0.2466233116558279</v>
      </c>
      <c r="R2315">
        <f t="shared" si="328"/>
        <v>0</v>
      </c>
      <c r="S2315">
        <f t="shared" si="329"/>
        <v>0</v>
      </c>
      <c r="T2315" t="str">
        <f t="shared" si="330"/>
        <v>Mar</v>
      </c>
      <c r="U2315" t="str">
        <f t="shared" si="331"/>
        <v>Mar-2024</v>
      </c>
      <c r="V2315" s="3">
        <f t="shared" si="332"/>
        <v>45352</v>
      </c>
      <c r="W2315" t="str">
        <f>VLOOKUP(D2315,Products!A:G,3,FALSE)</f>
        <v>Beauty &amp; Personal Care</v>
      </c>
      <c r="X2315" t="str">
        <f>VLOOKUP(D2315,Products!A:G,2,FALSE)</f>
        <v>Perfume</v>
      </c>
    </row>
    <row r="2316" spans="1:24">
      <c r="A2316" s="1" t="s">
        <v>4128</v>
      </c>
      <c r="B2316" s="2">
        <v>45521</v>
      </c>
      <c r="C2316" s="1" t="s">
        <v>873</v>
      </c>
      <c r="D2316" s="1" t="s">
        <v>1710</v>
      </c>
      <c r="E2316" s="1">
        <v>3</v>
      </c>
      <c r="F2316" s="1">
        <v>3999</v>
      </c>
      <c r="G2316" s="1">
        <v>1199.7</v>
      </c>
      <c r="H2316" s="1" t="s">
        <v>1821</v>
      </c>
      <c r="I2316" s="1" t="s">
        <v>1802</v>
      </c>
      <c r="J2316" s="1" t="s">
        <v>1802</v>
      </c>
      <c r="K2316" s="1" t="s">
        <v>1817</v>
      </c>
      <c r="L2316" s="1">
        <v>80</v>
      </c>
      <c r="M2316" s="1">
        <v>3007</v>
      </c>
      <c r="N2316">
        <f t="shared" si="324"/>
        <v>10797.3</v>
      </c>
      <c r="O2316">
        <f t="shared" si="325"/>
        <v>9021</v>
      </c>
      <c r="P2316">
        <f t="shared" si="326"/>
        <v>1776.2999999999993</v>
      </c>
      <c r="Q2316">
        <f t="shared" si="327"/>
        <v>0.16451335055986213</v>
      </c>
      <c r="R2316">
        <f t="shared" si="328"/>
        <v>10797.3</v>
      </c>
      <c r="S2316">
        <f t="shared" si="329"/>
        <v>1776.2999999999993</v>
      </c>
      <c r="T2316" t="str">
        <f t="shared" si="330"/>
        <v>Aug</v>
      </c>
      <c r="U2316" t="str">
        <f t="shared" si="331"/>
        <v>Aug-2024</v>
      </c>
      <c r="V2316" s="3">
        <f t="shared" si="332"/>
        <v>45505</v>
      </c>
      <c r="W2316" t="str">
        <f>VLOOKUP(D2316,Products!A:G,3,FALSE)</f>
        <v>Fashion</v>
      </c>
      <c r="X2316" t="str">
        <f>VLOOKUP(D2316,Products!A:G,2,FALSE)</f>
        <v>Sneakers</v>
      </c>
    </row>
    <row r="2317" spans="1:24">
      <c r="A2317" s="1" t="s">
        <v>4129</v>
      </c>
      <c r="B2317" s="2">
        <v>45775</v>
      </c>
      <c r="C2317" s="1" t="s">
        <v>820</v>
      </c>
      <c r="D2317" s="1" t="s">
        <v>1747</v>
      </c>
      <c r="E2317" s="1">
        <v>1</v>
      </c>
      <c r="F2317" s="1">
        <v>999</v>
      </c>
      <c r="G2317" s="1">
        <v>149.85</v>
      </c>
      <c r="H2317" s="1" t="s">
        <v>1805</v>
      </c>
      <c r="I2317" s="1" t="s">
        <v>1802</v>
      </c>
      <c r="J2317" s="1" t="s">
        <v>1802</v>
      </c>
      <c r="K2317" s="1" t="s">
        <v>1803</v>
      </c>
      <c r="L2317" s="1">
        <v>100</v>
      </c>
      <c r="M2317" s="1">
        <v>744</v>
      </c>
      <c r="N2317">
        <f t="shared" si="324"/>
        <v>849.15</v>
      </c>
      <c r="O2317">
        <f t="shared" si="325"/>
        <v>744</v>
      </c>
      <c r="P2317">
        <f t="shared" si="326"/>
        <v>105.14999999999998</v>
      </c>
      <c r="Q2317">
        <f t="shared" si="327"/>
        <v>0.12382971206500616</v>
      </c>
      <c r="R2317">
        <f t="shared" si="328"/>
        <v>849.15</v>
      </c>
      <c r="S2317">
        <f t="shared" si="329"/>
        <v>105.14999999999998</v>
      </c>
      <c r="T2317" t="str">
        <f t="shared" si="330"/>
        <v>Apr</v>
      </c>
      <c r="U2317" t="str">
        <f t="shared" si="331"/>
        <v>Apr-2025</v>
      </c>
      <c r="V2317" s="3">
        <f t="shared" si="332"/>
        <v>45748</v>
      </c>
      <c r="W2317" t="str">
        <f>VLOOKUP(D2317,Products!A:G,3,FALSE)</f>
        <v>Home &amp; Kitchen</v>
      </c>
      <c r="X2317" t="str">
        <f>VLOOKUP(D2317,Products!A:G,2,FALSE)</f>
        <v>Storage Box</v>
      </c>
    </row>
    <row r="2318" spans="1:24">
      <c r="A2318" s="1" t="s">
        <v>4130</v>
      </c>
      <c r="B2318" s="2">
        <v>45327</v>
      </c>
      <c r="C2318" s="1" t="s">
        <v>1575</v>
      </c>
      <c r="D2318" s="1" t="s">
        <v>1737</v>
      </c>
      <c r="E2318" s="1">
        <v>2</v>
      </c>
      <c r="F2318" s="1">
        <v>499</v>
      </c>
      <c r="G2318" s="1">
        <v>199.6</v>
      </c>
      <c r="H2318" s="1" t="s">
        <v>1805</v>
      </c>
      <c r="I2318" s="1" t="s">
        <v>1802</v>
      </c>
      <c r="J2318" s="1" t="s">
        <v>1802</v>
      </c>
      <c r="K2318" s="1" t="s">
        <v>1807</v>
      </c>
      <c r="L2318" s="1">
        <v>40</v>
      </c>
      <c r="M2318" s="1">
        <v>320</v>
      </c>
      <c r="N2318">
        <f t="shared" si="324"/>
        <v>798.4</v>
      </c>
      <c r="O2318">
        <f t="shared" si="325"/>
        <v>640</v>
      </c>
      <c r="P2318">
        <f t="shared" si="326"/>
        <v>158.39999999999998</v>
      </c>
      <c r="Q2318">
        <f t="shared" si="327"/>
        <v>0.19839679358717432</v>
      </c>
      <c r="R2318">
        <f t="shared" si="328"/>
        <v>798.4</v>
      </c>
      <c r="S2318">
        <f t="shared" si="329"/>
        <v>158.39999999999998</v>
      </c>
      <c r="T2318" t="str">
        <f t="shared" si="330"/>
        <v>Feb</v>
      </c>
      <c r="U2318" t="str">
        <f t="shared" si="331"/>
        <v>Feb-2024</v>
      </c>
      <c r="V2318" s="3">
        <f t="shared" si="332"/>
        <v>45323</v>
      </c>
      <c r="W2318" t="str">
        <f>VLOOKUP(D2318,Products!A:G,3,FALSE)</f>
        <v>Home &amp; Kitchen</v>
      </c>
      <c r="X2318" t="str">
        <f>VLOOKUP(D2318,Products!A:G,2,FALSE)</f>
        <v>Cookware Set</v>
      </c>
    </row>
    <row r="2319" spans="1:24">
      <c r="A2319" s="1" t="s">
        <v>4131</v>
      </c>
      <c r="B2319" s="2">
        <v>45600</v>
      </c>
      <c r="C2319" s="1" t="s">
        <v>1623</v>
      </c>
      <c r="D2319" s="1" t="s">
        <v>1778</v>
      </c>
      <c r="E2319" s="1">
        <v>1</v>
      </c>
      <c r="F2319" s="1">
        <v>499</v>
      </c>
      <c r="G2319" s="1">
        <v>124.75</v>
      </c>
      <c r="H2319" s="1" t="s">
        <v>1823</v>
      </c>
      <c r="I2319" s="1" t="s">
        <v>1802</v>
      </c>
      <c r="J2319" s="1" t="s">
        <v>1802</v>
      </c>
      <c r="K2319" s="1" t="s">
        <v>1807</v>
      </c>
      <c r="L2319" s="1">
        <v>70</v>
      </c>
      <c r="M2319" s="1">
        <v>323</v>
      </c>
      <c r="N2319">
        <f t="shared" si="324"/>
        <v>374.25</v>
      </c>
      <c r="O2319">
        <f t="shared" si="325"/>
        <v>323</v>
      </c>
      <c r="P2319">
        <f t="shared" si="326"/>
        <v>51.25</v>
      </c>
      <c r="Q2319">
        <f t="shared" si="327"/>
        <v>0.13694054776219106</v>
      </c>
      <c r="R2319">
        <f t="shared" si="328"/>
        <v>374.25</v>
      </c>
      <c r="S2319">
        <f t="shared" si="329"/>
        <v>51.25</v>
      </c>
      <c r="T2319" t="str">
        <f t="shared" si="330"/>
        <v>Nov</v>
      </c>
      <c r="U2319" t="str">
        <f t="shared" si="331"/>
        <v>Nov-2024</v>
      </c>
      <c r="V2319" s="3">
        <f t="shared" si="332"/>
        <v>45597</v>
      </c>
      <c r="W2319" t="str">
        <f>VLOOKUP(D2319,Products!A:G,3,FALSE)</f>
        <v>Sports &amp; Fitness</v>
      </c>
      <c r="X2319" t="str">
        <f>VLOOKUP(D2319,Products!A:G,2,FALSE)</f>
        <v>Yoga Mat</v>
      </c>
    </row>
    <row r="2320" spans="1:24">
      <c r="A2320" s="1" t="s">
        <v>4132</v>
      </c>
      <c r="B2320" s="2">
        <v>45610</v>
      </c>
      <c r="C2320" s="1" t="s">
        <v>1009</v>
      </c>
      <c r="D2320" s="1" t="s">
        <v>1712</v>
      </c>
      <c r="E2320" s="1">
        <v>3</v>
      </c>
      <c r="F2320" s="1">
        <v>399</v>
      </c>
      <c r="G2320" s="1">
        <v>179.55</v>
      </c>
      <c r="H2320" s="1" t="s">
        <v>1805</v>
      </c>
      <c r="I2320" s="1" t="s">
        <v>1802</v>
      </c>
      <c r="J2320" s="1" t="s">
        <v>1809</v>
      </c>
      <c r="K2320" s="1" t="s">
        <v>1819</v>
      </c>
      <c r="L2320" s="1">
        <v>70</v>
      </c>
      <c r="M2320" s="1">
        <v>321</v>
      </c>
      <c r="N2320">
        <f t="shared" si="324"/>
        <v>1017.45</v>
      </c>
      <c r="O2320">
        <f t="shared" si="325"/>
        <v>963</v>
      </c>
      <c r="P2320">
        <f t="shared" si="326"/>
        <v>54.450000000000045</v>
      </c>
      <c r="Q2320">
        <f t="shared" si="327"/>
        <v>5.3516143299425077E-2</v>
      </c>
      <c r="R2320">
        <f t="shared" si="328"/>
        <v>1017.45</v>
      </c>
      <c r="S2320">
        <f t="shared" si="329"/>
        <v>54.450000000000045</v>
      </c>
      <c r="T2320" t="str">
        <f t="shared" si="330"/>
        <v>Nov</v>
      </c>
      <c r="U2320" t="str">
        <f t="shared" si="331"/>
        <v>Nov-2024</v>
      </c>
      <c r="V2320" s="3">
        <f t="shared" si="332"/>
        <v>45597</v>
      </c>
      <c r="W2320" t="str">
        <f>VLOOKUP(D2320,Products!A:G,3,FALSE)</f>
        <v>Fashion</v>
      </c>
      <c r="X2320" t="str">
        <f>VLOOKUP(D2320,Products!A:G,2,FALSE)</f>
        <v>Jacket</v>
      </c>
    </row>
    <row r="2321" spans="1:24">
      <c r="A2321" s="1" t="s">
        <v>4133</v>
      </c>
      <c r="B2321" s="2">
        <v>45737</v>
      </c>
      <c r="C2321" s="1" t="s">
        <v>795</v>
      </c>
      <c r="D2321" s="1" t="s">
        <v>1746</v>
      </c>
      <c r="E2321" s="1">
        <v>2</v>
      </c>
      <c r="F2321" s="1">
        <v>1999</v>
      </c>
      <c r="G2321" s="1">
        <v>0</v>
      </c>
      <c r="H2321" s="1" t="s">
        <v>1805</v>
      </c>
      <c r="I2321" s="1" t="s">
        <v>1802</v>
      </c>
      <c r="J2321" s="1" t="s">
        <v>1802</v>
      </c>
      <c r="K2321" s="1" t="s">
        <v>1803</v>
      </c>
      <c r="L2321" s="1">
        <v>40</v>
      </c>
      <c r="M2321" s="1">
        <v>1414</v>
      </c>
      <c r="N2321">
        <f t="shared" si="324"/>
        <v>3998</v>
      </c>
      <c r="O2321">
        <f t="shared" si="325"/>
        <v>2828</v>
      </c>
      <c r="P2321">
        <f t="shared" si="326"/>
        <v>1170</v>
      </c>
      <c r="Q2321">
        <f t="shared" si="327"/>
        <v>0.29264632316158079</v>
      </c>
      <c r="R2321">
        <f t="shared" si="328"/>
        <v>3998</v>
      </c>
      <c r="S2321">
        <f t="shared" si="329"/>
        <v>1170</v>
      </c>
      <c r="T2321" t="str">
        <f t="shared" si="330"/>
        <v>Mar</v>
      </c>
      <c r="U2321" t="str">
        <f t="shared" si="331"/>
        <v>Mar-2025</v>
      </c>
      <c r="V2321" s="3">
        <f t="shared" si="332"/>
        <v>45717</v>
      </c>
      <c r="W2321" t="str">
        <f>VLOOKUP(D2321,Products!A:G,3,FALSE)</f>
        <v>Home &amp; Kitchen</v>
      </c>
      <c r="X2321" t="str">
        <f>VLOOKUP(D2321,Products!A:G,2,FALSE)</f>
        <v>Storage Box</v>
      </c>
    </row>
    <row r="2322" spans="1:24">
      <c r="A2322" s="1" t="s">
        <v>4134</v>
      </c>
      <c r="B2322" s="2">
        <v>45367</v>
      </c>
      <c r="C2322" s="1" t="s">
        <v>1625</v>
      </c>
      <c r="D2322" s="1" t="s">
        <v>1707</v>
      </c>
      <c r="E2322" s="1">
        <v>1</v>
      </c>
      <c r="F2322" s="1">
        <v>2499</v>
      </c>
      <c r="G2322" s="1">
        <v>624.75</v>
      </c>
      <c r="H2322" s="1" t="s">
        <v>1805</v>
      </c>
      <c r="I2322" s="1" t="s">
        <v>1802</v>
      </c>
      <c r="J2322" s="1" t="s">
        <v>1809</v>
      </c>
      <c r="K2322" s="1" t="s">
        <v>1807</v>
      </c>
      <c r="L2322" s="1">
        <v>70</v>
      </c>
      <c r="M2322" s="1">
        <v>1584</v>
      </c>
      <c r="N2322">
        <f t="shared" si="324"/>
        <v>1874.25</v>
      </c>
      <c r="O2322">
        <f t="shared" si="325"/>
        <v>1584</v>
      </c>
      <c r="P2322">
        <f t="shared" si="326"/>
        <v>290.25</v>
      </c>
      <c r="Q2322">
        <f t="shared" si="327"/>
        <v>0.15486194477791115</v>
      </c>
      <c r="R2322">
        <f t="shared" si="328"/>
        <v>1874.25</v>
      </c>
      <c r="S2322">
        <f t="shared" si="329"/>
        <v>290.25</v>
      </c>
      <c r="T2322" t="str">
        <f t="shared" si="330"/>
        <v>Mar</v>
      </c>
      <c r="U2322" t="str">
        <f t="shared" si="331"/>
        <v>Mar-2024</v>
      </c>
      <c r="V2322" s="3">
        <f t="shared" si="332"/>
        <v>45352</v>
      </c>
      <c r="W2322" t="str">
        <f>VLOOKUP(D2322,Products!A:G,3,FALSE)</f>
        <v>Fashion</v>
      </c>
      <c r="X2322" t="str">
        <f>VLOOKUP(D2322,Products!A:G,2,FALSE)</f>
        <v>Sneakers</v>
      </c>
    </row>
    <row r="2323" spans="1:24">
      <c r="A2323" s="1" t="s">
        <v>4135</v>
      </c>
      <c r="B2323" s="2">
        <v>45640</v>
      </c>
      <c r="C2323" s="1" t="s">
        <v>1432</v>
      </c>
      <c r="D2323" s="1" t="s">
        <v>1743</v>
      </c>
      <c r="E2323" s="1">
        <v>3</v>
      </c>
      <c r="F2323" s="1">
        <v>299</v>
      </c>
      <c r="G2323" s="1">
        <v>134.55000000000001</v>
      </c>
      <c r="H2323" s="1" t="s">
        <v>1812</v>
      </c>
      <c r="I2323" s="1" t="s">
        <v>1802</v>
      </c>
      <c r="J2323" s="1" t="s">
        <v>1802</v>
      </c>
      <c r="K2323" s="1" t="s">
        <v>1803</v>
      </c>
      <c r="L2323" s="1">
        <v>70</v>
      </c>
      <c r="M2323" s="1">
        <v>188</v>
      </c>
      <c r="N2323">
        <f t="shared" si="324"/>
        <v>762.45</v>
      </c>
      <c r="O2323">
        <f t="shared" si="325"/>
        <v>564</v>
      </c>
      <c r="P2323">
        <f t="shared" si="326"/>
        <v>198.45000000000005</v>
      </c>
      <c r="Q2323">
        <f t="shared" si="327"/>
        <v>0.26027936258115292</v>
      </c>
      <c r="R2323">
        <f t="shared" si="328"/>
        <v>762.45</v>
      </c>
      <c r="S2323">
        <f t="shared" si="329"/>
        <v>198.45000000000005</v>
      </c>
      <c r="T2323" t="str">
        <f t="shared" si="330"/>
        <v>Dec</v>
      </c>
      <c r="U2323" t="str">
        <f t="shared" si="331"/>
        <v>Dec-2024</v>
      </c>
      <c r="V2323" s="3">
        <f t="shared" si="332"/>
        <v>45627</v>
      </c>
      <c r="W2323" t="str">
        <f>VLOOKUP(D2323,Products!A:G,3,FALSE)</f>
        <v>Home &amp; Kitchen</v>
      </c>
      <c r="X2323" t="str">
        <f>VLOOKUP(D2323,Products!A:G,2,FALSE)</f>
        <v>Storage Box</v>
      </c>
    </row>
    <row r="2324" spans="1:24">
      <c r="A2324" s="1" t="s">
        <v>4136</v>
      </c>
      <c r="B2324" s="2">
        <v>45414</v>
      </c>
      <c r="C2324" s="1" t="s">
        <v>1011</v>
      </c>
      <c r="D2324" s="1" t="s">
        <v>1746</v>
      </c>
      <c r="E2324" s="1">
        <v>3</v>
      </c>
      <c r="F2324" s="1">
        <v>1999</v>
      </c>
      <c r="G2324" s="1">
        <v>299.85000000000002</v>
      </c>
      <c r="H2324" s="1" t="s">
        <v>1805</v>
      </c>
      <c r="I2324" s="1" t="s">
        <v>1802</v>
      </c>
      <c r="J2324" s="1" t="s">
        <v>1802</v>
      </c>
      <c r="K2324" s="1" t="s">
        <v>1813</v>
      </c>
      <c r="L2324" s="1">
        <v>50</v>
      </c>
      <c r="M2324" s="1">
        <v>1414</v>
      </c>
      <c r="N2324">
        <f t="shared" si="324"/>
        <v>5697.15</v>
      </c>
      <c r="O2324">
        <f t="shared" si="325"/>
        <v>4242</v>
      </c>
      <c r="P2324">
        <f t="shared" si="326"/>
        <v>1455.1499999999996</v>
      </c>
      <c r="Q2324">
        <f t="shared" si="327"/>
        <v>0.25541718227534815</v>
      </c>
      <c r="R2324">
        <f t="shared" si="328"/>
        <v>5697.15</v>
      </c>
      <c r="S2324">
        <f t="shared" si="329"/>
        <v>1455.1499999999996</v>
      </c>
      <c r="T2324" t="str">
        <f t="shared" si="330"/>
        <v>May</v>
      </c>
      <c r="U2324" t="str">
        <f t="shared" si="331"/>
        <v>May-2024</v>
      </c>
      <c r="V2324" s="3">
        <f t="shared" si="332"/>
        <v>45413</v>
      </c>
      <c r="W2324" t="str">
        <f>VLOOKUP(D2324,Products!A:G,3,FALSE)</f>
        <v>Home &amp; Kitchen</v>
      </c>
      <c r="X2324" t="str">
        <f>VLOOKUP(D2324,Products!A:G,2,FALSE)</f>
        <v>Storage Box</v>
      </c>
    </row>
    <row r="2325" spans="1:24">
      <c r="A2325" s="1" t="s">
        <v>4137</v>
      </c>
      <c r="B2325" s="2">
        <v>45901</v>
      </c>
      <c r="C2325" s="1" t="s">
        <v>811</v>
      </c>
      <c r="D2325" s="1" t="s">
        <v>1792</v>
      </c>
      <c r="E2325" s="1">
        <v>1</v>
      </c>
      <c r="F2325" s="1">
        <v>399</v>
      </c>
      <c r="G2325" s="1">
        <v>0</v>
      </c>
      <c r="H2325" s="1" t="s">
        <v>1805</v>
      </c>
      <c r="I2325" s="1" t="s">
        <v>1802</v>
      </c>
      <c r="J2325" s="1" t="s">
        <v>1802</v>
      </c>
      <c r="K2325" s="1" t="s">
        <v>1803</v>
      </c>
      <c r="L2325" s="1">
        <v>40</v>
      </c>
      <c r="M2325" s="1">
        <v>244</v>
      </c>
      <c r="N2325">
        <f t="shared" si="324"/>
        <v>399</v>
      </c>
      <c r="O2325">
        <f t="shared" si="325"/>
        <v>244</v>
      </c>
      <c r="P2325">
        <f t="shared" si="326"/>
        <v>155</v>
      </c>
      <c r="Q2325">
        <f t="shared" si="327"/>
        <v>0.38847117794486213</v>
      </c>
      <c r="R2325">
        <f t="shared" si="328"/>
        <v>399</v>
      </c>
      <c r="S2325">
        <f t="shared" si="329"/>
        <v>155</v>
      </c>
      <c r="T2325" t="str">
        <f t="shared" si="330"/>
        <v>Sep</v>
      </c>
      <c r="U2325" t="str">
        <f t="shared" si="331"/>
        <v>Sep-2025</v>
      </c>
      <c r="V2325" s="3">
        <f t="shared" si="332"/>
        <v>45901</v>
      </c>
      <c r="W2325" t="str">
        <f>VLOOKUP(D2325,Products!A:G,3,FALSE)</f>
        <v>Sports &amp; Fitness</v>
      </c>
      <c r="X2325" t="str">
        <f>VLOOKUP(D2325,Products!A:G,2,FALSE)</f>
        <v>Fitness Band</v>
      </c>
    </row>
    <row r="2326" spans="1:24">
      <c r="A2326" s="1" t="s">
        <v>4138</v>
      </c>
      <c r="B2326" s="2">
        <v>45621</v>
      </c>
      <c r="C2326" s="1" t="s">
        <v>1319</v>
      </c>
      <c r="D2326" s="1" t="s">
        <v>1762</v>
      </c>
      <c r="E2326" s="1">
        <v>2</v>
      </c>
      <c r="F2326" s="1">
        <v>999</v>
      </c>
      <c r="G2326" s="1">
        <v>499.5</v>
      </c>
      <c r="H2326" s="1" t="s">
        <v>1823</v>
      </c>
      <c r="I2326" s="1" t="s">
        <v>1802</v>
      </c>
      <c r="J2326" s="1" t="s">
        <v>1802</v>
      </c>
      <c r="K2326" s="1" t="s">
        <v>1810</v>
      </c>
      <c r="L2326" s="1">
        <v>100</v>
      </c>
      <c r="M2326" s="1">
        <v>818</v>
      </c>
      <c r="N2326">
        <f t="shared" si="324"/>
        <v>1498.5</v>
      </c>
      <c r="O2326">
        <f t="shared" si="325"/>
        <v>1636</v>
      </c>
      <c r="P2326">
        <f t="shared" si="326"/>
        <v>-137.5</v>
      </c>
      <c r="Q2326">
        <f t="shared" si="327"/>
        <v>-9.1758425091758425E-2</v>
      </c>
      <c r="R2326">
        <f t="shared" si="328"/>
        <v>1498.5</v>
      </c>
      <c r="S2326">
        <f t="shared" si="329"/>
        <v>-137.5</v>
      </c>
      <c r="T2326" t="str">
        <f t="shared" si="330"/>
        <v>Nov</v>
      </c>
      <c r="U2326" t="str">
        <f t="shared" si="331"/>
        <v>Nov-2024</v>
      </c>
      <c r="V2326" s="3">
        <f t="shared" si="332"/>
        <v>45597</v>
      </c>
      <c r="W2326" t="str">
        <f>VLOOKUP(D2326,Products!A:G,3,FALSE)</f>
        <v>Beauty &amp; Personal Care</v>
      </c>
      <c r="X2326" t="str">
        <f>VLOOKUP(D2326,Products!A:G,2,FALSE)</f>
        <v>Trimmer</v>
      </c>
    </row>
    <row r="2327" spans="1:24">
      <c r="A2327" s="1" t="s">
        <v>4139</v>
      </c>
      <c r="B2327" s="2">
        <v>45952</v>
      </c>
      <c r="C2327" s="1" t="s">
        <v>1527</v>
      </c>
      <c r="D2327" s="1" t="s">
        <v>1719</v>
      </c>
      <c r="E2327" s="1">
        <v>1</v>
      </c>
      <c r="F2327" s="1">
        <v>399</v>
      </c>
      <c r="G2327" s="1">
        <v>79.8</v>
      </c>
      <c r="H2327" s="1" t="s">
        <v>1823</v>
      </c>
      <c r="I2327" s="1" t="s">
        <v>1802</v>
      </c>
      <c r="J2327" s="1" t="s">
        <v>1809</v>
      </c>
      <c r="K2327" s="1" t="s">
        <v>1817</v>
      </c>
      <c r="L2327" s="1">
        <v>50</v>
      </c>
      <c r="M2327" s="1">
        <v>248</v>
      </c>
      <c r="N2327">
        <f t="shared" si="324"/>
        <v>319.2</v>
      </c>
      <c r="O2327">
        <f t="shared" si="325"/>
        <v>248</v>
      </c>
      <c r="P2327">
        <f t="shared" si="326"/>
        <v>71.199999999999989</v>
      </c>
      <c r="Q2327">
        <f t="shared" si="327"/>
        <v>0.22305764411027565</v>
      </c>
      <c r="R2327">
        <f t="shared" si="328"/>
        <v>319.2</v>
      </c>
      <c r="S2327">
        <f t="shared" si="329"/>
        <v>71.199999999999989</v>
      </c>
      <c r="T2327" t="str">
        <f t="shared" si="330"/>
        <v>Oct</v>
      </c>
      <c r="U2327" t="str">
        <f t="shared" si="331"/>
        <v>Oct-2025</v>
      </c>
      <c r="V2327" s="3">
        <f t="shared" si="332"/>
        <v>45931</v>
      </c>
      <c r="W2327" t="str">
        <f>VLOOKUP(D2327,Products!A:G,3,FALSE)</f>
        <v>Fashion</v>
      </c>
      <c r="X2327" t="str">
        <f>VLOOKUP(D2327,Products!A:G,2,FALSE)</f>
        <v>Backpack</v>
      </c>
    </row>
    <row r="2328" spans="1:24">
      <c r="A2328" s="1" t="s">
        <v>4140</v>
      </c>
      <c r="B2328" s="2">
        <v>45364</v>
      </c>
      <c r="C2328" s="1" t="s">
        <v>933</v>
      </c>
      <c r="D2328" s="1" t="s">
        <v>1792</v>
      </c>
      <c r="E2328" s="1">
        <v>1</v>
      </c>
      <c r="F2328" s="1">
        <v>399</v>
      </c>
      <c r="G2328" s="1">
        <v>19.95</v>
      </c>
      <c r="H2328" s="1" t="s">
        <v>1821</v>
      </c>
      <c r="I2328" s="1" t="s">
        <v>1802</v>
      </c>
      <c r="J2328" s="1" t="s">
        <v>1809</v>
      </c>
      <c r="K2328" s="1" t="s">
        <v>1813</v>
      </c>
      <c r="L2328" s="1">
        <v>60</v>
      </c>
      <c r="M2328" s="1">
        <v>244</v>
      </c>
      <c r="N2328">
        <f t="shared" si="324"/>
        <v>379.05</v>
      </c>
      <c r="O2328">
        <f t="shared" si="325"/>
        <v>244</v>
      </c>
      <c r="P2328">
        <f t="shared" si="326"/>
        <v>135.05000000000001</v>
      </c>
      <c r="Q2328">
        <f t="shared" si="327"/>
        <v>0.35628545046827598</v>
      </c>
      <c r="R2328">
        <f t="shared" si="328"/>
        <v>379.05</v>
      </c>
      <c r="S2328">
        <f t="shared" si="329"/>
        <v>135.05000000000001</v>
      </c>
      <c r="T2328" t="str">
        <f t="shared" si="330"/>
        <v>Mar</v>
      </c>
      <c r="U2328" t="str">
        <f t="shared" si="331"/>
        <v>Mar-2024</v>
      </c>
      <c r="V2328" s="3">
        <f t="shared" si="332"/>
        <v>45352</v>
      </c>
      <c r="W2328" t="str">
        <f>VLOOKUP(D2328,Products!A:G,3,FALSE)</f>
        <v>Sports &amp; Fitness</v>
      </c>
      <c r="X2328" t="str">
        <f>VLOOKUP(D2328,Products!A:G,2,FALSE)</f>
        <v>Fitness Band</v>
      </c>
    </row>
    <row r="2329" spans="1:24">
      <c r="A2329" s="1" t="s">
        <v>4141</v>
      </c>
      <c r="B2329" s="2">
        <v>45431</v>
      </c>
      <c r="C2329" s="1" t="s">
        <v>185</v>
      </c>
      <c r="D2329" s="1" t="s">
        <v>1764</v>
      </c>
      <c r="E2329" s="1">
        <v>1</v>
      </c>
      <c r="F2329" s="1">
        <v>499</v>
      </c>
      <c r="G2329" s="1">
        <v>49.9</v>
      </c>
      <c r="H2329" s="1" t="s">
        <v>1805</v>
      </c>
      <c r="I2329" s="1" t="s">
        <v>1802</v>
      </c>
      <c r="J2329" s="1" t="s">
        <v>1802</v>
      </c>
      <c r="K2329" s="1" t="s">
        <v>1803</v>
      </c>
      <c r="L2329" s="1">
        <v>100</v>
      </c>
      <c r="M2329" s="1">
        <v>334</v>
      </c>
      <c r="N2329">
        <f t="shared" si="324"/>
        <v>449.1</v>
      </c>
      <c r="O2329">
        <f t="shared" si="325"/>
        <v>334</v>
      </c>
      <c r="P2329">
        <f t="shared" si="326"/>
        <v>115.10000000000002</v>
      </c>
      <c r="Q2329">
        <f t="shared" si="327"/>
        <v>0.25629035849476733</v>
      </c>
      <c r="R2329">
        <f t="shared" si="328"/>
        <v>449.1</v>
      </c>
      <c r="S2329">
        <f t="shared" si="329"/>
        <v>115.10000000000002</v>
      </c>
      <c r="T2329" t="str">
        <f t="shared" si="330"/>
        <v>May</v>
      </c>
      <c r="U2329" t="str">
        <f t="shared" si="331"/>
        <v>May-2024</v>
      </c>
      <c r="V2329" s="3">
        <f t="shared" si="332"/>
        <v>45413</v>
      </c>
      <c r="W2329" t="str">
        <f>VLOOKUP(D2329,Products!A:G,3,FALSE)</f>
        <v>Beauty &amp; Personal Care</v>
      </c>
      <c r="X2329" t="str">
        <f>VLOOKUP(D2329,Products!A:G,2,FALSE)</f>
        <v>Skin Care Kit</v>
      </c>
    </row>
    <row r="2330" spans="1:24">
      <c r="A2330" s="1" t="s">
        <v>4142</v>
      </c>
      <c r="B2330" s="2">
        <v>45650</v>
      </c>
      <c r="C2330" s="1" t="s">
        <v>765</v>
      </c>
      <c r="D2330" s="1" t="s">
        <v>1789</v>
      </c>
      <c r="E2330" s="1">
        <v>2</v>
      </c>
      <c r="F2330" s="1">
        <v>999</v>
      </c>
      <c r="G2330" s="1">
        <v>199.8</v>
      </c>
      <c r="H2330" s="1" t="s">
        <v>1805</v>
      </c>
      <c r="I2330" s="1" t="s">
        <v>1802</v>
      </c>
      <c r="J2330" s="1" t="s">
        <v>1802</v>
      </c>
      <c r="K2330" s="1" t="s">
        <v>1819</v>
      </c>
      <c r="L2330" s="1">
        <v>70</v>
      </c>
      <c r="M2330" s="1">
        <v>727</v>
      </c>
      <c r="N2330">
        <f t="shared" si="324"/>
        <v>1798.2</v>
      </c>
      <c r="O2330">
        <f t="shared" si="325"/>
        <v>1454</v>
      </c>
      <c r="P2330">
        <f t="shared" si="326"/>
        <v>344.20000000000005</v>
      </c>
      <c r="Q2330">
        <f t="shared" si="327"/>
        <v>0.19141363585808033</v>
      </c>
      <c r="R2330">
        <f t="shared" si="328"/>
        <v>1798.2</v>
      </c>
      <c r="S2330">
        <f t="shared" si="329"/>
        <v>344.20000000000005</v>
      </c>
      <c r="T2330" t="str">
        <f t="shared" si="330"/>
        <v>Dec</v>
      </c>
      <c r="U2330" t="str">
        <f t="shared" si="331"/>
        <v>Dec-2024</v>
      </c>
      <c r="V2330" s="3">
        <f t="shared" si="332"/>
        <v>45627</v>
      </c>
      <c r="W2330" t="str">
        <f>VLOOKUP(D2330,Products!A:G,3,FALSE)</f>
        <v>Sports &amp; Fitness</v>
      </c>
      <c r="X2330" t="str">
        <f>VLOOKUP(D2330,Products!A:G,2,FALSE)</f>
        <v>Dumbbells</v>
      </c>
    </row>
    <row r="2331" spans="1:24">
      <c r="A2331" s="1" t="s">
        <v>4143</v>
      </c>
      <c r="B2331" s="2">
        <v>45677</v>
      </c>
      <c r="C2331" s="1" t="s">
        <v>1658</v>
      </c>
      <c r="D2331" s="1" t="s">
        <v>1696</v>
      </c>
      <c r="E2331" s="1">
        <v>1</v>
      </c>
      <c r="F2331" s="1">
        <v>799</v>
      </c>
      <c r="G2331" s="1">
        <v>0</v>
      </c>
      <c r="H2331" s="1" t="s">
        <v>1805</v>
      </c>
      <c r="I2331" s="1" t="s">
        <v>1815</v>
      </c>
      <c r="J2331" s="1" t="s">
        <v>1815</v>
      </c>
      <c r="K2331" s="1" t="s">
        <v>1807</v>
      </c>
      <c r="L2331" s="1">
        <v>50</v>
      </c>
      <c r="M2331" s="1">
        <v>613</v>
      </c>
      <c r="N2331">
        <f t="shared" si="324"/>
        <v>799</v>
      </c>
      <c r="O2331">
        <f t="shared" si="325"/>
        <v>613</v>
      </c>
      <c r="P2331">
        <f t="shared" si="326"/>
        <v>186</v>
      </c>
      <c r="Q2331">
        <f t="shared" si="327"/>
        <v>0.23279098873591991</v>
      </c>
      <c r="R2331">
        <f t="shared" si="328"/>
        <v>0</v>
      </c>
      <c r="S2331">
        <f t="shared" si="329"/>
        <v>0</v>
      </c>
      <c r="T2331" t="str">
        <f t="shared" si="330"/>
        <v>Jan</v>
      </c>
      <c r="U2331" t="str">
        <f t="shared" si="331"/>
        <v>Jan-2025</v>
      </c>
      <c r="V2331" s="3">
        <f t="shared" si="332"/>
        <v>45658</v>
      </c>
      <c r="W2331" t="str">
        <f>VLOOKUP(D2331,Products!A:G,3,FALSE)</f>
        <v>Fashion</v>
      </c>
      <c r="X2331" t="str">
        <f>VLOOKUP(D2331,Products!A:G,2,FALSE)</f>
        <v>T-Shirt</v>
      </c>
    </row>
    <row r="2332" spans="1:24">
      <c r="A2332" s="1" t="s">
        <v>4144</v>
      </c>
      <c r="B2332" s="2">
        <v>45499</v>
      </c>
      <c r="C2332" s="1" t="s">
        <v>271</v>
      </c>
      <c r="D2332" s="1" t="s">
        <v>1736</v>
      </c>
      <c r="E2332" s="1">
        <v>1</v>
      </c>
      <c r="F2332" s="1">
        <v>2499</v>
      </c>
      <c r="G2332" s="1">
        <v>0</v>
      </c>
      <c r="H2332" s="1" t="s">
        <v>1801</v>
      </c>
      <c r="I2332" s="1" t="s">
        <v>1802</v>
      </c>
      <c r="J2332" s="1" t="s">
        <v>1802</v>
      </c>
      <c r="K2332" s="1" t="s">
        <v>1810</v>
      </c>
      <c r="L2332" s="1">
        <v>50</v>
      </c>
      <c r="M2332" s="1">
        <v>1946</v>
      </c>
      <c r="N2332">
        <f t="shared" si="324"/>
        <v>2499</v>
      </c>
      <c r="O2332">
        <f t="shared" si="325"/>
        <v>1946</v>
      </c>
      <c r="P2332">
        <f t="shared" si="326"/>
        <v>553</v>
      </c>
      <c r="Q2332">
        <f t="shared" si="327"/>
        <v>0.22128851540616246</v>
      </c>
      <c r="R2332">
        <f t="shared" si="328"/>
        <v>2499</v>
      </c>
      <c r="S2332">
        <f t="shared" si="329"/>
        <v>553</v>
      </c>
      <c r="T2332" t="str">
        <f t="shared" si="330"/>
        <v>Jul</v>
      </c>
      <c r="U2332" t="str">
        <f t="shared" si="331"/>
        <v>Jul-2024</v>
      </c>
      <c r="V2332" s="3">
        <f t="shared" si="332"/>
        <v>45474</v>
      </c>
      <c r="W2332" t="str">
        <f>VLOOKUP(D2332,Products!A:G,3,FALSE)</f>
        <v>Home &amp; Kitchen</v>
      </c>
      <c r="X2332" t="str">
        <f>VLOOKUP(D2332,Products!A:G,2,FALSE)</f>
        <v>Cookware Set</v>
      </c>
    </row>
    <row r="2333" spans="1:24">
      <c r="A2333" s="1" t="s">
        <v>4145</v>
      </c>
      <c r="B2333" s="2">
        <v>45512</v>
      </c>
      <c r="C2333" s="1" t="s">
        <v>1152</v>
      </c>
      <c r="D2333" s="1" t="s">
        <v>1704</v>
      </c>
      <c r="E2333" s="1">
        <v>2</v>
      </c>
      <c r="F2333" s="1">
        <v>599</v>
      </c>
      <c r="G2333" s="1">
        <v>0</v>
      </c>
      <c r="H2333" s="1" t="s">
        <v>1823</v>
      </c>
      <c r="I2333" s="1" t="s">
        <v>1815</v>
      </c>
      <c r="J2333" s="1" t="s">
        <v>1815</v>
      </c>
      <c r="K2333" s="1" t="s">
        <v>1807</v>
      </c>
      <c r="L2333" s="1">
        <v>60</v>
      </c>
      <c r="M2333" s="1">
        <v>363</v>
      </c>
      <c r="N2333">
        <f t="shared" si="324"/>
        <v>1198</v>
      </c>
      <c r="O2333">
        <f t="shared" si="325"/>
        <v>726</v>
      </c>
      <c r="P2333">
        <f t="shared" si="326"/>
        <v>472</v>
      </c>
      <c r="Q2333">
        <f t="shared" si="327"/>
        <v>0.39398998330550916</v>
      </c>
      <c r="R2333">
        <f t="shared" si="328"/>
        <v>0</v>
      </c>
      <c r="S2333">
        <f t="shared" si="329"/>
        <v>0</v>
      </c>
      <c r="T2333" t="str">
        <f t="shared" si="330"/>
        <v>Aug</v>
      </c>
      <c r="U2333" t="str">
        <f t="shared" si="331"/>
        <v>Aug-2024</v>
      </c>
      <c r="V2333" s="3">
        <f t="shared" si="332"/>
        <v>45505</v>
      </c>
      <c r="W2333" t="str">
        <f>VLOOKUP(D2333,Products!A:G,3,FALSE)</f>
        <v>Fashion</v>
      </c>
      <c r="X2333" t="str">
        <f>VLOOKUP(D2333,Products!A:G,2,FALSE)</f>
        <v>Jeans</v>
      </c>
    </row>
    <row r="2334" spans="1:24">
      <c r="A2334" s="1" t="s">
        <v>4146</v>
      </c>
      <c r="B2334" s="2">
        <v>45506</v>
      </c>
      <c r="C2334" s="1" t="s">
        <v>1654</v>
      </c>
      <c r="D2334" s="1" t="s">
        <v>1762</v>
      </c>
      <c r="E2334" s="1">
        <v>2</v>
      </c>
      <c r="F2334" s="1">
        <v>999</v>
      </c>
      <c r="G2334" s="1">
        <v>499.5</v>
      </c>
      <c r="H2334" s="1" t="s">
        <v>1805</v>
      </c>
      <c r="I2334" s="1" t="s">
        <v>1802</v>
      </c>
      <c r="J2334" s="1" t="s">
        <v>1809</v>
      </c>
      <c r="K2334" s="1" t="s">
        <v>1803</v>
      </c>
      <c r="L2334" s="1">
        <v>50</v>
      </c>
      <c r="M2334" s="1">
        <v>818</v>
      </c>
      <c r="N2334">
        <f t="shared" si="324"/>
        <v>1498.5</v>
      </c>
      <c r="O2334">
        <f t="shared" si="325"/>
        <v>1636</v>
      </c>
      <c r="P2334">
        <f t="shared" si="326"/>
        <v>-137.5</v>
      </c>
      <c r="Q2334">
        <f t="shared" si="327"/>
        <v>-9.1758425091758425E-2</v>
      </c>
      <c r="R2334">
        <f t="shared" si="328"/>
        <v>1498.5</v>
      </c>
      <c r="S2334">
        <f t="shared" si="329"/>
        <v>-137.5</v>
      </c>
      <c r="T2334" t="str">
        <f t="shared" si="330"/>
        <v>Aug</v>
      </c>
      <c r="U2334" t="str">
        <f t="shared" si="331"/>
        <v>Aug-2024</v>
      </c>
      <c r="V2334" s="3">
        <f t="shared" si="332"/>
        <v>45505</v>
      </c>
      <c r="W2334" t="str">
        <f>VLOOKUP(D2334,Products!A:G,3,FALSE)</f>
        <v>Beauty &amp; Personal Care</v>
      </c>
      <c r="X2334" t="str">
        <f>VLOOKUP(D2334,Products!A:G,2,FALSE)</f>
        <v>Trimmer</v>
      </c>
    </row>
    <row r="2335" spans="1:24">
      <c r="A2335" s="1" t="s">
        <v>4147</v>
      </c>
      <c r="B2335" s="2">
        <v>45497</v>
      </c>
      <c r="C2335" s="1" t="s">
        <v>1146</v>
      </c>
      <c r="D2335" s="1" t="s">
        <v>1707</v>
      </c>
      <c r="E2335" s="1">
        <v>1</v>
      </c>
      <c r="F2335" s="1">
        <v>2499</v>
      </c>
      <c r="G2335" s="1">
        <v>0</v>
      </c>
      <c r="H2335" s="1" t="s">
        <v>1805</v>
      </c>
      <c r="I2335" s="1" t="s">
        <v>1815</v>
      </c>
      <c r="J2335" s="1" t="s">
        <v>1815</v>
      </c>
      <c r="K2335" s="1" t="s">
        <v>1810</v>
      </c>
      <c r="L2335" s="1">
        <v>80</v>
      </c>
      <c r="M2335" s="1">
        <v>1584</v>
      </c>
      <c r="N2335">
        <f t="shared" si="324"/>
        <v>2499</v>
      </c>
      <c r="O2335">
        <f t="shared" si="325"/>
        <v>1584</v>
      </c>
      <c r="P2335">
        <f t="shared" si="326"/>
        <v>915</v>
      </c>
      <c r="Q2335">
        <f t="shared" si="327"/>
        <v>0.36614645858343337</v>
      </c>
      <c r="R2335">
        <f t="shared" si="328"/>
        <v>0</v>
      </c>
      <c r="S2335">
        <f t="shared" si="329"/>
        <v>0</v>
      </c>
      <c r="T2335" t="str">
        <f t="shared" si="330"/>
        <v>Jul</v>
      </c>
      <c r="U2335" t="str">
        <f t="shared" si="331"/>
        <v>Jul-2024</v>
      </c>
      <c r="V2335" s="3">
        <f t="shared" si="332"/>
        <v>45474</v>
      </c>
      <c r="W2335" t="str">
        <f>VLOOKUP(D2335,Products!A:G,3,FALSE)</f>
        <v>Fashion</v>
      </c>
      <c r="X2335" t="str">
        <f>VLOOKUP(D2335,Products!A:G,2,FALSE)</f>
        <v>Sneakers</v>
      </c>
    </row>
    <row r="2336" spans="1:24">
      <c r="A2336" s="1" t="s">
        <v>4148</v>
      </c>
      <c r="B2336" s="2">
        <v>45754</v>
      </c>
      <c r="C2336" s="1" t="s">
        <v>1000</v>
      </c>
      <c r="D2336" s="1" t="s">
        <v>1742</v>
      </c>
      <c r="E2336" s="1">
        <v>4</v>
      </c>
      <c r="F2336" s="1">
        <v>299</v>
      </c>
      <c r="G2336" s="1">
        <v>0</v>
      </c>
      <c r="H2336" s="1" t="s">
        <v>1805</v>
      </c>
      <c r="I2336" s="1" t="s">
        <v>1802</v>
      </c>
      <c r="J2336" s="1" t="s">
        <v>1802</v>
      </c>
      <c r="K2336" s="1" t="s">
        <v>1819</v>
      </c>
      <c r="L2336" s="1">
        <v>40</v>
      </c>
      <c r="M2336" s="1">
        <v>188</v>
      </c>
      <c r="N2336">
        <f t="shared" si="324"/>
        <v>1196</v>
      </c>
      <c r="O2336">
        <f t="shared" si="325"/>
        <v>752</v>
      </c>
      <c r="P2336">
        <f t="shared" si="326"/>
        <v>444</v>
      </c>
      <c r="Q2336">
        <f t="shared" si="327"/>
        <v>0.37123745819397991</v>
      </c>
      <c r="R2336">
        <f t="shared" si="328"/>
        <v>1196</v>
      </c>
      <c r="S2336">
        <f t="shared" si="329"/>
        <v>444</v>
      </c>
      <c r="T2336" t="str">
        <f t="shared" si="330"/>
        <v>Apr</v>
      </c>
      <c r="U2336" t="str">
        <f t="shared" si="331"/>
        <v>Apr-2025</v>
      </c>
      <c r="V2336" s="3">
        <f t="shared" si="332"/>
        <v>45748</v>
      </c>
      <c r="W2336" t="str">
        <f>VLOOKUP(D2336,Products!A:G,3,FALSE)</f>
        <v>Home &amp; Kitchen</v>
      </c>
      <c r="X2336" t="str">
        <f>VLOOKUP(D2336,Products!A:G,2,FALSE)</f>
        <v>Bedsheet</v>
      </c>
    </row>
    <row r="2337" spans="1:24">
      <c r="A2337" s="1" t="s">
        <v>4149</v>
      </c>
      <c r="B2337" s="2">
        <v>45762</v>
      </c>
      <c r="C2337" s="1" t="s">
        <v>1520</v>
      </c>
      <c r="D2337" s="1" t="s">
        <v>1730</v>
      </c>
      <c r="E2337" s="1">
        <v>1</v>
      </c>
      <c r="F2337" s="1">
        <v>1999</v>
      </c>
      <c r="G2337" s="1">
        <v>399.8</v>
      </c>
      <c r="H2337" s="1" t="s">
        <v>1801</v>
      </c>
      <c r="I2337" s="1" t="s">
        <v>1802</v>
      </c>
      <c r="J2337" s="1" t="s">
        <v>1802</v>
      </c>
      <c r="K2337" s="1" t="s">
        <v>1807</v>
      </c>
      <c r="L2337" s="1">
        <v>60</v>
      </c>
      <c r="M2337" s="1">
        <v>1398</v>
      </c>
      <c r="N2337">
        <f t="shared" si="324"/>
        <v>1599.2</v>
      </c>
      <c r="O2337">
        <f t="shared" si="325"/>
        <v>1398</v>
      </c>
      <c r="P2337">
        <f t="shared" si="326"/>
        <v>201.20000000000005</v>
      </c>
      <c r="Q2337">
        <f t="shared" si="327"/>
        <v>0.12581290645322663</v>
      </c>
      <c r="R2337">
        <f t="shared" si="328"/>
        <v>1599.2</v>
      </c>
      <c r="S2337">
        <f t="shared" si="329"/>
        <v>201.20000000000005</v>
      </c>
      <c r="T2337" t="str">
        <f t="shared" si="330"/>
        <v>Apr</v>
      </c>
      <c r="U2337" t="str">
        <f t="shared" si="331"/>
        <v>Apr-2025</v>
      </c>
      <c r="V2337" s="3">
        <f t="shared" si="332"/>
        <v>45748</v>
      </c>
      <c r="W2337" t="str">
        <f>VLOOKUP(D2337,Products!A:G,3,FALSE)</f>
        <v>Home &amp; Kitchen</v>
      </c>
      <c r="X2337" t="str">
        <f>VLOOKUP(D2337,Products!A:G,2,FALSE)</f>
        <v>Air Fryer</v>
      </c>
    </row>
    <row r="2338" spans="1:24">
      <c r="A2338" s="1" t="s">
        <v>4150</v>
      </c>
      <c r="B2338" s="2">
        <v>45742</v>
      </c>
      <c r="C2338" s="1" t="s">
        <v>479</v>
      </c>
      <c r="D2338" s="1" t="s">
        <v>1738</v>
      </c>
      <c r="E2338" s="1">
        <v>4</v>
      </c>
      <c r="F2338" s="1">
        <v>599</v>
      </c>
      <c r="G2338" s="1">
        <v>119.8</v>
      </c>
      <c r="H2338" s="1" t="s">
        <v>1801</v>
      </c>
      <c r="I2338" s="1" t="s">
        <v>1802</v>
      </c>
      <c r="J2338" s="1" t="s">
        <v>1802</v>
      </c>
      <c r="K2338" s="1" t="s">
        <v>1817</v>
      </c>
      <c r="L2338" s="1">
        <v>70</v>
      </c>
      <c r="M2338" s="1">
        <v>443</v>
      </c>
      <c r="N2338">
        <f t="shared" si="324"/>
        <v>2276.1999999999998</v>
      </c>
      <c r="O2338">
        <f t="shared" si="325"/>
        <v>1772</v>
      </c>
      <c r="P2338">
        <f t="shared" si="326"/>
        <v>504.19999999999982</v>
      </c>
      <c r="Q2338">
        <f t="shared" si="327"/>
        <v>0.22150953343291443</v>
      </c>
      <c r="R2338">
        <f t="shared" si="328"/>
        <v>2276.1999999999998</v>
      </c>
      <c r="S2338">
        <f t="shared" si="329"/>
        <v>504.19999999999982</v>
      </c>
      <c r="T2338" t="str">
        <f t="shared" si="330"/>
        <v>Mar</v>
      </c>
      <c r="U2338" t="str">
        <f t="shared" si="331"/>
        <v>Mar-2025</v>
      </c>
      <c r="V2338" s="3">
        <f t="shared" si="332"/>
        <v>45717</v>
      </c>
      <c r="W2338" t="str">
        <f>VLOOKUP(D2338,Products!A:G,3,FALSE)</f>
        <v>Home &amp; Kitchen</v>
      </c>
      <c r="X2338" t="str">
        <f>VLOOKUP(D2338,Products!A:G,2,FALSE)</f>
        <v>Bedsheet</v>
      </c>
    </row>
    <row r="2339" spans="1:24">
      <c r="A2339" s="1" t="s">
        <v>4151</v>
      </c>
      <c r="B2339" s="2">
        <v>45889</v>
      </c>
      <c r="C2339" s="1" t="s">
        <v>672</v>
      </c>
      <c r="D2339" s="1" t="s">
        <v>1778</v>
      </c>
      <c r="E2339" s="1">
        <v>1</v>
      </c>
      <c r="F2339" s="1">
        <v>499</v>
      </c>
      <c r="G2339" s="1">
        <v>24.95</v>
      </c>
      <c r="H2339" s="1" t="s">
        <v>1823</v>
      </c>
      <c r="I2339" s="1" t="s">
        <v>1802</v>
      </c>
      <c r="J2339" s="1" t="s">
        <v>1802</v>
      </c>
      <c r="K2339" s="1" t="s">
        <v>1803</v>
      </c>
      <c r="L2339" s="1">
        <v>50</v>
      </c>
      <c r="M2339" s="1">
        <v>323</v>
      </c>
      <c r="N2339">
        <f t="shared" si="324"/>
        <v>474.05</v>
      </c>
      <c r="O2339">
        <f t="shared" si="325"/>
        <v>323</v>
      </c>
      <c r="P2339">
        <f t="shared" si="326"/>
        <v>151.05000000000001</v>
      </c>
      <c r="Q2339">
        <f t="shared" si="327"/>
        <v>0.31863727454909824</v>
      </c>
      <c r="R2339">
        <f t="shared" si="328"/>
        <v>474.05</v>
      </c>
      <c r="S2339">
        <f t="shared" si="329"/>
        <v>151.05000000000001</v>
      </c>
      <c r="T2339" t="str">
        <f t="shared" si="330"/>
        <v>Aug</v>
      </c>
      <c r="U2339" t="str">
        <f t="shared" si="331"/>
        <v>Aug-2025</v>
      </c>
      <c r="V2339" s="3">
        <f t="shared" si="332"/>
        <v>45870</v>
      </c>
      <c r="W2339" t="str">
        <f>VLOOKUP(D2339,Products!A:G,3,FALSE)</f>
        <v>Sports &amp; Fitness</v>
      </c>
      <c r="X2339" t="str">
        <f>VLOOKUP(D2339,Products!A:G,2,FALSE)</f>
        <v>Yoga Mat</v>
      </c>
    </row>
    <row r="2340" spans="1:24">
      <c r="A2340" s="1" t="s">
        <v>4152</v>
      </c>
      <c r="B2340" s="2">
        <v>45539</v>
      </c>
      <c r="C2340" s="1" t="s">
        <v>1655</v>
      </c>
      <c r="D2340" s="1" t="s">
        <v>1682</v>
      </c>
      <c r="E2340" s="1">
        <v>2</v>
      </c>
      <c r="F2340" s="1">
        <v>1599</v>
      </c>
      <c r="G2340" s="1">
        <v>0</v>
      </c>
      <c r="H2340" s="1" t="s">
        <v>1805</v>
      </c>
      <c r="I2340" s="1" t="s">
        <v>1815</v>
      </c>
      <c r="J2340" s="1" t="s">
        <v>1815</v>
      </c>
      <c r="K2340" s="1" t="s">
        <v>1803</v>
      </c>
      <c r="L2340" s="1">
        <v>80</v>
      </c>
      <c r="M2340" s="1">
        <v>1169</v>
      </c>
      <c r="N2340">
        <f t="shared" si="324"/>
        <v>3198</v>
      </c>
      <c r="O2340">
        <f t="shared" si="325"/>
        <v>2338</v>
      </c>
      <c r="P2340">
        <f t="shared" si="326"/>
        <v>860</v>
      </c>
      <c r="Q2340">
        <f t="shared" si="327"/>
        <v>0.26891807379612259</v>
      </c>
      <c r="R2340">
        <f t="shared" si="328"/>
        <v>0</v>
      </c>
      <c r="S2340">
        <f t="shared" si="329"/>
        <v>0</v>
      </c>
      <c r="T2340" t="str">
        <f t="shared" si="330"/>
        <v>Sep</v>
      </c>
      <c r="U2340" t="str">
        <f t="shared" si="331"/>
        <v>Sep-2024</v>
      </c>
      <c r="V2340" s="3">
        <f t="shared" si="332"/>
        <v>45536</v>
      </c>
      <c r="W2340" t="str">
        <f>VLOOKUP(D2340,Products!A:G,3,FALSE)</f>
        <v>Electronics</v>
      </c>
      <c r="X2340" t="str">
        <f>VLOOKUP(D2340,Products!A:G,2,FALSE)</f>
        <v>Headphones</v>
      </c>
    </row>
    <row r="2341" spans="1:24">
      <c r="A2341" s="1" t="s">
        <v>4153</v>
      </c>
      <c r="B2341" s="2">
        <v>45924</v>
      </c>
      <c r="C2341" s="1" t="s">
        <v>198</v>
      </c>
      <c r="D2341" s="1" t="s">
        <v>1777</v>
      </c>
      <c r="E2341" s="1">
        <v>1</v>
      </c>
      <c r="F2341" s="1">
        <v>3999</v>
      </c>
      <c r="G2341" s="1">
        <v>399.9</v>
      </c>
      <c r="H2341" s="1" t="s">
        <v>1801</v>
      </c>
      <c r="I2341" s="1" t="s">
        <v>1802</v>
      </c>
      <c r="J2341" s="1" t="s">
        <v>1802</v>
      </c>
      <c r="K2341" s="1" t="s">
        <v>1813</v>
      </c>
      <c r="L2341" s="1">
        <v>60</v>
      </c>
      <c r="M2341" s="1">
        <v>2514</v>
      </c>
      <c r="N2341">
        <f t="shared" si="324"/>
        <v>3599.1</v>
      </c>
      <c r="O2341">
        <f t="shared" si="325"/>
        <v>2514</v>
      </c>
      <c r="P2341">
        <f t="shared" si="326"/>
        <v>1085.0999999999999</v>
      </c>
      <c r="Q2341">
        <f t="shared" si="327"/>
        <v>0.30149203967658578</v>
      </c>
      <c r="R2341">
        <f t="shared" si="328"/>
        <v>3599.1</v>
      </c>
      <c r="S2341">
        <f t="shared" si="329"/>
        <v>1085.0999999999999</v>
      </c>
      <c r="T2341" t="str">
        <f t="shared" si="330"/>
        <v>Sep</v>
      </c>
      <c r="U2341" t="str">
        <f t="shared" si="331"/>
        <v>Sep-2025</v>
      </c>
      <c r="V2341" s="3">
        <f t="shared" si="332"/>
        <v>45901</v>
      </c>
      <c r="W2341" t="str">
        <f>VLOOKUP(D2341,Products!A:G,3,FALSE)</f>
        <v>Sports &amp; Fitness</v>
      </c>
      <c r="X2341" t="str">
        <f>VLOOKUP(D2341,Products!A:G,2,FALSE)</f>
        <v>Yoga Mat</v>
      </c>
    </row>
    <row r="2342" spans="1:24">
      <c r="A2342" s="1" t="s">
        <v>4154</v>
      </c>
      <c r="B2342" s="2">
        <v>45708</v>
      </c>
      <c r="C2342" s="1" t="s">
        <v>467</v>
      </c>
      <c r="D2342" s="1" t="s">
        <v>1693</v>
      </c>
      <c r="E2342" s="1">
        <v>2</v>
      </c>
      <c r="F2342" s="1">
        <v>499</v>
      </c>
      <c r="G2342" s="1">
        <v>99.8</v>
      </c>
      <c r="H2342" s="1" t="s">
        <v>1801</v>
      </c>
      <c r="I2342" s="1" t="s">
        <v>1802</v>
      </c>
      <c r="J2342" s="1" t="s">
        <v>1802</v>
      </c>
      <c r="K2342" s="1" t="s">
        <v>1810</v>
      </c>
      <c r="L2342" s="1">
        <v>70</v>
      </c>
      <c r="M2342" s="1">
        <v>391</v>
      </c>
      <c r="N2342">
        <f t="shared" si="324"/>
        <v>898.2</v>
      </c>
      <c r="O2342">
        <f t="shared" si="325"/>
        <v>782</v>
      </c>
      <c r="P2342">
        <f t="shared" si="326"/>
        <v>116.20000000000005</v>
      </c>
      <c r="Q2342">
        <f t="shared" si="327"/>
        <v>0.12936985081273664</v>
      </c>
      <c r="R2342">
        <f t="shared" si="328"/>
        <v>898.2</v>
      </c>
      <c r="S2342">
        <f t="shared" si="329"/>
        <v>116.20000000000005</v>
      </c>
      <c r="T2342" t="str">
        <f t="shared" si="330"/>
        <v>Feb</v>
      </c>
      <c r="U2342" t="str">
        <f t="shared" si="331"/>
        <v>Feb-2025</v>
      </c>
      <c r="V2342" s="3">
        <f t="shared" si="332"/>
        <v>45689</v>
      </c>
      <c r="W2342" t="str">
        <f>VLOOKUP(D2342,Products!A:G,3,FALSE)</f>
        <v>Electronics</v>
      </c>
      <c r="X2342" t="str">
        <f>VLOOKUP(D2342,Products!A:G,2,FALSE)</f>
        <v>Power Bank</v>
      </c>
    </row>
    <row r="2343" spans="1:24">
      <c r="A2343" s="1" t="s">
        <v>4155</v>
      </c>
      <c r="B2343" s="2">
        <v>45866</v>
      </c>
      <c r="C2343" s="1" t="s">
        <v>1041</v>
      </c>
      <c r="D2343" s="1" t="s">
        <v>1795</v>
      </c>
      <c r="E2343" s="1">
        <v>1</v>
      </c>
      <c r="F2343" s="1">
        <v>499</v>
      </c>
      <c r="G2343" s="1">
        <v>49.9</v>
      </c>
      <c r="H2343" s="1" t="s">
        <v>1801</v>
      </c>
      <c r="I2343" s="1" t="s">
        <v>1802</v>
      </c>
      <c r="J2343" s="1" t="s">
        <v>1809</v>
      </c>
      <c r="K2343" s="1" t="s">
        <v>1813</v>
      </c>
      <c r="L2343" s="1">
        <v>60</v>
      </c>
      <c r="M2343" s="1">
        <v>324</v>
      </c>
      <c r="N2343">
        <f t="shared" si="324"/>
        <v>449.1</v>
      </c>
      <c r="O2343">
        <f t="shared" si="325"/>
        <v>324</v>
      </c>
      <c r="P2343">
        <f t="shared" si="326"/>
        <v>125.10000000000002</v>
      </c>
      <c r="Q2343">
        <f t="shared" si="327"/>
        <v>0.27855711422845697</v>
      </c>
      <c r="R2343">
        <f t="shared" si="328"/>
        <v>449.1</v>
      </c>
      <c r="S2343">
        <f t="shared" si="329"/>
        <v>125.10000000000002</v>
      </c>
      <c r="T2343" t="str">
        <f t="shared" si="330"/>
        <v>Jul</v>
      </c>
      <c r="U2343" t="str">
        <f t="shared" si="331"/>
        <v>Jul-2025</v>
      </c>
      <c r="V2343" s="3">
        <f t="shared" si="332"/>
        <v>45839</v>
      </c>
      <c r="W2343" t="str">
        <f>VLOOKUP(D2343,Products!A:G,3,FALSE)</f>
        <v>Sports &amp; Fitness</v>
      </c>
      <c r="X2343" t="str">
        <f>VLOOKUP(D2343,Products!A:G,2,FALSE)</f>
        <v>Cricket Bat</v>
      </c>
    </row>
    <row r="2344" spans="1:24">
      <c r="A2344" s="1" t="s">
        <v>4156</v>
      </c>
      <c r="B2344" s="2">
        <v>45619</v>
      </c>
      <c r="C2344" s="1" t="s">
        <v>645</v>
      </c>
      <c r="D2344" s="1" t="s">
        <v>1681</v>
      </c>
      <c r="E2344" s="1">
        <v>2</v>
      </c>
      <c r="F2344" s="1">
        <v>799</v>
      </c>
      <c r="G2344" s="1">
        <v>159.80000000000001</v>
      </c>
      <c r="H2344" s="1" t="s">
        <v>1823</v>
      </c>
      <c r="I2344" s="1" t="s">
        <v>1802</v>
      </c>
      <c r="J2344" s="1" t="s">
        <v>1802</v>
      </c>
      <c r="K2344" s="1" t="s">
        <v>1810</v>
      </c>
      <c r="L2344" s="1">
        <v>70</v>
      </c>
      <c r="M2344" s="1">
        <v>645</v>
      </c>
      <c r="N2344">
        <f t="shared" si="324"/>
        <v>1438.2</v>
      </c>
      <c r="O2344">
        <f t="shared" si="325"/>
        <v>1290</v>
      </c>
      <c r="P2344">
        <f t="shared" si="326"/>
        <v>148.20000000000005</v>
      </c>
      <c r="Q2344">
        <f t="shared" si="327"/>
        <v>0.10304547350855238</v>
      </c>
      <c r="R2344">
        <f t="shared" si="328"/>
        <v>1438.2</v>
      </c>
      <c r="S2344">
        <f t="shared" si="329"/>
        <v>148.20000000000005</v>
      </c>
      <c r="T2344" t="str">
        <f t="shared" si="330"/>
        <v>Nov</v>
      </c>
      <c r="U2344" t="str">
        <f t="shared" si="331"/>
        <v>Nov-2024</v>
      </c>
      <c r="V2344" s="3">
        <f t="shared" si="332"/>
        <v>45597</v>
      </c>
      <c r="W2344" t="str">
        <f>VLOOKUP(D2344,Products!A:G,3,FALSE)</f>
        <v>Electronics</v>
      </c>
      <c r="X2344" t="str">
        <f>VLOOKUP(D2344,Products!A:G,2,FALSE)</f>
        <v>Headphones</v>
      </c>
    </row>
    <row r="2345" spans="1:24">
      <c r="A2345" s="1" t="s">
        <v>4157</v>
      </c>
      <c r="B2345" s="2">
        <v>45371</v>
      </c>
      <c r="C2345" s="1" t="s">
        <v>1164</v>
      </c>
      <c r="D2345" s="1" t="s">
        <v>1754</v>
      </c>
      <c r="E2345" s="1">
        <v>1</v>
      </c>
      <c r="F2345" s="1">
        <v>399</v>
      </c>
      <c r="G2345" s="1">
        <v>19.95</v>
      </c>
      <c r="H2345" s="1" t="s">
        <v>1801</v>
      </c>
      <c r="I2345" s="1" t="s">
        <v>1802</v>
      </c>
      <c r="J2345" s="1" t="s">
        <v>1802</v>
      </c>
      <c r="K2345" s="1" t="s">
        <v>1817</v>
      </c>
      <c r="L2345" s="1">
        <v>50</v>
      </c>
      <c r="M2345" s="1">
        <v>252</v>
      </c>
      <c r="N2345">
        <f t="shared" si="324"/>
        <v>379.05</v>
      </c>
      <c r="O2345">
        <f t="shared" si="325"/>
        <v>252</v>
      </c>
      <c r="P2345">
        <f t="shared" si="326"/>
        <v>127.05000000000001</v>
      </c>
      <c r="Q2345">
        <f t="shared" si="327"/>
        <v>0.33518005540166207</v>
      </c>
      <c r="R2345">
        <f t="shared" si="328"/>
        <v>379.05</v>
      </c>
      <c r="S2345">
        <f t="shared" si="329"/>
        <v>127.05000000000001</v>
      </c>
      <c r="T2345" t="str">
        <f t="shared" si="330"/>
        <v>Mar</v>
      </c>
      <c r="U2345" t="str">
        <f t="shared" si="331"/>
        <v>Mar-2024</v>
      </c>
      <c r="V2345" s="3">
        <f t="shared" si="332"/>
        <v>45352</v>
      </c>
      <c r="W2345" t="str">
        <f>VLOOKUP(D2345,Products!A:G,3,FALSE)</f>
        <v>Beauty &amp; Personal Care</v>
      </c>
      <c r="X2345" t="str">
        <f>VLOOKUP(D2345,Products!A:G,2,FALSE)</f>
        <v>Shampoo</v>
      </c>
    </row>
    <row r="2346" spans="1:24">
      <c r="A2346" s="1" t="s">
        <v>4158</v>
      </c>
      <c r="B2346" s="2">
        <v>45628</v>
      </c>
      <c r="C2346" s="1" t="s">
        <v>1439</v>
      </c>
      <c r="D2346" s="1" t="s">
        <v>1666</v>
      </c>
      <c r="E2346" s="1">
        <v>2</v>
      </c>
      <c r="F2346" s="1">
        <v>399</v>
      </c>
      <c r="G2346" s="1">
        <v>39.9</v>
      </c>
      <c r="H2346" s="1" t="s">
        <v>1801</v>
      </c>
      <c r="I2346" s="1" t="s">
        <v>1802</v>
      </c>
      <c r="J2346" s="1" t="s">
        <v>1802</v>
      </c>
      <c r="K2346" s="1" t="s">
        <v>1810</v>
      </c>
      <c r="L2346" s="1">
        <v>80</v>
      </c>
      <c r="M2346" s="1">
        <v>307</v>
      </c>
      <c r="N2346">
        <f t="shared" si="324"/>
        <v>758.1</v>
      </c>
      <c r="O2346">
        <f t="shared" si="325"/>
        <v>614</v>
      </c>
      <c r="P2346">
        <f t="shared" si="326"/>
        <v>144.10000000000002</v>
      </c>
      <c r="Q2346">
        <f t="shared" si="327"/>
        <v>0.19008046431869149</v>
      </c>
      <c r="R2346">
        <f t="shared" si="328"/>
        <v>758.1</v>
      </c>
      <c r="S2346">
        <f t="shared" si="329"/>
        <v>144.10000000000002</v>
      </c>
      <c r="T2346" t="str">
        <f t="shared" si="330"/>
        <v>Dec</v>
      </c>
      <c r="U2346" t="str">
        <f t="shared" si="331"/>
        <v>Dec-2024</v>
      </c>
      <c r="V2346" s="3">
        <f t="shared" si="332"/>
        <v>45627</v>
      </c>
      <c r="W2346" t="str">
        <f>VLOOKUP(D2346,Products!A:G,3,FALSE)</f>
        <v>Electronics</v>
      </c>
      <c r="X2346" t="str">
        <f>VLOOKUP(D2346,Products!A:G,2,FALSE)</f>
        <v>Smartphone</v>
      </c>
    </row>
    <row r="2347" spans="1:24">
      <c r="A2347" s="1" t="s">
        <v>4159</v>
      </c>
      <c r="B2347" s="2">
        <v>45754</v>
      </c>
      <c r="C2347" s="1" t="s">
        <v>1447</v>
      </c>
      <c r="D2347" s="1" t="s">
        <v>1704</v>
      </c>
      <c r="E2347" s="1">
        <v>1</v>
      </c>
      <c r="F2347" s="1">
        <v>599</v>
      </c>
      <c r="G2347" s="1">
        <v>119.8</v>
      </c>
      <c r="H2347" s="1" t="s">
        <v>1805</v>
      </c>
      <c r="I2347" s="1" t="s">
        <v>1802</v>
      </c>
      <c r="J2347" s="1" t="s">
        <v>1802</v>
      </c>
      <c r="K2347" s="1" t="s">
        <v>1810</v>
      </c>
      <c r="L2347" s="1">
        <v>50</v>
      </c>
      <c r="M2347" s="1">
        <v>363</v>
      </c>
      <c r="N2347">
        <f t="shared" si="324"/>
        <v>479.2</v>
      </c>
      <c r="O2347">
        <f t="shared" si="325"/>
        <v>363</v>
      </c>
      <c r="P2347">
        <f t="shared" si="326"/>
        <v>116.19999999999999</v>
      </c>
      <c r="Q2347">
        <f t="shared" si="327"/>
        <v>0.24248747913188645</v>
      </c>
      <c r="R2347">
        <f t="shared" si="328"/>
        <v>479.2</v>
      </c>
      <c r="S2347">
        <f t="shared" si="329"/>
        <v>116.19999999999999</v>
      </c>
      <c r="T2347" t="str">
        <f t="shared" si="330"/>
        <v>Apr</v>
      </c>
      <c r="U2347" t="str">
        <f t="shared" si="331"/>
        <v>Apr-2025</v>
      </c>
      <c r="V2347" s="3">
        <f t="shared" si="332"/>
        <v>45748</v>
      </c>
      <c r="W2347" t="str">
        <f>VLOOKUP(D2347,Products!A:G,3,FALSE)</f>
        <v>Fashion</v>
      </c>
      <c r="X2347" t="str">
        <f>VLOOKUP(D2347,Products!A:G,2,FALSE)</f>
        <v>Jeans</v>
      </c>
    </row>
    <row r="2348" spans="1:24">
      <c r="A2348" s="1" t="s">
        <v>4160</v>
      </c>
      <c r="B2348" s="2">
        <v>45805</v>
      </c>
      <c r="C2348" s="1" t="s">
        <v>1391</v>
      </c>
      <c r="D2348" s="1" t="s">
        <v>1763</v>
      </c>
      <c r="E2348" s="1">
        <v>1</v>
      </c>
      <c r="F2348" s="1">
        <v>999</v>
      </c>
      <c r="G2348" s="1">
        <v>0</v>
      </c>
      <c r="H2348" s="1" t="s">
        <v>1805</v>
      </c>
      <c r="I2348" s="1" t="s">
        <v>1815</v>
      </c>
      <c r="J2348" s="1" t="s">
        <v>1815</v>
      </c>
      <c r="K2348" s="1" t="s">
        <v>1817</v>
      </c>
      <c r="L2348" s="1">
        <v>40</v>
      </c>
      <c r="M2348" s="1">
        <v>636</v>
      </c>
      <c r="N2348">
        <f t="shared" si="324"/>
        <v>999</v>
      </c>
      <c r="O2348">
        <f t="shared" si="325"/>
        <v>636</v>
      </c>
      <c r="P2348">
        <f t="shared" si="326"/>
        <v>363</v>
      </c>
      <c r="Q2348">
        <f t="shared" si="327"/>
        <v>0.36336336336336339</v>
      </c>
      <c r="R2348">
        <f t="shared" si="328"/>
        <v>0</v>
      </c>
      <c r="S2348">
        <f t="shared" si="329"/>
        <v>0</v>
      </c>
      <c r="T2348" t="str">
        <f t="shared" si="330"/>
        <v>May</v>
      </c>
      <c r="U2348" t="str">
        <f t="shared" si="331"/>
        <v>May-2025</v>
      </c>
      <c r="V2348" s="3">
        <f t="shared" si="332"/>
        <v>45778</v>
      </c>
      <c r="W2348" t="str">
        <f>VLOOKUP(D2348,Products!A:G,3,FALSE)</f>
        <v>Beauty &amp; Personal Care</v>
      </c>
      <c r="X2348" t="str">
        <f>VLOOKUP(D2348,Products!A:G,2,FALSE)</f>
        <v>Trimmer</v>
      </c>
    </row>
    <row r="2349" spans="1:24">
      <c r="A2349" s="1" t="s">
        <v>4161</v>
      </c>
      <c r="B2349" s="2">
        <v>45705</v>
      </c>
      <c r="C2349" s="1" t="s">
        <v>1534</v>
      </c>
      <c r="D2349" s="1" t="s">
        <v>1764</v>
      </c>
      <c r="E2349" s="1">
        <v>3</v>
      </c>
      <c r="F2349" s="1">
        <v>499</v>
      </c>
      <c r="G2349" s="1">
        <v>299.39999999999998</v>
      </c>
      <c r="H2349" s="1" t="s">
        <v>1801</v>
      </c>
      <c r="I2349" s="1" t="s">
        <v>1802</v>
      </c>
      <c r="J2349" s="1" t="s">
        <v>1802</v>
      </c>
      <c r="K2349" s="1" t="s">
        <v>1810</v>
      </c>
      <c r="L2349" s="1">
        <v>100</v>
      </c>
      <c r="M2349" s="1">
        <v>334</v>
      </c>
      <c r="N2349">
        <f t="shared" si="324"/>
        <v>1197.5999999999999</v>
      </c>
      <c r="O2349">
        <f t="shared" si="325"/>
        <v>1002</v>
      </c>
      <c r="P2349">
        <f t="shared" si="326"/>
        <v>195.59999999999991</v>
      </c>
      <c r="Q2349">
        <f t="shared" si="327"/>
        <v>0.16332665330661317</v>
      </c>
      <c r="R2349">
        <f t="shared" si="328"/>
        <v>1197.5999999999999</v>
      </c>
      <c r="S2349">
        <f t="shared" si="329"/>
        <v>195.59999999999991</v>
      </c>
      <c r="T2349" t="str">
        <f t="shared" si="330"/>
        <v>Feb</v>
      </c>
      <c r="U2349" t="str">
        <f t="shared" si="331"/>
        <v>Feb-2025</v>
      </c>
      <c r="V2349" s="3">
        <f t="shared" si="332"/>
        <v>45689</v>
      </c>
      <c r="W2349" t="str">
        <f>VLOOKUP(D2349,Products!A:G,3,FALSE)</f>
        <v>Beauty &amp; Personal Care</v>
      </c>
      <c r="X2349" t="str">
        <f>VLOOKUP(D2349,Products!A:G,2,FALSE)</f>
        <v>Skin Care Kit</v>
      </c>
    </row>
    <row r="2350" spans="1:24">
      <c r="A2350" s="1" t="s">
        <v>4162</v>
      </c>
      <c r="B2350" s="2">
        <v>45806</v>
      </c>
      <c r="C2350" s="1" t="s">
        <v>921</v>
      </c>
      <c r="D2350" s="1" t="s">
        <v>1741</v>
      </c>
      <c r="E2350" s="1">
        <v>4</v>
      </c>
      <c r="F2350" s="1">
        <v>799</v>
      </c>
      <c r="G2350" s="1">
        <v>0</v>
      </c>
      <c r="H2350" s="1" t="s">
        <v>1805</v>
      </c>
      <c r="I2350" s="1" t="s">
        <v>1815</v>
      </c>
      <c r="J2350" s="1" t="s">
        <v>1815</v>
      </c>
      <c r="K2350" s="1" t="s">
        <v>1819</v>
      </c>
      <c r="L2350" s="1">
        <v>100</v>
      </c>
      <c r="M2350" s="1">
        <v>596</v>
      </c>
      <c r="N2350">
        <f t="shared" si="324"/>
        <v>3196</v>
      </c>
      <c r="O2350">
        <f t="shared" si="325"/>
        <v>2384</v>
      </c>
      <c r="P2350">
        <f t="shared" si="326"/>
        <v>812</v>
      </c>
      <c r="Q2350">
        <f t="shared" si="327"/>
        <v>0.25406758448060074</v>
      </c>
      <c r="R2350">
        <f t="shared" si="328"/>
        <v>0</v>
      </c>
      <c r="S2350">
        <f t="shared" si="329"/>
        <v>0</v>
      </c>
      <c r="T2350" t="str">
        <f t="shared" si="330"/>
        <v>May</v>
      </c>
      <c r="U2350" t="str">
        <f t="shared" si="331"/>
        <v>May-2025</v>
      </c>
      <c r="V2350" s="3">
        <f t="shared" si="332"/>
        <v>45778</v>
      </c>
      <c r="W2350" t="str">
        <f>VLOOKUP(D2350,Products!A:G,3,FALSE)</f>
        <v>Home &amp; Kitchen</v>
      </c>
      <c r="X2350" t="str">
        <f>VLOOKUP(D2350,Products!A:G,2,FALSE)</f>
        <v>Bedsheet</v>
      </c>
    </row>
    <row r="2351" spans="1:24">
      <c r="A2351" s="1" t="s">
        <v>4163</v>
      </c>
      <c r="B2351" s="2">
        <v>45769</v>
      </c>
      <c r="C2351" s="1" t="s">
        <v>834</v>
      </c>
      <c r="D2351" s="1" t="s">
        <v>1789</v>
      </c>
      <c r="E2351" s="1">
        <v>1</v>
      </c>
      <c r="F2351" s="1">
        <v>999</v>
      </c>
      <c r="G2351" s="1">
        <v>49.95</v>
      </c>
      <c r="H2351" s="1" t="s">
        <v>1801</v>
      </c>
      <c r="I2351" s="1" t="s">
        <v>1802</v>
      </c>
      <c r="J2351" s="1" t="s">
        <v>1802</v>
      </c>
      <c r="K2351" s="1" t="s">
        <v>1813</v>
      </c>
      <c r="L2351" s="1">
        <v>60</v>
      </c>
      <c r="M2351" s="1">
        <v>727</v>
      </c>
      <c r="N2351">
        <f t="shared" si="324"/>
        <v>949.05</v>
      </c>
      <c r="O2351">
        <f t="shared" si="325"/>
        <v>727</v>
      </c>
      <c r="P2351">
        <f t="shared" si="326"/>
        <v>222.04999999999995</v>
      </c>
      <c r="Q2351">
        <f t="shared" si="327"/>
        <v>0.23397081291818131</v>
      </c>
      <c r="R2351">
        <f t="shared" si="328"/>
        <v>949.05</v>
      </c>
      <c r="S2351">
        <f t="shared" si="329"/>
        <v>222.04999999999995</v>
      </c>
      <c r="T2351" t="str">
        <f t="shared" si="330"/>
        <v>Apr</v>
      </c>
      <c r="U2351" t="str">
        <f t="shared" si="331"/>
        <v>Apr-2025</v>
      </c>
      <c r="V2351" s="3">
        <f t="shared" si="332"/>
        <v>45748</v>
      </c>
      <c r="W2351" t="str">
        <f>VLOOKUP(D2351,Products!A:G,3,FALSE)</f>
        <v>Sports &amp; Fitness</v>
      </c>
      <c r="X2351" t="str">
        <f>VLOOKUP(D2351,Products!A:G,2,FALSE)</f>
        <v>Dumbbells</v>
      </c>
    </row>
    <row r="2352" spans="1:24">
      <c r="A2352" s="1" t="s">
        <v>4164</v>
      </c>
      <c r="B2352" s="2">
        <v>45485</v>
      </c>
      <c r="C2352" s="1" t="s">
        <v>1436</v>
      </c>
      <c r="D2352" s="1" t="s">
        <v>1763</v>
      </c>
      <c r="E2352" s="1">
        <v>1</v>
      </c>
      <c r="F2352" s="1">
        <v>999</v>
      </c>
      <c r="G2352" s="1">
        <v>149.85</v>
      </c>
      <c r="H2352" s="1" t="s">
        <v>1812</v>
      </c>
      <c r="I2352" s="1" t="s">
        <v>1802</v>
      </c>
      <c r="J2352" s="1" t="s">
        <v>1802</v>
      </c>
      <c r="K2352" s="1" t="s">
        <v>1807</v>
      </c>
      <c r="L2352" s="1">
        <v>70</v>
      </c>
      <c r="M2352" s="1">
        <v>636</v>
      </c>
      <c r="N2352">
        <f t="shared" si="324"/>
        <v>849.15</v>
      </c>
      <c r="O2352">
        <f t="shared" si="325"/>
        <v>636</v>
      </c>
      <c r="P2352">
        <f t="shared" si="326"/>
        <v>213.14999999999998</v>
      </c>
      <c r="Q2352">
        <f t="shared" si="327"/>
        <v>0.25101572160395685</v>
      </c>
      <c r="R2352">
        <f t="shared" si="328"/>
        <v>849.15</v>
      </c>
      <c r="S2352">
        <f t="shared" si="329"/>
        <v>213.14999999999998</v>
      </c>
      <c r="T2352" t="str">
        <f t="shared" si="330"/>
        <v>Jul</v>
      </c>
      <c r="U2352" t="str">
        <f t="shared" si="331"/>
        <v>Jul-2024</v>
      </c>
      <c r="V2352" s="3">
        <f t="shared" si="332"/>
        <v>45474</v>
      </c>
      <c r="W2352" t="str">
        <f>VLOOKUP(D2352,Products!A:G,3,FALSE)</f>
        <v>Beauty &amp; Personal Care</v>
      </c>
      <c r="X2352" t="str">
        <f>VLOOKUP(D2352,Products!A:G,2,FALSE)</f>
        <v>Trimmer</v>
      </c>
    </row>
    <row r="2353" spans="1:24">
      <c r="A2353" s="1" t="s">
        <v>4165</v>
      </c>
      <c r="B2353" s="2">
        <v>45385</v>
      </c>
      <c r="C2353" s="1" t="s">
        <v>1347</v>
      </c>
      <c r="D2353" s="1" t="s">
        <v>1741</v>
      </c>
      <c r="E2353" s="1">
        <v>1</v>
      </c>
      <c r="F2353" s="1">
        <v>799</v>
      </c>
      <c r="G2353" s="1">
        <v>119.85</v>
      </c>
      <c r="H2353" s="1" t="s">
        <v>1821</v>
      </c>
      <c r="I2353" s="1" t="s">
        <v>1802</v>
      </c>
      <c r="J2353" s="1" t="s">
        <v>1802</v>
      </c>
      <c r="K2353" s="1" t="s">
        <v>1819</v>
      </c>
      <c r="L2353" s="1">
        <v>40</v>
      </c>
      <c r="M2353" s="1">
        <v>596</v>
      </c>
      <c r="N2353">
        <f t="shared" si="324"/>
        <v>679.15</v>
      </c>
      <c r="O2353">
        <f t="shared" si="325"/>
        <v>596</v>
      </c>
      <c r="P2353">
        <f t="shared" si="326"/>
        <v>83.149999999999977</v>
      </c>
      <c r="Q2353">
        <f t="shared" si="327"/>
        <v>0.1224324523301185</v>
      </c>
      <c r="R2353">
        <f t="shared" si="328"/>
        <v>679.15</v>
      </c>
      <c r="S2353">
        <f t="shared" si="329"/>
        <v>83.149999999999977</v>
      </c>
      <c r="T2353" t="str">
        <f t="shared" si="330"/>
        <v>Apr</v>
      </c>
      <c r="U2353" t="str">
        <f t="shared" si="331"/>
        <v>Apr-2024</v>
      </c>
      <c r="V2353" s="3">
        <f t="shared" si="332"/>
        <v>45383</v>
      </c>
      <c r="W2353" t="str">
        <f>VLOOKUP(D2353,Products!A:G,3,FALSE)</f>
        <v>Home &amp; Kitchen</v>
      </c>
      <c r="X2353" t="str">
        <f>VLOOKUP(D2353,Products!A:G,2,FALSE)</f>
        <v>Bedsheet</v>
      </c>
    </row>
    <row r="2354" spans="1:24">
      <c r="A2354" s="1" t="s">
        <v>4166</v>
      </c>
      <c r="B2354" s="2">
        <v>45887</v>
      </c>
      <c r="C2354" s="1" t="s">
        <v>505</v>
      </c>
      <c r="D2354" s="1" t="s">
        <v>1767</v>
      </c>
      <c r="E2354" s="1">
        <v>1</v>
      </c>
      <c r="F2354" s="1">
        <v>1999</v>
      </c>
      <c r="G2354" s="1">
        <v>199.9</v>
      </c>
      <c r="H2354" s="1" t="s">
        <v>1821</v>
      </c>
      <c r="I2354" s="1" t="s">
        <v>1802</v>
      </c>
      <c r="J2354" s="1" t="s">
        <v>1802</v>
      </c>
      <c r="K2354" s="1" t="s">
        <v>1803</v>
      </c>
      <c r="L2354" s="1">
        <v>70</v>
      </c>
      <c r="M2354" s="1">
        <v>1338</v>
      </c>
      <c r="N2354">
        <f t="shared" si="324"/>
        <v>1799.1</v>
      </c>
      <c r="O2354">
        <f t="shared" si="325"/>
        <v>1338</v>
      </c>
      <c r="P2354">
        <f t="shared" si="326"/>
        <v>461.09999999999991</v>
      </c>
      <c r="Q2354">
        <f t="shared" si="327"/>
        <v>0.25629481407370347</v>
      </c>
      <c r="R2354">
        <f t="shared" si="328"/>
        <v>1799.1</v>
      </c>
      <c r="S2354">
        <f t="shared" si="329"/>
        <v>461.09999999999991</v>
      </c>
      <c r="T2354" t="str">
        <f t="shared" si="330"/>
        <v>Aug</v>
      </c>
      <c r="U2354" t="str">
        <f t="shared" si="331"/>
        <v>Aug-2025</v>
      </c>
      <c r="V2354" s="3">
        <f t="shared" si="332"/>
        <v>45870</v>
      </c>
      <c r="W2354" t="str">
        <f>VLOOKUP(D2354,Products!A:G,3,FALSE)</f>
        <v>Beauty &amp; Personal Care</v>
      </c>
      <c r="X2354" t="str">
        <f>VLOOKUP(D2354,Products!A:G,2,FALSE)</f>
        <v>Skin Care Kit</v>
      </c>
    </row>
    <row r="2355" spans="1:24">
      <c r="A2355" s="1" t="s">
        <v>4167</v>
      </c>
      <c r="B2355" s="2">
        <v>45399</v>
      </c>
      <c r="C2355" s="1" t="s">
        <v>1477</v>
      </c>
      <c r="D2355" s="1" t="s">
        <v>1772</v>
      </c>
      <c r="E2355" s="1">
        <v>1</v>
      </c>
      <c r="F2355" s="1">
        <v>1999</v>
      </c>
      <c r="G2355" s="1">
        <v>99.95</v>
      </c>
      <c r="H2355" s="1" t="s">
        <v>1805</v>
      </c>
      <c r="I2355" s="1" t="s">
        <v>1802</v>
      </c>
      <c r="J2355" s="1" t="s">
        <v>1802</v>
      </c>
      <c r="K2355" s="1" t="s">
        <v>1807</v>
      </c>
      <c r="L2355" s="1">
        <v>70</v>
      </c>
      <c r="M2355" s="1">
        <v>1506</v>
      </c>
      <c r="N2355">
        <f t="shared" si="324"/>
        <v>1899.05</v>
      </c>
      <c r="O2355">
        <f t="shared" si="325"/>
        <v>1506</v>
      </c>
      <c r="P2355">
        <f t="shared" si="326"/>
        <v>393.04999999999995</v>
      </c>
      <c r="Q2355">
        <f t="shared" si="327"/>
        <v>0.20697190700613463</v>
      </c>
      <c r="R2355">
        <f t="shared" si="328"/>
        <v>1899.05</v>
      </c>
      <c r="S2355">
        <f t="shared" si="329"/>
        <v>393.04999999999995</v>
      </c>
      <c r="T2355" t="str">
        <f t="shared" si="330"/>
        <v>Apr</v>
      </c>
      <c r="U2355" t="str">
        <f t="shared" si="331"/>
        <v>Apr-2024</v>
      </c>
      <c r="V2355" s="3">
        <f t="shared" si="332"/>
        <v>45383</v>
      </c>
      <c r="W2355" t="str">
        <f>VLOOKUP(D2355,Products!A:G,3,FALSE)</f>
        <v>Beauty &amp; Personal Care</v>
      </c>
      <c r="X2355" t="str">
        <f>VLOOKUP(D2355,Products!A:G,2,FALSE)</f>
        <v>Perfume</v>
      </c>
    </row>
    <row r="2356" spans="1:24">
      <c r="A2356" s="1" t="s">
        <v>4168</v>
      </c>
      <c r="B2356" s="2">
        <v>45504</v>
      </c>
      <c r="C2356" s="1" t="s">
        <v>828</v>
      </c>
      <c r="D2356" s="1" t="s">
        <v>1685</v>
      </c>
      <c r="E2356" s="1">
        <v>2</v>
      </c>
      <c r="F2356" s="1">
        <v>2499</v>
      </c>
      <c r="G2356" s="1">
        <v>499.8</v>
      </c>
      <c r="H2356" s="1" t="s">
        <v>1805</v>
      </c>
      <c r="I2356" s="1" t="s">
        <v>1802</v>
      </c>
      <c r="J2356" s="1" t="s">
        <v>1809</v>
      </c>
      <c r="K2356" s="1" t="s">
        <v>1810</v>
      </c>
      <c r="L2356" s="1">
        <v>100</v>
      </c>
      <c r="M2356" s="1">
        <v>1599</v>
      </c>
      <c r="N2356">
        <f t="shared" si="324"/>
        <v>4498.2</v>
      </c>
      <c r="O2356">
        <f t="shared" si="325"/>
        <v>3198</v>
      </c>
      <c r="P2356">
        <f t="shared" si="326"/>
        <v>1300.1999999999998</v>
      </c>
      <c r="Q2356">
        <f t="shared" si="327"/>
        <v>0.28904895291449911</v>
      </c>
      <c r="R2356">
        <f t="shared" si="328"/>
        <v>4498.2</v>
      </c>
      <c r="S2356">
        <f t="shared" si="329"/>
        <v>1300.1999999999998</v>
      </c>
      <c r="T2356" t="str">
        <f t="shared" si="330"/>
        <v>Jul</v>
      </c>
      <c r="U2356" t="str">
        <f t="shared" si="331"/>
        <v>Jul-2024</v>
      </c>
      <c r="V2356" s="3">
        <f t="shared" si="332"/>
        <v>45474</v>
      </c>
      <c r="W2356" t="str">
        <f>VLOOKUP(D2356,Products!A:G,3,FALSE)</f>
        <v>Electronics</v>
      </c>
      <c r="X2356" t="str">
        <f>VLOOKUP(D2356,Products!A:G,2,FALSE)</f>
        <v>Smartwatch</v>
      </c>
    </row>
    <row r="2357" spans="1:24">
      <c r="A2357" s="1" t="s">
        <v>4169</v>
      </c>
      <c r="B2357" s="2">
        <v>45677</v>
      </c>
      <c r="C2357" s="1" t="s">
        <v>1306</v>
      </c>
      <c r="D2357" s="1" t="s">
        <v>1678</v>
      </c>
      <c r="E2357" s="1">
        <v>2</v>
      </c>
      <c r="F2357" s="1">
        <v>4999</v>
      </c>
      <c r="G2357" s="1">
        <v>999.8</v>
      </c>
      <c r="H2357" s="1" t="s">
        <v>1801</v>
      </c>
      <c r="I2357" s="1" t="s">
        <v>1802</v>
      </c>
      <c r="J2357" s="1" t="s">
        <v>1809</v>
      </c>
      <c r="K2357" s="1" t="s">
        <v>1819</v>
      </c>
      <c r="L2357" s="1">
        <v>80</v>
      </c>
      <c r="M2357" s="1">
        <v>2853</v>
      </c>
      <c r="N2357">
        <f t="shared" si="324"/>
        <v>8998.2000000000007</v>
      </c>
      <c r="O2357">
        <f t="shared" si="325"/>
        <v>5706</v>
      </c>
      <c r="P2357">
        <f t="shared" si="326"/>
        <v>3292.2000000000007</v>
      </c>
      <c r="Q2357">
        <f t="shared" si="327"/>
        <v>0.36587317463492702</v>
      </c>
      <c r="R2357">
        <f t="shared" si="328"/>
        <v>8998.2000000000007</v>
      </c>
      <c r="S2357">
        <f t="shared" si="329"/>
        <v>3292.2000000000007</v>
      </c>
      <c r="T2357" t="str">
        <f t="shared" si="330"/>
        <v>Jan</v>
      </c>
      <c r="U2357" t="str">
        <f t="shared" si="331"/>
        <v>Jan-2025</v>
      </c>
      <c r="V2357" s="3">
        <f t="shared" si="332"/>
        <v>45658</v>
      </c>
      <c r="W2357" t="str">
        <f>VLOOKUP(D2357,Products!A:G,3,FALSE)</f>
        <v>Electronics</v>
      </c>
      <c r="X2357" t="str">
        <f>VLOOKUP(D2357,Products!A:G,2,FALSE)</f>
        <v>Headphones</v>
      </c>
    </row>
    <row r="2358" spans="1:24">
      <c r="A2358" s="1" t="s">
        <v>4170</v>
      </c>
      <c r="B2358" s="2">
        <v>45704</v>
      </c>
      <c r="C2358" s="1" t="s">
        <v>747</v>
      </c>
      <c r="D2358" s="1" t="s">
        <v>1717</v>
      </c>
      <c r="E2358" s="1">
        <v>1</v>
      </c>
      <c r="F2358" s="1">
        <v>399</v>
      </c>
      <c r="G2358" s="1">
        <v>39.9</v>
      </c>
      <c r="H2358" s="1" t="s">
        <v>1805</v>
      </c>
      <c r="I2358" s="1" t="s">
        <v>1802</v>
      </c>
      <c r="J2358" s="1" t="s">
        <v>1809</v>
      </c>
      <c r="K2358" s="1" t="s">
        <v>1810</v>
      </c>
      <c r="L2358" s="1">
        <v>70</v>
      </c>
      <c r="M2358" s="1">
        <v>226</v>
      </c>
      <c r="N2358">
        <f t="shared" si="324"/>
        <v>359.1</v>
      </c>
      <c r="O2358">
        <f t="shared" si="325"/>
        <v>226</v>
      </c>
      <c r="P2358">
        <f t="shared" si="326"/>
        <v>133.10000000000002</v>
      </c>
      <c r="Q2358">
        <f t="shared" si="327"/>
        <v>0.37064884433305489</v>
      </c>
      <c r="R2358">
        <f t="shared" si="328"/>
        <v>359.1</v>
      </c>
      <c r="S2358">
        <f t="shared" si="329"/>
        <v>133.10000000000002</v>
      </c>
      <c r="T2358" t="str">
        <f t="shared" si="330"/>
        <v>Feb</v>
      </c>
      <c r="U2358" t="str">
        <f t="shared" si="331"/>
        <v>Feb-2025</v>
      </c>
      <c r="V2358" s="3">
        <f t="shared" si="332"/>
        <v>45689</v>
      </c>
      <c r="W2358" t="str">
        <f>VLOOKUP(D2358,Products!A:G,3,FALSE)</f>
        <v>Fashion</v>
      </c>
      <c r="X2358" t="str">
        <f>VLOOKUP(D2358,Products!A:G,2,FALSE)</f>
        <v>Backpack</v>
      </c>
    </row>
    <row r="2359" spans="1:24">
      <c r="A2359" s="1" t="s">
        <v>4171</v>
      </c>
      <c r="B2359" s="2">
        <v>45413</v>
      </c>
      <c r="C2359" s="1" t="s">
        <v>1551</v>
      </c>
      <c r="D2359" s="1" t="s">
        <v>1709</v>
      </c>
      <c r="E2359" s="1">
        <v>1</v>
      </c>
      <c r="F2359" s="1">
        <v>799</v>
      </c>
      <c r="G2359" s="1">
        <v>39.950000000000003</v>
      </c>
      <c r="H2359" s="1" t="s">
        <v>1823</v>
      </c>
      <c r="I2359" s="1" t="s">
        <v>1802</v>
      </c>
      <c r="J2359" s="1" t="s">
        <v>1802</v>
      </c>
      <c r="K2359" s="1" t="s">
        <v>1810</v>
      </c>
      <c r="L2359" s="1">
        <v>60</v>
      </c>
      <c r="M2359" s="1">
        <v>566</v>
      </c>
      <c r="N2359">
        <f t="shared" si="324"/>
        <v>759.05</v>
      </c>
      <c r="O2359">
        <f t="shared" si="325"/>
        <v>566</v>
      </c>
      <c r="P2359">
        <f t="shared" si="326"/>
        <v>193.04999999999995</v>
      </c>
      <c r="Q2359">
        <f t="shared" si="327"/>
        <v>0.25433107173440478</v>
      </c>
      <c r="R2359">
        <f t="shared" si="328"/>
        <v>759.05</v>
      </c>
      <c r="S2359">
        <f t="shared" si="329"/>
        <v>193.04999999999995</v>
      </c>
      <c r="T2359" t="str">
        <f t="shared" si="330"/>
        <v>May</v>
      </c>
      <c r="U2359" t="str">
        <f t="shared" si="331"/>
        <v>May-2024</v>
      </c>
      <c r="V2359" s="3">
        <f t="shared" si="332"/>
        <v>45413</v>
      </c>
      <c r="W2359" t="str">
        <f>VLOOKUP(D2359,Products!A:G,3,FALSE)</f>
        <v>Fashion</v>
      </c>
      <c r="X2359" t="str">
        <f>VLOOKUP(D2359,Products!A:G,2,FALSE)</f>
        <v>Sneakers</v>
      </c>
    </row>
    <row r="2360" spans="1:24">
      <c r="A2360" s="1" t="s">
        <v>4172</v>
      </c>
      <c r="B2360" s="2">
        <v>45441</v>
      </c>
      <c r="C2360" s="1" t="s">
        <v>578</v>
      </c>
      <c r="D2360" s="1" t="s">
        <v>1701</v>
      </c>
      <c r="E2360" s="1">
        <v>1</v>
      </c>
      <c r="F2360" s="1">
        <v>1299</v>
      </c>
      <c r="G2360" s="1">
        <v>0</v>
      </c>
      <c r="H2360" s="1" t="s">
        <v>1823</v>
      </c>
      <c r="I2360" s="1" t="s">
        <v>1815</v>
      </c>
      <c r="J2360" s="1" t="s">
        <v>1815</v>
      </c>
      <c r="K2360" s="1" t="s">
        <v>1803</v>
      </c>
      <c r="L2360" s="1">
        <v>40</v>
      </c>
      <c r="M2360" s="1">
        <v>969</v>
      </c>
      <c r="N2360">
        <f t="shared" si="324"/>
        <v>1299</v>
      </c>
      <c r="O2360">
        <f t="shared" si="325"/>
        <v>969</v>
      </c>
      <c r="P2360">
        <f t="shared" si="326"/>
        <v>330</v>
      </c>
      <c r="Q2360">
        <f t="shared" si="327"/>
        <v>0.2540415704387991</v>
      </c>
      <c r="R2360">
        <f t="shared" si="328"/>
        <v>0</v>
      </c>
      <c r="S2360">
        <f t="shared" si="329"/>
        <v>0</v>
      </c>
      <c r="T2360" t="str">
        <f t="shared" si="330"/>
        <v>May</v>
      </c>
      <c r="U2360" t="str">
        <f t="shared" si="331"/>
        <v>May-2024</v>
      </c>
      <c r="V2360" s="3">
        <f t="shared" si="332"/>
        <v>45413</v>
      </c>
      <c r="W2360" t="str">
        <f>VLOOKUP(D2360,Products!A:G,3,FALSE)</f>
        <v>Fashion</v>
      </c>
      <c r="X2360" t="str">
        <f>VLOOKUP(D2360,Products!A:G,2,FALSE)</f>
        <v>T-Shirt</v>
      </c>
    </row>
    <row r="2361" spans="1:24">
      <c r="A2361" s="1" t="s">
        <v>4173</v>
      </c>
      <c r="B2361" s="2">
        <v>45345</v>
      </c>
      <c r="C2361" s="1" t="s">
        <v>1009</v>
      </c>
      <c r="D2361" s="1" t="s">
        <v>1790</v>
      </c>
      <c r="E2361" s="1">
        <v>1</v>
      </c>
      <c r="F2361" s="1">
        <v>999</v>
      </c>
      <c r="G2361" s="1">
        <v>0</v>
      </c>
      <c r="H2361" s="1" t="s">
        <v>1801</v>
      </c>
      <c r="I2361" s="1" t="s">
        <v>1815</v>
      </c>
      <c r="J2361" s="1" t="s">
        <v>1815</v>
      </c>
      <c r="K2361" s="1" t="s">
        <v>1813</v>
      </c>
      <c r="L2361" s="1">
        <v>60</v>
      </c>
      <c r="M2361" s="1">
        <v>629</v>
      </c>
      <c r="N2361">
        <f t="shared" si="324"/>
        <v>999</v>
      </c>
      <c r="O2361">
        <f t="shared" si="325"/>
        <v>629</v>
      </c>
      <c r="P2361">
        <f t="shared" si="326"/>
        <v>370</v>
      </c>
      <c r="Q2361">
        <f t="shared" si="327"/>
        <v>0.37037037037037035</v>
      </c>
      <c r="R2361">
        <f t="shared" si="328"/>
        <v>0</v>
      </c>
      <c r="S2361">
        <f t="shared" si="329"/>
        <v>0</v>
      </c>
      <c r="T2361" t="str">
        <f t="shared" si="330"/>
        <v>Feb</v>
      </c>
      <c r="U2361" t="str">
        <f t="shared" si="331"/>
        <v>Feb-2024</v>
      </c>
      <c r="V2361" s="3">
        <f t="shared" si="332"/>
        <v>45323</v>
      </c>
      <c r="W2361" t="str">
        <f>VLOOKUP(D2361,Products!A:G,3,FALSE)</f>
        <v>Sports &amp; Fitness</v>
      </c>
      <c r="X2361" t="str">
        <f>VLOOKUP(D2361,Products!A:G,2,FALSE)</f>
        <v>Fitness Band</v>
      </c>
    </row>
    <row r="2362" spans="1:24">
      <c r="A2362" s="1" t="s">
        <v>4174</v>
      </c>
      <c r="B2362" s="2">
        <v>45715</v>
      </c>
      <c r="C2362" s="1" t="s">
        <v>1574</v>
      </c>
      <c r="D2362" s="1" t="s">
        <v>1699</v>
      </c>
      <c r="E2362" s="1">
        <v>3</v>
      </c>
      <c r="F2362" s="1">
        <v>999</v>
      </c>
      <c r="G2362" s="1">
        <v>299.7</v>
      </c>
      <c r="H2362" s="1" t="s">
        <v>1801</v>
      </c>
      <c r="I2362" s="1" t="s">
        <v>1802</v>
      </c>
      <c r="J2362" s="1" t="s">
        <v>1802</v>
      </c>
      <c r="K2362" s="1" t="s">
        <v>1813</v>
      </c>
      <c r="L2362" s="1">
        <v>70</v>
      </c>
      <c r="M2362" s="1">
        <v>693</v>
      </c>
      <c r="N2362">
        <f t="shared" si="324"/>
        <v>2697.3</v>
      </c>
      <c r="O2362">
        <f t="shared" si="325"/>
        <v>2079</v>
      </c>
      <c r="P2362">
        <f t="shared" si="326"/>
        <v>618.30000000000018</v>
      </c>
      <c r="Q2362">
        <f t="shared" si="327"/>
        <v>0.22922922922922928</v>
      </c>
      <c r="R2362">
        <f t="shared" si="328"/>
        <v>2697.3</v>
      </c>
      <c r="S2362">
        <f t="shared" si="329"/>
        <v>618.30000000000018</v>
      </c>
      <c r="T2362" t="str">
        <f t="shared" si="330"/>
        <v>Feb</v>
      </c>
      <c r="U2362" t="str">
        <f t="shared" si="331"/>
        <v>Feb-2025</v>
      </c>
      <c r="V2362" s="3">
        <f t="shared" si="332"/>
        <v>45689</v>
      </c>
      <c r="W2362" t="str">
        <f>VLOOKUP(D2362,Products!A:G,3,FALSE)</f>
        <v>Fashion</v>
      </c>
      <c r="X2362" t="str">
        <f>VLOOKUP(D2362,Products!A:G,2,FALSE)</f>
        <v>T-Shirt</v>
      </c>
    </row>
    <row r="2363" spans="1:24">
      <c r="A2363" s="1" t="s">
        <v>4175</v>
      </c>
      <c r="B2363" s="2">
        <v>45598</v>
      </c>
      <c r="C2363" s="1" t="s">
        <v>839</v>
      </c>
      <c r="D2363" s="1" t="s">
        <v>1732</v>
      </c>
      <c r="E2363" s="1">
        <v>2</v>
      </c>
      <c r="F2363" s="1">
        <v>1599</v>
      </c>
      <c r="G2363" s="1">
        <v>479.7</v>
      </c>
      <c r="H2363" s="1" t="s">
        <v>1821</v>
      </c>
      <c r="I2363" s="1" t="s">
        <v>1802</v>
      </c>
      <c r="J2363" s="1" t="s">
        <v>1802</v>
      </c>
      <c r="K2363" s="1" t="s">
        <v>1810</v>
      </c>
      <c r="L2363" s="1">
        <v>80</v>
      </c>
      <c r="M2363" s="1">
        <v>1138</v>
      </c>
      <c r="N2363">
        <f t="shared" si="324"/>
        <v>2718.3</v>
      </c>
      <c r="O2363">
        <f t="shared" si="325"/>
        <v>2276</v>
      </c>
      <c r="P2363">
        <f t="shared" si="326"/>
        <v>442.30000000000018</v>
      </c>
      <c r="Q2363">
        <f t="shared" si="327"/>
        <v>0.16271198911084139</v>
      </c>
      <c r="R2363">
        <f t="shared" si="328"/>
        <v>2718.3</v>
      </c>
      <c r="S2363">
        <f t="shared" si="329"/>
        <v>442.30000000000018</v>
      </c>
      <c r="T2363" t="str">
        <f t="shared" si="330"/>
        <v>Nov</v>
      </c>
      <c r="U2363" t="str">
        <f t="shared" si="331"/>
        <v>Nov-2024</v>
      </c>
      <c r="V2363" s="3">
        <f t="shared" si="332"/>
        <v>45597</v>
      </c>
      <c r="W2363" t="str">
        <f>VLOOKUP(D2363,Products!A:G,3,FALSE)</f>
        <v>Home &amp; Kitchen</v>
      </c>
      <c r="X2363" t="str">
        <f>VLOOKUP(D2363,Products!A:G,2,FALSE)</f>
        <v>Air Fryer</v>
      </c>
    </row>
    <row r="2364" spans="1:24">
      <c r="A2364" s="1" t="s">
        <v>4176</v>
      </c>
      <c r="B2364" s="2">
        <v>45382</v>
      </c>
      <c r="C2364" s="1" t="s">
        <v>191</v>
      </c>
      <c r="D2364" s="1" t="s">
        <v>1766</v>
      </c>
      <c r="E2364" s="1">
        <v>2</v>
      </c>
      <c r="F2364" s="1">
        <v>2999</v>
      </c>
      <c r="G2364" s="1">
        <v>0</v>
      </c>
      <c r="H2364" s="1" t="s">
        <v>1805</v>
      </c>
      <c r="I2364" s="1" t="s">
        <v>1802</v>
      </c>
      <c r="J2364" s="1" t="s">
        <v>1802</v>
      </c>
      <c r="K2364" s="1" t="s">
        <v>1813</v>
      </c>
      <c r="L2364" s="1">
        <v>60</v>
      </c>
      <c r="M2364" s="1">
        <v>1870</v>
      </c>
      <c r="N2364">
        <f t="shared" si="324"/>
        <v>5998</v>
      </c>
      <c r="O2364">
        <f t="shared" si="325"/>
        <v>3740</v>
      </c>
      <c r="P2364">
        <f t="shared" si="326"/>
        <v>2258</v>
      </c>
      <c r="Q2364">
        <f t="shared" si="327"/>
        <v>0.37645881960653549</v>
      </c>
      <c r="R2364">
        <f t="shared" si="328"/>
        <v>5998</v>
      </c>
      <c r="S2364">
        <f t="shared" si="329"/>
        <v>2258</v>
      </c>
      <c r="T2364" t="str">
        <f t="shared" si="330"/>
        <v>Mar</v>
      </c>
      <c r="U2364" t="str">
        <f t="shared" si="331"/>
        <v>Mar-2024</v>
      </c>
      <c r="V2364" s="3">
        <f t="shared" si="332"/>
        <v>45352</v>
      </c>
      <c r="W2364" t="str">
        <f>VLOOKUP(D2364,Products!A:G,3,FALSE)</f>
        <v>Beauty &amp; Personal Care</v>
      </c>
      <c r="X2364" t="str">
        <f>VLOOKUP(D2364,Products!A:G,2,FALSE)</f>
        <v>Skin Care Kit</v>
      </c>
    </row>
    <row r="2365" spans="1:24">
      <c r="A2365" s="1" t="s">
        <v>4177</v>
      </c>
      <c r="B2365" s="2">
        <v>45313</v>
      </c>
      <c r="C2365" s="1" t="s">
        <v>742</v>
      </c>
      <c r="D2365" s="1" t="s">
        <v>1728</v>
      </c>
      <c r="E2365" s="1">
        <v>1</v>
      </c>
      <c r="F2365" s="1">
        <v>4999</v>
      </c>
      <c r="G2365" s="1">
        <v>499.9</v>
      </c>
      <c r="H2365" s="1" t="s">
        <v>1801</v>
      </c>
      <c r="I2365" s="1" t="s">
        <v>1802</v>
      </c>
      <c r="J2365" s="1" t="s">
        <v>1802</v>
      </c>
      <c r="K2365" s="1" t="s">
        <v>1817</v>
      </c>
      <c r="L2365" s="1">
        <v>100</v>
      </c>
      <c r="M2365" s="1">
        <v>3040</v>
      </c>
      <c r="N2365">
        <f t="shared" si="324"/>
        <v>4499.1000000000004</v>
      </c>
      <c r="O2365">
        <f t="shared" si="325"/>
        <v>3040</v>
      </c>
      <c r="P2365">
        <f t="shared" si="326"/>
        <v>1459.1000000000004</v>
      </c>
      <c r="Q2365">
        <f t="shared" si="327"/>
        <v>0.32430930630570565</v>
      </c>
      <c r="R2365">
        <f t="shared" si="328"/>
        <v>4499.1000000000004</v>
      </c>
      <c r="S2365">
        <f t="shared" si="329"/>
        <v>1459.1000000000004</v>
      </c>
      <c r="T2365" t="str">
        <f t="shared" si="330"/>
        <v>Jan</v>
      </c>
      <c r="U2365" t="str">
        <f t="shared" si="331"/>
        <v>Jan-2024</v>
      </c>
      <c r="V2365" s="3">
        <f t="shared" si="332"/>
        <v>45292</v>
      </c>
      <c r="W2365" t="str">
        <f>VLOOKUP(D2365,Products!A:G,3,FALSE)</f>
        <v>Home &amp; Kitchen</v>
      </c>
      <c r="X2365" t="str">
        <f>VLOOKUP(D2365,Products!A:G,2,FALSE)</f>
        <v>Air Fryer</v>
      </c>
    </row>
    <row r="2366" spans="1:24">
      <c r="A2366" s="1" t="s">
        <v>4178</v>
      </c>
      <c r="B2366" s="2">
        <v>45816</v>
      </c>
      <c r="C2366" s="1" t="s">
        <v>450</v>
      </c>
      <c r="D2366" s="1" t="s">
        <v>1799</v>
      </c>
      <c r="E2366" s="1">
        <v>1</v>
      </c>
      <c r="F2366" s="1">
        <v>4999</v>
      </c>
      <c r="G2366" s="1">
        <v>499.9</v>
      </c>
      <c r="H2366" s="1" t="s">
        <v>1821</v>
      </c>
      <c r="I2366" s="1" t="s">
        <v>1802</v>
      </c>
      <c r="J2366" s="1" t="s">
        <v>1802</v>
      </c>
      <c r="K2366" s="1" t="s">
        <v>1819</v>
      </c>
      <c r="L2366" s="1">
        <v>100</v>
      </c>
      <c r="M2366" s="1">
        <v>3463</v>
      </c>
      <c r="N2366">
        <f t="shared" si="324"/>
        <v>4499.1000000000004</v>
      </c>
      <c r="O2366">
        <f t="shared" si="325"/>
        <v>3463</v>
      </c>
      <c r="P2366">
        <f t="shared" si="326"/>
        <v>1036.1000000000004</v>
      </c>
      <c r="Q2366">
        <f t="shared" si="327"/>
        <v>0.23029050254495351</v>
      </c>
      <c r="R2366">
        <f t="shared" si="328"/>
        <v>4499.1000000000004</v>
      </c>
      <c r="S2366">
        <f t="shared" si="329"/>
        <v>1036.1000000000004</v>
      </c>
      <c r="T2366" t="str">
        <f t="shared" si="330"/>
        <v>Jun</v>
      </c>
      <c r="U2366" t="str">
        <f t="shared" si="331"/>
        <v>Jun-2025</v>
      </c>
      <c r="V2366" s="3">
        <f t="shared" si="332"/>
        <v>45809</v>
      </c>
      <c r="W2366" t="str">
        <f>VLOOKUP(D2366,Products!A:G,3,FALSE)</f>
        <v>Sports &amp; Fitness</v>
      </c>
      <c r="X2366" t="str">
        <f>VLOOKUP(D2366,Products!A:G,2,FALSE)</f>
        <v>Cricket Bat</v>
      </c>
    </row>
    <row r="2367" spans="1:24">
      <c r="A2367" s="1" t="s">
        <v>4179</v>
      </c>
      <c r="B2367" s="2">
        <v>45489</v>
      </c>
      <c r="C2367" s="1" t="s">
        <v>250</v>
      </c>
      <c r="D2367" s="1" t="s">
        <v>1764</v>
      </c>
      <c r="E2367" s="1">
        <v>1</v>
      </c>
      <c r="F2367" s="1">
        <v>499</v>
      </c>
      <c r="G2367" s="1">
        <v>0</v>
      </c>
      <c r="H2367" s="1" t="s">
        <v>1805</v>
      </c>
      <c r="I2367" s="1" t="s">
        <v>1815</v>
      </c>
      <c r="J2367" s="1" t="s">
        <v>1815</v>
      </c>
      <c r="K2367" s="1" t="s">
        <v>1813</v>
      </c>
      <c r="L2367" s="1">
        <v>100</v>
      </c>
      <c r="M2367" s="1">
        <v>334</v>
      </c>
      <c r="N2367">
        <f t="shared" si="324"/>
        <v>499</v>
      </c>
      <c r="O2367">
        <f t="shared" si="325"/>
        <v>334</v>
      </c>
      <c r="P2367">
        <f t="shared" si="326"/>
        <v>165</v>
      </c>
      <c r="Q2367">
        <f t="shared" si="327"/>
        <v>0.33066132264529058</v>
      </c>
      <c r="R2367">
        <f t="shared" si="328"/>
        <v>0</v>
      </c>
      <c r="S2367">
        <f t="shared" si="329"/>
        <v>0</v>
      </c>
      <c r="T2367" t="str">
        <f t="shared" si="330"/>
        <v>Jul</v>
      </c>
      <c r="U2367" t="str">
        <f t="shared" si="331"/>
        <v>Jul-2024</v>
      </c>
      <c r="V2367" s="3">
        <f t="shared" si="332"/>
        <v>45474</v>
      </c>
      <c r="W2367" t="str">
        <f>VLOOKUP(D2367,Products!A:G,3,FALSE)</f>
        <v>Beauty &amp; Personal Care</v>
      </c>
      <c r="X2367" t="str">
        <f>VLOOKUP(D2367,Products!A:G,2,FALSE)</f>
        <v>Skin Care Kit</v>
      </c>
    </row>
    <row r="2368" spans="1:24">
      <c r="A2368" s="1" t="s">
        <v>4180</v>
      </c>
      <c r="B2368" s="2">
        <v>45462</v>
      </c>
      <c r="C2368" s="1" t="s">
        <v>1351</v>
      </c>
      <c r="D2368" s="1" t="s">
        <v>1725</v>
      </c>
      <c r="E2368" s="1">
        <v>1</v>
      </c>
      <c r="F2368" s="1">
        <v>2499</v>
      </c>
      <c r="G2368" s="1">
        <v>124.95</v>
      </c>
      <c r="H2368" s="1" t="s">
        <v>1812</v>
      </c>
      <c r="I2368" s="1" t="s">
        <v>1802</v>
      </c>
      <c r="J2368" s="1" t="s">
        <v>1802</v>
      </c>
      <c r="K2368" s="1" t="s">
        <v>1807</v>
      </c>
      <c r="L2368" s="1">
        <v>70</v>
      </c>
      <c r="M2368" s="1">
        <v>1833</v>
      </c>
      <c r="N2368">
        <f t="shared" si="324"/>
        <v>2374.0500000000002</v>
      </c>
      <c r="O2368">
        <f t="shared" si="325"/>
        <v>1833</v>
      </c>
      <c r="P2368">
        <f t="shared" si="326"/>
        <v>541.05000000000018</v>
      </c>
      <c r="Q2368">
        <f t="shared" si="327"/>
        <v>0.22790168699058577</v>
      </c>
      <c r="R2368">
        <f t="shared" si="328"/>
        <v>2374.0500000000002</v>
      </c>
      <c r="S2368">
        <f t="shared" si="329"/>
        <v>541.05000000000018</v>
      </c>
      <c r="T2368" t="str">
        <f t="shared" si="330"/>
        <v>Jun</v>
      </c>
      <c r="U2368" t="str">
        <f t="shared" si="331"/>
        <v>Jun-2024</v>
      </c>
      <c r="V2368" s="3">
        <f t="shared" si="332"/>
        <v>45444</v>
      </c>
      <c r="W2368" t="str">
        <f>VLOOKUP(D2368,Products!A:G,3,FALSE)</f>
        <v>Home &amp; Kitchen</v>
      </c>
      <c r="X2368" t="str">
        <f>VLOOKUP(D2368,Products!A:G,2,FALSE)</f>
        <v>Mixer Grinder</v>
      </c>
    </row>
    <row r="2369" spans="1:24">
      <c r="A2369" s="1" t="s">
        <v>4181</v>
      </c>
      <c r="B2369" s="2">
        <v>45854</v>
      </c>
      <c r="C2369" s="1" t="s">
        <v>1467</v>
      </c>
      <c r="D2369" s="1" t="s">
        <v>1709</v>
      </c>
      <c r="E2369" s="1">
        <v>1</v>
      </c>
      <c r="F2369" s="1">
        <v>799</v>
      </c>
      <c r="G2369" s="1">
        <v>199.75</v>
      </c>
      <c r="H2369" s="1" t="s">
        <v>1812</v>
      </c>
      <c r="I2369" s="1" t="s">
        <v>1802</v>
      </c>
      <c r="J2369" s="1" t="s">
        <v>1809</v>
      </c>
      <c r="K2369" s="1" t="s">
        <v>1819</v>
      </c>
      <c r="L2369" s="1">
        <v>50</v>
      </c>
      <c r="M2369" s="1">
        <v>566</v>
      </c>
      <c r="N2369">
        <f t="shared" si="324"/>
        <v>599.25</v>
      </c>
      <c r="O2369">
        <f t="shared" si="325"/>
        <v>566</v>
      </c>
      <c r="P2369">
        <f t="shared" si="326"/>
        <v>33.25</v>
      </c>
      <c r="Q2369">
        <f t="shared" si="327"/>
        <v>5.5486024196912807E-2</v>
      </c>
      <c r="R2369">
        <f t="shared" si="328"/>
        <v>599.25</v>
      </c>
      <c r="S2369">
        <f t="shared" si="329"/>
        <v>33.25</v>
      </c>
      <c r="T2369" t="str">
        <f t="shared" si="330"/>
        <v>Jul</v>
      </c>
      <c r="U2369" t="str">
        <f t="shared" si="331"/>
        <v>Jul-2025</v>
      </c>
      <c r="V2369" s="3">
        <f t="shared" si="332"/>
        <v>45839</v>
      </c>
      <c r="W2369" t="str">
        <f>VLOOKUP(D2369,Products!A:G,3,FALSE)</f>
        <v>Fashion</v>
      </c>
      <c r="X2369" t="str">
        <f>VLOOKUP(D2369,Products!A:G,2,FALSE)</f>
        <v>Sneakers</v>
      </c>
    </row>
    <row r="2370" spans="1:24">
      <c r="A2370" s="1" t="s">
        <v>4182</v>
      </c>
      <c r="B2370" s="2">
        <v>45367</v>
      </c>
      <c r="C2370" s="1" t="s">
        <v>775</v>
      </c>
      <c r="D2370" s="1" t="s">
        <v>1682</v>
      </c>
      <c r="E2370" s="1">
        <v>1</v>
      </c>
      <c r="F2370" s="1">
        <v>1599</v>
      </c>
      <c r="G2370" s="1">
        <v>0</v>
      </c>
      <c r="H2370" s="1" t="s">
        <v>1823</v>
      </c>
      <c r="I2370" s="1" t="s">
        <v>1802</v>
      </c>
      <c r="J2370" s="1" t="s">
        <v>1802</v>
      </c>
      <c r="K2370" s="1" t="s">
        <v>1807</v>
      </c>
      <c r="L2370" s="1">
        <v>50</v>
      </c>
      <c r="M2370" s="1">
        <v>1169</v>
      </c>
      <c r="N2370">
        <f t="shared" si="324"/>
        <v>1599</v>
      </c>
      <c r="O2370">
        <f t="shared" si="325"/>
        <v>1169</v>
      </c>
      <c r="P2370">
        <f t="shared" si="326"/>
        <v>430</v>
      </c>
      <c r="Q2370">
        <f t="shared" si="327"/>
        <v>0.26891807379612259</v>
      </c>
      <c r="R2370">
        <f t="shared" si="328"/>
        <v>1599</v>
      </c>
      <c r="S2370">
        <f t="shared" si="329"/>
        <v>430</v>
      </c>
      <c r="T2370" t="str">
        <f t="shared" si="330"/>
        <v>Mar</v>
      </c>
      <c r="U2370" t="str">
        <f t="shared" si="331"/>
        <v>Mar-2024</v>
      </c>
      <c r="V2370" s="3">
        <f t="shared" si="332"/>
        <v>45352</v>
      </c>
      <c r="W2370" t="str">
        <f>VLOOKUP(D2370,Products!A:G,3,FALSE)</f>
        <v>Electronics</v>
      </c>
      <c r="X2370" t="str">
        <f>VLOOKUP(D2370,Products!A:G,2,FALSE)</f>
        <v>Headphones</v>
      </c>
    </row>
    <row r="2371" spans="1:24">
      <c r="A2371" s="1" t="s">
        <v>4183</v>
      </c>
      <c r="B2371" s="2">
        <v>45325</v>
      </c>
      <c r="C2371" s="1" t="s">
        <v>1139</v>
      </c>
      <c r="D2371" s="1" t="s">
        <v>1756</v>
      </c>
      <c r="E2371" s="1">
        <v>2</v>
      </c>
      <c r="F2371" s="1">
        <v>299</v>
      </c>
      <c r="G2371" s="1">
        <v>29.9</v>
      </c>
      <c r="H2371" s="1" t="s">
        <v>1805</v>
      </c>
      <c r="I2371" s="1" t="s">
        <v>1802</v>
      </c>
      <c r="J2371" s="1" t="s">
        <v>1802</v>
      </c>
      <c r="K2371" s="1" t="s">
        <v>1813</v>
      </c>
      <c r="L2371" s="1">
        <v>60</v>
      </c>
      <c r="M2371" s="1">
        <v>223</v>
      </c>
      <c r="N2371">
        <f t="shared" ref="N2371:N2434" si="333">E2371*F2371-G2371</f>
        <v>568.1</v>
      </c>
      <c r="O2371">
        <f t="shared" ref="O2371:O2434" si="334">E2371*M2371</f>
        <v>446</v>
      </c>
      <c r="P2371">
        <f t="shared" ref="P2371:P2434" si="335">N2371-O2371</f>
        <v>122.10000000000002</v>
      </c>
      <c r="Q2371">
        <f t="shared" ref="Q2371:Q2434" si="336">IFERROR(P2371/N2371,0)</f>
        <v>0.21492694948072524</v>
      </c>
      <c r="R2371">
        <f t="shared" ref="R2371:R2434" si="337">IF(I2371="Cancelled",0,N2371)</f>
        <v>568.1</v>
      </c>
      <c r="S2371">
        <f t="shared" ref="S2371:S2434" si="338">IF(I2371="Cancelled",0,P2371)</f>
        <v>122.10000000000002</v>
      </c>
      <c r="T2371" t="str">
        <f t="shared" ref="T2371:T2434" si="339">TEXT(B2371,"mmm")</f>
        <v>Feb</v>
      </c>
      <c r="U2371" t="str">
        <f t="shared" ref="U2371:U2434" si="340">TEXT(B2371,"mmm-yyyy")</f>
        <v>Feb-2024</v>
      </c>
      <c r="V2371" s="3">
        <f t="shared" ref="V2371:V2434" si="341">DATE(YEAR(B2371),MONTH(B2371),1)</f>
        <v>45323</v>
      </c>
      <c r="W2371" t="str">
        <f>VLOOKUP(D2371,Products!A:G,3,FALSE)</f>
        <v>Beauty &amp; Personal Care</v>
      </c>
      <c r="X2371" t="str">
        <f>VLOOKUP(D2371,Products!A:G,2,FALSE)</f>
        <v>Shampoo</v>
      </c>
    </row>
    <row r="2372" spans="1:24">
      <c r="A2372" s="1" t="s">
        <v>4184</v>
      </c>
      <c r="B2372" s="2">
        <v>45482</v>
      </c>
      <c r="C2372" s="1" t="s">
        <v>1342</v>
      </c>
      <c r="D2372" s="1" t="s">
        <v>1681</v>
      </c>
      <c r="E2372" s="1">
        <v>2</v>
      </c>
      <c r="F2372" s="1">
        <v>799</v>
      </c>
      <c r="G2372" s="1">
        <v>159.80000000000001</v>
      </c>
      <c r="H2372" s="1" t="s">
        <v>1805</v>
      </c>
      <c r="I2372" s="1" t="s">
        <v>1802</v>
      </c>
      <c r="J2372" s="1" t="s">
        <v>1802</v>
      </c>
      <c r="K2372" s="1" t="s">
        <v>1813</v>
      </c>
      <c r="L2372" s="1">
        <v>50</v>
      </c>
      <c r="M2372" s="1">
        <v>645</v>
      </c>
      <c r="N2372">
        <f t="shared" si="333"/>
        <v>1438.2</v>
      </c>
      <c r="O2372">
        <f t="shared" si="334"/>
        <v>1290</v>
      </c>
      <c r="P2372">
        <f t="shared" si="335"/>
        <v>148.20000000000005</v>
      </c>
      <c r="Q2372">
        <f t="shared" si="336"/>
        <v>0.10304547350855238</v>
      </c>
      <c r="R2372">
        <f t="shared" si="337"/>
        <v>1438.2</v>
      </c>
      <c r="S2372">
        <f t="shared" si="338"/>
        <v>148.20000000000005</v>
      </c>
      <c r="T2372" t="str">
        <f t="shared" si="339"/>
        <v>Jul</v>
      </c>
      <c r="U2372" t="str">
        <f t="shared" si="340"/>
        <v>Jul-2024</v>
      </c>
      <c r="V2372" s="3">
        <f t="shared" si="341"/>
        <v>45474</v>
      </c>
      <c r="W2372" t="str">
        <f>VLOOKUP(D2372,Products!A:G,3,FALSE)</f>
        <v>Electronics</v>
      </c>
      <c r="X2372" t="str">
        <f>VLOOKUP(D2372,Products!A:G,2,FALSE)</f>
        <v>Headphones</v>
      </c>
    </row>
    <row r="2373" spans="1:24">
      <c r="A2373" s="1" t="s">
        <v>4185</v>
      </c>
      <c r="B2373" s="2">
        <v>45757</v>
      </c>
      <c r="C2373" s="1" t="s">
        <v>519</v>
      </c>
      <c r="D2373" s="1" t="s">
        <v>1787</v>
      </c>
      <c r="E2373" s="1">
        <v>3</v>
      </c>
      <c r="F2373" s="1">
        <v>8999</v>
      </c>
      <c r="G2373" s="1">
        <v>0</v>
      </c>
      <c r="H2373" s="1" t="s">
        <v>1823</v>
      </c>
      <c r="I2373" s="1" t="s">
        <v>1815</v>
      </c>
      <c r="J2373" s="1" t="s">
        <v>1815</v>
      </c>
      <c r="K2373" s="1" t="s">
        <v>1813</v>
      </c>
      <c r="L2373" s="1">
        <v>40</v>
      </c>
      <c r="M2373" s="1">
        <v>5811</v>
      </c>
      <c r="N2373">
        <f t="shared" si="333"/>
        <v>26997</v>
      </c>
      <c r="O2373">
        <f t="shared" si="334"/>
        <v>17433</v>
      </c>
      <c r="P2373">
        <f t="shared" si="335"/>
        <v>9564</v>
      </c>
      <c r="Q2373">
        <f t="shared" si="336"/>
        <v>0.35426158462051338</v>
      </c>
      <c r="R2373">
        <f t="shared" si="337"/>
        <v>0</v>
      </c>
      <c r="S2373">
        <f t="shared" si="338"/>
        <v>0</v>
      </c>
      <c r="T2373" t="str">
        <f t="shared" si="339"/>
        <v>Apr</v>
      </c>
      <c r="U2373" t="str">
        <f t="shared" si="340"/>
        <v>Apr-2025</v>
      </c>
      <c r="V2373" s="3">
        <f t="shared" si="341"/>
        <v>45748</v>
      </c>
      <c r="W2373" t="str">
        <f>VLOOKUP(D2373,Products!A:G,3,FALSE)</f>
        <v>Sports &amp; Fitness</v>
      </c>
      <c r="X2373" t="str">
        <f>VLOOKUP(D2373,Products!A:G,2,FALSE)</f>
        <v>Dumbbells</v>
      </c>
    </row>
    <row r="2374" spans="1:24">
      <c r="A2374" s="1" t="s">
        <v>4186</v>
      </c>
      <c r="B2374" s="2">
        <v>45706</v>
      </c>
      <c r="C2374" s="1" t="s">
        <v>335</v>
      </c>
      <c r="D2374" s="1" t="s">
        <v>1716</v>
      </c>
      <c r="E2374" s="1">
        <v>2</v>
      </c>
      <c r="F2374" s="1">
        <v>2999</v>
      </c>
      <c r="G2374" s="1">
        <v>899.7</v>
      </c>
      <c r="H2374" s="1" t="s">
        <v>1823</v>
      </c>
      <c r="I2374" s="1" t="s">
        <v>1802</v>
      </c>
      <c r="J2374" s="1" t="s">
        <v>1802</v>
      </c>
      <c r="K2374" s="1" t="s">
        <v>1813</v>
      </c>
      <c r="L2374" s="1">
        <v>60</v>
      </c>
      <c r="M2374" s="1">
        <v>2406</v>
      </c>
      <c r="N2374">
        <f t="shared" si="333"/>
        <v>5098.3</v>
      </c>
      <c r="O2374">
        <f t="shared" si="334"/>
        <v>4812</v>
      </c>
      <c r="P2374">
        <f t="shared" si="335"/>
        <v>286.30000000000018</v>
      </c>
      <c r="Q2374">
        <f t="shared" si="336"/>
        <v>5.6155973559814089E-2</v>
      </c>
      <c r="R2374">
        <f t="shared" si="337"/>
        <v>5098.3</v>
      </c>
      <c r="S2374">
        <f t="shared" si="338"/>
        <v>286.30000000000018</v>
      </c>
      <c r="T2374" t="str">
        <f t="shared" si="339"/>
        <v>Feb</v>
      </c>
      <c r="U2374" t="str">
        <f t="shared" si="340"/>
        <v>Feb-2025</v>
      </c>
      <c r="V2374" s="3">
        <f t="shared" si="341"/>
        <v>45689</v>
      </c>
      <c r="W2374" t="str">
        <f>VLOOKUP(D2374,Products!A:G,3,FALSE)</f>
        <v>Fashion</v>
      </c>
      <c r="X2374" t="str">
        <f>VLOOKUP(D2374,Products!A:G,2,FALSE)</f>
        <v>Jacket</v>
      </c>
    </row>
    <row r="2375" spans="1:24">
      <c r="A2375" s="1" t="s">
        <v>4187</v>
      </c>
      <c r="B2375" s="2">
        <v>45799</v>
      </c>
      <c r="C2375" s="1" t="s">
        <v>1395</v>
      </c>
      <c r="D2375" s="1" t="s">
        <v>1688</v>
      </c>
      <c r="E2375" s="1">
        <v>2</v>
      </c>
      <c r="F2375" s="1">
        <v>999</v>
      </c>
      <c r="G2375" s="1">
        <v>199.8</v>
      </c>
      <c r="H2375" s="1" t="s">
        <v>1821</v>
      </c>
      <c r="I2375" s="1" t="s">
        <v>1802</v>
      </c>
      <c r="J2375" s="1" t="s">
        <v>1802</v>
      </c>
      <c r="K2375" s="1" t="s">
        <v>1807</v>
      </c>
      <c r="L2375" s="1">
        <v>40</v>
      </c>
      <c r="M2375" s="1">
        <v>813</v>
      </c>
      <c r="N2375">
        <f t="shared" si="333"/>
        <v>1798.2</v>
      </c>
      <c r="O2375">
        <f t="shared" si="334"/>
        <v>1626</v>
      </c>
      <c r="P2375">
        <f t="shared" si="335"/>
        <v>172.20000000000005</v>
      </c>
      <c r="Q2375">
        <f t="shared" si="336"/>
        <v>9.576242909576245E-2</v>
      </c>
      <c r="R2375">
        <f t="shared" si="337"/>
        <v>1798.2</v>
      </c>
      <c r="S2375">
        <f t="shared" si="338"/>
        <v>172.20000000000005</v>
      </c>
      <c r="T2375" t="str">
        <f t="shared" si="339"/>
        <v>May</v>
      </c>
      <c r="U2375" t="str">
        <f t="shared" si="340"/>
        <v>May-2025</v>
      </c>
      <c r="V2375" s="3">
        <f t="shared" si="341"/>
        <v>45778</v>
      </c>
      <c r="W2375" t="str">
        <f>VLOOKUP(D2375,Products!A:G,3,FALSE)</f>
        <v>Electronics</v>
      </c>
      <c r="X2375" t="str">
        <f>VLOOKUP(D2375,Products!A:G,2,FALSE)</f>
        <v>Smartwatch</v>
      </c>
    </row>
    <row r="2376" spans="1:24">
      <c r="A2376" s="1" t="s">
        <v>4188</v>
      </c>
      <c r="B2376" s="2">
        <v>45402</v>
      </c>
      <c r="C2376" s="1" t="s">
        <v>722</v>
      </c>
      <c r="D2376" s="1" t="s">
        <v>1747</v>
      </c>
      <c r="E2376" s="1">
        <v>1</v>
      </c>
      <c r="F2376" s="1">
        <v>999</v>
      </c>
      <c r="G2376" s="1">
        <v>0</v>
      </c>
      <c r="H2376" s="1" t="s">
        <v>1805</v>
      </c>
      <c r="I2376" s="1" t="s">
        <v>1815</v>
      </c>
      <c r="J2376" s="1" t="s">
        <v>1815</v>
      </c>
      <c r="K2376" s="1" t="s">
        <v>1810</v>
      </c>
      <c r="L2376" s="1">
        <v>60</v>
      </c>
      <c r="M2376" s="1">
        <v>744</v>
      </c>
      <c r="N2376">
        <f t="shared" si="333"/>
        <v>999</v>
      </c>
      <c r="O2376">
        <f t="shared" si="334"/>
        <v>744</v>
      </c>
      <c r="P2376">
        <f t="shared" si="335"/>
        <v>255</v>
      </c>
      <c r="Q2376">
        <f t="shared" si="336"/>
        <v>0.25525525525525528</v>
      </c>
      <c r="R2376">
        <f t="shared" si="337"/>
        <v>0</v>
      </c>
      <c r="S2376">
        <f t="shared" si="338"/>
        <v>0</v>
      </c>
      <c r="T2376" t="str">
        <f t="shared" si="339"/>
        <v>Apr</v>
      </c>
      <c r="U2376" t="str">
        <f t="shared" si="340"/>
        <v>Apr-2024</v>
      </c>
      <c r="V2376" s="3">
        <f t="shared" si="341"/>
        <v>45383</v>
      </c>
      <c r="W2376" t="str">
        <f>VLOOKUP(D2376,Products!A:G,3,FALSE)</f>
        <v>Home &amp; Kitchen</v>
      </c>
      <c r="X2376" t="str">
        <f>VLOOKUP(D2376,Products!A:G,2,FALSE)</f>
        <v>Storage Box</v>
      </c>
    </row>
    <row r="2377" spans="1:24">
      <c r="A2377" s="1" t="s">
        <v>4189</v>
      </c>
      <c r="B2377" s="2">
        <v>45387</v>
      </c>
      <c r="C2377" s="1" t="s">
        <v>248</v>
      </c>
      <c r="D2377" s="1" t="s">
        <v>1686</v>
      </c>
      <c r="E2377" s="1">
        <v>4</v>
      </c>
      <c r="F2377" s="1">
        <v>1299</v>
      </c>
      <c r="G2377" s="1">
        <v>259.8</v>
      </c>
      <c r="H2377" s="1" t="s">
        <v>1805</v>
      </c>
      <c r="I2377" s="1" t="s">
        <v>1802</v>
      </c>
      <c r="J2377" s="1" t="s">
        <v>1802</v>
      </c>
      <c r="K2377" s="1" t="s">
        <v>1810</v>
      </c>
      <c r="L2377" s="1">
        <v>50</v>
      </c>
      <c r="M2377" s="1">
        <v>881</v>
      </c>
      <c r="N2377">
        <f t="shared" si="333"/>
        <v>4936.2</v>
      </c>
      <c r="O2377">
        <f t="shared" si="334"/>
        <v>3524</v>
      </c>
      <c r="P2377">
        <f t="shared" si="335"/>
        <v>1412.1999999999998</v>
      </c>
      <c r="Q2377">
        <f t="shared" si="336"/>
        <v>0.28609051497103033</v>
      </c>
      <c r="R2377">
        <f t="shared" si="337"/>
        <v>4936.2</v>
      </c>
      <c r="S2377">
        <f t="shared" si="338"/>
        <v>1412.1999999999998</v>
      </c>
      <c r="T2377" t="str">
        <f t="shared" si="339"/>
        <v>Apr</v>
      </c>
      <c r="U2377" t="str">
        <f t="shared" si="340"/>
        <v>Apr-2024</v>
      </c>
      <c r="V2377" s="3">
        <f t="shared" si="341"/>
        <v>45383</v>
      </c>
      <c r="W2377" t="str">
        <f>VLOOKUP(D2377,Products!A:G,3,FALSE)</f>
        <v>Electronics</v>
      </c>
      <c r="X2377" t="str">
        <f>VLOOKUP(D2377,Products!A:G,2,FALSE)</f>
        <v>Smartwatch</v>
      </c>
    </row>
    <row r="2378" spans="1:24">
      <c r="A2378" s="1" t="s">
        <v>4190</v>
      </c>
      <c r="B2378" s="2">
        <v>45768</v>
      </c>
      <c r="C2378" s="1" t="s">
        <v>1241</v>
      </c>
      <c r="D2378" s="1" t="s">
        <v>1766</v>
      </c>
      <c r="E2378" s="1">
        <v>1</v>
      </c>
      <c r="F2378" s="1">
        <v>2999</v>
      </c>
      <c r="G2378" s="1">
        <v>449.85</v>
      </c>
      <c r="H2378" s="1" t="s">
        <v>1801</v>
      </c>
      <c r="I2378" s="1" t="s">
        <v>1802</v>
      </c>
      <c r="J2378" s="1" t="s">
        <v>1802</v>
      </c>
      <c r="K2378" s="1" t="s">
        <v>1807</v>
      </c>
      <c r="L2378" s="1">
        <v>100</v>
      </c>
      <c r="M2378" s="1">
        <v>1870</v>
      </c>
      <c r="N2378">
        <f t="shared" si="333"/>
        <v>2549.15</v>
      </c>
      <c r="O2378">
        <f t="shared" si="334"/>
        <v>1870</v>
      </c>
      <c r="P2378">
        <f t="shared" si="335"/>
        <v>679.15000000000009</v>
      </c>
      <c r="Q2378">
        <f t="shared" si="336"/>
        <v>0.26642214071357123</v>
      </c>
      <c r="R2378">
        <f t="shared" si="337"/>
        <v>2549.15</v>
      </c>
      <c r="S2378">
        <f t="shared" si="338"/>
        <v>679.15000000000009</v>
      </c>
      <c r="T2378" t="str">
        <f t="shared" si="339"/>
        <v>Apr</v>
      </c>
      <c r="U2378" t="str">
        <f t="shared" si="340"/>
        <v>Apr-2025</v>
      </c>
      <c r="V2378" s="3">
        <f t="shared" si="341"/>
        <v>45748</v>
      </c>
      <c r="W2378" t="str">
        <f>VLOOKUP(D2378,Products!A:G,3,FALSE)</f>
        <v>Beauty &amp; Personal Care</v>
      </c>
      <c r="X2378" t="str">
        <f>VLOOKUP(D2378,Products!A:G,2,FALSE)</f>
        <v>Skin Care Kit</v>
      </c>
    </row>
    <row r="2379" spans="1:24">
      <c r="A2379" s="1" t="s">
        <v>4191</v>
      </c>
      <c r="B2379" s="2">
        <v>45617</v>
      </c>
      <c r="C2379" s="1" t="s">
        <v>553</v>
      </c>
      <c r="D2379" s="1" t="s">
        <v>1717</v>
      </c>
      <c r="E2379" s="1">
        <v>1</v>
      </c>
      <c r="F2379" s="1">
        <v>399</v>
      </c>
      <c r="G2379" s="1">
        <v>19.95</v>
      </c>
      <c r="H2379" s="1" t="s">
        <v>1823</v>
      </c>
      <c r="I2379" s="1" t="s">
        <v>1802</v>
      </c>
      <c r="J2379" s="1" t="s">
        <v>1802</v>
      </c>
      <c r="K2379" s="1" t="s">
        <v>1810</v>
      </c>
      <c r="L2379" s="1">
        <v>60</v>
      </c>
      <c r="M2379" s="1">
        <v>226</v>
      </c>
      <c r="N2379">
        <f t="shared" si="333"/>
        <v>379.05</v>
      </c>
      <c r="O2379">
        <f t="shared" si="334"/>
        <v>226</v>
      </c>
      <c r="P2379">
        <f t="shared" si="335"/>
        <v>153.05000000000001</v>
      </c>
      <c r="Q2379">
        <f t="shared" si="336"/>
        <v>0.40377258936815724</v>
      </c>
      <c r="R2379">
        <f t="shared" si="337"/>
        <v>379.05</v>
      </c>
      <c r="S2379">
        <f t="shared" si="338"/>
        <v>153.05000000000001</v>
      </c>
      <c r="T2379" t="str">
        <f t="shared" si="339"/>
        <v>Nov</v>
      </c>
      <c r="U2379" t="str">
        <f t="shared" si="340"/>
        <v>Nov-2024</v>
      </c>
      <c r="V2379" s="3">
        <f t="shared" si="341"/>
        <v>45597</v>
      </c>
      <c r="W2379" t="str">
        <f>VLOOKUP(D2379,Products!A:G,3,FALSE)</f>
        <v>Fashion</v>
      </c>
      <c r="X2379" t="str">
        <f>VLOOKUP(D2379,Products!A:G,2,FALSE)</f>
        <v>Backpack</v>
      </c>
    </row>
    <row r="2380" spans="1:24">
      <c r="A2380" s="1" t="s">
        <v>4192</v>
      </c>
      <c r="B2380" s="2">
        <v>45416</v>
      </c>
      <c r="C2380" s="1" t="s">
        <v>1209</v>
      </c>
      <c r="D2380" s="1" t="s">
        <v>1771</v>
      </c>
      <c r="E2380" s="1">
        <v>3</v>
      </c>
      <c r="F2380" s="1">
        <v>399</v>
      </c>
      <c r="G2380" s="1">
        <v>119.7</v>
      </c>
      <c r="H2380" s="1" t="s">
        <v>1821</v>
      </c>
      <c r="I2380" s="1" t="s">
        <v>1802</v>
      </c>
      <c r="J2380" s="1" t="s">
        <v>1802</v>
      </c>
      <c r="K2380" s="1" t="s">
        <v>1819</v>
      </c>
      <c r="L2380" s="1">
        <v>70</v>
      </c>
      <c r="M2380" s="1">
        <v>257</v>
      </c>
      <c r="N2380">
        <f t="shared" si="333"/>
        <v>1077.3</v>
      </c>
      <c r="O2380">
        <f t="shared" si="334"/>
        <v>771</v>
      </c>
      <c r="P2380">
        <f t="shared" si="335"/>
        <v>306.29999999999995</v>
      </c>
      <c r="Q2380">
        <f t="shared" si="336"/>
        <v>0.28432191590086325</v>
      </c>
      <c r="R2380">
        <f t="shared" si="337"/>
        <v>1077.3</v>
      </c>
      <c r="S2380">
        <f t="shared" si="338"/>
        <v>306.29999999999995</v>
      </c>
      <c r="T2380" t="str">
        <f t="shared" si="339"/>
        <v>May</v>
      </c>
      <c r="U2380" t="str">
        <f t="shared" si="340"/>
        <v>May-2024</v>
      </c>
      <c r="V2380" s="3">
        <f t="shared" si="341"/>
        <v>45413</v>
      </c>
      <c r="W2380" t="str">
        <f>VLOOKUP(D2380,Products!A:G,3,FALSE)</f>
        <v>Beauty &amp; Personal Care</v>
      </c>
      <c r="X2380" t="str">
        <f>VLOOKUP(D2380,Products!A:G,2,FALSE)</f>
        <v>Perfume</v>
      </c>
    </row>
    <row r="2381" spans="1:24">
      <c r="A2381" s="1" t="s">
        <v>4193</v>
      </c>
      <c r="B2381" s="2">
        <v>45426</v>
      </c>
      <c r="C2381" s="1" t="s">
        <v>1182</v>
      </c>
      <c r="D2381" s="1" t="s">
        <v>1715</v>
      </c>
      <c r="E2381" s="1">
        <v>4</v>
      </c>
      <c r="F2381" s="1">
        <v>1299</v>
      </c>
      <c r="G2381" s="1">
        <v>0</v>
      </c>
      <c r="H2381" s="1" t="s">
        <v>1801</v>
      </c>
      <c r="I2381" s="1" t="s">
        <v>1815</v>
      </c>
      <c r="J2381" s="1" t="s">
        <v>1815</v>
      </c>
      <c r="K2381" s="1" t="s">
        <v>1817</v>
      </c>
      <c r="L2381" s="1">
        <v>60</v>
      </c>
      <c r="M2381" s="1">
        <v>863</v>
      </c>
      <c r="N2381">
        <f t="shared" si="333"/>
        <v>5196</v>
      </c>
      <c r="O2381">
        <f t="shared" si="334"/>
        <v>3452</v>
      </c>
      <c r="P2381">
        <f t="shared" si="335"/>
        <v>1744</v>
      </c>
      <c r="Q2381">
        <f t="shared" si="336"/>
        <v>0.33564280215550424</v>
      </c>
      <c r="R2381">
        <f t="shared" si="337"/>
        <v>0</v>
      </c>
      <c r="S2381">
        <f t="shared" si="338"/>
        <v>0</v>
      </c>
      <c r="T2381" t="str">
        <f t="shared" si="339"/>
        <v>May</v>
      </c>
      <c r="U2381" t="str">
        <f t="shared" si="340"/>
        <v>May-2024</v>
      </c>
      <c r="V2381" s="3">
        <f t="shared" si="341"/>
        <v>45413</v>
      </c>
      <c r="W2381" t="str">
        <f>VLOOKUP(D2381,Products!A:G,3,FALSE)</f>
        <v>Fashion</v>
      </c>
      <c r="X2381" t="str">
        <f>VLOOKUP(D2381,Products!A:G,2,FALSE)</f>
        <v>Jacket</v>
      </c>
    </row>
    <row r="2382" spans="1:24">
      <c r="A2382" s="1" t="s">
        <v>4194</v>
      </c>
      <c r="B2382" s="2">
        <v>45952</v>
      </c>
      <c r="C2382" s="1" t="s">
        <v>659</v>
      </c>
      <c r="D2382" s="1" t="s">
        <v>1756</v>
      </c>
      <c r="E2382" s="1">
        <v>1</v>
      </c>
      <c r="F2382" s="1">
        <v>299</v>
      </c>
      <c r="G2382" s="1">
        <v>14.95</v>
      </c>
      <c r="H2382" s="1" t="s">
        <v>1805</v>
      </c>
      <c r="I2382" s="1" t="s">
        <v>1802</v>
      </c>
      <c r="J2382" s="1" t="s">
        <v>1802</v>
      </c>
      <c r="K2382" s="1" t="s">
        <v>1813</v>
      </c>
      <c r="L2382" s="1">
        <v>50</v>
      </c>
      <c r="M2382" s="1">
        <v>223</v>
      </c>
      <c r="N2382">
        <f t="shared" si="333"/>
        <v>284.05</v>
      </c>
      <c r="O2382">
        <f t="shared" si="334"/>
        <v>223</v>
      </c>
      <c r="P2382">
        <f t="shared" si="335"/>
        <v>61.050000000000011</v>
      </c>
      <c r="Q2382">
        <f t="shared" si="336"/>
        <v>0.21492694948072524</v>
      </c>
      <c r="R2382">
        <f t="shared" si="337"/>
        <v>284.05</v>
      </c>
      <c r="S2382">
        <f t="shared" si="338"/>
        <v>61.050000000000011</v>
      </c>
      <c r="T2382" t="str">
        <f t="shared" si="339"/>
        <v>Oct</v>
      </c>
      <c r="U2382" t="str">
        <f t="shared" si="340"/>
        <v>Oct-2025</v>
      </c>
      <c r="V2382" s="3">
        <f t="shared" si="341"/>
        <v>45931</v>
      </c>
      <c r="W2382" t="str">
        <f>VLOOKUP(D2382,Products!A:G,3,FALSE)</f>
        <v>Beauty &amp; Personal Care</v>
      </c>
      <c r="X2382" t="str">
        <f>VLOOKUP(D2382,Products!A:G,2,FALSE)</f>
        <v>Shampoo</v>
      </c>
    </row>
    <row r="2383" spans="1:24">
      <c r="A2383" s="1" t="s">
        <v>4195</v>
      </c>
      <c r="B2383" s="2">
        <v>45342</v>
      </c>
      <c r="C2383" s="1" t="s">
        <v>872</v>
      </c>
      <c r="D2383" s="1" t="s">
        <v>1741</v>
      </c>
      <c r="E2383" s="1">
        <v>3</v>
      </c>
      <c r="F2383" s="1">
        <v>799</v>
      </c>
      <c r="G2383" s="1">
        <v>239.7</v>
      </c>
      <c r="H2383" s="1" t="s">
        <v>1801</v>
      </c>
      <c r="I2383" s="1" t="s">
        <v>1802</v>
      </c>
      <c r="J2383" s="1" t="s">
        <v>1802</v>
      </c>
      <c r="K2383" s="1" t="s">
        <v>1819</v>
      </c>
      <c r="L2383" s="1">
        <v>100</v>
      </c>
      <c r="M2383" s="1">
        <v>596</v>
      </c>
      <c r="N2383">
        <f t="shared" si="333"/>
        <v>2157.3000000000002</v>
      </c>
      <c r="O2383">
        <f t="shared" si="334"/>
        <v>1788</v>
      </c>
      <c r="P2383">
        <f t="shared" si="335"/>
        <v>369.30000000000018</v>
      </c>
      <c r="Q2383">
        <f t="shared" si="336"/>
        <v>0.17118620497844536</v>
      </c>
      <c r="R2383">
        <f t="shared" si="337"/>
        <v>2157.3000000000002</v>
      </c>
      <c r="S2383">
        <f t="shared" si="338"/>
        <v>369.30000000000018</v>
      </c>
      <c r="T2383" t="str">
        <f t="shared" si="339"/>
        <v>Feb</v>
      </c>
      <c r="U2383" t="str">
        <f t="shared" si="340"/>
        <v>Feb-2024</v>
      </c>
      <c r="V2383" s="3">
        <f t="shared" si="341"/>
        <v>45323</v>
      </c>
      <c r="W2383" t="str">
        <f>VLOOKUP(D2383,Products!A:G,3,FALSE)</f>
        <v>Home &amp; Kitchen</v>
      </c>
      <c r="X2383" t="str">
        <f>VLOOKUP(D2383,Products!A:G,2,FALSE)</f>
        <v>Bedsheet</v>
      </c>
    </row>
    <row r="2384" spans="1:24">
      <c r="A2384" s="1" t="s">
        <v>4196</v>
      </c>
      <c r="B2384" s="2">
        <v>45463</v>
      </c>
      <c r="C2384" s="1" t="s">
        <v>1436</v>
      </c>
      <c r="D2384" s="1" t="s">
        <v>1777</v>
      </c>
      <c r="E2384" s="1">
        <v>1</v>
      </c>
      <c r="F2384" s="1">
        <v>3999</v>
      </c>
      <c r="G2384" s="1">
        <v>599.85</v>
      </c>
      <c r="H2384" s="1" t="s">
        <v>1805</v>
      </c>
      <c r="I2384" s="1" t="s">
        <v>1802</v>
      </c>
      <c r="J2384" s="1" t="s">
        <v>1802</v>
      </c>
      <c r="K2384" s="1" t="s">
        <v>1807</v>
      </c>
      <c r="L2384" s="1">
        <v>40</v>
      </c>
      <c r="M2384" s="1">
        <v>2514</v>
      </c>
      <c r="N2384">
        <f t="shared" si="333"/>
        <v>3399.15</v>
      </c>
      <c r="O2384">
        <f t="shared" si="334"/>
        <v>2514</v>
      </c>
      <c r="P2384">
        <f t="shared" si="335"/>
        <v>885.15000000000009</v>
      </c>
      <c r="Q2384">
        <f t="shared" si="336"/>
        <v>0.2604033361281497</v>
      </c>
      <c r="R2384">
        <f t="shared" si="337"/>
        <v>3399.15</v>
      </c>
      <c r="S2384">
        <f t="shared" si="338"/>
        <v>885.15000000000009</v>
      </c>
      <c r="T2384" t="str">
        <f t="shared" si="339"/>
        <v>Jun</v>
      </c>
      <c r="U2384" t="str">
        <f t="shared" si="340"/>
        <v>Jun-2024</v>
      </c>
      <c r="V2384" s="3">
        <f t="shared" si="341"/>
        <v>45444</v>
      </c>
      <c r="W2384" t="str">
        <f>VLOOKUP(D2384,Products!A:G,3,FALSE)</f>
        <v>Sports &amp; Fitness</v>
      </c>
      <c r="X2384" t="str">
        <f>VLOOKUP(D2384,Products!A:G,2,FALSE)</f>
        <v>Yoga Mat</v>
      </c>
    </row>
    <row r="2385" spans="1:24">
      <c r="A2385" s="1" t="s">
        <v>4197</v>
      </c>
      <c r="B2385" s="2">
        <v>45776</v>
      </c>
      <c r="C2385" s="1" t="s">
        <v>1292</v>
      </c>
      <c r="D2385" s="1" t="s">
        <v>1683</v>
      </c>
      <c r="E2385" s="1">
        <v>1</v>
      </c>
      <c r="F2385" s="1">
        <v>999</v>
      </c>
      <c r="G2385" s="1">
        <v>99.9</v>
      </c>
      <c r="H2385" s="1" t="s">
        <v>1801</v>
      </c>
      <c r="I2385" s="1" t="s">
        <v>1802</v>
      </c>
      <c r="J2385" s="1" t="s">
        <v>1802</v>
      </c>
      <c r="K2385" s="1" t="s">
        <v>1817</v>
      </c>
      <c r="L2385" s="1">
        <v>40</v>
      </c>
      <c r="M2385" s="1">
        <v>603</v>
      </c>
      <c r="N2385">
        <f t="shared" si="333"/>
        <v>899.1</v>
      </c>
      <c r="O2385">
        <f t="shared" si="334"/>
        <v>603</v>
      </c>
      <c r="P2385">
        <f t="shared" si="335"/>
        <v>296.10000000000002</v>
      </c>
      <c r="Q2385">
        <f t="shared" si="336"/>
        <v>0.32932932932932935</v>
      </c>
      <c r="R2385">
        <f t="shared" si="337"/>
        <v>899.1</v>
      </c>
      <c r="S2385">
        <f t="shared" si="338"/>
        <v>296.10000000000002</v>
      </c>
      <c r="T2385" t="str">
        <f t="shared" si="339"/>
        <v>Apr</v>
      </c>
      <c r="U2385" t="str">
        <f t="shared" si="340"/>
        <v>Apr-2025</v>
      </c>
      <c r="V2385" s="3">
        <f t="shared" si="341"/>
        <v>45748</v>
      </c>
      <c r="W2385" t="str">
        <f>VLOOKUP(D2385,Products!A:G,3,FALSE)</f>
        <v>Electronics</v>
      </c>
      <c r="X2385" t="str">
        <f>VLOOKUP(D2385,Products!A:G,2,FALSE)</f>
        <v>Smartwatch</v>
      </c>
    </row>
    <row r="2386" spans="1:24">
      <c r="A2386" s="1" t="s">
        <v>4198</v>
      </c>
      <c r="B2386" s="2">
        <v>45900</v>
      </c>
      <c r="C2386" s="1" t="s">
        <v>978</v>
      </c>
      <c r="D2386" s="1" t="s">
        <v>1741</v>
      </c>
      <c r="E2386" s="1">
        <v>3</v>
      </c>
      <c r="F2386" s="1">
        <v>799</v>
      </c>
      <c r="G2386" s="1">
        <v>599.25</v>
      </c>
      <c r="H2386" s="1" t="s">
        <v>1805</v>
      </c>
      <c r="I2386" s="1" t="s">
        <v>1802</v>
      </c>
      <c r="J2386" s="1" t="s">
        <v>1802</v>
      </c>
      <c r="K2386" s="1" t="s">
        <v>1807</v>
      </c>
      <c r="L2386" s="1">
        <v>70</v>
      </c>
      <c r="M2386" s="1">
        <v>596</v>
      </c>
      <c r="N2386">
        <f t="shared" si="333"/>
        <v>1797.75</v>
      </c>
      <c r="O2386">
        <f t="shared" si="334"/>
        <v>1788</v>
      </c>
      <c r="P2386">
        <f t="shared" si="335"/>
        <v>9.75</v>
      </c>
      <c r="Q2386">
        <f t="shared" si="336"/>
        <v>5.4234459741343347E-3</v>
      </c>
      <c r="R2386">
        <f t="shared" si="337"/>
        <v>1797.75</v>
      </c>
      <c r="S2386">
        <f t="shared" si="338"/>
        <v>9.75</v>
      </c>
      <c r="T2386" t="str">
        <f t="shared" si="339"/>
        <v>Aug</v>
      </c>
      <c r="U2386" t="str">
        <f t="shared" si="340"/>
        <v>Aug-2025</v>
      </c>
      <c r="V2386" s="3">
        <f t="shared" si="341"/>
        <v>45870</v>
      </c>
      <c r="W2386" t="str">
        <f>VLOOKUP(D2386,Products!A:G,3,FALSE)</f>
        <v>Home &amp; Kitchen</v>
      </c>
      <c r="X2386" t="str">
        <f>VLOOKUP(D2386,Products!A:G,2,FALSE)</f>
        <v>Bedsheet</v>
      </c>
    </row>
    <row r="2387" spans="1:24">
      <c r="A2387" s="1" t="s">
        <v>4199</v>
      </c>
      <c r="B2387" s="2">
        <v>45909</v>
      </c>
      <c r="C2387" s="1" t="s">
        <v>1606</v>
      </c>
      <c r="D2387" s="1" t="s">
        <v>1787</v>
      </c>
      <c r="E2387" s="1">
        <v>3</v>
      </c>
      <c r="F2387" s="1">
        <v>8999</v>
      </c>
      <c r="G2387" s="1">
        <v>1349.85</v>
      </c>
      <c r="H2387" s="1" t="s">
        <v>1805</v>
      </c>
      <c r="I2387" s="1" t="s">
        <v>1802</v>
      </c>
      <c r="J2387" s="1" t="s">
        <v>1809</v>
      </c>
      <c r="K2387" s="1" t="s">
        <v>1810</v>
      </c>
      <c r="L2387" s="1">
        <v>100</v>
      </c>
      <c r="M2387" s="1">
        <v>5811</v>
      </c>
      <c r="N2387">
        <f t="shared" si="333"/>
        <v>25647.15</v>
      </c>
      <c r="O2387">
        <f t="shared" si="334"/>
        <v>17433</v>
      </c>
      <c r="P2387">
        <f t="shared" si="335"/>
        <v>8214.1500000000015</v>
      </c>
      <c r="Q2387">
        <f t="shared" si="336"/>
        <v>0.32027535223211939</v>
      </c>
      <c r="R2387">
        <f t="shared" si="337"/>
        <v>25647.15</v>
      </c>
      <c r="S2387">
        <f t="shared" si="338"/>
        <v>8214.1500000000015</v>
      </c>
      <c r="T2387" t="str">
        <f t="shared" si="339"/>
        <v>Sep</v>
      </c>
      <c r="U2387" t="str">
        <f t="shared" si="340"/>
        <v>Sep-2025</v>
      </c>
      <c r="V2387" s="3">
        <f t="shared" si="341"/>
        <v>45901</v>
      </c>
      <c r="W2387" t="str">
        <f>VLOOKUP(D2387,Products!A:G,3,FALSE)</f>
        <v>Sports &amp; Fitness</v>
      </c>
      <c r="X2387" t="str">
        <f>VLOOKUP(D2387,Products!A:G,2,FALSE)</f>
        <v>Dumbbells</v>
      </c>
    </row>
    <row r="2388" spans="1:24">
      <c r="A2388" s="1" t="s">
        <v>4200</v>
      </c>
      <c r="B2388" s="2">
        <v>45920</v>
      </c>
      <c r="C2388" s="1" t="s">
        <v>1525</v>
      </c>
      <c r="D2388" s="1" t="s">
        <v>1737</v>
      </c>
      <c r="E2388" s="1">
        <v>3</v>
      </c>
      <c r="F2388" s="1">
        <v>499</v>
      </c>
      <c r="G2388" s="1">
        <v>0</v>
      </c>
      <c r="H2388" s="1" t="s">
        <v>1801</v>
      </c>
      <c r="I2388" s="1" t="s">
        <v>1815</v>
      </c>
      <c r="J2388" s="1" t="s">
        <v>1815</v>
      </c>
      <c r="K2388" s="1" t="s">
        <v>1819</v>
      </c>
      <c r="L2388" s="1">
        <v>40</v>
      </c>
      <c r="M2388" s="1">
        <v>320</v>
      </c>
      <c r="N2388">
        <f t="shared" si="333"/>
        <v>1497</v>
      </c>
      <c r="O2388">
        <f t="shared" si="334"/>
        <v>960</v>
      </c>
      <c r="P2388">
        <f t="shared" si="335"/>
        <v>537</v>
      </c>
      <c r="Q2388">
        <f t="shared" si="336"/>
        <v>0.3587174348697395</v>
      </c>
      <c r="R2388">
        <f t="shared" si="337"/>
        <v>0</v>
      </c>
      <c r="S2388">
        <f t="shared" si="338"/>
        <v>0</v>
      </c>
      <c r="T2388" t="str">
        <f t="shared" si="339"/>
        <v>Sep</v>
      </c>
      <c r="U2388" t="str">
        <f t="shared" si="340"/>
        <v>Sep-2025</v>
      </c>
      <c r="V2388" s="3">
        <f t="shared" si="341"/>
        <v>45901</v>
      </c>
      <c r="W2388" t="str">
        <f>VLOOKUP(D2388,Products!A:G,3,FALSE)</f>
        <v>Home &amp; Kitchen</v>
      </c>
      <c r="X2388" t="str">
        <f>VLOOKUP(D2388,Products!A:G,2,FALSE)</f>
        <v>Cookware Set</v>
      </c>
    </row>
    <row r="2389" spans="1:24">
      <c r="A2389" s="1" t="s">
        <v>4201</v>
      </c>
      <c r="B2389" s="2">
        <v>45565</v>
      </c>
      <c r="C2389" s="1" t="s">
        <v>1007</v>
      </c>
      <c r="D2389" s="1" t="s">
        <v>1788</v>
      </c>
      <c r="E2389" s="1">
        <v>4</v>
      </c>
      <c r="F2389" s="1">
        <v>3999</v>
      </c>
      <c r="G2389" s="1">
        <v>0</v>
      </c>
      <c r="H2389" s="1" t="s">
        <v>1805</v>
      </c>
      <c r="I2389" s="1" t="s">
        <v>1815</v>
      </c>
      <c r="J2389" s="1" t="s">
        <v>1815</v>
      </c>
      <c r="K2389" s="1" t="s">
        <v>1807</v>
      </c>
      <c r="L2389" s="1">
        <v>60</v>
      </c>
      <c r="M2389" s="1">
        <v>3076</v>
      </c>
      <c r="N2389">
        <f t="shared" si="333"/>
        <v>15996</v>
      </c>
      <c r="O2389">
        <f t="shared" si="334"/>
        <v>12304</v>
      </c>
      <c r="P2389">
        <f t="shared" si="335"/>
        <v>3692</v>
      </c>
      <c r="Q2389">
        <f t="shared" si="336"/>
        <v>0.23080770192548136</v>
      </c>
      <c r="R2389">
        <f t="shared" si="337"/>
        <v>0</v>
      </c>
      <c r="S2389">
        <f t="shared" si="338"/>
        <v>0</v>
      </c>
      <c r="T2389" t="str">
        <f t="shared" si="339"/>
        <v>Sep</v>
      </c>
      <c r="U2389" t="str">
        <f t="shared" si="340"/>
        <v>Sep-2024</v>
      </c>
      <c r="V2389" s="3">
        <f t="shared" si="341"/>
        <v>45536</v>
      </c>
      <c r="W2389" t="str">
        <f>VLOOKUP(D2389,Products!A:G,3,FALSE)</f>
        <v>Sports &amp; Fitness</v>
      </c>
      <c r="X2389" t="str">
        <f>VLOOKUP(D2389,Products!A:G,2,FALSE)</f>
        <v>Dumbbells</v>
      </c>
    </row>
    <row r="2390" spans="1:24">
      <c r="A2390" s="1" t="s">
        <v>4202</v>
      </c>
      <c r="B2390" s="2">
        <v>45719</v>
      </c>
      <c r="C2390" s="1" t="s">
        <v>1433</v>
      </c>
      <c r="D2390" s="1" t="s">
        <v>1767</v>
      </c>
      <c r="E2390" s="1">
        <v>1</v>
      </c>
      <c r="F2390" s="1">
        <v>1999</v>
      </c>
      <c r="G2390" s="1">
        <v>99.95</v>
      </c>
      <c r="H2390" s="1" t="s">
        <v>1821</v>
      </c>
      <c r="I2390" s="1" t="s">
        <v>1802</v>
      </c>
      <c r="J2390" s="1" t="s">
        <v>1802</v>
      </c>
      <c r="K2390" s="1" t="s">
        <v>1807</v>
      </c>
      <c r="L2390" s="1">
        <v>70</v>
      </c>
      <c r="M2390" s="1">
        <v>1338</v>
      </c>
      <c r="N2390">
        <f t="shared" si="333"/>
        <v>1899.05</v>
      </c>
      <c r="O2390">
        <f t="shared" si="334"/>
        <v>1338</v>
      </c>
      <c r="P2390">
        <f t="shared" si="335"/>
        <v>561.04999999999995</v>
      </c>
      <c r="Q2390">
        <f t="shared" si="336"/>
        <v>0.2954371922803507</v>
      </c>
      <c r="R2390">
        <f t="shared" si="337"/>
        <v>1899.05</v>
      </c>
      <c r="S2390">
        <f t="shared" si="338"/>
        <v>561.04999999999995</v>
      </c>
      <c r="T2390" t="str">
        <f t="shared" si="339"/>
        <v>Mar</v>
      </c>
      <c r="U2390" t="str">
        <f t="shared" si="340"/>
        <v>Mar-2025</v>
      </c>
      <c r="V2390" s="3">
        <f t="shared" si="341"/>
        <v>45717</v>
      </c>
      <c r="W2390" t="str">
        <f>VLOOKUP(D2390,Products!A:G,3,FALSE)</f>
        <v>Beauty &amp; Personal Care</v>
      </c>
      <c r="X2390" t="str">
        <f>VLOOKUP(D2390,Products!A:G,2,FALSE)</f>
        <v>Skin Care Kit</v>
      </c>
    </row>
    <row r="2391" spans="1:24">
      <c r="A2391" s="1" t="s">
        <v>4203</v>
      </c>
      <c r="B2391" s="2">
        <v>45851</v>
      </c>
      <c r="C2391" s="1" t="s">
        <v>776</v>
      </c>
      <c r="D2391" s="1" t="s">
        <v>1795</v>
      </c>
      <c r="E2391" s="1">
        <v>1</v>
      </c>
      <c r="F2391" s="1">
        <v>499</v>
      </c>
      <c r="G2391" s="1">
        <v>24.95</v>
      </c>
      <c r="H2391" s="1" t="s">
        <v>1805</v>
      </c>
      <c r="I2391" s="1" t="s">
        <v>1802</v>
      </c>
      <c r="J2391" s="1" t="s">
        <v>1802</v>
      </c>
      <c r="K2391" s="1" t="s">
        <v>1810</v>
      </c>
      <c r="L2391" s="1">
        <v>60</v>
      </c>
      <c r="M2391" s="1">
        <v>324</v>
      </c>
      <c r="N2391">
        <f t="shared" si="333"/>
        <v>474.05</v>
      </c>
      <c r="O2391">
        <f t="shared" si="334"/>
        <v>324</v>
      </c>
      <c r="P2391">
        <f t="shared" si="335"/>
        <v>150.05000000000001</v>
      </c>
      <c r="Q2391">
        <f t="shared" si="336"/>
        <v>0.31652779242695922</v>
      </c>
      <c r="R2391">
        <f t="shared" si="337"/>
        <v>474.05</v>
      </c>
      <c r="S2391">
        <f t="shared" si="338"/>
        <v>150.05000000000001</v>
      </c>
      <c r="T2391" t="str">
        <f t="shared" si="339"/>
        <v>Jul</v>
      </c>
      <c r="U2391" t="str">
        <f t="shared" si="340"/>
        <v>Jul-2025</v>
      </c>
      <c r="V2391" s="3">
        <f t="shared" si="341"/>
        <v>45839</v>
      </c>
      <c r="W2391" t="str">
        <f>VLOOKUP(D2391,Products!A:G,3,FALSE)</f>
        <v>Sports &amp; Fitness</v>
      </c>
      <c r="X2391" t="str">
        <f>VLOOKUP(D2391,Products!A:G,2,FALSE)</f>
        <v>Cricket Bat</v>
      </c>
    </row>
    <row r="2392" spans="1:24">
      <c r="A2392" s="1" t="s">
        <v>4204</v>
      </c>
      <c r="B2392" s="2">
        <v>45805</v>
      </c>
      <c r="C2392" s="1" t="s">
        <v>1366</v>
      </c>
      <c r="D2392" s="1" t="s">
        <v>1745</v>
      </c>
      <c r="E2392" s="1">
        <v>2</v>
      </c>
      <c r="F2392" s="1">
        <v>599</v>
      </c>
      <c r="G2392" s="1">
        <v>119.8</v>
      </c>
      <c r="H2392" s="1" t="s">
        <v>1805</v>
      </c>
      <c r="I2392" s="1" t="s">
        <v>1802</v>
      </c>
      <c r="J2392" s="1" t="s">
        <v>1802</v>
      </c>
      <c r="K2392" s="1" t="s">
        <v>1817</v>
      </c>
      <c r="L2392" s="1">
        <v>40</v>
      </c>
      <c r="M2392" s="1">
        <v>464</v>
      </c>
      <c r="N2392">
        <f t="shared" si="333"/>
        <v>1078.2</v>
      </c>
      <c r="O2392">
        <f t="shared" si="334"/>
        <v>928</v>
      </c>
      <c r="P2392">
        <f t="shared" si="335"/>
        <v>150.20000000000005</v>
      </c>
      <c r="Q2392">
        <f t="shared" si="336"/>
        <v>0.13930625115933967</v>
      </c>
      <c r="R2392">
        <f t="shared" si="337"/>
        <v>1078.2</v>
      </c>
      <c r="S2392">
        <f t="shared" si="338"/>
        <v>150.20000000000005</v>
      </c>
      <c r="T2392" t="str">
        <f t="shared" si="339"/>
        <v>May</v>
      </c>
      <c r="U2392" t="str">
        <f t="shared" si="340"/>
        <v>May-2025</v>
      </c>
      <c r="V2392" s="3">
        <f t="shared" si="341"/>
        <v>45778</v>
      </c>
      <c r="W2392" t="str">
        <f>VLOOKUP(D2392,Products!A:G,3,FALSE)</f>
        <v>Home &amp; Kitchen</v>
      </c>
      <c r="X2392" t="str">
        <f>VLOOKUP(D2392,Products!A:G,2,FALSE)</f>
        <v>Storage Box</v>
      </c>
    </row>
    <row r="2393" spans="1:24">
      <c r="A2393" s="1" t="s">
        <v>4205</v>
      </c>
      <c r="B2393" s="2">
        <v>45756</v>
      </c>
      <c r="C2393" s="1" t="s">
        <v>277</v>
      </c>
      <c r="D2393" s="1" t="s">
        <v>1769</v>
      </c>
      <c r="E2393" s="1">
        <v>1</v>
      </c>
      <c r="F2393" s="1">
        <v>3999</v>
      </c>
      <c r="G2393" s="1">
        <v>399.9</v>
      </c>
      <c r="H2393" s="1" t="s">
        <v>1805</v>
      </c>
      <c r="I2393" s="1" t="s">
        <v>1802</v>
      </c>
      <c r="J2393" s="1" t="s">
        <v>1802</v>
      </c>
      <c r="K2393" s="1" t="s">
        <v>1803</v>
      </c>
      <c r="L2393" s="1">
        <v>80</v>
      </c>
      <c r="M2393" s="1">
        <v>2547</v>
      </c>
      <c r="N2393">
        <f t="shared" si="333"/>
        <v>3599.1</v>
      </c>
      <c r="O2393">
        <f t="shared" si="334"/>
        <v>2547</v>
      </c>
      <c r="P2393">
        <f t="shared" si="335"/>
        <v>1052.0999999999999</v>
      </c>
      <c r="Q2393">
        <f t="shared" si="336"/>
        <v>0.29232308077019253</v>
      </c>
      <c r="R2393">
        <f t="shared" si="337"/>
        <v>3599.1</v>
      </c>
      <c r="S2393">
        <f t="shared" si="338"/>
        <v>1052.0999999999999</v>
      </c>
      <c r="T2393" t="str">
        <f t="shared" si="339"/>
        <v>Apr</v>
      </c>
      <c r="U2393" t="str">
        <f t="shared" si="340"/>
        <v>Apr-2025</v>
      </c>
      <c r="V2393" s="3">
        <f t="shared" si="341"/>
        <v>45748</v>
      </c>
      <c r="W2393" t="str">
        <f>VLOOKUP(D2393,Products!A:G,3,FALSE)</f>
        <v>Beauty &amp; Personal Care</v>
      </c>
      <c r="X2393" t="str">
        <f>VLOOKUP(D2393,Products!A:G,2,FALSE)</f>
        <v>Perfume</v>
      </c>
    </row>
    <row r="2394" spans="1:24">
      <c r="A2394" s="1" t="s">
        <v>4206</v>
      </c>
      <c r="B2394" s="2">
        <v>45803</v>
      </c>
      <c r="C2394" s="1" t="s">
        <v>1477</v>
      </c>
      <c r="D2394" s="1" t="s">
        <v>1701</v>
      </c>
      <c r="E2394" s="1">
        <v>2</v>
      </c>
      <c r="F2394" s="1">
        <v>1299</v>
      </c>
      <c r="G2394" s="1">
        <v>519.6</v>
      </c>
      <c r="H2394" s="1" t="s">
        <v>1801</v>
      </c>
      <c r="I2394" s="1" t="s">
        <v>1802</v>
      </c>
      <c r="J2394" s="1" t="s">
        <v>1802</v>
      </c>
      <c r="K2394" s="1" t="s">
        <v>1803</v>
      </c>
      <c r="L2394" s="1">
        <v>80</v>
      </c>
      <c r="M2394" s="1">
        <v>969</v>
      </c>
      <c r="N2394">
        <f t="shared" si="333"/>
        <v>2078.4</v>
      </c>
      <c r="O2394">
        <f t="shared" si="334"/>
        <v>1938</v>
      </c>
      <c r="P2394">
        <f t="shared" si="335"/>
        <v>140.40000000000009</v>
      </c>
      <c r="Q2394">
        <f t="shared" si="336"/>
        <v>6.7551963048498892E-2</v>
      </c>
      <c r="R2394">
        <f t="shared" si="337"/>
        <v>2078.4</v>
      </c>
      <c r="S2394">
        <f t="shared" si="338"/>
        <v>140.40000000000009</v>
      </c>
      <c r="T2394" t="str">
        <f t="shared" si="339"/>
        <v>May</v>
      </c>
      <c r="U2394" t="str">
        <f t="shared" si="340"/>
        <v>May-2025</v>
      </c>
      <c r="V2394" s="3">
        <f t="shared" si="341"/>
        <v>45778</v>
      </c>
      <c r="W2394" t="str">
        <f>VLOOKUP(D2394,Products!A:G,3,FALSE)</f>
        <v>Fashion</v>
      </c>
      <c r="X2394" t="str">
        <f>VLOOKUP(D2394,Products!A:G,2,FALSE)</f>
        <v>T-Shirt</v>
      </c>
    </row>
    <row r="2395" spans="1:24">
      <c r="A2395" s="1" t="s">
        <v>4207</v>
      </c>
      <c r="B2395" s="2">
        <v>45294</v>
      </c>
      <c r="C2395" s="1" t="s">
        <v>975</v>
      </c>
      <c r="D2395" s="1" t="s">
        <v>1666</v>
      </c>
      <c r="E2395" s="1">
        <v>1</v>
      </c>
      <c r="F2395" s="1">
        <v>399</v>
      </c>
      <c r="G2395" s="1">
        <v>59.85</v>
      </c>
      <c r="H2395" s="1" t="s">
        <v>1821</v>
      </c>
      <c r="I2395" s="1" t="s">
        <v>1802</v>
      </c>
      <c r="J2395" s="1" t="s">
        <v>1802</v>
      </c>
      <c r="K2395" s="1" t="s">
        <v>1819</v>
      </c>
      <c r="L2395" s="1">
        <v>80</v>
      </c>
      <c r="M2395" s="1">
        <v>307</v>
      </c>
      <c r="N2395">
        <f t="shared" si="333"/>
        <v>339.15</v>
      </c>
      <c r="O2395">
        <f t="shared" si="334"/>
        <v>307</v>
      </c>
      <c r="P2395">
        <f t="shared" si="335"/>
        <v>32.149999999999977</v>
      </c>
      <c r="Q2395">
        <f t="shared" si="336"/>
        <v>9.4795813062066872E-2</v>
      </c>
      <c r="R2395">
        <f t="shared" si="337"/>
        <v>339.15</v>
      </c>
      <c r="S2395">
        <f t="shared" si="338"/>
        <v>32.149999999999977</v>
      </c>
      <c r="T2395" t="str">
        <f t="shared" si="339"/>
        <v>Jan</v>
      </c>
      <c r="U2395" t="str">
        <f t="shared" si="340"/>
        <v>Jan-2024</v>
      </c>
      <c r="V2395" s="3">
        <f t="shared" si="341"/>
        <v>45292</v>
      </c>
      <c r="W2395" t="str">
        <f>VLOOKUP(D2395,Products!A:G,3,FALSE)</f>
        <v>Electronics</v>
      </c>
      <c r="X2395" t="str">
        <f>VLOOKUP(D2395,Products!A:G,2,FALSE)</f>
        <v>Smartphone</v>
      </c>
    </row>
    <row r="2396" spans="1:24">
      <c r="A2396" s="1" t="s">
        <v>4208</v>
      </c>
      <c r="B2396" s="2">
        <v>45359</v>
      </c>
      <c r="C2396" s="1" t="s">
        <v>1450</v>
      </c>
      <c r="D2396" s="1" t="s">
        <v>1773</v>
      </c>
      <c r="E2396" s="1">
        <v>1</v>
      </c>
      <c r="F2396" s="1">
        <v>6999</v>
      </c>
      <c r="G2396" s="1">
        <v>0</v>
      </c>
      <c r="H2396" s="1" t="s">
        <v>1805</v>
      </c>
      <c r="I2396" s="1" t="s">
        <v>1815</v>
      </c>
      <c r="J2396" s="1" t="s">
        <v>1815</v>
      </c>
      <c r="K2396" s="1" t="s">
        <v>1803</v>
      </c>
      <c r="L2396" s="1">
        <v>100</v>
      </c>
      <c r="M2396" s="1">
        <v>4949</v>
      </c>
      <c r="N2396">
        <f t="shared" si="333"/>
        <v>6999</v>
      </c>
      <c r="O2396">
        <f t="shared" si="334"/>
        <v>4949</v>
      </c>
      <c r="P2396">
        <f t="shared" si="335"/>
        <v>2050</v>
      </c>
      <c r="Q2396">
        <f t="shared" si="336"/>
        <v>0.29289898556936705</v>
      </c>
      <c r="R2396">
        <f t="shared" si="337"/>
        <v>0</v>
      </c>
      <c r="S2396">
        <f t="shared" si="338"/>
        <v>0</v>
      </c>
      <c r="T2396" t="str">
        <f t="shared" si="339"/>
        <v>Mar</v>
      </c>
      <c r="U2396" t="str">
        <f t="shared" si="340"/>
        <v>Mar-2024</v>
      </c>
      <c r="V2396" s="3">
        <f t="shared" si="341"/>
        <v>45352</v>
      </c>
      <c r="W2396" t="str">
        <f>VLOOKUP(D2396,Products!A:G,3,FALSE)</f>
        <v>Beauty &amp; Personal Care</v>
      </c>
      <c r="X2396" t="str">
        <f>VLOOKUP(D2396,Products!A:G,2,FALSE)</f>
        <v>Perfume</v>
      </c>
    </row>
    <row r="2397" spans="1:24">
      <c r="A2397" s="1" t="s">
        <v>4209</v>
      </c>
      <c r="B2397" s="2">
        <v>45354</v>
      </c>
      <c r="C2397" s="1" t="s">
        <v>1102</v>
      </c>
      <c r="D2397" s="1" t="s">
        <v>1680</v>
      </c>
      <c r="E2397" s="1">
        <v>2</v>
      </c>
      <c r="F2397" s="1">
        <v>2499</v>
      </c>
      <c r="G2397" s="1">
        <v>749.7</v>
      </c>
      <c r="H2397" s="1" t="s">
        <v>1805</v>
      </c>
      <c r="I2397" s="1" t="s">
        <v>1802</v>
      </c>
      <c r="J2397" s="1" t="s">
        <v>1802</v>
      </c>
      <c r="K2397" s="1" t="s">
        <v>1807</v>
      </c>
      <c r="L2397" s="1">
        <v>50</v>
      </c>
      <c r="M2397" s="1">
        <v>2030</v>
      </c>
      <c r="N2397">
        <f t="shared" si="333"/>
        <v>4248.3</v>
      </c>
      <c r="O2397">
        <f t="shared" si="334"/>
        <v>4060</v>
      </c>
      <c r="P2397">
        <f t="shared" si="335"/>
        <v>188.30000000000018</v>
      </c>
      <c r="Q2397">
        <f t="shared" si="336"/>
        <v>4.4323611797660284E-2</v>
      </c>
      <c r="R2397">
        <f t="shared" si="337"/>
        <v>4248.3</v>
      </c>
      <c r="S2397">
        <f t="shared" si="338"/>
        <v>188.30000000000018</v>
      </c>
      <c r="T2397" t="str">
        <f t="shared" si="339"/>
        <v>Mar</v>
      </c>
      <c r="U2397" t="str">
        <f t="shared" si="340"/>
        <v>Mar-2024</v>
      </c>
      <c r="V2397" s="3">
        <f t="shared" si="341"/>
        <v>45352</v>
      </c>
      <c r="W2397" t="str">
        <f>VLOOKUP(D2397,Products!A:G,3,FALSE)</f>
        <v>Electronics</v>
      </c>
      <c r="X2397" t="str">
        <f>VLOOKUP(D2397,Products!A:G,2,FALSE)</f>
        <v>Headphones</v>
      </c>
    </row>
    <row r="2398" spans="1:24">
      <c r="A2398" s="1" t="s">
        <v>4210</v>
      </c>
      <c r="B2398" s="2">
        <v>45740</v>
      </c>
      <c r="C2398" s="1" t="s">
        <v>895</v>
      </c>
      <c r="D2398" s="1" t="s">
        <v>1754</v>
      </c>
      <c r="E2398" s="1">
        <v>1</v>
      </c>
      <c r="F2398" s="1">
        <v>399</v>
      </c>
      <c r="G2398" s="1">
        <v>19.95</v>
      </c>
      <c r="H2398" s="1" t="s">
        <v>1801</v>
      </c>
      <c r="I2398" s="1" t="s">
        <v>1802</v>
      </c>
      <c r="J2398" s="1" t="s">
        <v>1802</v>
      </c>
      <c r="K2398" s="1" t="s">
        <v>1810</v>
      </c>
      <c r="L2398" s="1">
        <v>50</v>
      </c>
      <c r="M2398" s="1">
        <v>252</v>
      </c>
      <c r="N2398">
        <f t="shared" si="333"/>
        <v>379.05</v>
      </c>
      <c r="O2398">
        <f t="shared" si="334"/>
        <v>252</v>
      </c>
      <c r="P2398">
        <f t="shared" si="335"/>
        <v>127.05000000000001</v>
      </c>
      <c r="Q2398">
        <f t="shared" si="336"/>
        <v>0.33518005540166207</v>
      </c>
      <c r="R2398">
        <f t="shared" si="337"/>
        <v>379.05</v>
      </c>
      <c r="S2398">
        <f t="shared" si="338"/>
        <v>127.05000000000001</v>
      </c>
      <c r="T2398" t="str">
        <f t="shared" si="339"/>
        <v>Mar</v>
      </c>
      <c r="U2398" t="str">
        <f t="shared" si="340"/>
        <v>Mar-2025</v>
      </c>
      <c r="V2398" s="3">
        <f t="shared" si="341"/>
        <v>45717</v>
      </c>
      <c r="W2398" t="str">
        <f>VLOOKUP(D2398,Products!A:G,3,FALSE)</f>
        <v>Beauty &amp; Personal Care</v>
      </c>
      <c r="X2398" t="str">
        <f>VLOOKUP(D2398,Products!A:G,2,FALSE)</f>
        <v>Shampoo</v>
      </c>
    </row>
    <row r="2399" spans="1:24">
      <c r="A2399" s="1" t="s">
        <v>4211</v>
      </c>
      <c r="B2399" s="2">
        <v>45309</v>
      </c>
      <c r="C2399" s="1" t="s">
        <v>604</v>
      </c>
      <c r="D2399" s="1" t="s">
        <v>1683</v>
      </c>
      <c r="E2399" s="1">
        <v>1</v>
      </c>
      <c r="F2399" s="1">
        <v>999</v>
      </c>
      <c r="G2399" s="1">
        <v>149.85</v>
      </c>
      <c r="H2399" s="1" t="s">
        <v>1821</v>
      </c>
      <c r="I2399" s="1" t="s">
        <v>1802</v>
      </c>
      <c r="J2399" s="1" t="s">
        <v>1802</v>
      </c>
      <c r="K2399" s="1" t="s">
        <v>1803</v>
      </c>
      <c r="L2399" s="1">
        <v>100</v>
      </c>
      <c r="M2399" s="1">
        <v>603</v>
      </c>
      <c r="N2399">
        <f t="shared" si="333"/>
        <v>849.15</v>
      </c>
      <c r="O2399">
        <f t="shared" si="334"/>
        <v>603</v>
      </c>
      <c r="P2399">
        <f t="shared" si="335"/>
        <v>246.14999999999998</v>
      </c>
      <c r="Q2399">
        <f t="shared" si="336"/>
        <v>0.28987811340752517</v>
      </c>
      <c r="R2399">
        <f t="shared" si="337"/>
        <v>849.15</v>
      </c>
      <c r="S2399">
        <f t="shared" si="338"/>
        <v>246.14999999999998</v>
      </c>
      <c r="T2399" t="str">
        <f t="shared" si="339"/>
        <v>Jan</v>
      </c>
      <c r="U2399" t="str">
        <f t="shared" si="340"/>
        <v>Jan-2024</v>
      </c>
      <c r="V2399" s="3">
        <f t="shared" si="341"/>
        <v>45292</v>
      </c>
      <c r="W2399" t="str">
        <f>VLOOKUP(D2399,Products!A:G,3,FALSE)</f>
        <v>Electronics</v>
      </c>
      <c r="X2399" t="str">
        <f>VLOOKUP(D2399,Products!A:G,2,FALSE)</f>
        <v>Smartwatch</v>
      </c>
    </row>
    <row r="2400" spans="1:24">
      <c r="A2400" s="1" t="s">
        <v>4212</v>
      </c>
      <c r="B2400" s="2">
        <v>45665</v>
      </c>
      <c r="C2400" s="1" t="s">
        <v>886</v>
      </c>
      <c r="D2400" s="1" t="s">
        <v>1685</v>
      </c>
      <c r="E2400" s="1">
        <v>2</v>
      </c>
      <c r="F2400" s="1">
        <v>2499</v>
      </c>
      <c r="G2400" s="1">
        <v>499.8</v>
      </c>
      <c r="H2400" s="1" t="s">
        <v>1801</v>
      </c>
      <c r="I2400" s="1" t="s">
        <v>1802</v>
      </c>
      <c r="J2400" s="1" t="s">
        <v>1802</v>
      </c>
      <c r="K2400" s="1" t="s">
        <v>1817</v>
      </c>
      <c r="L2400" s="1">
        <v>100</v>
      </c>
      <c r="M2400" s="1">
        <v>1599</v>
      </c>
      <c r="N2400">
        <f t="shared" si="333"/>
        <v>4498.2</v>
      </c>
      <c r="O2400">
        <f t="shared" si="334"/>
        <v>3198</v>
      </c>
      <c r="P2400">
        <f t="shared" si="335"/>
        <v>1300.1999999999998</v>
      </c>
      <c r="Q2400">
        <f t="shared" si="336"/>
        <v>0.28904895291449911</v>
      </c>
      <c r="R2400">
        <f t="shared" si="337"/>
        <v>4498.2</v>
      </c>
      <c r="S2400">
        <f t="shared" si="338"/>
        <v>1300.1999999999998</v>
      </c>
      <c r="T2400" t="str">
        <f t="shared" si="339"/>
        <v>Jan</v>
      </c>
      <c r="U2400" t="str">
        <f t="shared" si="340"/>
        <v>Jan-2025</v>
      </c>
      <c r="V2400" s="3">
        <f t="shared" si="341"/>
        <v>45658</v>
      </c>
      <c r="W2400" t="str">
        <f>VLOOKUP(D2400,Products!A:G,3,FALSE)</f>
        <v>Electronics</v>
      </c>
      <c r="X2400" t="str">
        <f>VLOOKUP(D2400,Products!A:G,2,FALSE)</f>
        <v>Smartwatch</v>
      </c>
    </row>
    <row r="2401" spans="1:24">
      <c r="A2401" s="1" t="s">
        <v>4213</v>
      </c>
      <c r="B2401" s="2">
        <v>45346</v>
      </c>
      <c r="C2401" s="1" t="s">
        <v>1603</v>
      </c>
      <c r="D2401" s="1" t="s">
        <v>1730</v>
      </c>
      <c r="E2401" s="1">
        <v>2</v>
      </c>
      <c r="F2401" s="1">
        <v>1999</v>
      </c>
      <c r="G2401" s="1">
        <v>999.5</v>
      </c>
      <c r="H2401" s="1" t="s">
        <v>1801</v>
      </c>
      <c r="I2401" s="1" t="s">
        <v>1802</v>
      </c>
      <c r="J2401" s="1" t="s">
        <v>1802</v>
      </c>
      <c r="K2401" s="1" t="s">
        <v>1817</v>
      </c>
      <c r="L2401" s="1">
        <v>40</v>
      </c>
      <c r="M2401" s="1">
        <v>1398</v>
      </c>
      <c r="N2401">
        <f t="shared" si="333"/>
        <v>2998.5</v>
      </c>
      <c r="O2401">
        <f t="shared" si="334"/>
        <v>2796</v>
      </c>
      <c r="P2401">
        <f t="shared" si="335"/>
        <v>202.5</v>
      </c>
      <c r="Q2401">
        <f t="shared" si="336"/>
        <v>6.7533766883441718E-2</v>
      </c>
      <c r="R2401">
        <f t="shared" si="337"/>
        <v>2998.5</v>
      </c>
      <c r="S2401">
        <f t="shared" si="338"/>
        <v>202.5</v>
      </c>
      <c r="T2401" t="str">
        <f t="shared" si="339"/>
        <v>Feb</v>
      </c>
      <c r="U2401" t="str">
        <f t="shared" si="340"/>
        <v>Feb-2024</v>
      </c>
      <c r="V2401" s="3">
        <f t="shared" si="341"/>
        <v>45323</v>
      </c>
      <c r="W2401" t="str">
        <f>VLOOKUP(D2401,Products!A:G,3,FALSE)</f>
        <v>Home &amp; Kitchen</v>
      </c>
      <c r="X2401" t="str">
        <f>VLOOKUP(D2401,Products!A:G,2,FALSE)</f>
        <v>Air Fryer</v>
      </c>
    </row>
    <row r="2402" spans="1:24">
      <c r="A2402" s="1" t="s">
        <v>4214</v>
      </c>
      <c r="B2402" s="2">
        <v>45683</v>
      </c>
      <c r="C2402" s="1" t="s">
        <v>315</v>
      </c>
      <c r="D2402" s="1" t="s">
        <v>1704</v>
      </c>
      <c r="E2402" s="1">
        <v>1</v>
      </c>
      <c r="F2402" s="1">
        <v>599</v>
      </c>
      <c r="G2402" s="1">
        <v>119.8</v>
      </c>
      <c r="H2402" s="1" t="s">
        <v>1823</v>
      </c>
      <c r="I2402" s="1" t="s">
        <v>1802</v>
      </c>
      <c r="J2402" s="1" t="s">
        <v>1802</v>
      </c>
      <c r="K2402" s="1" t="s">
        <v>1807</v>
      </c>
      <c r="L2402" s="1">
        <v>100</v>
      </c>
      <c r="M2402" s="1">
        <v>363</v>
      </c>
      <c r="N2402">
        <f t="shared" si="333"/>
        <v>479.2</v>
      </c>
      <c r="O2402">
        <f t="shared" si="334"/>
        <v>363</v>
      </c>
      <c r="P2402">
        <f t="shared" si="335"/>
        <v>116.19999999999999</v>
      </c>
      <c r="Q2402">
        <f t="shared" si="336"/>
        <v>0.24248747913188645</v>
      </c>
      <c r="R2402">
        <f t="shared" si="337"/>
        <v>479.2</v>
      </c>
      <c r="S2402">
        <f t="shared" si="338"/>
        <v>116.19999999999999</v>
      </c>
      <c r="T2402" t="str">
        <f t="shared" si="339"/>
        <v>Jan</v>
      </c>
      <c r="U2402" t="str">
        <f t="shared" si="340"/>
        <v>Jan-2025</v>
      </c>
      <c r="V2402" s="3">
        <f t="shared" si="341"/>
        <v>45658</v>
      </c>
      <c r="W2402" t="str">
        <f>VLOOKUP(D2402,Products!A:G,3,FALSE)</f>
        <v>Fashion</v>
      </c>
      <c r="X2402" t="str">
        <f>VLOOKUP(D2402,Products!A:G,2,FALSE)</f>
        <v>Jeans</v>
      </c>
    </row>
    <row r="2403" spans="1:24">
      <c r="A2403" s="1" t="s">
        <v>4215</v>
      </c>
      <c r="B2403" s="2">
        <v>45555</v>
      </c>
      <c r="C2403" s="1" t="s">
        <v>1217</v>
      </c>
      <c r="D2403" s="1" t="s">
        <v>1731</v>
      </c>
      <c r="E2403" s="1">
        <v>2</v>
      </c>
      <c r="F2403" s="1">
        <v>1999</v>
      </c>
      <c r="G2403" s="1">
        <v>199.9</v>
      </c>
      <c r="H2403" s="1" t="s">
        <v>1812</v>
      </c>
      <c r="I2403" s="1" t="s">
        <v>1802</v>
      </c>
      <c r="J2403" s="1" t="s">
        <v>1802</v>
      </c>
      <c r="K2403" s="1" t="s">
        <v>1807</v>
      </c>
      <c r="L2403" s="1">
        <v>70</v>
      </c>
      <c r="M2403" s="1">
        <v>1547</v>
      </c>
      <c r="N2403">
        <f t="shared" si="333"/>
        <v>3798.1</v>
      </c>
      <c r="O2403">
        <f t="shared" si="334"/>
        <v>3094</v>
      </c>
      <c r="P2403">
        <f t="shared" si="335"/>
        <v>704.09999999999991</v>
      </c>
      <c r="Q2403">
        <f t="shared" si="336"/>
        <v>0.1853821647665938</v>
      </c>
      <c r="R2403">
        <f t="shared" si="337"/>
        <v>3798.1</v>
      </c>
      <c r="S2403">
        <f t="shared" si="338"/>
        <v>704.09999999999991</v>
      </c>
      <c r="T2403" t="str">
        <f t="shared" si="339"/>
        <v>Sep</v>
      </c>
      <c r="U2403" t="str">
        <f t="shared" si="340"/>
        <v>Sep-2024</v>
      </c>
      <c r="V2403" s="3">
        <f t="shared" si="341"/>
        <v>45536</v>
      </c>
      <c r="W2403" t="str">
        <f>VLOOKUP(D2403,Products!A:G,3,FALSE)</f>
        <v>Home &amp; Kitchen</v>
      </c>
      <c r="X2403" t="str">
        <f>VLOOKUP(D2403,Products!A:G,2,FALSE)</f>
        <v>Air Fryer</v>
      </c>
    </row>
    <row r="2404" spans="1:24">
      <c r="A2404" s="1" t="s">
        <v>4216</v>
      </c>
      <c r="B2404" s="2">
        <v>45488</v>
      </c>
      <c r="C2404" s="1" t="s">
        <v>1658</v>
      </c>
      <c r="D2404" s="1" t="s">
        <v>1768</v>
      </c>
      <c r="E2404" s="1">
        <v>4</v>
      </c>
      <c r="F2404" s="1">
        <v>399</v>
      </c>
      <c r="G2404" s="1">
        <v>0</v>
      </c>
      <c r="H2404" s="1" t="s">
        <v>1823</v>
      </c>
      <c r="I2404" s="1" t="s">
        <v>1815</v>
      </c>
      <c r="J2404" s="1" t="s">
        <v>1815</v>
      </c>
      <c r="K2404" s="1" t="s">
        <v>1803</v>
      </c>
      <c r="L2404" s="1">
        <v>100</v>
      </c>
      <c r="M2404" s="1">
        <v>322</v>
      </c>
      <c r="N2404">
        <f t="shared" si="333"/>
        <v>1596</v>
      </c>
      <c r="O2404">
        <f t="shared" si="334"/>
        <v>1288</v>
      </c>
      <c r="P2404">
        <f t="shared" si="335"/>
        <v>308</v>
      </c>
      <c r="Q2404">
        <f t="shared" si="336"/>
        <v>0.19298245614035087</v>
      </c>
      <c r="R2404">
        <f t="shared" si="337"/>
        <v>0</v>
      </c>
      <c r="S2404">
        <f t="shared" si="338"/>
        <v>0</v>
      </c>
      <c r="T2404" t="str">
        <f t="shared" si="339"/>
        <v>Jul</v>
      </c>
      <c r="U2404" t="str">
        <f t="shared" si="340"/>
        <v>Jul-2024</v>
      </c>
      <c r="V2404" s="3">
        <f t="shared" si="341"/>
        <v>45474</v>
      </c>
      <c r="W2404" t="str">
        <f>VLOOKUP(D2404,Products!A:G,3,FALSE)</f>
        <v>Beauty &amp; Personal Care</v>
      </c>
      <c r="X2404" t="str">
        <f>VLOOKUP(D2404,Products!A:G,2,FALSE)</f>
        <v>Skin Care Kit</v>
      </c>
    </row>
    <row r="2405" spans="1:24">
      <c r="A2405" s="1" t="s">
        <v>4217</v>
      </c>
      <c r="B2405" s="2">
        <v>45870</v>
      </c>
      <c r="C2405" s="1" t="s">
        <v>805</v>
      </c>
      <c r="D2405" s="1" t="s">
        <v>1726</v>
      </c>
      <c r="E2405" s="1">
        <v>1</v>
      </c>
      <c r="F2405" s="1">
        <v>599</v>
      </c>
      <c r="G2405" s="1">
        <v>89.85</v>
      </c>
      <c r="H2405" s="1" t="s">
        <v>1801</v>
      </c>
      <c r="I2405" s="1" t="s">
        <v>1802</v>
      </c>
      <c r="J2405" s="1" t="s">
        <v>1802</v>
      </c>
      <c r="K2405" s="1" t="s">
        <v>1807</v>
      </c>
      <c r="L2405" s="1">
        <v>100</v>
      </c>
      <c r="M2405" s="1">
        <v>358</v>
      </c>
      <c r="N2405">
        <f t="shared" si="333"/>
        <v>509.15</v>
      </c>
      <c r="O2405">
        <f t="shared" si="334"/>
        <v>358</v>
      </c>
      <c r="P2405">
        <f t="shared" si="335"/>
        <v>151.14999999999998</v>
      </c>
      <c r="Q2405">
        <f t="shared" si="336"/>
        <v>0.2968673278994402</v>
      </c>
      <c r="R2405">
        <f t="shared" si="337"/>
        <v>509.15</v>
      </c>
      <c r="S2405">
        <f t="shared" si="338"/>
        <v>151.14999999999998</v>
      </c>
      <c r="T2405" t="str">
        <f t="shared" si="339"/>
        <v>Aug</v>
      </c>
      <c r="U2405" t="str">
        <f t="shared" si="340"/>
        <v>Aug-2025</v>
      </c>
      <c r="V2405" s="3">
        <f t="shared" si="341"/>
        <v>45870</v>
      </c>
      <c r="W2405" t="str">
        <f>VLOOKUP(D2405,Products!A:G,3,FALSE)</f>
        <v>Home &amp; Kitchen</v>
      </c>
      <c r="X2405" t="str">
        <f>VLOOKUP(D2405,Products!A:G,2,FALSE)</f>
        <v>Mixer Grinder</v>
      </c>
    </row>
    <row r="2406" spans="1:24">
      <c r="A2406" s="1" t="s">
        <v>4218</v>
      </c>
      <c r="B2406" s="2">
        <v>45550</v>
      </c>
      <c r="C2406" s="1" t="s">
        <v>1464</v>
      </c>
      <c r="D2406" s="1" t="s">
        <v>1768</v>
      </c>
      <c r="E2406" s="1">
        <v>1</v>
      </c>
      <c r="F2406" s="1">
        <v>399</v>
      </c>
      <c r="G2406" s="1">
        <v>39.9</v>
      </c>
      <c r="H2406" s="1" t="s">
        <v>1805</v>
      </c>
      <c r="I2406" s="1" t="s">
        <v>1802</v>
      </c>
      <c r="J2406" s="1" t="s">
        <v>1802</v>
      </c>
      <c r="K2406" s="1" t="s">
        <v>1813</v>
      </c>
      <c r="L2406" s="1">
        <v>100</v>
      </c>
      <c r="M2406" s="1">
        <v>322</v>
      </c>
      <c r="N2406">
        <f t="shared" si="333"/>
        <v>359.1</v>
      </c>
      <c r="O2406">
        <f t="shared" si="334"/>
        <v>322</v>
      </c>
      <c r="P2406">
        <f t="shared" si="335"/>
        <v>37.100000000000023</v>
      </c>
      <c r="Q2406">
        <f t="shared" si="336"/>
        <v>0.10331384015594548</v>
      </c>
      <c r="R2406">
        <f t="shared" si="337"/>
        <v>359.1</v>
      </c>
      <c r="S2406">
        <f t="shared" si="338"/>
        <v>37.100000000000023</v>
      </c>
      <c r="T2406" t="str">
        <f t="shared" si="339"/>
        <v>Sep</v>
      </c>
      <c r="U2406" t="str">
        <f t="shared" si="340"/>
        <v>Sep-2024</v>
      </c>
      <c r="V2406" s="3">
        <f t="shared" si="341"/>
        <v>45536</v>
      </c>
      <c r="W2406" t="str">
        <f>VLOOKUP(D2406,Products!A:G,3,FALSE)</f>
        <v>Beauty &amp; Personal Care</v>
      </c>
      <c r="X2406" t="str">
        <f>VLOOKUP(D2406,Products!A:G,2,FALSE)</f>
        <v>Skin Care Kit</v>
      </c>
    </row>
    <row r="2407" spans="1:24">
      <c r="A2407" s="1" t="s">
        <v>4219</v>
      </c>
      <c r="B2407" s="2">
        <v>45402</v>
      </c>
      <c r="C2407" s="1" t="s">
        <v>485</v>
      </c>
      <c r="D2407" s="1" t="s">
        <v>1666</v>
      </c>
      <c r="E2407" s="1">
        <v>2</v>
      </c>
      <c r="F2407" s="1">
        <v>399</v>
      </c>
      <c r="G2407" s="1">
        <v>0</v>
      </c>
      <c r="H2407" s="1" t="s">
        <v>1805</v>
      </c>
      <c r="I2407" s="1" t="s">
        <v>1815</v>
      </c>
      <c r="J2407" s="1" t="s">
        <v>1815</v>
      </c>
      <c r="K2407" s="1" t="s">
        <v>1810</v>
      </c>
      <c r="L2407" s="1">
        <v>60</v>
      </c>
      <c r="M2407" s="1">
        <v>307</v>
      </c>
      <c r="N2407">
        <f t="shared" si="333"/>
        <v>798</v>
      </c>
      <c r="O2407">
        <f t="shared" si="334"/>
        <v>614</v>
      </c>
      <c r="P2407">
        <f t="shared" si="335"/>
        <v>184</v>
      </c>
      <c r="Q2407">
        <f t="shared" si="336"/>
        <v>0.23057644110275688</v>
      </c>
      <c r="R2407">
        <f t="shared" si="337"/>
        <v>0</v>
      </c>
      <c r="S2407">
        <f t="shared" si="338"/>
        <v>0</v>
      </c>
      <c r="T2407" t="str">
        <f t="shared" si="339"/>
        <v>Apr</v>
      </c>
      <c r="U2407" t="str">
        <f t="shared" si="340"/>
        <v>Apr-2024</v>
      </c>
      <c r="V2407" s="3">
        <f t="shared" si="341"/>
        <v>45383</v>
      </c>
      <c r="W2407" t="str">
        <f>VLOOKUP(D2407,Products!A:G,3,FALSE)</f>
        <v>Electronics</v>
      </c>
      <c r="X2407" t="str">
        <f>VLOOKUP(D2407,Products!A:G,2,FALSE)</f>
        <v>Smartphone</v>
      </c>
    </row>
    <row r="2408" spans="1:24">
      <c r="A2408" s="1" t="s">
        <v>4220</v>
      </c>
      <c r="B2408" s="2">
        <v>45540</v>
      </c>
      <c r="C2408" s="1" t="s">
        <v>245</v>
      </c>
      <c r="D2408" s="1" t="s">
        <v>1683</v>
      </c>
      <c r="E2408" s="1">
        <v>1</v>
      </c>
      <c r="F2408" s="1">
        <v>999</v>
      </c>
      <c r="G2408" s="1">
        <v>149.85</v>
      </c>
      <c r="H2408" s="1" t="s">
        <v>1805</v>
      </c>
      <c r="I2408" s="1" t="s">
        <v>1802</v>
      </c>
      <c r="J2408" s="1" t="s">
        <v>1802</v>
      </c>
      <c r="K2408" s="1" t="s">
        <v>1803</v>
      </c>
      <c r="L2408" s="1">
        <v>60</v>
      </c>
      <c r="M2408" s="1">
        <v>603</v>
      </c>
      <c r="N2408">
        <f t="shared" si="333"/>
        <v>849.15</v>
      </c>
      <c r="O2408">
        <f t="shared" si="334"/>
        <v>603</v>
      </c>
      <c r="P2408">
        <f t="shared" si="335"/>
        <v>246.14999999999998</v>
      </c>
      <c r="Q2408">
        <f t="shared" si="336"/>
        <v>0.28987811340752517</v>
      </c>
      <c r="R2408">
        <f t="shared" si="337"/>
        <v>849.15</v>
      </c>
      <c r="S2408">
        <f t="shared" si="338"/>
        <v>246.14999999999998</v>
      </c>
      <c r="T2408" t="str">
        <f t="shared" si="339"/>
        <v>Sep</v>
      </c>
      <c r="U2408" t="str">
        <f t="shared" si="340"/>
        <v>Sep-2024</v>
      </c>
      <c r="V2408" s="3">
        <f t="shared" si="341"/>
        <v>45536</v>
      </c>
      <c r="W2408" t="str">
        <f>VLOOKUP(D2408,Products!A:G,3,FALSE)</f>
        <v>Electronics</v>
      </c>
      <c r="X2408" t="str">
        <f>VLOOKUP(D2408,Products!A:G,2,FALSE)</f>
        <v>Smartwatch</v>
      </c>
    </row>
    <row r="2409" spans="1:24">
      <c r="A2409" s="1" t="s">
        <v>4221</v>
      </c>
      <c r="B2409" s="2">
        <v>45401</v>
      </c>
      <c r="C2409" s="1" t="s">
        <v>1432</v>
      </c>
      <c r="D2409" s="1" t="s">
        <v>1725</v>
      </c>
      <c r="E2409" s="1">
        <v>4</v>
      </c>
      <c r="F2409" s="1">
        <v>2499</v>
      </c>
      <c r="G2409" s="1">
        <v>1999.2</v>
      </c>
      <c r="H2409" s="1" t="s">
        <v>1821</v>
      </c>
      <c r="I2409" s="1" t="s">
        <v>1802</v>
      </c>
      <c r="J2409" s="1" t="s">
        <v>1802</v>
      </c>
      <c r="K2409" s="1" t="s">
        <v>1817</v>
      </c>
      <c r="L2409" s="1">
        <v>40</v>
      </c>
      <c r="M2409" s="1">
        <v>1833</v>
      </c>
      <c r="N2409">
        <f t="shared" si="333"/>
        <v>7996.8</v>
      </c>
      <c r="O2409">
        <f t="shared" si="334"/>
        <v>7332</v>
      </c>
      <c r="P2409">
        <f t="shared" si="335"/>
        <v>664.80000000000018</v>
      </c>
      <c r="Q2409">
        <f t="shared" si="336"/>
        <v>8.3133253301320542E-2</v>
      </c>
      <c r="R2409">
        <f t="shared" si="337"/>
        <v>7996.8</v>
      </c>
      <c r="S2409">
        <f t="shared" si="338"/>
        <v>664.80000000000018</v>
      </c>
      <c r="T2409" t="str">
        <f t="shared" si="339"/>
        <v>Apr</v>
      </c>
      <c r="U2409" t="str">
        <f t="shared" si="340"/>
        <v>Apr-2024</v>
      </c>
      <c r="V2409" s="3">
        <f t="shared" si="341"/>
        <v>45383</v>
      </c>
      <c r="W2409" t="str">
        <f>VLOOKUP(D2409,Products!A:G,3,FALSE)</f>
        <v>Home &amp; Kitchen</v>
      </c>
      <c r="X2409" t="str">
        <f>VLOOKUP(D2409,Products!A:G,2,FALSE)</f>
        <v>Mixer Grinder</v>
      </c>
    </row>
    <row r="2410" spans="1:24">
      <c r="A2410" s="1" t="s">
        <v>4222</v>
      </c>
      <c r="B2410" s="2">
        <v>45656</v>
      </c>
      <c r="C2410" s="1" t="s">
        <v>1606</v>
      </c>
      <c r="D2410" s="1" t="s">
        <v>1783</v>
      </c>
      <c r="E2410" s="1">
        <v>3</v>
      </c>
      <c r="F2410" s="1">
        <v>799</v>
      </c>
      <c r="G2410" s="1">
        <v>0</v>
      </c>
      <c r="H2410" s="1" t="s">
        <v>1821</v>
      </c>
      <c r="I2410" s="1" t="s">
        <v>1802</v>
      </c>
      <c r="J2410" s="1" t="s">
        <v>1802</v>
      </c>
      <c r="K2410" s="1" t="s">
        <v>1813</v>
      </c>
      <c r="L2410" s="1">
        <v>60</v>
      </c>
      <c r="M2410" s="1">
        <v>560</v>
      </c>
      <c r="N2410">
        <f t="shared" si="333"/>
        <v>2397</v>
      </c>
      <c r="O2410">
        <f t="shared" si="334"/>
        <v>1680</v>
      </c>
      <c r="P2410">
        <f t="shared" si="335"/>
        <v>717</v>
      </c>
      <c r="Q2410">
        <f t="shared" si="336"/>
        <v>0.29912390488110135</v>
      </c>
      <c r="R2410">
        <f t="shared" si="337"/>
        <v>2397</v>
      </c>
      <c r="S2410">
        <f t="shared" si="338"/>
        <v>717</v>
      </c>
      <c r="T2410" t="str">
        <f t="shared" si="339"/>
        <v>Dec</v>
      </c>
      <c r="U2410" t="str">
        <f t="shared" si="340"/>
        <v>Dec-2024</v>
      </c>
      <c r="V2410" s="3">
        <f t="shared" si="341"/>
        <v>45627</v>
      </c>
      <c r="W2410" t="str">
        <f>VLOOKUP(D2410,Products!A:G,3,FALSE)</f>
        <v>Sports &amp; Fitness</v>
      </c>
      <c r="X2410" t="str">
        <f>VLOOKUP(D2410,Products!A:G,2,FALSE)</f>
        <v>Running Shoes</v>
      </c>
    </row>
    <row r="2411" spans="1:24">
      <c r="A2411" s="1" t="s">
        <v>4223</v>
      </c>
      <c r="B2411" s="2">
        <v>45938</v>
      </c>
      <c r="C2411" s="1" t="s">
        <v>925</v>
      </c>
      <c r="D2411" s="1" t="s">
        <v>1695</v>
      </c>
      <c r="E2411" s="1">
        <v>3</v>
      </c>
      <c r="F2411" s="1">
        <v>1999</v>
      </c>
      <c r="G2411" s="1">
        <v>599.70000000000005</v>
      </c>
      <c r="H2411" s="1" t="s">
        <v>1801</v>
      </c>
      <c r="I2411" s="1" t="s">
        <v>1802</v>
      </c>
      <c r="J2411" s="1" t="s">
        <v>1802</v>
      </c>
      <c r="K2411" s="1" t="s">
        <v>1817</v>
      </c>
      <c r="L2411" s="1">
        <v>50</v>
      </c>
      <c r="M2411" s="1">
        <v>1597</v>
      </c>
      <c r="N2411">
        <f t="shared" si="333"/>
        <v>5397.3</v>
      </c>
      <c r="O2411">
        <f t="shared" si="334"/>
        <v>4791</v>
      </c>
      <c r="P2411">
        <f t="shared" si="335"/>
        <v>606.30000000000018</v>
      </c>
      <c r="Q2411">
        <f t="shared" si="336"/>
        <v>0.11233394475015289</v>
      </c>
      <c r="R2411">
        <f t="shared" si="337"/>
        <v>5397.3</v>
      </c>
      <c r="S2411">
        <f t="shared" si="338"/>
        <v>606.30000000000018</v>
      </c>
      <c r="T2411" t="str">
        <f t="shared" si="339"/>
        <v>Oct</v>
      </c>
      <c r="U2411" t="str">
        <f t="shared" si="340"/>
        <v>Oct-2025</v>
      </c>
      <c r="V2411" s="3">
        <f t="shared" si="341"/>
        <v>45931</v>
      </c>
      <c r="W2411" t="str">
        <f>VLOOKUP(D2411,Products!A:G,3,FALSE)</f>
        <v>Electronics</v>
      </c>
      <c r="X2411" t="str">
        <f>VLOOKUP(D2411,Products!A:G,2,FALSE)</f>
        <v>Power Bank</v>
      </c>
    </row>
    <row r="2412" spans="1:24">
      <c r="A2412" s="1" t="s">
        <v>4224</v>
      </c>
      <c r="B2412" s="2">
        <v>45698</v>
      </c>
      <c r="C2412" s="1" t="s">
        <v>1346</v>
      </c>
      <c r="D2412" s="1" t="s">
        <v>1690</v>
      </c>
      <c r="E2412" s="1">
        <v>4</v>
      </c>
      <c r="F2412" s="1">
        <v>6999</v>
      </c>
      <c r="G2412" s="1">
        <v>0</v>
      </c>
      <c r="H2412" s="1" t="s">
        <v>1821</v>
      </c>
      <c r="I2412" s="1" t="s">
        <v>1815</v>
      </c>
      <c r="J2412" s="1" t="s">
        <v>1815</v>
      </c>
      <c r="K2412" s="1" t="s">
        <v>1817</v>
      </c>
      <c r="L2412" s="1">
        <v>40</v>
      </c>
      <c r="M2412" s="1">
        <v>4046</v>
      </c>
      <c r="N2412">
        <f t="shared" si="333"/>
        <v>27996</v>
      </c>
      <c r="O2412">
        <f t="shared" si="334"/>
        <v>16184</v>
      </c>
      <c r="P2412">
        <f t="shared" si="335"/>
        <v>11812</v>
      </c>
      <c r="Q2412">
        <f t="shared" si="336"/>
        <v>0.42191741677382483</v>
      </c>
      <c r="R2412">
        <f t="shared" si="337"/>
        <v>0</v>
      </c>
      <c r="S2412">
        <f t="shared" si="338"/>
        <v>0</v>
      </c>
      <c r="T2412" t="str">
        <f t="shared" si="339"/>
        <v>Feb</v>
      </c>
      <c r="U2412" t="str">
        <f t="shared" si="340"/>
        <v>Feb-2025</v>
      </c>
      <c r="V2412" s="3">
        <f t="shared" si="341"/>
        <v>45689</v>
      </c>
      <c r="W2412" t="str">
        <f>VLOOKUP(D2412,Products!A:G,3,FALSE)</f>
        <v>Electronics</v>
      </c>
      <c r="X2412" t="str">
        <f>VLOOKUP(D2412,Products!A:G,2,FALSE)</f>
        <v>Power Bank</v>
      </c>
    </row>
    <row r="2413" spans="1:24">
      <c r="A2413" s="1" t="s">
        <v>4225</v>
      </c>
      <c r="B2413" s="2">
        <v>45819</v>
      </c>
      <c r="C2413" s="1" t="s">
        <v>1626</v>
      </c>
      <c r="D2413" s="1" t="s">
        <v>1747</v>
      </c>
      <c r="E2413" s="1">
        <v>4</v>
      </c>
      <c r="F2413" s="1">
        <v>999</v>
      </c>
      <c r="G2413" s="1">
        <v>0</v>
      </c>
      <c r="H2413" s="1" t="s">
        <v>1821</v>
      </c>
      <c r="I2413" s="1" t="s">
        <v>1815</v>
      </c>
      <c r="J2413" s="1" t="s">
        <v>1815</v>
      </c>
      <c r="K2413" s="1" t="s">
        <v>1813</v>
      </c>
      <c r="L2413" s="1">
        <v>50</v>
      </c>
      <c r="M2413" s="1">
        <v>744</v>
      </c>
      <c r="N2413">
        <f t="shared" si="333"/>
        <v>3996</v>
      </c>
      <c r="O2413">
        <f t="shared" si="334"/>
        <v>2976</v>
      </c>
      <c r="P2413">
        <f t="shared" si="335"/>
        <v>1020</v>
      </c>
      <c r="Q2413">
        <f t="shared" si="336"/>
        <v>0.25525525525525528</v>
      </c>
      <c r="R2413">
        <f t="shared" si="337"/>
        <v>0</v>
      </c>
      <c r="S2413">
        <f t="shared" si="338"/>
        <v>0</v>
      </c>
      <c r="T2413" t="str">
        <f t="shared" si="339"/>
        <v>Jun</v>
      </c>
      <c r="U2413" t="str">
        <f t="shared" si="340"/>
        <v>Jun-2025</v>
      </c>
      <c r="V2413" s="3">
        <f t="shared" si="341"/>
        <v>45809</v>
      </c>
      <c r="W2413" t="str">
        <f>VLOOKUP(D2413,Products!A:G,3,FALSE)</f>
        <v>Home &amp; Kitchen</v>
      </c>
      <c r="X2413" t="str">
        <f>VLOOKUP(D2413,Products!A:G,2,FALSE)</f>
        <v>Storage Box</v>
      </c>
    </row>
    <row r="2414" spans="1:24">
      <c r="A2414" s="1" t="s">
        <v>4226</v>
      </c>
      <c r="B2414" s="2">
        <v>45616</v>
      </c>
      <c r="C2414" s="1" t="s">
        <v>821</v>
      </c>
      <c r="D2414" s="1" t="s">
        <v>1682</v>
      </c>
      <c r="E2414" s="1">
        <v>2</v>
      </c>
      <c r="F2414" s="1">
        <v>1599</v>
      </c>
      <c r="G2414" s="1">
        <v>0</v>
      </c>
      <c r="H2414" s="1" t="s">
        <v>1801</v>
      </c>
      <c r="I2414" s="1" t="s">
        <v>1802</v>
      </c>
      <c r="J2414" s="1" t="s">
        <v>1802</v>
      </c>
      <c r="K2414" s="1" t="s">
        <v>1803</v>
      </c>
      <c r="L2414" s="1">
        <v>60</v>
      </c>
      <c r="M2414" s="1">
        <v>1169</v>
      </c>
      <c r="N2414">
        <f t="shared" si="333"/>
        <v>3198</v>
      </c>
      <c r="O2414">
        <f t="shared" si="334"/>
        <v>2338</v>
      </c>
      <c r="P2414">
        <f t="shared" si="335"/>
        <v>860</v>
      </c>
      <c r="Q2414">
        <f t="shared" si="336"/>
        <v>0.26891807379612259</v>
      </c>
      <c r="R2414">
        <f t="shared" si="337"/>
        <v>3198</v>
      </c>
      <c r="S2414">
        <f t="shared" si="338"/>
        <v>860</v>
      </c>
      <c r="T2414" t="str">
        <f t="shared" si="339"/>
        <v>Nov</v>
      </c>
      <c r="U2414" t="str">
        <f t="shared" si="340"/>
        <v>Nov-2024</v>
      </c>
      <c r="V2414" s="3">
        <f t="shared" si="341"/>
        <v>45597</v>
      </c>
      <c r="W2414" t="str">
        <f>VLOOKUP(D2414,Products!A:G,3,FALSE)</f>
        <v>Electronics</v>
      </c>
      <c r="X2414" t="str">
        <f>VLOOKUP(D2414,Products!A:G,2,FALSE)</f>
        <v>Headphones</v>
      </c>
    </row>
    <row r="2415" spans="1:24">
      <c r="A2415" s="1" t="s">
        <v>4227</v>
      </c>
      <c r="B2415" s="2">
        <v>45912</v>
      </c>
      <c r="C2415" s="1" t="s">
        <v>1044</v>
      </c>
      <c r="D2415" s="1" t="s">
        <v>1683</v>
      </c>
      <c r="E2415" s="1">
        <v>2</v>
      </c>
      <c r="F2415" s="1">
        <v>999</v>
      </c>
      <c r="G2415" s="1">
        <v>99.9</v>
      </c>
      <c r="H2415" s="1" t="s">
        <v>1823</v>
      </c>
      <c r="I2415" s="1" t="s">
        <v>1802</v>
      </c>
      <c r="J2415" s="1" t="s">
        <v>1809</v>
      </c>
      <c r="K2415" s="1" t="s">
        <v>1813</v>
      </c>
      <c r="L2415" s="1">
        <v>80</v>
      </c>
      <c r="M2415" s="1">
        <v>603</v>
      </c>
      <c r="N2415">
        <f t="shared" si="333"/>
        <v>1898.1</v>
      </c>
      <c r="O2415">
        <f t="shared" si="334"/>
        <v>1206</v>
      </c>
      <c r="P2415">
        <f t="shared" si="335"/>
        <v>692.09999999999991</v>
      </c>
      <c r="Q2415">
        <f t="shared" si="336"/>
        <v>0.3646277856804172</v>
      </c>
      <c r="R2415">
        <f t="shared" si="337"/>
        <v>1898.1</v>
      </c>
      <c r="S2415">
        <f t="shared" si="338"/>
        <v>692.09999999999991</v>
      </c>
      <c r="T2415" t="str">
        <f t="shared" si="339"/>
        <v>Sep</v>
      </c>
      <c r="U2415" t="str">
        <f t="shared" si="340"/>
        <v>Sep-2025</v>
      </c>
      <c r="V2415" s="3">
        <f t="shared" si="341"/>
        <v>45901</v>
      </c>
      <c r="W2415" t="str">
        <f>VLOOKUP(D2415,Products!A:G,3,FALSE)</f>
        <v>Electronics</v>
      </c>
      <c r="X2415" t="str">
        <f>VLOOKUP(D2415,Products!A:G,2,FALSE)</f>
        <v>Smartwatch</v>
      </c>
    </row>
    <row r="2416" spans="1:24">
      <c r="A2416" s="1" t="s">
        <v>4228</v>
      </c>
      <c r="B2416" s="2">
        <v>45320</v>
      </c>
      <c r="C2416" s="1" t="s">
        <v>993</v>
      </c>
      <c r="D2416" s="1" t="s">
        <v>1686</v>
      </c>
      <c r="E2416" s="1">
        <v>2</v>
      </c>
      <c r="F2416" s="1">
        <v>1299</v>
      </c>
      <c r="G2416" s="1">
        <v>0</v>
      </c>
      <c r="H2416" s="1" t="s">
        <v>1821</v>
      </c>
      <c r="I2416" s="1" t="s">
        <v>1815</v>
      </c>
      <c r="J2416" s="1" t="s">
        <v>1815</v>
      </c>
      <c r="K2416" s="1" t="s">
        <v>1813</v>
      </c>
      <c r="L2416" s="1">
        <v>80</v>
      </c>
      <c r="M2416" s="1">
        <v>881</v>
      </c>
      <c r="N2416">
        <f t="shared" si="333"/>
        <v>2598</v>
      </c>
      <c r="O2416">
        <f t="shared" si="334"/>
        <v>1762</v>
      </c>
      <c r="P2416">
        <f t="shared" si="335"/>
        <v>836</v>
      </c>
      <c r="Q2416">
        <f t="shared" si="336"/>
        <v>0.32178598922247881</v>
      </c>
      <c r="R2416">
        <f t="shared" si="337"/>
        <v>0</v>
      </c>
      <c r="S2416">
        <f t="shared" si="338"/>
        <v>0</v>
      </c>
      <c r="T2416" t="str">
        <f t="shared" si="339"/>
        <v>Jan</v>
      </c>
      <c r="U2416" t="str">
        <f t="shared" si="340"/>
        <v>Jan-2024</v>
      </c>
      <c r="V2416" s="3">
        <f t="shared" si="341"/>
        <v>45292</v>
      </c>
      <c r="W2416" t="str">
        <f>VLOOKUP(D2416,Products!A:G,3,FALSE)</f>
        <v>Electronics</v>
      </c>
      <c r="X2416" t="str">
        <f>VLOOKUP(D2416,Products!A:G,2,FALSE)</f>
        <v>Smartwatch</v>
      </c>
    </row>
    <row r="2417" spans="1:24">
      <c r="A2417" s="1" t="s">
        <v>4229</v>
      </c>
      <c r="B2417" s="2">
        <v>45301</v>
      </c>
      <c r="C2417" s="1" t="s">
        <v>950</v>
      </c>
      <c r="D2417" s="1" t="s">
        <v>1696</v>
      </c>
      <c r="E2417" s="1">
        <v>1</v>
      </c>
      <c r="F2417" s="1">
        <v>799</v>
      </c>
      <c r="G2417" s="1">
        <v>79.900000000000006</v>
      </c>
      <c r="H2417" s="1" t="s">
        <v>1805</v>
      </c>
      <c r="I2417" s="1" t="s">
        <v>1802</v>
      </c>
      <c r="J2417" s="1" t="s">
        <v>1802</v>
      </c>
      <c r="K2417" s="1" t="s">
        <v>1813</v>
      </c>
      <c r="L2417" s="1">
        <v>50</v>
      </c>
      <c r="M2417" s="1">
        <v>613</v>
      </c>
      <c r="N2417">
        <f t="shared" si="333"/>
        <v>719.1</v>
      </c>
      <c r="O2417">
        <f t="shared" si="334"/>
        <v>613</v>
      </c>
      <c r="P2417">
        <f t="shared" si="335"/>
        <v>106.10000000000002</v>
      </c>
      <c r="Q2417">
        <f t="shared" si="336"/>
        <v>0.14754554303991102</v>
      </c>
      <c r="R2417">
        <f t="shared" si="337"/>
        <v>719.1</v>
      </c>
      <c r="S2417">
        <f t="shared" si="338"/>
        <v>106.10000000000002</v>
      </c>
      <c r="T2417" t="str">
        <f t="shared" si="339"/>
        <v>Jan</v>
      </c>
      <c r="U2417" t="str">
        <f t="shared" si="340"/>
        <v>Jan-2024</v>
      </c>
      <c r="V2417" s="3">
        <f t="shared" si="341"/>
        <v>45292</v>
      </c>
      <c r="W2417" t="str">
        <f>VLOOKUP(D2417,Products!A:G,3,FALSE)</f>
        <v>Fashion</v>
      </c>
      <c r="X2417" t="str">
        <f>VLOOKUP(D2417,Products!A:G,2,FALSE)</f>
        <v>T-Shirt</v>
      </c>
    </row>
    <row r="2418" spans="1:24">
      <c r="A2418" s="1" t="s">
        <v>4230</v>
      </c>
      <c r="B2418" s="2">
        <v>45598</v>
      </c>
      <c r="C2418" s="1" t="s">
        <v>1046</v>
      </c>
      <c r="D2418" s="1" t="s">
        <v>1693</v>
      </c>
      <c r="E2418" s="1">
        <v>3</v>
      </c>
      <c r="F2418" s="1">
        <v>499</v>
      </c>
      <c r="G2418" s="1">
        <v>74.849999999999994</v>
      </c>
      <c r="H2418" s="1" t="s">
        <v>1805</v>
      </c>
      <c r="I2418" s="1" t="s">
        <v>1802</v>
      </c>
      <c r="J2418" s="1" t="s">
        <v>1802</v>
      </c>
      <c r="K2418" s="1" t="s">
        <v>1813</v>
      </c>
      <c r="L2418" s="1">
        <v>50</v>
      </c>
      <c r="M2418" s="1">
        <v>391</v>
      </c>
      <c r="N2418">
        <f t="shared" si="333"/>
        <v>1422.15</v>
      </c>
      <c r="O2418">
        <f t="shared" si="334"/>
        <v>1173</v>
      </c>
      <c r="P2418">
        <f t="shared" si="335"/>
        <v>249.15000000000009</v>
      </c>
      <c r="Q2418">
        <f t="shared" si="336"/>
        <v>0.17519249024364525</v>
      </c>
      <c r="R2418">
        <f t="shared" si="337"/>
        <v>1422.15</v>
      </c>
      <c r="S2418">
        <f t="shared" si="338"/>
        <v>249.15000000000009</v>
      </c>
      <c r="T2418" t="str">
        <f t="shared" si="339"/>
        <v>Nov</v>
      </c>
      <c r="U2418" t="str">
        <f t="shared" si="340"/>
        <v>Nov-2024</v>
      </c>
      <c r="V2418" s="3">
        <f t="shared" si="341"/>
        <v>45597</v>
      </c>
      <c r="W2418" t="str">
        <f>VLOOKUP(D2418,Products!A:G,3,FALSE)</f>
        <v>Electronics</v>
      </c>
      <c r="X2418" t="str">
        <f>VLOOKUP(D2418,Products!A:G,2,FALSE)</f>
        <v>Power Bank</v>
      </c>
    </row>
    <row r="2419" spans="1:24">
      <c r="A2419" s="1" t="s">
        <v>4231</v>
      </c>
      <c r="B2419" s="2">
        <v>45303</v>
      </c>
      <c r="C2419" s="1" t="s">
        <v>1054</v>
      </c>
      <c r="D2419" s="1" t="s">
        <v>1717</v>
      </c>
      <c r="E2419" s="1">
        <v>1</v>
      </c>
      <c r="F2419" s="1">
        <v>399</v>
      </c>
      <c r="G2419" s="1">
        <v>59.85</v>
      </c>
      <c r="H2419" s="1" t="s">
        <v>1821</v>
      </c>
      <c r="I2419" s="1" t="s">
        <v>1802</v>
      </c>
      <c r="J2419" s="1" t="s">
        <v>1802</v>
      </c>
      <c r="K2419" s="1" t="s">
        <v>1813</v>
      </c>
      <c r="L2419" s="1">
        <v>70</v>
      </c>
      <c r="M2419" s="1">
        <v>226</v>
      </c>
      <c r="N2419">
        <f t="shared" si="333"/>
        <v>339.15</v>
      </c>
      <c r="O2419">
        <f t="shared" si="334"/>
        <v>226</v>
      </c>
      <c r="P2419">
        <f t="shared" si="335"/>
        <v>113.14999999999998</v>
      </c>
      <c r="Q2419">
        <f t="shared" si="336"/>
        <v>0.33362818811735218</v>
      </c>
      <c r="R2419">
        <f t="shared" si="337"/>
        <v>339.15</v>
      </c>
      <c r="S2419">
        <f t="shared" si="338"/>
        <v>113.14999999999998</v>
      </c>
      <c r="T2419" t="str">
        <f t="shared" si="339"/>
        <v>Jan</v>
      </c>
      <c r="U2419" t="str">
        <f t="shared" si="340"/>
        <v>Jan-2024</v>
      </c>
      <c r="V2419" s="3">
        <f t="shared" si="341"/>
        <v>45292</v>
      </c>
      <c r="W2419" t="str">
        <f>VLOOKUP(D2419,Products!A:G,3,FALSE)</f>
        <v>Fashion</v>
      </c>
      <c r="X2419" t="str">
        <f>VLOOKUP(D2419,Products!A:G,2,FALSE)</f>
        <v>Backpack</v>
      </c>
    </row>
    <row r="2420" spans="1:24">
      <c r="A2420" s="1" t="s">
        <v>4232</v>
      </c>
      <c r="B2420" s="2">
        <v>45331</v>
      </c>
      <c r="C2420" s="1" t="s">
        <v>1073</v>
      </c>
      <c r="D2420" s="1" t="s">
        <v>1726</v>
      </c>
      <c r="E2420" s="1">
        <v>2</v>
      </c>
      <c r="F2420" s="1">
        <v>599</v>
      </c>
      <c r="G2420" s="1">
        <v>299.5</v>
      </c>
      <c r="H2420" s="1" t="s">
        <v>1805</v>
      </c>
      <c r="I2420" s="1" t="s">
        <v>1802</v>
      </c>
      <c r="J2420" s="1" t="s">
        <v>1809</v>
      </c>
      <c r="K2420" s="1" t="s">
        <v>1813</v>
      </c>
      <c r="L2420" s="1">
        <v>40</v>
      </c>
      <c r="M2420" s="1">
        <v>358</v>
      </c>
      <c r="N2420">
        <f t="shared" si="333"/>
        <v>898.5</v>
      </c>
      <c r="O2420">
        <f t="shared" si="334"/>
        <v>716</v>
      </c>
      <c r="P2420">
        <f t="shared" si="335"/>
        <v>182.5</v>
      </c>
      <c r="Q2420">
        <f t="shared" si="336"/>
        <v>0.20311630495269895</v>
      </c>
      <c r="R2420">
        <f t="shared" si="337"/>
        <v>898.5</v>
      </c>
      <c r="S2420">
        <f t="shared" si="338"/>
        <v>182.5</v>
      </c>
      <c r="T2420" t="str">
        <f t="shared" si="339"/>
        <v>Feb</v>
      </c>
      <c r="U2420" t="str">
        <f t="shared" si="340"/>
        <v>Feb-2024</v>
      </c>
      <c r="V2420" s="3">
        <f t="shared" si="341"/>
        <v>45323</v>
      </c>
      <c r="W2420" t="str">
        <f>VLOOKUP(D2420,Products!A:G,3,FALSE)</f>
        <v>Home &amp; Kitchen</v>
      </c>
      <c r="X2420" t="str">
        <f>VLOOKUP(D2420,Products!A:G,2,FALSE)</f>
        <v>Mixer Grinder</v>
      </c>
    </row>
    <row r="2421" spans="1:24">
      <c r="A2421" s="1" t="s">
        <v>4233</v>
      </c>
      <c r="B2421" s="2">
        <v>45667</v>
      </c>
      <c r="C2421" s="1" t="s">
        <v>1229</v>
      </c>
      <c r="D2421" s="1" t="s">
        <v>1740</v>
      </c>
      <c r="E2421" s="1">
        <v>3</v>
      </c>
      <c r="F2421" s="1">
        <v>4999</v>
      </c>
      <c r="G2421" s="1">
        <v>0</v>
      </c>
      <c r="H2421" s="1" t="s">
        <v>1812</v>
      </c>
      <c r="I2421" s="1" t="s">
        <v>1815</v>
      </c>
      <c r="J2421" s="1" t="s">
        <v>1815</v>
      </c>
      <c r="K2421" s="1" t="s">
        <v>1803</v>
      </c>
      <c r="L2421" s="1">
        <v>80</v>
      </c>
      <c r="M2421" s="1">
        <v>2912</v>
      </c>
      <c r="N2421">
        <f t="shared" si="333"/>
        <v>14997</v>
      </c>
      <c r="O2421">
        <f t="shared" si="334"/>
        <v>8736</v>
      </c>
      <c r="P2421">
        <f t="shared" si="335"/>
        <v>6261</v>
      </c>
      <c r="Q2421">
        <f t="shared" si="336"/>
        <v>0.41748349669933987</v>
      </c>
      <c r="R2421">
        <f t="shared" si="337"/>
        <v>0</v>
      </c>
      <c r="S2421">
        <f t="shared" si="338"/>
        <v>0</v>
      </c>
      <c r="T2421" t="str">
        <f t="shared" si="339"/>
        <v>Jan</v>
      </c>
      <c r="U2421" t="str">
        <f t="shared" si="340"/>
        <v>Jan-2025</v>
      </c>
      <c r="V2421" s="3">
        <f t="shared" si="341"/>
        <v>45658</v>
      </c>
      <c r="W2421" t="str">
        <f>VLOOKUP(D2421,Products!A:G,3,FALSE)</f>
        <v>Home &amp; Kitchen</v>
      </c>
      <c r="X2421" t="str">
        <f>VLOOKUP(D2421,Products!A:G,2,FALSE)</f>
        <v>Bedsheet</v>
      </c>
    </row>
    <row r="2422" spans="1:24">
      <c r="A2422" s="1" t="s">
        <v>4234</v>
      </c>
      <c r="B2422" s="2">
        <v>45375</v>
      </c>
      <c r="C2422" s="1" t="s">
        <v>1623</v>
      </c>
      <c r="D2422" s="1" t="s">
        <v>1733</v>
      </c>
      <c r="E2422" s="1">
        <v>1</v>
      </c>
      <c r="F2422" s="1">
        <v>799</v>
      </c>
      <c r="G2422" s="1">
        <v>0</v>
      </c>
      <c r="H2422" s="1" t="s">
        <v>1801</v>
      </c>
      <c r="I2422" s="1" t="s">
        <v>1815</v>
      </c>
      <c r="J2422" s="1" t="s">
        <v>1815</v>
      </c>
      <c r="K2422" s="1" t="s">
        <v>1817</v>
      </c>
      <c r="L2422" s="1">
        <v>100</v>
      </c>
      <c r="M2422" s="1">
        <v>538</v>
      </c>
      <c r="N2422">
        <f t="shared" si="333"/>
        <v>799</v>
      </c>
      <c r="O2422">
        <f t="shared" si="334"/>
        <v>538</v>
      </c>
      <c r="P2422">
        <f t="shared" si="335"/>
        <v>261</v>
      </c>
      <c r="Q2422">
        <f t="shared" si="336"/>
        <v>0.32665832290362956</v>
      </c>
      <c r="R2422">
        <f t="shared" si="337"/>
        <v>0</v>
      </c>
      <c r="S2422">
        <f t="shared" si="338"/>
        <v>0</v>
      </c>
      <c r="T2422" t="str">
        <f t="shared" si="339"/>
        <v>Mar</v>
      </c>
      <c r="U2422" t="str">
        <f t="shared" si="340"/>
        <v>Mar-2024</v>
      </c>
      <c r="V2422" s="3">
        <f t="shared" si="341"/>
        <v>45352</v>
      </c>
      <c r="W2422" t="str">
        <f>VLOOKUP(D2422,Products!A:G,3,FALSE)</f>
        <v>Home &amp; Kitchen</v>
      </c>
      <c r="X2422" t="str">
        <f>VLOOKUP(D2422,Products!A:G,2,FALSE)</f>
        <v>Cookware Set</v>
      </c>
    </row>
    <row r="2423" spans="1:24">
      <c r="A2423" s="1" t="s">
        <v>4235</v>
      </c>
      <c r="B2423" s="2">
        <v>45643</v>
      </c>
      <c r="C2423" s="1" t="s">
        <v>527</v>
      </c>
      <c r="D2423" s="1" t="s">
        <v>1785</v>
      </c>
      <c r="E2423" s="1">
        <v>2</v>
      </c>
      <c r="F2423" s="1">
        <v>2999</v>
      </c>
      <c r="G2423" s="1">
        <v>599.79999999999995</v>
      </c>
      <c r="H2423" s="1" t="s">
        <v>1801</v>
      </c>
      <c r="I2423" s="1" t="s">
        <v>1802</v>
      </c>
      <c r="J2423" s="1" t="s">
        <v>1802</v>
      </c>
      <c r="K2423" s="1" t="s">
        <v>1807</v>
      </c>
      <c r="L2423" s="1">
        <v>100</v>
      </c>
      <c r="M2423" s="1">
        <v>2453</v>
      </c>
      <c r="N2423">
        <f t="shared" si="333"/>
        <v>5398.2</v>
      </c>
      <c r="O2423">
        <f t="shared" si="334"/>
        <v>4906</v>
      </c>
      <c r="P2423">
        <f t="shared" si="335"/>
        <v>492.19999999999982</v>
      </c>
      <c r="Q2423">
        <f t="shared" si="336"/>
        <v>9.1178540995146495E-2</v>
      </c>
      <c r="R2423">
        <f t="shared" si="337"/>
        <v>5398.2</v>
      </c>
      <c r="S2423">
        <f t="shared" si="338"/>
        <v>492.19999999999982</v>
      </c>
      <c r="T2423" t="str">
        <f t="shared" si="339"/>
        <v>Dec</v>
      </c>
      <c r="U2423" t="str">
        <f t="shared" si="340"/>
        <v>Dec-2024</v>
      </c>
      <c r="V2423" s="3">
        <f t="shared" si="341"/>
        <v>45627</v>
      </c>
      <c r="W2423" t="str">
        <f>VLOOKUP(D2423,Products!A:G,3,FALSE)</f>
        <v>Sports &amp; Fitness</v>
      </c>
      <c r="X2423" t="str">
        <f>VLOOKUP(D2423,Products!A:G,2,FALSE)</f>
        <v>Dumbbells</v>
      </c>
    </row>
    <row r="2424" spans="1:24">
      <c r="A2424" s="1" t="s">
        <v>4236</v>
      </c>
      <c r="B2424" s="2">
        <v>45788</v>
      </c>
      <c r="C2424" s="1" t="s">
        <v>994</v>
      </c>
      <c r="D2424" s="1" t="s">
        <v>1799</v>
      </c>
      <c r="E2424" s="1">
        <v>2</v>
      </c>
      <c r="F2424" s="1">
        <v>4999</v>
      </c>
      <c r="G2424" s="1">
        <v>499.9</v>
      </c>
      <c r="H2424" s="1" t="s">
        <v>1823</v>
      </c>
      <c r="I2424" s="1" t="s">
        <v>1802</v>
      </c>
      <c r="J2424" s="1" t="s">
        <v>1809</v>
      </c>
      <c r="K2424" s="1" t="s">
        <v>1810</v>
      </c>
      <c r="L2424" s="1">
        <v>80</v>
      </c>
      <c r="M2424" s="1">
        <v>3463</v>
      </c>
      <c r="N2424">
        <f t="shared" si="333"/>
        <v>9498.1</v>
      </c>
      <c r="O2424">
        <f t="shared" si="334"/>
        <v>6926</v>
      </c>
      <c r="P2424">
        <f t="shared" si="335"/>
        <v>2572.1000000000004</v>
      </c>
      <c r="Q2424">
        <f t="shared" si="336"/>
        <v>0.27080152872679802</v>
      </c>
      <c r="R2424">
        <f t="shared" si="337"/>
        <v>9498.1</v>
      </c>
      <c r="S2424">
        <f t="shared" si="338"/>
        <v>2572.1000000000004</v>
      </c>
      <c r="T2424" t="str">
        <f t="shared" si="339"/>
        <v>May</v>
      </c>
      <c r="U2424" t="str">
        <f t="shared" si="340"/>
        <v>May-2025</v>
      </c>
      <c r="V2424" s="3">
        <f t="shared" si="341"/>
        <v>45778</v>
      </c>
      <c r="W2424" t="str">
        <f>VLOOKUP(D2424,Products!A:G,3,FALSE)</f>
        <v>Sports &amp; Fitness</v>
      </c>
      <c r="X2424" t="str">
        <f>VLOOKUP(D2424,Products!A:G,2,FALSE)</f>
        <v>Cricket Bat</v>
      </c>
    </row>
    <row r="2425" spans="1:24">
      <c r="A2425" s="1" t="s">
        <v>4237</v>
      </c>
      <c r="B2425" s="2">
        <v>45713</v>
      </c>
      <c r="C2425" s="1" t="s">
        <v>505</v>
      </c>
      <c r="D2425" s="1" t="s">
        <v>1737</v>
      </c>
      <c r="E2425" s="1">
        <v>1</v>
      </c>
      <c r="F2425" s="1">
        <v>499</v>
      </c>
      <c r="G2425" s="1">
        <v>74.849999999999994</v>
      </c>
      <c r="H2425" s="1" t="s">
        <v>1823</v>
      </c>
      <c r="I2425" s="1" t="s">
        <v>1802</v>
      </c>
      <c r="J2425" s="1" t="s">
        <v>1802</v>
      </c>
      <c r="K2425" s="1" t="s">
        <v>1813</v>
      </c>
      <c r="L2425" s="1">
        <v>100</v>
      </c>
      <c r="M2425" s="1">
        <v>320</v>
      </c>
      <c r="N2425">
        <f t="shared" si="333"/>
        <v>424.15</v>
      </c>
      <c r="O2425">
        <f t="shared" si="334"/>
        <v>320</v>
      </c>
      <c r="P2425">
        <f t="shared" si="335"/>
        <v>104.14999999999998</v>
      </c>
      <c r="Q2425">
        <f t="shared" si="336"/>
        <v>0.24554992337616405</v>
      </c>
      <c r="R2425">
        <f t="shared" si="337"/>
        <v>424.15</v>
      </c>
      <c r="S2425">
        <f t="shared" si="338"/>
        <v>104.14999999999998</v>
      </c>
      <c r="T2425" t="str">
        <f t="shared" si="339"/>
        <v>Feb</v>
      </c>
      <c r="U2425" t="str">
        <f t="shared" si="340"/>
        <v>Feb-2025</v>
      </c>
      <c r="V2425" s="3">
        <f t="shared" si="341"/>
        <v>45689</v>
      </c>
      <c r="W2425" t="str">
        <f>VLOOKUP(D2425,Products!A:G,3,FALSE)</f>
        <v>Home &amp; Kitchen</v>
      </c>
      <c r="X2425" t="str">
        <f>VLOOKUP(D2425,Products!A:G,2,FALSE)</f>
        <v>Cookware Set</v>
      </c>
    </row>
    <row r="2426" spans="1:24">
      <c r="A2426" s="1" t="s">
        <v>4238</v>
      </c>
      <c r="B2426" s="2">
        <v>45578</v>
      </c>
      <c r="C2426" s="1" t="s">
        <v>1419</v>
      </c>
      <c r="D2426" s="1" t="s">
        <v>1737</v>
      </c>
      <c r="E2426" s="1">
        <v>1</v>
      </c>
      <c r="F2426" s="1">
        <v>499</v>
      </c>
      <c r="G2426" s="1">
        <v>0</v>
      </c>
      <c r="H2426" s="1" t="s">
        <v>1805</v>
      </c>
      <c r="I2426" s="1" t="s">
        <v>1815</v>
      </c>
      <c r="J2426" s="1" t="s">
        <v>1815</v>
      </c>
      <c r="K2426" s="1" t="s">
        <v>1803</v>
      </c>
      <c r="L2426" s="1">
        <v>70</v>
      </c>
      <c r="M2426" s="1">
        <v>320</v>
      </c>
      <c r="N2426">
        <f t="shared" si="333"/>
        <v>499</v>
      </c>
      <c r="O2426">
        <f t="shared" si="334"/>
        <v>320</v>
      </c>
      <c r="P2426">
        <f t="shared" si="335"/>
        <v>179</v>
      </c>
      <c r="Q2426">
        <f t="shared" si="336"/>
        <v>0.3587174348697395</v>
      </c>
      <c r="R2426">
        <f t="shared" si="337"/>
        <v>0</v>
      </c>
      <c r="S2426">
        <f t="shared" si="338"/>
        <v>0</v>
      </c>
      <c r="T2426" t="str">
        <f t="shared" si="339"/>
        <v>Oct</v>
      </c>
      <c r="U2426" t="str">
        <f t="shared" si="340"/>
        <v>Oct-2024</v>
      </c>
      <c r="V2426" s="3">
        <f t="shared" si="341"/>
        <v>45566</v>
      </c>
      <c r="W2426" t="str">
        <f>VLOOKUP(D2426,Products!A:G,3,FALSE)</f>
        <v>Home &amp; Kitchen</v>
      </c>
      <c r="X2426" t="str">
        <f>VLOOKUP(D2426,Products!A:G,2,FALSE)</f>
        <v>Cookware Set</v>
      </c>
    </row>
    <row r="2427" spans="1:24">
      <c r="A2427" s="1" t="s">
        <v>4239</v>
      </c>
      <c r="B2427" s="2">
        <v>45561</v>
      </c>
      <c r="C2427" s="1" t="s">
        <v>1364</v>
      </c>
      <c r="D2427" s="1" t="s">
        <v>1746</v>
      </c>
      <c r="E2427" s="1">
        <v>4</v>
      </c>
      <c r="F2427" s="1">
        <v>1999</v>
      </c>
      <c r="G2427" s="1">
        <v>0</v>
      </c>
      <c r="H2427" s="1" t="s">
        <v>1805</v>
      </c>
      <c r="I2427" s="1" t="s">
        <v>1815</v>
      </c>
      <c r="J2427" s="1" t="s">
        <v>1815</v>
      </c>
      <c r="K2427" s="1" t="s">
        <v>1819</v>
      </c>
      <c r="L2427" s="1">
        <v>70</v>
      </c>
      <c r="M2427" s="1">
        <v>1414</v>
      </c>
      <c r="N2427">
        <f t="shared" si="333"/>
        <v>7996</v>
      </c>
      <c r="O2427">
        <f t="shared" si="334"/>
        <v>5656</v>
      </c>
      <c r="P2427">
        <f t="shared" si="335"/>
        <v>2340</v>
      </c>
      <c r="Q2427">
        <f t="shared" si="336"/>
        <v>0.29264632316158079</v>
      </c>
      <c r="R2427">
        <f t="shared" si="337"/>
        <v>0</v>
      </c>
      <c r="S2427">
        <f t="shared" si="338"/>
        <v>0</v>
      </c>
      <c r="T2427" t="str">
        <f t="shared" si="339"/>
        <v>Sep</v>
      </c>
      <c r="U2427" t="str">
        <f t="shared" si="340"/>
        <v>Sep-2024</v>
      </c>
      <c r="V2427" s="3">
        <f t="shared" si="341"/>
        <v>45536</v>
      </c>
      <c r="W2427" t="str">
        <f>VLOOKUP(D2427,Products!A:G,3,FALSE)</f>
        <v>Home &amp; Kitchen</v>
      </c>
      <c r="X2427" t="str">
        <f>VLOOKUP(D2427,Products!A:G,2,FALSE)</f>
        <v>Storage Box</v>
      </c>
    </row>
    <row r="2428" spans="1:24">
      <c r="A2428" s="1" t="s">
        <v>4240</v>
      </c>
      <c r="B2428" s="2">
        <v>45467</v>
      </c>
      <c r="C2428" s="1" t="s">
        <v>847</v>
      </c>
      <c r="D2428" s="1" t="s">
        <v>1792</v>
      </c>
      <c r="E2428" s="1">
        <v>3</v>
      </c>
      <c r="F2428" s="1">
        <v>399</v>
      </c>
      <c r="G2428" s="1">
        <v>0</v>
      </c>
      <c r="H2428" s="1" t="s">
        <v>1801</v>
      </c>
      <c r="I2428" s="1" t="s">
        <v>1815</v>
      </c>
      <c r="J2428" s="1" t="s">
        <v>1815</v>
      </c>
      <c r="K2428" s="1" t="s">
        <v>1807</v>
      </c>
      <c r="L2428" s="1">
        <v>40</v>
      </c>
      <c r="M2428" s="1">
        <v>244</v>
      </c>
      <c r="N2428">
        <f t="shared" si="333"/>
        <v>1197</v>
      </c>
      <c r="O2428">
        <f t="shared" si="334"/>
        <v>732</v>
      </c>
      <c r="P2428">
        <f t="shared" si="335"/>
        <v>465</v>
      </c>
      <c r="Q2428">
        <f t="shared" si="336"/>
        <v>0.38847117794486213</v>
      </c>
      <c r="R2428">
        <f t="shared" si="337"/>
        <v>0</v>
      </c>
      <c r="S2428">
        <f t="shared" si="338"/>
        <v>0</v>
      </c>
      <c r="T2428" t="str">
        <f t="shared" si="339"/>
        <v>Jun</v>
      </c>
      <c r="U2428" t="str">
        <f t="shared" si="340"/>
        <v>Jun-2024</v>
      </c>
      <c r="V2428" s="3">
        <f t="shared" si="341"/>
        <v>45444</v>
      </c>
      <c r="W2428" t="str">
        <f>VLOOKUP(D2428,Products!A:G,3,FALSE)</f>
        <v>Sports &amp; Fitness</v>
      </c>
      <c r="X2428" t="str">
        <f>VLOOKUP(D2428,Products!A:G,2,FALSE)</f>
        <v>Fitness Band</v>
      </c>
    </row>
    <row r="2429" spans="1:24">
      <c r="A2429" s="1" t="s">
        <v>4241</v>
      </c>
      <c r="B2429" s="2">
        <v>45567</v>
      </c>
      <c r="C2429" s="1" t="s">
        <v>1014</v>
      </c>
      <c r="D2429" s="1" t="s">
        <v>1795</v>
      </c>
      <c r="E2429" s="1">
        <v>1</v>
      </c>
      <c r="F2429" s="1">
        <v>499</v>
      </c>
      <c r="G2429" s="1">
        <v>74.849999999999994</v>
      </c>
      <c r="H2429" s="1" t="s">
        <v>1821</v>
      </c>
      <c r="I2429" s="1" t="s">
        <v>1802</v>
      </c>
      <c r="J2429" s="1" t="s">
        <v>1802</v>
      </c>
      <c r="K2429" s="1" t="s">
        <v>1817</v>
      </c>
      <c r="L2429" s="1">
        <v>100</v>
      </c>
      <c r="M2429" s="1">
        <v>324</v>
      </c>
      <c r="N2429">
        <f t="shared" si="333"/>
        <v>424.15</v>
      </c>
      <c r="O2429">
        <f t="shared" si="334"/>
        <v>324</v>
      </c>
      <c r="P2429">
        <f t="shared" si="335"/>
        <v>100.14999999999998</v>
      </c>
      <c r="Q2429">
        <f t="shared" si="336"/>
        <v>0.2361192974183661</v>
      </c>
      <c r="R2429">
        <f t="shared" si="337"/>
        <v>424.15</v>
      </c>
      <c r="S2429">
        <f t="shared" si="338"/>
        <v>100.14999999999998</v>
      </c>
      <c r="T2429" t="str">
        <f t="shared" si="339"/>
        <v>Oct</v>
      </c>
      <c r="U2429" t="str">
        <f t="shared" si="340"/>
        <v>Oct-2024</v>
      </c>
      <c r="V2429" s="3">
        <f t="shared" si="341"/>
        <v>45566</v>
      </c>
      <c r="W2429" t="str">
        <f>VLOOKUP(D2429,Products!A:G,3,FALSE)</f>
        <v>Sports &amp; Fitness</v>
      </c>
      <c r="X2429" t="str">
        <f>VLOOKUP(D2429,Products!A:G,2,FALSE)</f>
        <v>Cricket Bat</v>
      </c>
    </row>
    <row r="2430" spans="1:24">
      <c r="A2430" s="1" t="s">
        <v>4242</v>
      </c>
      <c r="B2430" s="2">
        <v>45626</v>
      </c>
      <c r="C2430" s="1" t="s">
        <v>1643</v>
      </c>
      <c r="D2430" s="1" t="s">
        <v>1742</v>
      </c>
      <c r="E2430" s="1">
        <v>2</v>
      </c>
      <c r="F2430" s="1">
        <v>299</v>
      </c>
      <c r="G2430" s="1">
        <v>0</v>
      </c>
      <c r="H2430" s="1" t="s">
        <v>1823</v>
      </c>
      <c r="I2430" s="1" t="s">
        <v>1815</v>
      </c>
      <c r="J2430" s="1" t="s">
        <v>1815</v>
      </c>
      <c r="K2430" s="1" t="s">
        <v>1813</v>
      </c>
      <c r="L2430" s="1">
        <v>60</v>
      </c>
      <c r="M2430" s="1">
        <v>188</v>
      </c>
      <c r="N2430">
        <f t="shared" si="333"/>
        <v>598</v>
      </c>
      <c r="O2430">
        <f t="shared" si="334"/>
        <v>376</v>
      </c>
      <c r="P2430">
        <f t="shared" si="335"/>
        <v>222</v>
      </c>
      <c r="Q2430">
        <f t="shared" si="336"/>
        <v>0.37123745819397991</v>
      </c>
      <c r="R2430">
        <f t="shared" si="337"/>
        <v>0</v>
      </c>
      <c r="S2430">
        <f t="shared" si="338"/>
        <v>0</v>
      </c>
      <c r="T2430" t="str">
        <f t="shared" si="339"/>
        <v>Nov</v>
      </c>
      <c r="U2430" t="str">
        <f t="shared" si="340"/>
        <v>Nov-2024</v>
      </c>
      <c r="V2430" s="3">
        <f t="shared" si="341"/>
        <v>45597</v>
      </c>
      <c r="W2430" t="str">
        <f>VLOOKUP(D2430,Products!A:G,3,FALSE)</f>
        <v>Home &amp; Kitchen</v>
      </c>
      <c r="X2430" t="str">
        <f>VLOOKUP(D2430,Products!A:G,2,FALSE)</f>
        <v>Bedsheet</v>
      </c>
    </row>
    <row r="2431" spans="1:24">
      <c r="A2431" s="1" t="s">
        <v>4243</v>
      </c>
      <c r="B2431" s="2">
        <v>45878</v>
      </c>
      <c r="C2431" s="1" t="s">
        <v>1229</v>
      </c>
      <c r="D2431" s="1" t="s">
        <v>1766</v>
      </c>
      <c r="E2431" s="1">
        <v>3</v>
      </c>
      <c r="F2431" s="1">
        <v>2999</v>
      </c>
      <c r="G2431" s="1">
        <v>449.85</v>
      </c>
      <c r="H2431" s="1" t="s">
        <v>1805</v>
      </c>
      <c r="I2431" s="1" t="s">
        <v>1802</v>
      </c>
      <c r="J2431" s="1" t="s">
        <v>1802</v>
      </c>
      <c r="K2431" s="1" t="s">
        <v>1819</v>
      </c>
      <c r="L2431" s="1">
        <v>100</v>
      </c>
      <c r="M2431" s="1">
        <v>1870</v>
      </c>
      <c r="N2431">
        <f t="shared" si="333"/>
        <v>8547.15</v>
      </c>
      <c r="O2431">
        <f t="shared" si="334"/>
        <v>5610</v>
      </c>
      <c r="P2431">
        <f t="shared" si="335"/>
        <v>2937.1499999999996</v>
      </c>
      <c r="Q2431">
        <f t="shared" si="336"/>
        <v>0.34364086274372158</v>
      </c>
      <c r="R2431">
        <f t="shared" si="337"/>
        <v>8547.15</v>
      </c>
      <c r="S2431">
        <f t="shared" si="338"/>
        <v>2937.1499999999996</v>
      </c>
      <c r="T2431" t="str">
        <f t="shared" si="339"/>
        <v>Aug</v>
      </c>
      <c r="U2431" t="str">
        <f t="shared" si="340"/>
        <v>Aug-2025</v>
      </c>
      <c r="V2431" s="3">
        <f t="shared" si="341"/>
        <v>45870</v>
      </c>
      <c r="W2431" t="str">
        <f>VLOOKUP(D2431,Products!A:G,3,FALSE)</f>
        <v>Beauty &amp; Personal Care</v>
      </c>
      <c r="X2431" t="str">
        <f>VLOOKUP(D2431,Products!A:G,2,FALSE)</f>
        <v>Skin Care Kit</v>
      </c>
    </row>
    <row r="2432" spans="1:24">
      <c r="A2432" s="1" t="s">
        <v>4244</v>
      </c>
      <c r="B2432" s="2">
        <v>45899</v>
      </c>
      <c r="C2432" s="1" t="s">
        <v>1329</v>
      </c>
      <c r="D2432" s="1" t="s">
        <v>1793</v>
      </c>
      <c r="E2432" s="1">
        <v>1</v>
      </c>
      <c r="F2432" s="1">
        <v>299</v>
      </c>
      <c r="G2432" s="1">
        <v>0</v>
      </c>
      <c r="H2432" s="1" t="s">
        <v>1823</v>
      </c>
      <c r="I2432" s="1" t="s">
        <v>1815</v>
      </c>
      <c r="J2432" s="1" t="s">
        <v>1815</v>
      </c>
      <c r="K2432" s="1" t="s">
        <v>1803</v>
      </c>
      <c r="L2432" s="1">
        <v>100</v>
      </c>
      <c r="M2432" s="1">
        <v>221</v>
      </c>
      <c r="N2432">
        <f t="shared" si="333"/>
        <v>299</v>
      </c>
      <c r="O2432">
        <f t="shared" si="334"/>
        <v>221</v>
      </c>
      <c r="P2432">
        <f t="shared" si="335"/>
        <v>78</v>
      </c>
      <c r="Q2432">
        <f t="shared" si="336"/>
        <v>0.2608695652173913</v>
      </c>
      <c r="R2432">
        <f t="shared" si="337"/>
        <v>0</v>
      </c>
      <c r="S2432">
        <f t="shared" si="338"/>
        <v>0</v>
      </c>
      <c r="T2432" t="str">
        <f t="shared" si="339"/>
        <v>Aug</v>
      </c>
      <c r="U2432" t="str">
        <f t="shared" si="340"/>
        <v>Aug-2025</v>
      </c>
      <c r="V2432" s="3">
        <f t="shared" si="341"/>
        <v>45870</v>
      </c>
      <c r="W2432" t="str">
        <f>VLOOKUP(D2432,Products!A:G,3,FALSE)</f>
        <v>Sports &amp; Fitness</v>
      </c>
      <c r="X2432" t="str">
        <f>VLOOKUP(D2432,Products!A:G,2,FALSE)</f>
        <v>Fitness Band</v>
      </c>
    </row>
    <row r="2433" spans="1:24">
      <c r="A2433" s="1" t="s">
        <v>4245</v>
      </c>
      <c r="B2433" s="2">
        <v>45544</v>
      </c>
      <c r="C2433" s="1" t="s">
        <v>519</v>
      </c>
      <c r="D2433" s="1" t="s">
        <v>1700</v>
      </c>
      <c r="E2433" s="1">
        <v>1</v>
      </c>
      <c r="F2433" s="1">
        <v>8999</v>
      </c>
      <c r="G2433" s="1">
        <v>899.9</v>
      </c>
      <c r="H2433" s="1" t="s">
        <v>1812</v>
      </c>
      <c r="I2433" s="1" t="s">
        <v>1802</v>
      </c>
      <c r="J2433" s="1" t="s">
        <v>1802</v>
      </c>
      <c r="K2433" s="1" t="s">
        <v>1819</v>
      </c>
      <c r="L2433" s="1">
        <v>100</v>
      </c>
      <c r="M2433" s="1">
        <v>6419</v>
      </c>
      <c r="N2433">
        <f t="shared" si="333"/>
        <v>8099.1</v>
      </c>
      <c r="O2433">
        <f t="shared" si="334"/>
        <v>6419</v>
      </c>
      <c r="P2433">
        <f t="shared" si="335"/>
        <v>1680.1000000000004</v>
      </c>
      <c r="Q2433">
        <f t="shared" si="336"/>
        <v>0.20744280228667386</v>
      </c>
      <c r="R2433">
        <f t="shared" si="337"/>
        <v>8099.1</v>
      </c>
      <c r="S2433">
        <f t="shared" si="338"/>
        <v>1680.1000000000004</v>
      </c>
      <c r="T2433" t="str">
        <f t="shared" si="339"/>
        <v>Sep</v>
      </c>
      <c r="U2433" t="str">
        <f t="shared" si="340"/>
        <v>Sep-2024</v>
      </c>
      <c r="V2433" s="3">
        <f t="shared" si="341"/>
        <v>45536</v>
      </c>
      <c r="W2433" t="str">
        <f>VLOOKUP(D2433,Products!A:G,3,FALSE)</f>
        <v>Fashion</v>
      </c>
      <c r="X2433" t="str">
        <f>VLOOKUP(D2433,Products!A:G,2,FALSE)</f>
        <v>T-Shirt</v>
      </c>
    </row>
    <row r="2434" spans="1:24">
      <c r="A2434" s="1" t="s">
        <v>4246</v>
      </c>
      <c r="B2434" s="2">
        <v>45853</v>
      </c>
      <c r="C2434" s="1" t="s">
        <v>979</v>
      </c>
      <c r="D2434" s="1" t="s">
        <v>1701</v>
      </c>
      <c r="E2434" s="1">
        <v>2</v>
      </c>
      <c r="F2434" s="1">
        <v>1299</v>
      </c>
      <c r="G2434" s="1">
        <v>129.9</v>
      </c>
      <c r="H2434" s="1" t="s">
        <v>1801</v>
      </c>
      <c r="I2434" s="1" t="s">
        <v>1802</v>
      </c>
      <c r="J2434" s="1" t="s">
        <v>1802</v>
      </c>
      <c r="K2434" s="1" t="s">
        <v>1819</v>
      </c>
      <c r="L2434" s="1">
        <v>40</v>
      </c>
      <c r="M2434" s="1">
        <v>969</v>
      </c>
      <c r="N2434">
        <f t="shared" si="333"/>
        <v>2468.1</v>
      </c>
      <c r="O2434">
        <f t="shared" si="334"/>
        <v>1938</v>
      </c>
      <c r="P2434">
        <f t="shared" si="335"/>
        <v>530.09999999999991</v>
      </c>
      <c r="Q2434">
        <f t="shared" si="336"/>
        <v>0.21478060046189373</v>
      </c>
      <c r="R2434">
        <f t="shared" si="337"/>
        <v>2468.1</v>
      </c>
      <c r="S2434">
        <f t="shared" si="338"/>
        <v>530.09999999999991</v>
      </c>
      <c r="T2434" t="str">
        <f t="shared" si="339"/>
        <v>Jul</v>
      </c>
      <c r="U2434" t="str">
        <f t="shared" si="340"/>
        <v>Jul-2025</v>
      </c>
      <c r="V2434" s="3">
        <f t="shared" si="341"/>
        <v>45839</v>
      </c>
      <c r="W2434" t="str">
        <f>VLOOKUP(D2434,Products!A:G,3,FALSE)</f>
        <v>Fashion</v>
      </c>
      <c r="X2434" t="str">
        <f>VLOOKUP(D2434,Products!A:G,2,FALSE)</f>
        <v>T-Shirt</v>
      </c>
    </row>
    <row r="2435" spans="1:24">
      <c r="A2435" s="1" t="s">
        <v>4247</v>
      </c>
      <c r="B2435" s="2">
        <v>45355</v>
      </c>
      <c r="C2435" s="1" t="s">
        <v>846</v>
      </c>
      <c r="D2435" s="1" t="s">
        <v>1762</v>
      </c>
      <c r="E2435" s="1">
        <v>1</v>
      </c>
      <c r="F2435" s="1">
        <v>999</v>
      </c>
      <c r="G2435" s="1">
        <v>0</v>
      </c>
      <c r="H2435" s="1" t="s">
        <v>1805</v>
      </c>
      <c r="I2435" s="1" t="s">
        <v>1815</v>
      </c>
      <c r="J2435" s="1" t="s">
        <v>1815</v>
      </c>
      <c r="K2435" s="1" t="s">
        <v>1813</v>
      </c>
      <c r="L2435" s="1">
        <v>40</v>
      </c>
      <c r="M2435" s="1">
        <v>818</v>
      </c>
      <c r="N2435">
        <f t="shared" ref="N2435:N2498" si="342">E2435*F2435-G2435</f>
        <v>999</v>
      </c>
      <c r="O2435">
        <f t="shared" ref="O2435:O2498" si="343">E2435*M2435</f>
        <v>818</v>
      </c>
      <c r="P2435">
        <f t="shared" ref="P2435:P2498" si="344">N2435-O2435</f>
        <v>181</v>
      </c>
      <c r="Q2435">
        <f t="shared" ref="Q2435:Q2498" si="345">IFERROR(P2435/N2435,0)</f>
        <v>0.18118118118118118</v>
      </c>
      <c r="R2435">
        <f t="shared" ref="R2435:R2498" si="346">IF(I2435="Cancelled",0,N2435)</f>
        <v>0</v>
      </c>
      <c r="S2435">
        <f t="shared" ref="S2435:S2498" si="347">IF(I2435="Cancelled",0,P2435)</f>
        <v>0</v>
      </c>
      <c r="T2435" t="str">
        <f t="shared" ref="T2435:T2498" si="348">TEXT(B2435,"mmm")</f>
        <v>Mar</v>
      </c>
      <c r="U2435" t="str">
        <f t="shared" ref="U2435:U2498" si="349">TEXT(B2435,"mmm-yyyy")</f>
        <v>Mar-2024</v>
      </c>
      <c r="V2435" s="3">
        <f t="shared" ref="V2435:V2498" si="350">DATE(YEAR(B2435),MONTH(B2435),1)</f>
        <v>45352</v>
      </c>
      <c r="W2435" t="str">
        <f>VLOOKUP(D2435,Products!A:G,3,FALSE)</f>
        <v>Beauty &amp; Personal Care</v>
      </c>
      <c r="X2435" t="str">
        <f>VLOOKUP(D2435,Products!A:G,2,FALSE)</f>
        <v>Trimmer</v>
      </c>
    </row>
    <row r="2436" spans="1:24">
      <c r="A2436" s="1" t="s">
        <v>4248</v>
      </c>
      <c r="B2436" s="2">
        <v>45788</v>
      </c>
      <c r="C2436" s="1" t="s">
        <v>1580</v>
      </c>
      <c r="D2436" s="1" t="s">
        <v>1741</v>
      </c>
      <c r="E2436" s="1">
        <v>2</v>
      </c>
      <c r="F2436" s="1">
        <v>799</v>
      </c>
      <c r="G2436" s="1">
        <v>0</v>
      </c>
      <c r="H2436" s="1" t="s">
        <v>1821</v>
      </c>
      <c r="I2436" s="1" t="s">
        <v>1815</v>
      </c>
      <c r="J2436" s="1" t="s">
        <v>1815</v>
      </c>
      <c r="K2436" s="1" t="s">
        <v>1813</v>
      </c>
      <c r="L2436" s="1">
        <v>60</v>
      </c>
      <c r="M2436" s="1">
        <v>596</v>
      </c>
      <c r="N2436">
        <f t="shared" si="342"/>
        <v>1598</v>
      </c>
      <c r="O2436">
        <f t="shared" si="343"/>
        <v>1192</v>
      </c>
      <c r="P2436">
        <f t="shared" si="344"/>
        <v>406</v>
      </c>
      <c r="Q2436">
        <f t="shared" si="345"/>
        <v>0.25406758448060074</v>
      </c>
      <c r="R2436">
        <f t="shared" si="346"/>
        <v>0</v>
      </c>
      <c r="S2436">
        <f t="shared" si="347"/>
        <v>0</v>
      </c>
      <c r="T2436" t="str">
        <f t="shared" si="348"/>
        <v>May</v>
      </c>
      <c r="U2436" t="str">
        <f t="shared" si="349"/>
        <v>May-2025</v>
      </c>
      <c r="V2436" s="3">
        <f t="shared" si="350"/>
        <v>45778</v>
      </c>
      <c r="W2436" t="str">
        <f>VLOOKUP(D2436,Products!A:G,3,FALSE)</f>
        <v>Home &amp; Kitchen</v>
      </c>
      <c r="X2436" t="str">
        <f>VLOOKUP(D2436,Products!A:G,2,FALSE)</f>
        <v>Bedsheet</v>
      </c>
    </row>
    <row r="2437" spans="1:24">
      <c r="A2437" s="1" t="s">
        <v>4249</v>
      </c>
      <c r="B2437" s="2">
        <v>45744</v>
      </c>
      <c r="C2437" s="1" t="s">
        <v>1273</v>
      </c>
      <c r="D2437" s="1" t="s">
        <v>1785</v>
      </c>
      <c r="E2437" s="1">
        <v>4</v>
      </c>
      <c r="F2437" s="1">
        <v>2999</v>
      </c>
      <c r="G2437" s="1">
        <v>0</v>
      </c>
      <c r="H2437" s="1" t="s">
        <v>1801</v>
      </c>
      <c r="I2437" s="1" t="s">
        <v>1802</v>
      </c>
      <c r="J2437" s="1" t="s">
        <v>1802</v>
      </c>
      <c r="K2437" s="1" t="s">
        <v>1819</v>
      </c>
      <c r="L2437" s="1">
        <v>60</v>
      </c>
      <c r="M2437" s="1">
        <v>2453</v>
      </c>
      <c r="N2437">
        <f t="shared" si="342"/>
        <v>11996</v>
      </c>
      <c r="O2437">
        <f t="shared" si="343"/>
        <v>9812</v>
      </c>
      <c r="P2437">
        <f t="shared" si="344"/>
        <v>2184</v>
      </c>
      <c r="Q2437">
        <f t="shared" si="345"/>
        <v>0.18206068689563187</v>
      </c>
      <c r="R2437">
        <f t="shared" si="346"/>
        <v>11996</v>
      </c>
      <c r="S2437">
        <f t="shared" si="347"/>
        <v>2184</v>
      </c>
      <c r="T2437" t="str">
        <f t="shared" si="348"/>
        <v>Mar</v>
      </c>
      <c r="U2437" t="str">
        <f t="shared" si="349"/>
        <v>Mar-2025</v>
      </c>
      <c r="V2437" s="3">
        <f t="shared" si="350"/>
        <v>45717</v>
      </c>
      <c r="W2437" t="str">
        <f>VLOOKUP(D2437,Products!A:G,3,FALSE)</f>
        <v>Sports &amp; Fitness</v>
      </c>
      <c r="X2437" t="str">
        <f>VLOOKUP(D2437,Products!A:G,2,FALSE)</f>
        <v>Dumbbells</v>
      </c>
    </row>
    <row r="2438" spans="1:24">
      <c r="A2438" s="1" t="s">
        <v>4250</v>
      </c>
      <c r="B2438" s="2">
        <v>45530</v>
      </c>
      <c r="C2438" s="1" t="s">
        <v>252</v>
      </c>
      <c r="D2438" s="1" t="s">
        <v>1685</v>
      </c>
      <c r="E2438" s="1">
        <v>1</v>
      </c>
      <c r="F2438" s="1">
        <v>2499</v>
      </c>
      <c r="G2438" s="1">
        <v>0</v>
      </c>
      <c r="H2438" s="1" t="s">
        <v>1805</v>
      </c>
      <c r="I2438" s="1" t="s">
        <v>1802</v>
      </c>
      <c r="J2438" s="1" t="s">
        <v>1802</v>
      </c>
      <c r="K2438" s="1" t="s">
        <v>1819</v>
      </c>
      <c r="L2438" s="1">
        <v>60</v>
      </c>
      <c r="M2438" s="1">
        <v>1599</v>
      </c>
      <c r="N2438">
        <f t="shared" si="342"/>
        <v>2499</v>
      </c>
      <c r="O2438">
        <f t="shared" si="343"/>
        <v>1599</v>
      </c>
      <c r="P2438">
        <f t="shared" si="344"/>
        <v>900</v>
      </c>
      <c r="Q2438">
        <f t="shared" si="345"/>
        <v>0.36014405762304924</v>
      </c>
      <c r="R2438">
        <f t="shared" si="346"/>
        <v>2499</v>
      </c>
      <c r="S2438">
        <f t="shared" si="347"/>
        <v>900</v>
      </c>
      <c r="T2438" t="str">
        <f t="shared" si="348"/>
        <v>Aug</v>
      </c>
      <c r="U2438" t="str">
        <f t="shared" si="349"/>
        <v>Aug-2024</v>
      </c>
      <c r="V2438" s="3">
        <f t="shared" si="350"/>
        <v>45505</v>
      </c>
      <c r="W2438" t="str">
        <f>VLOOKUP(D2438,Products!A:G,3,FALSE)</f>
        <v>Electronics</v>
      </c>
      <c r="X2438" t="str">
        <f>VLOOKUP(D2438,Products!A:G,2,FALSE)</f>
        <v>Smartwatch</v>
      </c>
    </row>
    <row r="2439" spans="1:24">
      <c r="A2439" s="1" t="s">
        <v>4251</v>
      </c>
      <c r="B2439" s="2">
        <v>45639</v>
      </c>
      <c r="C2439" s="1" t="s">
        <v>206</v>
      </c>
      <c r="D2439" s="1" t="s">
        <v>1790</v>
      </c>
      <c r="E2439" s="1">
        <v>2</v>
      </c>
      <c r="F2439" s="1">
        <v>999</v>
      </c>
      <c r="G2439" s="1">
        <v>99.9</v>
      </c>
      <c r="H2439" s="1" t="s">
        <v>1805</v>
      </c>
      <c r="I2439" s="1" t="s">
        <v>1802</v>
      </c>
      <c r="J2439" s="1" t="s">
        <v>1802</v>
      </c>
      <c r="K2439" s="1" t="s">
        <v>1813</v>
      </c>
      <c r="L2439" s="1">
        <v>70</v>
      </c>
      <c r="M2439" s="1">
        <v>629</v>
      </c>
      <c r="N2439">
        <f t="shared" si="342"/>
        <v>1898.1</v>
      </c>
      <c r="O2439">
        <f t="shared" si="343"/>
        <v>1258</v>
      </c>
      <c r="P2439">
        <f t="shared" si="344"/>
        <v>640.09999999999991</v>
      </c>
      <c r="Q2439">
        <f t="shared" si="345"/>
        <v>0.33723196881091616</v>
      </c>
      <c r="R2439">
        <f t="shared" si="346"/>
        <v>1898.1</v>
      </c>
      <c r="S2439">
        <f t="shared" si="347"/>
        <v>640.09999999999991</v>
      </c>
      <c r="T2439" t="str">
        <f t="shared" si="348"/>
        <v>Dec</v>
      </c>
      <c r="U2439" t="str">
        <f t="shared" si="349"/>
        <v>Dec-2024</v>
      </c>
      <c r="V2439" s="3">
        <f t="shared" si="350"/>
        <v>45627</v>
      </c>
      <c r="W2439" t="str">
        <f>VLOOKUP(D2439,Products!A:G,3,FALSE)</f>
        <v>Sports &amp; Fitness</v>
      </c>
      <c r="X2439" t="str">
        <f>VLOOKUP(D2439,Products!A:G,2,FALSE)</f>
        <v>Fitness Band</v>
      </c>
    </row>
    <row r="2440" spans="1:24">
      <c r="A2440" s="1" t="s">
        <v>4252</v>
      </c>
      <c r="B2440" s="2">
        <v>45517</v>
      </c>
      <c r="C2440" s="1" t="s">
        <v>370</v>
      </c>
      <c r="D2440" s="1" t="s">
        <v>1717</v>
      </c>
      <c r="E2440" s="1">
        <v>3</v>
      </c>
      <c r="F2440" s="1">
        <v>399</v>
      </c>
      <c r="G2440" s="1">
        <v>119.7</v>
      </c>
      <c r="H2440" s="1" t="s">
        <v>1805</v>
      </c>
      <c r="I2440" s="1" t="s">
        <v>1802</v>
      </c>
      <c r="J2440" s="1" t="s">
        <v>1802</v>
      </c>
      <c r="K2440" s="1" t="s">
        <v>1813</v>
      </c>
      <c r="L2440" s="1">
        <v>70</v>
      </c>
      <c r="M2440" s="1">
        <v>226</v>
      </c>
      <c r="N2440">
        <f t="shared" si="342"/>
        <v>1077.3</v>
      </c>
      <c r="O2440">
        <f t="shared" si="343"/>
        <v>678</v>
      </c>
      <c r="P2440">
        <f t="shared" si="344"/>
        <v>399.29999999999995</v>
      </c>
      <c r="Q2440">
        <f t="shared" si="345"/>
        <v>0.37064884433305484</v>
      </c>
      <c r="R2440">
        <f t="shared" si="346"/>
        <v>1077.3</v>
      </c>
      <c r="S2440">
        <f t="shared" si="347"/>
        <v>399.29999999999995</v>
      </c>
      <c r="T2440" t="str">
        <f t="shared" si="348"/>
        <v>Aug</v>
      </c>
      <c r="U2440" t="str">
        <f t="shared" si="349"/>
        <v>Aug-2024</v>
      </c>
      <c r="V2440" s="3">
        <f t="shared" si="350"/>
        <v>45505</v>
      </c>
      <c r="W2440" t="str">
        <f>VLOOKUP(D2440,Products!A:G,3,FALSE)</f>
        <v>Fashion</v>
      </c>
      <c r="X2440" t="str">
        <f>VLOOKUP(D2440,Products!A:G,2,FALSE)</f>
        <v>Backpack</v>
      </c>
    </row>
    <row r="2441" spans="1:24">
      <c r="A2441" s="1" t="s">
        <v>4253</v>
      </c>
      <c r="B2441" s="2">
        <v>45451</v>
      </c>
      <c r="C2441" s="1" t="s">
        <v>1514</v>
      </c>
      <c r="D2441" s="1" t="s">
        <v>1782</v>
      </c>
      <c r="E2441" s="1">
        <v>2</v>
      </c>
      <c r="F2441" s="1">
        <v>6999</v>
      </c>
      <c r="G2441" s="1">
        <v>0</v>
      </c>
      <c r="H2441" s="1" t="s">
        <v>1805</v>
      </c>
      <c r="I2441" s="1" t="s">
        <v>1815</v>
      </c>
      <c r="J2441" s="1" t="s">
        <v>1815</v>
      </c>
      <c r="K2441" s="1" t="s">
        <v>1819</v>
      </c>
      <c r="L2441" s="1">
        <v>80</v>
      </c>
      <c r="M2441" s="1">
        <v>4782</v>
      </c>
      <c r="N2441">
        <f t="shared" si="342"/>
        <v>13998</v>
      </c>
      <c r="O2441">
        <f t="shared" si="343"/>
        <v>9564</v>
      </c>
      <c r="P2441">
        <f t="shared" si="344"/>
        <v>4434</v>
      </c>
      <c r="Q2441">
        <f t="shared" si="345"/>
        <v>0.31675953707672527</v>
      </c>
      <c r="R2441">
        <f t="shared" si="346"/>
        <v>0</v>
      </c>
      <c r="S2441">
        <f t="shared" si="347"/>
        <v>0</v>
      </c>
      <c r="T2441" t="str">
        <f t="shared" si="348"/>
        <v>Jun</v>
      </c>
      <c r="U2441" t="str">
        <f t="shared" si="349"/>
        <v>Jun-2024</v>
      </c>
      <c r="V2441" s="3">
        <f t="shared" si="350"/>
        <v>45444</v>
      </c>
      <c r="W2441" t="str">
        <f>VLOOKUP(D2441,Products!A:G,3,FALSE)</f>
        <v>Sports &amp; Fitness</v>
      </c>
      <c r="X2441" t="str">
        <f>VLOOKUP(D2441,Products!A:G,2,FALSE)</f>
        <v>Running Shoes</v>
      </c>
    </row>
    <row r="2442" spans="1:24">
      <c r="A2442" s="1" t="s">
        <v>4254</v>
      </c>
      <c r="B2442" s="2">
        <v>45696</v>
      </c>
      <c r="C2442" s="1" t="s">
        <v>1142</v>
      </c>
      <c r="D2442" s="1" t="s">
        <v>1774</v>
      </c>
      <c r="E2442" s="1">
        <v>2</v>
      </c>
      <c r="F2442" s="1">
        <v>499</v>
      </c>
      <c r="G2442" s="1">
        <v>0</v>
      </c>
      <c r="H2442" s="1" t="s">
        <v>1801</v>
      </c>
      <c r="I2442" s="1" t="s">
        <v>1815</v>
      </c>
      <c r="J2442" s="1" t="s">
        <v>1815</v>
      </c>
      <c r="K2442" s="1" t="s">
        <v>1817</v>
      </c>
      <c r="L2442" s="1">
        <v>40</v>
      </c>
      <c r="M2442" s="1">
        <v>280</v>
      </c>
      <c r="N2442">
        <f t="shared" si="342"/>
        <v>998</v>
      </c>
      <c r="O2442">
        <f t="shared" si="343"/>
        <v>560</v>
      </c>
      <c r="P2442">
        <f t="shared" si="344"/>
        <v>438</v>
      </c>
      <c r="Q2442">
        <f t="shared" si="345"/>
        <v>0.43887775551102204</v>
      </c>
      <c r="R2442">
        <f t="shared" si="346"/>
        <v>0</v>
      </c>
      <c r="S2442">
        <f t="shared" si="347"/>
        <v>0</v>
      </c>
      <c r="T2442" t="str">
        <f t="shared" si="348"/>
        <v>Feb</v>
      </c>
      <c r="U2442" t="str">
        <f t="shared" si="349"/>
        <v>Feb-2025</v>
      </c>
      <c r="V2442" s="3">
        <f t="shared" si="350"/>
        <v>45689</v>
      </c>
      <c r="W2442" t="str">
        <f>VLOOKUP(D2442,Products!A:G,3,FALSE)</f>
        <v>Sports &amp; Fitness</v>
      </c>
      <c r="X2442" t="str">
        <f>VLOOKUP(D2442,Products!A:G,2,FALSE)</f>
        <v>Yoga Mat</v>
      </c>
    </row>
    <row r="2443" spans="1:24">
      <c r="A2443" s="1" t="s">
        <v>4255</v>
      </c>
      <c r="B2443" s="2">
        <v>45567</v>
      </c>
      <c r="C2443" s="1" t="s">
        <v>827</v>
      </c>
      <c r="D2443" s="1" t="s">
        <v>1717</v>
      </c>
      <c r="E2443" s="1">
        <v>2</v>
      </c>
      <c r="F2443" s="1">
        <v>399</v>
      </c>
      <c r="G2443" s="1">
        <v>0</v>
      </c>
      <c r="H2443" s="1" t="s">
        <v>1801</v>
      </c>
      <c r="I2443" s="1" t="s">
        <v>1802</v>
      </c>
      <c r="J2443" s="1" t="s">
        <v>1802</v>
      </c>
      <c r="K2443" s="1" t="s">
        <v>1813</v>
      </c>
      <c r="L2443" s="1">
        <v>40</v>
      </c>
      <c r="M2443" s="1">
        <v>226</v>
      </c>
      <c r="N2443">
        <f t="shared" si="342"/>
        <v>798</v>
      </c>
      <c r="O2443">
        <f t="shared" si="343"/>
        <v>452</v>
      </c>
      <c r="P2443">
        <f t="shared" si="344"/>
        <v>346</v>
      </c>
      <c r="Q2443">
        <f t="shared" si="345"/>
        <v>0.43358395989974935</v>
      </c>
      <c r="R2443">
        <f t="shared" si="346"/>
        <v>798</v>
      </c>
      <c r="S2443">
        <f t="shared" si="347"/>
        <v>346</v>
      </c>
      <c r="T2443" t="str">
        <f t="shared" si="348"/>
        <v>Oct</v>
      </c>
      <c r="U2443" t="str">
        <f t="shared" si="349"/>
        <v>Oct-2024</v>
      </c>
      <c r="V2443" s="3">
        <f t="shared" si="350"/>
        <v>45566</v>
      </c>
      <c r="W2443" t="str">
        <f>VLOOKUP(D2443,Products!A:G,3,FALSE)</f>
        <v>Fashion</v>
      </c>
      <c r="X2443" t="str">
        <f>VLOOKUP(D2443,Products!A:G,2,FALSE)</f>
        <v>Backpack</v>
      </c>
    </row>
    <row r="2444" spans="1:24">
      <c r="A2444" s="1" t="s">
        <v>4256</v>
      </c>
      <c r="B2444" s="2">
        <v>45777</v>
      </c>
      <c r="C2444" s="1" t="s">
        <v>1556</v>
      </c>
      <c r="D2444" s="1" t="s">
        <v>1733</v>
      </c>
      <c r="E2444" s="1">
        <v>1</v>
      </c>
      <c r="F2444" s="1">
        <v>799</v>
      </c>
      <c r="G2444" s="1">
        <v>0</v>
      </c>
      <c r="H2444" s="1" t="s">
        <v>1801</v>
      </c>
      <c r="I2444" s="1" t="s">
        <v>1802</v>
      </c>
      <c r="J2444" s="1" t="s">
        <v>1802</v>
      </c>
      <c r="K2444" s="1" t="s">
        <v>1817</v>
      </c>
      <c r="L2444" s="1">
        <v>60</v>
      </c>
      <c r="M2444" s="1">
        <v>538</v>
      </c>
      <c r="N2444">
        <f t="shared" si="342"/>
        <v>799</v>
      </c>
      <c r="O2444">
        <f t="shared" si="343"/>
        <v>538</v>
      </c>
      <c r="P2444">
        <f t="shared" si="344"/>
        <v>261</v>
      </c>
      <c r="Q2444">
        <f t="shared" si="345"/>
        <v>0.32665832290362956</v>
      </c>
      <c r="R2444">
        <f t="shared" si="346"/>
        <v>799</v>
      </c>
      <c r="S2444">
        <f t="shared" si="347"/>
        <v>261</v>
      </c>
      <c r="T2444" t="str">
        <f t="shared" si="348"/>
        <v>Apr</v>
      </c>
      <c r="U2444" t="str">
        <f t="shared" si="349"/>
        <v>Apr-2025</v>
      </c>
      <c r="V2444" s="3">
        <f t="shared" si="350"/>
        <v>45748</v>
      </c>
      <c r="W2444" t="str">
        <f>VLOOKUP(D2444,Products!A:G,3,FALSE)</f>
        <v>Home &amp; Kitchen</v>
      </c>
      <c r="X2444" t="str">
        <f>VLOOKUP(D2444,Products!A:G,2,FALSE)</f>
        <v>Cookware Set</v>
      </c>
    </row>
    <row r="2445" spans="1:24">
      <c r="A2445" s="1" t="s">
        <v>4257</v>
      </c>
      <c r="B2445" s="2">
        <v>45653</v>
      </c>
      <c r="C2445" s="1" t="s">
        <v>672</v>
      </c>
      <c r="D2445" s="1" t="s">
        <v>1692</v>
      </c>
      <c r="E2445" s="1">
        <v>3</v>
      </c>
      <c r="F2445" s="1">
        <v>499</v>
      </c>
      <c r="G2445" s="1">
        <v>224.55</v>
      </c>
      <c r="H2445" s="1" t="s">
        <v>1805</v>
      </c>
      <c r="I2445" s="1" t="s">
        <v>1802</v>
      </c>
      <c r="J2445" s="1" t="s">
        <v>1802</v>
      </c>
      <c r="K2445" s="1" t="s">
        <v>1813</v>
      </c>
      <c r="L2445" s="1">
        <v>70</v>
      </c>
      <c r="M2445" s="1">
        <v>403</v>
      </c>
      <c r="N2445">
        <f t="shared" si="342"/>
        <v>1272.45</v>
      </c>
      <c r="O2445">
        <f t="shared" si="343"/>
        <v>1209</v>
      </c>
      <c r="P2445">
        <f t="shared" si="344"/>
        <v>63.450000000000045</v>
      </c>
      <c r="Q2445">
        <f t="shared" si="345"/>
        <v>4.9864434751856687E-2</v>
      </c>
      <c r="R2445">
        <f t="shared" si="346"/>
        <v>1272.45</v>
      </c>
      <c r="S2445">
        <f t="shared" si="347"/>
        <v>63.450000000000045</v>
      </c>
      <c r="T2445" t="str">
        <f t="shared" si="348"/>
        <v>Dec</v>
      </c>
      <c r="U2445" t="str">
        <f t="shared" si="349"/>
        <v>Dec-2024</v>
      </c>
      <c r="V2445" s="3">
        <f t="shared" si="350"/>
        <v>45627</v>
      </c>
      <c r="W2445" t="str">
        <f>VLOOKUP(D2445,Products!A:G,3,FALSE)</f>
        <v>Electronics</v>
      </c>
      <c r="X2445" t="str">
        <f>VLOOKUP(D2445,Products!A:G,2,FALSE)</f>
        <v>Power Bank</v>
      </c>
    </row>
    <row r="2446" spans="1:24">
      <c r="A2446" s="1" t="s">
        <v>4258</v>
      </c>
      <c r="B2446" s="2">
        <v>45642</v>
      </c>
      <c r="C2446" s="1" t="s">
        <v>126</v>
      </c>
      <c r="D2446" s="1" t="s">
        <v>1731</v>
      </c>
      <c r="E2446" s="1">
        <v>3</v>
      </c>
      <c r="F2446" s="1">
        <v>1999</v>
      </c>
      <c r="G2446" s="1">
        <v>599.70000000000005</v>
      </c>
      <c r="H2446" s="1" t="s">
        <v>1805</v>
      </c>
      <c r="I2446" s="1" t="s">
        <v>1802</v>
      </c>
      <c r="J2446" s="1" t="s">
        <v>1802</v>
      </c>
      <c r="K2446" s="1" t="s">
        <v>1807</v>
      </c>
      <c r="L2446" s="1">
        <v>40</v>
      </c>
      <c r="M2446" s="1">
        <v>1547</v>
      </c>
      <c r="N2446">
        <f t="shared" si="342"/>
        <v>5397.3</v>
      </c>
      <c r="O2446">
        <f t="shared" si="343"/>
        <v>4641</v>
      </c>
      <c r="P2446">
        <f t="shared" si="344"/>
        <v>756.30000000000018</v>
      </c>
      <c r="Q2446">
        <f t="shared" si="345"/>
        <v>0.14012561836473794</v>
      </c>
      <c r="R2446">
        <f t="shared" si="346"/>
        <v>5397.3</v>
      </c>
      <c r="S2446">
        <f t="shared" si="347"/>
        <v>756.30000000000018</v>
      </c>
      <c r="T2446" t="str">
        <f t="shared" si="348"/>
        <v>Dec</v>
      </c>
      <c r="U2446" t="str">
        <f t="shared" si="349"/>
        <v>Dec-2024</v>
      </c>
      <c r="V2446" s="3">
        <f t="shared" si="350"/>
        <v>45627</v>
      </c>
      <c r="W2446" t="str">
        <f>VLOOKUP(D2446,Products!A:G,3,FALSE)</f>
        <v>Home &amp; Kitchen</v>
      </c>
      <c r="X2446" t="str">
        <f>VLOOKUP(D2446,Products!A:G,2,FALSE)</f>
        <v>Air Fryer</v>
      </c>
    </row>
    <row r="2447" spans="1:24">
      <c r="A2447" s="1" t="s">
        <v>4259</v>
      </c>
      <c r="B2447" s="2">
        <v>45442</v>
      </c>
      <c r="C2447" s="1" t="s">
        <v>973</v>
      </c>
      <c r="D2447" s="1" t="s">
        <v>1736</v>
      </c>
      <c r="E2447" s="1">
        <v>1</v>
      </c>
      <c r="F2447" s="1">
        <v>2499</v>
      </c>
      <c r="G2447" s="1">
        <v>124.95</v>
      </c>
      <c r="H2447" s="1" t="s">
        <v>1805</v>
      </c>
      <c r="I2447" s="1" t="s">
        <v>1802</v>
      </c>
      <c r="J2447" s="1" t="s">
        <v>1802</v>
      </c>
      <c r="K2447" s="1" t="s">
        <v>1813</v>
      </c>
      <c r="L2447" s="1">
        <v>70</v>
      </c>
      <c r="M2447" s="1">
        <v>1946</v>
      </c>
      <c r="N2447">
        <f t="shared" si="342"/>
        <v>2374.0500000000002</v>
      </c>
      <c r="O2447">
        <f t="shared" si="343"/>
        <v>1946</v>
      </c>
      <c r="P2447">
        <f t="shared" si="344"/>
        <v>428.05000000000018</v>
      </c>
      <c r="Q2447">
        <f t="shared" si="345"/>
        <v>0.18030370042753949</v>
      </c>
      <c r="R2447">
        <f t="shared" si="346"/>
        <v>2374.0500000000002</v>
      </c>
      <c r="S2447">
        <f t="shared" si="347"/>
        <v>428.05000000000018</v>
      </c>
      <c r="T2447" t="str">
        <f t="shared" si="348"/>
        <v>May</v>
      </c>
      <c r="U2447" t="str">
        <f t="shared" si="349"/>
        <v>May-2024</v>
      </c>
      <c r="V2447" s="3">
        <f t="shared" si="350"/>
        <v>45413</v>
      </c>
      <c r="W2447" t="str">
        <f>VLOOKUP(D2447,Products!A:G,3,FALSE)</f>
        <v>Home &amp; Kitchen</v>
      </c>
      <c r="X2447" t="str">
        <f>VLOOKUP(D2447,Products!A:G,2,FALSE)</f>
        <v>Cookware Set</v>
      </c>
    </row>
    <row r="2448" spans="1:24">
      <c r="A2448" s="1" t="s">
        <v>4260</v>
      </c>
      <c r="B2448" s="2">
        <v>45884</v>
      </c>
      <c r="C2448" s="1" t="s">
        <v>713</v>
      </c>
      <c r="D2448" s="1" t="s">
        <v>1705</v>
      </c>
      <c r="E2448" s="1">
        <v>1</v>
      </c>
      <c r="F2448" s="1">
        <v>299</v>
      </c>
      <c r="G2448" s="1">
        <v>0</v>
      </c>
      <c r="H2448" s="1" t="s">
        <v>1821</v>
      </c>
      <c r="I2448" s="1" t="s">
        <v>1815</v>
      </c>
      <c r="J2448" s="1" t="s">
        <v>1815</v>
      </c>
      <c r="K2448" s="1" t="s">
        <v>1813</v>
      </c>
      <c r="L2448" s="1">
        <v>80</v>
      </c>
      <c r="M2448" s="1">
        <v>206</v>
      </c>
      <c r="N2448">
        <f t="shared" si="342"/>
        <v>299</v>
      </c>
      <c r="O2448">
        <f t="shared" si="343"/>
        <v>206</v>
      </c>
      <c r="P2448">
        <f t="shared" si="344"/>
        <v>93</v>
      </c>
      <c r="Q2448">
        <f t="shared" si="345"/>
        <v>0.31103678929765888</v>
      </c>
      <c r="R2448">
        <f t="shared" si="346"/>
        <v>0</v>
      </c>
      <c r="S2448">
        <f t="shared" si="347"/>
        <v>0</v>
      </c>
      <c r="T2448" t="str">
        <f t="shared" si="348"/>
        <v>Aug</v>
      </c>
      <c r="U2448" t="str">
        <f t="shared" si="349"/>
        <v>Aug-2025</v>
      </c>
      <c r="V2448" s="3">
        <f t="shared" si="350"/>
        <v>45870</v>
      </c>
      <c r="W2448" t="str">
        <f>VLOOKUP(D2448,Products!A:G,3,FALSE)</f>
        <v>Fashion</v>
      </c>
      <c r="X2448" t="str">
        <f>VLOOKUP(D2448,Products!A:G,2,FALSE)</f>
        <v>Jeans</v>
      </c>
    </row>
    <row r="2449" spans="1:24">
      <c r="A2449" s="1" t="s">
        <v>4261</v>
      </c>
      <c r="B2449" s="2">
        <v>45929</v>
      </c>
      <c r="C2449" s="1" t="s">
        <v>652</v>
      </c>
      <c r="D2449" s="1" t="s">
        <v>1707</v>
      </c>
      <c r="E2449" s="1">
        <v>1</v>
      </c>
      <c r="F2449" s="1">
        <v>2499</v>
      </c>
      <c r="G2449" s="1">
        <v>124.95</v>
      </c>
      <c r="H2449" s="1" t="s">
        <v>1801</v>
      </c>
      <c r="I2449" s="1" t="s">
        <v>1802</v>
      </c>
      <c r="J2449" s="1" t="s">
        <v>1802</v>
      </c>
      <c r="K2449" s="1" t="s">
        <v>1803</v>
      </c>
      <c r="L2449" s="1">
        <v>70</v>
      </c>
      <c r="M2449" s="1">
        <v>1584</v>
      </c>
      <c r="N2449">
        <f t="shared" si="342"/>
        <v>2374.0500000000002</v>
      </c>
      <c r="O2449">
        <f t="shared" si="343"/>
        <v>1584</v>
      </c>
      <c r="P2449">
        <f t="shared" si="344"/>
        <v>790.05000000000018</v>
      </c>
      <c r="Q2449">
        <f t="shared" si="345"/>
        <v>0.33278574587729831</v>
      </c>
      <c r="R2449">
        <f t="shared" si="346"/>
        <v>2374.0500000000002</v>
      </c>
      <c r="S2449">
        <f t="shared" si="347"/>
        <v>790.05000000000018</v>
      </c>
      <c r="T2449" t="str">
        <f t="shared" si="348"/>
        <v>Sep</v>
      </c>
      <c r="U2449" t="str">
        <f t="shared" si="349"/>
        <v>Sep-2025</v>
      </c>
      <c r="V2449" s="3">
        <f t="shared" si="350"/>
        <v>45901</v>
      </c>
      <c r="W2449" t="str">
        <f>VLOOKUP(D2449,Products!A:G,3,FALSE)</f>
        <v>Fashion</v>
      </c>
      <c r="X2449" t="str">
        <f>VLOOKUP(D2449,Products!A:G,2,FALSE)</f>
        <v>Sneakers</v>
      </c>
    </row>
    <row r="2450" spans="1:24">
      <c r="A2450" s="1" t="s">
        <v>4262</v>
      </c>
      <c r="B2450" s="2">
        <v>45921</v>
      </c>
      <c r="C2450" s="1" t="s">
        <v>1400</v>
      </c>
      <c r="D2450" s="1" t="s">
        <v>1777</v>
      </c>
      <c r="E2450" s="1">
        <v>2</v>
      </c>
      <c r="F2450" s="1">
        <v>3999</v>
      </c>
      <c r="G2450" s="1">
        <v>399.9</v>
      </c>
      <c r="H2450" s="1" t="s">
        <v>1805</v>
      </c>
      <c r="I2450" s="1" t="s">
        <v>1802</v>
      </c>
      <c r="J2450" s="1" t="s">
        <v>1802</v>
      </c>
      <c r="K2450" s="1" t="s">
        <v>1813</v>
      </c>
      <c r="L2450" s="1">
        <v>50</v>
      </c>
      <c r="M2450" s="1">
        <v>2514</v>
      </c>
      <c r="N2450">
        <f t="shared" si="342"/>
        <v>7598.1</v>
      </c>
      <c r="O2450">
        <f t="shared" si="343"/>
        <v>5028</v>
      </c>
      <c r="P2450">
        <f t="shared" si="344"/>
        <v>2570.1000000000004</v>
      </c>
      <c r="Q2450">
        <f t="shared" si="345"/>
        <v>0.3382556165357129</v>
      </c>
      <c r="R2450">
        <f t="shared" si="346"/>
        <v>7598.1</v>
      </c>
      <c r="S2450">
        <f t="shared" si="347"/>
        <v>2570.1000000000004</v>
      </c>
      <c r="T2450" t="str">
        <f t="shared" si="348"/>
        <v>Sep</v>
      </c>
      <c r="U2450" t="str">
        <f t="shared" si="349"/>
        <v>Sep-2025</v>
      </c>
      <c r="V2450" s="3">
        <f t="shared" si="350"/>
        <v>45901</v>
      </c>
      <c r="W2450" t="str">
        <f>VLOOKUP(D2450,Products!A:G,3,FALSE)</f>
        <v>Sports &amp; Fitness</v>
      </c>
      <c r="X2450" t="str">
        <f>VLOOKUP(D2450,Products!A:G,2,FALSE)</f>
        <v>Yoga Mat</v>
      </c>
    </row>
    <row r="2451" spans="1:24">
      <c r="A2451" s="1" t="s">
        <v>4263</v>
      </c>
      <c r="B2451" s="2">
        <v>45306</v>
      </c>
      <c r="C2451" s="1" t="s">
        <v>1142</v>
      </c>
      <c r="D2451" s="1" t="s">
        <v>1794</v>
      </c>
      <c r="E2451" s="1">
        <v>3</v>
      </c>
      <c r="F2451" s="1">
        <v>299</v>
      </c>
      <c r="G2451" s="1">
        <v>89.7</v>
      </c>
      <c r="H2451" s="1" t="s">
        <v>1821</v>
      </c>
      <c r="I2451" s="1" t="s">
        <v>1802</v>
      </c>
      <c r="J2451" s="1" t="s">
        <v>1802</v>
      </c>
      <c r="K2451" s="1" t="s">
        <v>1813</v>
      </c>
      <c r="L2451" s="1">
        <v>40</v>
      </c>
      <c r="M2451" s="1">
        <v>168</v>
      </c>
      <c r="N2451">
        <f t="shared" si="342"/>
        <v>807.3</v>
      </c>
      <c r="O2451">
        <f t="shared" si="343"/>
        <v>504</v>
      </c>
      <c r="P2451">
        <f t="shared" si="344"/>
        <v>303.29999999999995</v>
      </c>
      <c r="Q2451">
        <f t="shared" si="345"/>
        <v>0.37569676700111482</v>
      </c>
      <c r="R2451">
        <f t="shared" si="346"/>
        <v>807.3</v>
      </c>
      <c r="S2451">
        <f t="shared" si="347"/>
        <v>303.29999999999995</v>
      </c>
      <c r="T2451" t="str">
        <f t="shared" si="348"/>
        <v>Jan</v>
      </c>
      <c r="U2451" t="str">
        <f t="shared" si="349"/>
        <v>Jan-2024</v>
      </c>
      <c r="V2451" s="3">
        <f t="shared" si="350"/>
        <v>45292</v>
      </c>
      <c r="W2451" t="str">
        <f>VLOOKUP(D2451,Products!A:G,3,FALSE)</f>
        <v>Sports &amp; Fitness</v>
      </c>
      <c r="X2451" t="str">
        <f>VLOOKUP(D2451,Products!A:G,2,FALSE)</f>
        <v>Fitness Band</v>
      </c>
    </row>
    <row r="2452" spans="1:24">
      <c r="A2452" s="1" t="s">
        <v>4264</v>
      </c>
      <c r="B2452" s="2">
        <v>45348</v>
      </c>
      <c r="C2452" s="1" t="s">
        <v>483</v>
      </c>
      <c r="D2452" s="1" t="s">
        <v>1757</v>
      </c>
      <c r="E2452" s="1">
        <v>2</v>
      </c>
      <c r="F2452" s="1">
        <v>999</v>
      </c>
      <c r="G2452" s="1">
        <v>299.7</v>
      </c>
      <c r="H2452" s="1" t="s">
        <v>1801</v>
      </c>
      <c r="I2452" s="1" t="s">
        <v>1802</v>
      </c>
      <c r="J2452" s="1" t="s">
        <v>1809</v>
      </c>
      <c r="K2452" s="1" t="s">
        <v>1810</v>
      </c>
      <c r="L2452" s="1">
        <v>60</v>
      </c>
      <c r="M2452" s="1">
        <v>611</v>
      </c>
      <c r="N2452">
        <f t="shared" si="342"/>
        <v>1698.3</v>
      </c>
      <c r="O2452">
        <f t="shared" si="343"/>
        <v>1222</v>
      </c>
      <c r="P2452">
        <f t="shared" si="344"/>
        <v>476.29999999999995</v>
      </c>
      <c r="Q2452">
        <f t="shared" si="345"/>
        <v>0.28045692751575102</v>
      </c>
      <c r="R2452">
        <f t="shared" si="346"/>
        <v>1698.3</v>
      </c>
      <c r="S2452">
        <f t="shared" si="347"/>
        <v>476.29999999999995</v>
      </c>
      <c r="T2452" t="str">
        <f t="shared" si="348"/>
        <v>Feb</v>
      </c>
      <c r="U2452" t="str">
        <f t="shared" si="349"/>
        <v>Feb-2024</v>
      </c>
      <c r="V2452" s="3">
        <f t="shared" si="350"/>
        <v>45323</v>
      </c>
      <c r="W2452" t="str">
        <f>VLOOKUP(D2452,Products!A:G,3,FALSE)</f>
        <v>Beauty &amp; Personal Care</v>
      </c>
      <c r="X2452" t="str">
        <f>VLOOKUP(D2452,Products!A:G,2,FALSE)</f>
        <v>Shampoo</v>
      </c>
    </row>
    <row r="2453" spans="1:24">
      <c r="A2453" s="1" t="s">
        <v>4265</v>
      </c>
      <c r="B2453" s="2">
        <v>45653</v>
      </c>
      <c r="C2453" s="1" t="s">
        <v>369</v>
      </c>
      <c r="D2453" s="1" t="s">
        <v>1778</v>
      </c>
      <c r="E2453" s="1">
        <v>4</v>
      </c>
      <c r="F2453" s="1">
        <v>499</v>
      </c>
      <c r="G2453" s="1">
        <v>0</v>
      </c>
      <c r="H2453" s="1" t="s">
        <v>1805</v>
      </c>
      <c r="I2453" s="1" t="s">
        <v>1815</v>
      </c>
      <c r="J2453" s="1" t="s">
        <v>1815</v>
      </c>
      <c r="K2453" s="1" t="s">
        <v>1810</v>
      </c>
      <c r="L2453" s="1">
        <v>50</v>
      </c>
      <c r="M2453" s="1">
        <v>323</v>
      </c>
      <c r="N2453">
        <f t="shared" si="342"/>
        <v>1996</v>
      </c>
      <c r="O2453">
        <f t="shared" si="343"/>
        <v>1292</v>
      </c>
      <c r="P2453">
        <f t="shared" si="344"/>
        <v>704</v>
      </c>
      <c r="Q2453">
        <f t="shared" si="345"/>
        <v>0.35270541082164331</v>
      </c>
      <c r="R2453">
        <f t="shared" si="346"/>
        <v>0</v>
      </c>
      <c r="S2453">
        <f t="shared" si="347"/>
        <v>0</v>
      </c>
      <c r="T2453" t="str">
        <f t="shared" si="348"/>
        <v>Dec</v>
      </c>
      <c r="U2453" t="str">
        <f t="shared" si="349"/>
        <v>Dec-2024</v>
      </c>
      <c r="V2453" s="3">
        <f t="shared" si="350"/>
        <v>45627</v>
      </c>
      <c r="W2453" t="str">
        <f>VLOOKUP(D2453,Products!A:G,3,FALSE)</f>
        <v>Sports &amp; Fitness</v>
      </c>
      <c r="X2453" t="str">
        <f>VLOOKUP(D2453,Products!A:G,2,FALSE)</f>
        <v>Yoga Mat</v>
      </c>
    </row>
    <row r="2454" spans="1:24">
      <c r="A2454" s="1" t="s">
        <v>4266</v>
      </c>
      <c r="B2454" s="2">
        <v>45720</v>
      </c>
      <c r="C2454" s="1" t="s">
        <v>1255</v>
      </c>
      <c r="D2454" s="1" t="s">
        <v>1798</v>
      </c>
      <c r="E2454" s="1">
        <v>3</v>
      </c>
      <c r="F2454" s="1">
        <v>1299</v>
      </c>
      <c r="G2454" s="1">
        <v>0</v>
      </c>
      <c r="H2454" s="1" t="s">
        <v>1805</v>
      </c>
      <c r="I2454" s="1" t="s">
        <v>1815</v>
      </c>
      <c r="J2454" s="1" t="s">
        <v>1815</v>
      </c>
      <c r="K2454" s="1" t="s">
        <v>1819</v>
      </c>
      <c r="L2454" s="1">
        <v>70</v>
      </c>
      <c r="M2454" s="1">
        <v>1025</v>
      </c>
      <c r="N2454">
        <f t="shared" si="342"/>
        <v>3897</v>
      </c>
      <c r="O2454">
        <f t="shared" si="343"/>
        <v>3075</v>
      </c>
      <c r="P2454">
        <f t="shared" si="344"/>
        <v>822</v>
      </c>
      <c r="Q2454">
        <f t="shared" si="345"/>
        <v>0.21093148575827558</v>
      </c>
      <c r="R2454">
        <f t="shared" si="346"/>
        <v>0</v>
      </c>
      <c r="S2454">
        <f t="shared" si="347"/>
        <v>0</v>
      </c>
      <c r="T2454" t="str">
        <f t="shared" si="348"/>
        <v>Mar</v>
      </c>
      <c r="U2454" t="str">
        <f t="shared" si="349"/>
        <v>Mar-2025</v>
      </c>
      <c r="V2454" s="3">
        <f t="shared" si="350"/>
        <v>45717</v>
      </c>
      <c r="W2454" t="str">
        <f>VLOOKUP(D2454,Products!A:G,3,FALSE)</f>
        <v>Sports &amp; Fitness</v>
      </c>
      <c r="X2454" t="str">
        <f>VLOOKUP(D2454,Products!A:G,2,FALSE)</f>
        <v>Cricket Bat</v>
      </c>
    </row>
    <row r="2455" spans="1:24">
      <c r="A2455" s="1" t="s">
        <v>4267</v>
      </c>
      <c r="B2455" s="2">
        <v>45566</v>
      </c>
      <c r="C2455" s="1" t="s">
        <v>1629</v>
      </c>
      <c r="D2455" s="1" t="s">
        <v>1784</v>
      </c>
      <c r="E2455" s="1">
        <v>1</v>
      </c>
      <c r="F2455" s="1">
        <v>2999</v>
      </c>
      <c r="G2455" s="1">
        <v>149.94999999999999</v>
      </c>
      <c r="H2455" s="1" t="s">
        <v>1812</v>
      </c>
      <c r="I2455" s="1" t="s">
        <v>1802</v>
      </c>
      <c r="J2455" s="1" t="s">
        <v>1802</v>
      </c>
      <c r="K2455" s="1" t="s">
        <v>1813</v>
      </c>
      <c r="L2455" s="1">
        <v>70</v>
      </c>
      <c r="M2455" s="1">
        <v>2377</v>
      </c>
      <c r="N2455">
        <f t="shared" si="342"/>
        <v>2849.05</v>
      </c>
      <c r="O2455">
        <f t="shared" si="343"/>
        <v>2377</v>
      </c>
      <c r="P2455">
        <f t="shared" si="344"/>
        <v>472.05000000000018</v>
      </c>
      <c r="Q2455">
        <f t="shared" si="345"/>
        <v>0.1656868078833296</v>
      </c>
      <c r="R2455">
        <f t="shared" si="346"/>
        <v>2849.05</v>
      </c>
      <c r="S2455">
        <f t="shared" si="347"/>
        <v>472.05000000000018</v>
      </c>
      <c r="T2455" t="str">
        <f t="shared" si="348"/>
        <v>Oct</v>
      </c>
      <c r="U2455" t="str">
        <f t="shared" si="349"/>
        <v>Oct-2024</v>
      </c>
      <c r="V2455" s="3">
        <f t="shared" si="350"/>
        <v>45566</v>
      </c>
      <c r="W2455" t="str">
        <f>VLOOKUP(D2455,Products!A:G,3,FALSE)</f>
        <v>Sports &amp; Fitness</v>
      </c>
      <c r="X2455" t="str">
        <f>VLOOKUP(D2455,Products!A:G,2,FALSE)</f>
        <v>Running Shoes</v>
      </c>
    </row>
    <row r="2456" spans="1:24">
      <c r="A2456" s="1" t="s">
        <v>4268</v>
      </c>
      <c r="B2456" s="2">
        <v>45697</v>
      </c>
      <c r="C2456" s="1" t="s">
        <v>969</v>
      </c>
      <c r="D2456" s="1" t="s">
        <v>1712</v>
      </c>
      <c r="E2456" s="1">
        <v>1</v>
      </c>
      <c r="F2456" s="1">
        <v>399</v>
      </c>
      <c r="G2456" s="1">
        <v>39.9</v>
      </c>
      <c r="H2456" s="1" t="s">
        <v>1821</v>
      </c>
      <c r="I2456" s="1" t="s">
        <v>1802</v>
      </c>
      <c r="J2456" s="1" t="s">
        <v>1809</v>
      </c>
      <c r="K2456" s="1" t="s">
        <v>1810</v>
      </c>
      <c r="L2456" s="1">
        <v>80</v>
      </c>
      <c r="M2456" s="1">
        <v>321</v>
      </c>
      <c r="N2456">
        <f t="shared" si="342"/>
        <v>359.1</v>
      </c>
      <c r="O2456">
        <f t="shared" si="343"/>
        <v>321</v>
      </c>
      <c r="P2456">
        <f t="shared" si="344"/>
        <v>38.100000000000023</v>
      </c>
      <c r="Q2456">
        <f t="shared" si="345"/>
        <v>0.10609857978279037</v>
      </c>
      <c r="R2456">
        <f t="shared" si="346"/>
        <v>359.1</v>
      </c>
      <c r="S2456">
        <f t="shared" si="347"/>
        <v>38.100000000000023</v>
      </c>
      <c r="T2456" t="str">
        <f t="shared" si="348"/>
        <v>Feb</v>
      </c>
      <c r="U2456" t="str">
        <f t="shared" si="349"/>
        <v>Feb-2025</v>
      </c>
      <c r="V2456" s="3">
        <f t="shared" si="350"/>
        <v>45689</v>
      </c>
      <c r="W2456" t="str">
        <f>VLOOKUP(D2456,Products!A:G,3,FALSE)</f>
        <v>Fashion</v>
      </c>
      <c r="X2456" t="str">
        <f>VLOOKUP(D2456,Products!A:G,2,FALSE)</f>
        <v>Jacket</v>
      </c>
    </row>
    <row r="2457" spans="1:24">
      <c r="A2457" s="1" t="s">
        <v>4269</v>
      </c>
      <c r="B2457" s="2">
        <v>45558</v>
      </c>
      <c r="C2457" s="1" t="s">
        <v>1084</v>
      </c>
      <c r="D2457" s="1" t="s">
        <v>1695</v>
      </c>
      <c r="E2457" s="1">
        <v>4</v>
      </c>
      <c r="F2457" s="1">
        <v>1999</v>
      </c>
      <c r="G2457" s="1">
        <v>399.8</v>
      </c>
      <c r="H2457" s="1" t="s">
        <v>1823</v>
      </c>
      <c r="I2457" s="1" t="s">
        <v>1802</v>
      </c>
      <c r="J2457" s="1" t="s">
        <v>1802</v>
      </c>
      <c r="K2457" s="1" t="s">
        <v>1803</v>
      </c>
      <c r="L2457" s="1">
        <v>100</v>
      </c>
      <c r="M2457" s="1">
        <v>1597</v>
      </c>
      <c r="N2457">
        <f t="shared" si="342"/>
        <v>7596.2</v>
      </c>
      <c r="O2457">
        <f t="shared" si="343"/>
        <v>6388</v>
      </c>
      <c r="P2457">
        <f t="shared" si="344"/>
        <v>1208.1999999999998</v>
      </c>
      <c r="Q2457">
        <f t="shared" si="345"/>
        <v>0.15905321081593427</v>
      </c>
      <c r="R2457">
        <f t="shared" si="346"/>
        <v>7596.2</v>
      </c>
      <c r="S2457">
        <f t="shared" si="347"/>
        <v>1208.1999999999998</v>
      </c>
      <c r="T2457" t="str">
        <f t="shared" si="348"/>
        <v>Sep</v>
      </c>
      <c r="U2457" t="str">
        <f t="shared" si="349"/>
        <v>Sep-2024</v>
      </c>
      <c r="V2457" s="3">
        <f t="shared" si="350"/>
        <v>45536</v>
      </c>
      <c r="W2457" t="str">
        <f>VLOOKUP(D2457,Products!A:G,3,FALSE)</f>
        <v>Electronics</v>
      </c>
      <c r="X2457" t="str">
        <f>VLOOKUP(D2457,Products!A:G,2,FALSE)</f>
        <v>Power Bank</v>
      </c>
    </row>
    <row r="2458" spans="1:24">
      <c r="A2458" s="1" t="s">
        <v>4270</v>
      </c>
      <c r="B2458" s="2">
        <v>45861</v>
      </c>
      <c r="C2458" s="1" t="s">
        <v>593</v>
      </c>
      <c r="D2458" s="1" t="s">
        <v>1790</v>
      </c>
      <c r="E2458" s="1">
        <v>4</v>
      </c>
      <c r="F2458" s="1">
        <v>999</v>
      </c>
      <c r="G2458" s="1">
        <v>0</v>
      </c>
      <c r="H2458" s="1" t="s">
        <v>1805</v>
      </c>
      <c r="I2458" s="1" t="s">
        <v>1815</v>
      </c>
      <c r="J2458" s="1" t="s">
        <v>1815</v>
      </c>
      <c r="K2458" s="1" t="s">
        <v>1807</v>
      </c>
      <c r="L2458" s="1">
        <v>70</v>
      </c>
      <c r="M2458" s="1">
        <v>629</v>
      </c>
      <c r="N2458">
        <f t="shared" si="342"/>
        <v>3996</v>
      </c>
      <c r="O2458">
        <f t="shared" si="343"/>
        <v>2516</v>
      </c>
      <c r="P2458">
        <f t="shared" si="344"/>
        <v>1480</v>
      </c>
      <c r="Q2458">
        <f t="shared" si="345"/>
        <v>0.37037037037037035</v>
      </c>
      <c r="R2458">
        <f t="shared" si="346"/>
        <v>0</v>
      </c>
      <c r="S2458">
        <f t="shared" si="347"/>
        <v>0</v>
      </c>
      <c r="T2458" t="str">
        <f t="shared" si="348"/>
        <v>Jul</v>
      </c>
      <c r="U2458" t="str">
        <f t="shared" si="349"/>
        <v>Jul-2025</v>
      </c>
      <c r="V2458" s="3">
        <f t="shared" si="350"/>
        <v>45839</v>
      </c>
      <c r="W2458" t="str">
        <f>VLOOKUP(D2458,Products!A:G,3,FALSE)</f>
        <v>Sports &amp; Fitness</v>
      </c>
      <c r="X2458" t="str">
        <f>VLOOKUP(D2458,Products!A:G,2,FALSE)</f>
        <v>Fitness Band</v>
      </c>
    </row>
    <row r="2459" spans="1:24">
      <c r="A2459" s="1" t="s">
        <v>4271</v>
      </c>
      <c r="B2459" s="2">
        <v>45706</v>
      </c>
      <c r="C2459" s="1" t="s">
        <v>1072</v>
      </c>
      <c r="D2459" s="1" t="s">
        <v>1725</v>
      </c>
      <c r="E2459" s="1">
        <v>3</v>
      </c>
      <c r="F2459" s="1">
        <v>2499</v>
      </c>
      <c r="G2459" s="1">
        <v>1124.55</v>
      </c>
      <c r="H2459" s="1" t="s">
        <v>1805</v>
      </c>
      <c r="I2459" s="1" t="s">
        <v>1802</v>
      </c>
      <c r="J2459" s="1" t="s">
        <v>1809</v>
      </c>
      <c r="K2459" s="1" t="s">
        <v>1817</v>
      </c>
      <c r="L2459" s="1">
        <v>50</v>
      </c>
      <c r="M2459" s="1">
        <v>1833</v>
      </c>
      <c r="N2459">
        <f t="shared" si="342"/>
        <v>6372.45</v>
      </c>
      <c r="O2459">
        <f t="shared" si="343"/>
        <v>5499</v>
      </c>
      <c r="P2459">
        <f t="shared" si="344"/>
        <v>873.44999999999982</v>
      </c>
      <c r="Q2459">
        <f t="shared" si="345"/>
        <v>0.1370665913424193</v>
      </c>
      <c r="R2459">
        <f t="shared" si="346"/>
        <v>6372.45</v>
      </c>
      <c r="S2459">
        <f t="shared" si="347"/>
        <v>873.44999999999982</v>
      </c>
      <c r="T2459" t="str">
        <f t="shared" si="348"/>
        <v>Feb</v>
      </c>
      <c r="U2459" t="str">
        <f t="shared" si="349"/>
        <v>Feb-2025</v>
      </c>
      <c r="V2459" s="3">
        <f t="shared" si="350"/>
        <v>45689</v>
      </c>
      <c r="W2459" t="str">
        <f>VLOOKUP(D2459,Products!A:G,3,FALSE)</f>
        <v>Home &amp; Kitchen</v>
      </c>
      <c r="X2459" t="str">
        <f>VLOOKUP(D2459,Products!A:G,2,FALSE)</f>
        <v>Mixer Grinder</v>
      </c>
    </row>
    <row r="2460" spans="1:24">
      <c r="A2460" s="1" t="s">
        <v>4272</v>
      </c>
      <c r="B2460" s="2">
        <v>45747</v>
      </c>
      <c r="C2460" s="1" t="s">
        <v>1044</v>
      </c>
      <c r="D2460" s="1" t="s">
        <v>1745</v>
      </c>
      <c r="E2460" s="1">
        <v>1</v>
      </c>
      <c r="F2460" s="1">
        <v>599</v>
      </c>
      <c r="G2460" s="1">
        <v>59.9</v>
      </c>
      <c r="H2460" s="1" t="s">
        <v>1821</v>
      </c>
      <c r="I2460" s="1" t="s">
        <v>1802</v>
      </c>
      <c r="J2460" s="1" t="s">
        <v>1802</v>
      </c>
      <c r="K2460" s="1" t="s">
        <v>1803</v>
      </c>
      <c r="L2460" s="1">
        <v>60</v>
      </c>
      <c r="M2460" s="1">
        <v>464</v>
      </c>
      <c r="N2460">
        <f t="shared" si="342"/>
        <v>539.1</v>
      </c>
      <c r="O2460">
        <f t="shared" si="343"/>
        <v>464</v>
      </c>
      <c r="P2460">
        <f t="shared" si="344"/>
        <v>75.100000000000023</v>
      </c>
      <c r="Q2460">
        <f t="shared" si="345"/>
        <v>0.13930625115933967</v>
      </c>
      <c r="R2460">
        <f t="shared" si="346"/>
        <v>539.1</v>
      </c>
      <c r="S2460">
        <f t="shared" si="347"/>
        <v>75.100000000000023</v>
      </c>
      <c r="T2460" t="str">
        <f t="shared" si="348"/>
        <v>Mar</v>
      </c>
      <c r="U2460" t="str">
        <f t="shared" si="349"/>
        <v>Mar-2025</v>
      </c>
      <c r="V2460" s="3">
        <f t="shared" si="350"/>
        <v>45717</v>
      </c>
      <c r="W2460" t="str">
        <f>VLOOKUP(D2460,Products!A:G,3,FALSE)</f>
        <v>Home &amp; Kitchen</v>
      </c>
      <c r="X2460" t="str">
        <f>VLOOKUP(D2460,Products!A:G,2,FALSE)</f>
        <v>Storage Box</v>
      </c>
    </row>
    <row r="2461" spans="1:24">
      <c r="A2461" s="1" t="s">
        <v>4273</v>
      </c>
      <c r="B2461" s="2">
        <v>45485</v>
      </c>
      <c r="C2461" s="1" t="s">
        <v>1170</v>
      </c>
      <c r="D2461" s="1" t="s">
        <v>1788</v>
      </c>
      <c r="E2461" s="1">
        <v>2</v>
      </c>
      <c r="F2461" s="1">
        <v>3999</v>
      </c>
      <c r="G2461" s="1">
        <v>1199.7</v>
      </c>
      <c r="H2461" s="1" t="s">
        <v>1805</v>
      </c>
      <c r="I2461" s="1" t="s">
        <v>1802</v>
      </c>
      <c r="J2461" s="1" t="s">
        <v>1802</v>
      </c>
      <c r="K2461" s="1" t="s">
        <v>1817</v>
      </c>
      <c r="L2461" s="1">
        <v>100</v>
      </c>
      <c r="M2461" s="1">
        <v>3076</v>
      </c>
      <c r="N2461">
        <f t="shared" si="342"/>
        <v>6798.3</v>
      </c>
      <c r="O2461">
        <f t="shared" si="343"/>
        <v>6152</v>
      </c>
      <c r="P2461">
        <f t="shared" si="344"/>
        <v>646.30000000000018</v>
      </c>
      <c r="Q2461">
        <f t="shared" si="345"/>
        <v>9.5067884618213402E-2</v>
      </c>
      <c r="R2461">
        <f t="shared" si="346"/>
        <v>6798.3</v>
      </c>
      <c r="S2461">
        <f t="shared" si="347"/>
        <v>646.30000000000018</v>
      </c>
      <c r="T2461" t="str">
        <f t="shared" si="348"/>
        <v>Jul</v>
      </c>
      <c r="U2461" t="str">
        <f t="shared" si="349"/>
        <v>Jul-2024</v>
      </c>
      <c r="V2461" s="3">
        <f t="shared" si="350"/>
        <v>45474</v>
      </c>
      <c r="W2461" t="str">
        <f>VLOOKUP(D2461,Products!A:G,3,FALSE)</f>
        <v>Sports &amp; Fitness</v>
      </c>
      <c r="X2461" t="str">
        <f>VLOOKUP(D2461,Products!A:G,2,FALSE)</f>
        <v>Dumbbells</v>
      </c>
    </row>
    <row r="2462" spans="1:24">
      <c r="A2462" s="1" t="s">
        <v>4274</v>
      </c>
      <c r="B2462" s="2">
        <v>45715</v>
      </c>
      <c r="C2462" s="1" t="s">
        <v>801</v>
      </c>
      <c r="D2462" s="1" t="s">
        <v>1782</v>
      </c>
      <c r="E2462" s="1">
        <v>1</v>
      </c>
      <c r="F2462" s="1">
        <v>6999</v>
      </c>
      <c r="G2462" s="1">
        <v>1049.8499999999999</v>
      </c>
      <c r="H2462" s="1" t="s">
        <v>1821</v>
      </c>
      <c r="I2462" s="1" t="s">
        <v>1802</v>
      </c>
      <c r="J2462" s="1" t="s">
        <v>1802</v>
      </c>
      <c r="K2462" s="1" t="s">
        <v>1807</v>
      </c>
      <c r="L2462" s="1">
        <v>70</v>
      </c>
      <c r="M2462" s="1">
        <v>4782</v>
      </c>
      <c r="N2462">
        <f t="shared" si="342"/>
        <v>5949.15</v>
      </c>
      <c r="O2462">
        <f t="shared" si="343"/>
        <v>4782</v>
      </c>
      <c r="P2462">
        <f t="shared" si="344"/>
        <v>1167.1499999999996</v>
      </c>
      <c r="Q2462">
        <f t="shared" si="345"/>
        <v>0.19618769067850025</v>
      </c>
      <c r="R2462">
        <f t="shared" si="346"/>
        <v>5949.15</v>
      </c>
      <c r="S2462">
        <f t="shared" si="347"/>
        <v>1167.1499999999996</v>
      </c>
      <c r="T2462" t="str">
        <f t="shared" si="348"/>
        <v>Feb</v>
      </c>
      <c r="U2462" t="str">
        <f t="shared" si="349"/>
        <v>Feb-2025</v>
      </c>
      <c r="V2462" s="3">
        <f t="shared" si="350"/>
        <v>45689</v>
      </c>
      <c r="W2462" t="str">
        <f>VLOOKUP(D2462,Products!A:G,3,FALSE)</f>
        <v>Sports &amp; Fitness</v>
      </c>
      <c r="X2462" t="str">
        <f>VLOOKUP(D2462,Products!A:G,2,FALSE)</f>
        <v>Running Shoes</v>
      </c>
    </row>
    <row r="2463" spans="1:24">
      <c r="A2463" s="1" t="s">
        <v>4275</v>
      </c>
      <c r="B2463" s="2">
        <v>45852</v>
      </c>
      <c r="C2463" s="1" t="s">
        <v>574</v>
      </c>
      <c r="D2463" s="1" t="s">
        <v>1686</v>
      </c>
      <c r="E2463" s="1">
        <v>2</v>
      </c>
      <c r="F2463" s="1">
        <v>1299</v>
      </c>
      <c r="G2463" s="1">
        <v>0</v>
      </c>
      <c r="H2463" s="1" t="s">
        <v>1801</v>
      </c>
      <c r="I2463" s="1" t="s">
        <v>1802</v>
      </c>
      <c r="J2463" s="1" t="s">
        <v>1802</v>
      </c>
      <c r="K2463" s="1" t="s">
        <v>1813</v>
      </c>
      <c r="L2463" s="1">
        <v>80</v>
      </c>
      <c r="M2463" s="1">
        <v>881</v>
      </c>
      <c r="N2463">
        <f t="shared" si="342"/>
        <v>2598</v>
      </c>
      <c r="O2463">
        <f t="shared" si="343"/>
        <v>1762</v>
      </c>
      <c r="P2463">
        <f t="shared" si="344"/>
        <v>836</v>
      </c>
      <c r="Q2463">
        <f t="shared" si="345"/>
        <v>0.32178598922247881</v>
      </c>
      <c r="R2463">
        <f t="shared" si="346"/>
        <v>2598</v>
      </c>
      <c r="S2463">
        <f t="shared" si="347"/>
        <v>836</v>
      </c>
      <c r="T2463" t="str">
        <f t="shared" si="348"/>
        <v>Jul</v>
      </c>
      <c r="U2463" t="str">
        <f t="shared" si="349"/>
        <v>Jul-2025</v>
      </c>
      <c r="V2463" s="3">
        <f t="shared" si="350"/>
        <v>45839</v>
      </c>
      <c r="W2463" t="str">
        <f>VLOOKUP(D2463,Products!A:G,3,FALSE)</f>
        <v>Electronics</v>
      </c>
      <c r="X2463" t="str">
        <f>VLOOKUP(D2463,Products!A:G,2,FALSE)</f>
        <v>Smartwatch</v>
      </c>
    </row>
    <row r="2464" spans="1:24">
      <c r="A2464" s="1" t="s">
        <v>4276</v>
      </c>
      <c r="B2464" s="2">
        <v>45301</v>
      </c>
      <c r="C2464" s="1" t="s">
        <v>774</v>
      </c>
      <c r="D2464" s="1" t="s">
        <v>1670</v>
      </c>
      <c r="E2464" s="1">
        <v>2</v>
      </c>
      <c r="F2464" s="1">
        <v>599</v>
      </c>
      <c r="G2464" s="1">
        <v>0</v>
      </c>
      <c r="H2464" s="1" t="s">
        <v>1801</v>
      </c>
      <c r="I2464" s="1" t="s">
        <v>1815</v>
      </c>
      <c r="J2464" s="1" t="s">
        <v>1815</v>
      </c>
      <c r="K2464" s="1" t="s">
        <v>1813</v>
      </c>
      <c r="L2464" s="1">
        <v>40</v>
      </c>
      <c r="M2464" s="1">
        <v>426</v>
      </c>
      <c r="N2464">
        <f t="shared" si="342"/>
        <v>1198</v>
      </c>
      <c r="O2464">
        <f t="shared" si="343"/>
        <v>852</v>
      </c>
      <c r="P2464">
        <f t="shared" si="344"/>
        <v>346</v>
      </c>
      <c r="Q2464">
        <f t="shared" si="345"/>
        <v>0.28881469115191988</v>
      </c>
      <c r="R2464">
        <f t="shared" si="346"/>
        <v>0</v>
      </c>
      <c r="S2464">
        <f t="shared" si="347"/>
        <v>0</v>
      </c>
      <c r="T2464" t="str">
        <f t="shared" si="348"/>
        <v>Jan</v>
      </c>
      <c r="U2464" t="str">
        <f t="shared" si="349"/>
        <v>Jan-2024</v>
      </c>
      <c r="V2464" s="3">
        <f t="shared" si="350"/>
        <v>45292</v>
      </c>
      <c r="W2464" t="str">
        <f>VLOOKUP(D2464,Products!A:G,3,FALSE)</f>
        <v>Electronics</v>
      </c>
      <c r="X2464" t="str">
        <f>VLOOKUP(D2464,Products!A:G,2,FALSE)</f>
        <v>Laptop</v>
      </c>
    </row>
    <row r="2465" spans="1:24">
      <c r="A2465" s="1" t="s">
        <v>4277</v>
      </c>
      <c r="B2465" s="2">
        <v>45885</v>
      </c>
      <c r="C2465" s="1" t="s">
        <v>735</v>
      </c>
      <c r="D2465" s="1" t="s">
        <v>1779</v>
      </c>
      <c r="E2465" s="1">
        <v>1</v>
      </c>
      <c r="F2465" s="1">
        <v>999</v>
      </c>
      <c r="G2465" s="1">
        <v>49.95</v>
      </c>
      <c r="H2465" s="1" t="s">
        <v>1821</v>
      </c>
      <c r="I2465" s="1" t="s">
        <v>1802</v>
      </c>
      <c r="J2465" s="1" t="s">
        <v>1802</v>
      </c>
      <c r="K2465" s="1" t="s">
        <v>1810</v>
      </c>
      <c r="L2465" s="1">
        <v>100</v>
      </c>
      <c r="M2465" s="1">
        <v>809</v>
      </c>
      <c r="N2465">
        <f t="shared" si="342"/>
        <v>949.05</v>
      </c>
      <c r="O2465">
        <f t="shared" si="343"/>
        <v>809</v>
      </c>
      <c r="P2465">
        <f t="shared" si="344"/>
        <v>140.04999999999995</v>
      </c>
      <c r="Q2465">
        <f t="shared" si="345"/>
        <v>0.14756862125283174</v>
      </c>
      <c r="R2465">
        <f t="shared" si="346"/>
        <v>949.05</v>
      </c>
      <c r="S2465">
        <f t="shared" si="347"/>
        <v>140.04999999999995</v>
      </c>
      <c r="T2465" t="str">
        <f t="shared" si="348"/>
        <v>Aug</v>
      </c>
      <c r="U2465" t="str">
        <f t="shared" si="349"/>
        <v>Aug-2025</v>
      </c>
      <c r="V2465" s="3">
        <f t="shared" si="350"/>
        <v>45870</v>
      </c>
      <c r="W2465" t="str">
        <f>VLOOKUP(D2465,Products!A:G,3,FALSE)</f>
        <v>Sports &amp; Fitness</v>
      </c>
      <c r="X2465" t="str">
        <f>VLOOKUP(D2465,Products!A:G,2,FALSE)</f>
        <v>Yoga Mat</v>
      </c>
    </row>
    <row r="2466" spans="1:24">
      <c r="A2466" s="1" t="s">
        <v>4278</v>
      </c>
      <c r="B2466" s="2">
        <v>45876</v>
      </c>
      <c r="C2466" s="1" t="s">
        <v>558</v>
      </c>
      <c r="D2466" s="1" t="s">
        <v>1768</v>
      </c>
      <c r="E2466" s="1">
        <v>4</v>
      </c>
      <c r="F2466" s="1">
        <v>399</v>
      </c>
      <c r="G2466" s="1">
        <v>159.6</v>
      </c>
      <c r="H2466" s="1" t="s">
        <v>1805</v>
      </c>
      <c r="I2466" s="1" t="s">
        <v>1802</v>
      </c>
      <c r="J2466" s="1" t="s">
        <v>1809</v>
      </c>
      <c r="K2466" s="1" t="s">
        <v>1807</v>
      </c>
      <c r="L2466" s="1">
        <v>60</v>
      </c>
      <c r="M2466" s="1">
        <v>322</v>
      </c>
      <c r="N2466">
        <f t="shared" si="342"/>
        <v>1436.4</v>
      </c>
      <c r="O2466">
        <f t="shared" si="343"/>
        <v>1288</v>
      </c>
      <c r="P2466">
        <f t="shared" si="344"/>
        <v>148.40000000000009</v>
      </c>
      <c r="Q2466">
        <f t="shared" si="345"/>
        <v>0.10331384015594548</v>
      </c>
      <c r="R2466">
        <f t="shared" si="346"/>
        <v>1436.4</v>
      </c>
      <c r="S2466">
        <f t="shared" si="347"/>
        <v>148.40000000000009</v>
      </c>
      <c r="T2466" t="str">
        <f t="shared" si="348"/>
        <v>Aug</v>
      </c>
      <c r="U2466" t="str">
        <f t="shared" si="349"/>
        <v>Aug-2025</v>
      </c>
      <c r="V2466" s="3">
        <f t="shared" si="350"/>
        <v>45870</v>
      </c>
      <c r="W2466" t="str">
        <f>VLOOKUP(D2466,Products!A:G,3,FALSE)</f>
        <v>Beauty &amp; Personal Care</v>
      </c>
      <c r="X2466" t="str">
        <f>VLOOKUP(D2466,Products!A:G,2,FALSE)</f>
        <v>Skin Care Kit</v>
      </c>
    </row>
    <row r="2467" spans="1:24">
      <c r="A2467" s="1" t="s">
        <v>4279</v>
      </c>
      <c r="B2467" s="2">
        <v>45878</v>
      </c>
      <c r="C2467" s="1" t="s">
        <v>670</v>
      </c>
      <c r="D2467" s="1" t="s">
        <v>1753</v>
      </c>
      <c r="E2467" s="1">
        <v>2</v>
      </c>
      <c r="F2467" s="1">
        <v>799</v>
      </c>
      <c r="G2467" s="1">
        <v>239.7</v>
      </c>
      <c r="H2467" s="1" t="s">
        <v>1801</v>
      </c>
      <c r="I2467" s="1" t="s">
        <v>1802</v>
      </c>
      <c r="J2467" s="1" t="s">
        <v>1802</v>
      </c>
      <c r="K2467" s="1" t="s">
        <v>1813</v>
      </c>
      <c r="L2467" s="1">
        <v>70</v>
      </c>
      <c r="M2467" s="1">
        <v>445</v>
      </c>
      <c r="N2467">
        <f t="shared" si="342"/>
        <v>1358.3</v>
      </c>
      <c r="O2467">
        <f t="shared" si="343"/>
        <v>890</v>
      </c>
      <c r="P2467">
        <f t="shared" si="344"/>
        <v>468.29999999999995</v>
      </c>
      <c r="Q2467">
        <f t="shared" si="345"/>
        <v>0.34476919679010526</v>
      </c>
      <c r="R2467">
        <f t="shared" si="346"/>
        <v>1358.3</v>
      </c>
      <c r="S2467">
        <f t="shared" si="347"/>
        <v>468.29999999999995</v>
      </c>
      <c r="T2467" t="str">
        <f t="shared" si="348"/>
        <v>Aug</v>
      </c>
      <c r="U2467" t="str">
        <f t="shared" si="349"/>
        <v>Aug-2025</v>
      </c>
      <c r="V2467" s="3">
        <f t="shared" si="350"/>
        <v>45870</v>
      </c>
      <c r="W2467" t="str">
        <f>VLOOKUP(D2467,Products!A:G,3,FALSE)</f>
        <v>Beauty &amp; Personal Care</v>
      </c>
      <c r="X2467" t="str">
        <f>VLOOKUP(D2467,Products!A:G,2,FALSE)</f>
        <v>Face Wash</v>
      </c>
    </row>
    <row r="2468" spans="1:24">
      <c r="A2468" s="1" t="s">
        <v>4280</v>
      </c>
      <c r="B2468" s="2">
        <v>45380</v>
      </c>
      <c r="C2468" s="1" t="s">
        <v>893</v>
      </c>
      <c r="D2468" s="1" t="s">
        <v>1741</v>
      </c>
      <c r="E2468" s="1">
        <v>1</v>
      </c>
      <c r="F2468" s="1">
        <v>799</v>
      </c>
      <c r="G2468" s="1">
        <v>199.75</v>
      </c>
      <c r="H2468" s="1" t="s">
        <v>1801</v>
      </c>
      <c r="I2468" s="1" t="s">
        <v>1802</v>
      </c>
      <c r="J2468" s="1" t="s">
        <v>1802</v>
      </c>
      <c r="K2468" s="1" t="s">
        <v>1810</v>
      </c>
      <c r="L2468" s="1">
        <v>80</v>
      </c>
      <c r="M2468" s="1">
        <v>596</v>
      </c>
      <c r="N2468">
        <f t="shared" si="342"/>
        <v>599.25</v>
      </c>
      <c r="O2468">
        <f t="shared" si="343"/>
        <v>596</v>
      </c>
      <c r="P2468">
        <f t="shared" si="344"/>
        <v>3.25</v>
      </c>
      <c r="Q2468">
        <f t="shared" si="345"/>
        <v>5.4234459741343347E-3</v>
      </c>
      <c r="R2468">
        <f t="shared" si="346"/>
        <v>599.25</v>
      </c>
      <c r="S2468">
        <f t="shared" si="347"/>
        <v>3.25</v>
      </c>
      <c r="T2468" t="str">
        <f t="shared" si="348"/>
        <v>Mar</v>
      </c>
      <c r="U2468" t="str">
        <f t="shared" si="349"/>
        <v>Mar-2024</v>
      </c>
      <c r="V2468" s="3">
        <f t="shared" si="350"/>
        <v>45352</v>
      </c>
      <c r="W2468" t="str">
        <f>VLOOKUP(D2468,Products!A:G,3,FALSE)</f>
        <v>Home &amp; Kitchen</v>
      </c>
      <c r="X2468" t="str">
        <f>VLOOKUP(D2468,Products!A:G,2,FALSE)</f>
        <v>Bedsheet</v>
      </c>
    </row>
    <row r="2469" spans="1:24">
      <c r="A2469" s="1" t="s">
        <v>4281</v>
      </c>
      <c r="B2469" s="2">
        <v>45447</v>
      </c>
      <c r="C2469" s="1" t="s">
        <v>1540</v>
      </c>
      <c r="D2469" s="1" t="s">
        <v>1773</v>
      </c>
      <c r="E2469" s="1">
        <v>3</v>
      </c>
      <c r="F2469" s="1">
        <v>6999</v>
      </c>
      <c r="G2469" s="1">
        <v>0</v>
      </c>
      <c r="H2469" s="1" t="s">
        <v>1812</v>
      </c>
      <c r="I2469" s="1" t="s">
        <v>1815</v>
      </c>
      <c r="J2469" s="1" t="s">
        <v>1815</v>
      </c>
      <c r="K2469" s="1" t="s">
        <v>1813</v>
      </c>
      <c r="L2469" s="1">
        <v>50</v>
      </c>
      <c r="M2469" s="1">
        <v>4949</v>
      </c>
      <c r="N2469">
        <f t="shared" si="342"/>
        <v>20997</v>
      </c>
      <c r="O2469">
        <f t="shared" si="343"/>
        <v>14847</v>
      </c>
      <c r="P2469">
        <f t="shared" si="344"/>
        <v>6150</v>
      </c>
      <c r="Q2469">
        <f t="shared" si="345"/>
        <v>0.29289898556936705</v>
      </c>
      <c r="R2469">
        <f t="shared" si="346"/>
        <v>0</v>
      </c>
      <c r="S2469">
        <f t="shared" si="347"/>
        <v>0</v>
      </c>
      <c r="T2469" t="str">
        <f t="shared" si="348"/>
        <v>Jun</v>
      </c>
      <c r="U2469" t="str">
        <f t="shared" si="349"/>
        <v>Jun-2024</v>
      </c>
      <c r="V2469" s="3">
        <f t="shared" si="350"/>
        <v>45444</v>
      </c>
      <c r="W2469" t="str">
        <f>VLOOKUP(D2469,Products!A:G,3,FALSE)</f>
        <v>Beauty &amp; Personal Care</v>
      </c>
      <c r="X2469" t="str">
        <f>VLOOKUP(D2469,Products!A:G,2,FALSE)</f>
        <v>Perfume</v>
      </c>
    </row>
    <row r="2470" spans="1:24">
      <c r="A2470" s="1" t="s">
        <v>4282</v>
      </c>
      <c r="B2470" s="2">
        <v>45531</v>
      </c>
      <c r="C2470" s="1" t="s">
        <v>1067</v>
      </c>
      <c r="D2470" s="1" t="s">
        <v>1743</v>
      </c>
      <c r="E2470" s="1">
        <v>4</v>
      </c>
      <c r="F2470" s="1">
        <v>299</v>
      </c>
      <c r="G2470" s="1">
        <v>119.6</v>
      </c>
      <c r="H2470" s="1" t="s">
        <v>1805</v>
      </c>
      <c r="I2470" s="1" t="s">
        <v>1802</v>
      </c>
      <c r="J2470" s="1" t="s">
        <v>1802</v>
      </c>
      <c r="K2470" s="1" t="s">
        <v>1813</v>
      </c>
      <c r="L2470" s="1">
        <v>40</v>
      </c>
      <c r="M2470" s="1">
        <v>188</v>
      </c>
      <c r="N2470">
        <f t="shared" si="342"/>
        <v>1076.4000000000001</v>
      </c>
      <c r="O2470">
        <f t="shared" si="343"/>
        <v>752</v>
      </c>
      <c r="P2470">
        <f t="shared" si="344"/>
        <v>324.40000000000009</v>
      </c>
      <c r="Q2470">
        <f t="shared" si="345"/>
        <v>0.30137495354886668</v>
      </c>
      <c r="R2470">
        <f t="shared" si="346"/>
        <v>1076.4000000000001</v>
      </c>
      <c r="S2470">
        <f t="shared" si="347"/>
        <v>324.40000000000009</v>
      </c>
      <c r="T2470" t="str">
        <f t="shared" si="348"/>
        <v>Aug</v>
      </c>
      <c r="U2470" t="str">
        <f t="shared" si="349"/>
        <v>Aug-2024</v>
      </c>
      <c r="V2470" s="3">
        <f t="shared" si="350"/>
        <v>45505</v>
      </c>
      <c r="W2470" t="str">
        <f>VLOOKUP(D2470,Products!A:G,3,FALSE)</f>
        <v>Home &amp; Kitchen</v>
      </c>
      <c r="X2470" t="str">
        <f>VLOOKUP(D2470,Products!A:G,2,FALSE)</f>
        <v>Storage Box</v>
      </c>
    </row>
    <row r="2471" spans="1:24">
      <c r="A2471" s="1" t="s">
        <v>4283</v>
      </c>
      <c r="B2471" s="2">
        <v>45797</v>
      </c>
      <c r="C2471" s="1" t="s">
        <v>1447</v>
      </c>
      <c r="D2471" s="1" t="s">
        <v>1673</v>
      </c>
      <c r="E2471" s="1">
        <v>2</v>
      </c>
      <c r="F2471" s="1">
        <v>399</v>
      </c>
      <c r="G2471" s="1">
        <v>79.8</v>
      </c>
      <c r="H2471" s="1" t="s">
        <v>1801</v>
      </c>
      <c r="I2471" s="1" t="s">
        <v>1802</v>
      </c>
      <c r="J2471" s="1" t="s">
        <v>1802</v>
      </c>
      <c r="K2471" s="1" t="s">
        <v>1810</v>
      </c>
      <c r="L2471" s="1">
        <v>100</v>
      </c>
      <c r="M2471" s="1">
        <v>221</v>
      </c>
      <c r="N2471">
        <f t="shared" si="342"/>
        <v>718.2</v>
      </c>
      <c r="O2471">
        <f t="shared" si="343"/>
        <v>442</v>
      </c>
      <c r="P2471">
        <f t="shared" si="344"/>
        <v>276.20000000000005</v>
      </c>
      <c r="Q2471">
        <f t="shared" si="345"/>
        <v>0.38457254246727934</v>
      </c>
      <c r="R2471">
        <f t="shared" si="346"/>
        <v>718.2</v>
      </c>
      <c r="S2471">
        <f t="shared" si="347"/>
        <v>276.20000000000005</v>
      </c>
      <c r="T2471" t="str">
        <f t="shared" si="348"/>
        <v>May</v>
      </c>
      <c r="U2471" t="str">
        <f t="shared" si="349"/>
        <v>May-2025</v>
      </c>
      <c r="V2471" s="3">
        <f t="shared" si="350"/>
        <v>45778</v>
      </c>
      <c r="W2471" t="str">
        <f>VLOOKUP(D2471,Products!A:G,3,FALSE)</f>
        <v>Electronics</v>
      </c>
      <c r="X2471" t="str">
        <f>VLOOKUP(D2471,Products!A:G,2,FALSE)</f>
        <v>Laptop</v>
      </c>
    </row>
    <row r="2472" spans="1:24">
      <c r="A2472" s="1" t="s">
        <v>4284</v>
      </c>
      <c r="B2472" s="2">
        <v>45462</v>
      </c>
      <c r="C2472" s="1" t="s">
        <v>1318</v>
      </c>
      <c r="D2472" s="1" t="s">
        <v>1742</v>
      </c>
      <c r="E2472" s="1">
        <v>1</v>
      </c>
      <c r="F2472" s="1">
        <v>299</v>
      </c>
      <c r="G2472" s="1">
        <v>0</v>
      </c>
      <c r="H2472" s="1" t="s">
        <v>1805</v>
      </c>
      <c r="I2472" s="1" t="s">
        <v>1802</v>
      </c>
      <c r="J2472" s="1" t="s">
        <v>1802</v>
      </c>
      <c r="K2472" s="1" t="s">
        <v>1810</v>
      </c>
      <c r="L2472" s="1">
        <v>60</v>
      </c>
      <c r="M2472" s="1">
        <v>188</v>
      </c>
      <c r="N2472">
        <f t="shared" si="342"/>
        <v>299</v>
      </c>
      <c r="O2472">
        <f t="shared" si="343"/>
        <v>188</v>
      </c>
      <c r="P2472">
        <f t="shared" si="344"/>
        <v>111</v>
      </c>
      <c r="Q2472">
        <f t="shared" si="345"/>
        <v>0.37123745819397991</v>
      </c>
      <c r="R2472">
        <f t="shared" si="346"/>
        <v>299</v>
      </c>
      <c r="S2472">
        <f t="shared" si="347"/>
        <v>111</v>
      </c>
      <c r="T2472" t="str">
        <f t="shared" si="348"/>
        <v>Jun</v>
      </c>
      <c r="U2472" t="str">
        <f t="shared" si="349"/>
        <v>Jun-2024</v>
      </c>
      <c r="V2472" s="3">
        <f t="shared" si="350"/>
        <v>45444</v>
      </c>
      <c r="W2472" t="str">
        <f>VLOOKUP(D2472,Products!A:G,3,FALSE)</f>
        <v>Home &amp; Kitchen</v>
      </c>
      <c r="X2472" t="str">
        <f>VLOOKUP(D2472,Products!A:G,2,FALSE)</f>
        <v>Bedsheet</v>
      </c>
    </row>
    <row r="2473" spans="1:24">
      <c r="A2473" s="1" t="s">
        <v>4285</v>
      </c>
      <c r="B2473" s="2">
        <v>45550</v>
      </c>
      <c r="C2473" s="1" t="s">
        <v>1191</v>
      </c>
      <c r="D2473" s="1" t="s">
        <v>1666</v>
      </c>
      <c r="E2473" s="1">
        <v>1</v>
      </c>
      <c r="F2473" s="1">
        <v>399</v>
      </c>
      <c r="G2473" s="1">
        <v>0</v>
      </c>
      <c r="H2473" s="1" t="s">
        <v>1823</v>
      </c>
      <c r="I2473" s="1" t="s">
        <v>1802</v>
      </c>
      <c r="J2473" s="1" t="s">
        <v>1802</v>
      </c>
      <c r="K2473" s="1" t="s">
        <v>1813</v>
      </c>
      <c r="L2473" s="1">
        <v>60</v>
      </c>
      <c r="M2473" s="1">
        <v>307</v>
      </c>
      <c r="N2473">
        <f t="shared" si="342"/>
        <v>399</v>
      </c>
      <c r="O2473">
        <f t="shared" si="343"/>
        <v>307</v>
      </c>
      <c r="P2473">
        <f t="shared" si="344"/>
        <v>92</v>
      </c>
      <c r="Q2473">
        <f t="shared" si="345"/>
        <v>0.23057644110275688</v>
      </c>
      <c r="R2473">
        <f t="shared" si="346"/>
        <v>399</v>
      </c>
      <c r="S2473">
        <f t="shared" si="347"/>
        <v>92</v>
      </c>
      <c r="T2473" t="str">
        <f t="shared" si="348"/>
        <v>Sep</v>
      </c>
      <c r="U2473" t="str">
        <f t="shared" si="349"/>
        <v>Sep-2024</v>
      </c>
      <c r="V2473" s="3">
        <f t="shared" si="350"/>
        <v>45536</v>
      </c>
      <c r="W2473" t="str">
        <f>VLOOKUP(D2473,Products!A:G,3,FALSE)</f>
        <v>Electronics</v>
      </c>
      <c r="X2473" t="str">
        <f>VLOOKUP(D2473,Products!A:G,2,FALSE)</f>
        <v>Smartphone</v>
      </c>
    </row>
    <row r="2474" spans="1:24">
      <c r="A2474" s="1" t="s">
        <v>4286</v>
      </c>
      <c r="B2474" s="2">
        <v>45690</v>
      </c>
      <c r="C2474" s="1" t="s">
        <v>1385</v>
      </c>
      <c r="D2474" s="1" t="s">
        <v>1774</v>
      </c>
      <c r="E2474" s="1">
        <v>4</v>
      </c>
      <c r="F2474" s="1">
        <v>499</v>
      </c>
      <c r="G2474" s="1">
        <v>0</v>
      </c>
      <c r="H2474" s="1" t="s">
        <v>1801</v>
      </c>
      <c r="I2474" s="1" t="s">
        <v>1802</v>
      </c>
      <c r="J2474" s="1" t="s">
        <v>1802</v>
      </c>
      <c r="K2474" s="1" t="s">
        <v>1813</v>
      </c>
      <c r="L2474" s="1">
        <v>80</v>
      </c>
      <c r="M2474" s="1">
        <v>280</v>
      </c>
      <c r="N2474">
        <f t="shared" si="342"/>
        <v>1996</v>
      </c>
      <c r="O2474">
        <f t="shared" si="343"/>
        <v>1120</v>
      </c>
      <c r="P2474">
        <f t="shared" si="344"/>
        <v>876</v>
      </c>
      <c r="Q2474">
        <f t="shared" si="345"/>
        <v>0.43887775551102204</v>
      </c>
      <c r="R2474">
        <f t="shared" si="346"/>
        <v>1996</v>
      </c>
      <c r="S2474">
        <f t="shared" si="347"/>
        <v>876</v>
      </c>
      <c r="T2474" t="str">
        <f t="shared" si="348"/>
        <v>Feb</v>
      </c>
      <c r="U2474" t="str">
        <f t="shared" si="349"/>
        <v>Feb-2025</v>
      </c>
      <c r="V2474" s="3">
        <f t="shared" si="350"/>
        <v>45689</v>
      </c>
      <c r="W2474" t="str">
        <f>VLOOKUP(D2474,Products!A:G,3,FALSE)</f>
        <v>Sports &amp; Fitness</v>
      </c>
      <c r="X2474" t="str">
        <f>VLOOKUP(D2474,Products!A:G,2,FALSE)</f>
        <v>Yoga Mat</v>
      </c>
    </row>
    <row r="2475" spans="1:24">
      <c r="A2475" s="1" t="s">
        <v>4287</v>
      </c>
      <c r="B2475" s="2">
        <v>45654</v>
      </c>
      <c r="C2475" s="1" t="s">
        <v>1011</v>
      </c>
      <c r="D2475" s="1" t="s">
        <v>1673</v>
      </c>
      <c r="E2475" s="1">
        <v>1</v>
      </c>
      <c r="F2475" s="1">
        <v>399</v>
      </c>
      <c r="G2475" s="1">
        <v>59.85</v>
      </c>
      <c r="H2475" s="1" t="s">
        <v>1821</v>
      </c>
      <c r="I2475" s="1" t="s">
        <v>1802</v>
      </c>
      <c r="J2475" s="1" t="s">
        <v>1802</v>
      </c>
      <c r="K2475" s="1" t="s">
        <v>1813</v>
      </c>
      <c r="L2475" s="1">
        <v>50</v>
      </c>
      <c r="M2475" s="1">
        <v>221</v>
      </c>
      <c r="N2475">
        <f t="shared" si="342"/>
        <v>339.15</v>
      </c>
      <c r="O2475">
        <f t="shared" si="343"/>
        <v>221</v>
      </c>
      <c r="P2475">
        <f t="shared" si="344"/>
        <v>118.14999999999998</v>
      </c>
      <c r="Q2475">
        <f t="shared" si="345"/>
        <v>0.34837092731829572</v>
      </c>
      <c r="R2475">
        <f t="shared" si="346"/>
        <v>339.15</v>
      </c>
      <c r="S2475">
        <f t="shared" si="347"/>
        <v>118.14999999999998</v>
      </c>
      <c r="T2475" t="str">
        <f t="shared" si="348"/>
        <v>Dec</v>
      </c>
      <c r="U2475" t="str">
        <f t="shared" si="349"/>
        <v>Dec-2024</v>
      </c>
      <c r="V2475" s="3">
        <f t="shared" si="350"/>
        <v>45627</v>
      </c>
      <c r="W2475" t="str">
        <f>VLOOKUP(D2475,Products!A:G,3,FALSE)</f>
        <v>Electronics</v>
      </c>
      <c r="X2475" t="str">
        <f>VLOOKUP(D2475,Products!A:G,2,FALSE)</f>
        <v>Laptop</v>
      </c>
    </row>
    <row r="2476" spans="1:24">
      <c r="A2476" s="1" t="s">
        <v>4288</v>
      </c>
      <c r="B2476" s="2">
        <v>45883</v>
      </c>
      <c r="C2476" s="1" t="s">
        <v>1483</v>
      </c>
      <c r="D2476" s="1" t="s">
        <v>1790</v>
      </c>
      <c r="E2476" s="1">
        <v>1</v>
      </c>
      <c r="F2476" s="1">
        <v>999</v>
      </c>
      <c r="G2476" s="1">
        <v>0</v>
      </c>
      <c r="H2476" s="1" t="s">
        <v>1805</v>
      </c>
      <c r="I2476" s="1" t="s">
        <v>1802</v>
      </c>
      <c r="J2476" s="1" t="s">
        <v>1802</v>
      </c>
      <c r="K2476" s="1" t="s">
        <v>1819</v>
      </c>
      <c r="L2476" s="1">
        <v>50</v>
      </c>
      <c r="M2476" s="1">
        <v>629</v>
      </c>
      <c r="N2476">
        <f t="shared" si="342"/>
        <v>999</v>
      </c>
      <c r="O2476">
        <f t="shared" si="343"/>
        <v>629</v>
      </c>
      <c r="P2476">
        <f t="shared" si="344"/>
        <v>370</v>
      </c>
      <c r="Q2476">
        <f t="shared" si="345"/>
        <v>0.37037037037037035</v>
      </c>
      <c r="R2476">
        <f t="shared" si="346"/>
        <v>999</v>
      </c>
      <c r="S2476">
        <f t="shared" si="347"/>
        <v>370</v>
      </c>
      <c r="T2476" t="str">
        <f t="shared" si="348"/>
        <v>Aug</v>
      </c>
      <c r="U2476" t="str">
        <f t="shared" si="349"/>
        <v>Aug-2025</v>
      </c>
      <c r="V2476" s="3">
        <f t="shared" si="350"/>
        <v>45870</v>
      </c>
      <c r="W2476" t="str">
        <f>VLOOKUP(D2476,Products!A:G,3,FALSE)</f>
        <v>Sports &amp; Fitness</v>
      </c>
      <c r="X2476" t="str">
        <f>VLOOKUP(D2476,Products!A:G,2,FALSE)</f>
        <v>Fitness Band</v>
      </c>
    </row>
    <row r="2477" spans="1:24">
      <c r="A2477" s="1" t="s">
        <v>4289</v>
      </c>
      <c r="B2477" s="2">
        <v>45654</v>
      </c>
      <c r="C2477" s="1" t="s">
        <v>1596</v>
      </c>
      <c r="D2477" s="1" t="s">
        <v>1695</v>
      </c>
      <c r="E2477" s="1">
        <v>1</v>
      </c>
      <c r="F2477" s="1">
        <v>1999</v>
      </c>
      <c r="G2477" s="1">
        <v>0</v>
      </c>
      <c r="H2477" s="1" t="s">
        <v>1823</v>
      </c>
      <c r="I2477" s="1" t="s">
        <v>1815</v>
      </c>
      <c r="J2477" s="1" t="s">
        <v>1815</v>
      </c>
      <c r="K2477" s="1" t="s">
        <v>1803</v>
      </c>
      <c r="L2477" s="1">
        <v>50</v>
      </c>
      <c r="M2477" s="1">
        <v>1597</v>
      </c>
      <c r="N2477">
        <f t="shared" si="342"/>
        <v>1999</v>
      </c>
      <c r="O2477">
        <f t="shared" si="343"/>
        <v>1597</v>
      </c>
      <c r="P2477">
        <f t="shared" si="344"/>
        <v>402</v>
      </c>
      <c r="Q2477">
        <f t="shared" si="345"/>
        <v>0.20110055027513757</v>
      </c>
      <c r="R2477">
        <f t="shared" si="346"/>
        <v>0</v>
      </c>
      <c r="S2477">
        <f t="shared" si="347"/>
        <v>0</v>
      </c>
      <c r="T2477" t="str">
        <f t="shared" si="348"/>
        <v>Dec</v>
      </c>
      <c r="U2477" t="str">
        <f t="shared" si="349"/>
        <v>Dec-2024</v>
      </c>
      <c r="V2477" s="3">
        <f t="shared" si="350"/>
        <v>45627</v>
      </c>
      <c r="W2477" t="str">
        <f>VLOOKUP(D2477,Products!A:G,3,FALSE)</f>
        <v>Electronics</v>
      </c>
      <c r="X2477" t="str">
        <f>VLOOKUP(D2477,Products!A:G,2,FALSE)</f>
        <v>Power Bank</v>
      </c>
    </row>
    <row r="2478" spans="1:24">
      <c r="A2478" s="1" t="s">
        <v>4290</v>
      </c>
      <c r="B2478" s="2">
        <v>45497</v>
      </c>
      <c r="C2478" s="1" t="s">
        <v>315</v>
      </c>
      <c r="D2478" s="1" t="s">
        <v>1690</v>
      </c>
      <c r="E2478" s="1">
        <v>2</v>
      </c>
      <c r="F2478" s="1">
        <v>6999</v>
      </c>
      <c r="G2478" s="1">
        <v>699.9</v>
      </c>
      <c r="H2478" s="1" t="s">
        <v>1805</v>
      </c>
      <c r="I2478" s="1" t="s">
        <v>1802</v>
      </c>
      <c r="J2478" s="1" t="s">
        <v>1802</v>
      </c>
      <c r="K2478" s="1" t="s">
        <v>1807</v>
      </c>
      <c r="L2478" s="1">
        <v>60</v>
      </c>
      <c r="M2478" s="1">
        <v>4046</v>
      </c>
      <c r="N2478">
        <f t="shared" si="342"/>
        <v>13298.1</v>
      </c>
      <c r="O2478">
        <f t="shared" si="343"/>
        <v>8092</v>
      </c>
      <c r="P2478">
        <f t="shared" si="344"/>
        <v>5206.1000000000004</v>
      </c>
      <c r="Q2478">
        <f t="shared" si="345"/>
        <v>0.39149201765665775</v>
      </c>
      <c r="R2478">
        <f t="shared" si="346"/>
        <v>13298.1</v>
      </c>
      <c r="S2478">
        <f t="shared" si="347"/>
        <v>5206.1000000000004</v>
      </c>
      <c r="T2478" t="str">
        <f t="shared" si="348"/>
        <v>Jul</v>
      </c>
      <c r="U2478" t="str">
        <f t="shared" si="349"/>
        <v>Jul-2024</v>
      </c>
      <c r="V2478" s="3">
        <f t="shared" si="350"/>
        <v>45474</v>
      </c>
      <c r="W2478" t="str">
        <f>VLOOKUP(D2478,Products!A:G,3,FALSE)</f>
        <v>Electronics</v>
      </c>
      <c r="X2478" t="str">
        <f>VLOOKUP(D2478,Products!A:G,2,FALSE)</f>
        <v>Power Bank</v>
      </c>
    </row>
    <row r="2479" spans="1:24">
      <c r="A2479" s="1" t="s">
        <v>4291</v>
      </c>
      <c r="B2479" s="2">
        <v>45803</v>
      </c>
      <c r="C2479" s="1" t="s">
        <v>1300</v>
      </c>
      <c r="D2479" s="1" t="s">
        <v>1785</v>
      </c>
      <c r="E2479" s="1">
        <v>3</v>
      </c>
      <c r="F2479" s="1">
        <v>2999</v>
      </c>
      <c r="G2479" s="1">
        <v>2249.25</v>
      </c>
      <c r="H2479" s="1" t="s">
        <v>1805</v>
      </c>
      <c r="I2479" s="1" t="s">
        <v>1802</v>
      </c>
      <c r="J2479" s="1" t="s">
        <v>1809</v>
      </c>
      <c r="K2479" s="1" t="s">
        <v>1817</v>
      </c>
      <c r="L2479" s="1">
        <v>60</v>
      </c>
      <c r="M2479" s="1">
        <v>2453</v>
      </c>
      <c r="N2479">
        <f t="shared" si="342"/>
        <v>6747.75</v>
      </c>
      <c r="O2479">
        <f t="shared" si="343"/>
        <v>7359</v>
      </c>
      <c r="P2479">
        <f t="shared" si="344"/>
        <v>-611.25</v>
      </c>
      <c r="Q2479">
        <f t="shared" si="345"/>
        <v>-9.0585750805824164E-2</v>
      </c>
      <c r="R2479">
        <f t="shared" si="346"/>
        <v>6747.75</v>
      </c>
      <c r="S2479">
        <f t="shared" si="347"/>
        <v>-611.25</v>
      </c>
      <c r="T2479" t="str">
        <f t="shared" si="348"/>
        <v>May</v>
      </c>
      <c r="U2479" t="str">
        <f t="shared" si="349"/>
        <v>May-2025</v>
      </c>
      <c r="V2479" s="3">
        <f t="shared" si="350"/>
        <v>45778</v>
      </c>
      <c r="W2479" t="str">
        <f>VLOOKUP(D2479,Products!A:G,3,FALSE)</f>
        <v>Sports &amp; Fitness</v>
      </c>
      <c r="X2479" t="str">
        <f>VLOOKUP(D2479,Products!A:G,2,FALSE)</f>
        <v>Dumbbells</v>
      </c>
    </row>
    <row r="2480" spans="1:24">
      <c r="A2480" s="1" t="s">
        <v>4292</v>
      </c>
      <c r="B2480" s="2">
        <v>45509</v>
      </c>
      <c r="C2480" s="1" t="s">
        <v>674</v>
      </c>
      <c r="D2480" s="1" t="s">
        <v>1795</v>
      </c>
      <c r="E2480" s="1">
        <v>4</v>
      </c>
      <c r="F2480" s="1">
        <v>499</v>
      </c>
      <c r="G2480" s="1">
        <v>199.6</v>
      </c>
      <c r="H2480" s="1" t="s">
        <v>1805</v>
      </c>
      <c r="I2480" s="1" t="s">
        <v>1802</v>
      </c>
      <c r="J2480" s="1" t="s">
        <v>1802</v>
      </c>
      <c r="K2480" s="1" t="s">
        <v>1817</v>
      </c>
      <c r="L2480" s="1">
        <v>60</v>
      </c>
      <c r="M2480" s="1">
        <v>324</v>
      </c>
      <c r="N2480">
        <f t="shared" si="342"/>
        <v>1796.4</v>
      </c>
      <c r="O2480">
        <f t="shared" si="343"/>
        <v>1296</v>
      </c>
      <c r="P2480">
        <f t="shared" si="344"/>
        <v>500.40000000000009</v>
      </c>
      <c r="Q2480">
        <f t="shared" si="345"/>
        <v>0.27855711422845697</v>
      </c>
      <c r="R2480">
        <f t="shared" si="346"/>
        <v>1796.4</v>
      </c>
      <c r="S2480">
        <f t="shared" si="347"/>
        <v>500.40000000000009</v>
      </c>
      <c r="T2480" t="str">
        <f t="shared" si="348"/>
        <v>Aug</v>
      </c>
      <c r="U2480" t="str">
        <f t="shared" si="349"/>
        <v>Aug-2024</v>
      </c>
      <c r="V2480" s="3">
        <f t="shared" si="350"/>
        <v>45505</v>
      </c>
      <c r="W2480" t="str">
        <f>VLOOKUP(D2480,Products!A:G,3,FALSE)</f>
        <v>Sports &amp; Fitness</v>
      </c>
      <c r="X2480" t="str">
        <f>VLOOKUP(D2480,Products!A:G,2,FALSE)</f>
        <v>Cricket Bat</v>
      </c>
    </row>
    <row r="2481" spans="1:24">
      <c r="A2481" s="1" t="s">
        <v>4293</v>
      </c>
      <c r="B2481" s="2">
        <v>45526</v>
      </c>
      <c r="C2481" s="1" t="s">
        <v>1530</v>
      </c>
      <c r="D2481" s="1" t="s">
        <v>1702</v>
      </c>
      <c r="E2481" s="1">
        <v>1</v>
      </c>
      <c r="F2481" s="1">
        <v>4999</v>
      </c>
      <c r="G2481" s="1">
        <v>0</v>
      </c>
      <c r="H2481" s="1" t="s">
        <v>1823</v>
      </c>
      <c r="I2481" s="1" t="s">
        <v>1802</v>
      </c>
      <c r="J2481" s="1" t="s">
        <v>1809</v>
      </c>
      <c r="K2481" s="1" t="s">
        <v>1817</v>
      </c>
      <c r="L2481" s="1">
        <v>60</v>
      </c>
      <c r="M2481" s="1">
        <v>3572</v>
      </c>
      <c r="N2481">
        <f t="shared" si="342"/>
        <v>4999</v>
      </c>
      <c r="O2481">
        <f t="shared" si="343"/>
        <v>3572</v>
      </c>
      <c r="P2481">
        <f t="shared" si="344"/>
        <v>1427</v>
      </c>
      <c r="Q2481">
        <f t="shared" si="345"/>
        <v>0.28545709141828368</v>
      </c>
      <c r="R2481">
        <f t="shared" si="346"/>
        <v>4999</v>
      </c>
      <c r="S2481">
        <f t="shared" si="347"/>
        <v>1427</v>
      </c>
      <c r="T2481" t="str">
        <f t="shared" si="348"/>
        <v>Aug</v>
      </c>
      <c r="U2481" t="str">
        <f t="shared" si="349"/>
        <v>Aug-2024</v>
      </c>
      <c r="V2481" s="3">
        <f t="shared" si="350"/>
        <v>45505</v>
      </c>
      <c r="W2481" t="str">
        <f>VLOOKUP(D2481,Products!A:G,3,FALSE)</f>
        <v>Fashion</v>
      </c>
      <c r="X2481" t="str">
        <f>VLOOKUP(D2481,Products!A:G,2,FALSE)</f>
        <v>Jeans</v>
      </c>
    </row>
    <row r="2482" spans="1:24">
      <c r="A2482" s="1" t="s">
        <v>4294</v>
      </c>
      <c r="B2482" s="2">
        <v>45759</v>
      </c>
      <c r="C2482" s="1" t="s">
        <v>1461</v>
      </c>
      <c r="D2482" s="1" t="s">
        <v>1735</v>
      </c>
      <c r="E2482" s="1">
        <v>2</v>
      </c>
      <c r="F2482" s="1">
        <v>3999</v>
      </c>
      <c r="G2482" s="1">
        <v>0</v>
      </c>
      <c r="H2482" s="1" t="s">
        <v>1823</v>
      </c>
      <c r="I2482" s="1" t="s">
        <v>1815</v>
      </c>
      <c r="J2482" s="1" t="s">
        <v>1815</v>
      </c>
      <c r="K2482" s="1" t="s">
        <v>1813</v>
      </c>
      <c r="L2482" s="1">
        <v>50</v>
      </c>
      <c r="M2482" s="1">
        <v>2895</v>
      </c>
      <c r="N2482">
        <f t="shared" si="342"/>
        <v>7998</v>
      </c>
      <c r="O2482">
        <f t="shared" si="343"/>
        <v>5790</v>
      </c>
      <c r="P2482">
        <f t="shared" si="344"/>
        <v>2208</v>
      </c>
      <c r="Q2482">
        <f t="shared" si="345"/>
        <v>0.2760690172543136</v>
      </c>
      <c r="R2482">
        <f t="shared" si="346"/>
        <v>0</v>
      </c>
      <c r="S2482">
        <f t="shared" si="347"/>
        <v>0</v>
      </c>
      <c r="T2482" t="str">
        <f t="shared" si="348"/>
        <v>Apr</v>
      </c>
      <c r="U2482" t="str">
        <f t="shared" si="349"/>
        <v>Apr-2025</v>
      </c>
      <c r="V2482" s="3">
        <f t="shared" si="350"/>
        <v>45748</v>
      </c>
      <c r="W2482" t="str">
        <f>VLOOKUP(D2482,Products!A:G,3,FALSE)</f>
        <v>Home &amp; Kitchen</v>
      </c>
      <c r="X2482" t="str">
        <f>VLOOKUP(D2482,Products!A:G,2,FALSE)</f>
        <v>Cookware Set</v>
      </c>
    </row>
    <row r="2483" spans="1:24">
      <c r="A2483" s="1" t="s">
        <v>4295</v>
      </c>
      <c r="B2483" s="2">
        <v>45811</v>
      </c>
      <c r="C2483" s="1" t="s">
        <v>649</v>
      </c>
      <c r="D2483" s="1" t="s">
        <v>1761</v>
      </c>
      <c r="E2483" s="1">
        <v>3</v>
      </c>
      <c r="F2483" s="1">
        <v>499</v>
      </c>
      <c r="G2483" s="1">
        <v>0</v>
      </c>
      <c r="H2483" s="1" t="s">
        <v>1821</v>
      </c>
      <c r="I2483" s="1" t="s">
        <v>1815</v>
      </c>
      <c r="J2483" s="1" t="s">
        <v>1815</v>
      </c>
      <c r="K2483" s="1" t="s">
        <v>1810</v>
      </c>
      <c r="L2483" s="1">
        <v>50</v>
      </c>
      <c r="M2483" s="1">
        <v>394</v>
      </c>
      <c r="N2483">
        <f t="shared" si="342"/>
        <v>1497</v>
      </c>
      <c r="O2483">
        <f t="shared" si="343"/>
        <v>1182</v>
      </c>
      <c r="P2483">
        <f t="shared" si="344"/>
        <v>315</v>
      </c>
      <c r="Q2483">
        <f t="shared" si="345"/>
        <v>0.21042084168336672</v>
      </c>
      <c r="R2483">
        <f t="shared" si="346"/>
        <v>0</v>
      </c>
      <c r="S2483">
        <f t="shared" si="347"/>
        <v>0</v>
      </c>
      <c r="T2483" t="str">
        <f t="shared" si="348"/>
        <v>Jun</v>
      </c>
      <c r="U2483" t="str">
        <f t="shared" si="349"/>
        <v>Jun-2025</v>
      </c>
      <c r="V2483" s="3">
        <f t="shared" si="350"/>
        <v>45809</v>
      </c>
      <c r="W2483" t="str">
        <f>VLOOKUP(D2483,Products!A:G,3,FALSE)</f>
        <v>Beauty &amp; Personal Care</v>
      </c>
      <c r="X2483" t="str">
        <f>VLOOKUP(D2483,Products!A:G,2,FALSE)</f>
        <v>Trimmer</v>
      </c>
    </row>
    <row r="2484" spans="1:24">
      <c r="A2484" s="1" t="s">
        <v>4296</v>
      </c>
      <c r="B2484" s="2">
        <v>45598</v>
      </c>
      <c r="C2484" s="1" t="s">
        <v>1189</v>
      </c>
      <c r="D2484" s="1" t="s">
        <v>1789</v>
      </c>
      <c r="E2484" s="1">
        <v>2</v>
      </c>
      <c r="F2484" s="1">
        <v>999</v>
      </c>
      <c r="G2484" s="1">
        <v>0</v>
      </c>
      <c r="H2484" s="1" t="s">
        <v>1805</v>
      </c>
      <c r="I2484" s="1" t="s">
        <v>1802</v>
      </c>
      <c r="J2484" s="1" t="s">
        <v>1809</v>
      </c>
      <c r="K2484" s="1" t="s">
        <v>1817</v>
      </c>
      <c r="L2484" s="1">
        <v>70</v>
      </c>
      <c r="M2484" s="1">
        <v>727</v>
      </c>
      <c r="N2484">
        <f t="shared" si="342"/>
        <v>1998</v>
      </c>
      <c r="O2484">
        <f t="shared" si="343"/>
        <v>1454</v>
      </c>
      <c r="P2484">
        <f t="shared" si="344"/>
        <v>544</v>
      </c>
      <c r="Q2484">
        <f t="shared" si="345"/>
        <v>0.2722722722722723</v>
      </c>
      <c r="R2484">
        <f t="shared" si="346"/>
        <v>1998</v>
      </c>
      <c r="S2484">
        <f t="shared" si="347"/>
        <v>544</v>
      </c>
      <c r="T2484" t="str">
        <f t="shared" si="348"/>
        <v>Nov</v>
      </c>
      <c r="U2484" t="str">
        <f t="shared" si="349"/>
        <v>Nov-2024</v>
      </c>
      <c r="V2484" s="3">
        <f t="shared" si="350"/>
        <v>45597</v>
      </c>
      <c r="W2484" t="str">
        <f>VLOOKUP(D2484,Products!A:G,3,FALSE)</f>
        <v>Sports &amp; Fitness</v>
      </c>
      <c r="X2484" t="str">
        <f>VLOOKUP(D2484,Products!A:G,2,FALSE)</f>
        <v>Dumbbells</v>
      </c>
    </row>
    <row r="2485" spans="1:24">
      <c r="A2485" s="1" t="s">
        <v>4297</v>
      </c>
      <c r="B2485" s="2">
        <v>45555</v>
      </c>
      <c r="C2485" s="1" t="s">
        <v>952</v>
      </c>
      <c r="D2485" s="1" t="s">
        <v>1728</v>
      </c>
      <c r="E2485" s="1">
        <v>1</v>
      </c>
      <c r="F2485" s="1">
        <v>4999</v>
      </c>
      <c r="G2485" s="1">
        <v>999.8</v>
      </c>
      <c r="H2485" s="1" t="s">
        <v>1821</v>
      </c>
      <c r="I2485" s="1" t="s">
        <v>1802</v>
      </c>
      <c r="J2485" s="1" t="s">
        <v>1802</v>
      </c>
      <c r="K2485" s="1" t="s">
        <v>1813</v>
      </c>
      <c r="L2485" s="1">
        <v>50</v>
      </c>
      <c r="M2485" s="1">
        <v>3040</v>
      </c>
      <c r="N2485">
        <f t="shared" si="342"/>
        <v>3999.2</v>
      </c>
      <c r="O2485">
        <f t="shared" si="343"/>
        <v>3040</v>
      </c>
      <c r="P2485">
        <f t="shared" si="344"/>
        <v>959.19999999999982</v>
      </c>
      <c r="Q2485">
        <f t="shared" si="345"/>
        <v>0.23984796959391874</v>
      </c>
      <c r="R2485">
        <f t="shared" si="346"/>
        <v>3999.2</v>
      </c>
      <c r="S2485">
        <f t="shared" si="347"/>
        <v>959.19999999999982</v>
      </c>
      <c r="T2485" t="str">
        <f t="shared" si="348"/>
        <v>Sep</v>
      </c>
      <c r="U2485" t="str">
        <f t="shared" si="349"/>
        <v>Sep-2024</v>
      </c>
      <c r="V2485" s="3">
        <f t="shared" si="350"/>
        <v>45536</v>
      </c>
      <c r="W2485" t="str">
        <f>VLOOKUP(D2485,Products!A:G,3,FALSE)</f>
        <v>Home &amp; Kitchen</v>
      </c>
      <c r="X2485" t="str">
        <f>VLOOKUP(D2485,Products!A:G,2,FALSE)</f>
        <v>Air Fryer</v>
      </c>
    </row>
    <row r="2486" spans="1:24">
      <c r="A2486" s="1" t="s">
        <v>4298</v>
      </c>
      <c r="B2486" s="2">
        <v>45950</v>
      </c>
      <c r="C2486" s="1" t="s">
        <v>1316</v>
      </c>
      <c r="D2486" s="1" t="s">
        <v>1772</v>
      </c>
      <c r="E2486" s="1">
        <v>1</v>
      </c>
      <c r="F2486" s="1">
        <v>1999</v>
      </c>
      <c r="G2486" s="1">
        <v>99.95</v>
      </c>
      <c r="H2486" s="1" t="s">
        <v>1805</v>
      </c>
      <c r="I2486" s="1" t="s">
        <v>1802</v>
      </c>
      <c r="J2486" s="1" t="s">
        <v>1802</v>
      </c>
      <c r="K2486" s="1" t="s">
        <v>1807</v>
      </c>
      <c r="L2486" s="1">
        <v>80</v>
      </c>
      <c r="M2486" s="1">
        <v>1506</v>
      </c>
      <c r="N2486">
        <f t="shared" si="342"/>
        <v>1899.05</v>
      </c>
      <c r="O2486">
        <f t="shared" si="343"/>
        <v>1506</v>
      </c>
      <c r="P2486">
        <f t="shared" si="344"/>
        <v>393.04999999999995</v>
      </c>
      <c r="Q2486">
        <f t="shared" si="345"/>
        <v>0.20697190700613463</v>
      </c>
      <c r="R2486">
        <f t="shared" si="346"/>
        <v>1899.05</v>
      </c>
      <c r="S2486">
        <f t="shared" si="347"/>
        <v>393.04999999999995</v>
      </c>
      <c r="T2486" t="str">
        <f t="shared" si="348"/>
        <v>Oct</v>
      </c>
      <c r="U2486" t="str">
        <f t="shared" si="349"/>
        <v>Oct-2025</v>
      </c>
      <c r="V2486" s="3">
        <f t="shared" si="350"/>
        <v>45931</v>
      </c>
      <c r="W2486" t="str">
        <f>VLOOKUP(D2486,Products!A:G,3,FALSE)</f>
        <v>Beauty &amp; Personal Care</v>
      </c>
      <c r="X2486" t="str">
        <f>VLOOKUP(D2486,Products!A:G,2,FALSE)</f>
        <v>Perfume</v>
      </c>
    </row>
    <row r="2487" spans="1:24">
      <c r="A2487" s="1" t="s">
        <v>4299</v>
      </c>
      <c r="B2487" s="2">
        <v>45391</v>
      </c>
      <c r="C2487" s="1" t="s">
        <v>1617</v>
      </c>
      <c r="D2487" s="1" t="s">
        <v>1756</v>
      </c>
      <c r="E2487" s="1">
        <v>1</v>
      </c>
      <c r="F2487" s="1">
        <v>299</v>
      </c>
      <c r="G2487" s="1">
        <v>29.9</v>
      </c>
      <c r="H2487" s="1" t="s">
        <v>1801</v>
      </c>
      <c r="I2487" s="1" t="s">
        <v>1802</v>
      </c>
      <c r="J2487" s="1" t="s">
        <v>1802</v>
      </c>
      <c r="K2487" s="1" t="s">
        <v>1803</v>
      </c>
      <c r="L2487" s="1">
        <v>50</v>
      </c>
      <c r="M2487" s="1">
        <v>223</v>
      </c>
      <c r="N2487">
        <f t="shared" si="342"/>
        <v>269.10000000000002</v>
      </c>
      <c r="O2487">
        <f t="shared" si="343"/>
        <v>223</v>
      </c>
      <c r="P2487">
        <f t="shared" si="344"/>
        <v>46.100000000000023</v>
      </c>
      <c r="Q2487">
        <f t="shared" si="345"/>
        <v>0.17131178000743225</v>
      </c>
      <c r="R2487">
        <f t="shared" si="346"/>
        <v>269.10000000000002</v>
      </c>
      <c r="S2487">
        <f t="shared" si="347"/>
        <v>46.100000000000023</v>
      </c>
      <c r="T2487" t="str">
        <f t="shared" si="348"/>
        <v>Apr</v>
      </c>
      <c r="U2487" t="str">
        <f t="shared" si="349"/>
        <v>Apr-2024</v>
      </c>
      <c r="V2487" s="3">
        <f t="shared" si="350"/>
        <v>45383</v>
      </c>
      <c r="W2487" t="str">
        <f>VLOOKUP(D2487,Products!A:G,3,FALSE)</f>
        <v>Beauty &amp; Personal Care</v>
      </c>
      <c r="X2487" t="str">
        <f>VLOOKUP(D2487,Products!A:G,2,FALSE)</f>
        <v>Shampoo</v>
      </c>
    </row>
    <row r="2488" spans="1:24">
      <c r="A2488" s="1" t="s">
        <v>4300</v>
      </c>
      <c r="B2488" s="2">
        <v>45367</v>
      </c>
      <c r="C2488" s="1" t="s">
        <v>1420</v>
      </c>
      <c r="D2488" s="1" t="s">
        <v>1711</v>
      </c>
      <c r="E2488" s="1">
        <v>1</v>
      </c>
      <c r="F2488" s="1">
        <v>1599</v>
      </c>
      <c r="G2488" s="1">
        <v>239.85</v>
      </c>
      <c r="H2488" s="1" t="s">
        <v>1801</v>
      </c>
      <c r="I2488" s="1" t="s">
        <v>1802</v>
      </c>
      <c r="J2488" s="1" t="s">
        <v>1809</v>
      </c>
      <c r="K2488" s="1" t="s">
        <v>1813</v>
      </c>
      <c r="L2488" s="1">
        <v>100</v>
      </c>
      <c r="M2488" s="1">
        <v>1180</v>
      </c>
      <c r="N2488">
        <f t="shared" si="342"/>
        <v>1359.15</v>
      </c>
      <c r="O2488">
        <f t="shared" si="343"/>
        <v>1180</v>
      </c>
      <c r="P2488">
        <f t="shared" si="344"/>
        <v>179.15000000000009</v>
      </c>
      <c r="Q2488">
        <f t="shared" si="345"/>
        <v>0.13181032262811321</v>
      </c>
      <c r="R2488">
        <f t="shared" si="346"/>
        <v>1359.15</v>
      </c>
      <c r="S2488">
        <f t="shared" si="347"/>
        <v>179.15000000000009</v>
      </c>
      <c r="T2488" t="str">
        <f t="shared" si="348"/>
        <v>Mar</v>
      </c>
      <c r="U2488" t="str">
        <f t="shared" si="349"/>
        <v>Mar-2024</v>
      </c>
      <c r="V2488" s="3">
        <f t="shared" si="350"/>
        <v>45352</v>
      </c>
      <c r="W2488" t="str">
        <f>VLOOKUP(D2488,Products!A:G,3,FALSE)</f>
        <v>Fashion</v>
      </c>
      <c r="X2488" t="str">
        <f>VLOOKUP(D2488,Products!A:G,2,FALSE)</f>
        <v>Sneakers</v>
      </c>
    </row>
    <row r="2489" spans="1:24">
      <c r="A2489" s="1" t="s">
        <v>4301</v>
      </c>
      <c r="B2489" s="2">
        <v>45506</v>
      </c>
      <c r="C2489" s="1" t="s">
        <v>894</v>
      </c>
      <c r="D2489" s="1" t="s">
        <v>1780</v>
      </c>
      <c r="E2489" s="1">
        <v>2</v>
      </c>
      <c r="F2489" s="1">
        <v>2999</v>
      </c>
      <c r="G2489" s="1">
        <v>299.89999999999998</v>
      </c>
      <c r="H2489" s="1" t="s">
        <v>1812</v>
      </c>
      <c r="I2489" s="1" t="s">
        <v>1802</v>
      </c>
      <c r="J2489" s="1" t="s">
        <v>1809</v>
      </c>
      <c r="K2489" s="1" t="s">
        <v>1810</v>
      </c>
      <c r="L2489" s="1">
        <v>50</v>
      </c>
      <c r="M2489" s="1">
        <v>2394</v>
      </c>
      <c r="N2489">
        <f t="shared" si="342"/>
        <v>5698.1</v>
      </c>
      <c r="O2489">
        <f t="shared" si="343"/>
        <v>4788</v>
      </c>
      <c r="P2489">
        <f t="shared" si="344"/>
        <v>910.10000000000036</v>
      </c>
      <c r="Q2489">
        <f t="shared" si="345"/>
        <v>0.15971990663554522</v>
      </c>
      <c r="R2489">
        <f t="shared" si="346"/>
        <v>5698.1</v>
      </c>
      <c r="S2489">
        <f t="shared" si="347"/>
        <v>910.10000000000036</v>
      </c>
      <c r="T2489" t="str">
        <f t="shared" si="348"/>
        <v>Aug</v>
      </c>
      <c r="U2489" t="str">
        <f t="shared" si="349"/>
        <v>Aug-2024</v>
      </c>
      <c r="V2489" s="3">
        <f t="shared" si="350"/>
        <v>45505</v>
      </c>
      <c r="W2489" t="str">
        <f>VLOOKUP(D2489,Products!A:G,3,FALSE)</f>
        <v>Sports &amp; Fitness</v>
      </c>
      <c r="X2489" t="str">
        <f>VLOOKUP(D2489,Products!A:G,2,FALSE)</f>
        <v>Running Shoes</v>
      </c>
    </row>
    <row r="2490" spans="1:24">
      <c r="A2490" s="1" t="s">
        <v>4302</v>
      </c>
      <c r="B2490" s="2">
        <v>45850</v>
      </c>
      <c r="C2490" s="1" t="s">
        <v>1240</v>
      </c>
      <c r="D2490" s="1" t="s">
        <v>1737</v>
      </c>
      <c r="E2490" s="1">
        <v>4</v>
      </c>
      <c r="F2490" s="1">
        <v>499</v>
      </c>
      <c r="G2490" s="1">
        <v>0</v>
      </c>
      <c r="H2490" s="1" t="s">
        <v>1805</v>
      </c>
      <c r="I2490" s="1" t="s">
        <v>1802</v>
      </c>
      <c r="J2490" s="1" t="s">
        <v>1802</v>
      </c>
      <c r="K2490" s="1" t="s">
        <v>1819</v>
      </c>
      <c r="L2490" s="1">
        <v>70</v>
      </c>
      <c r="M2490" s="1">
        <v>320</v>
      </c>
      <c r="N2490">
        <f t="shared" si="342"/>
        <v>1996</v>
      </c>
      <c r="O2490">
        <f t="shared" si="343"/>
        <v>1280</v>
      </c>
      <c r="P2490">
        <f t="shared" si="344"/>
        <v>716</v>
      </c>
      <c r="Q2490">
        <f t="shared" si="345"/>
        <v>0.3587174348697395</v>
      </c>
      <c r="R2490">
        <f t="shared" si="346"/>
        <v>1996</v>
      </c>
      <c r="S2490">
        <f t="shared" si="347"/>
        <v>716</v>
      </c>
      <c r="T2490" t="str">
        <f t="shared" si="348"/>
        <v>Jul</v>
      </c>
      <c r="U2490" t="str">
        <f t="shared" si="349"/>
        <v>Jul-2025</v>
      </c>
      <c r="V2490" s="3">
        <f t="shared" si="350"/>
        <v>45839</v>
      </c>
      <c r="W2490" t="str">
        <f>VLOOKUP(D2490,Products!A:G,3,FALSE)</f>
        <v>Home &amp; Kitchen</v>
      </c>
      <c r="X2490" t="str">
        <f>VLOOKUP(D2490,Products!A:G,2,FALSE)</f>
        <v>Cookware Set</v>
      </c>
    </row>
    <row r="2491" spans="1:24">
      <c r="A2491" s="1" t="s">
        <v>4303</v>
      </c>
      <c r="B2491" s="2">
        <v>45569</v>
      </c>
      <c r="C2491" s="1" t="s">
        <v>1172</v>
      </c>
      <c r="D2491" s="1" t="s">
        <v>1695</v>
      </c>
      <c r="E2491" s="1">
        <v>4</v>
      </c>
      <c r="F2491" s="1">
        <v>1999</v>
      </c>
      <c r="G2491" s="1">
        <v>0</v>
      </c>
      <c r="H2491" s="1" t="s">
        <v>1805</v>
      </c>
      <c r="I2491" s="1" t="s">
        <v>1815</v>
      </c>
      <c r="J2491" s="1" t="s">
        <v>1815</v>
      </c>
      <c r="K2491" s="1" t="s">
        <v>1813</v>
      </c>
      <c r="L2491" s="1">
        <v>70</v>
      </c>
      <c r="M2491" s="1">
        <v>1597</v>
      </c>
      <c r="N2491">
        <f t="shared" si="342"/>
        <v>7996</v>
      </c>
      <c r="O2491">
        <f t="shared" si="343"/>
        <v>6388</v>
      </c>
      <c r="P2491">
        <f t="shared" si="344"/>
        <v>1608</v>
      </c>
      <c r="Q2491">
        <f t="shared" si="345"/>
        <v>0.20110055027513757</v>
      </c>
      <c r="R2491">
        <f t="shared" si="346"/>
        <v>0</v>
      </c>
      <c r="S2491">
        <f t="shared" si="347"/>
        <v>0</v>
      </c>
      <c r="T2491" t="str">
        <f t="shared" si="348"/>
        <v>Oct</v>
      </c>
      <c r="U2491" t="str">
        <f t="shared" si="349"/>
        <v>Oct-2024</v>
      </c>
      <c r="V2491" s="3">
        <f t="shared" si="350"/>
        <v>45566</v>
      </c>
      <c r="W2491" t="str">
        <f>VLOOKUP(D2491,Products!A:G,3,FALSE)</f>
        <v>Electronics</v>
      </c>
      <c r="X2491" t="str">
        <f>VLOOKUP(D2491,Products!A:G,2,FALSE)</f>
        <v>Power Bank</v>
      </c>
    </row>
    <row r="2492" spans="1:24">
      <c r="A2492" s="1" t="s">
        <v>4304</v>
      </c>
      <c r="B2492" s="2">
        <v>45694</v>
      </c>
      <c r="C2492" s="1" t="s">
        <v>1478</v>
      </c>
      <c r="D2492" s="1" t="s">
        <v>1782</v>
      </c>
      <c r="E2492" s="1">
        <v>1</v>
      </c>
      <c r="F2492" s="1">
        <v>6999</v>
      </c>
      <c r="G2492" s="1">
        <v>0</v>
      </c>
      <c r="H2492" s="1" t="s">
        <v>1805</v>
      </c>
      <c r="I2492" s="1" t="s">
        <v>1815</v>
      </c>
      <c r="J2492" s="1" t="s">
        <v>1815</v>
      </c>
      <c r="K2492" s="1" t="s">
        <v>1810</v>
      </c>
      <c r="L2492" s="1">
        <v>100</v>
      </c>
      <c r="M2492" s="1">
        <v>4782</v>
      </c>
      <c r="N2492">
        <f t="shared" si="342"/>
        <v>6999</v>
      </c>
      <c r="O2492">
        <f t="shared" si="343"/>
        <v>4782</v>
      </c>
      <c r="P2492">
        <f t="shared" si="344"/>
        <v>2217</v>
      </c>
      <c r="Q2492">
        <f t="shared" si="345"/>
        <v>0.31675953707672527</v>
      </c>
      <c r="R2492">
        <f t="shared" si="346"/>
        <v>0</v>
      </c>
      <c r="S2492">
        <f t="shared" si="347"/>
        <v>0</v>
      </c>
      <c r="T2492" t="str">
        <f t="shared" si="348"/>
        <v>Feb</v>
      </c>
      <c r="U2492" t="str">
        <f t="shared" si="349"/>
        <v>Feb-2025</v>
      </c>
      <c r="V2492" s="3">
        <f t="shared" si="350"/>
        <v>45689</v>
      </c>
      <c r="W2492" t="str">
        <f>VLOOKUP(D2492,Products!A:G,3,FALSE)</f>
        <v>Sports &amp; Fitness</v>
      </c>
      <c r="X2492" t="str">
        <f>VLOOKUP(D2492,Products!A:G,2,FALSE)</f>
        <v>Running Shoes</v>
      </c>
    </row>
    <row r="2493" spans="1:24">
      <c r="A2493" s="1" t="s">
        <v>4305</v>
      </c>
      <c r="B2493" s="2">
        <v>45410</v>
      </c>
      <c r="C2493" s="1" t="s">
        <v>1062</v>
      </c>
      <c r="D2493" s="1" t="s">
        <v>1738</v>
      </c>
      <c r="E2493" s="1">
        <v>1</v>
      </c>
      <c r="F2493" s="1">
        <v>599</v>
      </c>
      <c r="G2493" s="1">
        <v>0</v>
      </c>
      <c r="H2493" s="1" t="s">
        <v>1801</v>
      </c>
      <c r="I2493" s="1" t="s">
        <v>1815</v>
      </c>
      <c r="J2493" s="1" t="s">
        <v>1815</v>
      </c>
      <c r="K2493" s="1" t="s">
        <v>1810</v>
      </c>
      <c r="L2493" s="1">
        <v>80</v>
      </c>
      <c r="M2493" s="1">
        <v>443</v>
      </c>
      <c r="N2493">
        <f t="shared" si="342"/>
        <v>599</v>
      </c>
      <c r="O2493">
        <f t="shared" si="343"/>
        <v>443</v>
      </c>
      <c r="P2493">
        <f t="shared" si="344"/>
        <v>156</v>
      </c>
      <c r="Q2493">
        <f t="shared" si="345"/>
        <v>0.2604340567612688</v>
      </c>
      <c r="R2493">
        <f t="shared" si="346"/>
        <v>0</v>
      </c>
      <c r="S2493">
        <f t="shared" si="347"/>
        <v>0</v>
      </c>
      <c r="T2493" t="str">
        <f t="shared" si="348"/>
        <v>Apr</v>
      </c>
      <c r="U2493" t="str">
        <f t="shared" si="349"/>
        <v>Apr-2024</v>
      </c>
      <c r="V2493" s="3">
        <f t="shared" si="350"/>
        <v>45383</v>
      </c>
      <c r="W2493" t="str">
        <f>VLOOKUP(D2493,Products!A:G,3,FALSE)</f>
        <v>Home &amp; Kitchen</v>
      </c>
      <c r="X2493" t="str">
        <f>VLOOKUP(D2493,Products!A:G,2,FALSE)</f>
        <v>Bedsheet</v>
      </c>
    </row>
    <row r="2494" spans="1:24">
      <c r="A2494" s="1" t="s">
        <v>4306</v>
      </c>
      <c r="B2494" s="2">
        <v>45799</v>
      </c>
      <c r="C2494" s="1" t="s">
        <v>641</v>
      </c>
      <c r="D2494" s="1" t="s">
        <v>1792</v>
      </c>
      <c r="E2494" s="1">
        <v>1</v>
      </c>
      <c r="F2494" s="1">
        <v>399</v>
      </c>
      <c r="G2494" s="1">
        <v>39.9</v>
      </c>
      <c r="H2494" s="1" t="s">
        <v>1812</v>
      </c>
      <c r="I2494" s="1" t="s">
        <v>1802</v>
      </c>
      <c r="J2494" s="1" t="s">
        <v>1802</v>
      </c>
      <c r="K2494" s="1" t="s">
        <v>1807</v>
      </c>
      <c r="L2494" s="1">
        <v>50</v>
      </c>
      <c r="M2494" s="1">
        <v>244</v>
      </c>
      <c r="N2494">
        <f t="shared" si="342"/>
        <v>359.1</v>
      </c>
      <c r="O2494">
        <f t="shared" si="343"/>
        <v>244</v>
      </c>
      <c r="P2494">
        <f t="shared" si="344"/>
        <v>115.10000000000002</v>
      </c>
      <c r="Q2494">
        <f t="shared" si="345"/>
        <v>0.32052353104984688</v>
      </c>
      <c r="R2494">
        <f t="shared" si="346"/>
        <v>359.1</v>
      </c>
      <c r="S2494">
        <f t="shared" si="347"/>
        <v>115.10000000000002</v>
      </c>
      <c r="T2494" t="str">
        <f t="shared" si="348"/>
        <v>May</v>
      </c>
      <c r="U2494" t="str">
        <f t="shared" si="349"/>
        <v>May-2025</v>
      </c>
      <c r="V2494" s="3">
        <f t="shared" si="350"/>
        <v>45778</v>
      </c>
      <c r="W2494" t="str">
        <f>VLOOKUP(D2494,Products!A:G,3,FALSE)</f>
        <v>Sports &amp; Fitness</v>
      </c>
      <c r="X2494" t="str">
        <f>VLOOKUP(D2494,Products!A:G,2,FALSE)</f>
        <v>Fitness Band</v>
      </c>
    </row>
    <row r="2495" spans="1:24">
      <c r="A2495" s="1" t="s">
        <v>4307</v>
      </c>
      <c r="B2495" s="2">
        <v>45387</v>
      </c>
      <c r="C2495" s="1" t="s">
        <v>1266</v>
      </c>
      <c r="D2495" s="1" t="s">
        <v>1782</v>
      </c>
      <c r="E2495" s="1">
        <v>1</v>
      </c>
      <c r="F2495" s="1">
        <v>6999</v>
      </c>
      <c r="G2495" s="1">
        <v>1399.8</v>
      </c>
      <c r="H2495" s="1" t="s">
        <v>1821</v>
      </c>
      <c r="I2495" s="1" t="s">
        <v>1802</v>
      </c>
      <c r="J2495" s="1" t="s">
        <v>1802</v>
      </c>
      <c r="K2495" s="1" t="s">
        <v>1813</v>
      </c>
      <c r="L2495" s="1">
        <v>80</v>
      </c>
      <c r="M2495" s="1">
        <v>4782</v>
      </c>
      <c r="N2495">
        <f t="shared" si="342"/>
        <v>5599.2</v>
      </c>
      <c r="O2495">
        <f t="shared" si="343"/>
        <v>4782</v>
      </c>
      <c r="P2495">
        <f t="shared" si="344"/>
        <v>817.19999999999982</v>
      </c>
      <c r="Q2495">
        <f t="shared" si="345"/>
        <v>0.14594942134590652</v>
      </c>
      <c r="R2495">
        <f t="shared" si="346"/>
        <v>5599.2</v>
      </c>
      <c r="S2495">
        <f t="shared" si="347"/>
        <v>817.19999999999982</v>
      </c>
      <c r="T2495" t="str">
        <f t="shared" si="348"/>
        <v>Apr</v>
      </c>
      <c r="U2495" t="str">
        <f t="shared" si="349"/>
        <v>Apr-2024</v>
      </c>
      <c r="V2495" s="3">
        <f t="shared" si="350"/>
        <v>45383</v>
      </c>
      <c r="W2495" t="str">
        <f>VLOOKUP(D2495,Products!A:G,3,FALSE)</f>
        <v>Sports &amp; Fitness</v>
      </c>
      <c r="X2495" t="str">
        <f>VLOOKUP(D2495,Products!A:G,2,FALSE)</f>
        <v>Running Shoes</v>
      </c>
    </row>
    <row r="2496" spans="1:24">
      <c r="A2496" s="1" t="s">
        <v>4308</v>
      </c>
      <c r="B2496" s="2">
        <v>45437</v>
      </c>
      <c r="C2496" s="1" t="s">
        <v>603</v>
      </c>
      <c r="D2496" s="1" t="s">
        <v>1709</v>
      </c>
      <c r="E2496" s="1">
        <v>1</v>
      </c>
      <c r="F2496" s="1">
        <v>799</v>
      </c>
      <c r="G2496" s="1">
        <v>79.900000000000006</v>
      </c>
      <c r="H2496" s="1" t="s">
        <v>1805</v>
      </c>
      <c r="I2496" s="1" t="s">
        <v>1802</v>
      </c>
      <c r="J2496" s="1" t="s">
        <v>1802</v>
      </c>
      <c r="K2496" s="1" t="s">
        <v>1810</v>
      </c>
      <c r="L2496" s="1">
        <v>40</v>
      </c>
      <c r="M2496" s="1">
        <v>566</v>
      </c>
      <c r="N2496">
        <f t="shared" si="342"/>
        <v>719.1</v>
      </c>
      <c r="O2496">
        <f t="shared" si="343"/>
        <v>566</v>
      </c>
      <c r="P2496">
        <f t="shared" si="344"/>
        <v>153.10000000000002</v>
      </c>
      <c r="Q2496">
        <f t="shared" si="345"/>
        <v>0.21290502016409404</v>
      </c>
      <c r="R2496">
        <f t="shared" si="346"/>
        <v>719.1</v>
      </c>
      <c r="S2496">
        <f t="shared" si="347"/>
        <v>153.10000000000002</v>
      </c>
      <c r="T2496" t="str">
        <f t="shared" si="348"/>
        <v>May</v>
      </c>
      <c r="U2496" t="str">
        <f t="shared" si="349"/>
        <v>May-2024</v>
      </c>
      <c r="V2496" s="3">
        <f t="shared" si="350"/>
        <v>45413</v>
      </c>
      <c r="W2496" t="str">
        <f>VLOOKUP(D2496,Products!A:G,3,FALSE)</f>
        <v>Fashion</v>
      </c>
      <c r="X2496" t="str">
        <f>VLOOKUP(D2496,Products!A:G,2,FALSE)</f>
        <v>Sneakers</v>
      </c>
    </row>
    <row r="2497" spans="1:24">
      <c r="A2497" s="1" t="s">
        <v>4309</v>
      </c>
      <c r="B2497" s="2">
        <v>45469</v>
      </c>
      <c r="C2497" s="1" t="s">
        <v>1626</v>
      </c>
      <c r="D2497" s="1" t="s">
        <v>1747</v>
      </c>
      <c r="E2497" s="1">
        <v>3</v>
      </c>
      <c r="F2497" s="1">
        <v>999</v>
      </c>
      <c r="G2497" s="1">
        <v>299.7</v>
      </c>
      <c r="H2497" s="1" t="s">
        <v>1823</v>
      </c>
      <c r="I2497" s="1" t="s">
        <v>1802</v>
      </c>
      <c r="J2497" s="1" t="s">
        <v>1802</v>
      </c>
      <c r="K2497" s="1" t="s">
        <v>1807</v>
      </c>
      <c r="L2497" s="1">
        <v>70</v>
      </c>
      <c r="M2497" s="1">
        <v>744</v>
      </c>
      <c r="N2497">
        <f t="shared" si="342"/>
        <v>2697.3</v>
      </c>
      <c r="O2497">
        <f t="shared" si="343"/>
        <v>2232</v>
      </c>
      <c r="P2497">
        <f t="shared" si="344"/>
        <v>465.30000000000018</v>
      </c>
      <c r="Q2497">
        <f t="shared" si="345"/>
        <v>0.17250583917250589</v>
      </c>
      <c r="R2497">
        <f t="shared" si="346"/>
        <v>2697.3</v>
      </c>
      <c r="S2497">
        <f t="shared" si="347"/>
        <v>465.30000000000018</v>
      </c>
      <c r="T2497" t="str">
        <f t="shared" si="348"/>
        <v>Jun</v>
      </c>
      <c r="U2497" t="str">
        <f t="shared" si="349"/>
        <v>Jun-2024</v>
      </c>
      <c r="V2497" s="3">
        <f t="shared" si="350"/>
        <v>45444</v>
      </c>
      <c r="W2497" t="str">
        <f>VLOOKUP(D2497,Products!A:G,3,FALSE)</f>
        <v>Home &amp; Kitchen</v>
      </c>
      <c r="X2497" t="str">
        <f>VLOOKUP(D2497,Products!A:G,2,FALSE)</f>
        <v>Storage Box</v>
      </c>
    </row>
    <row r="2498" spans="1:24">
      <c r="A2498" s="1" t="s">
        <v>4310</v>
      </c>
      <c r="B2498" s="2">
        <v>45361</v>
      </c>
      <c r="C2498" s="1" t="s">
        <v>1220</v>
      </c>
      <c r="D2498" s="1" t="s">
        <v>1732</v>
      </c>
      <c r="E2498" s="1">
        <v>1</v>
      </c>
      <c r="F2498" s="1">
        <v>1599</v>
      </c>
      <c r="G2498" s="1">
        <v>79.95</v>
      </c>
      <c r="H2498" s="1" t="s">
        <v>1823</v>
      </c>
      <c r="I2498" s="1" t="s">
        <v>1802</v>
      </c>
      <c r="J2498" s="1" t="s">
        <v>1802</v>
      </c>
      <c r="K2498" s="1" t="s">
        <v>1819</v>
      </c>
      <c r="L2498" s="1">
        <v>40</v>
      </c>
      <c r="M2498" s="1">
        <v>1138</v>
      </c>
      <c r="N2498">
        <f t="shared" si="342"/>
        <v>1519.05</v>
      </c>
      <c r="O2498">
        <f t="shared" si="343"/>
        <v>1138</v>
      </c>
      <c r="P2498">
        <f t="shared" si="344"/>
        <v>381.04999999999995</v>
      </c>
      <c r="Q2498">
        <f t="shared" si="345"/>
        <v>0.25084756920443696</v>
      </c>
      <c r="R2498">
        <f t="shared" si="346"/>
        <v>1519.05</v>
      </c>
      <c r="S2498">
        <f t="shared" si="347"/>
        <v>381.04999999999995</v>
      </c>
      <c r="T2498" t="str">
        <f t="shared" si="348"/>
        <v>Mar</v>
      </c>
      <c r="U2498" t="str">
        <f t="shared" si="349"/>
        <v>Mar-2024</v>
      </c>
      <c r="V2498" s="3">
        <f t="shared" si="350"/>
        <v>45352</v>
      </c>
      <c r="W2498" t="str">
        <f>VLOOKUP(D2498,Products!A:G,3,FALSE)</f>
        <v>Home &amp; Kitchen</v>
      </c>
      <c r="X2498" t="str">
        <f>VLOOKUP(D2498,Products!A:G,2,FALSE)</f>
        <v>Air Fryer</v>
      </c>
    </row>
    <row r="2499" spans="1:24">
      <c r="A2499" s="1" t="s">
        <v>4311</v>
      </c>
      <c r="B2499" s="2">
        <v>45697</v>
      </c>
      <c r="C2499" s="1" t="s">
        <v>1008</v>
      </c>
      <c r="D2499" s="1" t="s">
        <v>1731</v>
      </c>
      <c r="E2499" s="1">
        <v>2</v>
      </c>
      <c r="F2499" s="1">
        <v>1999</v>
      </c>
      <c r="G2499" s="1">
        <v>0</v>
      </c>
      <c r="H2499" s="1" t="s">
        <v>1801</v>
      </c>
      <c r="I2499" s="1" t="s">
        <v>1815</v>
      </c>
      <c r="J2499" s="1" t="s">
        <v>1815</v>
      </c>
      <c r="K2499" s="1" t="s">
        <v>1807</v>
      </c>
      <c r="L2499" s="1">
        <v>60</v>
      </c>
      <c r="M2499" s="1">
        <v>1547</v>
      </c>
      <c r="N2499">
        <f t="shared" ref="N2499:N2501" si="351">E2499*F2499-G2499</f>
        <v>3998</v>
      </c>
      <c r="O2499">
        <f t="shared" ref="O2499:O2501" si="352">E2499*M2499</f>
        <v>3094</v>
      </c>
      <c r="P2499">
        <f t="shared" ref="P2499:P2501" si="353">N2499-O2499</f>
        <v>904</v>
      </c>
      <c r="Q2499">
        <f t="shared" ref="Q2499:Q2501" si="354">IFERROR(P2499/N2499,0)</f>
        <v>0.22611305652826413</v>
      </c>
      <c r="R2499">
        <f t="shared" ref="R2499:R2501" si="355">IF(I2499="Cancelled",0,N2499)</f>
        <v>0</v>
      </c>
      <c r="S2499">
        <f t="shared" ref="S2499:S2501" si="356">IF(I2499="Cancelled",0,P2499)</f>
        <v>0</v>
      </c>
      <c r="T2499" t="str">
        <f t="shared" ref="T2499:T2501" si="357">TEXT(B2499,"mmm")</f>
        <v>Feb</v>
      </c>
      <c r="U2499" t="str">
        <f t="shared" ref="U2499:U2501" si="358">TEXT(B2499,"mmm-yyyy")</f>
        <v>Feb-2025</v>
      </c>
      <c r="V2499" s="3">
        <f t="shared" ref="V2499:V2501" si="359">DATE(YEAR(B2499),MONTH(B2499),1)</f>
        <v>45689</v>
      </c>
      <c r="W2499" t="str">
        <f>VLOOKUP(D2499,Products!A:G,3,FALSE)</f>
        <v>Home &amp; Kitchen</v>
      </c>
      <c r="X2499" t="str">
        <f>VLOOKUP(D2499,Products!A:G,2,FALSE)</f>
        <v>Air Fryer</v>
      </c>
    </row>
    <row r="2500" spans="1:24">
      <c r="A2500" s="1" t="s">
        <v>4312</v>
      </c>
      <c r="B2500" s="2">
        <v>45717</v>
      </c>
      <c r="C2500" s="1" t="s">
        <v>1162</v>
      </c>
      <c r="D2500" s="1" t="s">
        <v>1688</v>
      </c>
      <c r="E2500" s="1">
        <v>2</v>
      </c>
      <c r="F2500" s="1">
        <v>999</v>
      </c>
      <c r="G2500" s="1">
        <v>199.8</v>
      </c>
      <c r="H2500" s="1" t="s">
        <v>1805</v>
      </c>
      <c r="I2500" s="1" t="s">
        <v>1802</v>
      </c>
      <c r="J2500" s="1" t="s">
        <v>1802</v>
      </c>
      <c r="K2500" s="1" t="s">
        <v>1810</v>
      </c>
      <c r="L2500" s="1">
        <v>70</v>
      </c>
      <c r="M2500" s="1">
        <v>813</v>
      </c>
      <c r="N2500">
        <f t="shared" si="351"/>
        <v>1798.2</v>
      </c>
      <c r="O2500">
        <f t="shared" si="352"/>
        <v>1626</v>
      </c>
      <c r="P2500">
        <f t="shared" si="353"/>
        <v>172.20000000000005</v>
      </c>
      <c r="Q2500">
        <f t="shared" si="354"/>
        <v>9.576242909576245E-2</v>
      </c>
      <c r="R2500">
        <f t="shared" si="355"/>
        <v>1798.2</v>
      </c>
      <c r="S2500">
        <f t="shared" si="356"/>
        <v>172.20000000000005</v>
      </c>
      <c r="T2500" t="str">
        <f t="shared" si="357"/>
        <v>Mar</v>
      </c>
      <c r="U2500" t="str">
        <f t="shared" si="358"/>
        <v>Mar-2025</v>
      </c>
      <c r="V2500" s="3">
        <f t="shared" si="359"/>
        <v>45717</v>
      </c>
      <c r="W2500" t="str">
        <f>VLOOKUP(D2500,Products!A:G,3,FALSE)</f>
        <v>Electronics</v>
      </c>
      <c r="X2500" t="str">
        <f>VLOOKUP(D2500,Products!A:G,2,FALSE)</f>
        <v>Smartwatch</v>
      </c>
    </row>
    <row r="2501" spans="1:24">
      <c r="A2501" s="1" t="s">
        <v>4313</v>
      </c>
      <c r="B2501" s="2">
        <v>45392</v>
      </c>
      <c r="C2501" s="1" t="s">
        <v>1578</v>
      </c>
      <c r="D2501" s="1" t="s">
        <v>1762</v>
      </c>
      <c r="E2501" s="1">
        <v>1</v>
      </c>
      <c r="F2501" s="1">
        <v>999</v>
      </c>
      <c r="G2501" s="1">
        <v>0</v>
      </c>
      <c r="H2501" s="1" t="s">
        <v>1805</v>
      </c>
      <c r="I2501" s="1" t="s">
        <v>1815</v>
      </c>
      <c r="J2501" s="1" t="s">
        <v>1815</v>
      </c>
      <c r="K2501" s="1" t="s">
        <v>1810</v>
      </c>
      <c r="L2501" s="1">
        <v>60</v>
      </c>
      <c r="M2501" s="1">
        <v>818</v>
      </c>
      <c r="N2501">
        <f t="shared" si="351"/>
        <v>999</v>
      </c>
      <c r="O2501">
        <f t="shared" si="352"/>
        <v>818</v>
      </c>
      <c r="P2501">
        <f t="shared" si="353"/>
        <v>181</v>
      </c>
      <c r="Q2501">
        <f t="shared" si="354"/>
        <v>0.18118118118118118</v>
      </c>
      <c r="R2501">
        <f t="shared" si="355"/>
        <v>0</v>
      </c>
      <c r="S2501">
        <f t="shared" si="356"/>
        <v>0</v>
      </c>
      <c r="T2501" t="str">
        <f t="shared" si="357"/>
        <v>Apr</v>
      </c>
      <c r="U2501" t="str">
        <f t="shared" si="358"/>
        <v>Apr-2024</v>
      </c>
      <c r="V2501" s="3">
        <f t="shared" si="359"/>
        <v>45383</v>
      </c>
      <c r="W2501" t="str">
        <f>VLOOKUP(D2501,Products!A:G,3,FALSE)</f>
        <v>Beauty &amp; Personal Care</v>
      </c>
      <c r="X2501" t="str">
        <f>VLOOKUP(D2501,Products!A:G,2,FALSE)</f>
        <v>Trimmer</v>
      </c>
    </row>
  </sheetData>
  <autoFilter ref="A1:M2501" xr:uid="{1CAE8216-407C-4AEA-AA0F-24E1A5FB4038}"/>
  <conditionalFormatting sqref="A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A5C9-3DB4-4A5E-8755-C146846D2A16}">
  <dimension ref="A1:H1201"/>
  <sheetViews>
    <sheetView workbookViewId="0">
      <selection activeCell="J16" sqref="J16"/>
    </sheetView>
  </sheetViews>
  <sheetFormatPr defaultRowHeight="15"/>
  <cols>
    <col min="1" max="1" width="12.42578125" bestFit="1" customWidth="1"/>
    <col min="2" max="2" width="19.42578125" bestFit="1" customWidth="1"/>
    <col min="3" max="3" width="4.42578125" bestFit="1" customWidth="1"/>
    <col min="4" max="4" width="8" bestFit="1" customWidth="1"/>
    <col min="5" max="5" width="12.140625" bestFit="1" customWidth="1"/>
    <col min="6" max="6" width="16.7109375" bestFit="1" customWidth="1"/>
    <col min="7" max="7" width="17" bestFit="1" customWidth="1"/>
    <col min="8" max="8" width="15" bestFit="1" customWidth="1"/>
  </cols>
  <sheetData>
    <row r="1" spans="1:8">
      <c r="A1" t="s">
        <v>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 s="1" t="s">
        <v>53</v>
      </c>
      <c r="B2" s="1" t="s">
        <v>54</v>
      </c>
      <c r="C2" s="1">
        <v>53</v>
      </c>
      <c r="D2" s="1" t="s">
        <v>55</v>
      </c>
      <c r="E2" s="1" t="s">
        <v>56</v>
      </c>
      <c r="F2" s="1" t="s">
        <v>57</v>
      </c>
      <c r="G2" s="2">
        <v>45600</v>
      </c>
      <c r="H2" s="1" t="s">
        <v>58</v>
      </c>
    </row>
    <row r="3" spans="1:8">
      <c r="A3" s="1" t="s">
        <v>59</v>
      </c>
      <c r="B3" s="1" t="s">
        <v>60</v>
      </c>
      <c r="C3" s="1">
        <v>35</v>
      </c>
      <c r="D3" s="1" t="s">
        <v>55</v>
      </c>
      <c r="E3" s="1" t="s">
        <v>61</v>
      </c>
      <c r="F3" s="1" t="s">
        <v>62</v>
      </c>
      <c r="G3" s="2">
        <v>45829</v>
      </c>
      <c r="H3" s="1" t="s">
        <v>63</v>
      </c>
    </row>
    <row r="4" spans="1:8">
      <c r="A4" s="1" t="s">
        <v>64</v>
      </c>
      <c r="B4" s="1" t="s">
        <v>65</v>
      </c>
      <c r="C4" s="1">
        <v>54</v>
      </c>
      <c r="D4" s="1" t="s">
        <v>55</v>
      </c>
      <c r="E4" s="1" t="s">
        <v>66</v>
      </c>
      <c r="F4" s="1" t="s">
        <v>67</v>
      </c>
      <c r="G4" s="2">
        <v>45305</v>
      </c>
      <c r="H4" s="1" t="s">
        <v>63</v>
      </c>
    </row>
    <row r="5" spans="1:8">
      <c r="A5" s="1" t="s">
        <v>68</v>
      </c>
      <c r="B5" s="1" t="s">
        <v>69</v>
      </c>
      <c r="C5" s="1">
        <v>36</v>
      </c>
      <c r="D5" s="1" t="s">
        <v>55</v>
      </c>
      <c r="E5" s="1" t="s">
        <v>70</v>
      </c>
      <c r="F5" s="1" t="s">
        <v>71</v>
      </c>
      <c r="G5" s="2">
        <v>45665</v>
      </c>
      <c r="H5" s="1" t="s">
        <v>58</v>
      </c>
    </row>
    <row r="6" spans="1:8">
      <c r="A6" s="1" t="s">
        <v>72</v>
      </c>
      <c r="B6" s="1" t="s">
        <v>73</v>
      </c>
      <c r="C6" s="1">
        <v>45</v>
      </c>
      <c r="D6" s="1" t="s">
        <v>74</v>
      </c>
      <c r="E6" s="1" t="s">
        <v>75</v>
      </c>
      <c r="F6" s="1" t="s">
        <v>76</v>
      </c>
      <c r="G6" s="2">
        <v>45848</v>
      </c>
      <c r="H6" s="1" t="s">
        <v>58</v>
      </c>
    </row>
    <row r="7" spans="1:8">
      <c r="A7" s="1" t="s">
        <v>77</v>
      </c>
      <c r="B7" s="1" t="s">
        <v>78</v>
      </c>
      <c r="C7" s="1">
        <v>57</v>
      </c>
      <c r="D7" s="1" t="s">
        <v>74</v>
      </c>
      <c r="E7" s="1" t="s">
        <v>66</v>
      </c>
      <c r="F7" s="1" t="s">
        <v>67</v>
      </c>
      <c r="G7" s="2">
        <v>45719</v>
      </c>
      <c r="H7" s="1" t="s">
        <v>58</v>
      </c>
    </row>
    <row r="8" spans="1:8">
      <c r="A8" s="1" t="s">
        <v>79</v>
      </c>
      <c r="B8" s="1" t="s">
        <v>80</v>
      </c>
      <c r="C8" s="1">
        <v>37</v>
      </c>
      <c r="D8" s="1" t="s">
        <v>55</v>
      </c>
      <c r="E8" s="1" t="s">
        <v>81</v>
      </c>
      <c r="F8" s="1" t="s">
        <v>82</v>
      </c>
      <c r="G8" s="2">
        <v>45524</v>
      </c>
      <c r="H8" s="1" t="s">
        <v>58</v>
      </c>
    </row>
    <row r="9" spans="1:8">
      <c r="A9" s="1" t="s">
        <v>83</v>
      </c>
      <c r="B9" s="1" t="s">
        <v>84</v>
      </c>
      <c r="C9" s="1">
        <v>50</v>
      </c>
      <c r="D9" s="1" t="s">
        <v>55</v>
      </c>
      <c r="E9" s="1" t="s">
        <v>85</v>
      </c>
      <c r="F9" s="1" t="s">
        <v>86</v>
      </c>
      <c r="G9" s="2">
        <v>45854</v>
      </c>
      <c r="H9" s="1" t="s">
        <v>63</v>
      </c>
    </row>
    <row r="10" spans="1:8">
      <c r="A10" s="1" t="s">
        <v>87</v>
      </c>
      <c r="B10" s="1" t="s">
        <v>88</v>
      </c>
      <c r="C10" s="1">
        <v>29</v>
      </c>
      <c r="D10" s="1" t="s">
        <v>55</v>
      </c>
      <c r="E10" s="1" t="s">
        <v>75</v>
      </c>
      <c r="F10" s="1" t="s">
        <v>76</v>
      </c>
      <c r="G10" s="2">
        <v>45954</v>
      </c>
      <c r="H10" s="1" t="s">
        <v>63</v>
      </c>
    </row>
    <row r="11" spans="1:8">
      <c r="A11" s="1" t="s">
        <v>89</v>
      </c>
      <c r="B11" s="1" t="s">
        <v>90</v>
      </c>
      <c r="C11" s="1">
        <v>32</v>
      </c>
      <c r="D11" s="1" t="s">
        <v>74</v>
      </c>
      <c r="E11" s="1" t="s">
        <v>91</v>
      </c>
      <c r="F11" s="1" t="s">
        <v>76</v>
      </c>
      <c r="G11" s="2">
        <v>45731</v>
      </c>
      <c r="H11" s="1" t="s">
        <v>58</v>
      </c>
    </row>
    <row r="12" spans="1:8">
      <c r="A12" s="1" t="s">
        <v>92</v>
      </c>
      <c r="B12" s="1" t="s">
        <v>93</v>
      </c>
      <c r="C12" s="1">
        <v>58</v>
      </c>
      <c r="D12" s="1" t="s">
        <v>74</v>
      </c>
      <c r="E12" s="1" t="s">
        <v>94</v>
      </c>
      <c r="F12" s="1" t="s">
        <v>94</v>
      </c>
      <c r="G12" s="2">
        <v>45793</v>
      </c>
      <c r="H12" s="1" t="s">
        <v>63</v>
      </c>
    </row>
    <row r="13" spans="1:8">
      <c r="A13" s="1" t="s">
        <v>95</v>
      </c>
      <c r="B13" s="1" t="s">
        <v>96</v>
      </c>
      <c r="C13" s="1">
        <v>56</v>
      </c>
      <c r="D13" s="1" t="s">
        <v>55</v>
      </c>
      <c r="E13" s="1" t="s">
        <v>94</v>
      </c>
      <c r="F13" s="1" t="s">
        <v>94</v>
      </c>
      <c r="G13" s="2">
        <v>45566</v>
      </c>
      <c r="H13" s="1" t="s">
        <v>63</v>
      </c>
    </row>
    <row r="14" spans="1:8">
      <c r="A14" s="1" t="s">
        <v>97</v>
      </c>
      <c r="B14" s="1" t="s">
        <v>98</v>
      </c>
      <c r="C14" s="1">
        <v>19</v>
      </c>
      <c r="D14" s="1" t="s">
        <v>55</v>
      </c>
      <c r="E14" s="1" t="s">
        <v>99</v>
      </c>
      <c r="F14" s="1" t="s">
        <v>76</v>
      </c>
      <c r="G14" s="2">
        <v>45367</v>
      </c>
      <c r="H14" s="1" t="s">
        <v>58</v>
      </c>
    </row>
    <row r="15" spans="1:8">
      <c r="A15" s="1" t="s">
        <v>100</v>
      </c>
      <c r="B15" s="1" t="s">
        <v>101</v>
      </c>
      <c r="C15" s="1">
        <v>46</v>
      </c>
      <c r="D15" s="1" t="s">
        <v>74</v>
      </c>
      <c r="E15" s="1" t="s">
        <v>102</v>
      </c>
      <c r="F15" s="1" t="s">
        <v>67</v>
      </c>
      <c r="G15" s="2">
        <v>45730</v>
      </c>
      <c r="H15" s="1" t="s">
        <v>63</v>
      </c>
    </row>
    <row r="16" spans="1:8">
      <c r="A16" s="1" t="s">
        <v>103</v>
      </c>
      <c r="B16" s="1" t="s">
        <v>104</v>
      </c>
      <c r="C16" s="1">
        <v>58</v>
      </c>
      <c r="D16" s="1" t="s">
        <v>55</v>
      </c>
      <c r="E16" s="1" t="s">
        <v>105</v>
      </c>
      <c r="F16" s="1" t="s">
        <v>62</v>
      </c>
      <c r="G16" s="2">
        <v>45580</v>
      </c>
      <c r="H16" s="1" t="s">
        <v>63</v>
      </c>
    </row>
    <row r="17" spans="1:8">
      <c r="A17" s="1" t="s">
        <v>106</v>
      </c>
      <c r="B17" s="1" t="s">
        <v>107</v>
      </c>
      <c r="C17" s="1">
        <v>27</v>
      </c>
      <c r="D17" s="1" t="s">
        <v>55</v>
      </c>
      <c r="E17" s="1" t="s">
        <v>108</v>
      </c>
      <c r="F17" s="1" t="s">
        <v>76</v>
      </c>
      <c r="G17" s="2">
        <v>45831</v>
      </c>
      <c r="H17" s="1" t="s">
        <v>58</v>
      </c>
    </row>
    <row r="18" spans="1:8">
      <c r="A18" s="1" t="s">
        <v>109</v>
      </c>
      <c r="B18" s="1" t="s">
        <v>110</v>
      </c>
      <c r="C18" s="1">
        <v>19</v>
      </c>
      <c r="D18" s="1" t="s">
        <v>55</v>
      </c>
      <c r="E18" s="1" t="s">
        <v>111</v>
      </c>
      <c r="F18" s="1" t="s">
        <v>62</v>
      </c>
      <c r="G18" s="2">
        <v>45544</v>
      </c>
      <c r="H18" s="1" t="s">
        <v>58</v>
      </c>
    </row>
    <row r="19" spans="1:8">
      <c r="A19" s="1" t="s">
        <v>112</v>
      </c>
      <c r="B19" s="1" t="s">
        <v>113</v>
      </c>
      <c r="C19" s="1">
        <v>28</v>
      </c>
      <c r="D19" s="1" t="s">
        <v>74</v>
      </c>
      <c r="E19" s="1" t="s">
        <v>56</v>
      </c>
      <c r="F19" s="1" t="s">
        <v>57</v>
      </c>
      <c r="G19" s="2">
        <v>45417</v>
      </c>
      <c r="H19" s="1" t="s">
        <v>63</v>
      </c>
    </row>
    <row r="20" spans="1:8">
      <c r="A20" s="1" t="s">
        <v>114</v>
      </c>
      <c r="B20" s="1" t="s">
        <v>115</v>
      </c>
      <c r="C20" s="1">
        <v>30</v>
      </c>
      <c r="D20" s="1" t="s">
        <v>55</v>
      </c>
      <c r="E20" s="1" t="s">
        <v>116</v>
      </c>
      <c r="F20" s="1" t="s">
        <v>117</v>
      </c>
      <c r="G20" s="2">
        <v>45468</v>
      </c>
      <c r="H20" s="1" t="s">
        <v>63</v>
      </c>
    </row>
    <row r="21" spans="1:8">
      <c r="A21" s="1" t="s">
        <v>118</v>
      </c>
      <c r="B21" s="1" t="s">
        <v>119</v>
      </c>
      <c r="C21" s="1">
        <v>27</v>
      </c>
      <c r="D21" s="1" t="s">
        <v>55</v>
      </c>
      <c r="E21" s="1" t="s">
        <v>120</v>
      </c>
      <c r="F21" s="1" t="s">
        <v>121</v>
      </c>
      <c r="G21" s="2">
        <v>45328</v>
      </c>
      <c r="H21" s="1" t="s">
        <v>58</v>
      </c>
    </row>
    <row r="22" spans="1:8">
      <c r="A22" s="1" t="s">
        <v>122</v>
      </c>
      <c r="B22" s="1" t="s">
        <v>123</v>
      </c>
      <c r="C22" s="1">
        <v>31</v>
      </c>
      <c r="D22" s="1" t="s">
        <v>74</v>
      </c>
      <c r="E22" s="1" t="s">
        <v>91</v>
      </c>
      <c r="F22" s="1" t="s">
        <v>76</v>
      </c>
      <c r="G22" s="2">
        <v>45701</v>
      </c>
      <c r="H22" s="1" t="s">
        <v>58</v>
      </c>
    </row>
    <row r="23" spans="1:8">
      <c r="A23" s="1" t="s">
        <v>124</v>
      </c>
      <c r="B23" s="1" t="s">
        <v>125</v>
      </c>
      <c r="C23" s="1">
        <v>35</v>
      </c>
      <c r="D23" s="1" t="s">
        <v>55</v>
      </c>
      <c r="E23" s="1" t="s">
        <v>61</v>
      </c>
      <c r="F23" s="1" t="s">
        <v>62</v>
      </c>
      <c r="G23" s="2">
        <v>45902</v>
      </c>
      <c r="H23" s="1" t="s">
        <v>63</v>
      </c>
    </row>
    <row r="24" spans="1:8">
      <c r="A24" s="1" t="s">
        <v>126</v>
      </c>
      <c r="B24" s="1" t="s">
        <v>127</v>
      </c>
      <c r="C24" s="1">
        <v>26</v>
      </c>
      <c r="D24" s="1" t="s">
        <v>55</v>
      </c>
      <c r="E24" s="1" t="s">
        <v>128</v>
      </c>
      <c r="F24" s="1" t="s">
        <v>57</v>
      </c>
      <c r="G24" s="2">
        <v>45901</v>
      </c>
      <c r="H24" s="1" t="s">
        <v>63</v>
      </c>
    </row>
    <row r="25" spans="1:8">
      <c r="A25" s="1" t="s">
        <v>129</v>
      </c>
      <c r="B25" s="1" t="s">
        <v>130</v>
      </c>
      <c r="C25" s="1">
        <v>56</v>
      </c>
      <c r="D25" s="1" t="s">
        <v>55</v>
      </c>
      <c r="E25" s="1" t="s">
        <v>120</v>
      </c>
      <c r="F25" s="1" t="s">
        <v>121</v>
      </c>
      <c r="G25" s="2">
        <v>45418</v>
      </c>
      <c r="H25" s="1" t="s">
        <v>63</v>
      </c>
    </row>
    <row r="26" spans="1:8">
      <c r="A26" s="1" t="s">
        <v>131</v>
      </c>
      <c r="B26" s="1" t="s">
        <v>132</v>
      </c>
      <c r="C26" s="1">
        <v>45</v>
      </c>
      <c r="D26" s="1" t="s">
        <v>55</v>
      </c>
      <c r="E26" s="1" t="s">
        <v>120</v>
      </c>
      <c r="F26" s="1" t="s">
        <v>121</v>
      </c>
      <c r="G26" s="2">
        <v>45774</v>
      </c>
      <c r="H26" s="1" t="s">
        <v>63</v>
      </c>
    </row>
    <row r="27" spans="1:8">
      <c r="A27" s="1" t="s">
        <v>133</v>
      </c>
      <c r="B27" s="1" t="s">
        <v>134</v>
      </c>
      <c r="C27" s="1">
        <v>20</v>
      </c>
      <c r="D27" s="1" t="s">
        <v>74</v>
      </c>
      <c r="E27" s="1" t="s">
        <v>105</v>
      </c>
      <c r="F27" s="1" t="s">
        <v>62</v>
      </c>
      <c r="G27" s="2">
        <v>45459</v>
      </c>
      <c r="H27" s="1" t="s">
        <v>58</v>
      </c>
    </row>
    <row r="28" spans="1:8">
      <c r="A28" s="1" t="s">
        <v>135</v>
      </c>
      <c r="B28" s="1" t="s">
        <v>136</v>
      </c>
      <c r="C28" s="1">
        <v>37</v>
      </c>
      <c r="D28" s="1" t="s">
        <v>55</v>
      </c>
      <c r="E28" s="1" t="s">
        <v>137</v>
      </c>
      <c r="F28" s="1" t="s">
        <v>138</v>
      </c>
      <c r="G28" s="2">
        <v>45883</v>
      </c>
      <c r="H28" s="1" t="s">
        <v>63</v>
      </c>
    </row>
    <row r="29" spans="1:8">
      <c r="A29" s="1" t="s">
        <v>139</v>
      </c>
      <c r="B29" s="1" t="s">
        <v>140</v>
      </c>
      <c r="C29" s="1">
        <v>23</v>
      </c>
      <c r="D29" s="1" t="s">
        <v>55</v>
      </c>
      <c r="E29" s="1" t="s">
        <v>99</v>
      </c>
      <c r="F29" s="1" t="s">
        <v>76</v>
      </c>
      <c r="G29" s="2">
        <v>45585</v>
      </c>
      <c r="H29" s="1" t="s">
        <v>63</v>
      </c>
    </row>
    <row r="30" spans="1:8">
      <c r="A30" s="1" t="s">
        <v>141</v>
      </c>
      <c r="B30" s="1" t="s">
        <v>142</v>
      </c>
      <c r="C30" s="1">
        <v>44</v>
      </c>
      <c r="D30" s="1" t="s">
        <v>55</v>
      </c>
      <c r="E30" s="1" t="s">
        <v>94</v>
      </c>
      <c r="F30" s="1" t="s">
        <v>94</v>
      </c>
      <c r="G30" s="2">
        <v>45929</v>
      </c>
      <c r="H30" s="1" t="s">
        <v>58</v>
      </c>
    </row>
    <row r="31" spans="1:8">
      <c r="A31" s="1" t="s">
        <v>143</v>
      </c>
      <c r="B31" s="1" t="s">
        <v>144</v>
      </c>
      <c r="C31" s="1">
        <v>19</v>
      </c>
      <c r="D31" s="1" t="s">
        <v>74</v>
      </c>
      <c r="E31" s="1" t="s">
        <v>70</v>
      </c>
      <c r="F31" s="1" t="s">
        <v>71</v>
      </c>
      <c r="G31" s="2">
        <v>45634</v>
      </c>
      <c r="H31" s="1" t="s">
        <v>58</v>
      </c>
    </row>
    <row r="32" spans="1:8">
      <c r="A32" s="1" t="s">
        <v>145</v>
      </c>
      <c r="B32" s="1" t="s">
        <v>146</v>
      </c>
      <c r="C32" s="1">
        <v>46</v>
      </c>
      <c r="D32" s="1" t="s">
        <v>74</v>
      </c>
      <c r="E32" s="1" t="s">
        <v>102</v>
      </c>
      <c r="F32" s="1" t="s">
        <v>67</v>
      </c>
      <c r="G32" s="2">
        <v>45601</v>
      </c>
      <c r="H32" s="1" t="s">
        <v>63</v>
      </c>
    </row>
    <row r="33" spans="1:8">
      <c r="A33" s="1" t="s">
        <v>147</v>
      </c>
      <c r="B33" s="1" t="s">
        <v>148</v>
      </c>
      <c r="C33" s="1">
        <v>55</v>
      </c>
      <c r="D33" s="1" t="s">
        <v>55</v>
      </c>
      <c r="E33" s="1" t="s">
        <v>116</v>
      </c>
      <c r="F33" s="1" t="s">
        <v>117</v>
      </c>
      <c r="G33" s="2">
        <v>45953</v>
      </c>
      <c r="H33" s="1" t="s">
        <v>63</v>
      </c>
    </row>
    <row r="34" spans="1:8">
      <c r="A34" s="1" t="s">
        <v>149</v>
      </c>
      <c r="B34" s="1" t="s">
        <v>150</v>
      </c>
      <c r="C34" s="1">
        <v>20</v>
      </c>
      <c r="D34" s="1" t="s">
        <v>55</v>
      </c>
      <c r="E34" s="1" t="s">
        <v>105</v>
      </c>
      <c r="F34" s="1" t="s">
        <v>62</v>
      </c>
      <c r="G34" s="2">
        <v>45819</v>
      </c>
      <c r="H34" s="1" t="s">
        <v>63</v>
      </c>
    </row>
    <row r="35" spans="1:8">
      <c r="A35" s="1" t="s">
        <v>151</v>
      </c>
      <c r="B35" s="1" t="s">
        <v>152</v>
      </c>
      <c r="C35" s="1">
        <v>33</v>
      </c>
      <c r="D35" s="1" t="s">
        <v>74</v>
      </c>
      <c r="E35" s="1" t="s">
        <v>99</v>
      </c>
      <c r="F35" s="1" t="s">
        <v>76</v>
      </c>
      <c r="G35" s="2">
        <v>45831</v>
      </c>
      <c r="H35" s="1" t="s">
        <v>63</v>
      </c>
    </row>
    <row r="36" spans="1:8">
      <c r="A36" s="1" t="s">
        <v>153</v>
      </c>
      <c r="B36" s="1" t="s">
        <v>154</v>
      </c>
      <c r="C36" s="1">
        <v>47</v>
      </c>
      <c r="D36" s="1" t="s">
        <v>55</v>
      </c>
      <c r="E36" s="1" t="s">
        <v>70</v>
      </c>
      <c r="F36" s="1" t="s">
        <v>71</v>
      </c>
      <c r="G36" s="2">
        <v>45710</v>
      </c>
      <c r="H36" s="1" t="s">
        <v>58</v>
      </c>
    </row>
    <row r="37" spans="1:8">
      <c r="A37" s="1" t="s">
        <v>155</v>
      </c>
      <c r="B37" s="1" t="s">
        <v>156</v>
      </c>
      <c r="C37" s="1">
        <v>57</v>
      </c>
      <c r="D37" s="1" t="s">
        <v>74</v>
      </c>
      <c r="E37" s="1" t="s">
        <v>116</v>
      </c>
      <c r="F37" s="1" t="s">
        <v>117</v>
      </c>
      <c r="G37" s="2">
        <v>45735</v>
      </c>
      <c r="H37" s="1" t="s">
        <v>63</v>
      </c>
    </row>
    <row r="38" spans="1:8">
      <c r="A38" s="1" t="s">
        <v>157</v>
      </c>
      <c r="B38" s="1" t="s">
        <v>158</v>
      </c>
      <c r="C38" s="1">
        <v>19</v>
      </c>
      <c r="D38" s="1" t="s">
        <v>74</v>
      </c>
      <c r="E38" s="1" t="s">
        <v>94</v>
      </c>
      <c r="F38" s="1" t="s">
        <v>94</v>
      </c>
      <c r="G38" s="2">
        <v>45849</v>
      </c>
      <c r="H38" s="1" t="s">
        <v>63</v>
      </c>
    </row>
    <row r="39" spans="1:8">
      <c r="A39" s="1" t="s">
        <v>159</v>
      </c>
      <c r="B39" s="1" t="s">
        <v>160</v>
      </c>
      <c r="C39" s="1">
        <v>34</v>
      </c>
      <c r="D39" s="1" t="s">
        <v>74</v>
      </c>
      <c r="E39" s="1" t="s">
        <v>56</v>
      </c>
      <c r="F39" s="1" t="s">
        <v>57</v>
      </c>
      <c r="G39" s="2">
        <v>45527</v>
      </c>
      <c r="H39" s="1" t="s">
        <v>63</v>
      </c>
    </row>
    <row r="40" spans="1:8">
      <c r="A40" s="1" t="s">
        <v>161</v>
      </c>
      <c r="B40" s="1" t="s">
        <v>162</v>
      </c>
      <c r="C40" s="1">
        <v>58</v>
      </c>
      <c r="D40" s="1" t="s">
        <v>55</v>
      </c>
      <c r="E40" s="1" t="s">
        <v>94</v>
      </c>
      <c r="F40" s="1" t="s">
        <v>94</v>
      </c>
      <c r="G40" s="2">
        <v>45730</v>
      </c>
      <c r="H40" s="1" t="s">
        <v>63</v>
      </c>
    </row>
    <row r="41" spans="1:8">
      <c r="A41" s="1" t="s">
        <v>163</v>
      </c>
      <c r="B41" s="1" t="s">
        <v>164</v>
      </c>
      <c r="C41" s="1">
        <v>29</v>
      </c>
      <c r="D41" s="1" t="s">
        <v>55</v>
      </c>
      <c r="E41" s="1" t="s">
        <v>105</v>
      </c>
      <c r="F41" s="1" t="s">
        <v>62</v>
      </c>
      <c r="G41" s="2">
        <v>45505</v>
      </c>
      <c r="H41" s="1" t="s">
        <v>63</v>
      </c>
    </row>
    <row r="42" spans="1:8">
      <c r="A42" s="1" t="s">
        <v>165</v>
      </c>
      <c r="B42" s="1" t="s">
        <v>166</v>
      </c>
      <c r="C42" s="1">
        <v>52</v>
      </c>
      <c r="D42" s="1" t="s">
        <v>74</v>
      </c>
      <c r="E42" s="1" t="s">
        <v>94</v>
      </c>
      <c r="F42" s="1" t="s">
        <v>94</v>
      </c>
      <c r="G42" s="2">
        <v>45376</v>
      </c>
      <c r="H42" s="1" t="s">
        <v>58</v>
      </c>
    </row>
    <row r="43" spans="1:8">
      <c r="A43" s="1" t="s">
        <v>167</v>
      </c>
      <c r="B43" s="1" t="s">
        <v>168</v>
      </c>
      <c r="C43" s="1">
        <v>60</v>
      </c>
      <c r="D43" s="1" t="s">
        <v>55</v>
      </c>
      <c r="E43" s="1" t="s">
        <v>85</v>
      </c>
      <c r="F43" s="1" t="s">
        <v>86</v>
      </c>
      <c r="G43" s="2">
        <v>45376</v>
      </c>
      <c r="H43" s="1" t="s">
        <v>63</v>
      </c>
    </row>
    <row r="44" spans="1:8">
      <c r="A44" s="1" t="s">
        <v>169</v>
      </c>
      <c r="B44" s="1" t="s">
        <v>107</v>
      </c>
      <c r="C44" s="1">
        <v>18</v>
      </c>
      <c r="D44" s="1" t="s">
        <v>55</v>
      </c>
      <c r="E44" s="1" t="s">
        <v>85</v>
      </c>
      <c r="F44" s="1" t="s">
        <v>86</v>
      </c>
      <c r="G44" s="2">
        <v>45780</v>
      </c>
      <c r="H44" s="1" t="s">
        <v>58</v>
      </c>
    </row>
    <row r="45" spans="1:8">
      <c r="A45" s="1" t="s">
        <v>170</v>
      </c>
      <c r="B45" s="1" t="s">
        <v>171</v>
      </c>
      <c r="C45" s="1">
        <v>32</v>
      </c>
      <c r="D45" s="1" t="s">
        <v>74</v>
      </c>
      <c r="E45" s="1" t="s">
        <v>105</v>
      </c>
      <c r="F45" s="1" t="s">
        <v>62</v>
      </c>
      <c r="G45" s="2">
        <v>45356</v>
      </c>
      <c r="H45" s="1" t="s">
        <v>58</v>
      </c>
    </row>
    <row r="46" spans="1:8">
      <c r="A46" s="1" t="s">
        <v>172</v>
      </c>
      <c r="B46" s="1" t="s">
        <v>173</v>
      </c>
      <c r="C46" s="1">
        <v>43</v>
      </c>
      <c r="D46" s="1" t="s">
        <v>74</v>
      </c>
      <c r="E46" s="1" t="s">
        <v>56</v>
      </c>
      <c r="F46" s="1" t="s">
        <v>57</v>
      </c>
      <c r="G46" s="2">
        <v>45937</v>
      </c>
      <c r="H46" s="1" t="s">
        <v>58</v>
      </c>
    </row>
    <row r="47" spans="1:8">
      <c r="A47" s="1" t="s">
        <v>174</v>
      </c>
      <c r="B47" s="1" t="s">
        <v>175</v>
      </c>
      <c r="C47" s="1">
        <v>54</v>
      </c>
      <c r="D47" s="1" t="s">
        <v>55</v>
      </c>
      <c r="E47" s="1" t="s">
        <v>56</v>
      </c>
      <c r="F47" s="1" t="s">
        <v>57</v>
      </c>
      <c r="G47" s="2">
        <v>45954</v>
      </c>
      <c r="H47" s="1" t="s">
        <v>63</v>
      </c>
    </row>
    <row r="48" spans="1:8">
      <c r="A48" s="1" t="s">
        <v>176</v>
      </c>
      <c r="B48" s="1" t="s">
        <v>177</v>
      </c>
      <c r="C48" s="1">
        <v>38</v>
      </c>
      <c r="D48" s="1" t="s">
        <v>55</v>
      </c>
      <c r="E48" s="1" t="s">
        <v>81</v>
      </c>
      <c r="F48" s="1" t="s">
        <v>82</v>
      </c>
      <c r="G48" s="2">
        <v>45918</v>
      </c>
      <c r="H48" s="1" t="s">
        <v>63</v>
      </c>
    </row>
    <row r="49" spans="1:8">
      <c r="A49" s="1" t="s">
        <v>178</v>
      </c>
      <c r="B49" s="1" t="s">
        <v>119</v>
      </c>
      <c r="C49" s="1">
        <v>48</v>
      </c>
      <c r="D49" s="1" t="s">
        <v>55</v>
      </c>
      <c r="E49" s="1" t="s">
        <v>105</v>
      </c>
      <c r="F49" s="1" t="s">
        <v>62</v>
      </c>
      <c r="G49" s="2">
        <v>45355</v>
      </c>
      <c r="H49" s="1" t="s">
        <v>63</v>
      </c>
    </row>
    <row r="50" spans="1:8">
      <c r="A50" s="1" t="s">
        <v>179</v>
      </c>
      <c r="B50" s="1" t="s">
        <v>180</v>
      </c>
      <c r="C50" s="1">
        <v>42</v>
      </c>
      <c r="D50" s="1" t="s">
        <v>74</v>
      </c>
      <c r="E50" s="1" t="s">
        <v>70</v>
      </c>
      <c r="F50" s="1" t="s">
        <v>71</v>
      </c>
      <c r="G50" s="2">
        <v>45634</v>
      </c>
      <c r="H50" s="1" t="s">
        <v>63</v>
      </c>
    </row>
    <row r="51" spans="1:8">
      <c r="A51" s="1" t="s">
        <v>181</v>
      </c>
      <c r="B51" s="1" t="s">
        <v>182</v>
      </c>
      <c r="C51" s="1">
        <v>40</v>
      </c>
      <c r="D51" s="1" t="s">
        <v>74</v>
      </c>
      <c r="E51" s="1" t="s">
        <v>183</v>
      </c>
      <c r="F51" s="1" t="s">
        <v>184</v>
      </c>
      <c r="G51" s="2">
        <v>45643</v>
      </c>
      <c r="H51" s="1" t="s">
        <v>63</v>
      </c>
    </row>
    <row r="52" spans="1:8">
      <c r="A52" s="1" t="s">
        <v>185</v>
      </c>
      <c r="B52" s="1" t="s">
        <v>186</v>
      </c>
      <c r="C52" s="1">
        <v>41</v>
      </c>
      <c r="D52" s="1" t="s">
        <v>55</v>
      </c>
      <c r="E52" s="1" t="s">
        <v>61</v>
      </c>
      <c r="F52" s="1" t="s">
        <v>62</v>
      </c>
      <c r="G52" s="2">
        <v>45449</v>
      </c>
      <c r="H52" s="1" t="s">
        <v>58</v>
      </c>
    </row>
    <row r="53" spans="1:8">
      <c r="A53" s="1" t="s">
        <v>187</v>
      </c>
      <c r="B53" s="1" t="s">
        <v>188</v>
      </c>
      <c r="C53" s="1">
        <v>55</v>
      </c>
      <c r="D53" s="1" t="s">
        <v>55</v>
      </c>
      <c r="E53" s="1" t="s">
        <v>75</v>
      </c>
      <c r="F53" s="1" t="s">
        <v>76</v>
      </c>
      <c r="G53" s="2">
        <v>45880</v>
      </c>
      <c r="H53" s="1" t="s">
        <v>63</v>
      </c>
    </row>
    <row r="54" spans="1:8">
      <c r="A54" s="1" t="s">
        <v>189</v>
      </c>
      <c r="B54" s="1" t="s">
        <v>190</v>
      </c>
      <c r="C54" s="1">
        <v>45</v>
      </c>
      <c r="D54" s="1" t="s">
        <v>74</v>
      </c>
      <c r="E54" s="1" t="s">
        <v>137</v>
      </c>
      <c r="F54" s="1" t="s">
        <v>138</v>
      </c>
      <c r="G54" s="2">
        <v>45782</v>
      </c>
      <c r="H54" s="1" t="s">
        <v>58</v>
      </c>
    </row>
    <row r="55" spans="1:8">
      <c r="A55" s="1" t="s">
        <v>191</v>
      </c>
      <c r="B55" s="1" t="s">
        <v>192</v>
      </c>
      <c r="C55" s="1">
        <v>38</v>
      </c>
      <c r="D55" s="1" t="s">
        <v>55</v>
      </c>
      <c r="E55" s="1" t="s">
        <v>94</v>
      </c>
      <c r="F55" s="1" t="s">
        <v>94</v>
      </c>
      <c r="G55" s="2">
        <v>45949</v>
      </c>
      <c r="H55" s="1" t="s">
        <v>58</v>
      </c>
    </row>
    <row r="56" spans="1:8">
      <c r="A56" s="1" t="s">
        <v>193</v>
      </c>
      <c r="B56" s="1" t="s">
        <v>194</v>
      </c>
      <c r="C56" s="1">
        <v>60</v>
      </c>
      <c r="D56" s="1" t="s">
        <v>55</v>
      </c>
      <c r="E56" s="1" t="s">
        <v>70</v>
      </c>
      <c r="F56" s="1" t="s">
        <v>71</v>
      </c>
      <c r="G56" s="2">
        <v>45754</v>
      </c>
      <c r="H56" s="1" t="s">
        <v>63</v>
      </c>
    </row>
    <row r="57" spans="1:8">
      <c r="A57" s="1" t="s">
        <v>195</v>
      </c>
      <c r="B57" s="1" t="s">
        <v>146</v>
      </c>
      <c r="C57" s="1">
        <v>35</v>
      </c>
      <c r="D57" s="1" t="s">
        <v>74</v>
      </c>
      <c r="E57" s="1" t="s">
        <v>99</v>
      </c>
      <c r="F57" s="1" t="s">
        <v>76</v>
      </c>
      <c r="G57" s="2">
        <v>45516</v>
      </c>
      <c r="H57" s="1" t="s">
        <v>58</v>
      </c>
    </row>
    <row r="58" spans="1:8">
      <c r="A58" s="1" t="s">
        <v>196</v>
      </c>
      <c r="B58" s="1" t="s">
        <v>197</v>
      </c>
      <c r="C58" s="1">
        <v>53</v>
      </c>
      <c r="D58" s="1" t="s">
        <v>55</v>
      </c>
      <c r="E58" s="1" t="s">
        <v>91</v>
      </c>
      <c r="F58" s="1" t="s">
        <v>76</v>
      </c>
      <c r="G58" s="2">
        <v>45604</v>
      </c>
      <c r="H58" s="1" t="s">
        <v>58</v>
      </c>
    </row>
    <row r="59" spans="1:8">
      <c r="A59" s="1" t="s">
        <v>198</v>
      </c>
      <c r="B59" s="1" t="s">
        <v>199</v>
      </c>
      <c r="C59" s="1">
        <v>52</v>
      </c>
      <c r="D59" s="1" t="s">
        <v>74</v>
      </c>
      <c r="E59" s="1" t="s">
        <v>81</v>
      </c>
      <c r="F59" s="1" t="s">
        <v>82</v>
      </c>
      <c r="G59" s="2">
        <v>45906</v>
      </c>
      <c r="H59" s="1" t="s">
        <v>63</v>
      </c>
    </row>
    <row r="60" spans="1:8">
      <c r="A60" s="1" t="s">
        <v>200</v>
      </c>
      <c r="B60" s="1" t="s">
        <v>201</v>
      </c>
      <c r="C60" s="1">
        <v>26</v>
      </c>
      <c r="D60" s="1" t="s">
        <v>55</v>
      </c>
      <c r="E60" s="1" t="s">
        <v>94</v>
      </c>
      <c r="F60" s="1" t="s">
        <v>94</v>
      </c>
      <c r="G60" s="2">
        <v>45757</v>
      </c>
      <c r="H60" s="1" t="s">
        <v>63</v>
      </c>
    </row>
    <row r="61" spans="1:8">
      <c r="A61" s="1" t="s">
        <v>202</v>
      </c>
      <c r="B61" s="1" t="s">
        <v>203</v>
      </c>
      <c r="C61" s="1">
        <v>55</v>
      </c>
      <c r="D61" s="1" t="s">
        <v>55</v>
      </c>
      <c r="E61" s="1" t="s">
        <v>94</v>
      </c>
      <c r="F61" s="1" t="s">
        <v>94</v>
      </c>
      <c r="G61" s="2">
        <v>45379</v>
      </c>
      <c r="H61" s="1" t="s">
        <v>63</v>
      </c>
    </row>
    <row r="62" spans="1:8">
      <c r="A62" s="1" t="s">
        <v>204</v>
      </c>
      <c r="B62" s="1" t="s">
        <v>205</v>
      </c>
      <c r="C62" s="1">
        <v>47</v>
      </c>
      <c r="D62" s="1" t="s">
        <v>74</v>
      </c>
      <c r="E62" s="1" t="s">
        <v>99</v>
      </c>
      <c r="F62" s="1" t="s">
        <v>76</v>
      </c>
      <c r="G62" s="2">
        <v>45594</v>
      </c>
      <c r="H62" s="1" t="s">
        <v>63</v>
      </c>
    </row>
    <row r="63" spans="1:8">
      <c r="A63" s="1" t="s">
        <v>206</v>
      </c>
      <c r="B63" s="1" t="s">
        <v>207</v>
      </c>
      <c r="C63" s="1">
        <v>51</v>
      </c>
      <c r="D63" s="1" t="s">
        <v>55</v>
      </c>
      <c r="E63" s="1" t="s">
        <v>85</v>
      </c>
      <c r="F63" s="1" t="s">
        <v>86</v>
      </c>
      <c r="G63" s="2">
        <v>45726</v>
      </c>
      <c r="H63" s="1" t="s">
        <v>63</v>
      </c>
    </row>
    <row r="64" spans="1:8">
      <c r="A64" s="1" t="s">
        <v>208</v>
      </c>
      <c r="B64" s="1" t="s">
        <v>209</v>
      </c>
      <c r="C64" s="1">
        <v>49</v>
      </c>
      <c r="D64" s="1" t="s">
        <v>74</v>
      </c>
      <c r="E64" s="1" t="s">
        <v>210</v>
      </c>
      <c r="F64" s="1" t="s">
        <v>211</v>
      </c>
      <c r="G64" s="2">
        <v>45426</v>
      </c>
      <c r="H64" s="1" t="s">
        <v>63</v>
      </c>
    </row>
    <row r="65" spans="1:8">
      <c r="A65" s="1" t="s">
        <v>212</v>
      </c>
      <c r="B65" s="1" t="s">
        <v>213</v>
      </c>
      <c r="C65" s="1">
        <v>20</v>
      </c>
      <c r="D65" s="1" t="s">
        <v>55</v>
      </c>
      <c r="E65" s="1" t="s">
        <v>61</v>
      </c>
      <c r="F65" s="1" t="s">
        <v>62</v>
      </c>
      <c r="G65" s="2">
        <v>45341</v>
      </c>
      <c r="H65" s="1" t="s">
        <v>58</v>
      </c>
    </row>
    <row r="66" spans="1:8">
      <c r="A66" s="1" t="s">
        <v>214</v>
      </c>
      <c r="B66" s="1" t="s">
        <v>215</v>
      </c>
      <c r="C66" s="1">
        <v>20</v>
      </c>
      <c r="D66" s="1" t="s">
        <v>55</v>
      </c>
      <c r="E66" s="1" t="s">
        <v>105</v>
      </c>
      <c r="F66" s="1" t="s">
        <v>62</v>
      </c>
      <c r="G66" s="2">
        <v>45723</v>
      </c>
      <c r="H66" s="1" t="s">
        <v>63</v>
      </c>
    </row>
    <row r="67" spans="1:8">
      <c r="A67" s="1" t="s">
        <v>216</v>
      </c>
      <c r="B67" s="1" t="s">
        <v>217</v>
      </c>
      <c r="C67" s="1">
        <v>45</v>
      </c>
      <c r="D67" s="1" t="s">
        <v>55</v>
      </c>
      <c r="E67" s="1" t="s">
        <v>120</v>
      </c>
      <c r="F67" s="1" t="s">
        <v>121</v>
      </c>
      <c r="G67" s="2">
        <v>45631</v>
      </c>
      <c r="H67" s="1" t="s">
        <v>63</v>
      </c>
    </row>
    <row r="68" spans="1:8">
      <c r="A68" s="1" t="s">
        <v>218</v>
      </c>
      <c r="B68" s="1" t="s">
        <v>219</v>
      </c>
      <c r="C68" s="1">
        <v>32</v>
      </c>
      <c r="D68" s="1" t="s">
        <v>55</v>
      </c>
      <c r="E68" s="1" t="s">
        <v>70</v>
      </c>
      <c r="F68" s="1" t="s">
        <v>71</v>
      </c>
      <c r="G68" s="2">
        <v>45638</v>
      </c>
      <c r="H68" s="1" t="s">
        <v>63</v>
      </c>
    </row>
    <row r="69" spans="1:8">
      <c r="A69" s="1" t="s">
        <v>220</v>
      </c>
      <c r="B69" s="1" t="s">
        <v>221</v>
      </c>
      <c r="C69" s="1">
        <v>58</v>
      </c>
      <c r="D69" s="1" t="s">
        <v>55</v>
      </c>
      <c r="E69" s="1" t="s">
        <v>183</v>
      </c>
      <c r="F69" s="1" t="s">
        <v>184</v>
      </c>
      <c r="G69" s="2">
        <v>45937</v>
      </c>
      <c r="H69" s="1" t="s">
        <v>63</v>
      </c>
    </row>
    <row r="70" spans="1:8">
      <c r="A70" s="1" t="s">
        <v>222</v>
      </c>
      <c r="B70" s="1" t="s">
        <v>223</v>
      </c>
      <c r="C70" s="1">
        <v>40</v>
      </c>
      <c r="D70" s="1" t="s">
        <v>55</v>
      </c>
      <c r="E70" s="1" t="s">
        <v>116</v>
      </c>
      <c r="F70" s="1" t="s">
        <v>117</v>
      </c>
      <c r="G70" s="2">
        <v>45638</v>
      </c>
      <c r="H70" s="1" t="s">
        <v>58</v>
      </c>
    </row>
    <row r="71" spans="1:8">
      <c r="A71" s="1" t="s">
        <v>224</v>
      </c>
      <c r="B71" s="1" t="s">
        <v>225</v>
      </c>
      <c r="C71" s="1">
        <v>57</v>
      </c>
      <c r="D71" s="1" t="s">
        <v>55</v>
      </c>
      <c r="E71" s="1" t="s">
        <v>75</v>
      </c>
      <c r="F71" s="1" t="s">
        <v>76</v>
      </c>
      <c r="G71" s="2">
        <v>45940</v>
      </c>
      <c r="H71" s="1" t="s">
        <v>58</v>
      </c>
    </row>
    <row r="72" spans="1:8">
      <c r="A72" s="1" t="s">
        <v>226</v>
      </c>
      <c r="B72" s="1" t="s">
        <v>203</v>
      </c>
      <c r="C72" s="1">
        <v>28</v>
      </c>
      <c r="D72" s="1" t="s">
        <v>55</v>
      </c>
      <c r="E72" s="1" t="s">
        <v>183</v>
      </c>
      <c r="F72" s="1" t="s">
        <v>184</v>
      </c>
      <c r="G72" s="2">
        <v>45536</v>
      </c>
      <c r="H72" s="1" t="s">
        <v>63</v>
      </c>
    </row>
    <row r="73" spans="1:8">
      <c r="A73" s="1" t="s">
        <v>227</v>
      </c>
      <c r="B73" s="1" t="s">
        <v>228</v>
      </c>
      <c r="C73" s="1">
        <v>49</v>
      </c>
      <c r="D73" s="1" t="s">
        <v>74</v>
      </c>
      <c r="E73" s="1" t="s">
        <v>66</v>
      </c>
      <c r="F73" s="1" t="s">
        <v>67</v>
      </c>
      <c r="G73" s="2">
        <v>45400</v>
      </c>
      <c r="H73" s="1" t="s">
        <v>58</v>
      </c>
    </row>
    <row r="74" spans="1:8">
      <c r="A74" s="1" t="s">
        <v>229</v>
      </c>
      <c r="B74" s="1" t="s">
        <v>230</v>
      </c>
      <c r="C74" s="1">
        <v>53</v>
      </c>
      <c r="D74" s="1" t="s">
        <v>74</v>
      </c>
      <c r="E74" s="1" t="s">
        <v>56</v>
      </c>
      <c r="F74" s="1" t="s">
        <v>57</v>
      </c>
      <c r="G74" s="2">
        <v>45824</v>
      </c>
      <c r="H74" s="1" t="s">
        <v>63</v>
      </c>
    </row>
    <row r="75" spans="1:8">
      <c r="A75" s="1" t="s">
        <v>231</v>
      </c>
      <c r="B75" s="1" t="s">
        <v>232</v>
      </c>
      <c r="C75" s="1">
        <v>50</v>
      </c>
      <c r="D75" s="1" t="s">
        <v>74</v>
      </c>
      <c r="E75" s="1" t="s">
        <v>116</v>
      </c>
      <c r="F75" s="1" t="s">
        <v>117</v>
      </c>
      <c r="G75" s="2">
        <v>45381</v>
      </c>
      <c r="H75" s="1" t="s">
        <v>58</v>
      </c>
    </row>
    <row r="76" spans="1:8">
      <c r="A76" s="1" t="s">
        <v>233</v>
      </c>
      <c r="B76" s="1" t="s">
        <v>234</v>
      </c>
      <c r="C76" s="1">
        <v>41</v>
      </c>
      <c r="D76" s="1" t="s">
        <v>55</v>
      </c>
      <c r="E76" s="1" t="s">
        <v>183</v>
      </c>
      <c r="F76" s="1" t="s">
        <v>184</v>
      </c>
      <c r="G76" s="2">
        <v>45587</v>
      </c>
      <c r="H76" s="1" t="s">
        <v>63</v>
      </c>
    </row>
    <row r="77" spans="1:8">
      <c r="A77" s="1" t="s">
        <v>235</v>
      </c>
      <c r="B77" s="1" t="s">
        <v>236</v>
      </c>
      <c r="C77" s="1">
        <v>56</v>
      </c>
      <c r="D77" s="1" t="s">
        <v>55</v>
      </c>
      <c r="E77" s="1" t="s">
        <v>105</v>
      </c>
      <c r="F77" s="1" t="s">
        <v>62</v>
      </c>
      <c r="G77" s="2">
        <v>45403</v>
      </c>
      <c r="H77" s="1" t="s">
        <v>63</v>
      </c>
    </row>
    <row r="78" spans="1:8">
      <c r="A78" s="1" t="s">
        <v>237</v>
      </c>
      <c r="B78" s="1" t="s">
        <v>238</v>
      </c>
      <c r="C78" s="1">
        <v>51</v>
      </c>
      <c r="D78" s="1" t="s">
        <v>74</v>
      </c>
      <c r="E78" s="1" t="s">
        <v>81</v>
      </c>
      <c r="F78" s="1" t="s">
        <v>82</v>
      </c>
      <c r="G78" s="2">
        <v>45880</v>
      </c>
      <c r="H78" s="1" t="s">
        <v>58</v>
      </c>
    </row>
    <row r="79" spans="1:8">
      <c r="A79" s="1" t="s">
        <v>239</v>
      </c>
      <c r="B79" s="1" t="s">
        <v>240</v>
      </c>
      <c r="C79" s="1">
        <v>45</v>
      </c>
      <c r="D79" s="1" t="s">
        <v>55</v>
      </c>
      <c r="E79" s="1" t="s">
        <v>70</v>
      </c>
      <c r="F79" s="1" t="s">
        <v>71</v>
      </c>
      <c r="G79" s="2">
        <v>45468</v>
      </c>
      <c r="H79" s="1" t="s">
        <v>58</v>
      </c>
    </row>
    <row r="80" spans="1:8">
      <c r="A80" s="1" t="s">
        <v>241</v>
      </c>
      <c r="B80" s="1" t="s">
        <v>242</v>
      </c>
      <c r="C80" s="1">
        <v>54</v>
      </c>
      <c r="D80" s="1" t="s">
        <v>55</v>
      </c>
      <c r="E80" s="1" t="s">
        <v>111</v>
      </c>
      <c r="F80" s="1" t="s">
        <v>62</v>
      </c>
      <c r="G80" s="2">
        <v>45634</v>
      </c>
      <c r="H80" s="1" t="s">
        <v>63</v>
      </c>
    </row>
    <row r="81" spans="1:8">
      <c r="A81" s="1" t="s">
        <v>243</v>
      </c>
      <c r="B81" s="1" t="s">
        <v>244</v>
      </c>
      <c r="C81" s="1">
        <v>24</v>
      </c>
      <c r="D81" s="1" t="s">
        <v>74</v>
      </c>
      <c r="E81" s="1" t="s">
        <v>70</v>
      </c>
      <c r="F81" s="1" t="s">
        <v>71</v>
      </c>
      <c r="G81" s="2">
        <v>45951</v>
      </c>
      <c r="H81" s="1" t="s">
        <v>63</v>
      </c>
    </row>
    <row r="82" spans="1:8">
      <c r="A82" s="1" t="s">
        <v>245</v>
      </c>
      <c r="B82" s="1" t="s">
        <v>123</v>
      </c>
      <c r="C82" s="1">
        <v>21</v>
      </c>
      <c r="D82" s="1" t="s">
        <v>74</v>
      </c>
      <c r="E82" s="1" t="s">
        <v>128</v>
      </c>
      <c r="F82" s="1" t="s">
        <v>57</v>
      </c>
      <c r="G82" s="2">
        <v>45392</v>
      </c>
      <c r="H82" s="1" t="s">
        <v>63</v>
      </c>
    </row>
    <row r="83" spans="1:8">
      <c r="A83" s="1" t="s">
        <v>246</v>
      </c>
      <c r="B83" s="1" t="s">
        <v>242</v>
      </c>
      <c r="C83" s="1">
        <v>54</v>
      </c>
      <c r="D83" s="1" t="s">
        <v>55</v>
      </c>
      <c r="E83" s="1" t="s">
        <v>183</v>
      </c>
      <c r="F83" s="1" t="s">
        <v>184</v>
      </c>
      <c r="G83" s="2">
        <v>45920</v>
      </c>
      <c r="H83" s="1" t="s">
        <v>58</v>
      </c>
    </row>
    <row r="84" spans="1:8">
      <c r="A84" s="1" t="s">
        <v>247</v>
      </c>
      <c r="B84" s="1" t="s">
        <v>221</v>
      </c>
      <c r="C84" s="1">
        <v>18</v>
      </c>
      <c r="D84" s="1" t="s">
        <v>55</v>
      </c>
      <c r="E84" s="1" t="s">
        <v>120</v>
      </c>
      <c r="F84" s="1" t="s">
        <v>121</v>
      </c>
      <c r="G84" s="2">
        <v>45895</v>
      </c>
      <c r="H84" s="1" t="s">
        <v>63</v>
      </c>
    </row>
    <row r="85" spans="1:8">
      <c r="A85" s="1" t="s">
        <v>248</v>
      </c>
      <c r="B85" s="1" t="s">
        <v>249</v>
      </c>
      <c r="C85" s="1">
        <v>18</v>
      </c>
      <c r="D85" s="1" t="s">
        <v>74</v>
      </c>
      <c r="E85" s="1" t="s">
        <v>102</v>
      </c>
      <c r="F85" s="1" t="s">
        <v>67</v>
      </c>
      <c r="G85" s="2">
        <v>45692</v>
      </c>
      <c r="H85" s="1" t="s">
        <v>63</v>
      </c>
    </row>
    <row r="86" spans="1:8">
      <c r="A86" s="1" t="s">
        <v>250</v>
      </c>
      <c r="B86" s="1" t="s">
        <v>251</v>
      </c>
      <c r="C86" s="1">
        <v>37</v>
      </c>
      <c r="D86" s="1" t="s">
        <v>74</v>
      </c>
      <c r="E86" s="1" t="s">
        <v>183</v>
      </c>
      <c r="F86" s="1" t="s">
        <v>184</v>
      </c>
      <c r="G86" s="2">
        <v>45319</v>
      </c>
      <c r="H86" s="1" t="s">
        <v>58</v>
      </c>
    </row>
    <row r="87" spans="1:8">
      <c r="A87" s="1" t="s">
        <v>252</v>
      </c>
      <c r="B87" s="1" t="s">
        <v>253</v>
      </c>
      <c r="C87" s="1">
        <v>36</v>
      </c>
      <c r="D87" s="1" t="s">
        <v>74</v>
      </c>
      <c r="E87" s="1" t="s">
        <v>99</v>
      </c>
      <c r="F87" s="1" t="s">
        <v>76</v>
      </c>
      <c r="G87" s="2">
        <v>45828</v>
      </c>
      <c r="H87" s="1" t="s">
        <v>63</v>
      </c>
    </row>
    <row r="88" spans="1:8">
      <c r="A88" s="1" t="s">
        <v>254</v>
      </c>
      <c r="B88" s="1" t="s">
        <v>255</v>
      </c>
      <c r="C88" s="1">
        <v>46</v>
      </c>
      <c r="D88" s="1" t="s">
        <v>74</v>
      </c>
      <c r="E88" s="1" t="s">
        <v>102</v>
      </c>
      <c r="F88" s="1" t="s">
        <v>67</v>
      </c>
      <c r="G88" s="2">
        <v>45349</v>
      </c>
      <c r="H88" s="1" t="s">
        <v>58</v>
      </c>
    </row>
    <row r="89" spans="1:8">
      <c r="A89" s="1" t="s">
        <v>256</v>
      </c>
      <c r="B89" s="1" t="s">
        <v>115</v>
      </c>
      <c r="C89" s="1">
        <v>27</v>
      </c>
      <c r="D89" s="1" t="s">
        <v>74</v>
      </c>
      <c r="E89" s="1" t="s">
        <v>81</v>
      </c>
      <c r="F89" s="1" t="s">
        <v>82</v>
      </c>
      <c r="G89" s="2">
        <v>45789</v>
      </c>
      <c r="H89" s="1" t="s">
        <v>58</v>
      </c>
    </row>
    <row r="90" spans="1:8">
      <c r="A90" s="1" t="s">
        <v>257</v>
      </c>
      <c r="B90" s="1" t="s">
        <v>258</v>
      </c>
      <c r="C90" s="1">
        <v>35</v>
      </c>
      <c r="D90" s="1" t="s">
        <v>55</v>
      </c>
      <c r="E90" s="1" t="s">
        <v>94</v>
      </c>
      <c r="F90" s="1" t="s">
        <v>94</v>
      </c>
      <c r="G90" s="2">
        <v>45588</v>
      </c>
      <c r="H90" s="1" t="s">
        <v>58</v>
      </c>
    </row>
    <row r="91" spans="1:8">
      <c r="A91" s="1" t="s">
        <v>259</v>
      </c>
      <c r="B91" s="1" t="s">
        <v>260</v>
      </c>
      <c r="C91" s="1">
        <v>45</v>
      </c>
      <c r="D91" s="1" t="s">
        <v>55</v>
      </c>
      <c r="E91" s="1" t="s">
        <v>56</v>
      </c>
      <c r="F91" s="1" t="s">
        <v>57</v>
      </c>
      <c r="G91" s="2">
        <v>45425</v>
      </c>
      <c r="H91" s="1" t="s">
        <v>58</v>
      </c>
    </row>
    <row r="92" spans="1:8">
      <c r="A92" s="1" t="s">
        <v>261</v>
      </c>
      <c r="B92" s="1" t="s">
        <v>262</v>
      </c>
      <c r="C92" s="1">
        <v>52</v>
      </c>
      <c r="D92" s="1" t="s">
        <v>74</v>
      </c>
      <c r="E92" s="1" t="s">
        <v>56</v>
      </c>
      <c r="F92" s="1" t="s">
        <v>57</v>
      </c>
      <c r="G92" s="2">
        <v>45622</v>
      </c>
      <c r="H92" s="1" t="s">
        <v>58</v>
      </c>
    </row>
    <row r="93" spans="1:8">
      <c r="A93" s="1" t="s">
        <v>263</v>
      </c>
      <c r="B93" s="1" t="s">
        <v>177</v>
      </c>
      <c r="C93" s="1">
        <v>60</v>
      </c>
      <c r="D93" s="1" t="s">
        <v>74</v>
      </c>
      <c r="E93" s="1" t="s">
        <v>75</v>
      </c>
      <c r="F93" s="1" t="s">
        <v>76</v>
      </c>
      <c r="G93" s="2">
        <v>45540</v>
      </c>
      <c r="H93" s="1" t="s">
        <v>63</v>
      </c>
    </row>
    <row r="94" spans="1:8">
      <c r="A94" s="1" t="s">
        <v>264</v>
      </c>
      <c r="B94" s="1" t="s">
        <v>265</v>
      </c>
      <c r="C94" s="1">
        <v>48</v>
      </c>
      <c r="D94" s="1" t="s">
        <v>74</v>
      </c>
      <c r="E94" s="1" t="s">
        <v>99</v>
      </c>
      <c r="F94" s="1" t="s">
        <v>76</v>
      </c>
      <c r="G94" s="2">
        <v>45841</v>
      </c>
      <c r="H94" s="1" t="s">
        <v>58</v>
      </c>
    </row>
    <row r="95" spans="1:8">
      <c r="A95" s="1" t="s">
        <v>266</v>
      </c>
      <c r="B95" s="1" t="s">
        <v>267</v>
      </c>
      <c r="C95" s="1">
        <v>44</v>
      </c>
      <c r="D95" s="1" t="s">
        <v>55</v>
      </c>
      <c r="E95" s="1" t="s">
        <v>116</v>
      </c>
      <c r="F95" s="1" t="s">
        <v>117</v>
      </c>
      <c r="G95" s="2">
        <v>45366</v>
      </c>
      <c r="H95" s="1" t="s">
        <v>58</v>
      </c>
    </row>
    <row r="96" spans="1:8">
      <c r="A96" s="1" t="s">
        <v>268</v>
      </c>
      <c r="B96" s="1" t="s">
        <v>60</v>
      </c>
      <c r="C96" s="1">
        <v>28</v>
      </c>
      <c r="D96" s="1" t="s">
        <v>55</v>
      </c>
      <c r="E96" s="1" t="s">
        <v>120</v>
      </c>
      <c r="F96" s="1" t="s">
        <v>121</v>
      </c>
      <c r="G96" s="2">
        <v>45945</v>
      </c>
      <c r="H96" s="1" t="s">
        <v>58</v>
      </c>
    </row>
    <row r="97" spans="1:8">
      <c r="A97" s="1" t="s">
        <v>269</v>
      </c>
      <c r="B97" s="1" t="s">
        <v>270</v>
      </c>
      <c r="C97" s="1">
        <v>55</v>
      </c>
      <c r="D97" s="1" t="s">
        <v>74</v>
      </c>
      <c r="E97" s="1" t="s">
        <v>183</v>
      </c>
      <c r="F97" s="1" t="s">
        <v>184</v>
      </c>
      <c r="G97" s="2">
        <v>45459</v>
      </c>
      <c r="H97" s="1" t="s">
        <v>63</v>
      </c>
    </row>
    <row r="98" spans="1:8">
      <c r="A98" s="1" t="s">
        <v>271</v>
      </c>
      <c r="B98" s="1" t="s">
        <v>272</v>
      </c>
      <c r="C98" s="1">
        <v>22</v>
      </c>
      <c r="D98" s="1" t="s">
        <v>74</v>
      </c>
      <c r="E98" s="1" t="s">
        <v>183</v>
      </c>
      <c r="F98" s="1" t="s">
        <v>184</v>
      </c>
      <c r="G98" s="2">
        <v>45794</v>
      </c>
      <c r="H98" s="1" t="s">
        <v>58</v>
      </c>
    </row>
    <row r="99" spans="1:8">
      <c r="A99" s="1" t="s">
        <v>273</v>
      </c>
      <c r="B99" s="1" t="s">
        <v>274</v>
      </c>
      <c r="C99" s="1">
        <v>25</v>
      </c>
      <c r="D99" s="1" t="s">
        <v>74</v>
      </c>
      <c r="E99" s="1" t="s">
        <v>85</v>
      </c>
      <c r="F99" s="1" t="s">
        <v>86</v>
      </c>
      <c r="G99" s="2">
        <v>45646</v>
      </c>
      <c r="H99" s="1" t="s">
        <v>63</v>
      </c>
    </row>
    <row r="100" spans="1:8">
      <c r="A100" s="1" t="s">
        <v>275</v>
      </c>
      <c r="B100" s="1" t="s">
        <v>276</v>
      </c>
      <c r="C100" s="1">
        <v>51</v>
      </c>
      <c r="D100" s="1" t="s">
        <v>74</v>
      </c>
      <c r="E100" s="1" t="s">
        <v>102</v>
      </c>
      <c r="F100" s="1" t="s">
        <v>67</v>
      </c>
      <c r="G100" s="2">
        <v>45516</v>
      </c>
      <c r="H100" s="1" t="s">
        <v>63</v>
      </c>
    </row>
    <row r="101" spans="1:8">
      <c r="A101" s="1" t="s">
        <v>277</v>
      </c>
      <c r="B101" s="1" t="s">
        <v>278</v>
      </c>
      <c r="C101" s="1">
        <v>29</v>
      </c>
      <c r="D101" s="1" t="s">
        <v>74</v>
      </c>
      <c r="E101" s="1" t="s">
        <v>56</v>
      </c>
      <c r="F101" s="1" t="s">
        <v>57</v>
      </c>
      <c r="G101" s="2">
        <v>45955</v>
      </c>
      <c r="H101" s="1" t="s">
        <v>63</v>
      </c>
    </row>
    <row r="102" spans="1:8">
      <c r="A102" s="1" t="s">
        <v>279</v>
      </c>
      <c r="B102" s="1" t="s">
        <v>280</v>
      </c>
      <c r="C102" s="1">
        <v>55</v>
      </c>
      <c r="D102" s="1" t="s">
        <v>74</v>
      </c>
      <c r="E102" s="1" t="s">
        <v>102</v>
      </c>
      <c r="F102" s="1" t="s">
        <v>67</v>
      </c>
      <c r="G102" s="2">
        <v>45822</v>
      </c>
      <c r="H102" s="1" t="s">
        <v>58</v>
      </c>
    </row>
    <row r="103" spans="1:8">
      <c r="A103" s="1" t="s">
        <v>281</v>
      </c>
      <c r="B103" s="1" t="s">
        <v>282</v>
      </c>
      <c r="C103" s="1">
        <v>18</v>
      </c>
      <c r="D103" s="1" t="s">
        <v>74</v>
      </c>
      <c r="E103" s="1" t="s">
        <v>85</v>
      </c>
      <c r="F103" s="1" t="s">
        <v>86</v>
      </c>
      <c r="G103" s="2">
        <v>45437</v>
      </c>
      <c r="H103" s="1" t="s">
        <v>63</v>
      </c>
    </row>
    <row r="104" spans="1:8">
      <c r="A104" s="1" t="s">
        <v>283</v>
      </c>
      <c r="B104" s="1" t="s">
        <v>284</v>
      </c>
      <c r="C104" s="1">
        <v>48</v>
      </c>
      <c r="D104" s="1" t="s">
        <v>74</v>
      </c>
      <c r="E104" s="1" t="s">
        <v>105</v>
      </c>
      <c r="F104" s="1" t="s">
        <v>62</v>
      </c>
      <c r="G104" s="2">
        <v>45532</v>
      </c>
      <c r="H104" s="1" t="s">
        <v>63</v>
      </c>
    </row>
    <row r="105" spans="1:8">
      <c r="A105" s="1" t="s">
        <v>285</v>
      </c>
      <c r="B105" s="1" t="s">
        <v>286</v>
      </c>
      <c r="C105" s="1">
        <v>21</v>
      </c>
      <c r="D105" s="1" t="s">
        <v>74</v>
      </c>
      <c r="E105" s="1" t="s">
        <v>102</v>
      </c>
      <c r="F105" s="1" t="s">
        <v>67</v>
      </c>
      <c r="G105" s="2">
        <v>45635</v>
      </c>
      <c r="H105" s="1" t="s">
        <v>63</v>
      </c>
    </row>
    <row r="106" spans="1:8">
      <c r="A106" s="1" t="s">
        <v>287</v>
      </c>
      <c r="B106" s="1" t="s">
        <v>288</v>
      </c>
      <c r="C106" s="1">
        <v>22</v>
      </c>
      <c r="D106" s="1" t="s">
        <v>55</v>
      </c>
      <c r="E106" s="1" t="s">
        <v>61</v>
      </c>
      <c r="F106" s="1" t="s">
        <v>62</v>
      </c>
      <c r="G106" s="2">
        <v>45326</v>
      </c>
      <c r="H106" s="1" t="s">
        <v>58</v>
      </c>
    </row>
    <row r="107" spans="1:8">
      <c r="A107" s="1" t="s">
        <v>289</v>
      </c>
      <c r="B107" s="1" t="s">
        <v>182</v>
      </c>
      <c r="C107" s="1">
        <v>47</v>
      </c>
      <c r="D107" s="1" t="s">
        <v>55</v>
      </c>
      <c r="E107" s="1" t="s">
        <v>108</v>
      </c>
      <c r="F107" s="1" t="s">
        <v>76</v>
      </c>
      <c r="G107" s="2">
        <v>45292</v>
      </c>
      <c r="H107" s="1" t="s">
        <v>63</v>
      </c>
    </row>
    <row r="108" spans="1:8">
      <c r="A108" s="1" t="s">
        <v>290</v>
      </c>
      <c r="B108" s="1" t="s">
        <v>291</v>
      </c>
      <c r="C108" s="1">
        <v>41</v>
      </c>
      <c r="D108" s="1" t="s">
        <v>74</v>
      </c>
      <c r="E108" s="1" t="s">
        <v>99</v>
      </c>
      <c r="F108" s="1" t="s">
        <v>76</v>
      </c>
      <c r="G108" s="2">
        <v>45444</v>
      </c>
      <c r="H108" s="1" t="s">
        <v>58</v>
      </c>
    </row>
    <row r="109" spans="1:8">
      <c r="A109" s="1" t="s">
        <v>292</v>
      </c>
      <c r="B109" s="1" t="s">
        <v>293</v>
      </c>
      <c r="C109" s="1">
        <v>20</v>
      </c>
      <c r="D109" s="1" t="s">
        <v>55</v>
      </c>
      <c r="E109" s="1" t="s">
        <v>99</v>
      </c>
      <c r="F109" s="1" t="s">
        <v>76</v>
      </c>
      <c r="G109" s="2">
        <v>45720</v>
      </c>
      <c r="H109" s="1" t="s">
        <v>63</v>
      </c>
    </row>
    <row r="110" spans="1:8">
      <c r="A110" s="1" t="s">
        <v>294</v>
      </c>
      <c r="B110" s="1" t="s">
        <v>295</v>
      </c>
      <c r="C110" s="1">
        <v>28</v>
      </c>
      <c r="D110" s="1" t="s">
        <v>55</v>
      </c>
      <c r="E110" s="1" t="s">
        <v>210</v>
      </c>
      <c r="F110" s="1" t="s">
        <v>211</v>
      </c>
      <c r="G110" s="2">
        <v>45799</v>
      </c>
      <c r="H110" s="1" t="s">
        <v>63</v>
      </c>
    </row>
    <row r="111" spans="1:8">
      <c r="A111" s="1" t="s">
        <v>296</v>
      </c>
      <c r="B111" s="1" t="s">
        <v>297</v>
      </c>
      <c r="C111" s="1">
        <v>21</v>
      </c>
      <c r="D111" s="1" t="s">
        <v>55</v>
      </c>
      <c r="E111" s="1" t="s">
        <v>128</v>
      </c>
      <c r="F111" s="1" t="s">
        <v>57</v>
      </c>
      <c r="G111" s="2">
        <v>45417</v>
      </c>
      <c r="H111" s="1" t="s">
        <v>58</v>
      </c>
    </row>
    <row r="112" spans="1:8">
      <c r="A112" s="1" t="s">
        <v>298</v>
      </c>
      <c r="B112" s="1" t="s">
        <v>197</v>
      </c>
      <c r="C112" s="1">
        <v>43</v>
      </c>
      <c r="D112" s="1" t="s">
        <v>55</v>
      </c>
      <c r="E112" s="1" t="s">
        <v>61</v>
      </c>
      <c r="F112" s="1" t="s">
        <v>62</v>
      </c>
      <c r="G112" s="2">
        <v>45782</v>
      </c>
      <c r="H112" s="1" t="s">
        <v>63</v>
      </c>
    </row>
    <row r="113" spans="1:8">
      <c r="A113" s="1" t="s">
        <v>299</v>
      </c>
      <c r="B113" s="1" t="s">
        <v>300</v>
      </c>
      <c r="C113" s="1">
        <v>44</v>
      </c>
      <c r="D113" s="1" t="s">
        <v>55</v>
      </c>
      <c r="E113" s="1" t="s">
        <v>128</v>
      </c>
      <c r="F113" s="1" t="s">
        <v>57</v>
      </c>
      <c r="G113" s="2">
        <v>45773</v>
      </c>
      <c r="H113" s="1" t="s">
        <v>58</v>
      </c>
    </row>
    <row r="114" spans="1:8">
      <c r="A114" s="1" t="s">
        <v>301</v>
      </c>
      <c r="B114" s="1" t="s">
        <v>302</v>
      </c>
      <c r="C114" s="1">
        <v>60</v>
      </c>
      <c r="D114" s="1" t="s">
        <v>55</v>
      </c>
      <c r="E114" s="1" t="s">
        <v>94</v>
      </c>
      <c r="F114" s="1" t="s">
        <v>94</v>
      </c>
      <c r="G114" s="2">
        <v>45636</v>
      </c>
      <c r="H114" s="1" t="s">
        <v>63</v>
      </c>
    </row>
    <row r="115" spans="1:8">
      <c r="A115" s="1" t="s">
        <v>303</v>
      </c>
      <c r="B115" s="1" t="s">
        <v>304</v>
      </c>
      <c r="C115" s="1">
        <v>44</v>
      </c>
      <c r="D115" s="1" t="s">
        <v>74</v>
      </c>
      <c r="E115" s="1" t="s">
        <v>137</v>
      </c>
      <c r="F115" s="1" t="s">
        <v>138</v>
      </c>
      <c r="G115" s="2">
        <v>45512</v>
      </c>
      <c r="H115" s="1" t="s">
        <v>63</v>
      </c>
    </row>
    <row r="116" spans="1:8">
      <c r="A116" s="1" t="s">
        <v>305</v>
      </c>
      <c r="B116" s="1" t="s">
        <v>306</v>
      </c>
      <c r="C116" s="1">
        <v>59</v>
      </c>
      <c r="D116" s="1" t="s">
        <v>55</v>
      </c>
      <c r="E116" s="1" t="s">
        <v>75</v>
      </c>
      <c r="F116" s="1" t="s">
        <v>76</v>
      </c>
      <c r="G116" s="2">
        <v>45316</v>
      </c>
      <c r="H116" s="1" t="s">
        <v>58</v>
      </c>
    </row>
    <row r="117" spans="1:8">
      <c r="A117" s="1" t="s">
        <v>307</v>
      </c>
      <c r="B117" s="1" t="s">
        <v>308</v>
      </c>
      <c r="C117" s="1">
        <v>23</v>
      </c>
      <c r="D117" s="1" t="s">
        <v>55</v>
      </c>
      <c r="E117" s="1" t="s">
        <v>183</v>
      </c>
      <c r="F117" s="1" t="s">
        <v>184</v>
      </c>
      <c r="G117" s="2">
        <v>45819</v>
      </c>
      <c r="H117" s="1" t="s">
        <v>58</v>
      </c>
    </row>
    <row r="118" spans="1:8">
      <c r="A118" s="1" t="s">
        <v>309</v>
      </c>
      <c r="B118" s="1" t="s">
        <v>207</v>
      </c>
      <c r="C118" s="1">
        <v>32</v>
      </c>
      <c r="D118" s="1" t="s">
        <v>55</v>
      </c>
      <c r="E118" s="1" t="s">
        <v>81</v>
      </c>
      <c r="F118" s="1" t="s">
        <v>82</v>
      </c>
      <c r="G118" s="2">
        <v>45473</v>
      </c>
      <c r="H118" s="1" t="s">
        <v>63</v>
      </c>
    </row>
    <row r="119" spans="1:8">
      <c r="A119" s="1" t="s">
        <v>310</v>
      </c>
      <c r="B119" s="1" t="s">
        <v>60</v>
      </c>
      <c r="C119" s="1">
        <v>47</v>
      </c>
      <c r="D119" s="1" t="s">
        <v>74</v>
      </c>
      <c r="E119" s="1" t="s">
        <v>137</v>
      </c>
      <c r="F119" s="1" t="s">
        <v>138</v>
      </c>
      <c r="G119" s="2">
        <v>45790</v>
      </c>
      <c r="H119" s="1" t="s">
        <v>58</v>
      </c>
    </row>
    <row r="120" spans="1:8">
      <c r="A120" s="1" t="s">
        <v>311</v>
      </c>
      <c r="B120" s="1" t="s">
        <v>312</v>
      </c>
      <c r="C120" s="1">
        <v>59</v>
      </c>
      <c r="D120" s="1" t="s">
        <v>55</v>
      </c>
      <c r="E120" s="1" t="s">
        <v>99</v>
      </c>
      <c r="F120" s="1" t="s">
        <v>76</v>
      </c>
      <c r="G120" s="2">
        <v>45932</v>
      </c>
      <c r="H120" s="1" t="s">
        <v>58</v>
      </c>
    </row>
    <row r="121" spans="1:8">
      <c r="A121" s="1" t="s">
        <v>313</v>
      </c>
      <c r="B121" s="1" t="s">
        <v>314</v>
      </c>
      <c r="C121" s="1">
        <v>54</v>
      </c>
      <c r="D121" s="1" t="s">
        <v>74</v>
      </c>
      <c r="E121" s="1" t="s">
        <v>137</v>
      </c>
      <c r="F121" s="1" t="s">
        <v>138</v>
      </c>
      <c r="G121" s="2">
        <v>45333</v>
      </c>
      <c r="H121" s="1" t="s">
        <v>58</v>
      </c>
    </row>
    <row r="122" spans="1:8">
      <c r="A122" s="1" t="s">
        <v>315</v>
      </c>
      <c r="B122" s="1" t="s">
        <v>316</v>
      </c>
      <c r="C122" s="1">
        <v>54</v>
      </c>
      <c r="D122" s="1" t="s">
        <v>74</v>
      </c>
      <c r="E122" s="1" t="s">
        <v>128</v>
      </c>
      <c r="F122" s="1" t="s">
        <v>57</v>
      </c>
      <c r="G122" s="2">
        <v>45772</v>
      </c>
      <c r="H122" s="1" t="s">
        <v>63</v>
      </c>
    </row>
    <row r="123" spans="1:8">
      <c r="A123" s="1" t="s">
        <v>317</v>
      </c>
      <c r="B123" s="1" t="s">
        <v>318</v>
      </c>
      <c r="C123" s="1">
        <v>59</v>
      </c>
      <c r="D123" s="1" t="s">
        <v>74</v>
      </c>
      <c r="E123" s="1" t="s">
        <v>111</v>
      </c>
      <c r="F123" s="1" t="s">
        <v>62</v>
      </c>
      <c r="G123" s="2">
        <v>45730</v>
      </c>
      <c r="H123" s="1" t="s">
        <v>63</v>
      </c>
    </row>
    <row r="124" spans="1:8">
      <c r="A124" s="1" t="s">
        <v>319</v>
      </c>
      <c r="B124" s="1" t="s">
        <v>320</v>
      </c>
      <c r="C124" s="1">
        <v>54</v>
      </c>
      <c r="D124" s="1" t="s">
        <v>55</v>
      </c>
      <c r="E124" s="1" t="s">
        <v>137</v>
      </c>
      <c r="F124" s="1" t="s">
        <v>138</v>
      </c>
      <c r="G124" s="2">
        <v>45693</v>
      </c>
      <c r="H124" s="1" t="s">
        <v>58</v>
      </c>
    </row>
    <row r="125" spans="1:8">
      <c r="A125" s="1" t="s">
        <v>321</v>
      </c>
      <c r="B125" s="1" t="s">
        <v>322</v>
      </c>
      <c r="C125" s="1">
        <v>52</v>
      </c>
      <c r="D125" s="1" t="s">
        <v>74</v>
      </c>
      <c r="E125" s="1" t="s">
        <v>111</v>
      </c>
      <c r="F125" s="1" t="s">
        <v>62</v>
      </c>
      <c r="G125" s="2">
        <v>45837</v>
      </c>
      <c r="H125" s="1" t="s">
        <v>58</v>
      </c>
    </row>
    <row r="126" spans="1:8">
      <c r="A126" s="1" t="s">
        <v>323</v>
      </c>
      <c r="B126" s="1" t="s">
        <v>242</v>
      </c>
      <c r="C126" s="1">
        <v>40</v>
      </c>
      <c r="D126" s="1" t="s">
        <v>55</v>
      </c>
      <c r="E126" s="1" t="s">
        <v>137</v>
      </c>
      <c r="F126" s="1" t="s">
        <v>138</v>
      </c>
      <c r="G126" s="2">
        <v>45636</v>
      </c>
      <c r="H126" s="1" t="s">
        <v>58</v>
      </c>
    </row>
    <row r="127" spans="1:8">
      <c r="A127" s="1" t="s">
        <v>324</v>
      </c>
      <c r="B127" s="1" t="s">
        <v>306</v>
      </c>
      <c r="C127" s="1">
        <v>23</v>
      </c>
      <c r="D127" s="1" t="s">
        <v>74</v>
      </c>
      <c r="E127" s="1" t="s">
        <v>116</v>
      </c>
      <c r="F127" s="1" t="s">
        <v>117</v>
      </c>
      <c r="G127" s="2">
        <v>45336</v>
      </c>
      <c r="H127" s="1" t="s">
        <v>58</v>
      </c>
    </row>
    <row r="128" spans="1:8">
      <c r="A128" s="1" t="s">
        <v>325</v>
      </c>
      <c r="B128" s="1" t="s">
        <v>205</v>
      </c>
      <c r="C128" s="1">
        <v>21</v>
      </c>
      <c r="D128" s="1" t="s">
        <v>74</v>
      </c>
      <c r="E128" s="1" t="s">
        <v>108</v>
      </c>
      <c r="F128" s="1" t="s">
        <v>76</v>
      </c>
      <c r="G128" s="2">
        <v>45937</v>
      </c>
      <c r="H128" s="1" t="s">
        <v>58</v>
      </c>
    </row>
    <row r="129" spans="1:8">
      <c r="A129" s="1" t="s">
        <v>326</v>
      </c>
      <c r="B129" s="1" t="s">
        <v>327</v>
      </c>
      <c r="C129" s="1">
        <v>35</v>
      </c>
      <c r="D129" s="1" t="s">
        <v>55</v>
      </c>
      <c r="E129" s="1" t="s">
        <v>75</v>
      </c>
      <c r="F129" s="1" t="s">
        <v>76</v>
      </c>
      <c r="G129" s="2">
        <v>45312</v>
      </c>
      <c r="H129" s="1" t="s">
        <v>63</v>
      </c>
    </row>
    <row r="130" spans="1:8">
      <c r="A130" s="1" t="s">
        <v>328</v>
      </c>
      <c r="B130" s="1" t="s">
        <v>329</v>
      </c>
      <c r="C130" s="1">
        <v>26</v>
      </c>
      <c r="D130" s="1" t="s">
        <v>55</v>
      </c>
      <c r="E130" s="1" t="s">
        <v>81</v>
      </c>
      <c r="F130" s="1" t="s">
        <v>82</v>
      </c>
      <c r="G130" s="2">
        <v>45925</v>
      </c>
      <c r="H130" s="1" t="s">
        <v>58</v>
      </c>
    </row>
    <row r="131" spans="1:8">
      <c r="A131" s="1" t="s">
        <v>330</v>
      </c>
      <c r="B131" s="1" t="s">
        <v>331</v>
      </c>
      <c r="C131" s="1">
        <v>46</v>
      </c>
      <c r="D131" s="1" t="s">
        <v>55</v>
      </c>
      <c r="E131" s="1" t="s">
        <v>61</v>
      </c>
      <c r="F131" s="1" t="s">
        <v>62</v>
      </c>
      <c r="G131" s="2">
        <v>45361</v>
      </c>
      <c r="H131" s="1" t="s">
        <v>58</v>
      </c>
    </row>
    <row r="132" spans="1:8">
      <c r="A132" s="1" t="s">
        <v>332</v>
      </c>
      <c r="B132" s="1" t="s">
        <v>306</v>
      </c>
      <c r="C132" s="1">
        <v>30</v>
      </c>
      <c r="D132" s="1" t="s">
        <v>74</v>
      </c>
      <c r="E132" s="1" t="s">
        <v>108</v>
      </c>
      <c r="F132" s="1" t="s">
        <v>76</v>
      </c>
      <c r="G132" s="2">
        <v>45339</v>
      </c>
      <c r="H132" s="1" t="s">
        <v>58</v>
      </c>
    </row>
    <row r="133" spans="1:8">
      <c r="A133" s="1" t="s">
        <v>333</v>
      </c>
      <c r="B133" s="1" t="s">
        <v>334</v>
      </c>
      <c r="C133" s="1">
        <v>34</v>
      </c>
      <c r="D133" s="1" t="s">
        <v>55</v>
      </c>
      <c r="E133" s="1" t="s">
        <v>81</v>
      </c>
      <c r="F133" s="1" t="s">
        <v>82</v>
      </c>
      <c r="G133" s="2">
        <v>45782</v>
      </c>
      <c r="H133" s="1" t="s">
        <v>63</v>
      </c>
    </row>
    <row r="134" spans="1:8">
      <c r="A134" s="1" t="s">
        <v>335</v>
      </c>
      <c r="B134" s="1" t="s">
        <v>336</v>
      </c>
      <c r="C134" s="1">
        <v>49</v>
      </c>
      <c r="D134" s="1" t="s">
        <v>74</v>
      </c>
      <c r="E134" s="1" t="s">
        <v>210</v>
      </c>
      <c r="F134" s="1" t="s">
        <v>211</v>
      </c>
      <c r="G134" s="2">
        <v>45842</v>
      </c>
      <c r="H134" s="1" t="s">
        <v>63</v>
      </c>
    </row>
    <row r="135" spans="1:8">
      <c r="A135" s="1" t="s">
        <v>337</v>
      </c>
      <c r="B135" s="1" t="s">
        <v>104</v>
      </c>
      <c r="C135" s="1">
        <v>39</v>
      </c>
      <c r="D135" s="1" t="s">
        <v>55</v>
      </c>
      <c r="E135" s="1" t="s">
        <v>81</v>
      </c>
      <c r="F135" s="1" t="s">
        <v>82</v>
      </c>
      <c r="G135" s="2">
        <v>45578</v>
      </c>
      <c r="H135" s="1" t="s">
        <v>63</v>
      </c>
    </row>
    <row r="136" spans="1:8">
      <c r="A136" s="1" t="s">
        <v>338</v>
      </c>
      <c r="B136" s="1" t="s">
        <v>339</v>
      </c>
      <c r="C136" s="1">
        <v>21</v>
      </c>
      <c r="D136" s="1" t="s">
        <v>74</v>
      </c>
      <c r="E136" s="1" t="s">
        <v>75</v>
      </c>
      <c r="F136" s="1" t="s">
        <v>76</v>
      </c>
      <c r="G136" s="2">
        <v>45301</v>
      </c>
      <c r="H136" s="1" t="s">
        <v>58</v>
      </c>
    </row>
    <row r="137" spans="1:8">
      <c r="A137" s="1" t="s">
        <v>340</v>
      </c>
      <c r="B137" s="1" t="s">
        <v>341</v>
      </c>
      <c r="C137" s="1">
        <v>22</v>
      </c>
      <c r="D137" s="1" t="s">
        <v>74</v>
      </c>
      <c r="E137" s="1" t="s">
        <v>183</v>
      </c>
      <c r="F137" s="1" t="s">
        <v>184</v>
      </c>
      <c r="G137" s="2">
        <v>45833</v>
      </c>
      <c r="H137" s="1" t="s">
        <v>58</v>
      </c>
    </row>
    <row r="138" spans="1:8">
      <c r="A138" s="1" t="s">
        <v>342</v>
      </c>
      <c r="B138" s="1" t="s">
        <v>80</v>
      </c>
      <c r="C138" s="1">
        <v>54</v>
      </c>
      <c r="D138" s="1" t="s">
        <v>74</v>
      </c>
      <c r="E138" s="1" t="s">
        <v>111</v>
      </c>
      <c r="F138" s="1" t="s">
        <v>62</v>
      </c>
      <c r="G138" s="2">
        <v>45565</v>
      </c>
      <c r="H138" s="1" t="s">
        <v>58</v>
      </c>
    </row>
    <row r="139" spans="1:8">
      <c r="A139" s="1" t="s">
        <v>343</v>
      </c>
      <c r="B139" s="1" t="s">
        <v>344</v>
      </c>
      <c r="C139" s="1">
        <v>58</v>
      </c>
      <c r="D139" s="1" t="s">
        <v>74</v>
      </c>
      <c r="E139" s="1" t="s">
        <v>137</v>
      </c>
      <c r="F139" s="1" t="s">
        <v>138</v>
      </c>
      <c r="G139" s="2">
        <v>45891</v>
      </c>
      <c r="H139" s="1" t="s">
        <v>58</v>
      </c>
    </row>
    <row r="140" spans="1:8">
      <c r="A140" s="1" t="s">
        <v>345</v>
      </c>
      <c r="B140" s="1" t="s">
        <v>302</v>
      </c>
      <c r="C140" s="1">
        <v>30</v>
      </c>
      <c r="D140" s="1" t="s">
        <v>55</v>
      </c>
      <c r="E140" s="1" t="s">
        <v>210</v>
      </c>
      <c r="F140" s="1" t="s">
        <v>211</v>
      </c>
      <c r="G140" s="2">
        <v>45672</v>
      </c>
      <c r="H140" s="1" t="s">
        <v>63</v>
      </c>
    </row>
    <row r="141" spans="1:8">
      <c r="A141" s="1" t="s">
        <v>346</v>
      </c>
      <c r="B141" s="1" t="s">
        <v>347</v>
      </c>
      <c r="C141" s="1">
        <v>51</v>
      </c>
      <c r="D141" s="1" t="s">
        <v>55</v>
      </c>
      <c r="E141" s="1" t="s">
        <v>111</v>
      </c>
      <c r="F141" s="1" t="s">
        <v>62</v>
      </c>
      <c r="G141" s="2">
        <v>45620</v>
      </c>
      <c r="H141" s="1" t="s">
        <v>63</v>
      </c>
    </row>
    <row r="142" spans="1:8">
      <c r="A142" s="1" t="s">
        <v>348</v>
      </c>
      <c r="B142" s="1" t="s">
        <v>349</v>
      </c>
      <c r="C142" s="1">
        <v>39</v>
      </c>
      <c r="D142" s="1" t="s">
        <v>74</v>
      </c>
      <c r="E142" s="1" t="s">
        <v>116</v>
      </c>
      <c r="F142" s="1" t="s">
        <v>117</v>
      </c>
      <c r="G142" s="2">
        <v>45770</v>
      </c>
      <c r="H142" s="1" t="s">
        <v>63</v>
      </c>
    </row>
    <row r="143" spans="1:8">
      <c r="A143" s="1" t="s">
        <v>350</v>
      </c>
      <c r="B143" s="1" t="s">
        <v>351</v>
      </c>
      <c r="C143" s="1">
        <v>40</v>
      </c>
      <c r="D143" s="1" t="s">
        <v>55</v>
      </c>
      <c r="E143" s="1" t="s">
        <v>99</v>
      </c>
      <c r="F143" s="1" t="s">
        <v>76</v>
      </c>
      <c r="G143" s="2">
        <v>45306</v>
      </c>
      <c r="H143" s="1" t="s">
        <v>63</v>
      </c>
    </row>
    <row r="144" spans="1:8">
      <c r="A144" s="1" t="s">
        <v>352</v>
      </c>
      <c r="B144" s="1" t="s">
        <v>353</v>
      </c>
      <c r="C144" s="1">
        <v>20</v>
      </c>
      <c r="D144" s="1" t="s">
        <v>55</v>
      </c>
      <c r="E144" s="1" t="s">
        <v>66</v>
      </c>
      <c r="F144" s="1" t="s">
        <v>67</v>
      </c>
      <c r="G144" s="2">
        <v>45807</v>
      </c>
      <c r="H144" s="1" t="s">
        <v>58</v>
      </c>
    </row>
    <row r="145" spans="1:8">
      <c r="A145" s="1" t="s">
        <v>354</v>
      </c>
      <c r="B145" s="1" t="s">
        <v>225</v>
      </c>
      <c r="C145" s="1">
        <v>59</v>
      </c>
      <c r="D145" s="1" t="s">
        <v>55</v>
      </c>
      <c r="E145" s="1" t="s">
        <v>56</v>
      </c>
      <c r="F145" s="1" t="s">
        <v>57</v>
      </c>
      <c r="G145" s="2">
        <v>45482</v>
      </c>
      <c r="H145" s="1" t="s">
        <v>63</v>
      </c>
    </row>
    <row r="146" spans="1:8">
      <c r="A146" s="1" t="s">
        <v>355</v>
      </c>
      <c r="B146" s="1" t="s">
        <v>356</v>
      </c>
      <c r="C146" s="1">
        <v>51</v>
      </c>
      <c r="D146" s="1" t="s">
        <v>55</v>
      </c>
      <c r="E146" s="1" t="s">
        <v>99</v>
      </c>
      <c r="F146" s="1" t="s">
        <v>76</v>
      </c>
      <c r="G146" s="2">
        <v>45459</v>
      </c>
      <c r="H146" s="1" t="s">
        <v>58</v>
      </c>
    </row>
    <row r="147" spans="1:8">
      <c r="A147" s="1" t="s">
        <v>357</v>
      </c>
      <c r="B147" s="1" t="s">
        <v>358</v>
      </c>
      <c r="C147" s="1">
        <v>49</v>
      </c>
      <c r="D147" s="1" t="s">
        <v>55</v>
      </c>
      <c r="E147" s="1" t="s">
        <v>105</v>
      </c>
      <c r="F147" s="1" t="s">
        <v>62</v>
      </c>
      <c r="G147" s="2">
        <v>45812</v>
      </c>
      <c r="H147" s="1" t="s">
        <v>58</v>
      </c>
    </row>
    <row r="148" spans="1:8">
      <c r="A148" s="1" t="s">
        <v>359</v>
      </c>
      <c r="B148" s="1" t="s">
        <v>360</v>
      </c>
      <c r="C148" s="1">
        <v>38</v>
      </c>
      <c r="D148" s="1" t="s">
        <v>74</v>
      </c>
      <c r="E148" s="1" t="s">
        <v>66</v>
      </c>
      <c r="F148" s="1" t="s">
        <v>67</v>
      </c>
      <c r="G148" s="2">
        <v>45912</v>
      </c>
      <c r="H148" s="1" t="s">
        <v>63</v>
      </c>
    </row>
    <row r="149" spans="1:8">
      <c r="A149" s="1" t="s">
        <v>361</v>
      </c>
      <c r="B149" s="1" t="s">
        <v>73</v>
      </c>
      <c r="C149" s="1">
        <v>38</v>
      </c>
      <c r="D149" s="1" t="s">
        <v>55</v>
      </c>
      <c r="E149" s="1" t="s">
        <v>56</v>
      </c>
      <c r="F149" s="1" t="s">
        <v>57</v>
      </c>
      <c r="G149" s="2">
        <v>45428</v>
      </c>
      <c r="H149" s="1" t="s">
        <v>58</v>
      </c>
    </row>
    <row r="150" spans="1:8">
      <c r="A150" s="1" t="s">
        <v>362</v>
      </c>
      <c r="B150" s="1" t="s">
        <v>363</v>
      </c>
      <c r="C150" s="1">
        <v>28</v>
      </c>
      <c r="D150" s="1" t="s">
        <v>55</v>
      </c>
      <c r="E150" s="1" t="s">
        <v>210</v>
      </c>
      <c r="F150" s="1" t="s">
        <v>211</v>
      </c>
      <c r="G150" s="2">
        <v>45445</v>
      </c>
      <c r="H150" s="1" t="s">
        <v>58</v>
      </c>
    </row>
    <row r="151" spans="1:8">
      <c r="A151" s="1" t="s">
        <v>364</v>
      </c>
      <c r="B151" s="1" t="s">
        <v>54</v>
      </c>
      <c r="C151" s="1">
        <v>56</v>
      </c>
      <c r="D151" s="1" t="s">
        <v>55</v>
      </c>
      <c r="E151" s="1" t="s">
        <v>99</v>
      </c>
      <c r="F151" s="1" t="s">
        <v>76</v>
      </c>
      <c r="G151" s="2">
        <v>45679</v>
      </c>
      <c r="H151" s="1" t="s">
        <v>58</v>
      </c>
    </row>
    <row r="152" spans="1:8">
      <c r="A152" s="1" t="s">
        <v>365</v>
      </c>
      <c r="B152" s="1" t="s">
        <v>366</v>
      </c>
      <c r="C152" s="1">
        <v>21</v>
      </c>
      <c r="D152" s="1" t="s">
        <v>74</v>
      </c>
      <c r="E152" s="1" t="s">
        <v>85</v>
      </c>
      <c r="F152" s="1" t="s">
        <v>86</v>
      </c>
      <c r="G152" s="2">
        <v>45500</v>
      </c>
      <c r="H152" s="1" t="s">
        <v>63</v>
      </c>
    </row>
    <row r="153" spans="1:8">
      <c r="A153" s="1" t="s">
        <v>367</v>
      </c>
      <c r="B153" s="1" t="s">
        <v>368</v>
      </c>
      <c r="C153" s="1">
        <v>18</v>
      </c>
      <c r="D153" s="1" t="s">
        <v>55</v>
      </c>
      <c r="E153" s="1" t="s">
        <v>85</v>
      </c>
      <c r="F153" s="1" t="s">
        <v>86</v>
      </c>
      <c r="G153" s="2">
        <v>45563</v>
      </c>
      <c r="H153" s="1" t="s">
        <v>63</v>
      </c>
    </row>
    <row r="154" spans="1:8">
      <c r="A154" s="1" t="s">
        <v>369</v>
      </c>
      <c r="B154" s="1" t="s">
        <v>162</v>
      </c>
      <c r="C154" s="1">
        <v>45</v>
      </c>
      <c r="D154" s="1" t="s">
        <v>74</v>
      </c>
      <c r="E154" s="1" t="s">
        <v>91</v>
      </c>
      <c r="F154" s="1" t="s">
        <v>76</v>
      </c>
      <c r="G154" s="2">
        <v>45434</v>
      </c>
      <c r="H154" s="1" t="s">
        <v>58</v>
      </c>
    </row>
    <row r="155" spans="1:8">
      <c r="A155" s="1" t="s">
        <v>370</v>
      </c>
      <c r="B155" s="1" t="s">
        <v>219</v>
      </c>
      <c r="C155" s="1">
        <v>41</v>
      </c>
      <c r="D155" s="1" t="s">
        <v>74</v>
      </c>
      <c r="E155" s="1" t="s">
        <v>105</v>
      </c>
      <c r="F155" s="1" t="s">
        <v>62</v>
      </c>
      <c r="G155" s="2">
        <v>45902</v>
      </c>
      <c r="H155" s="1" t="s">
        <v>63</v>
      </c>
    </row>
    <row r="156" spans="1:8">
      <c r="A156" s="1" t="s">
        <v>371</v>
      </c>
      <c r="B156" s="1" t="s">
        <v>372</v>
      </c>
      <c r="C156" s="1">
        <v>52</v>
      </c>
      <c r="D156" s="1" t="s">
        <v>55</v>
      </c>
      <c r="E156" s="1" t="s">
        <v>81</v>
      </c>
      <c r="F156" s="1" t="s">
        <v>82</v>
      </c>
      <c r="G156" s="2">
        <v>45360</v>
      </c>
      <c r="H156" s="1" t="s">
        <v>58</v>
      </c>
    </row>
    <row r="157" spans="1:8">
      <c r="A157" s="1" t="s">
        <v>373</v>
      </c>
      <c r="B157" s="1" t="s">
        <v>374</v>
      </c>
      <c r="C157" s="1">
        <v>30</v>
      </c>
      <c r="D157" s="1" t="s">
        <v>74</v>
      </c>
      <c r="E157" s="1" t="s">
        <v>116</v>
      </c>
      <c r="F157" s="1" t="s">
        <v>117</v>
      </c>
      <c r="G157" s="2">
        <v>45538</v>
      </c>
      <c r="H157" s="1" t="s">
        <v>63</v>
      </c>
    </row>
    <row r="158" spans="1:8">
      <c r="A158" s="1" t="s">
        <v>375</v>
      </c>
      <c r="B158" s="1" t="s">
        <v>376</v>
      </c>
      <c r="C158" s="1">
        <v>51</v>
      </c>
      <c r="D158" s="1" t="s">
        <v>74</v>
      </c>
      <c r="E158" s="1" t="s">
        <v>91</v>
      </c>
      <c r="F158" s="1" t="s">
        <v>76</v>
      </c>
      <c r="G158" s="2">
        <v>45552</v>
      </c>
      <c r="H158" s="1" t="s">
        <v>63</v>
      </c>
    </row>
    <row r="159" spans="1:8">
      <c r="A159" s="1" t="s">
        <v>377</v>
      </c>
      <c r="B159" s="1" t="s">
        <v>154</v>
      </c>
      <c r="C159" s="1">
        <v>28</v>
      </c>
      <c r="D159" s="1" t="s">
        <v>74</v>
      </c>
      <c r="E159" s="1" t="s">
        <v>102</v>
      </c>
      <c r="F159" s="1" t="s">
        <v>67</v>
      </c>
      <c r="G159" s="2">
        <v>45370</v>
      </c>
      <c r="H159" s="1" t="s">
        <v>63</v>
      </c>
    </row>
    <row r="160" spans="1:8">
      <c r="A160" s="1" t="s">
        <v>378</v>
      </c>
      <c r="B160" s="1" t="s">
        <v>379</v>
      </c>
      <c r="C160" s="1">
        <v>53</v>
      </c>
      <c r="D160" s="1" t="s">
        <v>74</v>
      </c>
      <c r="E160" s="1" t="s">
        <v>61</v>
      </c>
      <c r="F160" s="1" t="s">
        <v>62</v>
      </c>
      <c r="G160" s="2">
        <v>45949</v>
      </c>
      <c r="H160" s="1" t="s">
        <v>63</v>
      </c>
    </row>
    <row r="161" spans="1:8">
      <c r="A161" s="1" t="s">
        <v>380</v>
      </c>
      <c r="B161" s="1" t="s">
        <v>381</v>
      </c>
      <c r="C161" s="1">
        <v>34</v>
      </c>
      <c r="D161" s="1" t="s">
        <v>55</v>
      </c>
      <c r="E161" s="1" t="s">
        <v>61</v>
      </c>
      <c r="F161" s="1" t="s">
        <v>62</v>
      </c>
      <c r="G161" s="2">
        <v>45914</v>
      </c>
      <c r="H161" s="1" t="s">
        <v>58</v>
      </c>
    </row>
    <row r="162" spans="1:8">
      <c r="A162" s="1" t="s">
        <v>382</v>
      </c>
      <c r="B162" s="1" t="s">
        <v>320</v>
      </c>
      <c r="C162" s="1">
        <v>52</v>
      </c>
      <c r="D162" s="1" t="s">
        <v>74</v>
      </c>
      <c r="E162" s="1" t="s">
        <v>120</v>
      </c>
      <c r="F162" s="1" t="s">
        <v>121</v>
      </c>
      <c r="G162" s="2">
        <v>45896</v>
      </c>
      <c r="H162" s="1" t="s">
        <v>63</v>
      </c>
    </row>
    <row r="163" spans="1:8">
      <c r="A163" s="1" t="s">
        <v>383</v>
      </c>
      <c r="B163" s="1" t="s">
        <v>327</v>
      </c>
      <c r="C163" s="1">
        <v>35</v>
      </c>
      <c r="D163" s="1" t="s">
        <v>55</v>
      </c>
      <c r="E163" s="1" t="s">
        <v>75</v>
      </c>
      <c r="F163" s="1" t="s">
        <v>76</v>
      </c>
      <c r="G163" s="2">
        <v>45816</v>
      </c>
      <c r="H163" s="1" t="s">
        <v>63</v>
      </c>
    </row>
    <row r="164" spans="1:8">
      <c r="A164" s="1" t="s">
        <v>384</v>
      </c>
      <c r="B164" s="1" t="s">
        <v>385</v>
      </c>
      <c r="C164" s="1">
        <v>57</v>
      </c>
      <c r="D164" s="1" t="s">
        <v>55</v>
      </c>
      <c r="E164" s="1" t="s">
        <v>61</v>
      </c>
      <c r="F164" s="1" t="s">
        <v>62</v>
      </c>
      <c r="G164" s="2">
        <v>45912</v>
      </c>
      <c r="H164" s="1" t="s">
        <v>63</v>
      </c>
    </row>
    <row r="165" spans="1:8">
      <c r="A165" s="1" t="s">
        <v>386</v>
      </c>
      <c r="B165" s="1" t="s">
        <v>387</v>
      </c>
      <c r="C165" s="1">
        <v>39</v>
      </c>
      <c r="D165" s="1" t="s">
        <v>74</v>
      </c>
      <c r="E165" s="1" t="s">
        <v>137</v>
      </c>
      <c r="F165" s="1" t="s">
        <v>138</v>
      </c>
      <c r="G165" s="2">
        <v>45621</v>
      </c>
      <c r="H165" s="1" t="s">
        <v>58</v>
      </c>
    </row>
    <row r="166" spans="1:8">
      <c r="A166" s="1" t="s">
        <v>388</v>
      </c>
      <c r="B166" s="1" t="s">
        <v>389</v>
      </c>
      <c r="C166" s="1">
        <v>41</v>
      </c>
      <c r="D166" s="1" t="s">
        <v>55</v>
      </c>
      <c r="E166" s="1" t="s">
        <v>91</v>
      </c>
      <c r="F166" s="1" t="s">
        <v>76</v>
      </c>
      <c r="G166" s="2">
        <v>45480</v>
      </c>
      <c r="H166" s="1" t="s">
        <v>63</v>
      </c>
    </row>
    <row r="167" spans="1:8">
      <c r="A167" s="1" t="s">
        <v>390</v>
      </c>
      <c r="B167" s="1" t="s">
        <v>391</v>
      </c>
      <c r="C167" s="1">
        <v>36</v>
      </c>
      <c r="D167" s="1" t="s">
        <v>74</v>
      </c>
      <c r="E167" s="1" t="s">
        <v>102</v>
      </c>
      <c r="F167" s="1" t="s">
        <v>67</v>
      </c>
      <c r="G167" s="2">
        <v>45386</v>
      </c>
      <c r="H167" s="1" t="s">
        <v>63</v>
      </c>
    </row>
    <row r="168" spans="1:8">
      <c r="A168" s="1" t="s">
        <v>392</v>
      </c>
      <c r="B168" s="1" t="s">
        <v>393</v>
      </c>
      <c r="C168" s="1">
        <v>54</v>
      </c>
      <c r="D168" s="1" t="s">
        <v>74</v>
      </c>
      <c r="E168" s="1" t="s">
        <v>128</v>
      </c>
      <c r="F168" s="1" t="s">
        <v>57</v>
      </c>
      <c r="G168" s="2">
        <v>45908</v>
      </c>
      <c r="H168" s="1" t="s">
        <v>58</v>
      </c>
    </row>
    <row r="169" spans="1:8">
      <c r="A169" s="1" t="s">
        <v>394</v>
      </c>
      <c r="B169" s="1" t="s">
        <v>395</v>
      </c>
      <c r="C169" s="1">
        <v>56</v>
      </c>
      <c r="D169" s="1" t="s">
        <v>74</v>
      </c>
      <c r="E169" s="1" t="s">
        <v>75</v>
      </c>
      <c r="F169" s="1" t="s">
        <v>76</v>
      </c>
      <c r="G169" s="2">
        <v>45299</v>
      </c>
      <c r="H169" s="1" t="s">
        <v>63</v>
      </c>
    </row>
    <row r="170" spans="1:8">
      <c r="A170" s="1" t="s">
        <v>396</v>
      </c>
      <c r="B170" s="1" t="s">
        <v>397</v>
      </c>
      <c r="C170" s="1">
        <v>38</v>
      </c>
      <c r="D170" s="1" t="s">
        <v>74</v>
      </c>
      <c r="E170" s="1" t="s">
        <v>81</v>
      </c>
      <c r="F170" s="1" t="s">
        <v>82</v>
      </c>
      <c r="G170" s="2">
        <v>45358</v>
      </c>
      <c r="H170" s="1" t="s">
        <v>58</v>
      </c>
    </row>
    <row r="171" spans="1:8">
      <c r="A171" s="1" t="s">
        <v>398</v>
      </c>
      <c r="B171" s="1" t="s">
        <v>312</v>
      </c>
      <c r="C171" s="1">
        <v>25</v>
      </c>
      <c r="D171" s="1" t="s">
        <v>55</v>
      </c>
      <c r="E171" s="1" t="s">
        <v>105</v>
      </c>
      <c r="F171" s="1" t="s">
        <v>62</v>
      </c>
      <c r="G171" s="2">
        <v>45787</v>
      </c>
      <c r="H171" s="1" t="s">
        <v>63</v>
      </c>
    </row>
    <row r="172" spans="1:8">
      <c r="A172" s="1" t="s">
        <v>399</v>
      </c>
      <c r="B172" s="1" t="s">
        <v>400</v>
      </c>
      <c r="C172" s="1">
        <v>45</v>
      </c>
      <c r="D172" s="1" t="s">
        <v>55</v>
      </c>
      <c r="E172" s="1" t="s">
        <v>94</v>
      </c>
      <c r="F172" s="1" t="s">
        <v>94</v>
      </c>
      <c r="G172" s="2">
        <v>45482</v>
      </c>
      <c r="H172" s="1" t="s">
        <v>63</v>
      </c>
    </row>
    <row r="173" spans="1:8">
      <c r="A173" s="1" t="s">
        <v>401</v>
      </c>
      <c r="B173" s="1" t="s">
        <v>402</v>
      </c>
      <c r="C173" s="1">
        <v>22</v>
      </c>
      <c r="D173" s="1" t="s">
        <v>55</v>
      </c>
      <c r="E173" s="1" t="s">
        <v>75</v>
      </c>
      <c r="F173" s="1" t="s">
        <v>76</v>
      </c>
      <c r="G173" s="2">
        <v>45657</v>
      </c>
      <c r="H173" s="1" t="s">
        <v>63</v>
      </c>
    </row>
    <row r="174" spans="1:8">
      <c r="A174" s="1" t="s">
        <v>403</v>
      </c>
      <c r="B174" s="1" t="s">
        <v>215</v>
      </c>
      <c r="C174" s="1">
        <v>34</v>
      </c>
      <c r="D174" s="1" t="s">
        <v>55</v>
      </c>
      <c r="E174" s="1" t="s">
        <v>128</v>
      </c>
      <c r="F174" s="1" t="s">
        <v>57</v>
      </c>
      <c r="G174" s="2">
        <v>45812</v>
      </c>
      <c r="H174" s="1" t="s">
        <v>63</v>
      </c>
    </row>
    <row r="175" spans="1:8">
      <c r="A175" s="1" t="s">
        <v>404</v>
      </c>
      <c r="B175" s="1" t="s">
        <v>405</v>
      </c>
      <c r="C175" s="1">
        <v>54</v>
      </c>
      <c r="D175" s="1" t="s">
        <v>55</v>
      </c>
      <c r="E175" s="1" t="s">
        <v>94</v>
      </c>
      <c r="F175" s="1" t="s">
        <v>94</v>
      </c>
      <c r="G175" s="2">
        <v>45408</v>
      </c>
      <c r="H175" s="1" t="s">
        <v>63</v>
      </c>
    </row>
    <row r="176" spans="1:8">
      <c r="A176" s="1" t="s">
        <v>406</v>
      </c>
      <c r="B176" s="1" t="s">
        <v>407</v>
      </c>
      <c r="C176" s="1">
        <v>53</v>
      </c>
      <c r="D176" s="1" t="s">
        <v>55</v>
      </c>
      <c r="E176" s="1" t="s">
        <v>56</v>
      </c>
      <c r="F176" s="1" t="s">
        <v>57</v>
      </c>
      <c r="G176" s="2">
        <v>45558</v>
      </c>
      <c r="H176" s="1" t="s">
        <v>58</v>
      </c>
    </row>
    <row r="177" spans="1:8">
      <c r="A177" s="1" t="s">
        <v>408</v>
      </c>
      <c r="B177" s="1" t="s">
        <v>158</v>
      </c>
      <c r="C177" s="1">
        <v>36</v>
      </c>
      <c r="D177" s="1" t="s">
        <v>74</v>
      </c>
      <c r="E177" s="1" t="s">
        <v>105</v>
      </c>
      <c r="F177" s="1" t="s">
        <v>62</v>
      </c>
      <c r="G177" s="2">
        <v>45902</v>
      </c>
      <c r="H177" s="1" t="s">
        <v>58</v>
      </c>
    </row>
    <row r="178" spans="1:8">
      <c r="A178" s="1" t="s">
        <v>409</v>
      </c>
      <c r="B178" s="1" t="s">
        <v>130</v>
      </c>
      <c r="C178" s="1">
        <v>44</v>
      </c>
      <c r="D178" s="1" t="s">
        <v>55</v>
      </c>
      <c r="E178" s="1" t="s">
        <v>108</v>
      </c>
      <c r="F178" s="1" t="s">
        <v>76</v>
      </c>
      <c r="G178" s="2">
        <v>45776</v>
      </c>
      <c r="H178" s="1" t="s">
        <v>63</v>
      </c>
    </row>
    <row r="179" spans="1:8">
      <c r="A179" s="1" t="s">
        <v>410</v>
      </c>
      <c r="B179" s="1" t="s">
        <v>411</v>
      </c>
      <c r="C179" s="1">
        <v>51</v>
      </c>
      <c r="D179" s="1" t="s">
        <v>55</v>
      </c>
      <c r="E179" s="1" t="s">
        <v>56</v>
      </c>
      <c r="F179" s="1" t="s">
        <v>57</v>
      </c>
      <c r="G179" s="2">
        <v>45800</v>
      </c>
      <c r="H179" s="1" t="s">
        <v>58</v>
      </c>
    </row>
    <row r="180" spans="1:8">
      <c r="A180" s="1" t="s">
        <v>412</v>
      </c>
      <c r="B180" s="1" t="s">
        <v>413</v>
      </c>
      <c r="C180" s="1">
        <v>28</v>
      </c>
      <c r="D180" s="1" t="s">
        <v>74</v>
      </c>
      <c r="E180" s="1" t="s">
        <v>116</v>
      </c>
      <c r="F180" s="1" t="s">
        <v>117</v>
      </c>
      <c r="G180" s="2">
        <v>45589</v>
      </c>
      <c r="H180" s="1" t="s">
        <v>58</v>
      </c>
    </row>
    <row r="181" spans="1:8">
      <c r="A181" s="1" t="s">
        <v>414</v>
      </c>
      <c r="B181" s="1" t="s">
        <v>415</v>
      </c>
      <c r="C181" s="1">
        <v>29</v>
      </c>
      <c r="D181" s="1" t="s">
        <v>55</v>
      </c>
      <c r="E181" s="1" t="s">
        <v>128</v>
      </c>
      <c r="F181" s="1" t="s">
        <v>57</v>
      </c>
      <c r="G181" s="2">
        <v>45455</v>
      </c>
      <c r="H181" s="1" t="s">
        <v>63</v>
      </c>
    </row>
    <row r="182" spans="1:8">
      <c r="A182" s="1" t="s">
        <v>416</v>
      </c>
      <c r="B182" s="1" t="s">
        <v>417</v>
      </c>
      <c r="C182" s="1">
        <v>38</v>
      </c>
      <c r="D182" s="1" t="s">
        <v>55</v>
      </c>
      <c r="E182" s="1" t="s">
        <v>81</v>
      </c>
      <c r="F182" s="1" t="s">
        <v>82</v>
      </c>
      <c r="G182" s="2">
        <v>45667</v>
      </c>
      <c r="H182" s="1" t="s">
        <v>58</v>
      </c>
    </row>
    <row r="183" spans="1:8">
      <c r="A183" s="1" t="s">
        <v>418</v>
      </c>
      <c r="B183" s="1" t="s">
        <v>190</v>
      </c>
      <c r="C183" s="1">
        <v>28</v>
      </c>
      <c r="D183" s="1" t="s">
        <v>74</v>
      </c>
      <c r="E183" s="1" t="s">
        <v>61</v>
      </c>
      <c r="F183" s="1" t="s">
        <v>62</v>
      </c>
      <c r="G183" s="2">
        <v>45944</v>
      </c>
      <c r="H183" s="1" t="s">
        <v>58</v>
      </c>
    </row>
    <row r="184" spans="1:8">
      <c r="A184" s="1" t="s">
        <v>419</v>
      </c>
      <c r="B184" s="1" t="s">
        <v>314</v>
      </c>
      <c r="C184" s="1">
        <v>56</v>
      </c>
      <c r="D184" s="1" t="s">
        <v>74</v>
      </c>
      <c r="E184" s="1" t="s">
        <v>183</v>
      </c>
      <c r="F184" s="1" t="s">
        <v>184</v>
      </c>
      <c r="G184" s="2">
        <v>45559</v>
      </c>
      <c r="H184" s="1" t="s">
        <v>63</v>
      </c>
    </row>
    <row r="185" spans="1:8">
      <c r="A185" s="1" t="s">
        <v>420</v>
      </c>
      <c r="B185" s="1" t="s">
        <v>421</v>
      </c>
      <c r="C185" s="1">
        <v>45</v>
      </c>
      <c r="D185" s="1" t="s">
        <v>74</v>
      </c>
      <c r="E185" s="1" t="s">
        <v>105</v>
      </c>
      <c r="F185" s="1" t="s">
        <v>62</v>
      </c>
      <c r="G185" s="2">
        <v>45840</v>
      </c>
      <c r="H185" s="1" t="s">
        <v>58</v>
      </c>
    </row>
    <row r="186" spans="1:8">
      <c r="A186" s="1" t="s">
        <v>422</v>
      </c>
      <c r="B186" s="1" t="s">
        <v>385</v>
      </c>
      <c r="C186" s="1">
        <v>22</v>
      </c>
      <c r="D186" s="1" t="s">
        <v>55</v>
      </c>
      <c r="E186" s="1" t="s">
        <v>116</v>
      </c>
      <c r="F186" s="1" t="s">
        <v>117</v>
      </c>
      <c r="G186" s="2">
        <v>45365</v>
      </c>
      <c r="H186" s="1" t="s">
        <v>63</v>
      </c>
    </row>
    <row r="187" spans="1:8">
      <c r="A187" s="1" t="s">
        <v>423</v>
      </c>
      <c r="B187" s="1" t="s">
        <v>84</v>
      </c>
      <c r="C187" s="1">
        <v>34</v>
      </c>
      <c r="D187" s="1" t="s">
        <v>74</v>
      </c>
      <c r="E187" s="1" t="s">
        <v>111</v>
      </c>
      <c r="F187" s="1" t="s">
        <v>62</v>
      </c>
      <c r="G187" s="2">
        <v>45799</v>
      </c>
      <c r="H187" s="1" t="s">
        <v>63</v>
      </c>
    </row>
    <row r="188" spans="1:8">
      <c r="A188" s="1" t="s">
        <v>424</v>
      </c>
      <c r="B188" s="1" t="s">
        <v>425</v>
      </c>
      <c r="C188" s="1">
        <v>37</v>
      </c>
      <c r="D188" s="1" t="s">
        <v>74</v>
      </c>
      <c r="E188" s="1" t="s">
        <v>116</v>
      </c>
      <c r="F188" s="1" t="s">
        <v>117</v>
      </c>
      <c r="G188" s="2">
        <v>45364</v>
      </c>
      <c r="H188" s="1" t="s">
        <v>63</v>
      </c>
    </row>
    <row r="189" spans="1:8">
      <c r="A189" s="1" t="s">
        <v>426</v>
      </c>
      <c r="B189" s="1" t="s">
        <v>427</v>
      </c>
      <c r="C189" s="1">
        <v>58</v>
      </c>
      <c r="D189" s="1" t="s">
        <v>55</v>
      </c>
      <c r="E189" s="1" t="s">
        <v>128</v>
      </c>
      <c r="F189" s="1" t="s">
        <v>57</v>
      </c>
      <c r="G189" s="2">
        <v>45599</v>
      </c>
      <c r="H189" s="1" t="s">
        <v>58</v>
      </c>
    </row>
    <row r="190" spans="1:8">
      <c r="A190" s="1" t="s">
        <v>428</v>
      </c>
      <c r="B190" s="1" t="s">
        <v>429</v>
      </c>
      <c r="C190" s="1">
        <v>29</v>
      </c>
      <c r="D190" s="1" t="s">
        <v>74</v>
      </c>
      <c r="E190" s="1" t="s">
        <v>56</v>
      </c>
      <c r="F190" s="1" t="s">
        <v>57</v>
      </c>
      <c r="G190" s="2">
        <v>45490</v>
      </c>
      <c r="H190" s="1" t="s">
        <v>63</v>
      </c>
    </row>
    <row r="191" spans="1:8">
      <c r="A191" s="1" t="s">
        <v>430</v>
      </c>
      <c r="B191" s="1" t="s">
        <v>431</v>
      </c>
      <c r="C191" s="1">
        <v>23</v>
      </c>
      <c r="D191" s="1" t="s">
        <v>74</v>
      </c>
      <c r="E191" s="1" t="s">
        <v>56</v>
      </c>
      <c r="F191" s="1" t="s">
        <v>57</v>
      </c>
      <c r="G191" s="2">
        <v>45421</v>
      </c>
      <c r="H191" s="1" t="s">
        <v>63</v>
      </c>
    </row>
    <row r="192" spans="1:8">
      <c r="A192" s="1" t="s">
        <v>432</v>
      </c>
      <c r="B192" s="1" t="s">
        <v>274</v>
      </c>
      <c r="C192" s="1">
        <v>34</v>
      </c>
      <c r="D192" s="1" t="s">
        <v>74</v>
      </c>
      <c r="E192" s="1" t="s">
        <v>108</v>
      </c>
      <c r="F192" s="1" t="s">
        <v>76</v>
      </c>
      <c r="G192" s="2">
        <v>45863</v>
      </c>
      <c r="H192" s="1" t="s">
        <v>63</v>
      </c>
    </row>
    <row r="193" spans="1:8">
      <c r="A193" s="1" t="s">
        <v>433</v>
      </c>
      <c r="B193" s="1" t="s">
        <v>434</v>
      </c>
      <c r="C193" s="1">
        <v>36</v>
      </c>
      <c r="D193" s="1" t="s">
        <v>74</v>
      </c>
      <c r="E193" s="1" t="s">
        <v>116</v>
      </c>
      <c r="F193" s="1" t="s">
        <v>117</v>
      </c>
      <c r="G193" s="2">
        <v>45906</v>
      </c>
      <c r="H193" s="1" t="s">
        <v>58</v>
      </c>
    </row>
    <row r="194" spans="1:8">
      <c r="A194" s="1" t="s">
        <v>435</v>
      </c>
      <c r="B194" s="1" t="s">
        <v>436</v>
      </c>
      <c r="C194" s="1">
        <v>43</v>
      </c>
      <c r="D194" s="1" t="s">
        <v>74</v>
      </c>
      <c r="E194" s="1" t="s">
        <v>210</v>
      </c>
      <c r="F194" s="1" t="s">
        <v>211</v>
      </c>
      <c r="G194" s="2">
        <v>45778</v>
      </c>
      <c r="H194" s="1" t="s">
        <v>63</v>
      </c>
    </row>
    <row r="195" spans="1:8">
      <c r="A195" s="1" t="s">
        <v>437</v>
      </c>
      <c r="B195" s="1" t="s">
        <v>166</v>
      </c>
      <c r="C195" s="1">
        <v>49</v>
      </c>
      <c r="D195" s="1" t="s">
        <v>74</v>
      </c>
      <c r="E195" s="1" t="s">
        <v>56</v>
      </c>
      <c r="F195" s="1" t="s">
        <v>57</v>
      </c>
      <c r="G195" s="2">
        <v>45442</v>
      </c>
      <c r="H195" s="1" t="s">
        <v>63</v>
      </c>
    </row>
    <row r="196" spans="1:8">
      <c r="A196" s="1" t="s">
        <v>438</v>
      </c>
      <c r="B196" s="1" t="s">
        <v>258</v>
      </c>
      <c r="C196" s="1">
        <v>23</v>
      </c>
      <c r="D196" s="1" t="s">
        <v>55</v>
      </c>
      <c r="E196" s="1" t="s">
        <v>108</v>
      </c>
      <c r="F196" s="1" t="s">
        <v>76</v>
      </c>
      <c r="G196" s="2">
        <v>45960</v>
      </c>
      <c r="H196" s="1" t="s">
        <v>63</v>
      </c>
    </row>
    <row r="197" spans="1:8">
      <c r="A197" s="1" t="s">
        <v>439</v>
      </c>
      <c r="B197" s="1" t="s">
        <v>312</v>
      </c>
      <c r="C197" s="1">
        <v>53</v>
      </c>
      <c r="D197" s="1" t="s">
        <v>74</v>
      </c>
      <c r="E197" s="1" t="s">
        <v>111</v>
      </c>
      <c r="F197" s="1" t="s">
        <v>62</v>
      </c>
      <c r="G197" s="2">
        <v>45497</v>
      </c>
      <c r="H197" s="1" t="s">
        <v>63</v>
      </c>
    </row>
    <row r="198" spans="1:8">
      <c r="A198" s="1" t="s">
        <v>440</v>
      </c>
      <c r="B198" s="1" t="s">
        <v>336</v>
      </c>
      <c r="C198" s="1">
        <v>55</v>
      </c>
      <c r="D198" s="1" t="s">
        <v>55</v>
      </c>
      <c r="E198" s="1" t="s">
        <v>210</v>
      </c>
      <c r="F198" s="1" t="s">
        <v>211</v>
      </c>
      <c r="G198" s="2">
        <v>45470</v>
      </c>
      <c r="H198" s="1" t="s">
        <v>63</v>
      </c>
    </row>
    <row r="199" spans="1:8">
      <c r="A199" s="1" t="s">
        <v>441</v>
      </c>
      <c r="B199" s="1" t="s">
        <v>442</v>
      </c>
      <c r="C199" s="1">
        <v>28</v>
      </c>
      <c r="D199" s="1" t="s">
        <v>55</v>
      </c>
      <c r="E199" s="1" t="s">
        <v>75</v>
      </c>
      <c r="F199" s="1" t="s">
        <v>76</v>
      </c>
      <c r="G199" s="2">
        <v>45488</v>
      </c>
      <c r="H199" s="1" t="s">
        <v>63</v>
      </c>
    </row>
    <row r="200" spans="1:8">
      <c r="A200" s="1" t="s">
        <v>443</v>
      </c>
      <c r="B200" s="1" t="s">
        <v>444</v>
      </c>
      <c r="C200" s="1">
        <v>50</v>
      </c>
      <c r="D200" s="1" t="s">
        <v>74</v>
      </c>
      <c r="E200" s="1" t="s">
        <v>61</v>
      </c>
      <c r="F200" s="1" t="s">
        <v>62</v>
      </c>
      <c r="G200" s="2">
        <v>45380</v>
      </c>
      <c r="H200" s="1" t="s">
        <v>58</v>
      </c>
    </row>
    <row r="201" spans="1:8">
      <c r="A201" s="1" t="s">
        <v>445</v>
      </c>
      <c r="B201" s="1" t="s">
        <v>446</v>
      </c>
      <c r="C201" s="1">
        <v>41</v>
      </c>
      <c r="D201" s="1" t="s">
        <v>74</v>
      </c>
      <c r="E201" s="1" t="s">
        <v>108</v>
      </c>
      <c r="F201" s="1" t="s">
        <v>76</v>
      </c>
      <c r="G201" s="2">
        <v>45725</v>
      </c>
      <c r="H201" s="1" t="s">
        <v>63</v>
      </c>
    </row>
    <row r="202" spans="1:8">
      <c r="A202" s="1" t="s">
        <v>447</v>
      </c>
      <c r="B202" s="1" t="s">
        <v>448</v>
      </c>
      <c r="C202" s="1">
        <v>40</v>
      </c>
      <c r="D202" s="1" t="s">
        <v>74</v>
      </c>
      <c r="E202" s="1" t="s">
        <v>128</v>
      </c>
      <c r="F202" s="1" t="s">
        <v>57</v>
      </c>
      <c r="G202" s="2">
        <v>45474</v>
      </c>
      <c r="H202" s="1" t="s">
        <v>58</v>
      </c>
    </row>
    <row r="203" spans="1:8">
      <c r="A203" s="1" t="s">
        <v>449</v>
      </c>
      <c r="B203" s="1" t="s">
        <v>360</v>
      </c>
      <c r="C203" s="1">
        <v>32</v>
      </c>
      <c r="D203" s="1" t="s">
        <v>55</v>
      </c>
      <c r="E203" s="1" t="s">
        <v>70</v>
      </c>
      <c r="F203" s="1" t="s">
        <v>71</v>
      </c>
      <c r="G203" s="2">
        <v>45500</v>
      </c>
      <c r="H203" s="1" t="s">
        <v>63</v>
      </c>
    </row>
    <row r="204" spans="1:8">
      <c r="A204" s="1" t="s">
        <v>450</v>
      </c>
      <c r="B204" s="1" t="s">
        <v>429</v>
      </c>
      <c r="C204" s="1">
        <v>44</v>
      </c>
      <c r="D204" s="1" t="s">
        <v>55</v>
      </c>
      <c r="E204" s="1" t="s">
        <v>61</v>
      </c>
      <c r="F204" s="1" t="s">
        <v>62</v>
      </c>
      <c r="G204" s="2">
        <v>45784</v>
      </c>
      <c r="H204" s="1" t="s">
        <v>58</v>
      </c>
    </row>
    <row r="205" spans="1:8">
      <c r="A205" s="1" t="s">
        <v>451</v>
      </c>
      <c r="B205" s="1" t="s">
        <v>284</v>
      </c>
      <c r="C205" s="1">
        <v>28</v>
      </c>
      <c r="D205" s="1" t="s">
        <v>55</v>
      </c>
      <c r="E205" s="1" t="s">
        <v>56</v>
      </c>
      <c r="F205" s="1" t="s">
        <v>57</v>
      </c>
      <c r="G205" s="2">
        <v>45421</v>
      </c>
      <c r="H205" s="1" t="s">
        <v>63</v>
      </c>
    </row>
    <row r="206" spans="1:8">
      <c r="A206" s="1" t="s">
        <v>452</v>
      </c>
      <c r="B206" s="1" t="s">
        <v>453</v>
      </c>
      <c r="C206" s="1">
        <v>34</v>
      </c>
      <c r="D206" s="1" t="s">
        <v>74</v>
      </c>
      <c r="E206" s="1" t="s">
        <v>91</v>
      </c>
      <c r="F206" s="1" t="s">
        <v>76</v>
      </c>
      <c r="G206" s="2">
        <v>45956</v>
      </c>
      <c r="H206" s="1" t="s">
        <v>58</v>
      </c>
    </row>
    <row r="207" spans="1:8">
      <c r="A207" s="1" t="s">
        <v>454</v>
      </c>
      <c r="B207" s="1" t="s">
        <v>455</v>
      </c>
      <c r="C207" s="1">
        <v>31</v>
      </c>
      <c r="D207" s="1" t="s">
        <v>74</v>
      </c>
      <c r="E207" s="1" t="s">
        <v>102</v>
      </c>
      <c r="F207" s="1" t="s">
        <v>67</v>
      </c>
      <c r="G207" s="2">
        <v>45304</v>
      </c>
      <c r="H207" s="1" t="s">
        <v>63</v>
      </c>
    </row>
    <row r="208" spans="1:8">
      <c r="A208" s="1" t="s">
        <v>456</v>
      </c>
      <c r="B208" s="1" t="s">
        <v>457</v>
      </c>
      <c r="C208" s="1">
        <v>44</v>
      </c>
      <c r="D208" s="1" t="s">
        <v>74</v>
      </c>
      <c r="E208" s="1" t="s">
        <v>128</v>
      </c>
      <c r="F208" s="1" t="s">
        <v>57</v>
      </c>
      <c r="G208" s="2">
        <v>45925</v>
      </c>
      <c r="H208" s="1" t="s">
        <v>63</v>
      </c>
    </row>
    <row r="209" spans="1:8">
      <c r="A209" s="1" t="s">
        <v>458</v>
      </c>
      <c r="B209" s="1" t="s">
        <v>459</v>
      </c>
      <c r="C209" s="1">
        <v>35</v>
      </c>
      <c r="D209" s="1" t="s">
        <v>74</v>
      </c>
      <c r="E209" s="1" t="s">
        <v>120</v>
      </c>
      <c r="F209" s="1" t="s">
        <v>121</v>
      </c>
      <c r="G209" s="2">
        <v>45397</v>
      </c>
      <c r="H209" s="1" t="s">
        <v>58</v>
      </c>
    </row>
    <row r="210" spans="1:8">
      <c r="A210" s="1" t="s">
        <v>460</v>
      </c>
      <c r="B210" s="1" t="s">
        <v>316</v>
      </c>
      <c r="C210" s="1">
        <v>45</v>
      </c>
      <c r="D210" s="1" t="s">
        <v>74</v>
      </c>
      <c r="E210" s="1" t="s">
        <v>108</v>
      </c>
      <c r="F210" s="1" t="s">
        <v>76</v>
      </c>
      <c r="G210" s="2">
        <v>45666</v>
      </c>
      <c r="H210" s="1" t="s">
        <v>58</v>
      </c>
    </row>
    <row r="211" spans="1:8">
      <c r="A211" s="1" t="s">
        <v>461</v>
      </c>
      <c r="B211" s="1" t="s">
        <v>462</v>
      </c>
      <c r="C211" s="1">
        <v>21</v>
      </c>
      <c r="D211" s="1" t="s">
        <v>74</v>
      </c>
      <c r="E211" s="1" t="s">
        <v>183</v>
      </c>
      <c r="F211" s="1" t="s">
        <v>184</v>
      </c>
      <c r="G211" s="2">
        <v>45873</v>
      </c>
      <c r="H211" s="1" t="s">
        <v>58</v>
      </c>
    </row>
    <row r="212" spans="1:8">
      <c r="A212" s="1" t="s">
        <v>463</v>
      </c>
      <c r="B212" s="1" t="s">
        <v>238</v>
      </c>
      <c r="C212" s="1">
        <v>24</v>
      </c>
      <c r="D212" s="1" t="s">
        <v>55</v>
      </c>
      <c r="E212" s="1" t="s">
        <v>75</v>
      </c>
      <c r="F212" s="1" t="s">
        <v>76</v>
      </c>
      <c r="G212" s="2">
        <v>45390</v>
      </c>
      <c r="H212" s="1" t="s">
        <v>63</v>
      </c>
    </row>
    <row r="213" spans="1:8">
      <c r="A213" s="1" t="s">
        <v>464</v>
      </c>
      <c r="B213" s="1" t="s">
        <v>421</v>
      </c>
      <c r="C213" s="1">
        <v>52</v>
      </c>
      <c r="D213" s="1" t="s">
        <v>55</v>
      </c>
      <c r="E213" s="1" t="s">
        <v>85</v>
      </c>
      <c r="F213" s="1" t="s">
        <v>86</v>
      </c>
      <c r="G213" s="2">
        <v>45885</v>
      </c>
      <c r="H213" s="1" t="s">
        <v>63</v>
      </c>
    </row>
    <row r="214" spans="1:8">
      <c r="A214" s="1" t="s">
        <v>465</v>
      </c>
      <c r="B214" s="1" t="s">
        <v>69</v>
      </c>
      <c r="C214" s="1">
        <v>26</v>
      </c>
      <c r="D214" s="1" t="s">
        <v>74</v>
      </c>
      <c r="E214" s="1" t="s">
        <v>111</v>
      </c>
      <c r="F214" s="1" t="s">
        <v>62</v>
      </c>
      <c r="G214" s="2">
        <v>45878</v>
      </c>
      <c r="H214" s="1" t="s">
        <v>63</v>
      </c>
    </row>
    <row r="215" spans="1:8">
      <c r="A215" s="1" t="s">
        <v>466</v>
      </c>
      <c r="B215" s="1" t="s">
        <v>334</v>
      </c>
      <c r="C215" s="1">
        <v>25</v>
      </c>
      <c r="D215" s="1" t="s">
        <v>74</v>
      </c>
      <c r="E215" s="1" t="s">
        <v>108</v>
      </c>
      <c r="F215" s="1" t="s">
        <v>76</v>
      </c>
      <c r="G215" s="2">
        <v>45483</v>
      </c>
      <c r="H215" s="1" t="s">
        <v>58</v>
      </c>
    </row>
    <row r="216" spans="1:8">
      <c r="A216" s="1" t="s">
        <v>467</v>
      </c>
      <c r="B216" s="1" t="s">
        <v>468</v>
      </c>
      <c r="C216" s="1">
        <v>34</v>
      </c>
      <c r="D216" s="1" t="s">
        <v>55</v>
      </c>
      <c r="E216" s="1" t="s">
        <v>116</v>
      </c>
      <c r="F216" s="1" t="s">
        <v>117</v>
      </c>
      <c r="G216" s="2">
        <v>45616</v>
      </c>
      <c r="H216" s="1" t="s">
        <v>63</v>
      </c>
    </row>
    <row r="217" spans="1:8">
      <c r="A217" s="1" t="s">
        <v>469</v>
      </c>
      <c r="B217" s="1" t="s">
        <v>470</v>
      </c>
      <c r="C217" s="1">
        <v>34</v>
      </c>
      <c r="D217" s="1" t="s">
        <v>74</v>
      </c>
      <c r="E217" s="1" t="s">
        <v>66</v>
      </c>
      <c r="F217" s="1" t="s">
        <v>67</v>
      </c>
      <c r="G217" s="2">
        <v>45758</v>
      </c>
      <c r="H217" s="1" t="s">
        <v>63</v>
      </c>
    </row>
    <row r="218" spans="1:8">
      <c r="A218" s="1" t="s">
        <v>471</v>
      </c>
      <c r="B218" s="1" t="s">
        <v>472</v>
      </c>
      <c r="C218" s="1">
        <v>50</v>
      </c>
      <c r="D218" s="1" t="s">
        <v>55</v>
      </c>
      <c r="E218" s="1" t="s">
        <v>105</v>
      </c>
      <c r="F218" s="1" t="s">
        <v>62</v>
      </c>
      <c r="G218" s="2">
        <v>45658</v>
      </c>
      <c r="H218" s="1" t="s">
        <v>63</v>
      </c>
    </row>
    <row r="219" spans="1:8">
      <c r="A219" s="1" t="s">
        <v>473</v>
      </c>
      <c r="B219" s="1" t="s">
        <v>474</v>
      </c>
      <c r="C219" s="1">
        <v>49</v>
      </c>
      <c r="D219" s="1" t="s">
        <v>55</v>
      </c>
      <c r="E219" s="1" t="s">
        <v>120</v>
      </c>
      <c r="F219" s="1" t="s">
        <v>121</v>
      </c>
      <c r="G219" s="2">
        <v>45609</v>
      </c>
      <c r="H219" s="1" t="s">
        <v>63</v>
      </c>
    </row>
    <row r="220" spans="1:8">
      <c r="A220" s="1" t="s">
        <v>475</v>
      </c>
      <c r="B220" s="1" t="s">
        <v>476</v>
      </c>
      <c r="C220" s="1">
        <v>25</v>
      </c>
      <c r="D220" s="1" t="s">
        <v>74</v>
      </c>
      <c r="E220" s="1" t="s">
        <v>66</v>
      </c>
      <c r="F220" s="1" t="s">
        <v>67</v>
      </c>
      <c r="G220" s="2">
        <v>45435</v>
      </c>
      <c r="H220" s="1" t="s">
        <v>58</v>
      </c>
    </row>
    <row r="221" spans="1:8">
      <c r="A221" s="1" t="s">
        <v>477</v>
      </c>
      <c r="B221" s="1" t="s">
        <v>192</v>
      </c>
      <c r="C221" s="1">
        <v>36</v>
      </c>
      <c r="D221" s="1" t="s">
        <v>74</v>
      </c>
      <c r="E221" s="1" t="s">
        <v>111</v>
      </c>
      <c r="F221" s="1" t="s">
        <v>62</v>
      </c>
      <c r="G221" s="2">
        <v>45675</v>
      </c>
      <c r="H221" s="1" t="s">
        <v>58</v>
      </c>
    </row>
    <row r="222" spans="1:8">
      <c r="A222" s="1" t="s">
        <v>478</v>
      </c>
      <c r="B222" s="1" t="s">
        <v>331</v>
      </c>
      <c r="C222" s="1">
        <v>55</v>
      </c>
      <c r="D222" s="1" t="s">
        <v>74</v>
      </c>
      <c r="E222" s="1" t="s">
        <v>66</v>
      </c>
      <c r="F222" s="1" t="s">
        <v>67</v>
      </c>
      <c r="G222" s="2">
        <v>45507</v>
      </c>
      <c r="H222" s="1" t="s">
        <v>58</v>
      </c>
    </row>
    <row r="223" spans="1:8">
      <c r="A223" s="1" t="s">
        <v>479</v>
      </c>
      <c r="B223" s="1" t="s">
        <v>480</v>
      </c>
      <c r="C223" s="1">
        <v>20</v>
      </c>
      <c r="D223" s="1" t="s">
        <v>55</v>
      </c>
      <c r="E223" s="1" t="s">
        <v>85</v>
      </c>
      <c r="F223" s="1" t="s">
        <v>86</v>
      </c>
      <c r="G223" s="2">
        <v>45652</v>
      </c>
      <c r="H223" s="1" t="s">
        <v>58</v>
      </c>
    </row>
    <row r="224" spans="1:8">
      <c r="A224" s="1" t="s">
        <v>481</v>
      </c>
      <c r="B224" s="1" t="s">
        <v>482</v>
      </c>
      <c r="C224" s="1">
        <v>22</v>
      </c>
      <c r="D224" s="1" t="s">
        <v>55</v>
      </c>
      <c r="E224" s="1" t="s">
        <v>120</v>
      </c>
      <c r="F224" s="1" t="s">
        <v>121</v>
      </c>
      <c r="G224" s="2">
        <v>45615</v>
      </c>
      <c r="H224" s="1" t="s">
        <v>58</v>
      </c>
    </row>
    <row r="225" spans="1:8">
      <c r="A225" s="1" t="s">
        <v>483</v>
      </c>
      <c r="B225" s="1" t="s">
        <v>484</v>
      </c>
      <c r="C225" s="1">
        <v>30</v>
      </c>
      <c r="D225" s="1" t="s">
        <v>74</v>
      </c>
      <c r="E225" s="1" t="s">
        <v>120</v>
      </c>
      <c r="F225" s="1" t="s">
        <v>121</v>
      </c>
      <c r="G225" s="2">
        <v>45306</v>
      </c>
      <c r="H225" s="1" t="s">
        <v>58</v>
      </c>
    </row>
    <row r="226" spans="1:8">
      <c r="A226" s="1" t="s">
        <v>485</v>
      </c>
      <c r="B226" s="1" t="s">
        <v>486</v>
      </c>
      <c r="C226" s="1">
        <v>48</v>
      </c>
      <c r="D226" s="1" t="s">
        <v>74</v>
      </c>
      <c r="E226" s="1" t="s">
        <v>108</v>
      </c>
      <c r="F226" s="1" t="s">
        <v>76</v>
      </c>
      <c r="G226" s="2">
        <v>45508</v>
      </c>
      <c r="H226" s="1" t="s">
        <v>58</v>
      </c>
    </row>
    <row r="227" spans="1:8">
      <c r="A227" s="1" t="s">
        <v>487</v>
      </c>
      <c r="B227" s="1" t="s">
        <v>488</v>
      </c>
      <c r="C227" s="1">
        <v>33</v>
      </c>
      <c r="D227" s="1" t="s">
        <v>55</v>
      </c>
      <c r="E227" s="1" t="s">
        <v>70</v>
      </c>
      <c r="F227" s="1" t="s">
        <v>71</v>
      </c>
      <c r="G227" s="2">
        <v>45783</v>
      </c>
      <c r="H227" s="1" t="s">
        <v>63</v>
      </c>
    </row>
    <row r="228" spans="1:8">
      <c r="A228" s="1" t="s">
        <v>489</v>
      </c>
      <c r="B228" s="1" t="s">
        <v>331</v>
      </c>
      <c r="C228" s="1">
        <v>49</v>
      </c>
      <c r="D228" s="1" t="s">
        <v>74</v>
      </c>
      <c r="E228" s="1" t="s">
        <v>108</v>
      </c>
      <c r="F228" s="1" t="s">
        <v>76</v>
      </c>
      <c r="G228" s="2">
        <v>45838</v>
      </c>
      <c r="H228" s="1" t="s">
        <v>63</v>
      </c>
    </row>
    <row r="229" spans="1:8">
      <c r="A229" s="1" t="s">
        <v>490</v>
      </c>
      <c r="B229" s="1" t="s">
        <v>491</v>
      </c>
      <c r="C229" s="1">
        <v>39</v>
      </c>
      <c r="D229" s="1" t="s">
        <v>55</v>
      </c>
      <c r="E229" s="1" t="s">
        <v>66</v>
      </c>
      <c r="F229" s="1" t="s">
        <v>67</v>
      </c>
      <c r="G229" s="2">
        <v>45474</v>
      </c>
      <c r="H229" s="1" t="s">
        <v>63</v>
      </c>
    </row>
    <row r="230" spans="1:8">
      <c r="A230" s="1" t="s">
        <v>492</v>
      </c>
      <c r="B230" s="1" t="s">
        <v>73</v>
      </c>
      <c r="C230" s="1">
        <v>46</v>
      </c>
      <c r="D230" s="1" t="s">
        <v>74</v>
      </c>
      <c r="E230" s="1" t="s">
        <v>99</v>
      </c>
      <c r="F230" s="1" t="s">
        <v>76</v>
      </c>
      <c r="G230" s="2">
        <v>45561</v>
      </c>
      <c r="H230" s="1" t="s">
        <v>63</v>
      </c>
    </row>
    <row r="231" spans="1:8">
      <c r="A231" s="1" t="s">
        <v>493</v>
      </c>
      <c r="B231" s="1" t="s">
        <v>468</v>
      </c>
      <c r="C231" s="1">
        <v>39</v>
      </c>
      <c r="D231" s="1" t="s">
        <v>74</v>
      </c>
      <c r="E231" s="1" t="s">
        <v>105</v>
      </c>
      <c r="F231" s="1" t="s">
        <v>62</v>
      </c>
      <c r="G231" s="2">
        <v>45758</v>
      </c>
      <c r="H231" s="1" t="s">
        <v>58</v>
      </c>
    </row>
    <row r="232" spans="1:8">
      <c r="A232" s="1" t="s">
        <v>494</v>
      </c>
      <c r="B232" s="1" t="s">
        <v>459</v>
      </c>
      <c r="C232" s="1">
        <v>60</v>
      </c>
      <c r="D232" s="1" t="s">
        <v>55</v>
      </c>
      <c r="E232" s="1" t="s">
        <v>111</v>
      </c>
      <c r="F232" s="1" t="s">
        <v>62</v>
      </c>
      <c r="G232" s="2">
        <v>45903</v>
      </c>
      <c r="H232" s="1" t="s">
        <v>63</v>
      </c>
    </row>
    <row r="233" spans="1:8">
      <c r="A233" s="1" t="s">
        <v>495</v>
      </c>
      <c r="B233" s="1" t="s">
        <v>496</v>
      </c>
      <c r="C233" s="1">
        <v>20</v>
      </c>
      <c r="D233" s="1" t="s">
        <v>55</v>
      </c>
      <c r="E233" s="1" t="s">
        <v>120</v>
      </c>
      <c r="F233" s="1" t="s">
        <v>121</v>
      </c>
      <c r="G233" s="2">
        <v>45810</v>
      </c>
      <c r="H233" s="1" t="s">
        <v>58</v>
      </c>
    </row>
    <row r="234" spans="1:8">
      <c r="A234" s="1" t="s">
        <v>497</v>
      </c>
      <c r="B234" s="1" t="s">
        <v>297</v>
      </c>
      <c r="C234" s="1">
        <v>27</v>
      </c>
      <c r="D234" s="1" t="s">
        <v>74</v>
      </c>
      <c r="E234" s="1" t="s">
        <v>56</v>
      </c>
      <c r="F234" s="1" t="s">
        <v>57</v>
      </c>
      <c r="G234" s="2">
        <v>45833</v>
      </c>
      <c r="H234" s="1" t="s">
        <v>63</v>
      </c>
    </row>
    <row r="235" spans="1:8">
      <c r="A235" s="1" t="s">
        <v>498</v>
      </c>
      <c r="B235" s="1" t="s">
        <v>499</v>
      </c>
      <c r="C235" s="1">
        <v>59</v>
      </c>
      <c r="D235" s="1" t="s">
        <v>74</v>
      </c>
      <c r="E235" s="1" t="s">
        <v>111</v>
      </c>
      <c r="F235" s="1" t="s">
        <v>62</v>
      </c>
      <c r="G235" s="2">
        <v>45758</v>
      </c>
      <c r="H235" s="1" t="s">
        <v>58</v>
      </c>
    </row>
    <row r="236" spans="1:8">
      <c r="A236" s="1" t="s">
        <v>500</v>
      </c>
      <c r="B236" s="1" t="s">
        <v>400</v>
      </c>
      <c r="C236" s="1">
        <v>38</v>
      </c>
      <c r="D236" s="1" t="s">
        <v>74</v>
      </c>
      <c r="E236" s="1" t="s">
        <v>137</v>
      </c>
      <c r="F236" s="1" t="s">
        <v>138</v>
      </c>
      <c r="G236" s="2">
        <v>45596</v>
      </c>
      <c r="H236" s="1" t="s">
        <v>63</v>
      </c>
    </row>
    <row r="237" spans="1:8">
      <c r="A237" s="1" t="s">
        <v>501</v>
      </c>
      <c r="B237" s="1" t="s">
        <v>436</v>
      </c>
      <c r="C237" s="1">
        <v>33</v>
      </c>
      <c r="D237" s="1" t="s">
        <v>74</v>
      </c>
      <c r="E237" s="1" t="s">
        <v>137</v>
      </c>
      <c r="F237" s="1" t="s">
        <v>138</v>
      </c>
      <c r="G237" s="2">
        <v>45435</v>
      </c>
      <c r="H237" s="1" t="s">
        <v>58</v>
      </c>
    </row>
    <row r="238" spans="1:8">
      <c r="A238" s="1" t="s">
        <v>502</v>
      </c>
      <c r="B238" s="1" t="s">
        <v>503</v>
      </c>
      <c r="C238" s="1">
        <v>29</v>
      </c>
      <c r="D238" s="1" t="s">
        <v>74</v>
      </c>
      <c r="E238" s="1" t="s">
        <v>56</v>
      </c>
      <c r="F238" s="1" t="s">
        <v>57</v>
      </c>
      <c r="G238" s="2">
        <v>45402</v>
      </c>
      <c r="H238" s="1" t="s">
        <v>58</v>
      </c>
    </row>
    <row r="239" spans="1:8">
      <c r="A239" s="1" t="s">
        <v>504</v>
      </c>
      <c r="B239" s="1" t="s">
        <v>249</v>
      </c>
      <c r="C239" s="1">
        <v>19</v>
      </c>
      <c r="D239" s="1" t="s">
        <v>74</v>
      </c>
      <c r="E239" s="1" t="s">
        <v>120</v>
      </c>
      <c r="F239" s="1" t="s">
        <v>121</v>
      </c>
      <c r="G239" s="2">
        <v>45523</v>
      </c>
      <c r="H239" s="1" t="s">
        <v>63</v>
      </c>
    </row>
    <row r="240" spans="1:8">
      <c r="A240" s="1" t="s">
        <v>505</v>
      </c>
      <c r="B240" s="1" t="s">
        <v>506</v>
      </c>
      <c r="C240" s="1">
        <v>58</v>
      </c>
      <c r="D240" s="1" t="s">
        <v>55</v>
      </c>
      <c r="E240" s="1" t="s">
        <v>120</v>
      </c>
      <c r="F240" s="1" t="s">
        <v>121</v>
      </c>
      <c r="G240" s="2">
        <v>45875</v>
      </c>
      <c r="H240" s="1" t="s">
        <v>58</v>
      </c>
    </row>
    <row r="241" spans="1:8">
      <c r="A241" s="1" t="s">
        <v>507</v>
      </c>
      <c r="B241" s="1" t="s">
        <v>249</v>
      </c>
      <c r="C241" s="1">
        <v>41</v>
      </c>
      <c r="D241" s="1" t="s">
        <v>55</v>
      </c>
      <c r="E241" s="1" t="s">
        <v>102</v>
      </c>
      <c r="F241" s="1" t="s">
        <v>67</v>
      </c>
      <c r="G241" s="2">
        <v>45883</v>
      </c>
      <c r="H241" s="1" t="s">
        <v>63</v>
      </c>
    </row>
    <row r="242" spans="1:8">
      <c r="A242" s="1" t="s">
        <v>508</v>
      </c>
      <c r="B242" s="1" t="s">
        <v>417</v>
      </c>
      <c r="C242" s="1">
        <v>52</v>
      </c>
      <c r="D242" s="1" t="s">
        <v>55</v>
      </c>
      <c r="E242" s="1" t="s">
        <v>128</v>
      </c>
      <c r="F242" s="1" t="s">
        <v>57</v>
      </c>
      <c r="G242" s="2">
        <v>45791</v>
      </c>
      <c r="H242" s="1" t="s">
        <v>63</v>
      </c>
    </row>
    <row r="243" spans="1:8">
      <c r="A243" s="1" t="s">
        <v>509</v>
      </c>
      <c r="B243" s="1" t="s">
        <v>510</v>
      </c>
      <c r="C243" s="1">
        <v>47</v>
      </c>
      <c r="D243" s="1" t="s">
        <v>55</v>
      </c>
      <c r="E243" s="1" t="s">
        <v>85</v>
      </c>
      <c r="F243" s="1" t="s">
        <v>86</v>
      </c>
      <c r="G243" s="2">
        <v>45886</v>
      </c>
      <c r="H243" s="1" t="s">
        <v>63</v>
      </c>
    </row>
    <row r="244" spans="1:8">
      <c r="A244" s="1" t="s">
        <v>511</v>
      </c>
      <c r="B244" s="1" t="s">
        <v>472</v>
      </c>
      <c r="C244" s="1">
        <v>47</v>
      </c>
      <c r="D244" s="1" t="s">
        <v>74</v>
      </c>
      <c r="E244" s="1" t="s">
        <v>94</v>
      </c>
      <c r="F244" s="1" t="s">
        <v>94</v>
      </c>
      <c r="G244" s="2">
        <v>45845</v>
      </c>
      <c r="H244" s="1" t="s">
        <v>63</v>
      </c>
    </row>
    <row r="245" spans="1:8">
      <c r="A245" s="1" t="s">
        <v>512</v>
      </c>
      <c r="B245" s="1" t="s">
        <v>513</v>
      </c>
      <c r="C245" s="1">
        <v>52</v>
      </c>
      <c r="D245" s="1" t="s">
        <v>55</v>
      </c>
      <c r="E245" s="1" t="s">
        <v>108</v>
      </c>
      <c r="F245" s="1" t="s">
        <v>76</v>
      </c>
      <c r="G245" s="2">
        <v>45564</v>
      </c>
      <c r="H245" s="1" t="s">
        <v>63</v>
      </c>
    </row>
    <row r="246" spans="1:8">
      <c r="A246" s="1" t="s">
        <v>514</v>
      </c>
      <c r="B246" s="1" t="s">
        <v>160</v>
      </c>
      <c r="C246" s="1">
        <v>36</v>
      </c>
      <c r="D246" s="1" t="s">
        <v>74</v>
      </c>
      <c r="E246" s="1" t="s">
        <v>183</v>
      </c>
      <c r="F246" s="1" t="s">
        <v>184</v>
      </c>
      <c r="G246" s="2">
        <v>45464</v>
      </c>
      <c r="H246" s="1" t="s">
        <v>58</v>
      </c>
    </row>
    <row r="247" spans="1:8">
      <c r="A247" s="1" t="s">
        <v>515</v>
      </c>
      <c r="B247" s="1" t="s">
        <v>516</v>
      </c>
      <c r="C247" s="1">
        <v>25</v>
      </c>
      <c r="D247" s="1" t="s">
        <v>74</v>
      </c>
      <c r="E247" s="1" t="s">
        <v>210</v>
      </c>
      <c r="F247" s="1" t="s">
        <v>211</v>
      </c>
      <c r="G247" s="2">
        <v>45298</v>
      </c>
      <c r="H247" s="1" t="s">
        <v>63</v>
      </c>
    </row>
    <row r="248" spans="1:8">
      <c r="A248" s="1" t="s">
        <v>517</v>
      </c>
      <c r="B248" s="1" t="s">
        <v>518</v>
      </c>
      <c r="C248" s="1">
        <v>43</v>
      </c>
      <c r="D248" s="1" t="s">
        <v>74</v>
      </c>
      <c r="E248" s="1" t="s">
        <v>108</v>
      </c>
      <c r="F248" s="1" t="s">
        <v>76</v>
      </c>
      <c r="G248" s="2">
        <v>45446</v>
      </c>
      <c r="H248" s="1" t="s">
        <v>63</v>
      </c>
    </row>
    <row r="249" spans="1:8">
      <c r="A249" s="1" t="s">
        <v>519</v>
      </c>
      <c r="B249" s="1" t="s">
        <v>520</v>
      </c>
      <c r="C249" s="1">
        <v>57</v>
      </c>
      <c r="D249" s="1" t="s">
        <v>55</v>
      </c>
      <c r="E249" s="1" t="s">
        <v>66</v>
      </c>
      <c r="F249" s="1" t="s">
        <v>67</v>
      </c>
      <c r="G249" s="2">
        <v>45813</v>
      </c>
      <c r="H249" s="1" t="s">
        <v>63</v>
      </c>
    </row>
    <row r="250" spans="1:8">
      <c r="A250" s="1" t="s">
        <v>521</v>
      </c>
      <c r="B250" s="1" t="s">
        <v>306</v>
      </c>
      <c r="C250" s="1">
        <v>24</v>
      </c>
      <c r="D250" s="1" t="s">
        <v>55</v>
      </c>
      <c r="E250" s="1" t="s">
        <v>120</v>
      </c>
      <c r="F250" s="1" t="s">
        <v>121</v>
      </c>
      <c r="G250" s="2">
        <v>45837</v>
      </c>
      <c r="H250" s="1" t="s">
        <v>58</v>
      </c>
    </row>
    <row r="251" spans="1:8">
      <c r="A251" s="1" t="s">
        <v>522</v>
      </c>
      <c r="B251" s="1" t="s">
        <v>188</v>
      </c>
      <c r="C251" s="1">
        <v>47</v>
      </c>
      <c r="D251" s="1" t="s">
        <v>55</v>
      </c>
      <c r="E251" s="1" t="s">
        <v>183</v>
      </c>
      <c r="F251" s="1" t="s">
        <v>184</v>
      </c>
      <c r="G251" s="2">
        <v>45839</v>
      </c>
      <c r="H251" s="1" t="s">
        <v>63</v>
      </c>
    </row>
    <row r="252" spans="1:8">
      <c r="A252" s="1" t="s">
        <v>523</v>
      </c>
      <c r="B252" s="1" t="s">
        <v>284</v>
      </c>
      <c r="C252" s="1">
        <v>24</v>
      </c>
      <c r="D252" s="1" t="s">
        <v>55</v>
      </c>
      <c r="E252" s="1" t="s">
        <v>210</v>
      </c>
      <c r="F252" s="1" t="s">
        <v>211</v>
      </c>
      <c r="G252" s="2">
        <v>45809</v>
      </c>
      <c r="H252" s="1" t="s">
        <v>63</v>
      </c>
    </row>
    <row r="253" spans="1:8">
      <c r="A253" s="1" t="s">
        <v>524</v>
      </c>
      <c r="B253" s="1" t="s">
        <v>265</v>
      </c>
      <c r="C253" s="1">
        <v>20</v>
      </c>
      <c r="D253" s="1" t="s">
        <v>55</v>
      </c>
      <c r="E253" s="1" t="s">
        <v>108</v>
      </c>
      <c r="F253" s="1" t="s">
        <v>76</v>
      </c>
      <c r="G253" s="2">
        <v>45506</v>
      </c>
      <c r="H253" s="1" t="s">
        <v>63</v>
      </c>
    </row>
    <row r="254" spans="1:8">
      <c r="A254" s="1" t="s">
        <v>525</v>
      </c>
      <c r="B254" s="1" t="s">
        <v>405</v>
      </c>
      <c r="C254" s="1">
        <v>18</v>
      </c>
      <c r="D254" s="1" t="s">
        <v>74</v>
      </c>
      <c r="E254" s="1" t="s">
        <v>120</v>
      </c>
      <c r="F254" s="1" t="s">
        <v>121</v>
      </c>
      <c r="G254" s="2">
        <v>45425</v>
      </c>
      <c r="H254" s="1" t="s">
        <v>63</v>
      </c>
    </row>
    <row r="255" spans="1:8">
      <c r="A255" s="1" t="s">
        <v>526</v>
      </c>
      <c r="B255" s="1" t="s">
        <v>499</v>
      </c>
      <c r="C255" s="1">
        <v>53</v>
      </c>
      <c r="D255" s="1" t="s">
        <v>74</v>
      </c>
      <c r="E255" s="1" t="s">
        <v>99</v>
      </c>
      <c r="F255" s="1" t="s">
        <v>76</v>
      </c>
      <c r="G255" s="2">
        <v>45576</v>
      </c>
      <c r="H255" s="1" t="s">
        <v>58</v>
      </c>
    </row>
    <row r="256" spans="1:8">
      <c r="A256" s="1" t="s">
        <v>527</v>
      </c>
      <c r="B256" s="1" t="s">
        <v>528</v>
      </c>
      <c r="C256" s="1">
        <v>42</v>
      </c>
      <c r="D256" s="1" t="s">
        <v>74</v>
      </c>
      <c r="E256" s="1" t="s">
        <v>183</v>
      </c>
      <c r="F256" s="1" t="s">
        <v>184</v>
      </c>
      <c r="G256" s="2">
        <v>45417</v>
      </c>
      <c r="H256" s="1" t="s">
        <v>58</v>
      </c>
    </row>
    <row r="257" spans="1:8">
      <c r="A257" s="1" t="s">
        <v>529</v>
      </c>
      <c r="B257" s="1" t="s">
        <v>530</v>
      </c>
      <c r="C257" s="1">
        <v>54</v>
      </c>
      <c r="D257" s="1" t="s">
        <v>74</v>
      </c>
      <c r="E257" s="1" t="s">
        <v>94</v>
      </c>
      <c r="F257" s="1" t="s">
        <v>94</v>
      </c>
      <c r="G257" s="2">
        <v>45730</v>
      </c>
      <c r="H257" s="1" t="s">
        <v>63</v>
      </c>
    </row>
    <row r="258" spans="1:8">
      <c r="A258" s="1" t="s">
        <v>531</v>
      </c>
      <c r="B258" s="1" t="s">
        <v>262</v>
      </c>
      <c r="C258" s="1">
        <v>18</v>
      </c>
      <c r="D258" s="1" t="s">
        <v>55</v>
      </c>
      <c r="E258" s="1" t="s">
        <v>56</v>
      </c>
      <c r="F258" s="1" t="s">
        <v>57</v>
      </c>
      <c r="G258" s="2">
        <v>45443</v>
      </c>
      <c r="H258" s="1" t="s">
        <v>63</v>
      </c>
    </row>
    <row r="259" spans="1:8">
      <c r="A259" s="1" t="s">
        <v>532</v>
      </c>
      <c r="B259" s="1" t="s">
        <v>533</v>
      </c>
      <c r="C259" s="1">
        <v>32</v>
      </c>
      <c r="D259" s="1" t="s">
        <v>74</v>
      </c>
      <c r="E259" s="1" t="s">
        <v>85</v>
      </c>
      <c r="F259" s="1" t="s">
        <v>86</v>
      </c>
      <c r="G259" s="2">
        <v>45622</v>
      </c>
      <c r="H259" s="1" t="s">
        <v>63</v>
      </c>
    </row>
    <row r="260" spans="1:8">
      <c r="A260" s="1" t="s">
        <v>534</v>
      </c>
      <c r="B260" s="1" t="s">
        <v>175</v>
      </c>
      <c r="C260" s="1">
        <v>54</v>
      </c>
      <c r="D260" s="1" t="s">
        <v>74</v>
      </c>
      <c r="E260" s="1" t="s">
        <v>91</v>
      </c>
      <c r="F260" s="1" t="s">
        <v>76</v>
      </c>
      <c r="G260" s="2">
        <v>45829</v>
      </c>
      <c r="H260" s="1" t="s">
        <v>58</v>
      </c>
    </row>
    <row r="261" spans="1:8">
      <c r="A261" s="1" t="s">
        <v>535</v>
      </c>
      <c r="B261" s="1" t="s">
        <v>536</v>
      </c>
      <c r="C261" s="1">
        <v>30</v>
      </c>
      <c r="D261" s="1" t="s">
        <v>55</v>
      </c>
      <c r="E261" s="1" t="s">
        <v>105</v>
      </c>
      <c r="F261" s="1" t="s">
        <v>62</v>
      </c>
      <c r="G261" s="2">
        <v>45674</v>
      </c>
      <c r="H261" s="1" t="s">
        <v>63</v>
      </c>
    </row>
    <row r="262" spans="1:8">
      <c r="A262" s="1" t="s">
        <v>537</v>
      </c>
      <c r="B262" s="1" t="s">
        <v>209</v>
      </c>
      <c r="C262" s="1">
        <v>57</v>
      </c>
      <c r="D262" s="1" t="s">
        <v>74</v>
      </c>
      <c r="E262" s="1" t="s">
        <v>75</v>
      </c>
      <c r="F262" s="1" t="s">
        <v>76</v>
      </c>
      <c r="G262" s="2">
        <v>45406</v>
      </c>
      <c r="H262" s="1" t="s">
        <v>63</v>
      </c>
    </row>
    <row r="263" spans="1:8">
      <c r="A263" s="1" t="s">
        <v>538</v>
      </c>
      <c r="B263" s="1" t="s">
        <v>125</v>
      </c>
      <c r="C263" s="1">
        <v>25</v>
      </c>
      <c r="D263" s="1" t="s">
        <v>55</v>
      </c>
      <c r="E263" s="1" t="s">
        <v>99</v>
      </c>
      <c r="F263" s="1" t="s">
        <v>76</v>
      </c>
      <c r="G263" s="2">
        <v>45773</v>
      </c>
      <c r="H263" s="1" t="s">
        <v>63</v>
      </c>
    </row>
    <row r="264" spans="1:8">
      <c r="A264" s="1" t="s">
        <v>539</v>
      </c>
      <c r="B264" s="1" t="s">
        <v>496</v>
      </c>
      <c r="C264" s="1">
        <v>22</v>
      </c>
      <c r="D264" s="1" t="s">
        <v>74</v>
      </c>
      <c r="E264" s="1" t="s">
        <v>85</v>
      </c>
      <c r="F264" s="1" t="s">
        <v>86</v>
      </c>
      <c r="G264" s="2">
        <v>45575</v>
      </c>
      <c r="H264" s="1" t="s">
        <v>63</v>
      </c>
    </row>
    <row r="265" spans="1:8">
      <c r="A265" s="1" t="s">
        <v>540</v>
      </c>
      <c r="B265" s="1" t="s">
        <v>148</v>
      </c>
      <c r="C265" s="1">
        <v>26</v>
      </c>
      <c r="D265" s="1" t="s">
        <v>74</v>
      </c>
      <c r="E265" s="1" t="s">
        <v>128</v>
      </c>
      <c r="F265" s="1" t="s">
        <v>57</v>
      </c>
      <c r="G265" s="2">
        <v>45366</v>
      </c>
      <c r="H265" s="1" t="s">
        <v>58</v>
      </c>
    </row>
    <row r="266" spans="1:8">
      <c r="A266" s="1" t="s">
        <v>541</v>
      </c>
      <c r="B266" s="1" t="s">
        <v>148</v>
      </c>
      <c r="C266" s="1">
        <v>18</v>
      </c>
      <c r="D266" s="1" t="s">
        <v>55</v>
      </c>
      <c r="E266" s="1" t="s">
        <v>94</v>
      </c>
      <c r="F266" s="1" t="s">
        <v>94</v>
      </c>
      <c r="G266" s="2">
        <v>45457</v>
      </c>
      <c r="H266" s="1" t="s">
        <v>63</v>
      </c>
    </row>
    <row r="267" spans="1:8">
      <c r="A267" s="1" t="s">
        <v>542</v>
      </c>
      <c r="B267" s="1" t="s">
        <v>249</v>
      </c>
      <c r="C267" s="1">
        <v>53</v>
      </c>
      <c r="D267" s="1" t="s">
        <v>74</v>
      </c>
      <c r="E267" s="1" t="s">
        <v>56</v>
      </c>
      <c r="F267" s="1" t="s">
        <v>57</v>
      </c>
      <c r="G267" s="2">
        <v>45480</v>
      </c>
      <c r="H267" s="1" t="s">
        <v>58</v>
      </c>
    </row>
    <row r="268" spans="1:8">
      <c r="A268" s="1" t="s">
        <v>543</v>
      </c>
      <c r="B268" s="1" t="s">
        <v>225</v>
      </c>
      <c r="C268" s="1">
        <v>52</v>
      </c>
      <c r="D268" s="1" t="s">
        <v>74</v>
      </c>
      <c r="E268" s="1" t="s">
        <v>91</v>
      </c>
      <c r="F268" s="1" t="s">
        <v>76</v>
      </c>
      <c r="G268" s="2">
        <v>45369</v>
      </c>
      <c r="H268" s="1" t="s">
        <v>63</v>
      </c>
    </row>
    <row r="269" spans="1:8">
      <c r="A269" s="1" t="s">
        <v>544</v>
      </c>
      <c r="B269" s="1" t="s">
        <v>101</v>
      </c>
      <c r="C269" s="1">
        <v>19</v>
      </c>
      <c r="D269" s="1" t="s">
        <v>74</v>
      </c>
      <c r="E269" s="1" t="s">
        <v>66</v>
      </c>
      <c r="F269" s="1" t="s">
        <v>67</v>
      </c>
      <c r="G269" s="2">
        <v>45893</v>
      </c>
      <c r="H269" s="1" t="s">
        <v>58</v>
      </c>
    </row>
    <row r="270" spans="1:8">
      <c r="A270" s="1" t="s">
        <v>545</v>
      </c>
      <c r="B270" s="1" t="s">
        <v>546</v>
      </c>
      <c r="C270" s="1">
        <v>57</v>
      </c>
      <c r="D270" s="1" t="s">
        <v>55</v>
      </c>
      <c r="E270" s="1" t="s">
        <v>116</v>
      </c>
      <c r="F270" s="1" t="s">
        <v>117</v>
      </c>
      <c r="G270" s="2">
        <v>45312</v>
      </c>
      <c r="H270" s="1" t="s">
        <v>63</v>
      </c>
    </row>
    <row r="271" spans="1:8">
      <c r="A271" s="1" t="s">
        <v>547</v>
      </c>
      <c r="B271" s="1" t="s">
        <v>548</v>
      </c>
      <c r="C271" s="1">
        <v>40</v>
      </c>
      <c r="D271" s="1" t="s">
        <v>74</v>
      </c>
      <c r="E271" s="1" t="s">
        <v>120</v>
      </c>
      <c r="F271" s="1" t="s">
        <v>121</v>
      </c>
      <c r="G271" s="2">
        <v>45857</v>
      </c>
      <c r="H271" s="1" t="s">
        <v>58</v>
      </c>
    </row>
    <row r="272" spans="1:8">
      <c r="A272" s="1" t="s">
        <v>549</v>
      </c>
      <c r="B272" s="1" t="s">
        <v>550</v>
      </c>
      <c r="C272" s="1">
        <v>26</v>
      </c>
      <c r="D272" s="1" t="s">
        <v>55</v>
      </c>
      <c r="E272" s="1" t="s">
        <v>137</v>
      </c>
      <c r="F272" s="1" t="s">
        <v>138</v>
      </c>
      <c r="G272" s="2">
        <v>45475</v>
      </c>
      <c r="H272" s="1" t="s">
        <v>63</v>
      </c>
    </row>
    <row r="273" spans="1:8">
      <c r="A273" s="1" t="s">
        <v>551</v>
      </c>
      <c r="B273" s="1" t="s">
        <v>552</v>
      </c>
      <c r="C273" s="1">
        <v>51</v>
      </c>
      <c r="D273" s="1" t="s">
        <v>55</v>
      </c>
      <c r="E273" s="1" t="s">
        <v>61</v>
      </c>
      <c r="F273" s="1" t="s">
        <v>62</v>
      </c>
      <c r="G273" s="2">
        <v>45513</v>
      </c>
      <c r="H273" s="1" t="s">
        <v>63</v>
      </c>
    </row>
    <row r="274" spans="1:8">
      <c r="A274" s="1" t="s">
        <v>553</v>
      </c>
      <c r="B274" s="1" t="s">
        <v>65</v>
      </c>
      <c r="C274" s="1">
        <v>31</v>
      </c>
      <c r="D274" s="1" t="s">
        <v>55</v>
      </c>
      <c r="E274" s="1" t="s">
        <v>111</v>
      </c>
      <c r="F274" s="1" t="s">
        <v>62</v>
      </c>
      <c r="G274" s="2">
        <v>45619</v>
      </c>
      <c r="H274" s="1" t="s">
        <v>63</v>
      </c>
    </row>
    <row r="275" spans="1:8">
      <c r="A275" s="1" t="s">
        <v>554</v>
      </c>
      <c r="B275" s="1" t="s">
        <v>101</v>
      </c>
      <c r="C275" s="1">
        <v>21</v>
      </c>
      <c r="D275" s="1" t="s">
        <v>74</v>
      </c>
      <c r="E275" s="1" t="s">
        <v>75</v>
      </c>
      <c r="F275" s="1" t="s">
        <v>76</v>
      </c>
      <c r="G275" s="2">
        <v>45470</v>
      </c>
      <c r="H275" s="1" t="s">
        <v>58</v>
      </c>
    </row>
    <row r="276" spans="1:8">
      <c r="A276" s="1" t="s">
        <v>555</v>
      </c>
      <c r="B276" s="1" t="s">
        <v>190</v>
      </c>
      <c r="C276" s="1">
        <v>47</v>
      </c>
      <c r="D276" s="1" t="s">
        <v>74</v>
      </c>
      <c r="E276" s="1" t="s">
        <v>91</v>
      </c>
      <c r="F276" s="1" t="s">
        <v>76</v>
      </c>
      <c r="G276" s="2">
        <v>45403</v>
      </c>
      <c r="H276" s="1" t="s">
        <v>58</v>
      </c>
    </row>
    <row r="277" spans="1:8">
      <c r="A277" s="1" t="s">
        <v>556</v>
      </c>
      <c r="B277" s="1" t="s">
        <v>557</v>
      </c>
      <c r="C277" s="1">
        <v>48</v>
      </c>
      <c r="D277" s="1" t="s">
        <v>74</v>
      </c>
      <c r="E277" s="1" t="s">
        <v>66</v>
      </c>
      <c r="F277" s="1" t="s">
        <v>67</v>
      </c>
      <c r="G277" s="2">
        <v>45350</v>
      </c>
      <c r="H277" s="1" t="s">
        <v>58</v>
      </c>
    </row>
    <row r="278" spans="1:8">
      <c r="A278" s="1" t="s">
        <v>558</v>
      </c>
      <c r="B278" s="1" t="s">
        <v>559</v>
      </c>
      <c r="C278" s="1">
        <v>55</v>
      </c>
      <c r="D278" s="1" t="s">
        <v>74</v>
      </c>
      <c r="E278" s="1" t="s">
        <v>183</v>
      </c>
      <c r="F278" s="1" t="s">
        <v>184</v>
      </c>
      <c r="G278" s="2">
        <v>45618</v>
      </c>
      <c r="H278" s="1" t="s">
        <v>63</v>
      </c>
    </row>
    <row r="279" spans="1:8">
      <c r="A279" s="1" t="s">
        <v>560</v>
      </c>
      <c r="B279" s="1" t="s">
        <v>561</v>
      </c>
      <c r="C279" s="1">
        <v>28</v>
      </c>
      <c r="D279" s="1" t="s">
        <v>55</v>
      </c>
      <c r="E279" s="1" t="s">
        <v>91</v>
      </c>
      <c r="F279" s="1" t="s">
        <v>76</v>
      </c>
      <c r="G279" s="2">
        <v>45912</v>
      </c>
      <c r="H279" s="1" t="s">
        <v>58</v>
      </c>
    </row>
    <row r="280" spans="1:8">
      <c r="A280" s="1" t="s">
        <v>562</v>
      </c>
      <c r="B280" s="1" t="s">
        <v>104</v>
      </c>
      <c r="C280" s="1">
        <v>52</v>
      </c>
      <c r="D280" s="1" t="s">
        <v>55</v>
      </c>
      <c r="E280" s="1" t="s">
        <v>120</v>
      </c>
      <c r="F280" s="1" t="s">
        <v>121</v>
      </c>
      <c r="G280" s="2">
        <v>45960</v>
      </c>
      <c r="H280" s="1" t="s">
        <v>63</v>
      </c>
    </row>
    <row r="281" spans="1:8">
      <c r="A281" s="1" t="s">
        <v>563</v>
      </c>
      <c r="B281" s="1" t="s">
        <v>448</v>
      </c>
      <c r="C281" s="1">
        <v>25</v>
      </c>
      <c r="D281" s="1" t="s">
        <v>55</v>
      </c>
      <c r="E281" s="1" t="s">
        <v>66</v>
      </c>
      <c r="F281" s="1" t="s">
        <v>67</v>
      </c>
      <c r="G281" s="2">
        <v>45482</v>
      </c>
      <c r="H281" s="1" t="s">
        <v>63</v>
      </c>
    </row>
    <row r="282" spans="1:8">
      <c r="A282" s="1" t="s">
        <v>564</v>
      </c>
      <c r="B282" s="1" t="s">
        <v>559</v>
      </c>
      <c r="C282" s="1">
        <v>20</v>
      </c>
      <c r="D282" s="1" t="s">
        <v>55</v>
      </c>
      <c r="E282" s="1" t="s">
        <v>137</v>
      </c>
      <c r="F282" s="1" t="s">
        <v>138</v>
      </c>
      <c r="G282" s="2">
        <v>45491</v>
      </c>
      <c r="H282" s="1" t="s">
        <v>63</v>
      </c>
    </row>
    <row r="283" spans="1:8">
      <c r="A283" s="1" t="s">
        <v>565</v>
      </c>
      <c r="B283" s="1" t="s">
        <v>411</v>
      </c>
      <c r="C283" s="1">
        <v>31</v>
      </c>
      <c r="D283" s="1" t="s">
        <v>55</v>
      </c>
      <c r="E283" s="1" t="s">
        <v>85</v>
      </c>
      <c r="F283" s="1" t="s">
        <v>86</v>
      </c>
      <c r="G283" s="2">
        <v>45603</v>
      </c>
      <c r="H283" s="1" t="s">
        <v>63</v>
      </c>
    </row>
    <row r="284" spans="1:8">
      <c r="A284" s="1" t="s">
        <v>566</v>
      </c>
      <c r="B284" s="1" t="s">
        <v>567</v>
      </c>
      <c r="C284" s="1">
        <v>30</v>
      </c>
      <c r="D284" s="1" t="s">
        <v>55</v>
      </c>
      <c r="E284" s="1" t="s">
        <v>116</v>
      </c>
      <c r="F284" s="1" t="s">
        <v>117</v>
      </c>
      <c r="G284" s="2">
        <v>45326</v>
      </c>
      <c r="H284" s="1" t="s">
        <v>63</v>
      </c>
    </row>
    <row r="285" spans="1:8">
      <c r="A285" s="1" t="s">
        <v>568</v>
      </c>
      <c r="B285" s="1" t="s">
        <v>569</v>
      </c>
      <c r="C285" s="1">
        <v>49</v>
      </c>
      <c r="D285" s="1" t="s">
        <v>55</v>
      </c>
      <c r="E285" s="1" t="s">
        <v>66</v>
      </c>
      <c r="F285" s="1" t="s">
        <v>67</v>
      </c>
      <c r="G285" s="2">
        <v>45670</v>
      </c>
      <c r="H285" s="1" t="s">
        <v>58</v>
      </c>
    </row>
    <row r="286" spans="1:8">
      <c r="A286" s="1" t="s">
        <v>570</v>
      </c>
      <c r="B286" s="1" t="s">
        <v>316</v>
      </c>
      <c r="C286" s="1">
        <v>51</v>
      </c>
      <c r="D286" s="1" t="s">
        <v>55</v>
      </c>
      <c r="E286" s="1" t="s">
        <v>61</v>
      </c>
      <c r="F286" s="1" t="s">
        <v>62</v>
      </c>
      <c r="G286" s="2">
        <v>45678</v>
      </c>
      <c r="H286" s="1" t="s">
        <v>63</v>
      </c>
    </row>
    <row r="287" spans="1:8">
      <c r="A287" s="1" t="s">
        <v>571</v>
      </c>
      <c r="B287" s="1" t="s">
        <v>436</v>
      </c>
      <c r="C287" s="1">
        <v>36</v>
      </c>
      <c r="D287" s="1" t="s">
        <v>55</v>
      </c>
      <c r="E287" s="1" t="s">
        <v>210</v>
      </c>
      <c r="F287" s="1" t="s">
        <v>211</v>
      </c>
      <c r="G287" s="2">
        <v>45528</v>
      </c>
      <c r="H287" s="1" t="s">
        <v>63</v>
      </c>
    </row>
    <row r="288" spans="1:8">
      <c r="A288" s="1" t="s">
        <v>572</v>
      </c>
      <c r="B288" s="1" t="s">
        <v>573</v>
      </c>
      <c r="C288" s="1">
        <v>55</v>
      </c>
      <c r="D288" s="1" t="s">
        <v>55</v>
      </c>
      <c r="E288" s="1" t="s">
        <v>108</v>
      </c>
      <c r="F288" s="1" t="s">
        <v>76</v>
      </c>
      <c r="G288" s="2">
        <v>45907</v>
      </c>
      <c r="H288" s="1" t="s">
        <v>58</v>
      </c>
    </row>
    <row r="289" spans="1:8">
      <c r="A289" s="1" t="s">
        <v>574</v>
      </c>
      <c r="B289" s="1" t="s">
        <v>104</v>
      </c>
      <c r="C289" s="1">
        <v>33</v>
      </c>
      <c r="D289" s="1" t="s">
        <v>74</v>
      </c>
      <c r="E289" s="1" t="s">
        <v>81</v>
      </c>
      <c r="F289" s="1" t="s">
        <v>82</v>
      </c>
      <c r="G289" s="2">
        <v>45810</v>
      </c>
      <c r="H289" s="1" t="s">
        <v>63</v>
      </c>
    </row>
    <row r="290" spans="1:8">
      <c r="A290" s="1" t="s">
        <v>575</v>
      </c>
      <c r="B290" s="1" t="s">
        <v>148</v>
      </c>
      <c r="C290" s="1">
        <v>19</v>
      </c>
      <c r="D290" s="1" t="s">
        <v>74</v>
      </c>
      <c r="E290" s="1" t="s">
        <v>120</v>
      </c>
      <c r="F290" s="1" t="s">
        <v>121</v>
      </c>
      <c r="G290" s="2">
        <v>45574</v>
      </c>
      <c r="H290" s="1" t="s">
        <v>63</v>
      </c>
    </row>
    <row r="291" spans="1:8">
      <c r="A291" s="1" t="s">
        <v>576</v>
      </c>
      <c r="B291" s="1" t="s">
        <v>54</v>
      </c>
      <c r="C291" s="1">
        <v>57</v>
      </c>
      <c r="D291" s="1" t="s">
        <v>74</v>
      </c>
      <c r="E291" s="1" t="s">
        <v>66</v>
      </c>
      <c r="F291" s="1" t="s">
        <v>67</v>
      </c>
      <c r="G291" s="2">
        <v>45292</v>
      </c>
      <c r="H291" s="1" t="s">
        <v>63</v>
      </c>
    </row>
    <row r="292" spans="1:8">
      <c r="A292" s="1" t="s">
        <v>577</v>
      </c>
      <c r="B292" s="1" t="s">
        <v>385</v>
      </c>
      <c r="C292" s="1">
        <v>34</v>
      </c>
      <c r="D292" s="1" t="s">
        <v>55</v>
      </c>
      <c r="E292" s="1" t="s">
        <v>111</v>
      </c>
      <c r="F292" s="1" t="s">
        <v>62</v>
      </c>
      <c r="G292" s="2">
        <v>45755</v>
      </c>
      <c r="H292" s="1" t="s">
        <v>58</v>
      </c>
    </row>
    <row r="293" spans="1:8">
      <c r="A293" s="1" t="s">
        <v>578</v>
      </c>
      <c r="B293" s="1" t="s">
        <v>265</v>
      </c>
      <c r="C293" s="1">
        <v>51</v>
      </c>
      <c r="D293" s="1" t="s">
        <v>55</v>
      </c>
      <c r="E293" s="1" t="s">
        <v>61</v>
      </c>
      <c r="F293" s="1" t="s">
        <v>62</v>
      </c>
      <c r="G293" s="2">
        <v>45521</v>
      </c>
      <c r="H293" s="1" t="s">
        <v>63</v>
      </c>
    </row>
    <row r="294" spans="1:8">
      <c r="A294" s="1" t="s">
        <v>579</v>
      </c>
      <c r="B294" s="1" t="s">
        <v>546</v>
      </c>
      <c r="C294" s="1">
        <v>59</v>
      </c>
      <c r="D294" s="1" t="s">
        <v>74</v>
      </c>
      <c r="E294" s="1" t="s">
        <v>108</v>
      </c>
      <c r="F294" s="1" t="s">
        <v>76</v>
      </c>
      <c r="G294" s="2">
        <v>45463</v>
      </c>
      <c r="H294" s="1" t="s">
        <v>58</v>
      </c>
    </row>
    <row r="295" spans="1:8">
      <c r="A295" s="1" t="s">
        <v>580</v>
      </c>
      <c r="B295" s="1" t="s">
        <v>581</v>
      </c>
      <c r="C295" s="1">
        <v>33</v>
      </c>
      <c r="D295" s="1" t="s">
        <v>55</v>
      </c>
      <c r="E295" s="1" t="s">
        <v>102</v>
      </c>
      <c r="F295" s="1" t="s">
        <v>67</v>
      </c>
      <c r="G295" s="2">
        <v>45378</v>
      </c>
      <c r="H295" s="1" t="s">
        <v>58</v>
      </c>
    </row>
    <row r="296" spans="1:8">
      <c r="A296" s="1" t="s">
        <v>582</v>
      </c>
      <c r="B296" s="1" t="s">
        <v>164</v>
      </c>
      <c r="C296" s="1">
        <v>55</v>
      </c>
      <c r="D296" s="1" t="s">
        <v>55</v>
      </c>
      <c r="E296" s="1" t="s">
        <v>94</v>
      </c>
      <c r="F296" s="1" t="s">
        <v>94</v>
      </c>
      <c r="G296" s="2">
        <v>45844</v>
      </c>
      <c r="H296" s="1" t="s">
        <v>63</v>
      </c>
    </row>
    <row r="297" spans="1:8">
      <c r="A297" s="1" t="s">
        <v>583</v>
      </c>
      <c r="B297" s="1" t="s">
        <v>584</v>
      </c>
      <c r="C297" s="1">
        <v>19</v>
      </c>
      <c r="D297" s="1" t="s">
        <v>55</v>
      </c>
      <c r="E297" s="1" t="s">
        <v>99</v>
      </c>
      <c r="F297" s="1" t="s">
        <v>76</v>
      </c>
      <c r="G297" s="2">
        <v>45414</v>
      </c>
      <c r="H297" s="1" t="s">
        <v>63</v>
      </c>
    </row>
    <row r="298" spans="1:8">
      <c r="A298" s="1" t="s">
        <v>585</v>
      </c>
      <c r="B298" s="1" t="s">
        <v>586</v>
      </c>
      <c r="C298" s="1">
        <v>19</v>
      </c>
      <c r="D298" s="1" t="s">
        <v>55</v>
      </c>
      <c r="E298" s="1" t="s">
        <v>108</v>
      </c>
      <c r="F298" s="1" t="s">
        <v>76</v>
      </c>
      <c r="G298" s="2">
        <v>45589</v>
      </c>
      <c r="H298" s="1" t="s">
        <v>63</v>
      </c>
    </row>
    <row r="299" spans="1:8">
      <c r="A299" s="1" t="s">
        <v>587</v>
      </c>
      <c r="B299" s="1" t="s">
        <v>308</v>
      </c>
      <c r="C299" s="1">
        <v>43</v>
      </c>
      <c r="D299" s="1" t="s">
        <v>55</v>
      </c>
      <c r="E299" s="1" t="s">
        <v>91</v>
      </c>
      <c r="F299" s="1" t="s">
        <v>76</v>
      </c>
      <c r="G299" s="2">
        <v>45866</v>
      </c>
      <c r="H299" s="1" t="s">
        <v>58</v>
      </c>
    </row>
    <row r="300" spans="1:8">
      <c r="A300" s="1" t="s">
        <v>588</v>
      </c>
      <c r="B300" s="1" t="s">
        <v>400</v>
      </c>
      <c r="C300" s="1">
        <v>30</v>
      </c>
      <c r="D300" s="1" t="s">
        <v>55</v>
      </c>
      <c r="E300" s="1" t="s">
        <v>137</v>
      </c>
      <c r="F300" s="1" t="s">
        <v>138</v>
      </c>
      <c r="G300" s="2">
        <v>45775</v>
      </c>
      <c r="H300" s="1" t="s">
        <v>63</v>
      </c>
    </row>
    <row r="301" spans="1:8">
      <c r="A301" s="1" t="s">
        <v>589</v>
      </c>
      <c r="B301" s="1" t="s">
        <v>590</v>
      </c>
      <c r="C301" s="1">
        <v>48</v>
      </c>
      <c r="D301" s="1" t="s">
        <v>74</v>
      </c>
      <c r="E301" s="1" t="s">
        <v>102</v>
      </c>
      <c r="F301" s="1" t="s">
        <v>67</v>
      </c>
      <c r="G301" s="2">
        <v>45456</v>
      </c>
      <c r="H301" s="1" t="s">
        <v>63</v>
      </c>
    </row>
    <row r="302" spans="1:8">
      <c r="A302" s="1" t="s">
        <v>591</v>
      </c>
      <c r="B302" s="1" t="s">
        <v>592</v>
      </c>
      <c r="C302" s="1">
        <v>51</v>
      </c>
      <c r="D302" s="1" t="s">
        <v>55</v>
      </c>
      <c r="E302" s="1" t="s">
        <v>99</v>
      </c>
      <c r="F302" s="1" t="s">
        <v>76</v>
      </c>
      <c r="G302" s="2">
        <v>45674</v>
      </c>
      <c r="H302" s="1" t="s">
        <v>58</v>
      </c>
    </row>
    <row r="303" spans="1:8">
      <c r="A303" s="1" t="s">
        <v>593</v>
      </c>
      <c r="B303" s="1" t="s">
        <v>232</v>
      </c>
      <c r="C303" s="1">
        <v>56</v>
      </c>
      <c r="D303" s="1" t="s">
        <v>55</v>
      </c>
      <c r="E303" s="1" t="s">
        <v>81</v>
      </c>
      <c r="F303" s="1" t="s">
        <v>82</v>
      </c>
      <c r="G303" s="2">
        <v>45500</v>
      </c>
      <c r="H303" s="1" t="s">
        <v>63</v>
      </c>
    </row>
    <row r="304" spans="1:8">
      <c r="A304" s="1" t="s">
        <v>594</v>
      </c>
      <c r="B304" s="1" t="s">
        <v>230</v>
      </c>
      <c r="C304" s="1">
        <v>20</v>
      </c>
      <c r="D304" s="1" t="s">
        <v>74</v>
      </c>
      <c r="E304" s="1" t="s">
        <v>137</v>
      </c>
      <c r="F304" s="1" t="s">
        <v>138</v>
      </c>
      <c r="G304" s="2">
        <v>45723</v>
      </c>
      <c r="H304" s="1" t="s">
        <v>58</v>
      </c>
    </row>
    <row r="305" spans="1:8">
      <c r="A305" s="1" t="s">
        <v>595</v>
      </c>
      <c r="B305" s="1" t="s">
        <v>397</v>
      </c>
      <c r="C305" s="1">
        <v>25</v>
      </c>
      <c r="D305" s="1" t="s">
        <v>55</v>
      </c>
      <c r="E305" s="1" t="s">
        <v>66</v>
      </c>
      <c r="F305" s="1" t="s">
        <v>67</v>
      </c>
      <c r="G305" s="2">
        <v>45680</v>
      </c>
      <c r="H305" s="1" t="s">
        <v>63</v>
      </c>
    </row>
    <row r="306" spans="1:8">
      <c r="A306" s="1" t="s">
        <v>596</v>
      </c>
      <c r="B306" s="1" t="s">
        <v>173</v>
      </c>
      <c r="C306" s="1">
        <v>40</v>
      </c>
      <c r="D306" s="1" t="s">
        <v>55</v>
      </c>
      <c r="E306" s="1" t="s">
        <v>108</v>
      </c>
      <c r="F306" s="1" t="s">
        <v>76</v>
      </c>
      <c r="G306" s="2">
        <v>45851</v>
      </c>
      <c r="H306" s="1" t="s">
        <v>63</v>
      </c>
    </row>
    <row r="307" spans="1:8">
      <c r="A307" s="1" t="s">
        <v>597</v>
      </c>
      <c r="B307" s="1" t="s">
        <v>238</v>
      </c>
      <c r="C307" s="1">
        <v>31</v>
      </c>
      <c r="D307" s="1" t="s">
        <v>74</v>
      </c>
      <c r="E307" s="1" t="s">
        <v>111</v>
      </c>
      <c r="F307" s="1" t="s">
        <v>62</v>
      </c>
      <c r="G307" s="2">
        <v>45515</v>
      </c>
      <c r="H307" s="1" t="s">
        <v>58</v>
      </c>
    </row>
    <row r="308" spans="1:8">
      <c r="A308" s="1" t="s">
        <v>598</v>
      </c>
      <c r="B308" s="1" t="s">
        <v>293</v>
      </c>
      <c r="C308" s="1">
        <v>44</v>
      </c>
      <c r="D308" s="1" t="s">
        <v>55</v>
      </c>
      <c r="E308" s="1" t="s">
        <v>85</v>
      </c>
      <c r="F308" s="1" t="s">
        <v>86</v>
      </c>
      <c r="G308" s="2">
        <v>45294</v>
      </c>
      <c r="H308" s="1" t="s">
        <v>58</v>
      </c>
    </row>
    <row r="309" spans="1:8">
      <c r="A309" s="1" t="s">
        <v>599</v>
      </c>
      <c r="B309" s="1" t="s">
        <v>600</v>
      </c>
      <c r="C309" s="1">
        <v>46</v>
      </c>
      <c r="D309" s="1" t="s">
        <v>55</v>
      </c>
      <c r="E309" s="1" t="s">
        <v>75</v>
      </c>
      <c r="F309" s="1" t="s">
        <v>76</v>
      </c>
      <c r="G309" s="2">
        <v>45663</v>
      </c>
      <c r="H309" s="1" t="s">
        <v>58</v>
      </c>
    </row>
    <row r="310" spans="1:8">
      <c r="A310" s="1" t="s">
        <v>601</v>
      </c>
      <c r="B310" s="1" t="s">
        <v>446</v>
      </c>
      <c r="C310" s="1">
        <v>56</v>
      </c>
      <c r="D310" s="1" t="s">
        <v>55</v>
      </c>
      <c r="E310" s="1" t="s">
        <v>94</v>
      </c>
      <c r="F310" s="1" t="s">
        <v>94</v>
      </c>
      <c r="G310" s="2">
        <v>45737</v>
      </c>
      <c r="H310" s="1" t="s">
        <v>58</v>
      </c>
    </row>
    <row r="311" spans="1:8">
      <c r="A311" s="1" t="s">
        <v>602</v>
      </c>
      <c r="B311" s="1" t="s">
        <v>242</v>
      </c>
      <c r="C311" s="1">
        <v>56</v>
      </c>
      <c r="D311" s="1" t="s">
        <v>55</v>
      </c>
      <c r="E311" s="1" t="s">
        <v>105</v>
      </c>
      <c r="F311" s="1" t="s">
        <v>62</v>
      </c>
      <c r="G311" s="2">
        <v>45902</v>
      </c>
      <c r="H311" s="1" t="s">
        <v>63</v>
      </c>
    </row>
    <row r="312" spans="1:8">
      <c r="A312" s="1" t="s">
        <v>603</v>
      </c>
      <c r="B312" s="1" t="s">
        <v>400</v>
      </c>
      <c r="C312" s="1">
        <v>18</v>
      </c>
      <c r="D312" s="1" t="s">
        <v>55</v>
      </c>
      <c r="E312" s="1" t="s">
        <v>102</v>
      </c>
      <c r="F312" s="1" t="s">
        <v>67</v>
      </c>
      <c r="G312" s="2">
        <v>45407</v>
      </c>
      <c r="H312" s="1" t="s">
        <v>63</v>
      </c>
    </row>
    <row r="313" spans="1:8">
      <c r="A313" s="1" t="s">
        <v>604</v>
      </c>
      <c r="B313" s="1" t="s">
        <v>605</v>
      </c>
      <c r="C313" s="1">
        <v>34</v>
      </c>
      <c r="D313" s="1" t="s">
        <v>74</v>
      </c>
      <c r="E313" s="1" t="s">
        <v>81</v>
      </c>
      <c r="F313" s="1" t="s">
        <v>82</v>
      </c>
      <c r="G313" s="2">
        <v>45561</v>
      </c>
      <c r="H313" s="1" t="s">
        <v>58</v>
      </c>
    </row>
    <row r="314" spans="1:8">
      <c r="A314" s="1" t="s">
        <v>606</v>
      </c>
      <c r="B314" s="1" t="s">
        <v>607</v>
      </c>
      <c r="C314" s="1">
        <v>58</v>
      </c>
      <c r="D314" s="1" t="s">
        <v>55</v>
      </c>
      <c r="E314" s="1" t="s">
        <v>102</v>
      </c>
      <c r="F314" s="1" t="s">
        <v>67</v>
      </c>
      <c r="G314" s="2">
        <v>45738</v>
      </c>
      <c r="H314" s="1" t="s">
        <v>58</v>
      </c>
    </row>
    <row r="315" spans="1:8">
      <c r="A315" s="1" t="s">
        <v>608</v>
      </c>
      <c r="B315" s="1" t="s">
        <v>609</v>
      </c>
      <c r="C315" s="1">
        <v>47</v>
      </c>
      <c r="D315" s="1" t="s">
        <v>74</v>
      </c>
      <c r="E315" s="1" t="s">
        <v>183</v>
      </c>
      <c r="F315" s="1" t="s">
        <v>184</v>
      </c>
      <c r="G315" s="2">
        <v>45659</v>
      </c>
      <c r="H315" s="1" t="s">
        <v>63</v>
      </c>
    </row>
    <row r="316" spans="1:8">
      <c r="A316" s="1" t="s">
        <v>610</v>
      </c>
      <c r="B316" s="1" t="s">
        <v>144</v>
      </c>
      <c r="C316" s="1">
        <v>30</v>
      </c>
      <c r="D316" s="1" t="s">
        <v>55</v>
      </c>
      <c r="E316" s="1" t="s">
        <v>91</v>
      </c>
      <c r="F316" s="1" t="s">
        <v>76</v>
      </c>
      <c r="G316" s="2">
        <v>45544</v>
      </c>
      <c r="H316" s="1" t="s">
        <v>63</v>
      </c>
    </row>
    <row r="317" spans="1:8">
      <c r="A317" s="1" t="s">
        <v>611</v>
      </c>
      <c r="B317" s="1" t="s">
        <v>612</v>
      </c>
      <c r="C317" s="1">
        <v>38</v>
      </c>
      <c r="D317" s="1" t="s">
        <v>55</v>
      </c>
      <c r="E317" s="1" t="s">
        <v>105</v>
      </c>
      <c r="F317" s="1" t="s">
        <v>62</v>
      </c>
      <c r="G317" s="2">
        <v>45608</v>
      </c>
      <c r="H317" s="1" t="s">
        <v>58</v>
      </c>
    </row>
    <row r="318" spans="1:8">
      <c r="A318" s="1" t="s">
        <v>613</v>
      </c>
      <c r="B318" s="1" t="s">
        <v>300</v>
      </c>
      <c r="C318" s="1">
        <v>36</v>
      </c>
      <c r="D318" s="1" t="s">
        <v>74</v>
      </c>
      <c r="E318" s="1" t="s">
        <v>91</v>
      </c>
      <c r="F318" s="1" t="s">
        <v>76</v>
      </c>
      <c r="G318" s="2">
        <v>45706</v>
      </c>
      <c r="H318" s="1" t="s">
        <v>58</v>
      </c>
    </row>
    <row r="319" spans="1:8">
      <c r="A319" s="1" t="s">
        <v>614</v>
      </c>
      <c r="B319" s="1" t="s">
        <v>318</v>
      </c>
      <c r="C319" s="1">
        <v>36</v>
      </c>
      <c r="D319" s="1" t="s">
        <v>55</v>
      </c>
      <c r="E319" s="1" t="s">
        <v>81</v>
      </c>
      <c r="F319" s="1" t="s">
        <v>82</v>
      </c>
      <c r="G319" s="2">
        <v>45386</v>
      </c>
      <c r="H319" s="1" t="s">
        <v>63</v>
      </c>
    </row>
    <row r="320" spans="1:8">
      <c r="A320" s="1" t="s">
        <v>615</v>
      </c>
      <c r="B320" s="1" t="s">
        <v>65</v>
      </c>
      <c r="C320" s="1">
        <v>42</v>
      </c>
      <c r="D320" s="1" t="s">
        <v>55</v>
      </c>
      <c r="E320" s="1" t="s">
        <v>75</v>
      </c>
      <c r="F320" s="1" t="s">
        <v>76</v>
      </c>
      <c r="G320" s="2">
        <v>45315</v>
      </c>
      <c r="H320" s="1" t="s">
        <v>58</v>
      </c>
    </row>
    <row r="321" spans="1:8">
      <c r="A321" s="1" t="s">
        <v>616</v>
      </c>
      <c r="B321" s="1" t="s">
        <v>546</v>
      </c>
      <c r="C321" s="1">
        <v>39</v>
      </c>
      <c r="D321" s="1" t="s">
        <v>55</v>
      </c>
      <c r="E321" s="1" t="s">
        <v>105</v>
      </c>
      <c r="F321" s="1" t="s">
        <v>62</v>
      </c>
      <c r="G321" s="2">
        <v>45919</v>
      </c>
      <c r="H321" s="1" t="s">
        <v>58</v>
      </c>
    </row>
    <row r="322" spans="1:8">
      <c r="A322" s="1" t="s">
        <v>617</v>
      </c>
      <c r="B322" s="1" t="s">
        <v>618</v>
      </c>
      <c r="C322" s="1">
        <v>48</v>
      </c>
      <c r="D322" s="1" t="s">
        <v>55</v>
      </c>
      <c r="E322" s="1" t="s">
        <v>75</v>
      </c>
      <c r="F322" s="1" t="s">
        <v>76</v>
      </c>
      <c r="G322" s="2">
        <v>45954</v>
      </c>
      <c r="H322" s="1" t="s">
        <v>63</v>
      </c>
    </row>
    <row r="323" spans="1:8">
      <c r="A323" s="1" t="s">
        <v>619</v>
      </c>
      <c r="B323" s="1" t="s">
        <v>620</v>
      </c>
      <c r="C323" s="1">
        <v>34</v>
      </c>
      <c r="D323" s="1" t="s">
        <v>55</v>
      </c>
      <c r="E323" s="1" t="s">
        <v>81</v>
      </c>
      <c r="F323" s="1" t="s">
        <v>82</v>
      </c>
      <c r="G323" s="2">
        <v>45341</v>
      </c>
      <c r="H323" s="1" t="s">
        <v>63</v>
      </c>
    </row>
    <row r="324" spans="1:8">
      <c r="A324" s="1" t="s">
        <v>621</v>
      </c>
      <c r="B324" s="1" t="s">
        <v>136</v>
      </c>
      <c r="C324" s="1">
        <v>40</v>
      </c>
      <c r="D324" s="1" t="s">
        <v>74</v>
      </c>
      <c r="E324" s="1" t="s">
        <v>85</v>
      </c>
      <c r="F324" s="1" t="s">
        <v>86</v>
      </c>
      <c r="G324" s="2">
        <v>45793</v>
      </c>
      <c r="H324" s="1" t="s">
        <v>63</v>
      </c>
    </row>
    <row r="325" spans="1:8">
      <c r="A325" s="1" t="s">
        <v>622</v>
      </c>
      <c r="B325" s="1" t="s">
        <v>623</v>
      </c>
      <c r="C325" s="1">
        <v>49</v>
      </c>
      <c r="D325" s="1" t="s">
        <v>55</v>
      </c>
      <c r="E325" s="1" t="s">
        <v>91</v>
      </c>
      <c r="F325" s="1" t="s">
        <v>76</v>
      </c>
      <c r="G325" s="2">
        <v>45789</v>
      </c>
      <c r="H325" s="1" t="s">
        <v>63</v>
      </c>
    </row>
    <row r="326" spans="1:8">
      <c r="A326" s="1" t="s">
        <v>624</v>
      </c>
      <c r="B326" s="1" t="s">
        <v>93</v>
      </c>
      <c r="C326" s="1">
        <v>27</v>
      </c>
      <c r="D326" s="1" t="s">
        <v>55</v>
      </c>
      <c r="E326" s="1" t="s">
        <v>75</v>
      </c>
      <c r="F326" s="1" t="s">
        <v>76</v>
      </c>
      <c r="G326" s="2">
        <v>45626</v>
      </c>
      <c r="H326" s="1" t="s">
        <v>63</v>
      </c>
    </row>
    <row r="327" spans="1:8">
      <c r="A327" s="1" t="s">
        <v>625</v>
      </c>
      <c r="B327" s="1" t="s">
        <v>626</v>
      </c>
      <c r="C327" s="1">
        <v>27</v>
      </c>
      <c r="D327" s="1" t="s">
        <v>55</v>
      </c>
      <c r="E327" s="1" t="s">
        <v>70</v>
      </c>
      <c r="F327" s="1" t="s">
        <v>71</v>
      </c>
      <c r="G327" s="2">
        <v>45370</v>
      </c>
      <c r="H327" s="1" t="s">
        <v>58</v>
      </c>
    </row>
    <row r="328" spans="1:8">
      <c r="A328" s="1" t="s">
        <v>627</v>
      </c>
      <c r="B328" s="1" t="s">
        <v>628</v>
      </c>
      <c r="C328" s="1">
        <v>53</v>
      </c>
      <c r="D328" s="1" t="s">
        <v>74</v>
      </c>
      <c r="E328" s="1" t="s">
        <v>102</v>
      </c>
      <c r="F328" s="1" t="s">
        <v>67</v>
      </c>
      <c r="G328" s="2">
        <v>45873</v>
      </c>
      <c r="H328" s="1" t="s">
        <v>58</v>
      </c>
    </row>
    <row r="329" spans="1:8">
      <c r="A329" s="1" t="s">
        <v>629</v>
      </c>
      <c r="B329" s="1" t="s">
        <v>280</v>
      </c>
      <c r="C329" s="1">
        <v>25</v>
      </c>
      <c r="D329" s="1" t="s">
        <v>74</v>
      </c>
      <c r="E329" s="1" t="s">
        <v>105</v>
      </c>
      <c r="F329" s="1" t="s">
        <v>62</v>
      </c>
      <c r="G329" s="2">
        <v>45318</v>
      </c>
      <c r="H329" s="1" t="s">
        <v>58</v>
      </c>
    </row>
    <row r="330" spans="1:8">
      <c r="A330" s="1" t="s">
        <v>630</v>
      </c>
      <c r="B330" s="1" t="s">
        <v>297</v>
      </c>
      <c r="C330" s="1">
        <v>37</v>
      </c>
      <c r="D330" s="1" t="s">
        <v>74</v>
      </c>
      <c r="E330" s="1" t="s">
        <v>108</v>
      </c>
      <c r="F330" s="1" t="s">
        <v>76</v>
      </c>
      <c r="G330" s="2">
        <v>45562</v>
      </c>
      <c r="H330" s="1" t="s">
        <v>58</v>
      </c>
    </row>
    <row r="331" spans="1:8">
      <c r="A331" s="1" t="s">
        <v>631</v>
      </c>
      <c r="B331" s="1" t="s">
        <v>632</v>
      </c>
      <c r="C331" s="1">
        <v>49</v>
      </c>
      <c r="D331" s="1" t="s">
        <v>74</v>
      </c>
      <c r="E331" s="1" t="s">
        <v>94</v>
      </c>
      <c r="F331" s="1" t="s">
        <v>94</v>
      </c>
      <c r="G331" s="2">
        <v>45853</v>
      </c>
      <c r="H331" s="1" t="s">
        <v>63</v>
      </c>
    </row>
    <row r="332" spans="1:8">
      <c r="A332" s="1" t="s">
        <v>633</v>
      </c>
      <c r="B332" s="1" t="s">
        <v>634</v>
      </c>
      <c r="C332" s="1">
        <v>31</v>
      </c>
      <c r="D332" s="1" t="s">
        <v>74</v>
      </c>
      <c r="E332" s="1" t="s">
        <v>111</v>
      </c>
      <c r="F332" s="1" t="s">
        <v>62</v>
      </c>
      <c r="G332" s="2">
        <v>45538</v>
      </c>
      <c r="H332" s="1" t="s">
        <v>63</v>
      </c>
    </row>
    <row r="333" spans="1:8">
      <c r="A333" s="1" t="s">
        <v>635</v>
      </c>
      <c r="B333" s="1" t="s">
        <v>242</v>
      </c>
      <c r="C333" s="1">
        <v>45</v>
      </c>
      <c r="D333" s="1" t="s">
        <v>55</v>
      </c>
      <c r="E333" s="1" t="s">
        <v>56</v>
      </c>
      <c r="F333" s="1" t="s">
        <v>57</v>
      </c>
      <c r="G333" s="2">
        <v>45882</v>
      </c>
      <c r="H333" s="1" t="s">
        <v>63</v>
      </c>
    </row>
    <row r="334" spans="1:8">
      <c r="A334" s="1" t="s">
        <v>636</v>
      </c>
      <c r="B334" s="1" t="s">
        <v>358</v>
      </c>
      <c r="C334" s="1">
        <v>41</v>
      </c>
      <c r="D334" s="1" t="s">
        <v>55</v>
      </c>
      <c r="E334" s="1" t="s">
        <v>128</v>
      </c>
      <c r="F334" s="1" t="s">
        <v>57</v>
      </c>
      <c r="G334" s="2">
        <v>45678</v>
      </c>
      <c r="H334" s="1" t="s">
        <v>63</v>
      </c>
    </row>
    <row r="335" spans="1:8">
      <c r="A335" s="1" t="s">
        <v>637</v>
      </c>
      <c r="B335" s="1" t="s">
        <v>638</v>
      </c>
      <c r="C335" s="1">
        <v>32</v>
      </c>
      <c r="D335" s="1" t="s">
        <v>74</v>
      </c>
      <c r="E335" s="1" t="s">
        <v>120</v>
      </c>
      <c r="F335" s="1" t="s">
        <v>121</v>
      </c>
      <c r="G335" s="2">
        <v>45850</v>
      </c>
      <c r="H335" s="1" t="s">
        <v>58</v>
      </c>
    </row>
    <row r="336" spans="1:8">
      <c r="A336" s="1" t="s">
        <v>639</v>
      </c>
      <c r="B336" s="1" t="s">
        <v>640</v>
      </c>
      <c r="C336" s="1">
        <v>39</v>
      </c>
      <c r="D336" s="1" t="s">
        <v>74</v>
      </c>
      <c r="E336" s="1" t="s">
        <v>128</v>
      </c>
      <c r="F336" s="1" t="s">
        <v>57</v>
      </c>
      <c r="G336" s="2">
        <v>45652</v>
      </c>
      <c r="H336" s="1" t="s">
        <v>58</v>
      </c>
    </row>
    <row r="337" spans="1:8">
      <c r="A337" s="1" t="s">
        <v>641</v>
      </c>
      <c r="B337" s="1" t="s">
        <v>234</v>
      </c>
      <c r="C337" s="1">
        <v>47</v>
      </c>
      <c r="D337" s="1" t="s">
        <v>74</v>
      </c>
      <c r="E337" s="1" t="s">
        <v>105</v>
      </c>
      <c r="F337" s="1" t="s">
        <v>62</v>
      </c>
      <c r="G337" s="2">
        <v>45779</v>
      </c>
      <c r="H337" s="1" t="s">
        <v>63</v>
      </c>
    </row>
    <row r="338" spans="1:8">
      <c r="A338" s="1" t="s">
        <v>642</v>
      </c>
      <c r="B338" s="1" t="s">
        <v>446</v>
      </c>
      <c r="C338" s="1">
        <v>21</v>
      </c>
      <c r="D338" s="1" t="s">
        <v>55</v>
      </c>
      <c r="E338" s="1" t="s">
        <v>85</v>
      </c>
      <c r="F338" s="1" t="s">
        <v>86</v>
      </c>
      <c r="G338" s="2">
        <v>45643</v>
      </c>
      <c r="H338" s="1" t="s">
        <v>63</v>
      </c>
    </row>
    <row r="339" spans="1:8">
      <c r="A339" s="1" t="s">
        <v>643</v>
      </c>
      <c r="B339" s="1" t="s">
        <v>644</v>
      </c>
      <c r="C339" s="1">
        <v>30</v>
      </c>
      <c r="D339" s="1" t="s">
        <v>55</v>
      </c>
      <c r="E339" s="1" t="s">
        <v>128</v>
      </c>
      <c r="F339" s="1" t="s">
        <v>57</v>
      </c>
      <c r="G339" s="2">
        <v>45547</v>
      </c>
      <c r="H339" s="1" t="s">
        <v>63</v>
      </c>
    </row>
    <row r="340" spans="1:8">
      <c r="A340" s="1" t="s">
        <v>645</v>
      </c>
      <c r="B340" s="1" t="s">
        <v>646</v>
      </c>
      <c r="C340" s="1">
        <v>40</v>
      </c>
      <c r="D340" s="1" t="s">
        <v>55</v>
      </c>
      <c r="E340" s="1" t="s">
        <v>105</v>
      </c>
      <c r="F340" s="1" t="s">
        <v>62</v>
      </c>
      <c r="G340" s="2">
        <v>45513</v>
      </c>
      <c r="H340" s="1" t="s">
        <v>63</v>
      </c>
    </row>
    <row r="341" spans="1:8">
      <c r="A341" s="1" t="s">
        <v>647</v>
      </c>
      <c r="B341" s="1" t="s">
        <v>130</v>
      </c>
      <c r="C341" s="1">
        <v>25</v>
      </c>
      <c r="D341" s="1" t="s">
        <v>74</v>
      </c>
      <c r="E341" s="1" t="s">
        <v>102</v>
      </c>
      <c r="F341" s="1" t="s">
        <v>67</v>
      </c>
      <c r="G341" s="2">
        <v>45292</v>
      </c>
      <c r="H341" s="1" t="s">
        <v>63</v>
      </c>
    </row>
    <row r="342" spans="1:8">
      <c r="A342" s="1" t="s">
        <v>648</v>
      </c>
      <c r="B342" s="1" t="s">
        <v>304</v>
      </c>
      <c r="C342" s="1">
        <v>35</v>
      </c>
      <c r="D342" s="1" t="s">
        <v>55</v>
      </c>
      <c r="E342" s="1" t="s">
        <v>70</v>
      </c>
      <c r="F342" s="1" t="s">
        <v>71</v>
      </c>
      <c r="G342" s="2">
        <v>45837</v>
      </c>
      <c r="H342" s="1" t="s">
        <v>63</v>
      </c>
    </row>
    <row r="343" spans="1:8">
      <c r="A343" s="1" t="s">
        <v>649</v>
      </c>
      <c r="B343" s="1" t="s">
        <v>429</v>
      </c>
      <c r="C343" s="1">
        <v>29</v>
      </c>
      <c r="D343" s="1" t="s">
        <v>55</v>
      </c>
      <c r="E343" s="1" t="s">
        <v>91</v>
      </c>
      <c r="F343" s="1" t="s">
        <v>76</v>
      </c>
      <c r="G343" s="2">
        <v>45737</v>
      </c>
      <c r="H343" s="1" t="s">
        <v>58</v>
      </c>
    </row>
    <row r="344" spans="1:8">
      <c r="A344" s="1" t="s">
        <v>650</v>
      </c>
      <c r="B344" s="1" t="s">
        <v>651</v>
      </c>
      <c r="C344" s="1">
        <v>48</v>
      </c>
      <c r="D344" s="1" t="s">
        <v>74</v>
      </c>
      <c r="E344" s="1" t="s">
        <v>128</v>
      </c>
      <c r="F344" s="1" t="s">
        <v>57</v>
      </c>
      <c r="G344" s="2">
        <v>45370</v>
      </c>
      <c r="H344" s="1" t="s">
        <v>63</v>
      </c>
    </row>
    <row r="345" spans="1:8">
      <c r="A345" s="1" t="s">
        <v>652</v>
      </c>
      <c r="B345" s="1" t="s">
        <v>107</v>
      </c>
      <c r="C345" s="1">
        <v>31</v>
      </c>
      <c r="D345" s="1" t="s">
        <v>55</v>
      </c>
      <c r="E345" s="1" t="s">
        <v>111</v>
      </c>
      <c r="F345" s="1" t="s">
        <v>62</v>
      </c>
      <c r="G345" s="2">
        <v>45527</v>
      </c>
      <c r="H345" s="1" t="s">
        <v>63</v>
      </c>
    </row>
    <row r="346" spans="1:8">
      <c r="A346" s="1" t="s">
        <v>653</v>
      </c>
      <c r="B346" s="1" t="s">
        <v>536</v>
      </c>
      <c r="C346" s="1">
        <v>51</v>
      </c>
      <c r="D346" s="1" t="s">
        <v>74</v>
      </c>
      <c r="E346" s="1" t="s">
        <v>210</v>
      </c>
      <c r="F346" s="1" t="s">
        <v>211</v>
      </c>
      <c r="G346" s="2">
        <v>45625</v>
      </c>
      <c r="H346" s="1" t="s">
        <v>58</v>
      </c>
    </row>
    <row r="347" spans="1:8">
      <c r="A347" s="1" t="s">
        <v>654</v>
      </c>
      <c r="B347" s="1" t="s">
        <v>655</v>
      </c>
      <c r="C347" s="1">
        <v>35</v>
      </c>
      <c r="D347" s="1" t="s">
        <v>55</v>
      </c>
      <c r="E347" s="1" t="s">
        <v>102</v>
      </c>
      <c r="F347" s="1" t="s">
        <v>67</v>
      </c>
      <c r="G347" s="2">
        <v>45640</v>
      </c>
      <c r="H347" s="1" t="s">
        <v>63</v>
      </c>
    </row>
    <row r="348" spans="1:8">
      <c r="A348" s="1" t="s">
        <v>656</v>
      </c>
      <c r="B348" s="1" t="s">
        <v>393</v>
      </c>
      <c r="C348" s="1">
        <v>51</v>
      </c>
      <c r="D348" s="1" t="s">
        <v>55</v>
      </c>
      <c r="E348" s="1" t="s">
        <v>94</v>
      </c>
      <c r="F348" s="1" t="s">
        <v>94</v>
      </c>
      <c r="G348" s="2">
        <v>45389</v>
      </c>
      <c r="H348" s="1" t="s">
        <v>58</v>
      </c>
    </row>
    <row r="349" spans="1:8">
      <c r="A349" s="1" t="s">
        <v>657</v>
      </c>
      <c r="B349" s="1" t="s">
        <v>110</v>
      </c>
      <c r="C349" s="1">
        <v>28</v>
      </c>
      <c r="D349" s="1" t="s">
        <v>55</v>
      </c>
      <c r="E349" s="1" t="s">
        <v>70</v>
      </c>
      <c r="F349" s="1" t="s">
        <v>71</v>
      </c>
      <c r="G349" s="2">
        <v>45373</v>
      </c>
      <c r="H349" s="1" t="s">
        <v>63</v>
      </c>
    </row>
    <row r="350" spans="1:8">
      <c r="A350" s="1" t="s">
        <v>658</v>
      </c>
      <c r="B350" s="1" t="s">
        <v>154</v>
      </c>
      <c r="C350" s="1">
        <v>58</v>
      </c>
      <c r="D350" s="1" t="s">
        <v>74</v>
      </c>
      <c r="E350" s="1" t="s">
        <v>102</v>
      </c>
      <c r="F350" s="1" t="s">
        <v>67</v>
      </c>
      <c r="G350" s="2">
        <v>45793</v>
      </c>
      <c r="H350" s="1" t="s">
        <v>58</v>
      </c>
    </row>
    <row r="351" spans="1:8">
      <c r="A351" s="1" t="s">
        <v>659</v>
      </c>
      <c r="B351" s="1" t="s">
        <v>660</v>
      </c>
      <c r="C351" s="1">
        <v>29</v>
      </c>
      <c r="D351" s="1" t="s">
        <v>55</v>
      </c>
      <c r="E351" s="1" t="s">
        <v>105</v>
      </c>
      <c r="F351" s="1" t="s">
        <v>62</v>
      </c>
      <c r="G351" s="2">
        <v>45768</v>
      </c>
      <c r="H351" s="1" t="s">
        <v>63</v>
      </c>
    </row>
    <row r="352" spans="1:8">
      <c r="A352" s="1" t="s">
        <v>661</v>
      </c>
      <c r="B352" s="1" t="s">
        <v>662</v>
      </c>
      <c r="C352" s="1">
        <v>32</v>
      </c>
      <c r="D352" s="1" t="s">
        <v>55</v>
      </c>
      <c r="E352" s="1" t="s">
        <v>99</v>
      </c>
      <c r="F352" s="1" t="s">
        <v>76</v>
      </c>
      <c r="G352" s="2">
        <v>45841</v>
      </c>
      <c r="H352" s="1" t="s">
        <v>58</v>
      </c>
    </row>
    <row r="353" spans="1:8">
      <c r="A353" s="1" t="s">
        <v>663</v>
      </c>
      <c r="B353" s="1" t="s">
        <v>664</v>
      </c>
      <c r="C353" s="1">
        <v>48</v>
      </c>
      <c r="D353" s="1" t="s">
        <v>74</v>
      </c>
      <c r="E353" s="1" t="s">
        <v>70</v>
      </c>
      <c r="F353" s="1" t="s">
        <v>71</v>
      </c>
      <c r="G353" s="2">
        <v>45305</v>
      </c>
      <c r="H353" s="1" t="s">
        <v>63</v>
      </c>
    </row>
    <row r="354" spans="1:8">
      <c r="A354" s="1" t="s">
        <v>665</v>
      </c>
      <c r="B354" s="1" t="s">
        <v>666</v>
      </c>
      <c r="C354" s="1">
        <v>46</v>
      </c>
      <c r="D354" s="1" t="s">
        <v>55</v>
      </c>
      <c r="E354" s="1" t="s">
        <v>81</v>
      </c>
      <c r="F354" s="1" t="s">
        <v>82</v>
      </c>
      <c r="G354" s="2">
        <v>45683</v>
      </c>
      <c r="H354" s="1" t="s">
        <v>58</v>
      </c>
    </row>
    <row r="355" spans="1:8">
      <c r="A355" s="1" t="s">
        <v>667</v>
      </c>
      <c r="B355" s="1" t="s">
        <v>132</v>
      </c>
      <c r="C355" s="1">
        <v>43</v>
      </c>
      <c r="D355" s="1" t="s">
        <v>55</v>
      </c>
      <c r="E355" s="1" t="s">
        <v>183</v>
      </c>
      <c r="F355" s="1" t="s">
        <v>184</v>
      </c>
      <c r="G355" s="2">
        <v>45638</v>
      </c>
      <c r="H355" s="1" t="s">
        <v>58</v>
      </c>
    </row>
    <row r="356" spans="1:8">
      <c r="A356" s="1" t="s">
        <v>668</v>
      </c>
      <c r="B356" s="1" t="s">
        <v>110</v>
      </c>
      <c r="C356" s="1">
        <v>35</v>
      </c>
      <c r="D356" s="1" t="s">
        <v>74</v>
      </c>
      <c r="E356" s="1" t="s">
        <v>102</v>
      </c>
      <c r="F356" s="1" t="s">
        <v>67</v>
      </c>
      <c r="G356" s="2">
        <v>45601</v>
      </c>
      <c r="H356" s="1" t="s">
        <v>63</v>
      </c>
    </row>
    <row r="357" spans="1:8">
      <c r="A357" s="1" t="s">
        <v>669</v>
      </c>
      <c r="B357" s="1" t="s">
        <v>402</v>
      </c>
      <c r="C357" s="1">
        <v>49</v>
      </c>
      <c r="D357" s="1" t="s">
        <v>55</v>
      </c>
      <c r="E357" s="1" t="s">
        <v>66</v>
      </c>
      <c r="F357" s="1" t="s">
        <v>67</v>
      </c>
      <c r="G357" s="2">
        <v>45677</v>
      </c>
      <c r="H357" s="1" t="s">
        <v>63</v>
      </c>
    </row>
    <row r="358" spans="1:8">
      <c r="A358" s="1" t="s">
        <v>670</v>
      </c>
      <c r="B358" s="1" t="s">
        <v>84</v>
      </c>
      <c r="C358" s="1">
        <v>39</v>
      </c>
      <c r="D358" s="1" t="s">
        <v>74</v>
      </c>
      <c r="E358" s="1" t="s">
        <v>99</v>
      </c>
      <c r="F358" s="1" t="s">
        <v>76</v>
      </c>
      <c r="G358" s="2">
        <v>45500</v>
      </c>
      <c r="H358" s="1" t="s">
        <v>58</v>
      </c>
    </row>
    <row r="359" spans="1:8">
      <c r="A359" s="1" t="s">
        <v>671</v>
      </c>
      <c r="B359" s="1" t="s">
        <v>69</v>
      </c>
      <c r="C359" s="1">
        <v>55</v>
      </c>
      <c r="D359" s="1" t="s">
        <v>55</v>
      </c>
      <c r="E359" s="1" t="s">
        <v>128</v>
      </c>
      <c r="F359" s="1" t="s">
        <v>57</v>
      </c>
      <c r="G359" s="2">
        <v>45648</v>
      </c>
      <c r="H359" s="1" t="s">
        <v>58</v>
      </c>
    </row>
    <row r="360" spans="1:8">
      <c r="A360" s="1" t="s">
        <v>672</v>
      </c>
      <c r="B360" s="1" t="s">
        <v>381</v>
      </c>
      <c r="C360" s="1">
        <v>34</v>
      </c>
      <c r="D360" s="1" t="s">
        <v>55</v>
      </c>
      <c r="E360" s="1" t="s">
        <v>105</v>
      </c>
      <c r="F360" s="1" t="s">
        <v>62</v>
      </c>
      <c r="G360" s="2">
        <v>45892</v>
      </c>
      <c r="H360" s="1" t="s">
        <v>63</v>
      </c>
    </row>
    <row r="361" spans="1:8">
      <c r="A361" s="1" t="s">
        <v>673</v>
      </c>
      <c r="B361" s="1" t="s">
        <v>267</v>
      </c>
      <c r="C361" s="1">
        <v>40</v>
      </c>
      <c r="D361" s="1" t="s">
        <v>55</v>
      </c>
      <c r="E361" s="1" t="s">
        <v>81</v>
      </c>
      <c r="F361" s="1" t="s">
        <v>82</v>
      </c>
      <c r="G361" s="2">
        <v>45859</v>
      </c>
      <c r="H361" s="1" t="s">
        <v>63</v>
      </c>
    </row>
    <row r="362" spans="1:8">
      <c r="A362" s="1" t="s">
        <v>674</v>
      </c>
      <c r="B362" s="1" t="s">
        <v>675</v>
      </c>
      <c r="C362" s="1">
        <v>41</v>
      </c>
      <c r="D362" s="1" t="s">
        <v>74</v>
      </c>
      <c r="E362" s="1" t="s">
        <v>70</v>
      </c>
      <c r="F362" s="1" t="s">
        <v>71</v>
      </c>
      <c r="G362" s="2">
        <v>45385</v>
      </c>
      <c r="H362" s="1" t="s">
        <v>63</v>
      </c>
    </row>
    <row r="363" spans="1:8">
      <c r="A363" s="1" t="s">
        <v>676</v>
      </c>
      <c r="B363" s="1" t="s">
        <v>496</v>
      </c>
      <c r="C363" s="1">
        <v>25</v>
      </c>
      <c r="D363" s="1" t="s">
        <v>55</v>
      </c>
      <c r="E363" s="1" t="s">
        <v>75</v>
      </c>
      <c r="F363" s="1" t="s">
        <v>76</v>
      </c>
      <c r="G363" s="2">
        <v>45384</v>
      </c>
      <c r="H363" s="1" t="s">
        <v>58</v>
      </c>
    </row>
    <row r="364" spans="1:8">
      <c r="A364" s="1" t="s">
        <v>677</v>
      </c>
      <c r="B364" s="1" t="s">
        <v>660</v>
      </c>
      <c r="C364" s="1">
        <v>58</v>
      </c>
      <c r="D364" s="1" t="s">
        <v>74</v>
      </c>
      <c r="E364" s="1" t="s">
        <v>61</v>
      </c>
      <c r="F364" s="1" t="s">
        <v>62</v>
      </c>
      <c r="G364" s="2">
        <v>45631</v>
      </c>
      <c r="H364" s="1" t="s">
        <v>63</v>
      </c>
    </row>
    <row r="365" spans="1:8">
      <c r="A365" s="1" t="s">
        <v>678</v>
      </c>
      <c r="B365" s="1" t="s">
        <v>148</v>
      </c>
      <c r="C365" s="1">
        <v>23</v>
      </c>
      <c r="D365" s="1" t="s">
        <v>55</v>
      </c>
      <c r="E365" s="1" t="s">
        <v>108</v>
      </c>
      <c r="F365" s="1" t="s">
        <v>76</v>
      </c>
      <c r="G365" s="2">
        <v>45888</v>
      </c>
      <c r="H365" s="1" t="s">
        <v>58</v>
      </c>
    </row>
    <row r="366" spans="1:8">
      <c r="A366" s="1" t="s">
        <v>679</v>
      </c>
      <c r="B366" s="1" t="s">
        <v>300</v>
      </c>
      <c r="C366" s="1">
        <v>22</v>
      </c>
      <c r="D366" s="1" t="s">
        <v>55</v>
      </c>
      <c r="E366" s="1" t="s">
        <v>99</v>
      </c>
      <c r="F366" s="1" t="s">
        <v>76</v>
      </c>
      <c r="G366" s="2">
        <v>45736</v>
      </c>
      <c r="H366" s="1" t="s">
        <v>58</v>
      </c>
    </row>
    <row r="367" spans="1:8">
      <c r="A367" s="1" t="s">
        <v>680</v>
      </c>
      <c r="B367" s="1" t="s">
        <v>681</v>
      </c>
      <c r="C367" s="1">
        <v>46</v>
      </c>
      <c r="D367" s="1" t="s">
        <v>55</v>
      </c>
      <c r="E367" s="1" t="s">
        <v>183</v>
      </c>
      <c r="F367" s="1" t="s">
        <v>184</v>
      </c>
      <c r="G367" s="2">
        <v>45313</v>
      </c>
      <c r="H367" s="1" t="s">
        <v>63</v>
      </c>
    </row>
    <row r="368" spans="1:8">
      <c r="A368" s="1" t="s">
        <v>682</v>
      </c>
      <c r="B368" s="1" t="s">
        <v>192</v>
      </c>
      <c r="C368" s="1">
        <v>45</v>
      </c>
      <c r="D368" s="1" t="s">
        <v>55</v>
      </c>
      <c r="E368" s="1" t="s">
        <v>111</v>
      </c>
      <c r="F368" s="1" t="s">
        <v>62</v>
      </c>
      <c r="G368" s="2">
        <v>45582</v>
      </c>
      <c r="H368" s="1" t="s">
        <v>63</v>
      </c>
    </row>
    <row r="369" spans="1:8">
      <c r="A369" s="1" t="s">
        <v>683</v>
      </c>
      <c r="B369" s="1" t="s">
        <v>110</v>
      </c>
      <c r="C369" s="1">
        <v>28</v>
      </c>
      <c r="D369" s="1" t="s">
        <v>74</v>
      </c>
      <c r="E369" s="1" t="s">
        <v>75</v>
      </c>
      <c r="F369" s="1" t="s">
        <v>76</v>
      </c>
      <c r="G369" s="2">
        <v>45776</v>
      </c>
      <c r="H369" s="1" t="s">
        <v>63</v>
      </c>
    </row>
    <row r="370" spans="1:8">
      <c r="A370" s="1" t="s">
        <v>684</v>
      </c>
      <c r="B370" s="1" t="s">
        <v>586</v>
      </c>
      <c r="C370" s="1">
        <v>18</v>
      </c>
      <c r="D370" s="1" t="s">
        <v>55</v>
      </c>
      <c r="E370" s="1" t="s">
        <v>137</v>
      </c>
      <c r="F370" s="1" t="s">
        <v>138</v>
      </c>
      <c r="G370" s="2">
        <v>45597</v>
      </c>
      <c r="H370" s="1" t="s">
        <v>58</v>
      </c>
    </row>
    <row r="371" spans="1:8">
      <c r="A371" s="1" t="s">
        <v>685</v>
      </c>
      <c r="B371" s="1" t="s">
        <v>686</v>
      </c>
      <c r="C371" s="1">
        <v>60</v>
      </c>
      <c r="D371" s="1" t="s">
        <v>74</v>
      </c>
      <c r="E371" s="1" t="s">
        <v>75</v>
      </c>
      <c r="F371" s="1" t="s">
        <v>76</v>
      </c>
      <c r="G371" s="2">
        <v>45925</v>
      </c>
      <c r="H371" s="1" t="s">
        <v>63</v>
      </c>
    </row>
    <row r="372" spans="1:8">
      <c r="A372" s="1" t="s">
        <v>687</v>
      </c>
      <c r="B372" s="1" t="s">
        <v>339</v>
      </c>
      <c r="C372" s="1">
        <v>36</v>
      </c>
      <c r="D372" s="1" t="s">
        <v>74</v>
      </c>
      <c r="E372" s="1" t="s">
        <v>137</v>
      </c>
      <c r="F372" s="1" t="s">
        <v>138</v>
      </c>
      <c r="G372" s="2">
        <v>45419</v>
      </c>
      <c r="H372" s="1" t="s">
        <v>58</v>
      </c>
    </row>
    <row r="373" spans="1:8">
      <c r="A373" s="1" t="s">
        <v>688</v>
      </c>
      <c r="B373" s="1" t="s">
        <v>689</v>
      </c>
      <c r="C373" s="1">
        <v>26</v>
      </c>
      <c r="D373" s="1" t="s">
        <v>74</v>
      </c>
      <c r="E373" s="1" t="s">
        <v>99</v>
      </c>
      <c r="F373" s="1" t="s">
        <v>76</v>
      </c>
      <c r="G373" s="2">
        <v>45916</v>
      </c>
      <c r="H373" s="1" t="s">
        <v>63</v>
      </c>
    </row>
    <row r="374" spans="1:8">
      <c r="A374" s="1" t="s">
        <v>690</v>
      </c>
      <c r="B374" s="1" t="s">
        <v>691</v>
      </c>
      <c r="C374" s="1">
        <v>44</v>
      </c>
      <c r="D374" s="1" t="s">
        <v>55</v>
      </c>
      <c r="E374" s="1" t="s">
        <v>116</v>
      </c>
      <c r="F374" s="1" t="s">
        <v>117</v>
      </c>
      <c r="G374" s="2">
        <v>45564</v>
      </c>
      <c r="H374" s="1" t="s">
        <v>58</v>
      </c>
    </row>
    <row r="375" spans="1:8">
      <c r="A375" s="1" t="s">
        <v>692</v>
      </c>
      <c r="B375" s="1" t="s">
        <v>693</v>
      </c>
      <c r="C375" s="1">
        <v>51</v>
      </c>
      <c r="D375" s="1" t="s">
        <v>55</v>
      </c>
      <c r="E375" s="1" t="s">
        <v>91</v>
      </c>
      <c r="F375" s="1" t="s">
        <v>76</v>
      </c>
      <c r="G375" s="2">
        <v>45733</v>
      </c>
      <c r="H375" s="1" t="s">
        <v>58</v>
      </c>
    </row>
    <row r="376" spans="1:8">
      <c r="A376" s="1" t="s">
        <v>694</v>
      </c>
      <c r="B376" s="1" t="s">
        <v>695</v>
      </c>
      <c r="C376" s="1">
        <v>21</v>
      </c>
      <c r="D376" s="1" t="s">
        <v>74</v>
      </c>
      <c r="E376" s="1" t="s">
        <v>70</v>
      </c>
      <c r="F376" s="1" t="s">
        <v>71</v>
      </c>
      <c r="G376" s="2">
        <v>45794</v>
      </c>
      <c r="H376" s="1" t="s">
        <v>58</v>
      </c>
    </row>
    <row r="377" spans="1:8">
      <c r="A377" s="1" t="s">
        <v>696</v>
      </c>
      <c r="B377" s="1" t="s">
        <v>590</v>
      </c>
      <c r="C377" s="1">
        <v>53</v>
      </c>
      <c r="D377" s="1" t="s">
        <v>55</v>
      </c>
      <c r="E377" s="1" t="s">
        <v>108</v>
      </c>
      <c r="F377" s="1" t="s">
        <v>76</v>
      </c>
      <c r="G377" s="2">
        <v>45421</v>
      </c>
      <c r="H377" s="1" t="s">
        <v>63</v>
      </c>
    </row>
    <row r="378" spans="1:8">
      <c r="A378" s="1" t="s">
        <v>697</v>
      </c>
      <c r="B378" s="1" t="s">
        <v>559</v>
      </c>
      <c r="C378" s="1">
        <v>35</v>
      </c>
      <c r="D378" s="1" t="s">
        <v>55</v>
      </c>
      <c r="E378" s="1" t="s">
        <v>183</v>
      </c>
      <c r="F378" s="1" t="s">
        <v>184</v>
      </c>
      <c r="G378" s="2">
        <v>45423</v>
      </c>
      <c r="H378" s="1" t="s">
        <v>58</v>
      </c>
    </row>
    <row r="379" spans="1:8">
      <c r="A379" s="1" t="s">
        <v>698</v>
      </c>
      <c r="B379" s="1" t="s">
        <v>699</v>
      </c>
      <c r="C379" s="1">
        <v>32</v>
      </c>
      <c r="D379" s="1" t="s">
        <v>55</v>
      </c>
      <c r="E379" s="1" t="s">
        <v>81</v>
      </c>
      <c r="F379" s="1" t="s">
        <v>82</v>
      </c>
      <c r="G379" s="2">
        <v>45888</v>
      </c>
      <c r="H379" s="1" t="s">
        <v>63</v>
      </c>
    </row>
    <row r="380" spans="1:8">
      <c r="A380" s="1" t="s">
        <v>700</v>
      </c>
      <c r="B380" s="1" t="s">
        <v>190</v>
      </c>
      <c r="C380" s="1">
        <v>30</v>
      </c>
      <c r="D380" s="1" t="s">
        <v>74</v>
      </c>
      <c r="E380" s="1" t="s">
        <v>91</v>
      </c>
      <c r="F380" s="1" t="s">
        <v>76</v>
      </c>
      <c r="G380" s="2">
        <v>45773</v>
      </c>
      <c r="H380" s="1" t="s">
        <v>58</v>
      </c>
    </row>
    <row r="381" spans="1:8">
      <c r="A381" s="1" t="s">
        <v>701</v>
      </c>
      <c r="B381" s="1" t="s">
        <v>702</v>
      </c>
      <c r="C381" s="1">
        <v>36</v>
      </c>
      <c r="D381" s="1" t="s">
        <v>74</v>
      </c>
      <c r="E381" s="1" t="s">
        <v>116</v>
      </c>
      <c r="F381" s="1" t="s">
        <v>117</v>
      </c>
      <c r="G381" s="2">
        <v>45681</v>
      </c>
      <c r="H381" s="1" t="s">
        <v>63</v>
      </c>
    </row>
    <row r="382" spans="1:8">
      <c r="A382" s="1" t="s">
        <v>703</v>
      </c>
      <c r="B382" s="1" t="s">
        <v>704</v>
      </c>
      <c r="C382" s="1">
        <v>23</v>
      </c>
      <c r="D382" s="1" t="s">
        <v>55</v>
      </c>
      <c r="E382" s="1" t="s">
        <v>56</v>
      </c>
      <c r="F382" s="1" t="s">
        <v>57</v>
      </c>
      <c r="G382" s="2">
        <v>45884</v>
      </c>
      <c r="H382" s="1" t="s">
        <v>58</v>
      </c>
    </row>
    <row r="383" spans="1:8">
      <c r="A383" s="1" t="s">
        <v>705</v>
      </c>
      <c r="B383" s="1" t="s">
        <v>203</v>
      </c>
      <c r="C383" s="1">
        <v>29</v>
      </c>
      <c r="D383" s="1" t="s">
        <v>74</v>
      </c>
      <c r="E383" s="1" t="s">
        <v>94</v>
      </c>
      <c r="F383" s="1" t="s">
        <v>94</v>
      </c>
      <c r="G383" s="2">
        <v>45616</v>
      </c>
      <c r="H383" s="1" t="s">
        <v>63</v>
      </c>
    </row>
    <row r="384" spans="1:8">
      <c r="A384" s="1" t="s">
        <v>706</v>
      </c>
      <c r="B384" s="1" t="s">
        <v>499</v>
      </c>
      <c r="C384" s="1">
        <v>54</v>
      </c>
      <c r="D384" s="1" t="s">
        <v>55</v>
      </c>
      <c r="E384" s="1" t="s">
        <v>70</v>
      </c>
      <c r="F384" s="1" t="s">
        <v>71</v>
      </c>
      <c r="G384" s="2">
        <v>45360</v>
      </c>
      <c r="H384" s="1" t="s">
        <v>63</v>
      </c>
    </row>
    <row r="385" spans="1:8">
      <c r="A385" s="1" t="s">
        <v>707</v>
      </c>
      <c r="B385" s="1" t="s">
        <v>405</v>
      </c>
      <c r="C385" s="1">
        <v>34</v>
      </c>
      <c r="D385" s="1" t="s">
        <v>55</v>
      </c>
      <c r="E385" s="1" t="s">
        <v>120</v>
      </c>
      <c r="F385" s="1" t="s">
        <v>121</v>
      </c>
      <c r="G385" s="2">
        <v>45951</v>
      </c>
      <c r="H385" s="1" t="s">
        <v>58</v>
      </c>
    </row>
    <row r="386" spans="1:8">
      <c r="A386" s="1" t="s">
        <v>708</v>
      </c>
      <c r="B386" s="1" t="s">
        <v>709</v>
      </c>
      <c r="C386" s="1">
        <v>40</v>
      </c>
      <c r="D386" s="1" t="s">
        <v>74</v>
      </c>
      <c r="E386" s="1" t="s">
        <v>105</v>
      </c>
      <c r="F386" s="1" t="s">
        <v>62</v>
      </c>
      <c r="G386" s="2">
        <v>45739</v>
      </c>
      <c r="H386" s="1" t="s">
        <v>63</v>
      </c>
    </row>
    <row r="387" spans="1:8">
      <c r="A387" s="1" t="s">
        <v>710</v>
      </c>
      <c r="B387" s="1" t="s">
        <v>711</v>
      </c>
      <c r="C387" s="1">
        <v>43</v>
      </c>
      <c r="D387" s="1" t="s">
        <v>55</v>
      </c>
      <c r="E387" s="1" t="s">
        <v>56</v>
      </c>
      <c r="F387" s="1" t="s">
        <v>57</v>
      </c>
      <c r="G387" s="2">
        <v>45819</v>
      </c>
      <c r="H387" s="1" t="s">
        <v>63</v>
      </c>
    </row>
    <row r="388" spans="1:8">
      <c r="A388" s="1" t="s">
        <v>712</v>
      </c>
      <c r="B388" s="1" t="s">
        <v>272</v>
      </c>
      <c r="C388" s="1">
        <v>46</v>
      </c>
      <c r="D388" s="1" t="s">
        <v>55</v>
      </c>
      <c r="E388" s="1" t="s">
        <v>85</v>
      </c>
      <c r="F388" s="1" t="s">
        <v>86</v>
      </c>
      <c r="G388" s="2">
        <v>45908</v>
      </c>
      <c r="H388" s="1" t="s">
        <v>63</v>
      </c>
    </row>
    <row r="389" spans="1:8">
      <c r="A389" s="1" t="s">
        <v>713</v>
      </c>
      <c r="B389" s="1" t="s">
        <v>586</v>
      </c>
      <c r="C389" s="1">
        <v>50</v>
      </c>
      <c r="D389" s="1" t="s">
        <v>55</v>
      </c>
      <c r="E389" s="1" t="s">
        <v>120</v>
      </c>
      <c r="F389" s="1" t="s">
        <v>121</v>
      </c>
      <c r="G389" s="2">
        <v>45456</v>
      </c>
      <c r="H389" s="1" t="s">
        <v>63</v>
      </c>
    </row>
    <row r="390" spans="1:8">
      <c r="A390" s="1" t="s">
        <v>714</v>
      </c>
      <c r="B390" s="1" t="s">
        <v>715</v>
      </c>
      <c r="C390" s="1">
        <v>44</v>
      </c>
      <c r="D390" s="1" t="s">
        <v>74</v>
      </c>
      <c r="E390" s="1" t="s">
        <v>81</v>
      </c>
      <c r="F390" s="1" t="s">
        <v>82</v>
      </c>
      <c r="G390" s="2">
        <v>45779</v>
      </c>
      <c r="H390" s="1" t="s">
        <v>58</v>
      </c>
    </row>
    <row r="391" spans="1:8">
      <c r="A391" s="1" t="s">
        <v>716</v>
      </c>
      <c r="B391" s="1" t="s">
        <v>717</v>
      </c>
      <c r="C391" s="1">
        <v>42</v>
      </c>
      <c r="D391" s="1" t="s">
        <v>74</v>
      </c>
      <c r="E391" s="1" t="s">
        <v>183</v>
      </c>
      <c r="F391" s="1" t="s">
        <v>184</v>
      </c>
      <c r="G391" s="2">
        <v>45717</v>
      </c>
      <c r="H391" s="1" t="s">
        <v>58</v>
      </c>
    </row>
    <row r="392" spans="1:8">
      <c r="A392" s="1" t="s">
        <v>718</v>
      </c>
      <c r="B392" s="1" t="s">
        <v>719</v>
      </c>
      <c r="C392" s="1">
        <v>27</v>
      </c>
      <c r="D392" s="1" t="s">
        <v>74</v>
      </c>
      <c r="E392" s="1" t="s">
        <v>111</v>
      </c>
      <c r="F392" s="1" t="s">
        <v>62</v>
      </c>
      <c r="G392" s="2">
        <v>45556</v>
      </c>
      <c r="H392" s="1" t="s">
        <v>58</v>
      </c>
    </row>
    <row r="393" spans="1:8">
      <c r="A393" s="1" t="s">
        <v>720</v>
      </c>
      <c r="B393" s="1" t="s">
        <v>721</v>
      </c>
      <c r="C393" s="1">
        <v>40</v>
      </c>
      <c r="D393" s="1" t="s">
        <v>74</v>
      </c>
      <c r="E393" s="1" t="s">
        <v>91</v>
      </c>
      <c r="F393" s="1" t="s">
        <v>76</v>
      </c>
      <c r="G393" s="2">
        <v>45903</v>
      </c>
      <c r="H393" s="1" t="s">
        <v>58</v>
      </c>
    </row>
    <row r="394" spans="1:8">
      <c r="A394" s="1" t="s">
        <v>722</v>
      </c>
      <c r="B394" s="1" t="s">
        <v>65</v>
      </c>
      <c r="C394" s="1">
        <v>38</v>
      </c>
      <c r="D394" s="1" t="s">
        <v>55</v>
      </c>
      <c r="E394" s="1" t="s">
        <v>120</v>
      </c>
      <c r="F394" s="1" t="s">
        <v>121</v>
      </c>
      <c r="G394" s="2">
        <v>45633</v>
      </c>
      <c r="H394" s="1" t="s">
        <v>58</v>
      </c>
    </row>
    <row r="395" spans="1:8">
      <c r="A395" s="1" t="s">
        <v>723</v>
      </c>
      <c r="B395" s="1" t="s">
        <v>136</v>
      </c>
      <c r="C395" s="1">
        <v>38</v>
      </c>
      <c r="D395" s="1" t="s">
        <v>55</v>
      </c>
      <c r="E395" s="1" t="s">
        <v>61</v>
      </c>
      <c r="F395" s="1" t="s">
        <v>62</v>
      </c>
      <c r="G395" s="2">
        <v>45569</v>
      </c>
      <c r="H395" s="1" t="s">
        <v>58</v>
      </c>
    </row>
    <row r="396" spans="1:8">
      <c r="A396" s="1" t="s">
        <v>724</v>
      </c>
      <c r="B396" s="1" t="s">
        <v>334</v>
      </c>
      <c r="C396" s="1">
        <v>60</v>
      </c>
      <c r="D396" s="1" t="s">
        <v>55</v>
      </c>
      <c r="E396" s="1" t="s">
        <v>81</v>
      </c>
      <c r="F396" s="1" t="s">
        <v>82</v>
      </c>
      <c r="G396" s="2">
        <v>45730</v>
      </c>
      <c r="H396" s="1" t="s">
        <v>63</v>
      </c>
    </row>
    <row r="397" spans="1:8">
      <c r="A397" s="1" t="s">
        <v>725</v>
      </c>
      <c r="B397" s="1" t="s">
        <v>609</v>
      </c>
      <c r="C397" s="1">
        <v>30</v>
      </c>
      <c r="D397" s="1" t="s">
        <v>55</v>
      </c>
      <c r="E397" s="1" t="s">
        <v>91</v>
      </c>
      <c r="F397" s="1" t="s">
        <v>76</v>
      </c>
      <c r="G397" s="2">
        <v>45448</v>
      </c>
      <c r="H397" s="1" t="s">
        <v>63</v>
      </c>
    </row>
    <row r="398" spans="1:8">
      <c r="A398" s="1" t="s">
        <v>726</v>
      </c>
      <c r="B398" s="1" t="s">
        <v>727</v>
      </c>
      <c r="C398" s="1">
        <v>54</v>
      </c>
      <c r="D398" s="1" t="s">
        <v>55</v>
      </c>
      <c r="E398" s="1" t="s">
        <v>128</v>
      </c>
      <c r="F398" s="1" t="s">
        <v>57</v>
      </c>
      <c r="G398" s="2">
        <v>45713</v>
      </c>
      <c r="H398" s="1" t="s">
        <v>58</v>
      </c>
    </row>
    <row r="399" spans="1:8">
      <c r="A399" s="1" t="s">
        <v>728</v>
      </c>
      <c r="B399" s="1" t="s">
        <v>729</v>
      </c>
      <c r="C399" s="1">
        <v>50</v>
      </c>
      <c r="D399" s="1" t="s">
        <v>74</v>
      </c>
      <c r="E399" s="1" t="s">
        <v>66</v>
      </c>
      <c r="F399" s="1" t="s">
        <v>67</v>
      </c>
      <c r="G399" s="2">
        <v>45542</v>
      </c>
      <c r="H399" s="1" t="s">
        <v>58</v>
      </c>
    </row>
    <row r="400" spans="1:8">
      <c r="A400" s="1" t="s">
        <v>730</v>
      </c>
      <c r="B400" s="1" t="s">
        <v>205</v>
      </c>
      <c r="C400" s="1">
        <v>41</v>
      </c>
      <c r="D400" s="1" t="s">
        <v>55</v>
      </c>
      <c r="E400" s="1" t="s">
        <v>70</v>
      </c>
      <c r="F400" s="1" t="s">
        <v>71</v>
      </c>
      <c r="G400" s="2">
        <v>45900</v>
      </c>
      <c r="H400" s="1" t="s">
        <v>63</v>
      </c>
    </row>
    <row r="401" spans="1:8">
      <c r="A401" s="1" t="s">
        <v>731</v>
      </c>
      <c r="B401" s="1" t="s">
        <v>732</v>
      </c>
      <c r="C401" s="1">
        <v>28</v>
      </c>
      <c r="D401" s="1" t="s">
        <v>55</v>
      </c>
      <c r="E401" s="1" t="s">
        <v>61</v>
      </c>
      <c r="F401" s="1" t="s">
        <v>62</v>
      </c>
      <c r="G401" s="2">
        <v>45821</v>
      </c>
      <c r="H401" s="1" t="s">
        <v>58</v>
      </c>
    </row>
    <row r="402" spans="1:8">
      <c r="A402" s="1" t="s">
        <v>733</v>
      </c>
      <c r="B402" s="1" t="s">
        <v>734</v>
      </c>
      <c r="C402" s="1">
        <v>34</v>
      </c>
      <c r="D402" s="1" t="s">
        <v>55</v>
      </c>
      <c r="E402" s="1" t="s">
        <v>137</v>
      </c>
      <c r="F402" s="1" t="s">
        <v>138</v>
      </c>
      <c r="G402" s="2">
        <v>45618</v>
      </c>
      <c r="H402" s="1" t="s">
        <v>58</v>
      </c>
    </row>
    <row r="403" spans="1:8">
      <c r="A403" s="1" t="s">
        <v>735</v>
      </c>
      <c r="B403" s="1" t="s">
        <v>607</v>
      </c>
      <c r="C403" s="1">
        <v>21</v>
      </c>
      <c r="D403" s="1" t="s">
        <v>55</v>
      </c>
      <c r="E403" s="1" t="s">
        <v>56</v>
      </c>
      <c r="F403" s="1" t="s">
        <v>57</v>
      </c>
      <c r="G403" s="2">
        <v>45388</v>
      </c>
      <c r="H403" s="1" t="s">
        <v>58</v>
      </c>
    </row>
    <row r="404" spans="1:8">
      <c r="A404" s="1" t="s">
        <v>736</v>
      </c>
      <c r="B404" s="1" t="s">
        <v>737</v>
      </c>
      <c r="C404" s="1">
        <v>42</v>
      </c>
      <c r="D404" s="1" t="s">
        <v>74</v>
      </c>
      <c r="E404" s="1" t="s">
        <v>91</v>
      </c>
      <c r="F404" s="1" t="s">
        <v>76</v>
      </c>
      <c r="G404" s="2">
        <v>45804</v>
      </c>
      <c r="H404" s="1" t="s">
        <v>63</v>
      </c>
    </row>
    <row r="405" spans="1:8">
      <c r="A405" s="1" t="s">
        <v>738</v>
      </c>
      <c r="B405" s="1" t="s">
        <v>739</v>
      </c>
      <c r="C405" s="1">
        <v>47</v>
      </c>
      <c r="D405" s="1" t="s">
        <v>55</v>
      </c>
      <c r="E405" s="1" t="s">
        <v>75</v>
      </c>
      <c r="F405" s="1" t="s">
        <v>76</v>
      </c>
      <c r="G405" s="2">
        <v>45507</v>
      </c>
      <c r="H405" s="1" t="s">
        <v>63</v>
      </c>
    </row>
    <row r="406" spans="1:8">
      <c r="A406" s="1" t="s">
        <v>740</v>
      </c>
      <c r="B406" s="1" t="s">
        <v>741</v>
      </c>
      <c r="C406" s="1">
        <v>26</v>
      </c>
      <c r="D406" s="1" t="s">
        <v>55</v>
      </c>
      <c r="E406" s="1" t="s">
        <v>75</v>
      </c>
      <c r="F406" s="1" t="s">
        <v>76</v>
      </c>
      <c r="G406" s="2">
        <v>45423</v>
      </c>
      <c r="H406" s="1" t="s">
        <v>58</v>
      </c>
    </row>
    <row r="407" spans="1:8">
      <c r="A407" s="1" t="s">
        <v>742</v>
      </c>
      <c r="B407" s="1" t="s">
        <v>743</v>
      </c>
      <c r="C407" s="1">
        <v>38</v>
      </c>
      <c r="D407" s="1" t="s">
        <v>74</v>
      </c>
      <c r="E407" s="1" t="s">
        <v>91</v>
      </c>
      <c r="F407" s="1" t="s">
        <v>76</v>
      </c>
      <c r="G407" s="2">
        <v>45551</v>
      </c>
      <c r="H407" s="1" t="s">
        <v>63</v>
      </c>
    </row>
    <row r="408" spans="1:8">
      <c r="A408" s="1" t="s">
        <v>744</v>
      </c>
      <c r="B408" s="1" t="s">
        <v>347</v>
      </c>
      <c r="C408" s="1">
        <v>37</v>
      </c>
      <c r="D408" s="1" t="s">
        <v>55</v>
      </c>
      <c r="E408" s="1" t="s">
        <v>183</v>
      </c>
      <c r="F408" s="1" t="s">
        <v>184</v>
      </c>
      <c r="G408" s="2">
        <v>45416</v>
      </c>
      <c r="H408" s="1" t="s">
        <v>63</v>
      </c>
    </row>
    <row r="409" spans="1:8">
      <c r="A409" s="1" t="s">
        <v>745</v>
      </c>
      <c r="B409" s="1" t="s">
        <v>217</v>
      </c>
      <c r="C409" s="1">
        <v>36</v>
      </c>
      <c r="D409" s="1" t="s">
        <v>55</v>
      </c>
      <c r="E409" s="1" t="s">
        <v>61</v>
      </c>
      <c r="F409" s="1" t="s">
        <v>62</v>
      </c>
      <c r="G409" s="2">
        <v>45373</v>
      </c>
      <c r="H409" s="1" t="s">
        <v>63</v>
      </c>
    </row>
    <row r="410" spans="1:8">
      <c r="A410" s="1" t="s">
        <v>746</v>
      </c>
      <c r="B410" s="1" t="s">
        <v>651</v>
      </c>
      <c r="C410" s="1">
        <v>36</v>
      </c>
      <c r="D410" s="1" t="s">
        <v>55</v>
      </c>
      <c r="E410" s="1" t="s">
        <v>70</v>
      </c>
      <c r="F410" s="1" t="s">
        <v>71</v>
      </c>
      <c r="G410" s="2">
        <v>45574</v>
      </c>
      <c r="H410" s="1" t="s">
        <v>63</v>
      </c>
    </row>
    <row r="411" spans="1:8">
      <c r="A411" s="1" t="s">
        <v>747</v>
      </c>
      <c r="B411" s="1" t="s">
        <v>192</v>
      </c>
      <c r="C411" s="1">
        <v>29</v>
      </c>
      <c r="D411" s="1" t="s">
        <v>74</v>
      </c>
      <c r="E411" s="1" t="s">
        <v>183</v>
      </c>
      <c r="F411" s="1" t="s">
        <v>184</v>
      </c>
      <c r="G411" s="2">
        <v>45350</v>
      </c>
      <c r="H411" s="1" t="s">
        <v>63</v>
      </c>
    </row>
    <row r="412" spans="1:8">
      <c r="A412" s="1" t="s">
        <v>748</v>
      </c>
      <c r="B412" s="1" t="s">
        <v>366</v>
      </c>
      <c r="C412" s="1">
        <v>54</v>
      </c>
      <c r="D412" s="1" t="s">
        <v>74</v>
      </c>
      <c r="E412" s="1" t="s">
        <v>120</v>
      </c>
      <c r="F412" s="1" t="s">
        <v>121</v>
      </c>
      <c r="G412" s="2">
        <v>45835</v>
      </c>
      <c r="H412" s="1" t="s">
        <v>58</v>
      </c>
    </row>
    <row r="413" spans="1:8">
      <c r="A413" s="1" t="s">
        <v>749</v>
      </c>
      <c r="B413" s="1" t="s">
        <v>660</v>
      </c>
      <c r="C413" s="1">
        <v>59</v>
      </c>
      <c r="D413" s="1" t="s">
        <v>74</v>
      </c>
      <c r="E413" s="1" t="s">
        <v>75</v>
      </c>
      <c r="F413" s="1" t="s">
        <v>76</v>
      </c>
      <c r="G413" s="2">
        <v>45452</v>
      </c>
      <c r="H413" s="1" t="s">
        <v>58</v>
      </c>
    </row>
    <row r="414" spans="1:8">
      <c r="A414" s="1" t="s">
        <v>750</v>
      </c>
      <c r="B414" s="1" t="s">
        <v>751</v>
      </c>
      <c r="C414" s="1">
        <v>34</v>
      </c>
      <c r="D414" s="1" t="s">
        <v>55</v>
      </c>
      <c r="E414" s="1" t="s">
        <v>99</v>
      </c>
      <c r="F414" s="1" t="s">
        <v>76</v>
      </c>
      <c r="G414" s="2">
        <v>45575</v>
      </c>
      <c r="H414" s="1" t="s">
        <v>63</v>
      </c>
    </row>
    <row r="415" spans="1:8">
      <c r="A415" s="1" t="s">
        <v>752</v>
      </c>
      <c r="B415" s="1" t="s">
        <v>753</v>
      </c>
      <c r="C415" s="1">
        <v>54</v>
      </c>
      <c r="D415" s="1" t="s">
        <v>74</v>
      </c>
      <c r="E415" s="1" t="s">
        <v>108</v>
      </c>
      <c r="F415" s="1" t="s">
        <v>76</v>
      </c>
      <c r="G415" s="2">
        <v>45397</v>
      </c>
      <c r="H415" s="1" t="s">
        <v>63</v>
      </c>
    </row>
    <row r="416" spans="1:8">
      <c r="A416" s="1" t="s">
        <v>754</v>
      </c>
      <c r="B416" s="1" t="s">
        <v>300</v>
      </c>
      <c r="C416" s="1">
        <v>56</v>
      </c>
      <c r="D416" s="1" t="s">
        <v>55</v>
      </c>
      <c r="E416" s="1" t="s">
        <v>61</v>
      </c>
      <c r="F416" s="1" t="s">
        <v>62</v>
      </c>
      <c r="G416" s="2">
        <v>45396</v>
      </c>
      <c r="H416" s="1" t="s">
        <v>63</v>
      </c>
    </row>
    <row r="417" spans="1:8">
      <c r="A417" s="1" t="s">
        <v>755</v>
      </c>
      <c r="B417" s="1" t="s">
        <v>295</v>
      </c>
      <c r="C417" s="1">
        <v>45</v>
      </c>
      <c r="D417" s="1" t="s">
        <v>55</v>
      </c>
      <c r="E417" s="1" t="s">
        <v>99</v>
      </c>
      <c r="F417" s="1" t="s">
        <v>76</v>
      </c>
      <c r="G417" s="2">
        <v>45730</v>
      </c>
      <c r="H417" s="1" t="s">
        <v>63</v>
      </c>
    </row>
    <row r="418" spans="1:8">
      <c r="A418" s="1" t="s">
        <v>756</v>
      </c>
      <c r="B418" s="1" t="s">
        <v>104</v>
      </c>
      <c r="C418" s="1">
        <v>58</v>
      </c>
      <c r="D418" s="1" t="s">
        <v>55</v>
      </c>
      <c r="E418" s="1" t="s">
        <v>61</v>
      </c>
      <c r="F418" s="1" t="s">
        <v>62</v>
      </c>
      <c r="G418" s="2">
        <v>45519</v>
      </c>
      <c r="H418" s="1" t="s">
        <v>63</v>
      </c>
    </row>
    <row r="419" spans="1:8">
      <c r="A419" s="1" t="s">
        <v>757</v>
      </c>
      <c r="B419" s="1" t="s">
        <v>758</v>
      </c>
      <c r="C419" s="1">
        <v>52</v>
      </c>
      <c r="D419" s="1" t="s">
        <v>55</v>
      </c>
      <c r="E419" s="1" t="s">
        <v>128</v>
      </c>
      <c r="F419" s="1" t="s">
        <v>57</v>
      </c>
      <c r="G419" s="2">
        <v>45873</v>
      </c>
      <c r="H419" s="1" t="s">
        <v>58</v>
      </c>
    </row>
    <row r="420" spans="1:8">
      <c r="A420" s="1" t="s">
        <v>759</v>
      </c>
      <c r="B420" s="1" t="s">
        <v>282</v>
      </c>
      <c r="C420" s="1">
        <v>35</v>
      </c>
      <c r="D420" s="1" t="s">
        <v>55</v>
      </c>
      <c r="E420" s="1" t="s">
        <v>61</v>
      </c>
      <c r="F420" s="1" t="s">
        <v>62</v>
      </c>
      <c r="G420" s="2">
        <v>45609</v>
      </c>
      <c r="H420" s="1" t="s">
        <v>63</v>
      </c>
    </row>
    <row r="421" spans="1:8">
      <c r="A421" s="1" t="s">
        <v>760</v>
      </c>
      <c r="B421" s="1" t="s">
        <v>96</v>
      </c>
      <c r="C421" s="1">
        <v>31</v>
      </c>
      <c r="D421" s="1" t="s">
        <v>74</v>
      </c>
      <c r="E421" s="1" t="s">
        <v>70</v>
      </c>
      <c r="F421" s="1" t="s">
        <v>71</v>
      </c>
      <c r="G421" s="2">
        <v>45755</v>
      </c>
      <c r="H421" s="1" t="s">
        <v>63</v>
      </c>
    </row>
    <row r="422" spans="1:8">
      <c r="A422" s="1" t="s">
        <v>761</v>
      </c>
      <c r="B422" s="1" t="s">
        <v>194</v>
      </c>
      <c r="C422" s="1">
        <v>52</v>
      </c>
      <c r="D422" s="1" t="s">
        <v>74</v>
      </c>
      <c r="E422" s="1" t="s">
        <v>91</v>
      </c>
      <c r="F422" s="1" t="s">
        <v>76</v>
      </c>
      <c r="G422" s="2">
        <v>45890</v>
      </c>
      <c r="H422" s="1" t="s">
        <v>63</v>
      </c>
    </row>
    <row r="423" spans="1:8">
      <c r="A423" s="1" t="s">
        <v>762</v>
      </c>
      <c r="B423" s="1" t="s">
        <v>763</v>
      </c>
      <c r="C423" s="1">
        <v>58</v>
      </c>
      <c r="D423" s="1" t="s">
        <v>55</v>
      </c>
      <c r="E423" s="1" t="s">
        <v>91</v>
      </c>
      <c r="F423" s="1" t="s">
        <v>76</v>
      </c>
      <c r="G423" s="2">
        <v>45763</v>
      </c>
      <c r="H423" s="1" t="s">
        <v>63</v>
      </c>
    </row>
    <row r="424" spans="1:8">
      <c r="A424" s="1" t="s">
        <v>764</v>
      </c>
      <c r="B424" s="1" t="s">
        <v>623</v>
      </c>
      <c r="C424" s="1">
        <v>24</v>
      </c>
      <c r="D424" s="1" t="s">
        <v>55</v>
      </c>
      <c r="E424" s="1" t="s">
        <v>137</v>
      </c>
      <c r="F424" s="1" t="s">
        <v>138</v>
      </c>
      <c r="G424" s="2">
        <v>45347</v>
      </c>
      <c r="H424" s="1" t="s">
        <v>63</v>
      </c>
    </row>
    <row r="425" spans="1:8">
      <c r="A425" s="1" t="s">
        <v>765</v>
      </c>
      <c r="B425" s="1" t="s">
        <v>691</v>
      </c>
      <c r="C425" s="1">
        <v>58</v>
      </c>
      <c r="D425" s="1" t="s">
        <v>55</v>
      </c>
      <c r="E425" s="1" t="s">
        <v>81</v>
      </c>
      <c r="F425" s="1" t="s">
        <v>82</v>
      </c>
      <c r="G425" s="2">
        <v>45916</v>
      </c>
      <c r="H425" s="1" t="s">
        <v>58</v>
      </c>
    </row>
    <row r="426" spans="1:8">
      <c r="A426" s="1" t="s">
        <v>766</v>
      </c>
      <c r="B426" s="1" t="s">
        <v>533</v>
      </c>
      <c r="C426" s="1">
        <v>30</v>
      </c>
      <c r="D426" s="1" t="s">
        <v>55</v>
      </c>
      <c r="E426" s="1" t="s">
        <v>111</v>
      </c>
      <c r="F426" s="1" t="s">
        <v>62</v>
      </c>
      <c r="G426" s="2">
        <v>45304</v>
      </c>
      <c r="H426" s="1" t="s">
        <v>63</v>
      </c>
    </row>
    <row r="427" spans="1:8">
      <c r="A427" s="1" t="s">
        <v>767</v>
      </c>
      <c r="B427" s="1" t="s">
        <v>768</v>
      </c>
      <c r="C427" s="1">
        <v>35</v>
      </c>
      <c r="D427" s="1" t="s">
        <v>55</v>
      </c>
      <c r="E427" s="1" t="s">
        <v>75</v>
      </c>
      <c r="F427" s="1" t="s">
        <v>76</v>
      </c>
      <c r="G427" s="2">
        <v>45731</v>
      </c>
      <c r="H427" s="1" t="s">
        <v>58</v>
      </c>
    </row>
    <row r="428" spans="1:8">
      <c r="A428" s="1" t="s">
        <v>769</v>
      </c>
      <c r="B428" s="1" t="s">
        <v>770</v>
      </c>
      <c r="C428" s="1">
        <v>54</v>
      </c>
      <c r="D428" s="1" t="s">
        <v>55</v>
      </c>
      <c r="E428" s="1" t="s">
        <v>102</v>
      </c>
      <c r="F428" s="1" t="s">
        <v>67</v>
      </c>
      <c r="G428" s="2">
        <v>45309</v>
      </c>
      <c r="H428" s="1" t="s">
        <v>63</v>
      </c>
    </row>
    <row r="429" spans="1:8">
      <c r="A429" s="1" t="s">
        <v>771</v>
      </c>
      <c r="B429" s="1" t="s">
        <v>772</v>
      </c>
      <c r="C429" s="1">
        <v>30</v>
      </c>
      <c r="D429" s="1" t="s">
        <v>74</v>
      </c>
      <c r="E429" s="1" t="s">
        <v>75</v>
      </c>
      <c r="F429" s="1" t="s">
        <v>76</v>
      </c>
      <c r="G429" s="2">
        <v>45404</v>
      </c>
      <c r="H429" s="1" t="s">
        <v>63</v>
      </c>
    </row>
    <row r="430" spans="1:8">
      <c r="A430" s="1" t="s">
        <v>773</v>
      </c>
      <c r="B430" s="1" t="s">
        <v>729</v>
      </c>
      <c r="C430" s="1">
        <v>53</v>
      </c>
      <c r="D430" s="1" t="s">
        <v>55</v>
      </c>
      <c r="E430" s="1" t="s">
        <v>108</v>
      </c>
      <c r="F430" s="1" t="s">
        <v>76</v>
      </c>
      <c r="G430" s="2">
        <v>45520</v>
      </c>
      <c r="H430" s="1" t="s">
        <v>58</v>
      </c>
    </row>
    <row r="431" spans="1:8">
      <c r="A431" s="1" t="s">
        <v>774</v>
      </c>
      <c r="B431" s="1" t="s">
        <v>751</v>
      </c>
      <c r="C431" s="1">
        <v>48</v>
      </c>
      <c r="D431" s="1" t="s">
        <v>55</v>
      </c>
      <c r="E431" s="1" t="s">
        <v>56</v>
      </c>
      <c r="F431" s="1" t="s">
        <v>57</v>
      </c>
      <c r="G431" s="2">
        <v>45462</v>
      </c>
      <c r="H431" s="1" t="s">
        <v>63</v>
      </c>
    </row>
    <row r="432" spans="1:8">
      <c r="A432" s="1" t="s">
        <v>775</v>
      </c>
      <c r="B432" s="1" t="s">
        <v>262</v>
      </c>
      <c r="C432" s="1">
        <v>19</v>
      </c>
      <c r="D432" s="1" t="s">
        <v>55</v>
      </c>
      <c r="E432" s="1" t="s">
        <v>108</v>
      </c>
      <c r="F432" s="1" t="s">
        <v>76</v>
      </c>
      <c r="G432" s="2">
        <v>45586</v>
      </c>
      <c r="H432" s="1" t="s">
        <v>63</v>
      </c>
    </row>
    <row r="433" spans="1:8">
      <c r="A433" s="1" t="s">
        <v>776</v>
      </c>
      <c r="B433" s="1" t="s">
        <v>190</v>
      </c>
      <c r="C433" s="1">
        <v>33</v>
      </c>
      <c r="D433" s="1" t="s">
        <v>55</v>
      </c>
      <c r="E433" s="1" t="s">
        <v>111</v>
      </c>
      <c r="F433" s="1" t="s">
        <v>62</v>
      </c>
      <c r="G433" s="2">
        <v>45480</v>
      </c>
      <c r="H433" s="1" t="s">
        <v>63</v>
      </c>
    </row>
    <row r="434" spans="1:8">
      <c r="A434" s="1" t="s">
        <v>777</v>
      </c>
      <c r="B434" s="1" t="s">
        <v>278</v>
      </c>
      <c r="C434" s="1">
        <v>26</v>
      </c>
      <c r="D434" s="1" t="s">
        <v>55</v>
      </c>
      <c r="E434" s="1" t="s">
        <v>105</v>
      </c>
      <c r="F434" s="1" t="s">
        <v>62</v>
      </c>
      <c r="G434" s="2">
        <v>45717</v>
      </c>
      <c r="H434" s="1" t="s">
        <v>58</v>
      </c>
    </row>
    <row r="435" spans="1:8">
      <c r="A435" s="1" t="s">
        <v>778</v>
      </c>
      <c r="B435" s="1" t="s">
        <v>717</v>
      </c>
      <c r="C435" s="1">
        <v>26</v>
      </c>
      <c r="D435" s="1" t="s">
        <v>74</v>
      </c>
      <c r="E435" s="1" t="s">
        <v>111</v>
      </c>
      <c r="F435" s="1" t="s">
        <v>62</v>
      </c>
      <c r="G435" s="2">
        <v>45370</v>
      </c>
      <c r="H435" s="1" t="s">
        <v>63</v>
      </c>
    </row>
    <row r="436" spans="1:8">
      <c r="A436" s="1" t="s">
        <v>779</v>
      </c>
      <c r="B436" s="1" t="s">
        <v>98</v>
      </c>
      <c r="C436" s="1">
        <v>55</v>
      </c>
      <c r="D436" s="1" t="s">
        <v>55</v>
      </c>
      <c r="E436" s="1" t="s">
        <v>61</v>
      </c>
      <c r="F436" s="1" t="s">
        <v>62</v>
      </c>
      <c r="G436" s="2">
        <v>45949</v>
      </c>
      <c r="H436" s="1" t="s">
        <v>63</v>
      </c>
    </row>
    <row r="437" spans="1:8">
      <c r="A437" s="1" t="s">
        <v>780</v>
      </c>
      <c r="B437" s="1" t="s">
        <v>781</v>
      </c>
      <c r="C437" s="1">
        <v>28</v>
      </c>
      <c r="D437" s="1" t="s">
        <v>74</v>
      </c>
      <c r="E437" s="1" t="s">
        <v>70</v>
      </c>
      <c r="F437" s="1" t="s">
        <v>71</v>
      </c>
      <c r="G437" s="2">
        <v>45473</v>
      </c>
      <c r="H437" s="1" t="s">
        <v>63</v>
      </c>
    </row>
    <row r="438" spans="1:8">
      <c r="A438" s="1" t="s">
        <v>782</v>
      </c>
      <c r="B438" s="1" t="s">
        <v>783</v>
      </c>
      <c r="C438" s="1">
        <v>39</v>
      </c>
      <c r="D438" s="1" t="s">
        <v>55</v>
      </c>
      <c r="E438" s="1" t="s">
        <v>183</v>
      </c>
      <c r="F438" s="1" t="s">
        <v>184</v>
      </c>
      <c r="G438" s="2">
        <v>45790</v>
      </c>
      <c r="H438" s="1" t="s">
        <v>58</v>
      </c>
    </row>
    <row r="439" spans="1:8">
      <c r="A439" s="1" t="s">
        <v>784</v>
      </c>
      <c r="B439" s="1" t="s">
        <v>276</v>
      </c>
      <c r="C439" s="1">
        <v>50</v>
      </c>
      <c r="D439" s="1" t="s">
        <v>55</v>
      </c>
      <c r="E439" s="1" t="s">
        <v>81</v>
      </c>
      <c r="F439" s="1" t="s">
        <v>82</v>
      </c>
      <c r="G439" s="2">
        <v>45362</v>
      </c>
      <c r="H439" s="1" t="s">
        <v>63</v>
      </c>
    </row>
    <row r="440" spans="1:8">
      <c r="A440" s="1" t="s">
        <v>785</v>
      </c>
      <c r="B440" s="1" t="s">
        <v>786</v>
      </c>
      <c r="C440" s="1">
        <v>53</v>
      </c>
      <c r="D440" s="1" t="s">
        <v>55</v>
      </c>
      <c r="E440" s="1" t="s">
        <v>116</v>
      </c>
      <c r="F440" s="1" t="s">
        <v>117</v>
      </c>
      <c r="G440" s="2">
        <v>45539</v>
      </c>
      <c r="H440" s="1" t="s">
        <v>63</v>
      </c>
    </row>
    <row r="441" spans="1:8">
      <c r="A441" s="1" t="s">
        <v>787</v>
      </c>
      <c r="B441" s="1" t="s">
        <v>788</v>
      </c>
      <c r="C441" s="1">
        <v>40</v>
      </c>
      <c r="D441" s="1" t="s">
        <v>74</v>
      </c>
      <c r="E441" s="1" t="s">
        <v>75</v>
      </c>
      <c r="F441" s="1" t="s">
        <v>76</v>
      </c>
      <c r="G441" s="2">
        <v>45437</v>
      </c>
      <c r="H441" s="1" t="s">
        <v>58</v>
      </c>
    </row>
    <row r="442" spans="1:8">
      <c r="A442" s="1" t="s">
        <v>789</v>
      </c>
      <c r="B442" s="1" t="s">
        <v>790</v>
      </c>
      <c r="C442" s="1">
        <v>51</v>
      </c>
      <c r="D442" s="1" t="s">
        <v>55</v>
      </c>
      <c r="E442" s="1" t="s">
        <v>210</v>
      </c>
      <c r="F442" s="1" t="s">
        <v>211</v>
      </c>
      <c r="G442" s="2">
        <v>45909</v>
      </c>
      <c r="H442" s="1" t="s">
        <v>58</v>
      </c>
    </row>
    <row r="443" spans="1:8">
      <c r="A443" s="1" t="s">
        <v>791</v>
      </c>
      <c r="B443" s="1" t="s">
        <v>530</v>
      </c>
      <c r="C443" s="1">
        <v>26</v>
      </c>
      <c r="D443" s="1" t="s">
        <v>74</v>
      </c>
      <c r="E443" s="1" t="s">
        <v>210</v>
      </c>
      <c r="F443" s="1" t="s">
        <v>211</v>
      </c>
      <c r="G443" s="2">
        <v>45587</v>
      </c>
      <c r="H443" s="1" t="s">
        <v>58</v>
      </c>
    </row>
    <row r="444" spans="1:8">
      <c r="A444" s="1" t="s">
        <v>792</v>
      </c>
      <c r="B444" s="1" t="s">
        <v>702</v>
      </c>
      <c r="C444" s="1">
        <v>41</v>
      </c>
      <c r="D444" s="1" t="s">
        <v>55</v>
      </c>
      <c r="E444" s="1" t="s">
        <v>94</v>
      </c>
      <c r="F444" s="1" t="s">
        <v>94</v>
      </c>
      <c r="G444" s="2">
        <v>45873</v>
      </c>
      <c r="H444" s="1" t="s">
        <v>63</v>
      </c>
    </row>
    <row r="445" spans="1:8">
      <c r="A445" s="1" t="s">
        <v>793</v>
      </c>
      <c r="B445" s="1" t="s">
        <v>794</v>
      </c>
      <c r="C445" s="1">
        <v>25</v>
      </c>
      <c r="D445" s="1" t="s">
        <v>74</v>
      </c>
      <c r="E445" s="1" t="s">
        <v>210</v>
      </c>
      <c r="F445" s="1" t="s">
        <v>211</v>
      </c>
      <c r="G445" s="2">
        <v>45761</v>
      </c>
      <c r="H445" s="1" t="s">
        <v>63</v>
      </c>
    </row>
    <row r="446" spans="1:8">
      <c r="A446" s="1" t="s">
        <v>795</v>
      </c>
      <c r="B446" s="1" t="s">
        <v>444</v>
      </c>
      <c r="C446" s="1">
        <v>24</v>
      </c>
      <c r="D446" s="1" t="s">
        <v>55</v>
      </c>
      <c r="E446" s="1" t="s">
        <v>75</v>
      </c>
      <c r="F446" s="1" t="s">
        <v>76</v>
      </c>
      <c r="G446" s="2">
        <v>45797</v>
      </c>
      <c r="H446" s="1" t="s">
        <v>63</v>
      </c>
    </row>
    <row r="447" spans="1:8">
      <c r="A447" s="1" t="s">
        <v>796</v>
      </c>
      <c r="B447" s="1" t="s">
        <v>797</v>
      </c>
      <c r="C447" s="1">
        <v>53</v>
      </c>
      <c r="D447" s="1" t="s">
        <v>74</v>
      </c>
      <c r="E447" s="1" t="s">
        <v>120</v>
      </c>
      <c r="F447" s="1" t="s">
        <v>121</v>
      </c>
      <c r="G447" s="2">
        <v>45484</v>
      </c>
      <c r="H447" s="1" t="s">
        <v>58</v>
      </c>
    </row>
    <row r="448" spans="1:8">
      <c r="A448" s="1" t="s">
        <v>798</v>
      </c>
      <c r="B448" s="1" t="s">
        <v>664</v>
      </c>
      <c r="C448" s="1">
        <v>35</v>
      </c>
      <c r="D448" s="1" t="s">
        <v>55</v>
      </c>
      <c r="E448" s="1" t="s">
        <v>75</v>
      </c>
      <c r="F448" s="1" t="s">
        <v>76</v>
      </c>
      <c r="G448" s="2">
        <v>45359</v>
      </c>
      <c r="H448" s="1" t="s">
        <v>63</v>
      </c>
    </row>
    <row r="449" spans="1:8">
      <c r="A449" s="1" t="s">
        <v>799</v>
      </c>
      <c r="B449" s="1" t="s">
        <v>800</v>
      </c>
      <c r="C449" s="1">
        <v>20</v>
      </c>
      <c r="D449" s="1" t="s">
        <v>74</v>
      </c>
      <c r="E449" s="1" t="s">
        <v>116</v>
      </c>
      <c r="F449" s="1" t="s">
        <v>117</v>
      </c>
      <c r="G449" s="2">
        <v>45785</v>
      </c>
      <c r="H449" s="1" t="s">
        <v>58</v>
      </c>
    </row>
    <row r="450" spans="1:8">
      <c r="A450" s="1" t="s">
        <v>801</v>
      </c>
      <c r="B450" s="1" t="s">
        <v>802</v>
      </c>
      <c r="C450" s="1">
        <v>45</v>
      </c>
      <c r="D450" s="1" t="s">
        <v>55</v>
      </c>
      <c r="E450" s="1" t="s">
        <v>183</v>
      </c>
      <c r="F450" s="1" t="s">
        <v>184</v>
      </c>
      <c r="G450" s="2">
        <v>45343</v>
      </c>
      <c r="H450" s="1" t="s">
        <v>58</v>
      </c>
    </row>
    <row r="451" spans="1:8">
      <c r="A451" s="1" t="s">
        <v>803</v>
      </c>
      <c r="B451" s="1" t="s">
        <v>794</v>
      </c>
      <c r="C451" s="1">
        <v>23</v>
      </c>
      <c r="D451" s="1" t="s">
        <v>55</v>
      </c>
      <c r="E451" s="1" t="s">
        <v>56</v>
      </c>
      <c r="F451" s="1" t="s">
        <v>57</v>
      </c>
      <c r="G451" s="2">
        <v>45654</v>
      </c>
      <c r="H451" s="1" t="s">
        <v>63</v>
      </c>
    </row>
    <row r="452" spans="1:8">
      <c r="A452" s="1" t="s">
        <v>804</v>
      </c>
      <c r="B452" s="1" t="s">
        <v>393</v>
      </c>
      <c r="C452" s="1">
        <v>38</v>
      </c>
      <c r="D452" s="1" t="s">
        <v>55</v>
      </c>
      <c r="E452" s="1" t="s">
        <v>137</v>
      </c>
      <c r="F452" s="1" t="s">
        <v>138</v>
      </c>
      <c r="G452" s="2">
        <v>45765</v>
      </c>
      <c r="H452" s="1" t="s">
        <v>58</v>
      </c>
    </row>
    <row r="453" spans="1:8">
      <c r="A453" s="1" t="s">
        <v>805</v>
      </c>
      <c r="B453" s="1" t="s">
        <v>751</v>
      </c>
      <c r="C453" s="1">
        <v>45</v>
      </c>
      <c r="D453" s="1" t="s">
        <v>74</v>
      </c>
      <c r="E453" s="1" t="s">
        <v>210</v>
      </c>
      <c r="F453" s="1" t="s">
        <v>211</v>
      </c>
      <c r="G453" s="2">
        <v>45812</v>
      </c>
      <c r="H453" s="1" t="s">
        <v>63</v>
      </c>
    </row>
    <row r="454" spans="1:8">
      <c r="A454" s="1" t="s">
        <v>806</v>
      </c>
      <c r="B454" s="1" t="s">
        <v>232</v>
      </c>
      <c r="C454" s="1">
        <v>57</v>
      </c>
      <c r="D454" s="1" t="s">
        <v>55</v>
      </c>
      <c r="E454" s="1" t="s">
        <v>137</v>
      </c>
      <c r="F454" s="1" t="s">
        <v>138</v>
      </c>
      <c r="G454" s="2">
        <v>45722</v>
      </c>
      <c r="H454" s="1" t="s">
        <v>58</v>
      </c>
    </row>
    <row r="455" spans="1:8">
      <c r="A455" s="1" t="s">
        <v>807</v>
      </c>
      <c r="B455" s="1" t="s">
        <v>282</v>
      </c>
      <c r="C455" s="1">
        <v>18</v>
      </c>
      <c r="D455" s="1" t="s">
        <v>74</v>
      </c>
      <c r="E455" s="1" t="s">
        <v>91</v>
      </c>
      <c r="F455" s="1" t="s">
        <v>76</v>
      </c>
      <c r="G455" s="2">
        <v>45589</v>
      </c>
      <c r="H455" s="1" t="s">
        <v>63</v>
      </c>
    </row>
    <row r="456" spans="1:8">
      <c r="A456" s="1" t="s">
        <v>808</v>
      </c>
      <c r="B456" s="1" t="s">
        <v>809</v>
      </c>
      <c r="C456" s="1">
        <v>53</v>
      </c>
      <c r="D456" s="1" t="s">
        <v>55</v>
      </c>
      <c r="E456" s="1" t="s">
        <v>137</v>
      </c>
      <c r="F456" s="1" t="s">
        <v>138</v>
      </c>
      <c r="G456" s="2">
        <v>45726</v>
      </c>
      <c r="H456" s="1" t="s">
        <v>58</v>
      </c>
    </row>
    <row r="457" spans="1:8">
      <c r="A457" s="1" t="s">
        <v>810</v>
      </c>
      <c r="B457" s="1" t="s">
        <v>559</v>
      </c>
      <c r="C457" s="1">
        <v>38</v>
      </c>
      <c r="D457" s="1" t="s">
        <v>55</v>
      </c>
      <c r="E457" s="1" t="s">
        <v>61</v>
      </c>
      <c r="F457" s="1" t="s">
        <v>62</v>
      </c>
      <c r="G457" s="2">
        <v>45489</v>
      </c>
      <c r="H457" s="1" t="s">
        <v>63</v>
      </c>
    </row>
    <row r="458" spans="1:8">
      <c r="A458" s="1" t="s">
        <v>811</v>
      </c>
      <c r="B458" s="1" t="s">
        <v>244</v>
      </c>
      <c r="C458" s="1">
        <v>60</v>
      </c>
      <c r="D458" s="1" t="s">
        <v>55</v>
      </c>
      <c r="E458" s="1" t="s">
        <v>210</v>
      </c>
      <c r="F458" s="1" t="s">
        <v>211</v>
      </c>
      <c r="G458" s="2">
        <v>45419</v>
      </c>
      <c r="H458" s="1" t="s">
        <v>58</v>
      </c>
    </row>
    <row r="459" spans="1:8">
      <c r="A459" s="1" t="s">
        <v>812</v>
      </c>
      <c r="B459" s="1" t="s">
        <v>813</v>
      </c>
      <c r="C459" s="1">
        <v>52</v>
      </c>
      <c r="D459" s="1" t="s">
        <v>74</v>
      </c>
      <c r="E459" s="1" t="s">
        <v>66</v>
      </c>
      <c r="F459" s="1" t="s">
        <v>67</v>
      </c>
      <c r="G459" s="2">
        <v>45823</v>
      </c>
      <c r="H459" s="1" t="s">
        <v>58</v>
      </c>
    </row>
    <row r="460" spans="1:8">
      <c r="A460" s="1" t="s">
        <v>814</v>
      </c>
      <c r="B460" s="1" t="s">
        <v>815</v>
      </c>
      <c r="C460" s="1">
        <v>30</v>
      </c>
      <c r="D460" s="1" t="s">
        <v>74</v>
      </c>
      <c r="E460" s="1" t="s">
        <v>128</v>
      </c>
      <c r="F460" s="1" t="s">
        <v>57</v>
      </c>
      <c r="G460" s="2">
        <v>45702</v>
      </c>
      <c r="H460" s="1" t="s">
        <v>63</v>
      </c>
    </row>
    <row r="461" spans="1:8">
      <c r="A461" s="1" t="s">
        <v>816</v>
      </c>
      <c r="B461" s="1" t="s">
        <v>586</v>
      </c>
      <c r="C461" s="1">
        <v>27</v>
      </c>
      <c r="D461" s="1" t="s">
        <v>74</v>
      </c>
      <c r="E461" s="1" t="s">
        <v>128</v>
      </c>
      <c r="F461" s="1" t="s">
        <v>57</v>
      </c>
      <c r="G461" s="2">
        <v>45356</v>
      </c>
      <c r="H461" s="1" t="s">
        <v>58</v>
      </c>
    </row>
    <row r="462" spans="1:8">
      <c r="A462" s="1" t="s">
        <v>817</v>
      </c>
      <c r="B462" s="1" t="s">
        <v>536</v>
      </c>
      <c r="C462" s="1">
        <v>27</v>
      </c>
      <c r="D462" s="1" t="s">
        <v>55</v>
      </c>
      <c r="E462" s="1" t="s">
        <v>99</v>
      </c>
      <c r="F462" s="1" t="s">
        <v>76</v>
      </c>
      <c r="G462" s="2">
        <v>45532</v>
      </c>
      <c r="H462" s="1" t="s">
        <v>63</v>
      </c>
    </row>
    <row r="463" spans="1:8">
      <c r="A463" s="1" t="s">
        <v>818</v>
      </c>
      <c r="B463" s="1" t="s">
        <v>819</v>
      </c>
      <c r="C463" s="1">
        <v>30</v>
      </c>
      <c r="D463" s="1" t="s">
        <v>74</v>
      </c>
      <c r="E463" s="1" t="s">
        <v>108</v>
      </c>
      <c r="F463" s="1" t="s">
        <v>76</v>
      </c>
      <c r="G463" s="2">
        <v>45660</v>
      </c>
      <c r="H463" s="1" t="s">
        <v>63</v>
      </c>
    </row>
    <row r="464" spans="1:8">
      <c r="A464" s="1" t="s">
        <v>820</v>
      </c>
      <c r="B464" s="1" t="s">
        <v>304</v>
      </c>
      <c r="C464" s="1">
        <v>54</v>
      </c>
      <c r="D464" s="1" t="s">
        <v>74</v>
      </c>
      <c r="E464" s="1" t="s">
        <v>108</v>
      </c>
      <c r="F464" s="1" t="s">
        <v>76</v>
      </c>
      <c r="G464" s="2">
        <v>45827</v>
      </c>
      <c r="H464" s="1" t="s">
        <v>58</v>
      </c>
    </row>
    <row r="465" spans="1:8">
      <c r="A465" s="1" t="s">
        <v>821</v>
      </c>
      <c r="B465" s="1" t="s">
        <v>334</v>
      </c>
      <c r="C465" s="1">
        <v>55</v>
      </c>
      <c r="D465" s="1" t="s">
        <v>55</v>
      </c>
      <c r="E465" s="1" t="s">
        <v>66</v>
      </c>
      <c r="F465" s="1" t="s">
        <v>67</v>
      </c>
      <c r="G465" s="2">
        <v>45675</v>
      </c>
      <c r="H465" s="1" t="s">
        <v>58</v>
      </c>
    </row>
    <row r="466" spans="1:8">
      <c r="A466" s="1" t="s">
        <v>822</v>
      </c>
      <c r="B466" s="1" t="s">
        <v>737</v>
      </c>
      <c r="C466" s="1">
        <v>41</v>
      </c>
      <c r="D466" s="1" t="s">
        <v>74</v>
      </c>
      <c r="E466" s="1" t="s">
        <v>102</v>
      </c>
      <c r="F466" s="1" t="s">
        <v>67</v>
      </c>
      <c r="G466" s="2">
        <v>45722</v>
      </c>
      <c r="H466" s="1" t="s">
        <v>63</v>
      </c>
    </row>
    <row r="467" spans="1:8">
      <c r="A467" s="1" t="s">
        <v>823</v>
      </c>
      <c r="B467" s="1" t="s">
        <v>177</v>
      </c>
      <c r="C467" s="1">
        <v>19</v>
      </c>
      <c r="D467" s="1" t="s">
        <v>74</v>
      </c>
      <c r="E467" s="1" t="s">
        <v>85</v>
      </c>
      <c r="F467" s="1" t="s">
        <v>86</v>
      </c>
      <c r="G467" s="2">
        <v>45374</v>
      </c>
      <c r="H467" s="1" t="s">
        <v>63</v>
      </c>
    </row>
    <row r="468" spans="1:8">
      <c r="A468" s="1" t="s">
        <v>824</v>
      </c>
      <c r="B468" s="1" t="s">
        <v>293</v>
      </c>
      <c r="C468" s="1">
        <v>39</v>
      </c>
      <c r="D468" s="1" t="s">
        <v>74</v>
      </c>
      <c r="E468" s="1" t="s">
        <v>94</v>
      </c>
      <c r="F468" s="1" t="s">
        <v>94</v>
      </c>
      <c r="G468" s="2">
        <v>45902</v>
      </c>
      <c r="H468" s="1" t="s">
        <v>63</v>
      </c>
    </row>
    <row r="469" spans="1:8">
      <c r="A469" s="1" t="s">
        <v>825</v>
      </c>
      <c r="B469" s="1" t="s">
        <v>826</v>
      </c>
      <c r="C469" s="1">
        <v>34</v>
      </c>
      <c r="D469" s="1" t="s">
        <v>74</v>
      </c>
      <c r="E469" s="1" t="s">
        <v>66</v>
      </c>
      <c r="F469" s="1" t="s">
        <v>67</v>
      </c>
      <c r="G469" s="2">
        <v>45865</v>
      </c>
      <c r="H469" s="1" t="s">
        <v>63</v>
      </c>
    </row>
    <row r="470" spans="1:8">
      <c r="A470" s="1" t="s">
        <v>827</v>
      </c>
      <c r="B470" s="1" t="s">
        <v>368</v>
      </c>
      <c r="C470" s="1">
        <v>53</v>
      </c>
      <c r="D470" s="1" t="s">
        <v>55</v>
      </c>
      <c r="E470" s="1" t="s">
        <v>70</v>
      </c>
      <c r="F470" s="1" t="s">
        <v>71</v>
      </c>
      <c r="G470" s="2">
        <v>45577</v>
      </c>
      <c r="H470" s="1" t="s">
        <v>63</v>
      </c>
    </row>
    <row r="471" spans="1:8">
      <c r="A471" s="1" t="s">
        <v>828</v>
      </c>
      <c r="B471" s="1" t="s">
        <v>546</v>
      </c>
      <c r="C471" s="1">
        <v>31</v>
      </c>
      <c r="D471" s="1" t="s">
        <v>55</v>
      </c>
      <c r="E471" s="1" t="s">
        <v>70</v>
      </c>
      <c r="F471" s="1" t="s">
        <v>71</v>
      </c>
      <c r="G471" s="2">
        <v>45825</v>
      </c>
      <c r="H471" s="1" t="s">
        <v>58</v>
      </c>
    </row>
    <row r="472" spans="1:8">
      <c r="A472" s="1" t="s">
        <v>829</v>
      </c>
      <c r="B472" s="1" t="s">
        <v>349</v>
      </c>
      <c r="C472" s="1">
        <v>27</v>
      </c>
      <c r="D472" s="1" t="s">
        <v>74</v>
      </c>
      <c r="E472" s="1" t="s">
        <v>108</v>
      </c>
      <c r="F472" s="1" t="s">
        <v>76</v>
      </c>
      <c r="G472" s="2">
        <v>45750</v>
      </c>
      <c r="H472" s="1" t="s">
        <v>63</v>
      </c>
    </row>
    <row r="473" spans="1:8">
      <c r="A473" s="1" t="s">
        <v>830</v>
      </c>
      <c r="B473" s="1" t="s">
        <v>417</v>
      </c>
      <c r="C473" s="1">
        <v>52</v>
      </c>
      <c r="D473" s="1" t="s">
        <v>55</v>
      </c>
      <c r="E473" s="1" t="s">
        <v>81</v>
      </c>
      <c r="F473" s="1" t="s">
        <v>82</v>
      </c>
      <c r="G473" s="2">
        <v>45503</v>
      </c>
      <c r="H473" s="1" t="s">
        <v>63</v>
      </c>
    </row>
    <row r="474" spans="1:8">
      <c r="A474" s="1" t="s">
        <v>831</v>
      </c>
      <c r="B474" s="1" t="s">
        <v>533</v>
      </c>
      <c r="C474" s="1">
        <v>42</v>
      </c>
      <c r="D474" s="1" t="s">
        <v>74</v>
      </c>
      <c r="E474" s="1" t="s">
        <v>66</v>
      </c>
      <c r="F474" s="1" t="s">
        <v>67</v>
      </c>
      <c r="G474" s="2">
        <v>45417</v>
      </c>
      <c r="H474" s="1" t="s">
        <v>58</v>
      </c>
    </row>
    <row r="475" spans="1:8">
      <c r="A475" s="1" t="s">
        <v>832</v>
      </c>
      <c r="B475" s="1" t="s">
        <v>702</v>
      </c>
      <c r="C475" s="1">
        <v>20</v>
      </c>
      <c r="D475" s="1" t="s">
        <v>74</v>
      </c>
      <c r="E475" s="1" t="s">
        <v>183</v>
      </c>
      <c r="F475" s="1" t="s">
        <v>184</v>
      </c>
      <c r="G475" s="2">
        <v>45704</v>
      </c>
      <c r="H475" s="1" t="s">
        <v>58</v>
      </c>
    </row>
    <row r="476" spans="1:8">
      <c r="A476" s="1" t="s">
        <v>833</v>
      </c>
      <c r="B476" s="1" t="s">
        <v>387</v>
      </c>
      <c r="C476" s="1">
        <v>55</v>
      </c>
      <c r="D476" s="1" t="s">
        <v>74</v>
      </c>
      <c r="E476" s="1" t="s">
        <v>94</v>
      </c>
      <c r="F476" s="1" t="s">
        <v>94</v>
      </c>
      <c r="G476" s="2">
        <v>45790</v>
      </c>
      <c r="H476" s="1" t="s">
        <v>58</v>
      </c>
    </row>
    <row r="477" spans="1:8">
      <c r="A477" s="1" t="s">
        <v>834</v>
      </c>
      <c r="B477" s="1" t="s">
        <v>835</v>
      </c>
      <c r="C477" s="1">
        <v>34</v>
      </c>
      <c r="D477" s="1" t="s">
        <v>74</v>
      </c>
      <c r="E477" s="1" t="s">
        <v>70</v>
      </c>
      <c r="F477" s="1" t="s">
        <v>71</v>
      </c>
      <c r="G477" s="2">
        <v>45716</v>
      </c>
      <c r="H477" s="1" t="s">
        <v>58</v>
      </c>
    </row>
    <row r="478" spans="1:8">
      <c r="A478" s="1" t="s">
        <v>836</v>
      </c>
      <c r="B478" s="1" t="s">
        <v>119</v>
      </c>
      <c r="C478" s="1">
        <v>29</v>
      </c>
      <c r="D478" s="1" t="s">
        <v>55</v>
      </c>
      <c r="E478" s="1" t="s">
        <v>91</v>
      </c>
      <c r="F478" s="1" t="s">
        <v>76</v>
      </c>
      <c r="G478" s="2">
        <v>45845</v>
      </c>
      <c r="H478" s="1" t="s">
        <v>63</v>
      </c>
    </row>
    <row r="479" spans="1:8">
      <c r="A479" s="1" t="s">
        <v>837</v>
      </c>
      <c r="B479" s="1" t="s">
        <v>838</v>
      </c>
      <c r="C479" s="1">
        <v>41</v>
      </c>
      <c r="D479" s="1" t="s">
        <v>55</v>
      </c>
      <c r="E479" s="1" t="s">
        <v>66</v>
      </c>
      <c r="F479" s="1" t="s">
        <v>67</v>
      </c>
      <c r="G479" s="2">
        <v>45901</v>
      </c>
      <c r="H479" s="1" t="s">
        <v>58</v>
      </c>
    </row>
    <row r="480" spans="1:8">
      <c r="A480" s="1" t="s">
        <v>839</v>
      </c>
      <c r="B480" s="1" t="s">
        <v>739</v>
      </c>
      <c r="C480" s="1">
        <v>46</v>
      </c>
      <c r="D480" s="1" t="s">
        <v>55</v>
      </c>
      <c r="E480" s="1" t="s">
        <v>61</v>
      </c>
      <c r="F480" s="1" t="s">
        <v>62</v>
      </c>
      <c r="G480" s="2">
        <v>45834</v>
      </c>
      <c r="H480" s="1" t="s">
        <v>58</v>
      </c>
    </row>
    <row r="481" spans="1:8">
      <c r="A481" s="1" t="s">
        <v>840</v>
      </c>
      <c r="B481" s="1" t="s">
        <v>819</v>
      </c>
      <c r="C481" s="1">
        <v>60</v>
      </c>
      <c r="D481" s="1" t="s">
        <v>55</v>
      </c>
      <c r="E481" s="1" t="s">
        <v>66</v>
      </c>
      <c r="F481" s="1" t="s">
        <v>67</v>
      </c>
      <c r="G481" s="2">
        <v>45449</v>
      </c>
      <c r="H481" s="1" t="s">
        <v>58</v>
      </c>
    </row>
    <row r="482" spans="1:8">
      <c r="A482" s="1" t="s">
        <v>841</v>
      </c>
      <c r="B482" s="1" t="s">
        <v>842</v>
      </c>
      <c r="C482" s="1">
        <v>42</v>
      </c>
      <c r="D482" s="1" t="s">
        <v>55</v>
      </c>
      <c r="E482" s="1" t="s">
        <v>94</v>
      </c>
      <c r="F482" s="1" t="s">
        <v>94</v>
      </c>
      <c r="G482" s="2">
        <v>45403</v>
      </c>
      <c r="H482" s="1" t="s">
        <v>63</v>
      </c>
    </row>
    <row r="483" spans="1:8">
      <c r="A483" s="1" t="s">
        <v>843</v>
      </c>
      <c r="B483" s="1" t="s">
        <v>715</v>
      </c>
      <c r="C483" s="1">
        <v>53</v>
      </c>
      <c r="D483" s="1" t="s">
        <v>55</v>
      </c>
      <c r="E483" s="1" t="s">
        <v>94</v>
      </c>
      <c r="F483" s="1" t="s">
        <v>94</v>
      </c>
      <c r="G483" s="2">
        <v>45693</v>
      </c>
      <c r="H483" s="1" t="s">
        <v>63</v>
      </c>
    </row>
    <row r="484" spans="1:8">
      <c r="A484" s="1" t="s">
        <v>844</v>
      </c>
      <c r="B484" s="1" t="s">
        <v>282</v>
      </c>
      <c r="C484" s="1">
        <v>43</v>
      </c>
      <c r="D484" s="1" t="s">
        <v>74</v>
      </c>
      <c r="E484" s="1" t="s">
        <v>75</v>
      </c>
      <c r="F484" s="1" t="s">
        <v>76</v>
      </c>
      <c r="G484" s="2">
        <v>45413</v>
      </c>
      <c r="H484" s="1" t="s">
        <v>58</v>
      </c>
    </row>
    <row r="485" spans="1:8">
      <c r="A485" s="1" t="s">
        <v>845</v>
      </c>
      <c r="B485" s="1" t="s">
        <v>349</v>
      </c>
      <c r="C485" s="1">
        <v>55</v>
      </c>
      <c r="D485" s="1" t="s">
        <v>74</v>
      </c>
      <c r="E485" s="1" t="s">
        <v>81</v>
      </c>
      <c r="F485" s="1" t="s">
        <v>82</v>
      </c>
      <c r="G485" s="2">
        <v>45564</v>
      </c>
      <c r="H485" s="1" t="s">
        <v>58</v>
      </c>
    </row>
    <row r="486" spans="1:8">
      <c r="A486" s="1" t="s">
        <v>846</v>
      </c>
      <c r="B486" s="1" t="s">
        <v>415</v>
      </c>
      <c r="C486" s="1">
        <v>18</v>
      </c>
      <c r="D486" s="1" t="s">
        <v>55</v>
      </c>
      <c r="E486" s="1" t="s">
        <v>56</v>
      </c>
      <c r="F486" s="1" t="s">
        <v>57</v>
      </c>
      <c r="G486" s="2">
        <v>45585</v>
      </c>
      <c r="H486" s="1" t="s">
        <v>63</v>
      </c>
    </row>
    <row r="487" spans="1:8">
      <c r="A487" s="1" t="s">
        <v>847</v>
      </c>
      <c r="B487" s="1" t="s">
        <v>413</v>
      </c>
      <c r="C487" s="1">
        <v>37</v>
      </c>
      <c r="D487" s="1" t="s">
        <v>55</v>
      </c>
      <c r="E487" s="1" t="s">
        <v>120</v>
      </c>
      <c r="F487" s="1" t="s">
        <v>121</v>
      </c>
      <c r="G487" s="2">
        <v>45689</v>
      </c>
      <c r="H487" s="1" t="s">
        <v>63</v>
      </c>
    </row>
    <row r="488" spans="1:8">
      <c r="A488" s="1" t="s">
        <v>848</v>
      </c>
      <c r="B488" s="1" t="s">
        <v>60</v>
      </c>
      <c r="C488" s="1">
        <v>45</v>
      </c>
      <c r="D488" s="1" t="s">
        <v>74</v>
      </c>
      <c r="E488" s="1" t="s">
        <v>66</v>
      </c>
      <c r="F488" s="1" t="s">
        <v>67</v>
      </c>
      <c r="G488" s="2">
        <v>45762</v>
      </c>
      <c r="H488" s="1" t="s">
        <v>58</v>
      </c>
    </row>
    <row r="489" spans="1:8">
      <c r="A489" s="1" t="s">
        <v>849</v>
      </c>
      <c r="B489" s="1" t="s">
        <v>850</v>
      </c>
      <c r="C489" s="1">
        <v>33</v>
      </c>
      <c r="D489" s="1" t="s">
        <v>55</v>
      </c>
      <c r="E489" s="1" t="s">
        <v>94</v>
      </c>
      <c r="F489" s="1" t="s">
        <v>94</v>
      </c>
      <c r="G489" s="2">
        <v>45498</v>
      </c>
      <c r="H489" s="1" t="s">
        <v>58</v>
      </c>
    </row>
    <row r="490" spans="1:8">
      <c r="A490" s="1" t="s">
        <v>851</v>
      </c>
      <c r="B490" s="1" t="s">
        <v>150</v>
      </c>
      <c r="C490" s="1">
        <v>34</v>
      </c>
      <c r="D490" s="1" t="s">
        <v>55</v>
      </c>
      <c r="E490" s="1" t="s">
        <v>99</v>
      </c>
      <c r="F490" s="1" t="s">
        <v>76</v>
      </c>
      <c r="G490" s="2">
        <v>45401</v>
      </c>
      <c r="H490" s="1" t="s">
        <v>58</v>
      </c>
    </row>
    <row r="491" spans="1:8">
      <c r="A491" s="1" t="s">
        <v>852</v>
      </c>
      <c r="B491" s="1" t="s">
        <v>800</v>
      </c>
      <c r="C491" s="1">
        <v>57</v>
      </c>
      <c r="D491" s="1" t="s">
        <v>55</v>
      </c>
      <c r="E491" s="1" t="s">
        <v>111</v>
      </c>
      <c r="F491" s="1" t="s">
        <v>62</v>
      </c>
      <c r="G491" s="2">
        <v>45731</v>
      </c>
      <c r="H491" s="1" t="s">
        <v>58</v>
      </c>
    </row>
    <row r="492" spans="1:8">
      <c r="A492" s="1" t="s">
        <v>853</v>
      </c>
      <c r="B492" s="1" t="s">
        <v>400</v>
      </c>
      <c r="C492" s="1">
        <v>45</v>
      </c>
      <c r="D492" s="1" t="s">
        <v>74</v>
      </c>
      <c r="E492" s="1" t="s">
        <v>183</v>
      </c>
      <c r="F492" s="1" t="s">
        <v>184</v>
      </c>
      <c r="G492" s="2">
        <v>45569</v>
      </c>
      <c r="H492" s="1" t="s">
        <v>63</v>
      </c>
    </row>
    <row r="493" spans="1:8">
      <c r="A493" s="1" t="s">
        <v>854</v>
      </c>
      <c r="B493" s="1" t="s">
        <v>152</v>
      </c>
      <c r="C493" s="1">
        <v>29</v>
      </c>
      <c r="D493" s="1" t="s">
        <v>55</v>
      </c>
      <c r="E493" s="1" t="s">
        <v>111</v>
      </c>
      <c r="F493" s="1" t="s">
        <v>62</v>
      </c>
      <c r="G493" s="2">
        <v>45859</v>
      </c>
      <c r="H493" s="1" t="s">
        <v>63</v>
      </c>
    </row>
    <row r="494" spans="1:8">
      <c r="A494" s="1" t="s">
        <v>855</v>
      </c>
      <c r="B494" s="1" t="s">
        <v>856</v>
      </c>
      <c r="C494" s="1">
        <v>44</v>
      </c>
      <c r="D494" s="1" t="s">
        <v>74</v>
      </c>
      <c r="E494" s="1" t="s">
        <v>183</v>
      </c>
      <c r="F494" s="1" t="s">
        <v>184</v>
      </c>
      <c r="G494" s="2">
        <v>45860</v>
      </c>
      <c r="H494" s="1" t="s">
        <v>63</v>
      </c>
    </row>
    <row r="495" spans="1:8">
      <c r="A495" s="1" t="s">
        <v>857</v>
      </c>
      <c r="B495" s="1" t="s">
        <v>536</v>
      </c>
      <c r="C495" s="1">
        <v>59</v>
      </c>
      <c r="D495" s="1" t="s">
        <v>55</v>
      </c>
      <c r="E495" s="1" t="s">
        <v>94</v>
      </c>
      <c r="F495" s="1" t="s">
        <v>94</v>
      </c>
      <c r="G495" s="2">
        <v>45773</v>
      </c>
      <c r="H495" s="1" t="s">
        <v>63</v>
      </c>
    </row>
    <row r="496" spans="1:8">
      <c r="A496" s="1" t="s">
        <v>858</v>
      </c>
      <c r="B496" s="1" t="s">
        <v>590</v>
      </c>
      <c r="C496" s="1">
        <v>47</v>
      </c>
      <c r="D496" s="1" t="s">
        <v>55</v>
      </c>
      <c r="E496" s="1" t="s">
        <v>111</v>
      </c>
      <c r="F496" s="1" t="s">
        <v>62</v>
      </c>
      <c r="G496" s="2">
        <v>45405</v>
      </c>
      <c r="H496" s="1" t="s">
        <v>63</v>
      </c>
    </row>
    <row r="497" spans="1:8">
      <c r="A497" s="1" t="s">
        <v>859</v>
      </c>
      <c r="B497" s="1" t="s">
        <v>623</v>
      </c>
      <c r="C497" s="1">
        <v>58</v>
      </c>
      <c r="D497" s="1" t="s">
        <v>55</v>
      </c>
      <c r="E497" s="1" t="s">
        <v>108</v>
      </c>
      <c r="F497" s="1" t="s">
        <v>76</v>
      </c>
      <c r="G497" s="2">
        <v>45768</v>
      </c>
      <c r="H497" s="1" t="s">
        <v>63</v>
      </c>
    </row>
    <row r="498" spans="1:8">
      <c r="A498" s="1" t="s">
        <v>860</v>
      </c>
      <c r="B498" s="1" t="s">
        <v>205</v>
      </c>
      <c r="C498" s="1">
        <v>51</v>
      </c>
      <c r="D498" s="1" t="s">
        <v>55</v>
      </c>
      <c r="E498" s="1" t="s">
        <v>85</v>
      </c>
      <c r="F498" s="1" t="s">
        <v>86</v>
      </c>
      <c r="G498" s="2">
        <v>45612</v>
      </c>
      <c r="H498" s="1" t="s">
        <v>63</v>
      </c>
    </row>
    <row r="499" spans="1:8">
      <c r="A499" s="1" t="s">
        <v>861</v>
      </c>
      <c r="B499" s="1" t="s">
        <v>862</v>
      </c>
      <c r="C499" s="1">
        <v>54</v>
      </c>
      <c r="D499" s="1" t="s">
        <v>74</v>
      </c>
      <c r="E499" s="1" t="s">
        <v>91</v>
      </c>
      <c r="F499" s="1" t="s">
        <v>76</v>
      </c>
      <c r="G499" s="2">
        <v>45470</v>
      </c>
      <c r="H499" s="1" t="s">
        <v>58</v>
      </c>
    </row>
    <row r="500" spans="1:8">
      <c r="A500" s="1" t="s">
        <v>863</v>
      </c>
      <c r="B500" s="1" t="s">
        <v>397</v>
      </c>
      <c r="C500" s="1">
        <v>23</v>
      </c>
      <c r="D500" s="1" t="s">
        <v>74</v>
      </c>
      <c r="E500" s="1" t="s">
        <v>85</v>
      </c>
      <c r="F500" s="1" t="s">
        <v>86</v>
      </c>
      <c r="G500" s="2">
        <v>45510</v>
      </c>
      <c r="H500" s="1" t="s">
        <v>58</v>
      </c>
    </row>
    <row r="501" spans="1:8">
      <c r="A501" s="1" t="s">
        <v>864</v>
      </c>
      <c r="B501" s="1" t="s">
        <v>865</v>
      </c>
      <c r="C501" s="1">
        <v>24</v>
      </c>
      <c r="D501" s="1" t="s">
        <v>74</v>
      </c>
      <c r="E501" s="1" t="s">
        <v>116</v>
      </c>
      <c r="F501" s="1" t="s">
        <v>117</v>
      </c>
      <c r="G501" s="2">
        <v>45819</v>
      </c>
      <c r="H501" s="1" t="s">
        <v>63</v>
      </c>
    </row>
    <row r="502" spans="1:8">
      <c r="A502" s="1" t="s">
        <v>866</v>
      </c>
      <c r="B502" s="1" t="s">
        <v>732</v>
      </c>
      <c r="C502" s="1">
        <v>49</v>
      </c>
      <c r="D502" s="1" t="s">
        <v>74</v>
      </c>
      <c r="E502" s="1" t="s">
        <v>70</v>
      </c>
      <c r="F502" s="1" t="s">
        <v>71</v>
      </c>
      <c r="G502" s="2">
        <v>45783</v>
      </c>
      <c r="H502" s="1" t="s">
        <v>58</v>
      </c>
    </row>
    <row r="503" spans="1:8">
      <c r="A503" s="1" t="s">
        <v>867</v>
      </c>
      <c r="B503" s="1" t="s">
        <v>868</v>
      </c>
      <c r="C503" s="1">
        <v>49</v>
      </c>
      <c r="D503" s="1" t="s">
        <v>74</v>
      </c>
      <c r="E503" s="1" t="s">
        <v>108</v>
      </c>
      <c r="F503" s="1" t="s">
        <v>76</v>
      </c>
      <c r="G503" s="2">
        <v>45352</v>
      </c>
      <c r="H503" s="1" t="s">
        <v>58</v>
      </c>
    </row>
    <row r="504" spans="1:8">
      <c r="A504" s="1" t="s">
        <v>869</v>
      </c>
      <c r="B504" s="1" t="s">
        <v>681</v>
      </c>
      <c r="C504" s="1">
        <v>42</v>
      </c>
      <c r="D504" s="1" t="s">
        <v>74</v>
      </c>
      <c r="E504" s="1" t="s">
        <v>75</v>
      </c>
      <c r="F504" s="1" t="s">
        <v>76</v>
      </c>
      <c r="G504" s="2">
        <v>45345</v>
      </c>
      <c r="H504" s="1" t="s">
        <v>63</v>
      </c>
    </row>
    <row r="505" spans="1:8">
      <c r="A505" s="1" t="s">
        <v>870</v>
      </c>
      <c r="B505" s="1" t="s">
        <v>871</v>
      </c>
      <c r="C505" s="1">
        <v>50</v>
      </c>
      <c r="D505" s="1" t="s">
        <v>74</v>
      </c>
      <c r="E505" s="1" t="s">
        <v>70</v>
      </c>
      <c r="F505" s="1" t="s">
        <v>71</v>
      </c>
      <c r="G505" s="2">
        <v>45829</v>
      </c>
      <c r="H505" s="1" t="s">
        <v>63</v>
      </c>
    </row>
    <row r="506" spans="1:8">
      <c r="A506" s="1" t="s">
        <v>872</v>
      </c>
      <c r="B506" s="1" t="s">
        <v>850</v>
      </c>
      <c r="C506" s="1">
        <v>24</v>
      </c>
      <c r="D506" s="1" t="s">
        <v>55</v>
      </c>
      <c r="E506" s="1" t="s">
        <v>128</v>
      </c>
      <c r="F506" s="1" t="s">
        <v>57</v>
      </c>
      <c r="G506" s="2">
        <v>45356</v>
      </c>
      <c r="H506" s="1" t="s">
        <v>63</v>
      </c>
    </row>
    <row r="507" spans="1:8">
      <c r="A507" s="1" t="s">
        <v>873</v>
      </c>
      <c r="B507" s="1" t="s">
        <v>291</v>
      </c>
      <c r="C507" s="1">
        <v>29</v>
      </c>
      <c r="D507" s="1" t="s">
        <v>55</v>
      </c>
      <c r="E507" s="1" t="s">
        <v>183</v>
      </c>
      <c r="F507" s="1" t="s">
        <v>184</v>
      </c>
      <c r="G507" s="2">
        <v>45903</v>
      </c>
      <c r="H507" s="1" t="s">
        <v>63</v>
      </c>
    </row>
    <row r="508" spans="1:8">
      <c r="A508" s="1" t="s">
        <v>874</v>
      </c>
      <c r="B508" s="1" t="s">
        <v>249</v>
      </c>
      <c r="C508" s="1">
        <v>33</v>
      </c>
      <c r="D508" s="1" t="s">
        <v>55</v>
      </c>
      <c r="E508" s="1" t="s">
        <v>102</v>
      </c>
      <c r="F508" s="1" t="s">
        <v>67</v>
      </c>
      <c r="G508" s="2">
        <v>45877</v>
      </c>
      <c r="H508" s="1" t="s">
        <v>63</v>
      </c>
    </row>
    <row r="509" spans="1:8">
      <c r="A509" s="1" t="s">
        <v>875</v>
      </c>
      <c r="B509" s="1" t="s">
        <v>876</v>
      </c>
      <c r="C509" s="1">
        <v>33</v>
      </c>
      <c r="D509" s="1" t="s">
        <v>74</v>
      </c>
      <c r="E509" s="1" t="s">
        <v>91</v>
      </c>
      <c r="F509" s="1" t="s">
        <v>76</v>
      </c>
      <c r="G509" s="2">
        <v>45462</v>
      </c>
      <c r="H509" s="1" t="s">
        <v>63</v>
      </c>
    </row>
    <row r="510" spans="1:8">
      <c r="A510" s="1" t="s">
        <v>877</v>
      </c>
      <c r="B510" s="1" t="s">
        <v>758</v>
      </c>
      <c r="C510" s="1">
        <v>60</v>
      </c>
      <c r="D510" s="1" t="s">
        <v>55</v>
      </c>
      <c r="E510" s="1" t="s">
        <v>137</v>
      </c>
      <c r="F510" s="1" t="s">
        <v>138</v>
      </c>
      <c r="G510" s="2">
        <v>45564</v>
      </c>
      <c r="H510" s="1" t="s">
        <v>63</v>
      </c>
    </row>
    <row r="511" spans="1:8">
      <c r="A511" s="1" t="s">
        <v>878</v>
      </c>
      <c r="B511" s="1" t="s">
        <v>592</v>
      </c>
      <c r="C511" s="1">
        <v>53</v>
      </c>
      <c r="D511" s="1" t="s">
        <v>55</v>
      </c>
      <c r="E511" s="1" t="s">
        <v>70</v>
      </c>
      <c r="F511" s="1" t="s">
        <v>71</v>
      </c>
      <c r="G511" s="2">
        <v>45826</v>
      </c>
      <c r="H511" s="1" t="s">
        <v>63</v>
      </c>
    </row>
    <row r="512" spans="1:8">
      <c r="A512" s="1" t="s">
        <v>879</v>
      </c>
      <c r="B512" s="1" t="s">
        <v>592</v>
      </c>
      <c r="C512" s="1">
        <v>30</v>
      </c>
      <c r="D512" s="1" t="s">
        <v>74</v>
      </c>
      <c r="E512" s="1" t="s">
        <v>81</v>
      </c>
      <c r="F512" s="1" t="s">
        <v>82</v>
      </c>
      <c r="G512" s="2">
        <v>45682</v>
      </c>
      <c r="H512" s="1" t="s">
        <v>58</v>
      </c>
    </row>
    <row r="513" spans="1:8">
      <c r="A513" s="1" t="s">
        <v>880</v>
      </c>
      <c r="B513" s="1" t="s">
        <v>130</v>
      </c>
      <c r="C513" s="1">
        <v>24</v>
      </c>
      <c r="D513" s="1" t="s">
        <v>74</v>
      </c>
      <c r="E513" s="1" t="s">
        <v>120</v>
      </c>
      <c r="F513" s="1" t="s">
        <v>121</v>
      </c>
      <c r="G513" s="2">
        <v>45618</v>
      </c>
      <c r="H513" s="1" t="s">
        <v>63</v>
      </c>
    </row>
    <row r="514" spans="1:8">
      <c r="A514" s="1" t="s">
        <v>881</v>
      </c>
      <c r="B514" s="1" t="s">
        <v>882</v>
      </c>
      <c r="C514" s="1">
        <v>53</v>
      </c>
      <c r="D514" s="1" t="s">
        <v>74</v>
      </c>
      <c r="E514" s="1" t="s">
        <v>120</v>
      </c>
      <c r="F514" s="1" t="s">
        <v>121</v>
      </c>
      <c r="G514" s="2">
        <v>45399</v>
      </c>
      <c r="H514" s="1" t="s">
        <v>63</v>
      </c>
    </row>
    <row r="515" spans="1:8">
      <c r="A515" s="1" t="s">
        <v>883</v>
      </c>
      <c r="B515" s="1" t="s">
        <v>884</v>
      </c>
      <c r="C515" s="1">
        <v>26</v>
      </c>
      <c r="D515" s="1" t="s">
        <v>55</v>
      </c>
      <c r="E515" s="1" t="s">
        <v>111</v>
      </c>
      <c r="F515" s="1" t="s">
        <v>62</v>
      </c>
      <c r="G515" s="2">
        <v>45453</v>
      </c>
      <c r="H515" s="1" t="s">
        <v>58</v>
      </c>
    </row>
    <row r="516" spans="1:8">
      <c r="A516" s="1" t="s">
        <v>885</v>
      </c>
      <c r="B516" s="1" t="s">
        <v>73</v>
      </c>
      <c r="C516" s="1">
        <v>49</v>
      </c>
      <c r="D516" s="1" t="s">
        <v>74</v>
      </c>
      <c r="E516" s="1" t="s">
        <v>85</v>
      </c>
      <c r="F516" s="1" t="s">
        <v>86</v>
      </c>
      <c r="G516" s="2">
        <v>45743</v>
      </c>
      <c r="H516" s="1" t="s">
        <v>58</v>
      </c>
    </row>
    <row r="517" spans="1:8">
      <c r="A517" s="1" t="s">
        <v>886</v>
      </c>
      <c r="B517" s="1" t="s">
        <v>781</v>
      </c>
      <c r="C517" s="1">
        <v>28</v>
      </c>
      <c r="D517" s="1" t="s">
        <v>55</v>
      </c>
      <c r="E517" s="1" t="s">
        <v>137</v>
      </c>
      <c r="F517" s="1" t="s">
        <v>138</v>
      </c>
      <c r="G517" s="2">
        <v>45497</v>
      </c>
      <c r="H517" s="1" t="s">
        <v>58</v>
      </c>
    </row>
    <row r="518" spans="1:8">
      <c r="A518" s="1" t="s">
        <v>887</v>
      </c>
      <c r="B518" s="1" t="s">
        <v>865</v>
      </c>
      <c r="C518" s="1">
        <v>25</v>
      </c>
      <c r="D518" s="1" t="s">
        <v>55</v>
      </c>
      <c r="E518" s="1" t="s">
        <v>85</v>
      </c>
      <c r="F518" s="1" t="s">
        <v>86</v>
      </c>
      <c r="G518" s="2">
        <v>45881</v>
      </c>
      <c r="H518" s="1" t="s">
        <v>58</v>
      </c>
    </row>
    <row r="519" spans="1:8">
      <c r="A519" s="1" t="s">
        <v>888</v>
      </c>
      <c r="B519" s="1" t="s">
        <v>889</v>
      </c>
      <c r="C519" s="1">
        <v>50</v>
      </c>
      <c r="D519" s="1" t="s">
        <v>55</v>
      </c>
      <c r="E519" s="1" t="s">
        <v>137</v>
      </c>
      <c r="F519" s="1" t="s">
        <v>138</v>
      </c>
      <c r="G519" s="2">
        <v>45307</v>
      </c>
      <c r="H519" s="1" t="s">
        <v>63</v>
      </c>
    </row>
    <row r="520" spans="1:8">
      <c r="A520" s="1" t="s">
        <v>890</v>
      </c>
      <c r="B520" s="1" t="s">
        <v>581</v>
      </c>
      <c r="C520" s="1">
        <v>40</v>
      </c>
      <c r="D520" s="1" t="s">
        <v>55</v>
      </c>
      <c r="E520" s="1" t="s">
        <v>137</v>
      </c>
      <c r="F520" s="1" t="s">
        <v>138</v>
      </c>
      <c r="G520" s="2">
        <v>45618</v>
      </c>
      <c r="H520" s="1" t="s">
        <v>58</v>
      </c>
    </row>
    <row r="521" spans="1:8">
      <c r="A521" s="1" t="s">
        <v>891</v>
      </c>
      <c r="B521" s="1" t="s">
        <v>892</v>
      </c>
      <c r="C521" s="1">
        <v>42</v>
      </c>
      <c r="D521" s="1" t="s">
        <v>55</v>
      </c>
      <c r="E521" s="1" t="s">
        <v>99</v>
      </c>
      <c r="F521" s="1" t="s">
        <v>76</v>
      </c>
      <c r="G521" s="2">
        <v>45899</v>
      </c>
      <c r="H521" s="1" t="s">
        <v>58</v>
      </c>
    </row>
    <row r="522" spans="1:8">
      <c r="A522" s="1" t="s">
        <v>893</v>
      </c>
      <c r="B522" s="1" t="s">
        <v>768</v>
      </c>
      <c r="C522" s="1">
        <v>25</v>
      </c>
      <c r="D522" s="1" t="s">
        <v>74</v>
      </c>
      <c r="E522" s="1" t="s">
        <v>75</v>
      </c>
      <c r="F522" s="1" t="s">
        <v>76</v>
      </c>
      <c r="G522" s="2">
        <v>45950</v>
      </c>
      <c r="H522" s="1" t="s">
        <v>63</v>
      </c>
    </row>
    <row r="523" spans="1:8">
      <c r="A523" s="1" t="s">
        <v>894</v>
      </c>
      <c r="B523" s="1" t="s">
        <v>104</v>
      </c>
      <c r="C523" s="1">
        <v>39</v>
      </c>
      <c r="D523" s="1" t="s">
        <v>55</v>
      </c>
      <c r="E523" s="1" t="s">
        <v>128</v>
      </c>
      <c r="F523" s="1" t="s">
        <v>57</v>
      </c>
      <c r="G523" s="2">
        <v>45293</v>
      </c>
      <c r="H523" s="1" t="s">
        <v>58</v>
      </c>
    </row>
    <row r="524" spans="1:8">
      <c r="A524" s="1" t="s">
        <v>895</v>
      </c>
      <c r="B524" s="1" t="s">
        <v>144</v>
      </c>
      <c r="C524" s="1">
        <v>21</v>
      </c>
      <c r="D524" s="1" t="s">
        <v>74</v>
      </c>
      <c r="E524" s="1" t="s">
        <v>99</v>
      </c>
      <c r="F524" s="1" t="s">
        <v>76</v>
      </c>
      <c r="G524" s="2">
        <v>45301</v>
      </c>
      <c r="H524" s="1" t="s">
        <v>63</v>
      </c>
    </row>
    <row r="525" spans="1:8">
      <c r="A525" s="1" t="s">
        <v>896</v>
      </c>
      <c r="B525" s="1" t="s">
        <v>316</v>
      </c>
      <c r="C525" s="1">
        <v>57</v>
      </c>
      <c r="D525" s="1" t="s">
        <v>55</v>
      </c>
      <c r="E525" s="1" t="s">
        <v>120</v>
      </c>
      <c r="F525" s="1" t="s">
        <v>121</v>
      </c>
      <c r="G525" s="2">
        <v>45725</v>
      </c>
      <c r="H525" s="1" t="s">
        <v>58</v>
      </c>
    </row>
    <row r="526" spans="1:8">
      <c r="A526" s="1" t="s">
        <v>897</v>
      </c>
      <c r="B526" s="1" t="s">
        <v>898</v>
      </c>
      <c r="C526" s="1">
        <v>20</v>
      </c>
      <c r="D526" s="1" t="s">
        <v>55</v>
      </c>
      <c r="E526" s="1" t="s">
        <v>183</v>
      </c>
      <c r="F526" s="1" t="s">
        <v>184</v>
      </c>
      <c r="G526" s="2">
        <v>45416</v>
      </c>
      <c r="H526" s="1" t="s">
        <v>63</v>
      </c>
    </row>
    <row r="527" spans="1:8">
      <c r="A527" s="1" t="s">
        <v>899</v>
      </c>
      <c r="B527" s="1" t="s">
        <v>900</v>
      </c>
      <c r="C527" s="1">
        <v>46</v>
      </c>
      <c r="D527" s="1" t="s">
        <v>55</v>
      </c>
      <c r="E527" s="1" t="s">
        <v>102</v>
      </c>
      <c r="F527" s="1" t="s">
        <v>67</v>
      </c>
      <c r="G527" s="2">
        <v>45372</v>
      </c>
      <c r="H527" s="1" t="s">
        <v>63</v>
      </c>
    </row>
    <row r="528" spans="1:8">
      <c r="A528" s="1" t="s">
        <v>901</v>
      </c>
      <c r="B528" s="1" t="s">
        <v>727</v>
      </c>
      <c r="C528" s="1">
        <v>58</v>
      </c>
      <c r="D528" s="1" t="s">
        <v>55</v>
      </c>
      <c r="E528" s="1" t="s">
        <v>116</v>
      </c>
      <c r="F528" s="1" t="s">
        <v>117</v>
      </c>
      <c r="G528" s="2">
        <v>45776</v>
      </c>
      <c r="H528" s="1" t="s">
        <v>63</v>
      </c>
    </row>
    <row r="529" spans="1:8">
      <c r="A529" s="1" t="s">
        <v>902</v>
      </c>
      <c r="B529" s="1" t="s">
        <v>800</v>
      </c>
      <c r="C529" s="1">
        <v>46</v>
      </c>
      <c r="D529" s="1" t="s">
        <v>74</v>
      </c>
      <c r="E529" s="1" t="s">
        <v>75</v>
      </c>
      <c r="F529" s="1" t="s">
        <v>76</v>
      </c>
      <c r="G529" s="2">
        <v>45943</v>
      </c>
      <c r="H529" s="1" t="s">
        <v>58</v>
      </c>
    </row>
    <row r="530" spans="1:8">
      <c r="A530" s="1" t="s">
        <v>903</v>
      </c>
      <c r="B530" s="1" t="s">
        <v>904</v>
      </c>
      <c r="C530" s="1">
        <v>51</v>
      </c>
      <c r="D530" s="1" t="s">
        <v>55</v>
      </c>
      <c r="E530" s="1" t="s">
        <v>102</v>
      </c>
      <c r="F530" s="1" t="s">
        <v>67</v>
      </c>
      <c r="G530" s="2">
        <v>45441</v>
      </c>
      <c r="H530" s="1" t="s">
        <v>63</v>
      </c>
    </row>
    <row r="531" spans="1:8">
      <c r="A531" s="1" t="s">
        <v>905</v>
      </c>
      <c r="B531" s="1" t="s">
        <v>906</v>
      </c>
      <c r="C531" s="1">
        <v>51</v>
      </c>
      <c r="D531" s="1" t="s">
        <v>55</v>
      </c>
      <c r="E531" s="1" t="s">
        <v>102</v>
      </c>
      <c r="F531" s="1" t="s">
        <v>67</v>
      </c>
      <c r="G531" s="2">
        <v>45631</v>
      </c>
      <c r="H531" s="1" t="s">
        <v>58</v>
      </c>
    </row>
    <row r="532" spans="1:8">
      <c r="A532" s="1" t="s">
        <v>907</v>
      </c>
      <c r="B532" s="1" t="s">
        <v>190</v>
      </c>
      <c r="C532" s="1">
        <v>45</v>
      </c>
      <c r="D532" s="1" t="s">
        <v>55</v>
      </c>
      <c r="E532" s="1" t="s">
        <v>85</v>
      </c>
      <c r="F532" s="1" t="s">
        <v>86</v>
      </c>
      <c r="G532" s="2">
        <v>45420</v>
      </c>
      <c r="H532" s="1" t="s">
        <v>58</v>
      </c>
    </row>
    <row r="533" spans="1:8">
      <c r="A533" s="1" t="s">
        <v>908</v>
      </c>
      <c r="B533" s="1" t="s">
        <v>318</v>
      </c>
      <c r="C533" s="1">
        <v>30</v>
      </c>
      <c r="D533" s="1" t="s">
        <v>55</v>
      </c>
      <c r="E533" s="1" t="s">
        <v>56</v>
      </c>
      <c r="F533" s="1" t="s">
        <v>57</v>
      </c>
      <c r="G533" s="2">
        <v>45729</v>
      </c>
      <c r="H533" s="1" t="s">
        <v>58</v>
      </c>
    </row>
    <row r="534" spans="1:8">
      <c r="A534" s="1" t="s">
        <v>909</v>
      </c>
      <c r="B534" s="1" t="s">
        <v>910</v>
      </c>
      <c r="C534" s="1">
        <v>32</v>
      </c>
      <c r="D534" s="1" t="s">
        <v>74</v>
      </c>
      <c r="E534" s="1" t="s">
        <v>85</v>
      </c>
      <c r="F534" s="1" t="s">
        <v>86</v>
      </c>
      <c r="G534" s="2">
        <v>45792</v>
      </c>
      <c r="H534" s="1" t="s">
        <v>63</v>
      </c>
    </row>
    <row r="535" spans="1:8">
      <c r="A535" s="1" t="s">
        <v>911</v>
      </c>
      <c r="B535" s="1" t="s">
        <v>486</v>
      </c>
      <c r="C535" s="1">
        <v>40</v>
      </c>
      <c r="D535" s="1" t="s">
        <v>55</v>
      </c>
      <c r="E535" s="1" t="s">
        <v>111</v>
      </c>
      <c r="F535" s="1" t="s">
        <v>62</v>
      </c>
      <c r="G535" s="2">
        <v>45349</v>
      </c>
      <c r="H535" s="1" t="s">
        <v>63</v>
      </c>
    </row>
    <row r="536" spans="1:8">
      <c r="A536" s="1" t="s">
        <v>912</v>
      </c>
      <c r="B536" s="1" t="s">
        <v>717</v>
      </c>
      <c r="C536" s="1">
        <v>43</v>
      </c>
      <c r="D536" s="1" t="s">
        <v>74</v>
      </c>
      <c r="E536" s="1" t="s">
        <v>210</v>
      </c>
      <c r="F536" s="1" t="s">
        <v>211</v>
      </c>
      <c r="G536" s="2">
        <v>45489</v>
      </c>
      <c r="H536" s="1" t="s">
        <v>63</v>
      </c>
    </row>
    <row r="537" spans="1:8">
      <c r="A537" s="1" t="s">
        <v>913</v>
      </c>
      <c r="B537" s="1" t="s">
        <v>584</v>
      </c>
      <c r="C537" s="1">
        <v>21</v>
      </c>
      <c r="D537" s="1" t="s">
        <v>74</v>
      </c>
      <c r="E537" s="1" t="s">
        <v>94</v>
      </c>
      <c r="F537" s="1" t="s">
        <v>94</v>
      </c>
      <c r="G537" s="2">
        <v>45502</v>
      </c>
      <c r="H537" s="1" t="s">
        <v>58</v>
      </c>
    </row>
    <row r="538" spans="1:8">
      <c r="A538" s="1" t="s">
        <v>914</v>
      </c>
      <c r="B538" s="1" t="s">
        <v>915</v>
      </c>
      <c r="C538" s="1">
        <v>43</v>
      </c>
      <c r="D538" s="1" t="s">
        <v>74</v>
      </c>
      <c r="E538" s="1" t="s">
        <v>105</v>
      </c>
      <c r="F538" s="1" t="s">
        <v>62</v>
      </c>
      <c r="G538" s="2">
        <v>45336</v>
      </c>
      <c r="H538" s="1" t="s">
        <v>63</v>
      </c>
    </row>
    <row r="539" spans="1:8">
      <c r="A539" s="1" t="s">
        <v>916</v>
      </c>
      <c r="B539" s="1" t="s">
        <v>917</v>
      </c>
      <c r="C539" s="1">
        <v>57</v>
      </c>
      <c r="D539" s="1" t="s">
        <v>74</v>
      </c>
      <c r="E539" s="1" t="s">
        <v>99</v>
      </c>
      <c r="F539" s="1" t="s">
        <v>76</v>
      </c>
      <c r="G539" s="2">
        <v>45388</v>
      </c>
      <c r="H539" s="1" t="s">
        <v>63</v>
      </c>
    </row>
    <row r="540" spans="1:8">
      <c r="A540" s="1" t="s">
        <v>918</v>
      </c>
      <c r="B540" s="1" t="s">
        <v>919</v>
      </c>
      <c r="C540" s="1">
        <v>26</v>
      </c>
      <c r="D540" s="1" t="s">
        <v>55</v>
      </c>
      <c r="E540" s="1" t="s">
        <v>94</v>
      </c>
      <c r="F540" s="1" t="s">
        <v>94</v>
      </c>
      <c r="G540" s="2">
        <v>45570</v>
      </c>
      <c r="H540" s="1" t="s">
        <v>63</v>
      </c>
    </row>
    <row r="541" spans="1:8">
      <c r="A541" s="1" t="s">
        <v>920</v>
      </c>
      <c r="B541" s="1" t="s">
        <v>234</v>
      </c>
      <c r="C541" s="1">
        <v>22</v>
      </c>
      <c r="D541" s="1" t="s">
        <v>74</v>
      </c>
      <c r="E541" s="1" t="s">
        <v>102</v>
      </c>
      <c r="F541" s="1" t="s">
        <v>67</v>
      </c>
      <c r="G541" s="2">
        <v>45826</v>
      </c>
      <c r="H541" s="1" t="s">
        <v>63</v>
      </c>
    </row>
    <row r="542" spans="1:8">
      <c r="A542" s="1" t="s">
        <v>921</v>
      </c>
      <c r="B542" s="1" t="s">
        <v>922</v>
      </c>
      <c r="C542" s="1">
        <v>49</v>
      </c>
      <c r="D542" s="1" t="s">
        <v>74</v>
      </c>
      <c r="E542" s="1" t="s">
        <v>111</v>
      </c>
      <c r="F542" s="1" t="s">
        <v>62</v>
      </c>
      <c r="G542" s="2">
        <v>45701</v>
      </c>
      <c r="H542" s="1" t="s">
        <v>58</v>
      </c>
    </row>
    <row r="543" spans="1:8">
      <c r="A543" s="1" t="s">
        <v>923</v>
      </c>
      <c r="B543" s="1" t="s">
        <v>924</v>
      </c>
      <c r="C543" s="1">
        <v>37</v>
      </c>
      <c r="D543" s="1" t="s">
        <v>55</v>
      </c>
      <c r="E543" s="1" t="s">
        <v>102</v>
      </c>
      <c r="F543" s="1" t="s">
        <v>67</v>
      </c>
      <c r="G543" s="2">
        <v>45752</v>
      </c>
      <c r="H543" s="1" t="s">
        <v>63</v>
      </c>
    </row>
    <row r="544" spans="1:8">
      <c r="A544" s="1" t="s">
        <v>925</v>
      </c>
      <c r="B544" s="1" t="s">
        <v>926</v>
      </c>
      <c r="C544" s="1">
        <v>28</v>
      </c>
      <c r="D544" s="1" t="s">
        <v>55</v>
      </c>
      <c r="E544" s="1" t="s">
        <v>116</v>
      </c>
      <c r="F544" s="1" t="s">
        <v>117</v>
      </c>
      <c r="G544" s="2">
        <v>45682</v>
      </c>
      <c r="H544" s="1" t="s">
        <v>63</v>
      </c>
    </row>
    <row r="545" spans="1:8">
      <c r="A545" s="1" t="s">
        <v>927</v>
      </c>
      <c r="B545" s="1" t="s">
        <v>928</v>
      </c>
      <c r="C545" s="1">
        <v>32</v>
      </c>
      <c r="D545" s="1" t="s">
        <v>55</v>
      </c>
      <c r="E545" s="1" t="s">
        <v>99</v>
      </c>
      <c r="F545" s="1" t="s">
        <v>76</v>
      </c>
      <c r="G545" s="2">
        <v>45335</v>
      </c>
      <c r="H545" s="1" t="s">
        <v>58</v>
      </c>
    </row>
    <row r="546" spans="1:8">
      <c r="A546" s="1" t="s">
        <v>929</v>
      </c>
      <c r="B546" s="1" t="s">
        <v>427</v>
      </c>
      <c r="C546" s="1">
        <v>49</v>
      </c>
      <c r="D546" s="1" t="s">
        <v>74</v>
      </c>
      <c r="E546" s="1" t="s">
        <v>111</v>
      </c>
      <c r="F546" s="1" t="s">
        <v>62</v>
      </c>
      <c r="G546" s="2">
        <v>45318</v>
      </c>
      <c r="H546" s="1" t="s">
        <v>58</v>
      </c>
    </row>
    <row r="547" spans="1:8">
      <c r="A547" s="1" t="s">
        <v>930</v>
      </c>
      <c r="B547" s="1" t="s">
        <v>838</v>
      </c>
      <c r="C547" s="1">
        <v>45</v>
      </c>
      <c r="D547" s="1" t="s">
        <v>74</v>
      </c>
      <c r="E547" s="1" t="s">
        <v>210</v>
      </c>
      <c r="F547" s="1" t="s">
        <v>211</v>
      </c>
      <c r="G547" s="2">
        <v>45388</v>
      </c>
      <c r="H547" s="1" t="s">
        <v>63</v>
      </c>
    </row>
    <row r="548" spans="1:8">
      <c r="A548" s="1" t="s">
        <v>931</v>
      </c>
      <c r="B548" s="1" t="s">
        <v>926</v>
      </c>
      <c r="C548" s="1">
        <v>39</v>
      </c>
      <c r="D548" s="1" t="s">
        <v>55</v>
      </c>
      <c r="E548" s="1" t="s">
        <v>91</v>
      </c>
      <c r="F548" s="1" t="s">
        <v>76</v>
      </c>
      <c r="G548" s="2">
        <v>45839</v>
      </c>
      <c r="H548" s="1" t="s">
        <v>63</v>
      </c>
    </row>
    <row r="549" spans="1:8">
      <c r="A549" s="1" t="s">
        <v>932</v>
      </c>
      <c r="B549" s="1" t="s">
        <v>152</v>
      </c>
      <c r="C549" s="1">
        <v>58</v>
      </c>
      <c r="D549" s="1" t="s">
        <v>74</v>
      </c>
      <c r="E549" s="1" t="s">
        <v>85</v>
      </c>
      <c r="F549" s="1" t="s">
        <v>86</v>
      </c>
      <c r="G549" s="2">
        <v>45912</v>
      </c>
      <c r="H549" s="1" t="s">
        <v>58</v>
      </c>
    </row>
    <row r="550" spans="1:8">
      <c r="A550" s="1" t="s">
        <v>933</v>
      </c>
      <c r="B550" s="1" t="s">
        <v>719</v>
      </c>
      <c r="C550" s="1">
        <v>34</v>
      </c>
      <c r="D550" s="1" t="s">
        <v>55</v>
      </c>
      <c r="E550" s="1" t="s">
        <v>94</v>
      </c>
      <c r="F550" s="1" t="s">
        <v>94</v>
      </c>
      <c r="G550" s="2">
        <v>45858</v>
      </c>
      <c r="H550" s="1" t="s">
        <v>58</v>
      </c>
    </row>
    <row r="551" spans="1:8">
      <c r="A551" s="1" t="s">
        <v>934</v>
      </c>
      <c r="B551" s="1" t="s">
        <v>513</v>
      </c>
      <c r="C551" s="1">
        <v>43</v>
      </c>
      <c r="D551" s="1" t="s">
        <v>55</v>
      </c>
      <c r="E551" s="1" t="s">
        <v>70</v>
      </c>
      <c r="F551" s="1" t="s">
        <v>71</v>
      </c>
      <c r="G551" s="2">
        <v>45510</v>
      </c>
      <c r="H551" s="1" t="s">
        <v>63</v>
      </c>
    </row>
    <row r="552" spans="1:8">
      <c r="A552" s="1" t="s">
        <v>935</v>
      </c>
      <c r="B552" s="1" t="s">
        <v>217</v>
      </c>
      <c r="C552" s="1">
        <v>24</v>
      </c>
      <c r="D552" s="1" t="s">
        <v>74</v>
      </c>
      <c r="E552" s="1" t="s">
        <v>102</v>
      </c>
      <c r="F552" s="1" t="s">
        <v>67</v>
      </c>
      <c r="G552" s="2">
        <v>45476</v>
      </c>
      <c r="H552" s="1" t="s">
        <v>63</v>
      </c>
    </row>
    <row r="553" spans="1:8">
      <c r="A553" s="1" t="s">
        <v>936</v>
      </c>
      <c r="B553" s="1" t="s">
        <v>783</v>
      </c>
      <c r="C553" s="1">
        <v>59</v>
      </c>
      <c r="D553" s="1" t="s">
        <v>55</v>
      </c>
      <c r="E553" s="1" t="s">
        <v>61</v>
      </c>
      <c r="F553" s="1" t="s">
        <v>62</v>
      </c>
      <c r="G553" s="2">
        <v>45360</v>
      </c>
      <c r="H553" s="1" t="s">
        <v>63</v>
      </c>
    </row>
    <row r="554" spans="1:8">
      <c r="A554" s="1" t="s">
        <v>937</v>
      </c>
      <c r="B554" s="1" t="s">
        <v>813</v>
      </c>
      <c r="C554" s="1">
        <v>43</v>
      </c>
      <c r="D554" s="1" t="s">
        <v>55</v>
      </c>
      <c r="E554" s="1" t="s">
        <v>108</v>
      </c>
      <c r="F554" s="1" t="s">
        <v>76</v>
      </c>
      <c r="G554" s="2">
        <v>45421</v>
      </c>
      <c r="H554" s="1" t="s">
        <v>63</v>
      </c>
    </row>
    <row r="555" spans="1:8">
      <c r="A555" s="1" t="s">
        <v>938</v>
      </c>
      <c r="B555" s="1" t="s">
        <v>491</v>
      </c>
      <c r="C555" s="1">
        <v>42</v>
      </c>
      <c r="D555" s="1" t="s">
        <v>74</v>
      </c>
      <c r="E555" s="1" t="s">
        <v>116</v>
      </c>
      <c r="F555" s="1" t="s">
        <v>117</v>
      </c>
      <c r="G555" s="2">
        <v>45858</v>
      </c>
      <c r="H555" s="1" t="s">
        <v>58</v>
      </c>
    </row>
    <row r="556" spans="1:8">
      <c r="A556" s="1" t="s">
        <v>939</v>
      </c>
      <c r="B556" s="1" t="s">
        <v>835</v>
      </c>
      <c r="C556" s="1">
        <v>27</v>
      </c>
      <c r="D556" s="1" t="s">
        <v>74</v>
      </c>
      <c r="E556" s="1" t="s">
        <v>70</v>
      </c>
      <c r="F556" s="1" t="s">
        <v>71</v>
      </c>
      <c r="G556" s="2">
        <v>45900</v>
      </c>
      <c r="H556" s="1" t="s">
        <v>63</v>
      </c>
    </row>
    <row r="557" spans="1:8">
      <c r="A557" s="1" t="s">
        <v>940</v>
      </c>
      <c r="B557" s="1" t="s">
        <v>941</v>
      </c>
      <c r="C557" s="1">
        <v>36</v>
      </c>
      <c r="D557" s="1" t="s">
        <v>55</v>
      </c>
      <c r="E557" s="1" t="s">
        <v>56</v>
      </c>
      <c r="F557" s="1" t="s">
        <v>57</v>
      </c>
      <c r="G557" s="2">
        <v>45890</v>
      </c>
      <c r="H557" s="1" t="s">
        <v>58</v>
      </c>
    </row>
    <row r="558" spans="1:8">
      <c r="A558" s="1" t="s">
        <v>942</v>
      </c>
      <c r="B558" s="1" t="s">
        <v>618</v>
      </c>
      <c r="C558" s="1">
        <v>28</v>
      </c>
      <c r="D558" s="1" t="s">
        <v>74</v>
      </c>
      <c r="E558" s="1" t="s">
        <v>210</v>
      </c>
      <c r="F558" s="1" t="s">
        <v>211</v>
      </c>
      <c r="G558" s="2">
        <v>45922</v>
      </c>
      <c r="H558" s="1" t="s">
        <v>63</v>
      </c>
    </row>
    <row r="559" spans="1:8">
      <c r="A559" s="1" t="s">
        <v>943</v>
      </c>
      <c r="B559" s="1" t="s">
        <v>110</v>
      </c>
      <c r="C559" s="1">
        <v>30</v>
      </c>
      <c r="D559" s="1" t="s">
        <v>55</v>
      </c>
      <c r="E559" s="1" t="s">
        <v>66</v>
      </c>
      <c r="F559" s="1" t="s">
        <v>67</v>
      </c>
      <c r="G559" s="2">
        <v>45625</v>
      </c>
      <c r="H559" s="1" t="s">
        <v>63</v>
      </c>
    </row>
    <row r="560" spans="1:8">
      <c r="A560" s="1" t="s">
        <v>944</v>
      </c>
      <c r="B560" s="1" t="s">
        <v>802</v>
      </c>
      <c r="C560" s="1">
        <v>25</v>
      </c>
      <c r="D560" s="1" t="s">
        <v>55</v>
      </c>
      <c r="E560" s="1" t="s">
        <v>210</v>
      </c>
      <c r="F560" s="1" t="s">
        <v>211</v>
      </c>
      <c r="G560" s="2">
        <v>45445</v>
      </c>
      <c r="H560" s="1" t="s">
        <v>63</v>
      </c>
    </row>
    <row r="561" spans="1:8">
      <c r="A561" s="1" t="s">
        <v>945</v>
      </c>
      <c r="B561" s="1" t="s">
        <v>651</v>
      </c>
      <c r="C561" s="1">
        <v>57</v>
      </c>
      <c r="D561" s="1" t="s">
        <v>55</v>
      </c>
      <c r="E561" s="1" t="s">
        <v>210</v>
      </c>
      <c r="F561" s="1" t="s">
        <v>211</v>
      </c>
      <c r="G561" s="2">
        <v>45838</v>
      </c>
      <c r="H561" s="1" t="s">
        <v>63</v>
      </c>
    </row>
    <row r="562" spans="1:8">
      <c r="A562" s="1" t="s">
        <v>946</v>
      </c>
      <c r="B562" s="1" t="s">
        <v>623</v>
      </c>
      <c r="C562" s="1">
        <v>21</v>
      </c>
      <c r="D562" s="1" t="s">
        <v>55</v>
      </c>
      <c r="E562" s="1" t="s">
        <v>116</v>
      </c>
      <c r="F562" s="1" t="s">
        <v>117</v>
      </c>
      <c r="G562" s="2">
        <v>45370</v>
      </c>
      <c r="H562" s="1" t="s">
        <v>63</v>
      </c>
    </row>
    <row r="563" spans="1:8">
      <c r="A563" s="1" t="s">
        <v>947</v>
      </c>
      <c r="B563" s="1" t="s">
        <v>948</v>
      </c>
      <c r="C563" s="1">
        <v>48</v>
      </c>
      <c r="D563" s="1" t="s">
        <v>55</v>
      </c>
      <c r="E563" s="1" t="s">
        <v>94</v>
      </c>
      <c r="F563" s="1" t="s">
        <v>94</v>
      </c>
      <c r="G563" s="2">
        <v>45870</v>
      </c>
      <c r="H563" s="1" t="s">
        <v>63</v>
      </c>
    </row>
    <row r="564" spans="1:8">
      <c r="A564" s="1" t="s">
        <v>949</v>
      </c>
      <c r="B564" s="1" t="s">
        <v>719</v>
      </c>
      <c r="C564" s="1">
        <v>45</v>
      </c>
      <c r="D564" s="1" t="s">
        <v>74</v>
      </c>
      <c r="E564" s="1" t="s">
        <v>94</v>
      </c>
      <c r="F564" s="1" t="s">
        <v>94</v>
      </c>
      <c r="G564" s="2">
        <v>45704</v>
      </c>
      <c r="H564" s="1" t="s">
        <v>63</v>
      </c>
    </row>
    <row r="565" spans="1:8">
      <c r="A565" s="1" t="s">
        <v>950</v>
      </c>
      <c r="B565" s="1" t="s">
        <v>951</v>
      </c>
      <c r="C565" s="1">
        <v>28</v>
      </c>
      <c r="D565" s="1" t="s">
        <v>74</v>
      </c>
      <c r="E565" s="1" t="s">
        <v>102</v>
      </c>
      <c r="F565" s="1" t="s">
        <v>67</v>
      </c>
      <c r="G565" s="2">
        <v>45837</v>
      </c>
      <c r="H565" s="1" t="s">
        <v>63</v>
      </c>
    </row>
    <row r="566" spans="1:8">
      <c r="A566" s="1" t="s">
        <v>952</v>
      </c>
      <c r="B566" s="1" t="s">
        <v>518</v>
      </c>
      <c r="C566" s="1">
        <v>60</v>
      </c>
      <c r="D566" s="1" t="s">
        <v>74</v>
      </c>
      <c r="E566" s="1" t="s">
        <v>120</v>
      </c>
      <c r="F566" s="1" t="s">
        <v>121</v>
      </c>
      <c r="G566" s="2">
        <v>45900</v>
      </c>
      <c r="H566" s="1" t="s">
        <v>63</v>
      </c>
    </row>
    <row r="567" spans="1:8">
      <c r="A567" s="1" t="s">
        <v>953</v>
      </c>
      <c r="B567" s="1" t="s">
        <v>480</v>
      </c>
      <c r="C567" s="1">
        <v>18</v>
      </c>
      <c r="D567" s="1" t="s">
        <v>55</v>
      </c>
      <c r="E567" s="1" t="s">
        <v>81</v>
      </c>
      <c r="F567" s="1" t="s">
        <v>82</v>
      </c>
      <c r="G567" s="2">
        <v>45460</v>
      </c>
      <c r="H567" s="1" t="s">
        <v>63</v>
      </c>
    </row>
    <row r="568" spans="1:8">
      <c r="A568" s="1" t="s">
        <v>954</v>
      </c>
      <c r="B568" s="1" t="s">
        <v>88</v>
      </c>
      <c r="C568" s="1">
        <v>55</v>
      </c>
      <c r="D568" s="1" t="s">
        <v>74</v>
      </c>
      <c r="E568" s="1" t="s">
        <v>56</v>
      </c>
      <c r="F568" s="1" t="s">
        <v>57</v>
      </c>
      <c r="G568" s="2">
        <v>45954</v>
      </c>
      <c r="H568" s="1" t="s">
        <v>58</v>
      </c>
    </row>
    <row r="569" spans="1:8">
      <c r="A569" s="1" t="s">
        <v>955</v>
      </c>
      <c r="B569" s="1" t="s">
        <v>956</v>
      </c>
      <c r="C569" s="1">
        <v>41</v>
      </c>
      <c r="D569" s="1" t="s">
        <v>55</v>
      </c>
      <c r="E569" s="1" t="s">
        <v>128</v>
      </c>
      <c r="F569" s="1" t="s">
        <v>57</v>
      </c>
      <c r="G569" s="2">
        <v>45874</v>
      </c>
      <c r="H569" s="1" t="s">
        <v>63</v>
      </c>
    </row>
    <row r="570" spans="1:8">
      <c r="A570" s="1" t="s">
        <v>957</v>
      </c>
      <c r="B570" s="1" t="s">
        <v>308</v>
      </c>
      <c r="C570" s="1">
        <v>48</v>
      </c>
      <c r="D570" s="1" t="s">
        <v>55</v>
      </c>
      <c r="E570" s="1" t="s">
        <v>85</v>
      </c>
      <c r="F570" s="1" t="s">
        <v>86</v>
      </c>
      <c r="G570" s="2">
        <v>45806</v>
      </c>
      <c r="H570" s="1" t="s">
        <v>58</v>
      </c>
    </row>
    <row r="571" spans="1:8">
      <c r="A571" s="1" t="s">
        <v>958</v>
      </c>
      <c r="B571" s="1" t="s">
        <v>457</v>
      </c>
      <c r="C571" s="1">
        <v>58</v>
      </c>
      <c r="D571" s="1" t="s">
        <v>55</v>
      </c>
      <c r="E571" s="1" t="s">
        <v>102</v>
      </c>
      <c r="F571" s="1" t="s">
        <v>67</v>
      </c>
      <c r="G571" s="2">
        <v>45605</v>
      </c>
      <c r="H571" s="1" t="s">
        <v>63</v>
      </c>
    </row>
    <row r="572" spans="1:8">
      <c r="A572" s="1" t="s">
        <v>959</v>
      </c>
      <c r="B572" s="1" t="s">
        <v>960</v>
      </c>
      <c r="C572" s="1">
        <v>43</v>
      </c>
      <c r="D572" s="1" t="s">
        <v>55</v>
      </c>
      <c r="E572" s="1" t="s">
        <v>102</v>
      </c>
      <c r="F572" s="1" t="s">
        <v>67</v>
      </c>
      <c r="G572" s="2">
        <v>45323</v>
      </c>
      <c r="H572" s="1" t="s">
        <v>58</v>
      </c>
    </row>
    <row r="573" spans="1:8">
      <c r="A573" s="1" t="s">
        <v>961</v>
      </c>
      <c r="B573" s="1" t="s">
        <v>695</v>
      </c>
      <c r="C573" s="1">
        <v>22</v>
      </c>
      <c r="D573" s="1" t="s">
        <v>74</v>
      </c>
      <c r="E573" s="1" t="s">
        <v>137</v>
      </c>
      <c r="F573" s="1" t="s">
        <v>138</v>
      </c>
      <c r="G573" s="2">
        <v>45578</v>
      </c>
      <c r="H573" s="1" t="s">
        <v>63</v>
      </c>
    </row>
    <row r="574" spans="1:8">
      <c r="A574" s="1" t="s">
        <v>962</v>
      </c>
      <c r="B574" s="1" t="s">
        <v>963</v>
      </c>
      <c r="C574" s="1">
        <v>37</v>
      </c>
      <c r="D574" s="1" t="s">
        <v>55</v>
      </c>
      <c r="E574" s="1" t="s">
        <v>75</v>
      </c>
      <c r="F574" s="1" t="s">
        <v>76</v>
      </c>
      <c r="G574" s="2">
        <v>45885</v>
      </c>
      <c r="H574" s="1" t="s">
        <v>63</v>
      </c>
    </row>
    <row r="575" spans="1:8">
      <c r="A575" s="1" t="s">
        <v>964</v>
      </c>
      <c r="B575" s="1" t="s">
        <v>965</v>
      </c>
      <c r="C575" s="1">
        <v>58</v>
      </c>
      <c r="D575" s="1" t="s">
        <v>55</v>
      </c>
      <c r="E575" s="1" t="s">
        <v>56</v>
      </c>
      <c r="F575" s="1" t="s">
        <v>57</v>
      </c>
      <c r="G575" s="2">
        <v>45334</v>
      </c>
      <c r="H575" s="1" t="s">
        <v>63</v>
      </c>
    </row>
    <row r="576" spans="1:8">
      <c r="A576" s="1" t="s">
        <v>966</v>
      </c>
      <c r="B576" s="1" t="s">
        <v>768</v>
      </c>
      <c r="C576" s="1">
        <v>28</v>
      </c>
      <c r="D576" s="1" t="s">
        <v>74</v>
      </c>
      <c r="E576" s="1" t="s">
        <v>183</v>
      </c>
      <c r="F576" s="1" t="s">
        <v>184</v>
      </c>
      <c r="G576" s="2">
        <v>45908</v>
      </c>
      <c r="H576" s="1" t="s">
        <v>63</v>
      </c>
    </row>
    <row r="577" spans="1:8">
      <c r="A577" s="1" t="s">
        <v>967</v>
      </c>
      <c r="B577" s="1" t="s">
        <v>751</v>
      </c>
      <c r="C577" s="1">
        <v>50</v>
      </c>
      <c r="D577" s="1" t="s">
        <v>55</v>
      </c>
      <c r="E577" s="1" t="s">
        <v>91</v>
      </c>
      <c r="F577" s="1" t="s">
        <v>76</v>
      </c>
      <c r="G577" s="2">
        <v>45292</v>
      </c>
      <c r="H577" s="1" t="s">
        <v>58</v>
      </c>
    </row>
    <row r="578" spans="1:8">
      <c r="A578" s="1" t="s">
        <v>968</v>
      </c>
      <c r="B578" s="1" t="s">
        <v>581</v>
      </c>
      <c r="C578" s="1">
        <v>55</v>
      </c>
      <c r="D578" s="1" t="s">
        <v>74</v>
      </c>
      <c r="E578" s="1" t="s">
        <v>85</v>
      </c>
      <c r="F578" s="1" t="s">
        <v>86</v>
      </c>
      <c r="G578" s="2">
        <v>45864</v>
      </c>
      <c r="H578" s="1" t="s">
        <v>58</v>
      </c>
    </row>
    <row r="579" spans="1:8">
      <c r="A579" s="1" t="s">
        <v>969</v>
      </c>
      <c r="B579" s="1" t="s">
        <v>166</v>
      </c>
      <c r="C579" s="1">
        <v>44</v>
      </c>
      <c r="D579" s="1" t="s">
        <v>55</v>
      </c>
      <c r="E579" s="1" t="s">
        <v>108</v>
      </c>
      <c r="F579" s="1" t="s">
        <v>76</v>
      </c>
      <c r="G579" s="2">
        <v>45561</v>
      </c>
      <c r="H579" s="1" t="s">
        <v>58</v>
      </c>
    </row>
    <row r="580" spans="1:8">
      <c r="A580" s="1" t="s">
        <v>970</v>
      </c>
      <c r="B580" s="1" t="s">
        <v>127</v>
      </c>
      <c r="C580" s="1">
        <v>51</v>
      </c>
      <c r="D580" s="1" t="s">
        <v>74</v>
      </c>
      <c r="E580" s="1" t="s">
        <v>108</v>
      </c>
      <c r="F580" s="1" t="s">
        <v>76</v>
      </c>
      <c r="G580" s="2">
        <v>45471</v>
      </c>
      <c r="H580" s="1" t="s">
        <v>63</v>
      </c>
    </row>
    <row r="581" spans="1:8">
      <c r="A581" s="1" t="s">
        <v>971</v>
      </c>
      <c r="B581" s="1" t="s">
        <v>972</v>
      </c>
      <c r="C581" s="1">
        <v>32</v>
      </c>
      <c r="D581" s="1" t="s">
        <v>74</v>
      </c>
      <c r="E581" s="1" t="s">
        <v>61</v>
      </c>
      <c r="F581" s="1" t="s">
        <v>62</v>
      </c>
      <c r="G581" s="2">
        <v>45809</v>
      </c>
      <c r="H581" s="1" t="s">
        <v>63</v>
      </c>
    </row>
    <row r="582" spans="1:8">
      <c r="A582" s="1" t="s">
        <v>973</v>
      </c>
      <c r="B582" s="1" t="s">
        <v>974</v>
      </c>
      <c r="C582" s="1">
        <v>49</v>
      </c>
      <c r="D582" s="1" t="s">
        <v>55</v>
      </c>
      <c r="E582" s="1" t="s">
        <v>137</v>
      </c>
      <c r="F582" s="1" t="s">
        <v>138</v>
      </c>
      <c r="G582" s="2">
        <v>45394</v>
      </c>
      <c r="H582" s="1" t="s">
        <v>63</v>
      </c>
    </row>
    <row r="583" spans="1:8">
      <c r="A583" s="1" t="s">
        <v>975</v>
      </c>
      <c r="B583" s="1" t="s">
        <v>136</v>
      </c>
      <c r="C583" s="1">
        <v>38</v>
      </c>
      <c r="D583" s="1" t="s">
        <v>55</v>
      </c>
      <c r="E583" s="1" t="s">
        <v>137</v>
      </c>
      <c r="F583" s="1" t="s">
        <v>138</v>
      </c>
      <c r="G583" s="2">
        <v>45301</v>
      </c>
      <c r="H583" s="1" t="s">
        <v>58</v>
      </c>
    </row>
    <row r="584" spans="1:8">
      <c r="A584" s="1" t="s">
        <v>976</v>
      </c>
      <c r="B584" s="1" t="s">
        <v>217</v>
      </c>
      <c r="C584" s="1">
        <v>22</v>
      </c>
      <c r="D584" s="1" t="s">
        <v>55</v>
      </c>
      <c r="E584" s="1" t="s">
        <v>183</v>
      </c>
      <c r="F584" s="1" t="s">
        <v>184</v>
      </c>
      <c r="G584" s="2">
        <v>45874</v>
      </c>
      <c r="H584" s="1" t="s">
        <v>58</v>
      </c>
    </row>
    <row r="585" spans="1:8">
      <c r="A585" s="1" t="s">
        <v>977</v>
      </c>
      <c r="B585" s="1" t="s">
        <v>188</v>
      </c>
      <c r="C585" s="1">
        <v>23</v>
      </c>
      <c r="D585" s="1" t="s">
        <v>74</v>
      </c>
      <c r="E585" s="1" t="s">
        <v>120</v>
      </c>
      <c r="F585" s="1" t="s">
        <v>121</v>
      </c>
      <c r="G585" s="2">
        <v>45381</v>
      </c>
      <c r="H585" s="1" t="s">
        <v>58</v>
      </c>
    </row>
    <row r="586" spans="1:8">
      <c r="A586" s="1" t="s">
        <v>978</v>
      </c>
      <c r="B586" s="1" t="s">
        <v>592</v>
      </c>
      <c r="C586" s="1">
        <v>55</v>
      </c>
      <c r="D586" s="1" t="s">
        <v>55</v>
      </c>
      <c r="E586" s="1" t="s">
        <v>108</v>
      </c>
      <c r="F586" s="1" t="s">
        <v>76</v>
      </c>
      <c r="G586" s="2">
        <v>45517</v>
      </c>
      <c r="H586" s="1" t="s">
        <v>63</v>
      </c>
    </row>
    <row r="587" spans="1:8">
      <c r="A587" s="1" t="s">
        <v>979</v>
      </c>
      <c r="B587" s="1" t="s">
        <v>98</v>
      </c>
      <c r="C587" s="1">
        <v>39</v>
      </c>
      <c r="D587" s="1" t="s">
        <v>55</v>
      </c>
      <c r="E587" s="1" t="s">
        <v>105</v>
      </c>
      <c r="F587" s="1" t="s">
        <v>62</v>
      </c>
      <c r="G587" s="2">
        <v>45961</v>
      </c>
      <c r="H587" s="1" t="s">
        <v>63</v>
      </c>
    </row>
    <row r="588" spans="1:8">
      <c r="A588" s="1" t="s">
        <v>980</v>
      </c>
      <c r="B588" s="1" t="s">
        <v>320</v>
      </c>
      <c r="C588" s="1">
        <v>35</v>
      </c>
      <c r="D588" s="1" t="s">
        <v>55</v>
      </c>
      <c r="E588" s="1" t="s">
        <v>102</v>
      </c>
      <c r="F588" s="1" t="s">
        <v>67</v>
      </c>
      <c r="G588" s="2">
        <v>45417</v>
      </c>
      <c r="H588" s="1" t="s">
        <v>58</v>
      </c>
    </row>
    <row r="589" spans="1:8">
      <c r="A589" s="1" t="s">
        <v>981</v>
      </c>
      <c r="B589" s="1" t="s">
        <v>982</v>
      </c>
      <c r="C589" s="1">
        <v>31</v>
      </c>
      <c r="D589" s="1" t="s">
        <v>55</v>
      </c>
      <c r="E589" s="1" t="s">
        <v>75</v>
      </c>
      <c r="F589" s="1" t="s">
        <v>76</v>
      </c>
      <c r="G589" s="2">
        <v>45500</v>
      </c>
      <c r="H589" s="1" t="s">
        <v>63</v>
      </c>
    </row>
    <row r="590" spans="1:8">
      <c r="A590" s="1" t="s">
        <v>983</v>
      </c>
      <c r="B590" s="1" t="s">
        <v>518</v>
      </c>
      <c r="C590" s="1">
        <v>27</v>
      </c>
      <c r="D590" s="1" t="s">
        <v>55</v>
      </c>
      <c r="E590" s="1" t="s">
        <v>111</v>
      </c>
      <c r="F590" s="1" t="s">
        <v>62</v>
      </c>
      <c r="G590" s="2">
        <v>45388</v>
      </c>
      <c r="H590" s="1" t="s">
        <v>58</v>
      </c>
    </row>
    <row r="591" spans="1:8">
      <c r="A591" s="1" t="s">
        <v>984</v>
      </c>
      <c r="B591" s="1" t="s">
        <v>985</v>
      </c>
      <c r="C591" s="1">
        <v>30</v>
      </c>
      <c r="D591" s="1" t="s">
        <v>74</v>
      </c>
      <c r="E591" s="1" t="s">
        <v>128</v>
      </c>
      <c r="F591" s="1" t="s">
        <v>57</v>
      </c>
      <c r="G591" s="2">
        <v>45365</v>
      </c>
      <c r="H591" s="1" t="s">
        <v>63</v>
      </c>
    </row>
    <row r="592" spans="1:8">
      <c r="A592" s="1" t="s">
        <v>986</v>
      </c>
      <c r="B592" s="1" t="s">
        <v>917</v>
      </c>
      <c r="C592" s="1">
        <v>48</v>
      </c>
      <c r="D592" s="1" t="s">
        <v>55</v>
      </c>
      <c r="E592" s="1" t="s">
        <v>75</v>
      </c>
      <c r="F592" s="1" t="s">
        <v>76</v>
      </c>
      <c r="G592" s="2">
        <v>45918</v>
      </c>
      <c r="H592" s="1" t="s">
        <v>63</v>
      </c>
    </row>
    <row r="593" spans="1:8">
      <c r="A593" s="1" t="s">
        <v>987</v>
      </c>
      <c r="B593" s="1" t="s">
        <v>988</v>
      </c>
      <c r="C593" s="1">
        <v>47</v>
      </c>
      <c r="D593" s="1" t="s">
        <v>55</v>
      </c>
      <c r="E593" s="1" t="s">
        <v>116</v>
      </c>
      <c r="F593" s="1" t="s">
        <v>117</v>
      </c>
      <c r="G593" s="2">
        <v>45482</v>
      </c>
      <c r="H593" s="1" t="s">
        <v>58</v>
      </c>
    </row>
    <row r="594" spans="1:8">
      <c r="A594" s="1" t="s">
        <v>989</v>
      </c>
      <c r="B594" s="1" t="s">
        <v>990</v>
      </c>
      <c r="C594" s="1">
        <v>20</v>
      </c>
      <c r="D594" s="1" t="s">
        <v>74</v>
      </c>
      <c r="E594" s="1" t="s">
        <v>120</v>
      </c>
      <c r="F594" s="1" t="s">
        <v>121</v>
      </c>
      <c r="G594" s="2">
        <v>45347</v>
      </c>
      <c r="H594" s="1" t="s">
        <v>63</v>
      </c>
    </row>
    <row r="595" spans="1:8">
      <c r="A595" s="1" t="s">
        <v>991</v>
      </c>
      <c r="B595" s="1" t="s">
        <v>60</v>
      </c>
      <c r="C595" s="1">
        <v>47</v>
      </c>
      <c r="D595" s="1" t="s">
        <v>74</v>
      </c>
      <c r="E595" s="1" t="s">
        <v>56</v>
      </c>
      <c r="F595" s="1" t="s">
        <v>57</v>
      </c>
      <c r="G595" s="2">
        <v>45844</v>
      </c>
      <c r="H595" s="1" t="s">
        <v>58</v>
      </c>
    </row>
    <row r="596" spans="1:8">
      <c r="A596" s="1" t="s">
        <v>992</v>
      </c>
      <c r="B596" s="1" t="s">
        <v>691</v>
      </c>
      <c r="C596" s="1">
        <v>23</v>
      </c>
      <c r="D596" s="1" t="s">
        <v>55</v>
      </c>
      <c r="E596" s="1" t="s">
        <v>85</v>
      </c>
      <c r="F596" s="1" t="s">
        <v>86</v>
      </c>
      <c r="G596" s="2">
        <v>45323</v>
      </c>
      <c r="H596" s="1" t="s">
        <v>63</v>
      </c>
    </row>
    <row r="597" spans="1:8">
      <c r="A597" s="1" t="s">
        <v>993</v>
      </c>
      <c r="B597" s="1" t="s">
        <v>709</v>
      </c>
      <c r="C597" s="1">
        <v>46</v>
      </c>
      <c r="D597" s="1" t="s">
        <v>55</v>
      </c>
      <c r="E597" s="1" t="s">
        <v>102</v>
      </c>
      <c r="F597" s="1" t="s">
        <v>67</v>
      </c>
      <c r="G597" s="2">
        <v>45818</v>
      </c>
      <c r="H597" s="1" t="s">
        <v>58</v>
      </c>
    </row>
    <row r="598" spans="1:8">
      <c r="A598" s="1" t="s">
        <v>994</v>
      </c>
      <c r="B598" s="1" t="s">
        <v>387</v>
      </c>
      <c r="C598" s="1">
        <v>25</v>
      </c>
      <c r="D598" s="1" t="s">
        <v>55</v>
      </c>
      <c r="E598" s="1" t="s">
        <v>183</v>
      </c>
      <c r="F598" s="1" t="s">
        <v>184</v>
      </c>
      <c r="G598" s="2">
        <v>45865</v>
      </c>
      <c r="H598" s="1" t="s">
        <v>63</v>
      </c>
    </row>
    <row r="599" spans="1:8">
      <c r="A599" s="1" t="s">
        <v>995</v>
      </c>
      <c r="B599" s="1" t="s">
        <v>734</v>
      </c>
      <c r="C599" s="1">
        <v>60</v>
      </c>
      <c r="D599" s="1" t="s">
        <v>74</v>
      </c>
      <c r="E599" s="1" t="s">
        <v>137</v>
      </c>
      <c r="F599" s="1" t="s">
        <v>138</v>
      </c>
      <c r="G599" s="2">
        <v>45958</v>
      </c>
      <c r="H599" s="1" t="s">
        <v>58</v>
      </c>
    </row>
    <row r="600" spans="1:8">
      <c r="A600" s="1" t="s">
        <v>996</v>
      </c>
      <c r="B600" s="1" t="s">
        <v>997</v>
      </c>
      <c r="C600" s="1">
        <v>50</v>
      </c>
      <c r="D600" s="1" t="s">
        <v>55</v>
      </c>
      <c r="E600" s="1" t="s">
        <v>102</v>
      </c>
      <c r="F600" s="1" t="s">
        <v>67</v>
      </c>
      <c r="G600" s="2">
        <v>45575</v>
      </c>
      <c r="H600" s="1" t="s">
        <v>63</v>
      </c>
    </row>
    <row r="601" spans="1:8">
      <c r="A601" s="1" t="s">
        <v>998</v>
      </c>
      <c r="B601" s="1" t="s">
        <v>363</v>
      </c>
      <c r="C601" s="1">
        <v>34</v>
      </c>
      <c r="D601" s="1" t="s">
        <v>74</v>
      </c>
      <c r="E601" s="1" t="s">
        <v>61</v>
      </c>
      <c r="F601" s="1" t="s">
        <v>62</v>
      </c>
      <c r="G601" s="2">
        <v>45785</v>
      </c>
      <c r="H601" s="1" t="s">
        <v>63</v>
      </c>
    </row>
    <row r="602" spans="1:8">
      <c r="A602" s="1" t="s">
        <v>999</v>
      </c>
      <c r="B602" s="1" t="s">
        <v>421</v>
      </c>
      <c r="C602" s="1">
        <v>28</v>
      </c>
      <c r="D602" s="1" t="s">
        <v>74</v>
      </c>
      <c r="E602" s="1" t="s">
        <v>183</v>
      </c>
      <c r="F602" s="1" t="s">
        <v>184</v>
      </c>
      <c r="G602" s="2">
        <v>45478</v>
      </c>
      <c r="H602" s="1" t="s">
        <v>63</v>
      </c>
    </row>
    <row r="603" spans="1:8">
      <c r="A603" s="1" t="s">
        <v>1000</v>
      </c>
      <c r="B603" s="1" t="s">
        <v>956</v>
      </c>
      <c r="C603" s="1">
        <v>30</v>
      </c>
      <c r="D603" s="1" t="s">
        <v>55</v>
      </c>
      <c r="E603" s="1" t="s">
        <v>70</v>
      </c>
      <c r="F603" s="1" t="s">
        <v>71</v>
      </c>
      <c r="G603" s="2">
        <v>45789</v>
      </c>
      <c r="H603" s="1" t="s">
        <v>63</v>
      </c>
    </row>
    <row r="604" spans="1:8">
      <c r="A604" s="1" t="s">
        <v>1001</v>
      </c>
      <c r="B604" s="1" t="s">
        <v>444</v>
      </c>
      <c r="C604" s="1">
        <v>28</v>
      </c>
      <c r="D604" s="1" t="s">
        <v>55</v>
      </c>
      <c r="E604" s="1" t="s">
        <v>70</v>
      </c>
      <c r="F604" s="1" t="s">
        <v>71</v>
      </c>
      <c r="G604" s="2">
        <v>45733</v>
      </c>
      <c r="H604" s="1" t="s">
        <v>63</v>
      </c>
    </row>
    <row r="605" spans="1:8">
      <c r="A605" s="1" t="s">
        <v>1002</v>
      </c>
      <c r="B605" s="1" t="s">
        <v>618</v>
      </c>
      <c r="C605" s="1">
        <v>48</v>
      </c>
      <c r="D605" s="1" t="s">
        <v>55</v>
      </c>
      <c r="E605" s="1" t="s">
        <v>105</v>
      </c>
      <c r="F605" s="1" t="s">
        <v>62</v>
      </c>
      <c r="G605" s="2">
        <v>45421</v>
      </c>
      <c r="H605" s="1" t="s">
        <v>58</v>
      </c>
    </row>
    <row r="606" spans="1:8">
      <c r="A606" s="1" t="s">
        <v>1003</v>
      </c>
      <c r="B606" s="1" t="s">
        <v>732</v>
      </c>
      <c r="C606" s="1">
        <v>45</v>
      </c>
      <c r="D606" s="1" t="s">
        <v>55</v>
      </c>
      <c r="E606" s="1" t="s">
        <v>210</v>
      </c>
      <c r="F606" s="1" t="s">
        <v>211</v>
      </c>
      <c r="G606" s="2">
        <v>45930</v>
      </c>
      <c r="H606" s="1" t="s">
        <v>58</v>
      </c>
    </row>
    <row r="607" spans="1:8">
      <c r="A607" s="1" t="s">
        <v>1004</v>
      </c>
      <c r="B607" s="1" t="s">
        <v>906</v>
      </c>
      <c r="C607" s="1">
        <v>23</v>
      </c>
      <c r="D607" s="1" t="s">
        <v>55</v>
      </c>
      <c r="E607" s="1" t="s">
        <v>61</v>
      </c>
      <c r="F607" s="1" t="s">
        <v>62</v>
      </c>
      <c r="G607" s="2">
        <v>45583</v>
      </c>
      <c r="H607" s="1" t="s">
        <v>58</v>
      </c>
    </row>
    <row r="608" spans="1:8">
      <c r="A608" s="1" t="s">
        <v>1005</v>
      </c>
      <c r="B608" s="1" t="s">
        <v>270</v>
      </c>
      <c r="C608" s="1">
        <v>58</v>
      </c>
      <c r="D608" s="1" t="s">
        <v>74</v>
      </c>
      <c r="E608" s="1" t="s">
        <v>85</v>
      </c>
      <c r="F608" s="1" t="s">
        <v>86</v>
      </c>
      <c r="G608" s="2">
        <v>45405</v>
      </c>
      <c r="H608" s="1" t="s">
        <v>63</v>
      </c>
    </row>
    <row r="609" spans="1:8">
      <c r="A609" s="1" t="s">
        <v>1006</v>
      </c>
      <c r="B609" s="1" t="s">
        <v>213</v>
      </c>
      <c r="C609" s="1">
        <v>33</v>
      </c>
      <c r="D609" s="1" t="s">
        <v>74</v>
      </c>
      <c r="E609" s="1" t="s">
        <v>91</v>
      </c>
      <c r="F609" s="1" t="s">
        <v>76</v>
      </c>
      <c r="G609" s="2">
        <v>45490</v>
      </c>
      <c r="H609" s="1" t="s">
        <v>58</v>
      </c>
    </row>
    <row r="610" spans="1:8">
      <c r="A610" s="1" t="s">
        <v>1007</v>
      </c>
      <c r="B610" s="1" t="s">
        <v>702</v>
      </c>
      <c r="C610" s="1">
        <v>21</v>
      </c>
      <c r="D610" s="1" t="s">
        <v>55</v>
      </c>
      <c r="E610" s="1" t="s">
        <v>66</v>
      </c>
      <c r="F610" s="1" t="s">
        <v>67</v>
      </c>
      <c r="G610" s="2">
        <v>45304</v>
      </c>
      <c r="H610" s="1" t="s">
        <v>63</v>
      </c>
    </row>
    <row r="611" spans="1:8">
      <c r="A611" s="1" t="s">
        <v>1008</v>
      </c>
      <c r="B611" s="1" t="s">
        <v>162</v>
      </c>
      <c r="C611" s="1">
        <v>52</v>
      </c>
      <c r="D611" s="1" t="s">
        <v>74</v>
      </c>
      <c r="E611" s="1" t="s">
        <v>85</v>
      </c>
      <c r="F611" s="1" t="s">
        <v>86</v>
      </c>
      <c r="G611" s="2">
        <v>45562</v>
      </c>
      <c r="H611" s="1" t="s">
        <v>63</v>
      </c>
    </row>
    <row r="612" spans="1:8">
      <c r="A612" s="1" t="s">
        <v>1009</v>
      </c>
      <c r="B612" s="1" t="s">
        <v>632</v>
      </c>
      <c r="C612" s="1">
        <v>43</v>
      </c>
      <c r="D612" s="1" t="s">
        <v>55</v>
      </c>
      <c r="E612" s="1" t="s">
        <v>105</v>
      </c>
      <c r="F612" s="1" t="s">
        <v>62</v>
      </c>
      <c r="G612" s="2">
        <v>45892</v>
      </c>
      <c r="H612" s="1" t="s">
        <v>58</v>
      </c>
    </row>
    <row r="613" spans="1:8">
      <c r="A613" s="1" t="s">
        <v>1010</v>
      </c>
      <c r="B613" s="1" t="s">
        <v>856</v>
      </c>
      <c r="C613" s="1">
        <v>29</v>
      </c>
      <c r="D613" s="1" t="s">
        <v>55</v>
      </c>
      <c r="E613" s="1" t="s">
        <v>137</v>
      </c>
      <c r="F613" s="1" t="s">
        <v>138</v>
      </c>
      <c r="G613" s="2">
        <v>45506</v>
      </c>
      <c r="H613" s="1" t="s">
        <v>58</v>
      </c>
    </row>
    <row r="614" spans="1:8">
      <c r="A614" s="1" t="s">
        <v>1011</v>
      </c>
      <c r="B614" s="1" t="s">
        <v>173</v>
      </c>
      <c r="C614" s="1">
        <v>28</v>
      </c>
      <c r="D614" s="1" t="s">
        <v>55</v>
      </c>
      <c r="E614" s="1" t="s">
        <v>56</v>
      </c>
      <c r="F614" s="1" t="s">
        <v>57</v>
      </c>
      <c r="G614" s="2">
        <v>45735</v>
      </c>
      <c r="H614" s="1" t="s">
        <v>58</v>
      </c>
    </row>
    <row r="615" spans="1:8">
      <c r="A615" s="1" t="s">
        <v>1012</v>
      </c>
      <c r="B615" s="1" t="s">
        <v>1013</v>
      </c>
      <c r="C615" s="1">
        <v>54</v>
      </c>
      <c r="D615" s="1" t="s">
        <v>74</v>
      </c>
      <c r="E615" s="1" t="s">
        <v>183</v>
      </c>
      <c r="F615" s="1" t="s">
        <v>184</v>
      </c>
      <c r="G615" s="2">
        <v>45803</v>
      </c>
      <c r="H615" s="1" t="s">
        <v>58</v>
      </c>
    </row>
    <row r="616" spans="1:8">
      <c r="A616" s="1" t="s">
        <v>1014</v>
      </c>
      <c r="B616" s="1" t="s">
        <v>150</v>
      </c>
      <c r="C616" s="1">
        <v>42</v>
      </c>
      <c r="D616" s="1" t="s">
        <v>74</v>
      </c>
      <c r="E616" s="1" t="s">
        <v>111</v>
      </c>
      <c r="F616" s="1" t="s">
        <v>62</v>
      </c>
      <c r="G616" s="2">
        <v>45738</v>
      </c>
      <c r="H616" s="1" t="s">
        <v>58</v>
      </c>
    </row>
    <row r="617" spans="1:8">
      <c r="A617" s="1" t="s">
        <v>1015</v>
      </c>
      <c r="B617" s="1" t="s">
        <v>548</v>
      </c>
      <c r="C617" s="1">
        <v>35</v>
      </c>
      <c r="D617" s="1" t="s">
        <v>74</v>
      </c>
      <c r="E617" s="1" t="s">
        <v>102</v>
      </c>
      <c r="F617" s="1" t="s">
        <v>67</v>
      </c>
      <c r="G617" s="2">
        <v>45365</v>
      </c>
      <c r="H617" s="1" t="s">
        <v>58</v>
      </c>
    </row>
    <row r="618" spans="1:8">
      <c r="A618" s="1" t="s">
        <v>1016</v>
      </c>
      <c r="B618" s="1" t="s">
        <v>768</v>
      </c>
      <c r="C618" s="1">
        <v>36</v>
      </c>
      <c r="D618" s="1" t="s">
        <v>55</v>
      </c>
      <c r="E618" s="1" t="s">
        <v>61</v>
      </c>
      <c r="F618" s="1" t="s">
        <v>62</v>
      </c>
      <c r="G618" s="2">
        <v>45828</v>
      </c>
      <c r="H618" s="1" t="s">
        <v>63</v>
      </c>
    </row>
    <row r="619" spans="1:8">
      <c r="A619" s="1" t="s">
        <v>1017</v>
      </c>
      <c r="B619" s="1" t="s">
        <v>729</v>
      </c>
      <c r="C619" s="1">
        <v>40</v>
      </c>
      <c r="D619" s="1" t="s">
        <v>55</v>
      </c>
      <c r="E619" s="1" t="s">
        <v>102</v>
      </c>
      <c r="F619" s="1" t="s">
        <v>67</v>
      </c>
      <c r="G619" s="2">
        <v>45392</v>
      </c>
      <c r="H619" s="1" t="s">
        <v>63</v>
      </c>
    </row>
    <row r="620" spans="1:8">
      <c r="A620" s="1" t="s">
        <v>1018</v>
      </c>
      <c r="B620" s="1" t="s">
        <v>906</v>
      </c>
      <c r="C620" s="1">
        <v>55</v>
      </c>
      <c r="D620" s="1" t="s">
        <v>55</v>
      </c>
      <c r="E620" s="1" t="s">
        <v>61</v>
      </c>
      <c r="F620" s="1" t="s">
        <v>62</v>
      </c>
      <c r="G620" s="2">
        <v>45467</v>
      </c>
      <c r="H620" s="1" t="s">
        <v>58</v>
      </c>
    </row>
    <row r="621" spans="1:8">
      <c r="A621" s="1" t="s">
        <v>1019</v>
      </c>
      <c r="B621" s="1" t="s">
        <v>917</v>
      </c>
      <c r="C621" s="1">
        <v>35</v>
      </c>
      <c r="D621" s="1" t="s">
        <v>55</v>
      </c>
      <c r="E621" s="1" t="s">
        <v>66</v>
      </c>
      <c r="F621" s="1" t="s">
        <v>67</v>
      </c>
      <c r="G621" s="2">
        <v>45718</v>
      </c>
      <c r="H621" s="1" t="s">
        <v>58</v>
      </c>
    </row>
    <row r="622" spans="1:8">
      <c r="A622" s="1" t="s">
        <v>1020</v>
      </c>
      <c r="B622" s="1" t="s">
        <v>561</v>
      </c>
      <c r="C622" s="1">
        <v>43</v>
      </c>
      <c r="D622" s="1" t="s">
        <v>74</v>
      </c>
      <c r="E622" s="1" t="s">
        <v>105</v>
      </c>
      <c r="F622" s="1" t="s">
        <v>62</v>
      </c>
      <c r="G622" s="2">
        <v>45408</v>
      </c>
      <c r="H622" s="1" t="s">
        <v>58</v>
      </c>
    </row>
    <row r="623" spans="1:8">
      <c r="A623" s="1" t="s">
        <v>1021</v>
      </c>
      <c r="B623" s="1" t="s">
        <v>809</v>
      </c>
      <c r="C623" s="1">
        <v>23</v>
      </c>
      <c r="D623" s="1" t="s">
        <v>74</v>
      </c>
      <c r="E623" s="1" t="s">
        <v>116</v>
      </c>
      <c r="F623" s="1" t="s">
        <v>117</v>
      </c>
      <c r="G623" s="2">
        <v>45457</v>
      </c>
      <c r="H623" s="1" t="s">
        <v>63</v>
      </c>
    </row>
    <row r="624" spans="1:8">
      <c r="A624" s="1" t="s">
        <v>1022</v>
      </c>
      <c r="B624" s="1" t="s">
        <v>173</v>
      </c>
      <c r="C624" s="1">
        <v>21</v>
      </c>
      <c r="D624" s="1" t="s">
        <v>74</v>
      </c>
      <c r="E624" s="1" t="s">
        <v>116</v>
      </c>
      <c r="F624" s="1" t="s">
        <v>117</v>
      </c>
      <c r="G624" s="2">
        <v>45332</v>
      </c>
      <c r="H624" s="1" t="s">
        <v>63</v>
      </c>
    </row>
    <row r="625" spans="1:8">
      <c r="A625" s="1" t="s">
        <v>1023</v>
      </c>
      <c r="B625" s="1" t="s">
        <v>453</v>
      </c>
      <c r="C625" s="1">
        <v>46</v>
      </c>
      <c r="D625" s="1" t="s">
        <v>55</v>
      </c>
      <c r="E625" s="1" t="s">
        <v>111</v>
      </c>
      <c r="F625" s="1" t="s">
        <v>62</v>
      </c>
      <c r="G625" s="2">
        <v>45720</v>
      </c>
      <c r="H625" s="1" t="s">
        <v>58</v>
      </c>
    </row>
    <row r="626" spans="1:8">
      <c r="A626" s="1" t="s">
        <v>1024</v>
      </c>
      <c r="B626" s="1" t="s">
        <v>963</v>
      </c>
      <c r="C626" s="1">
        <v>51</v>
      </c>
      <c r="D626" s="1" t="s">
        <v>55</v>
      </c>
      <c r="E626" s="1" t="s">
        <v>183</v>
      </c>
      <c r="F626" s="1" t="s">
        <v>184</v>
      </c>
      <c r="G626" s="2">
        <v>45635</v>
      </c>
      <c r="H626" s="1" t="s">
        <v>58</v>
      </c>
    </row>
    <row r="627" spans="1:8">
      <c r="A627" s="1" t="s">
        <v>1025</v>
      </c>
      <c r="B627" s="1" t="s">
        <v>693</v>
      </c>
      <c r="C627" s="1">
        <v>34</v>
      </c>
      <c r="D627" s="1" t="s">
        <v>55</v>
      </c>
      <c r="E627" s="1" t="s">
        <v>75</v>
      </c>
      <c r="F627" s="1" t="s">
        <v>76</v>
      </c>
      <c r="G627" s="2">
        <v>45715</v>
      </c>
      <c r="H627" s="1" t="s">
        <v>63</v>
      </c>
    </row>
    <row r="628" spans="1:8">
      <c r="A628" s="1" t="s">
        <v>1026</v>
      </c>
      <c r="B628" s="1" t="s">
        <v>503</v>
      </c>
      <c r="C628" s="1">
        <v>60</v>
      </c>
      <c r="D628" s="1" t="s">
        <v>55</v>
      </c>
      <c r="E628" s="1" t="s">
        <v>56</v>
      </c>
      <c r="F628" s="1" t="s">
        <v>57</v>
      </c>
      <c r="G628" s="2">
        <v>45657</v>
      </c>
      <c r="H628" s="1" t="s">
        <v>63</v>
      </c>
    </row>
    <row r="629" spans="1:8">
      <c r="A629" s="1" t="s">
        <v>1027</v>
      </c>
      <c r="B629" s="1" t="s">
        <v>242</v>
      </c>
      <c r="C629" s="1">
        <v>60</v>
      </c>
      <c r="D629" s="1" t="s">
        <v>55</v>
      </c>
      <c r="E629" s="1" t="s">
        <v>70</v>
      </c>
      <c r="F629" s="1" t="s">
        <v>71</v>
      </c>
      <c r="G629" s="2">
        <v>45411</v>
      </c>
      <c r="H629" s="1" t="s">
        <v>58</v>
      </c>
    </row>
    <row r="630" spans="1:8">
      <c r="A630" s="1" t="s">
        <v>1028</v>
      </c>
      <c r="B630" s="1" t="s">
        <v>240</v>
      </c>
      <c r="C630" s="1">
        <v>33</v>
      </c>
      <c r="D630" s="1" t="s">
        <v>74</v>
      </c>
      <c r="E630" s="1" t="s">
        <v>183</v>
      </c>
      <c r="F630" s="1" t="s">
        <v>184</v>
      </c>
      <c r="G630" s="2">
        <v>45900</v>
      </c>
      <c r="H630" s="1" t="s">
        <v>63</v>
      </c>
    </row>
    <row r="631" spans="1:8">
      <c r="A631" s="1" t="s">
        <v>1029</v>
      </c>
      <c r="B631" s="1" t="s">
        <v>1030</v>
      </c>
      <c r="C631" s="1">
        <v>19</v>
      </c>
      <c r="D631" s="1" t="s">
        <v>74</v>
      </c>
      <c r="E631" s="1" t="s">
        <v>56</v>
      </c>
      <c r="F631" s="1" t="s">
        <v>57</v>
      </c>
      <c r="G631" s="2">
        <v>45948</v>
      </c>
      <c r="H631" s="1" t="s">
        <v>58</v>
      </c>
    </row>
    <row r="632" spans="1:8">
      <c r="A632" s="1" t="s">
        <v>1031</v>
      </c>
      <c r="B632" s="1" t="s">
        <v>457</v>
      </c>
      <c r="C632" s="1">
        <v>51</v>
      </c>
      <c r="D632" s="1" t="s">
        <v>55</v>
      </c>
      <c r="E632" s="1" t="s">
        <v>210</v>
      </c>
      <c r="F632" s="1" t="s">
        <v>211</v>
      </c>
      <c r="G632" s="2">
        <v>45520</v>
      </c>
      <c r="H632" s="1" t="s">
        <v>58</v>
      </c>
    </row>
    <row r="633" spans="1:8">
      <c r="A633" s="1" t="s">
        <v>1032</v>
      </c>
      <c r="B633" s="1" t="s">
        <v>567</v>
      </c>
      <c r="C633" s="1">
        <v>25</v>
      </c>
      <c r="D633" s="1" t="s">
        <v>55</v>
      </c>
      <c r="E633" s="1" t="s">
        <v>105</v>
      </c>
      <c r="F633" s="1" t="s">
        <v>62</v>
      </c>
      <c r="G633" s="2">
        <v>45421</v>
      </c>
      <c r="H633" s="1" t="s">
        <v>63</v>
      </c>
    </row>
    <row r="634" spans="1:8">
      <c r="A634" s="1" t="s">
        <v>1033</v>
      </c>
      <c r="B634" s="1" t="s">
        <v>244</v>
      </c>
      <c r="C634" s="1">
        <v>30</v>
      </c>
      <c r="D634" s="1" t="s">
        <v>55</v>
      </c>
      <c r="E634" s="1" t="s">
        <v>111</v>
      </c>
      <c r="F634" s="1" t="s">
        <v>62</v>
      </c>
      <c r="G634" s="2">
        <v>45643</v>
      </c>
      <c r="H634" s="1" t="s">
        <v>63</v>
      </c>
    </row>
    <row r="635" spans="1:8">
      <c r="A635" s="1" t="s">
        <v>1034</v>
      </c>
      <c r="B635" s="1" t="s">
        <v>1035</v>
      </c>
      <c r="C635" s="1">
        <v>59</v>
      </c>
      <c r="D635" s="1" t="s">
        <v>55</v>
      </c>
      <c r="E635" s="1" t="s">
        <v>116</v>
      </c>
      <c r="F635" s="1" t="s">
        <v>117</v>
      </c>
      <c r="G635" s="2">
        <v>45609</v>
      </c>
      <c r="H635" s="1" t="s">
        <v>58</v>
      </c>
    </row>
    <row r="636" spans="1:8">
      <c r="A636" s="1" t="s">
        <v>1036</v>
      </c>
      <c r="B636" s="1" t="s">
        <v>600</v>
      </c>
      <c r="C636" s="1">
        <v>25</v>
      </c>
      <c r="D636" s="1" t="s">
        <v>74</v>
      </c>
      <c r="E636" s="1" t="s">
        <v>94</v>
      </c>
      <c r="F636" s="1" t="s">
        <v>94</v>
      </c>
      <c r="G636" s="2">
        <v>45940</v>
      </c>
      <c r="H636" s="1" t="s">
        <v>63</v>
      </c>
    </row>
    <row r="637" spans="1:8">
      <c r="A637" s="1" t="s">
        <v>1037</v>
      </c>
      <c r="B637" s="1" t="s">
        <v>919</v>
      </c>
      <c r="C637" s="1">
        <v>47</v>
      </c>
      <c r="D637" s="1" t="s">
        <v>55</v>
      </c>
      <c r="E637" s="1" t="s">
        <v>99</v>
      </c>
      <c r="F637" s="1" t="s">
        <v>76</v>
      </c>
      <c r="G637" s="2">
        <v>45628</v>
      </c>
      <c r="H637" s="1" t="s">
        <v>58</v>
      </c>
    </row>
    <row r="638" spans="1:8">
      <c r="A638" s="1" t="s">
        <v>1038</v>
      </c>
      <c r="B638" s="1" t="s">
        <v>1039</v>
      </c>
      <c r="C638" s="1">
        <v>49</v>
      </c>
      <c r="D638" s="1" t="s">
        <v>55</v>
      </c>
      <c r="E638" s="1" t="s">
        <v>91</v>
      </c>
      <c r="F638" s="1" t="s">
        <v>76</v>
      </c>
      <c r="G638" s="2">
        <v>45564</v>
      </c>
      <c r="H638" s="1" t="s">
        <v>63</v>
      </c>
    </row>
    <row r="639" spans="1:8">
      <c r="A639" s="1" t="s">
        <v>1040</v>
      </c>
      <c r="B639" s="1" t="s">
        <v>924</v>
      </c>
      <c r="C639" s="1">
        <v>53</v>
      </c>
      <c r="D639" s="1" t="s">
        <v>55</v>
      </c>
      <c r="E639" s="1" t="s">
        <v>210</v>
      </c>
      <c r="F639" s="1" t="s">
        <v>211</v>
      </c>
      <c r="G639" s="2">
        <v>45408</v>
      </c>
      <c r="H639" s="1" t="s">
        <v>63</v>
      </c>
    </row>
    <row r="640" spans="1:8">
      <c r="A640" s="1" t="s">
        <v>1041</v>
      </c>
      <c r="B640" s="1" t="s">
        <v>990</v>
      </c>
      <c r="C640" s="1">
        <v>47</v>
      </c>
      <c r="D640" s="1" t="s">
        <v>74</v>
      </c>
      <c r="E640" s="1" t="s">
        <v>66</v>
      </c>
      <c r="F640" s="1" t="s">
        <v>67</v>
      </c>
      <c r="G640" s="2">
        <v>45659</v>
      </c>
      <c r="H640" s="1" t="s">
        <v>63</v>
      </c>
    </row>
    <row r="641" spans="1:8">
      <c r="A641" s="1" t="s">
        <v>1042</v>
      </c>
      <c r="B641" s="1" t="s">
        <v>88</v>
      </c>
      <c r="C641" s="1">
        <v>18</v>
      </c>
      <c r="D641" s="1" t="s">
        <v>55</v>
      </c>
      <c r="E641" s="1" t="s">
        <v>105</v>
      </c>
      <c r="F641" s="1" t="s">
        <v>62</v>
      </c>
      <c r="G641" s="2">
        <v>45385</v>
      </c>
      <c r="H641" s="1" t="s">
        <v>63</v>
      </c>
    </row>
    <row r="642" spans="1:8">
      <c r="A642" s="1" t="s">
        <v>1043</v>
      </c>
      <c r="B642" s="1" t="s">
        <v>640</v>
      </c>
      <c r="C642" s="1">
        <v>60</v>
      </c>
      <c r="D642" s="1" t="s">
        <v>55</v>
      </c>
      <c r="E642" s="1" t="s">
        <v>56</v>
      </c>
      <c r="F642" s="1" t="s">
        <v>57</v>
      </c>
      <c r="G642" s="2">
        <v>45459</v>
      </c>
      <c r="H642" s="1" t="s">
        <v>58</v>
      </c>
    </row>
    <row r="643" spans="1:8">
      <c r="A643" s="1" t="s">
        <v>1044</v>
      </c>
      <c r="B643" s="1" t="s">
        <v>1045</v>
      </c>
      <c r="C643" s="1">
        <v>56</v>
      </c>
      <c r="D643" s="1" t="s">
        <v>55</v>
      </c>
      <c r="E643" s="1" t="s">
        <v>94</v>
      </c>
      <c r="F643" s="1" t="s">
        <v>94</v>
      </c>
      <c r="G643" s="2">
        <v>45632</v>
      </c>
      <c r="H643" s="1" t="s">
        <v>63</v>
      </c>
    </row>
    <row r="644" spans="1:8">
      <c r="A644" s="1" t="s">
        <v>1046</v>
      </c>
      <c r="B644" s="1" t="s">
        <v>892</v>
      </c>
      <c r="C644" s="1">
        <v>34</v>
      </c>
      <c r="D644" s="1" t="s">
        <v>74</v>
      </c>
      <c r="E644" s="1" t="s">
        <v>56</v>
      </c>
      <c r="F644" s="1" t="s">
        <v>57</v>
      </c>
      <c r="G644" s="2">
        <v>45952</v>
      </c>
      <c r="H644" s="1" t="s">
        <v>63</v>
      </c>
    </row>
    <row r="645" spans="1:8">
      <c r="A645" s="1" t="s">
        <v>1047</v>
      </c>
      <c r="B645" s="1" t="s">
        <v>249</v>
      </c>
      <c r="C645" s="1">
        <v>37</v>
      </c>
      <c r="D645" s="1" t="s">
        <v>74</v>
      </c>
      <c r="E645" s="1" t="s">
        <v>102</v>
      </c>
      <c r="F645" s="1" t="s">
        <v>67</v>
      </c>
      <c r="G645" s="2">
        <v>45443</v>
      </c>
      <c r="H645" s="1" t="s">
        <v>63</v>
      </c>
    </row>
    <row r="646" spans="1:8">
      <c r="A646" s="1" t="s">
        <v>1048</v>
      </c>
      <c r="B646" s="1" t="s">
        <v>444</v>
      </c>
      <c r="C646" s="1">
        <v>41</v>
      </c>
      <c r="D646" s="1" t="s">
        <v>55</v>
      </c>
      <c r="E646" s="1" t="s">
        <v>120</v>
      </c>
      <c r="F646" s="1" t="s">
        <v>121</v>
      </c>
      <c r="G646" s="2">
        <v>45877</v>
      </c>
      <c r="H646" s="1" t="s">
        <v>58</v>
      </c>
    </row>
    <row r="647" spans="1:8">
      <c r="A647" s="1" t="s">
        <v>1049</v>
      </c>
      <c r="B647" s="1" t="s">
        <v>835</v>
      </c>
      <c r="C647" s="1">
        <v>39</v>
      </c>
      <c r="D647" s="1" t="s">
        <v>74</v>
      </c>
      <c r="E647" s="1" t="s">
        <v>128</v>
      </c>
      <c r="F647" s="1" t="s">
        <v>57</v>
      </c>
      <c r="G647" s="2">
        <v>45565</v>
      </c>
      <c r="H647" s="1" t="s">
        <v>63</v>
      </c>
    </row>
    <row r="648" spans="1:8">
      <c r="A648" s="1" t="s">
        <v>1050</v>
      </c>
      <c r="B648" s="1" t="s">
        <v>548</v>
      </c>
      <c r="C648" s="1">
        <v>46</v>
      </c>
      <c r="D648" s="1" t="s">
        <v>74</v>
      </c>
      <c r="E648" s="1" t="s">
        <v>102</v>
      </c>
      <c r="F648" s="1" t="s">
        <v>67</v>
      </c>
      <c r="G648" s="2">
        <v>45845</v>
      </c>
      <c r="H648" s="1" t="s">
        <v>63</v>
      </c>
    </row>
    <row r="649" spans="1:8">
      <c r="A649" s="1" t="s">
        <v>1051</v>
      </c>
      <c r="B649" s="1" t="s">
        <v>1052</v>
      </c>
      <c r="C649" s="1">
        <v>39</v>
      </c>
      <c r="D649" s="1" t="s">
        <v>74</v>
      </c>
      <c r="E649" s="1" t="s">
        <v>99</v>
      </c>
      <c r="F649" s="1" t="s">
        <v>76</v>
      </c>
      <c r="G649" s="2">
        <v>45787</v>
      </c>
      <c r="H649" s="1" t="s">
        <v>58</v>
      </c>
    </row>
    <row r="650" spans="1:8">
      <c r="A650" s="1" t="s">
        <v>1053</v>
      </c>
      <c r="B650" s="1" t="s">
        <v>453</v>
      </c>
      <c r="C650" s="1">
        <v>26</v>
      </c>
      <c r="D650" s="1" t="s">
        <v>74</v>
      </c>
      <c r="E650" s="1" t="s">
        <v>105</v>
      </c>
      <c r="F650" s="1" t="s">
        <v>62</v>
      </c>
      <c r="G650" s="2">
        <v>45392</v>
      </c>
      <c r="H650" s="1" t="s">
        <v>63</v>
      </c>
    </row>
    <row r="651" spans="1:8">
      <c r="A651" s="1" t="s">
        <v>1054</v>
      </c>
      <c r="B651" s="1" t="s">
        <v>88</v>
      </c>
      <c r="C651" s="1">
        <v>54</v>
      </c>
      <c r="D651" s="1" t="s">
        <v>74</v>
      </c>
      <c r="E651" s="1" t="s">
        <v>94</v>
      </c>
      <c r="F651" s="1" t="s">
        <v>94</v>
      </c>
      <c r="G651" s="2">
        <v>45848</v>
      </c>
      <c r="H651" s="1" t="s">
        <v>58</v>
      </c>
    </row>
    <row r="652" spans="1:8">
      <c r="A652" s="1" t="s">
        <v>1055</v>
      </c>
      <c r="B652" s="1" t="s">
        <v>715</v>
      </c>
      <c r="C652" s="1">
        <v>27</v>
      </c>
      <c r="D652" s="1" t="s">
        <v>55</v>
      </c>
      <c r="E652" s="1" t="s">
        <v>91</v>
      </c>
      <c r="F652" s="1" t="s">
        <v>76</v>
      </c>
      <c r="G652" s="2">
        <v>45373</v>
      </c>
      <c r="H652" s="1" t="s">
        <v>58</v>
      </c>
    </row>
    <row r="653" spans="1:8">
      <c r="A653" s="1" t="s">
        <v>1056</v>
      </c>
      <c r="B653" s="1" t="s">
        <v>274</v>
      </c>
      <c r="C653" s="1">
        <v>53</v>
      </c>
      <c r="D653" s="1" t="s">
        <v>74</v>
      </c>
      <c r="E653" s="1" t="s">
        <v>99</v>
      </c>
      <c r="F653" s="1" t="s">
        <v>76</v>
      </c>
      <c r="G653" s="2">
        <v>45820</v>
      </c>
      <c r="H653" s="1" t="s">
        <v>63</v>
      </c>
    </row>
    <row r="654" spans="1:8">
      <c r="A654" s="1" t="s">
        <v>1057</v>
      </c>
      <c r="B654" s="1" t="s">
        <v>455</v>
      </c>
      <c r="C654" s="1">
        <v>54</v>
      </c>
      <c r="D654" s="1" t="s">
        <v>55</v>
      </c>
      <c r="E654" s="1" t="s">
        <v>108</v>
      </c>
      <c r="F654" s="1" t="s">
        <v>76</v>
      </c>
      <c r="G654" s="2">
        <v>45364</v>
      </c>
      <c r="H654" s="1" t="s">
        <v>63</v>
      </c>
    </row>
    <row r="655" spans="1:8">
      <c r="A655" s="1" t="s">
        <v>1058</v>
      </c>
      <c r="B655" s="1" t="s">
        <v>427</v>
      </c>
      <c r="C655" s="1">
        <v>45</v>
      </c>
      <c r="D655" s="1" t="s">
        <v>74</v>
      </c>
      <c r="E655" s="1" t="s">
        <v>102</v>
      </c>
      <c r="F655" s="1" t="s">
        <v>67</v>
      </c>
      <c r="G655" s="2">
        <v>45305</v>
      </c>
      <c r="H655" s="1" t="s">
        <v>63</v>
      </c>
    </row>
    <row r="656" spans="1:8">
      <c r="A656" s="1" t="s">
        <v>1059</v>
      </c>
      <c r="B656" s="1" t="s">
        <v>691</v>
      </c>
      <c r="C656" s="1">
        <v>45</v>
      </c>
      <c r="D656" s="1" t="s">
        <v>55</v>
      </c>
      <c r="E656" s="1" t="s">
        <v>91</v>
      </c>
      <c r="F656" s="1" t="s">
        <v>76</v>
      </c>
      <c r="G656" s="2">
        <v>45724</v>
      </c>
      <c r="H656" s="1" t="s">
        <v>58</v>
      </c>
    </row>
    <row r="657" spans="1:8">
      <c r="A657" s="1" t="s">
        <v>1060</v>
      </c>
      <c r="B657" s="1" t="s">
        <v>584</v>
      </c>
      <c r="C657" s="1">
        <v>59</v>
      </c>
      <c r="D657" s="1" t="s">
        <v>74</v>
      </c>
      <c r="E657" s="1" t="s">
        <v>120</v>
      </c>
      <c r="F657" s="1" t="s">
        <v>121</v>
      </c>
      <c r="G657" s="2">
        <v>45448</v>
      </c>
      <c r="H657" s="1" t="s">
        <v>63</v>
      </c>
    </row>
    <row r="658" spans="1:8">
      <c r="A658" s="1" t="s">
        <v>1061</v>
      </c>
      <c r="B658" s="1" t="s">
        <v>199</v>
      </c>
      <c r="C658" s="1">
        <v>60</v>
      </c>
      <c r="D658" s="1" t="s">
        <v>74</v>
      </c>
      <c r="E658" s="1" t="s">
        <v>75</v>
      </c>
      <c r="F658" s="1" t="s">
        <v>76</v>
      </c>
      <c r="G658" s="2">
        <v>45423</v>
      </c>
      <c r="H658" s="1" t="s">
        <v>58</v>
      </c>
    </row>
    <row r="659" spans="1:8">
      <c r="A659" s="1" t="s">
        <v>1062</v>
      </c>
      <c r="B659" s="1" t="s">
        <v>421</v>
      </c>
      <c r="C659" s="1">
        <v>38</v>
      </c>
      <c r="D659" s="1" t="s">
        <v>55</v>
      </c>
      <c r="E659" s="1" t="s">
        <v>116</v>
      </c>
      <c r="F659" s="1" t="s">
        <v>117</v>
      </c>
      <c r="G659" s="2">
        <v>45629</v>
      </c>
      <c r="H659" s="1" t="s">
        <v>58</v>
      </c>
    </row>
    <row r="660" spans="1:8">
      <c r="A660" s="1" t="s">
        <v>1063</v>
      </c>
      <c r="B660" s="1" t="s">
        <v>272</v>
      </c>
      <c r="C660" s="1">
        <v>41</v>
      </c>
      <c r="D660" s="1" t="s">
        <v>74</v>
      </c>
      <c r="E660" s="1" t="s">
        <v>120</v>
      </c>
      <c r="F660" s="1" t="s">
        <v>121</v>
      </c>
      <c r="G660" s="2">
        <v>45695</v>
      </c>
      <c r="H660" s="1" t="s">
        <v>58</v>
      </c>
    </row>
    <row r="661" spans="1:8">
      <c r="A661" s="1" t="s">
        <v>1064</v>
      </c>
      <c r="B661" s="1" t="s">
        <v>270</v>
      </c>
      <c r="C661" s="1">
        <v>59</v>
      </c>
      <c r="D661" s="1" t="s">
        <v>55</v>
      </c>
      <c r="E661" s="1" t="s">
        <v>61</v>
      </c>
      <c r="F661" s="1" t="s">
        <v>62</v>
      </c>
      <c r="G661" s="2">
        <v>45667</v>
      </c>
      <c r="H661" s="1" t="s">
        <v>63</v>
      </c>
    </row>
    <row r="662" spans="1:8">
      <c r="A662" s="1" t="s">
        <v>1065</v>
      </c>
      <c r="B662" s="1" t="s">
        <v>1066</v>
      </c>
      <c r="C662" s="1">
        <v>57</v>
      </c>
      <c r="D662" s="1" t="s">
        <v>74</v>
      </c>
      <c r="E662" s="1" t="s">
        <v>66</v>
      </c>
      <c r="F662" s="1" t="s">
        <v>67</v>
      </c>
      <c r="G662" s="2">
        <v>45850</v>
      </c>
      <c r="H662" s="1" t="s">
        <v>63</v>
      </c>
    </row>
    <row r="663" spans="1:8">
      <c r="A663" s="1" t="s">
        <v>1067</v>
      </c>
      <c r="B663" s="1" t="s">
        <v>1068</v>
      </c>
      <c r="C663" s="1">
        <v>19</v>
      </c>
      <c r="D663" s="1" t="s">
        <v>55</v>
      </c>
      <c r="E663" s="1" t="s">
        <v>75</v>
      </c>
      <c r="F663" s="1" t="s">
        <v>76</v>
      </c>
      <c r="G663" s="2">
        <v>45398</v>
      </c>
      <c r="H663" s="1" t="s">
        <v>63</v>
      </c>
    </row>
    <row r="664" spans="1:8">
      <c r="A664" s="1" t="s">
        <v>1069</v>
      </c>
      <c r="B664" s="1" t="s">
        <v>389</v>
      </c>
      <c r="C664" s="1">
        <v>25</v>
      </c>
      <c r="D664" s="1" t="s">
        <v>55</v>
      </c>
      <c r="E664" s="1" t="s">
        <v>137</v>
      </c>
      <c r="F664" s="1" t="s">
        <v>138</v>
      </c>
      <c r="G664" s="2">
        <v>45911</v>
      </c>
      <c r="H664" s="1" t="s">
        <v>63</v>
      </c>
    </row>
    <row r="665" spans="1:8">
      <c r="A665" s="1" t="s">
        <v>1070</v>
      </c>
      <c r="B665" s="1" t="s">
        <v>1071</v>
      </c>
      <c r="C665" s="1">
        <v>44</v>
      </c>
      <c r="D665" s="1" t="s">
        <v>74</v>
      </c>
      <c r="E665" s="1" t="s">
        <v>128</v>
      </c>
      <c r="F665" s="1" t="s">
        <v>57</v>
      </c>
      <c r="G665" s="2">
        <v>45556</v>
      </c>
      <c r="H665" s="1" t="s">
        <v>58</v>
      </c>
    </row>
    <row r="666" spans="1:8">
      <c r="A666" s="1" t="s">
        <v>1072</v>
      </c>
      <c r="B666" s="1" t="s">
        <v>405</v>
      </c>
      <c r="C666" s="1">
        <v>39</v>
      </c>
      <c r="D666" s="1" t="s">
        <v>55</v>
      </c>
      <c r="E666" s="1" t="s">
        <v>111</v>
      </c>
      <c r="F666" s="1" t="s">
        <v>62</v>
      </c>
      <c r="G666" s="2">
        <v>45496</v>
      </c>
      <c r="H666" s="1" t="s">
        <v>63</v>
      </c>
    </row>
    <row r="667" spans="1:8">
      <c r="A667" s="1" t="s">
        <v>1073</v>
      </c>
      <c r="B667" s="1" t="s">
        <v>276</v>
      </c>
      <c r="C667" s="1">
        <v>54</v>
      </c>
      <c r="D667" s="1" t="s">
        <v>74</v>
      </c>
      <c r="E667" s="1" t="s">
        <v>137</v>
      </c>
      <c r="F667" s="1" t="s">
        <v>138</v>
      </c>
      <c r="G667" s="2">
        <v>45370</v>
      </c>
      <c r="H667" s="1" t="s">
        <v>63</v>
      </c>
    </row>
    <row r="668" spans="1:8">
      <c r="A668" s="1" t="s">
        <v>1074</v>
      </c>
      <c r="B668" s="1" t="s">
        <v>389</v>
      </c>
      <c r="C668" s="1">
        <v>44</v>
      </c>
      <c r="D668" s="1" t="s">
        <v>55</v>
      </c>
      <c r="E668" s="1" t="s">
        <v>70</v>
      </c>
      <c r="F668" s="1" t="s">
        <v>71</v>
      </c>
      <c r="G668" s="2">
        <v>45446</v>
      </c>
      <c r="H668" s="1" t="s">
        <v>63</v>
      </c>
    </row>
    <row r="669" spans="1:8">
      <c r="A669" s="1" t="s">
        <v>1075</v>
      </c>
      <c r="B669" s="1" t="s">
        <v>862</v>
      </c>
      <c r="C669" s="1">
        <v>46</v>
      </c>
      <c r="D669" s="1" t="s">
        <v>55</v>
      </c>
      <c r="E669" s="1" t="s">
        <v>108</v>
      </c>
      <c r="F669" s="1" t="s">
        <v>76</v>
      </c>
      <c r="G669" s="2">
        <v>45538</v>
      </c>
      <c r="H669" s="1" t="s">
        <v>58</v>
      </c>
    </row>
    <row r="670" spans="1:8">
      <c r="A670" s="1" t="s">
        <v>1076</v>
      </c>
      <c r="B670" s="1" t="s">
        <v>753</v>
      </c>
      <c r="C670" s="1">
        <v>20</v>
      </c>
      <c r="D670" s="1" t="s">
        <v>55</v>
      </c>
      <c r="E670" s="1" t="s">
        <v>120</v>
      </c>
      <c r="F670" s="1" t="s">
        <v>121</v>
      </c>
      <c r="G670" s="2">
        <v>45822</v>
      </c>
      <c r="H670" s="1" t="s">
        <v>63</v>
      </c>
    </row>
    <row r="671" spans="1:8">
      <c r="A671" s="1" t="s">
        <v>1077</v>
      </c>
      <c r="B671" s="1" t="s">
        <v>1078</v>
      </c>
      <c r="C671" s="1">
        <v>30</v>
      </c>
      <c r="D671" s="1" t="s">
        <v>74</v>
      </c>
      <c r="E671" s="1" t="s">
        <v>105</v>
      </c>
      <c r="F671" s="1" t="s">
        <v>62</v>
      </c>
      <c r="G671" s="2">
        <v>45829</v>
      </c>
      <c r="H671" s="1" t="s">
        <v>63</v>
      </c>
    </row>
    <row r="672" spans="1:8">
      <c r="A672" s="1" t="s">
        <v>1079</v>
      </c>
      <c r="B672" s="1" t="s">
        <v>951</v>
      </c>
      <c r="C672" s="1">
        <v>27</v>
      </c>
      <c r="D672" s="1" t="s">
        <v>55</v>
      </c>
      <c r="E672" s="1" t="s">
        <v>85</v>
      </c>
      <c r="F672" s="1" t="s">
        <v>86</v>
      </c>
      <c r="G672" s="2">
        <v>45445</v>
      </c>
      <c r="H672" s="1" t="s">
        <v>63</v>
      </c>
    </row>
    <row r="673" spans="1:8">
      <c r="A673" s="1" t="s">
        <v>1080</v>
      </c>
      <c r="B673" s="1" t="s">
        <v>1013</v>
      </c>
      <c r="C673" s="1">
        <v>53</v>
      </c>
      <c r="D673" s="1" t="s">
        <v>55</v>
      </c>
      <c r="E673" s="1" t="s">
        <v>61</v>
      </c>
      <c r="F673" s="1" t="s">
        <v>62</v>
      </c>
      <c r="G673" s="2">
        <v>45445</v>
      </c>
      <c r="H673" s="1" t="s">
        <v>63</v>
      </c>
    </row>
    <row r="674" spans="1:8">
      <c r="A674" s="1" t="s">
        <v>1081</v>
      </c>
      <c r="B674" s="1" t="s">
        <v>397</v>
      </c>
      <c r="C674" s="1">
        <v>26</v>
      </c>
      <c r="D674" s="1" t="s">
        <v>55</v>
      </c>
      <c r="E674" s="1" t="s">
        <v>61</v>
      </c>
      <c r="F674" s="1" t="s">
        <v>62</v>
      </c>
      <c r="G674" s="2">
        <v>45383</v>
      </c>
      <c r="H674" s="1" t="s">
        <v>58</v>
      </c>
    </row>
    <row r="675" spans="1:8">
      <c r="A675" s="1" t="s">
        <v>1082</v>
      </c>
      <c r="B675" s="1" t="s">
        <v>199</v>
      </c>
      <c r="C675" s="1">
        <v>44</v>
      </c>
      <c r="D675" s="1" t="s">
        <v>55</v>
      </c>
      <c r="E675" s="1" t="s">
        <v>75</v>
      </c>
      <c r="F675" s="1" t="s">
        <v>76</v>
      </c>
      <c r="G675" s="2">
        <v>45724</v>
      </c>
      <c r="H675" s="1" t="s">
        <v>63</v>
      </c>
    </row>
    <row r="676" spans="1:8">
      <c r="A676" s="1" t="s">
        <v>1083</v>
      </c>
      <c r="B676" s="1" t="s">
        <v>188</v>
      </c>
      <c r="C676" s="1">
        <v>51</v>
      </c>
      <c r="D676" s="1" t="s">
        <v>74</v>
      </c>
      <c r="E676" s="1" t="s">
        <v>70</v>
      </c>
      <c r="F676" s="1" t="s">
        <v>71</v>
      </c>
      <c r="G676" s="2">
        <v>45629</v>
      </c>
      <c r="H676" s="1" t="s">
        <v>58</v>
      </c>
    </row>
    <row r="677" spans="1:8">
      <c r="A677" s="1" t="s">
        <v>1084</v>
      </c>
      <c r="B677" s="1" t="s">
        <v>951</v>
      </c>
      <c r="C677" s="1">
        <v>18</v>
      </c>
      <c r="D677" s="1" t="s">
        <v>74</v>
      </c>
      <c r="E677" s="1" t="s">
        <v>116</v>
      </c>
      <c r="F677" s="1" t="s">
        <v>117</v>
      </c>
      <c r="G677" s="2">
        <v>45771</v>
      </c>
      <c r="H677" s="1" t="s">
        <v>63</v>
      </c>
    </row>
    <row r="678" spans="1:8">
      <c r="A678" s="1" t="s">
        <v>1085</v>
      </c>
      <c r="B678" s="1" t="s">
        <v>607</v>
      </c>
      <c r="C678" s="1">
        <v>49</v>
      </c>
      <c r="D678" s="1" t="s">
        <v>55</v>
      </c>
      <c r="E678" s="1" t="s">
        <v>128</v>
      </c>
      <c r="F678" s="1" t="s">
        <v>57</v>
      </c>
      <c r="G678" s="2">
        <v>45422</v>
      </c>
      <c r="H678" s="1" t="s">
        <v>63</v>
      </c>
    </row>
    <row r="679" spans="1:8">
      <c r="A679" s="1" t="s">
        <v>1086</v>
      </c>
      <c r="B679" s="1" t="s">
        <v>842</v>
      </c>
      <c r="C679" s="1">
        <v>42</v>
      </c>
      <c r="D679" s="1" t="s">
        <v>74</v>
      </c>
      <c r="E679" s="1" t="s">
        <v>210</v>
      </c>
      <c r="F679" s="1" t="s">
        <v>211</v>
      </c>
      <c r="G679" s="2">
        <v>45741</v>
      </c>
      <c r="H679" s="1" t="s">
        <v>58</v>
      </c>
    </row>
    <row r="680" spans="1:8">
      <c r="A680" s="1" t="s">
        <v>1087</v>
      </c>
      <c r="B680" s="1" t="s">
        <v>395</v>
      </c>
      <c r="C680" s="1">
        <v>46</v>
      </c>
      <c r="D680" s="1" t="s">
        <v>55</v>
      </c>
      <c r="E680" s="1" t="s">
        <v>81</v>
      </c>
      <c r="F680" s="1" t="s">
        <v>82</v>
      </c>
      <c r="G680" s="2">
        <v>45564</v>
      </c>
      <c r="H680" s="1" t="s">
        <v>63</v>
      </c>
    </row>
    <row r="681" spans="1:8">
      <c r="A681" s="1" t="s">
        <v>1088</v>
      </c>
      <c r="B681" s="1" t="s">
        <v>1089</v>
      </c>
      <c r="C681" s="1">
        <v>24</v>
      </c>
      <c r="D681" s="1" t="s">
        <v>74</v>
      </c>
      <c r="E681" s="1" t="s">
        <v>210</v>
      </c>
      <c r="F681" s="1" t="s">
        <v>211</v>
      </c>
      <c r="G681" s="2">
        <v>45879</v>
      </c>
      <c r="H681" s="1" t="s">
        <v>63</v>
      </c>
    </row>
    <row r="682" spans="1:8">
      <c r="A682" s="1" t="s">
        <v>1090</v>
      </c>
      <c r="B682" s="1" t="s">
        <v>1091</v>
      </c>
      <c r="C682" s="1">
        <v>20</v>
      </c>
      <c r="D682" s="1" t="s">
        <v>74</v>
      </c>
      <c r="E682" s="1" t="s">
        <v>94</v>
      </c>
      <c r="F682" s="1" t="s">
        <v>94</v>
      </c>
      <c r="G682" s="2">
        <v>45468</v>
      </c>
      <c r="H682" s="1" t="s">
        <v>58</v>
      </c>
    </row>
    <row r="683" spans="1:8">
      <c r="A683" s="1" t="s">
        <v>1092</v>
      </c>
      <c r="B683" s="1" t="s">
        <v>347</v>
      </c>
      <c r="C683" s="1">
        <v>37</v>
      </c>
      <c r="D683" s="1" t="s">
        <v>74</v>
      </c>
      <c r="E683" s="1" t="s">
        <v>108</v>
      </c>
      <c r="F683" s="1" t="s">
        <v>76</v>
      </c>
      <c r="G683" s="2">
        <v>45934</v>
      </c>
      <c r="H683" s="1" t="s">
        <v>63</v>
      </c>
    </row>
    <row r="684" spans="1:8">
      <c r="A684" s="1" t="s">
        <v>1093</v>
      </c>
      <c r="B684" s="1" t="s">
        <v>972</v>
      </c>
      <c r="C684" s="1">
        <v>37</v>
      </c>
      <c r="D684" s="1" t="s">
        <v>55</v>
      </c>
      <c r="E684" s="1" t="s">
        <v>56</v>
      </c>
      <c r="F684" s="1" t="s">
        <v>57</v>
      </c>
      <c r="G684" s="2">
        <v>45340</v>
      </c>
      <c r="H684" s="1" t="s">
        <v>58</v>
      </c>
    </row>
    <row r="685" spans="1:8">
      <c r="A685" s="1" t="s">
        <v>1094</v>
      </c>
      <c r="B685" s="1" t="s">
        <v>1095</v>
      </c>
      <c r="C685" s="1">
        <v>47</v>
      </c>
      <c r="D685" s="1" t="s">
        <v>74</v>
      </c>
      <c r="E685" s="1" t="s">
        <v>108</v>
      </c>
      <c r="F685" s="1" t="s">
        <v>76</v>
      </c>
      <c r="G685" s="2">
        <v>45858</v>
      </c>
      <c r="H685" s="1" t="s">
        <v>63</v>
      </c>
    </row>
    <row r="686" spans="1:8">
      <c r="A686" s="1" t="s">
        <v>1096</v>
      </c>
      <c r="B686" s="1" t="s">
        <v>166</v>
      </c>
      <c r="C686" s="1">
        <v>52</v>
      </c>
      <c r="D686" s="1" t="s">
        <v>55</v>
      </c>
      <c r="E686" s="1" t="s">
        <v>70</v>
      </c>
      <c r="F686" s="1" t="s">
        <v>71</v>
      </c>
      <c r="G686" s="2">
        <v>45957</v>
      </c>
      <c r="H686" s="1" t="s">
        <v>63</v>
      </c>
    </row>
    <row r="687" spans="1:8">
      <c r="A687" s="1" t="s">
        <v>1097</v>
      </c>
      <c r="B687" s="1" t="s">
        <v>368</v>
      </c>
      <c r="C687" s="1">
        <v>52</v>
      </c>
      <c r="D687" s="1" t="s">
        <v>74</v>
      </c>
      <c r="E687" s="1" t="s">
        <v>120</v>
      </c>
      <c r="F687" s="1" t="s">
        <v>121</v>
      </c>
      <c r="G687" s="2">
        <v>45646</v>
      </c>
      <c r="H687" s="1" t="s">
        <v>63</v>
      </c>
    </row>
    <row r="688" spans="1:8">
      <c r="A688" s="1" t="s">
        <v>1098</v>
      </c>
      <c r="B688" s="1" t="s">
        <v>255</v>
      </c>
      <c r="C688" s="1">
        <v>56</v>
      </c>
      <c r="D688" s="1" t="s">
        <v>55</v>
      </c>
      <c r="E688" s="1" t="s">
        <v>91</v>
      </c>
      <c r="F688" s="1" t="s">
        <v>76</v>
      </c>
      <c r="G688" s="2">
        <v>45599</v>
      </c>
      <c r="H688" s="1" t="s">
        <v>63</v>
      </c>
    </row>
    <row r="689" spans="1:8">
      <c r="A689" s="1" t="s">
        <v>1099</v>
      </c>
      <c r="B689" s="1" t="s">
        <v>926</v>
      </c>
      <c r="C689" s="1">
        <v>44</v>
      </c>
      <c r="D689" s="1" t="s">
        <v>74</v>
      </c>
      <c r="E689" s="1" t="s">
        <v>94</v>
      </c>
      <c r="F689" s="1" t="s">
        <v>94</v>
      </c>
      <c r="G689" s="2">
        <v>45921</v>
      </c>
      <c r="H689" s="1" t="s">
        <v>63</v>
      </c>
    </row>
    <row r="690" spans="1:8">
      <c r="A690" s="1" t="s">
        <v>1100</v>
      </c>
      <c r="B690" s="1" t="s">
        <v>104</v>
      </c>
      <c r="C690" s="1">
        <v>43</v>
      </c>
      <c r="D690" s="1" t="s">
        <v>74</v>
      </c>
      <c r="E690" s="1" t="s">
        <v>81</v>
      </c>
      <c r="F690" s="1" t="s">
        <v>82</v>
      </c>
      <c r="G690" s="2">
        <v>45337</v>
      </c>
      <c r="H690" s="1" t="s">
        <v>63</v>
      </c>
    </row>
    <row r="691" spans="1:8">
      <c r="A691" s="1" t="s">
        <v>1101</v>
      </c>
      <c r="B691" s="1" t="s">
        <v>1013</v>
      </c>
      <c r="C691" s="1">
        <v>31</v>
      </c>
      <c r="D691" s="1" t="s">
        <v>74</v>
      </c>
      <c r="E691" s="1" t="s">
        <v>102</v>
      </c>
      <c r="F691" s="1" t="s">
        <v>67</v>
      </c>
      <c r="G691" s="2">
        <v>45593</v>
      </c>
      <c r="H691" s="1" t="s">
        <v>58</v>
      </c>
    </row>
    <row r="692" spans="1:8">
      <c r="A692" s="1" t="s">
        <v>1102</v>
      </c>
      <c r="B692" s="1" t="s">
        <v>468</v>
      </c>
      <c r="C692" s="1">
        <v>34</v>
      </c>
      <c r="D692" s="1" t="s">
        <v>55</v>
      </c>
      <c r="E692" s="1" t="s">
        <v>66</v>
      </c>
      <c r="F692" s="1" t="s">
        <v>67</v>
      </c>
      <c r="G692" s="2">
        <v>45699</v>
      </c>
      <c r="H692" s="1" t="s">
        <v>63</v>
      </c>
    </row>
    <row r="693" spans="1:8">
      <c r="A693" s="1" t="s">
        <v>1103</v>
      </c>
      <c r="B693" s="1" t="s">
        <v>548</v>
      </c>
      <c r="C693" s="1">
        <v>35</v>
      </c>
      <c r="D693" s="1" t="s">
        <v>74</v>
      </c>
      <c r="E693" s="1" t="s">
        <v>120</v>
      </c>
      <c r="F693" s="1" t="s">
        <v>121</v>
      </c>
      <c r="G693" s="2">
        <v>45480</v>
      </c>
      <c r="H693" s="1" t="s">
        <v>63</v>
      </c>
    </row>
    <row r="694" spans="1:8">
      <c r="A694" s="1" t="s">
        <v>1104</v>
      </c>
      <c r="B694" s="1" t="s">
        <v>228</v>
      </c>
      <c r="C694" s="1">
        <v>46</v>
      </c>
      <c r="D694" s="1" t="s">
        <v>55</v>
      </c>
      <c r="E694" s="1" t="s">
        <v>81</v>
      </c>
      <c r="F694" s="1" t="s">
        <v>82</v>
      </c>
      <c r="G694" s="2">
        <v>45420</v>
      </c>
      <c r="H694" s="1" t="s">
        <v>58</v>
      </c>
    </row>
    <row r="695" spans="1:8">
      <c r="A695" s="1" t="s">
        <v>1105</v>
      </c>
      <c r="B695" s="1" t="s">
        <v>520</v>
      </c>
      <c r="C695" s="1">
        <v>37</v>
      </c>
      <c r="D695" s="1" t="s">
        <v>74</v>
      </c>
      <c r="E695" s="1" t="s">
        <v>61</v>
      </c>
      <c r="F695" s="1" t="s">
        <v>62</v>
      </c>
      <c r="G695" s="2">
        <v>45852</v>
      </c>
      <c r="H695" s="1" t="s">
        <v>58</v>
      </c>
    </row>
    <row r="696" spans="1:8">
      <c r="A696" s="1" t="s">
        <v>1106</v>
      </c>
      <c r="B696" s="1" t="s">
        <v>1107</v>
      </c>
      <c r="C696" s="1">
        <v>44</v>
      </c>
      <c r="D696" s="1" t="s">
        <v>55</v>
      </c>
      <c r="E696" s="1" t="s">
        <v>108</v>
      </c>
      <c r="F696" s="1" t="s">
        <v>76</v>
      </c>
      <c r="G696" s="2">
        <v>45828</v>
      </c>
      <c r="H696" s="1" t="s">
        <v>63</v>
      </c>
    </row>
    <row r="697" spans="1:8">
      <c r="A697" s="1" t="s">
        <v>1108</v>
      </c>
      <c r="B697" s="1" t="s">
        <v>1109</v>
      </c>
      <c r="C697" s="1">
        <v>35</v>
      </c>
      <c r="D697" s="1" t="s">
        <v>55</v>
      </c>
      <c r="E697" s="1" t="s">
        <v>111</v>
      </c>
      <c r="F697" s="1" t="s">
        <v>62</v>
      </c>
      <c r="G697" s="2">
        <v>45557</v>
      </c>
      <c r="H697" s="1" t="s">
        <v>63</v>
      </c>
    </row>
    <row r="698" spans="1:8">
      <c r="A698" s="1" t="s">
        <v>1110</v>
      </c>
      <c r="B698" s="1" t="s">
        <v>1111</v>
      </c>
      <c r="C698" s="1">
        <v>21</v>
      </c>
      <c r="D698" s="1" t="s">
        <v>55</v>
      </c>
      <c r="E698" s="1" t="s">
        <v>70</v>
      </c>
      <c r="F698" s="1" t="s">
        <v>71</v>
      </c>
      <c r="G698" s="2">
        <v>45409</v>
      </c>
      <c r="H698" s="1" t="s">
        <v>58</v>
      </c>
    </row>
    <row r="699" spans="1:8">
      <c r="A699" s="1" t="s">
        <v>1112</v>
      </c>
      <c r="B699" s="1" t="s">
        <v>1111</v>
      </c>
      <c r="C699" s="1">
        <v>18</v>
      </c>
      <c r="D699" s="1" t="s">
        <v>55</v>
      </c>
      <c r="E699" s="1" t="s">
        <v>85</v>
      </c>
      <c r="F699" s="1" t="s">
        <v>86</v>
      </c>
      <c r="G699" s="2">
        <v>45755</v>
      </c>
      <c r="H699" s="1" t="s">
        <v>58</v>
      </c>
    </row>
    <row r="700" spans="1:8">
      <c r="A700" s="1" t="s">
        <v>1113</v>
      </c>
      <c r="B700" s="1" t="s">
        <v>862</v>
      </c>
      <c r="C700" s="1">
        <v>18</v>
      </c>
      <c r="D700" s="1" t="s">
        <v>55</v>
      </c>
      <c r="E700" s="1" t="s">
        <v>66</v>
      </c>
      <c r="F700" s="1" t="s">
        <v>67</v>
      </c>
      <c r="G700" s="2">
        <v>45435</v>
      </c>
      <c r="H700" s="1" t="s">
        <v>58</v>
      </c>
    </row>
    <row r="701" spans="1:8">
      <c r="A701" s="1" t="s">
        <v>1114</v>
      </c>
      <c r="B701" s="1" t="s">
        <v>146</v>
      </c>
      <c r="C701" s="1">
        <v>43</v>
      </c>
      <c r="D701" s="1" t="s">
        <v>55</v>
      </c>
      <c r="E701" s="1" t="s">
        <v>108</v>
      </c>
      <c r="F701" s="1" t="s">
        <v>76</v>
      </c>
      <c r="G701" s="2">
        <v>45733</v>
      </c>
      <c r="H701" s="1" t="s">
        <v>63</v>
      </c>
    </row>
    <row r="702" spans="1:8">
      <c r="A702" s="1" t="s">
        <v>1115</v>
      </c>
      <c r="B702" s="1" t="s">
        <v>417</v>
      </c>
      <c r="C702" s="1">
        <v>37</v>
      </c>
      <c r="D702" s="1" t="s">
        <v>55</v>
      </c>
      <c r="E702" s="1" t="s">
        <v>61</v>
      </c>
      <c r="F702" s="1" t="s">
        <v>62</v>
      </c>
      <c r="G702" s="2">
        <v>45491</v>
      </c>
      <c r="H702" s="1" t="s">
        <v>58</v>
      </c>
    </row>
    <row r="703" spans="1:8">
      <c r="A703" s="1" t="s">
        <v>1116</v>
      </c>
      <c r="B703" s="1" t="s">
        <v>476</v>
      </c>
      <c r="C703" s="1">
        <v>40</v>
      </c>
      <c r="D703" s="1" t="s">
        <v>74</v>
      </c>
      <c r="E703" s="1" t="s">
        <v>91</v>
      </c>
      <c r="F703" s="1" t="s">
        <v>76</v>
      </c>
      <c r="G703" s="2">
        <v>45448</v>
      </c>
      <c r="H703" s="1" t="s">
        <v>63</v>
      </c>
    </row>
    <row r="704" spans="1:8">
      <c r="A704" s="1" t="s">
        <v>1117</v>
      </c>
      <c r="B704" s="1" t="s">
        <v>1118</v>
      </c>
      <c r="C704" s="1">
        <v>27</v>
      </c>
      <c r="D704" s="1" t="s">
        <v>74</v>
      </c>
      <c r="E704" s="1" t="s">
        <v>94</v>
      </c>
      <c r="F704" s="1" t="s">
        <v>94</v>
      </c>
      <c r="G704" s="2">
        <v>45778</v>
      </c>
      <c r="H704" s="1" t="s">
        <v>58</v>
      </c>
    </row>
    <row r="705" spans="1:8">
      <c r="A705" s="1" t="s">
        <v>1119</v>
      </c>
      <c r="B705" s="1" t="s">
        <v>1120</v>
      </c>
      <c r="C705" s="1">
        <v>28</v>
      </c>
      <c r="D705" s="1" t="s">
        <v>55</v>
      </c>
      <c r="E705" s="1" t="s">
        <v>128</v>
      </c>
      <c r="F705" s="1" t="s">
        <v>57</v>
      </c>
      <c r="G705" s="2">
        <v>45425</v>
      </c>
      <c r="H705" s="1" t="s">
        <v>63</v>
      </c>
    </row>
    <row r="706" spans="1:8">
      <c r="A706" s="1" t="s">
        <v>1121</v>
      </c>
      <c r="B706" s="1" t="s">
        <v>385</v>
      </c>
      <c r="C706" s="1">
        <v>58</v>
      </c>
      <c r="D706" s="1" t="s">
        <v>55</v>
      </c>
      <c r="E706" s="1" t="s">
        <v>70</v>
      </c>
      <c r="F706" s="1" t="s">
        <v>71</v>
      </c>
      <c r="G706" s="2">
        <v>45439</v>
      </c>
      <c r="H706" s="1" t="s">
        <v>58</v>
      </c>
    </row>
    <row r="707" spans="1:8">
      <c r="A707" s="1" t="s">
        <v>1122</v>
      </c>
      <c r="B707" s="1" t="s">
        <v>1035</v>
      </c>
      <c r="C707" s="1">
        <v>58</v>
      </c>
      <c r="D707" s="1" t="s">
        <v>55</v>
      </c>
      <c r="E707" s="1" t="s">
        <v>108</v>
      </c>
      <c r="F707" s="1" t="s">
        <v>76</v>
      </c>
      <c r="G707" s="2">
        <v>45627</v>
      </c>
      <c r="H707" s="1" t="s">
        <v>63</v>
      </c>
    </row>
    <row r="708" spans="1:8">
      <c r="A708" s="1" t="s">
        <v>1123</v>
      </c>
      <c r="B708" s="1" t="s">
        <v>618</v>
      </c>
      <c r="C708" s="1">
        <v>22</v>
      </c>
      <c r="D708" s="1" t="s">
        <v>55</v>
      </c>
      <c r="E708" s="1" t="s">
        <v>75</v>
      </c>
      <c r="F708" s="1" t="s">
        <v>76</v>
      </c>
      <c r="G708" s="2">
        <v>45362</v>
      </c>
      <c r="H708" s="1" t="s">
        <v>58</v>
      </c>
    </row>
    <row r="709" spans="1:8">
      <c r="A709" s="1" t="s">
        <v>1124</v>
      </c>
      <c r="B709" s="1" t="s">
        <v>405</v>
      </c>
      <c r="C709" s="1">
        <v>18</v>
      </c>
      <c r="D709" s="1" t="s">
        <v>74</v>
      </c>
      <c r="E709" s="1" t="s">
        <v>183</v>
      </c>
      <c r="F709" s="1" t="s">
        <v>184</v>
      </c>
      <c r="G709" s="2">
        <v>45524</v>
      </c>
      <c r="H709" s="1" t="s">
        <v>63</v>
      </c>
    </row>
    <row r="710" spans="1:8">
      <c r="A710" s="1" t="s">
        <v>1125</v>
      </c>
      <c r="B710" s="1" t="s">
        <v>391</v>
      </c>
      <c r="C710" s="1">
        <v>34</v>
      </c>
      <c r="D710" s="1" t="s">
        <v>74</v>
      </c>
      <c r="E710" s="1" t="s">
        <v>210</v>
      </c>
      <c r="F710" s="1" t="s">
        <v>211</v>
      </c>
      <c r="G710" s="2">
        <v>45625</v>
      </c>
      <c r="H710" s="1" t="s">
        <v>58</v>
      </c>
    </row>
    <row r="711" spans="1:8">
      <c r="A711" s="1" t="s">
        <v>1126</v>
      </c>
      <c r="B711" s="1" t="s">
        <v>548</v>
      </c>
      <c r="C711" s="1">
        <v>39</v>
      </c>
      <c r="D711" s="1" t="s">
        <v>55</v>
      </c>
      <c r="E711" s="1" t="s">
        <v>210</v>
      </c>
      <c r="F711" s="1" t="s">
        <v>211</v>
      </c>
      <c r="G711" s="2">
        <v>45957</v>
      </c>
      <c r="H711" s="1" t="s">
        <v>63</v>
      </c>
    </row>
    <row r="712" spans="1:8">
      <c r="A712" s="1" t="s">
        <v>1127</v>
      </c>
      <c r="B712" s="1" t="s">
        <v>331</v>
      </c>
      <c r="C712" s="1">
        <v>51</v>
      </c>
      <c r="D712" s="1" t="s">
        <v>55</v>
      </c>
      <c r="E712" s="1" t="s">
        <v>85</v>
      </c>
      <c r="F712" s="1" t="s">
        <v>86</v>
      </c>
      <c r="G712" s="2">
        <v>45381</v>
      </c>
      <c r="H712" s="1" t="s">
        <v>63</v>
      </c>
    </row>
    <row r="713" spans="1:8">
      <c r="A713" s="1" t="s">
        <v>1128</v>
      </c>
      <c r="B713" s="1" t="s">
        <v>699</v>
      </c>
      <c r="C713" s="1">
        <v>58</v>
      </c>
      <c r="D713" s="1" t="s">
        <v>55</v>
      </c>
      <c r="E713" s="1" t="s">
        <v>61</v>
      </c>
      <c r="F713" s="1" t="s">
        <v>62</v>
      </c>
      <c r="G713" s="2">
        <v>45625</v>
      </c>
      <c r="H713" s="1" t="s">
        <v>58</v>
      </c>
    </row>
    <row r="714" spans="1:8">
      <c r="A714" s="1" t="s">
        <v>1129</v>
      </c>
      <c r="B714" s="1" t="s">
        <v>739</v>
      </c>
      <c r="C714" s="1">
        <v>46</v>
      </c>
      <c r="D714" s="1" t="s">
        <v>74</v>
      </c>
      <c r="E714" s="1" t="s">
        <v>210</v>
      </c>
      <c r="F714" s="1" t="s">
        <v>211</v>
      </c>
      <c r="G714" s="2">
        <v>45490</v>
      </c>
      <c r="H714" s="1" t="s">
        <v>63</v>
      </c>
    </row>
    <row r="715" spans="1:8">
      <c r="A715" s="1" t="s">
        <v>1130</v>
      </c>
      <c r="B715" s="1" t="s">
        <v>783</v>
      </c>
      <c r="C715" s="1">
        <v>21</v>
      </c>
      <c r="D715" s="1" t="s">
        <v>74</v>
      </c>
      <c r="E715" s="1" t="s">
        <v>111</v>
      </c>
      <c r="F715" s="1" t="s">
        <v>62</v>
      </c>
      <c r="G715" s="2">
        <v>45452</v>
      </c>
      <c r="H715" s="1" t="s">
        <v>63</v>
      </c>
    </row>
    <row r="716" spans="1:8">
      <c r="A716" s="1" t="s">
        <v>1131</v>
      </c>
      <c r="B716" s="1" t="s">
        <v>1132</v>
      </c>
      <c r="C716" s="1">
        <v>22</v>
      </c>
      <c r="D716" s="1" t="s">
        <v>55</v>
      </c>
      <c r="E716" s="1" t="s">
        <v>105</v>
      </c>
      <c r="F716" s="1" t="s">
        <v>62</v>
      </c>
      <c r="G716" s="2">
        <v>45829</v>
      </c>
      <c r="H716" s="1" t="s">
        <v>58</v>
      </c>
    </row>
    <row r="717" spans="1:8">
      <c r="A717" s="1" t="s">
        <v>1133</v>
      </c>
      <c r="B717" s="1" t="s">
        <v>168</v>
      </c>
      <c r="C717" s="1">
        <v>28</v>
      </c>
      <c r="D717" s="1" t="s">
        <v>55</v>
      </c>
      <c r="E717" s="1" t="s">
        <v>81</v>
      </c>
      <c r="F717" s="1" t="s">
        <v>82</v>
      </c>
      <c r="G717" s="2">
        <v>45412</v>
      </c>
      <c r="H717" s="1" t="s">
        <v>63</v>
      </c>
    </row>
    <row r="718" spans="1:8">
      <c r="A718" s="1" t="s">
        <v>1134</v>
      </c>
      <c r="B718" s="1" t="s">
        <v>280</v>
      </c>
      <c r="C718" s="1">
        <v>38</v>
      </c>
      <c r="D718" s="1" t="s">
        <v>74</v>
      </c>
      <c r="E718" s="1" t="s">
        <v>108</v>
      </c>
      <c r="F718" s="1" t="s">
        <v>76</v>
      </c>
      <c r="G718" s="2">
        <v>45592</v>
      </c>
      <c r="H718" s="1" t="s">
        <v>58</v>
      </c>
    </row>
    <row r="719" spans="1:8">
      <c r="A719" s="1" t="s">
        <v>1135</v>
      </c>
      <c r="B719" s="1" t="s">
        <v>146</v>
      </c>
      <c r="C719" s="1">
        <v>52</v>
      </c>
      <c r="D719" s="1" t="s">
        <v>74</v>
      </c>
      <c r="E719" s="1" t="s">
        <v>210</v>
      </c>
      <c r="F719" s="1" t="s">
        <v>211</v>
      </c>
      <c r="G719" s="2">
        <v>45866</v>
      </c>
      <c r="H719" s="1" t="s">
        <v>63</v>
      </c>
    </row>
    <row r="720" spans="1:8">
      <c r="A720" s="1" t="s">
        <v>1136</v>
      </c>
      <c r="B720" s="1" t="s">
        <v>1137</v>
      </c>
      <c r="C720" s="1">
        <v>29</v>
      </c>
      <c r="D720" s="1" t="s">
        <v>55</v>
      </c>
      <c r="E720" s="1" t="s">
        <v>128</v>
      </c>
      <c r="F720" s="1" t="s">
        <v>57</v>
      </c>
      <c r="G720" s="2">
        <v>45727</v>
      </c>
      <c r="H720" s="1" t="s">
        <v>63</v>
      </c>
    </row>
    <row r="721" spans="1:8">
      <c r="A721" s="1" t="s">
        <v>1138</v>
      </c>
      <c r="B721" s="1" t="s">
        <v>651</v>
      </c>
      <c r="C721" s="1">
        <v>43</v>
      </c>
      <c r="D721" s="1" t="s">
        <v>55</v>
      </c>
      <c r="E721" s="1" t="s">
        <v>111</v>
      </c>
      <c r="F721" s="1" t="s">
        <v>62</v>
      </c>
      <c r="G721" s="2">
        <v>45359</v>
      </c>
      <c r="H721" s="1" t="s">
        <v>58</v>
      </c>
    </row>
    <row r="722" spans="1:8">
      <c r="A722" s="1" t="s">
        <v>1139</v>
      </c>
      <c r="B722" s="1" t="s">
        <v>1091</v>
      </c>
      <c r="C722" s="1">
        <v>36</v>
      </c>
      <c r="D722" s="1" t="s">
        <v>55</v>
      </c>
      <c r="E722" s="1" t="s">
        <v>108</v>
      </c>
      <c r="F722" s="1" t="s">
        <v>76</v>
      </c>
      <c r="G722" s="2">
        <v>45750</v>
      </c>
      <c r="H722" s="1" t="s">
        <v>63</v>
      </c>
    </row>
    <row r="723" spans="1:8">
      <c r="A723" s="1" t="s">
        <v>1140</v>
      </c>
      <c r="B723" s="1" t="s">
        <v>98</v>
      </c>
      <c r="C723" s="1">
        <v>24</v>
      </c>
      <c r="D723" s="1" t="s">
        <v>74</v>
      </c>
      <c r="E723" s="1" t="s">
        <v>85</v>
      </c>
      <c r="F723" s="1" t="s">
        <v>86</v>
      </c>
      <c r="G723" s="2">
        <v>45805</v>
      </c>
      <c r="H723" s="1" t="s">
        <v>63</v>
      </c>
    </row>
    <row r="724" spans="1:8">
      <c r="A724" s="1" t="s">
        <v>1141</v>
      </c>
      <c r="B724" s="1" t="s">
        <v>322</v>
      </c>
      <c r="C724" s="1">
        <v>24</v>
      </c>
      <c r="D724" s="1" t="s">
        <v>55</v>
      </c>
      <c r="E724" s="1" t="s">
        <v>99</v>
      </c>
      <c r="F724" s="1" t="s">
        <v>76</v>
      </c>
      <c r="G724" s="2">
        <v>45689</v>
      </c>
      <c r="H724" s="1" t="s">
        <v>63</v>
      </c>
    </row>
    <row r="725" spans="1:8">
      <c r="A725" s="1" t="s">
        <v>1142</v>
      </c>
      <c r="B725" s="1" t="s">
        <v>842</v>
      </c>
      <c r="C725" s="1">
        <v>43</v>
      </c>
      <c r="D725" s="1" t="s">
        <v>55</v>
      </c>
      <c r="E725" s="1" t="s">
        <v>183</v>
      </c>
      <c r="F725" s="1" t="s">
        <v>184</v>
      </c>
      <c r="G725" s="2">
        <v>45911</v>
      </c>
      <c r="H725" s="1" t="s">
        <v>63</v>
      </c>
    </row>
    <row r="726" spans="1:8">
      <c r="A726" s="1" t="s">
        <v>1143</v>
      </c>
      <c r="B726" s="1" t="s">
        <v>113</v>
      </c>
      <c r="C726" s="1">
        <v>57</v>
      </c>
      <c r="D726" s="1" t="s">
        <v>74</v>
      </c>
      <c r="E726" s="1" t="s">
        <v>70</v>
      </c>
      <c r="F726" s="1" t="s">
        <v>71</v>
      </c>
      <c r="G726" s="2">
        <v>45577</v>
      </c>
      <c r="H726" s="1" t="s">
        <v>63</v>
      </c>
    </row>
    <row r="727" spans="1:8">
      <c r="A727" s="1" t="s">
        <v>1144</v>
      </c>
      <c r="B727" s="1" t="s">
        <v>1145</v>
      </c>
      <c r="C727" s="1">
        <v>22</v>
      </c>
      <c r="D727" s="1" t="s">
        <v>55</v>
      </c>
      <c r="E727" s="1" t="s">
        <v>85</v>
      </c>
      <c r="F727" s="1" t="s">
        <v>86</v>
      </c>
      <c r="G727" s="2">
        <v>45852</v>
      </c>
      <c r="H727" s="1" t="s">
        <v>63</v>
      </c>
    </row>
    <row r="728" spans="1:8">
      <c r="A728" s="1" t="s">
        <v>1146</v>
      </c>
      <c r="B728" s="1" t="s">
        <v>274</v>
      </c>
      <c r="C728" s="1">
        <v>38</v>
      </c>
      <c r="D728" s="1" t="s">
        <v>74</v>
      </c>
      <c r="E728" s="1" t="s">
        <v>56</v>
      </c>
      <c r="F728" s="1" t="s">
        <v>57</v>
      </c>
      <c r="G728" s="2">
        <v>45431</v>
      </c>
      <c r="H728" s="1" t="s">
        <v>58</v>
      </c>
    </row>
    <row r="729" spans="1:8">
      <c r="A729" s="1" t="s">
        <v>1147</v>
      </c>
      <c r="B729" s="1" t="s">
        <v>1148</v>
      </c>
      <c r="C729" s="1">
        <v>31</v>
      </c>
      <c r="D729" s="1" t="s">
        <v>55</v>
      </c>
      <c r="E729" s="1" t="s">
        <v>116</v>
      </c>
      <c r="F729" s="1" t="s">
        <v>117</v>
      </c>
      <c r="G729" s="2">
        <v>45847</v>
      </c>
      <c r="H729" s="1" t="s">
        <v>63</v>
      </c>
    </row>
    <row r="730" spans="1:8">
      <c r="A730" s="1" t="s">
        <v>1149</v>
      </c>
      <c r="B730" s="1" t="s">
        <v>54</v>
      </c>
      <c r="C730" s="1">
        <v>21</v>
      </c>
      <c r="D730" s="1" t="s">
        <v>55</v>
      </c>
      <c r="E730" s="1" t="s">
        <v>111</v>
      </c>
      <c r="F730" s="1" t="s">
        <v>62</v>
      </c>
      <c r="G730" s="2">
        <v>45881</v>
      </c>
      <c r="H730" s="1" t="s">
        <v>63</v>
      </c>
    </row>
    <row r="731" spans="1:8">
      <c r="A731" s="1" t="s">
        <v>1150</v>
      </c>
      <c r="B731" s="1" t="s">
        <v>732</v>
      </c>
      <c r="C731" s="1">
        <v>40</v>
      </c>
      <c r="D731" s="1" t="s">
        <v>74</v>
      </c>
      <c r="E731" s="1" t="s">
        <v>99</v>
      </c>
      <c r="F731" s="1" t="s">
        <v>76</v>
      </c>
      <c r="G731" s="2">
        <v>45901</v>
      </c>
      <c r="H731" s="1" t="s">
        <v>63</v>
      </c>
    </row>
    <row r="732" spans="1:8">
      <c r="A732" s="1" t="s">
        <v>1151</v>
      </c>
      <c r="B732" s="1" t="s">
        <v>205</v>
      </c>
      <c r="C732" s="1">
        <v>59</v>
      </c>
      <c r="D732" s="1" t="s">
        <v>55</v>
      </c>
      <c r="E732" s="1" t="s">
        <v>85</v>
      </c>
      <c r="F732" s="1" t="s">
        <v>86</v>
      </c>
      <c r="G732" s="2">
        <v>45573</v>
      </c>
      <c r="H732" s="1" t="s">
        <v>63</v>
      </c>
    </row>
    <row r="733" spans="1:8">
      <c r="A733" s="1" t="s">
        <v>1152</v>
      </c>
      <c r="B733" s="1" t="s">
        <v>802</v>
      </c>
      <c r="C733" s="1">
        <v>37</v>
      </c>
      <c r="D733" s="1" t="s">
        <v>74</v>
      </c>
      <c r="E733" s="1" t="s">
        <v>81</v>
      </c>
      <c r="F733" s="1" t="s">
        <v>82</v>
      </c>
      <c r="G733" s="2">
        <v>45952</v>
      </c>
      <c r="H733" s="1" t="s">
        <v>63</v>
      </c>
    </row>
    <row r="734" spans="1:8">
      <c r="A734" s="1" t="s">
        <v>1153</v>
      </c>
      <c r="B734" s="1" t="s">
        <v>876</v>
      </c>
      <c r="C734" s="1">
        <v>32</v>
      </c>
      <c r="D734" s="1" t="s">
        <v>55</v>
      </c>
      <c r="E734" s="1" t="s">
        <v>108</v>
      </c>
      <c r="F734" s="1" t="s">
        <v>76</v>
      </c>
      <c r="G734" s="2">
        <v>45869</v>
      </c>
      <c r="H734" s="1" t="s">
        <v>63</v>
      </c>
    </row>
    <row r="735" spans="1:8">
      <c r="A735" s="1" t="s">
        <v>1154</v>
      </c>
      <c r="B735" s="1" t="s">
        <v>763</v>
      </c>
      <c r="C735" s="1">
        <v>46</v>
      </c>
      <c r="D735" s="1" t="s">
        <v>55</v>
      </c>
      <c r="E735" s="1" t="s">
        <v>70</v>
      </c>
      <c r="F735" s="1" t="s">
        <v>71</v>
      </c>
      <c r="G735" s="2">
        <v>45748</v>
      </c>
      <c r="H735" s="1" t="s">
        <v>58</v>
      </c>
    </row>
    <row r="736" spans="1:8">
      <c r="A736" s="1" t="s">
        <v>1155</v>
      </c>
      <c r="B736" s="1" t="s">
        <v>1156</v>
      </c>
      <c r="C736" s="1">
        <v>25</v>
      </c>
      <c r="D736" s="1" t="s">
        <v>74</v>
      </c>
      <c r="E736" s="1" t="s">
        <v>128</v>
      </c>
      <c r="F736" s="1" t="s">
        <v>57</v>
      </c>
      <c r="G736" s="2">
        <v>45378</v>
      </c>
      <c r="H736" s="1" t="s">
        <v>58</v>
      </c>
    </row>
    <row r="737" spans="1:8">
      <c r="A737" s="1" t="s">
        <v>1157</v>
      </c>
      <c r="B737" s="1" t="s">
        <v>644</v>
      </c>
      <c r="C737" s="1">
        <v>58</v>
      </c>
      <c r="D737" s="1" t="s">
        <v>55</v>
      </c>
      <c r="E737" s="1" t="s">
        <v>56</v>
      </c>
      <c r="F737" s="1" t="s">
        <v>57</v>
      </c>
      <c r="G737" s="2">
        <v>45370</v>
      </c>
      <c r="H737" s="1" t="s">
        <v>63</v>
      </c>
    </row>
    <row r="738" spans="1:8">
      <c r="A738" s="1" t="s">
        <v>1158</v>
      </c>
      <c r="B738" s="1" t="s">
        <v>160</v>
      </c>
      <c r="C738" s="1">
        <v>36</v>
      </c>
      <c r="D738" s="1" t="s">
        <v>74</v>
      </c>
      <c r="E738" s="1" t="s">
        <v>56</v>
      </c>
      <c r="F738" s="1" t="s">
        <v>57</v>
      </c>
      <c r="G738" s="2">
        <v>45496</v>
      </c>
      <c r="H738" s="1" t="s">
        <v>63</v>
      </c>
    </row>
    <row r="739" spans="1:8">
      <c r="A739" s="1" t="s">
        <v>1159</v>
      </c>
      <c r="B739" s="1" t="s">
        <v>366</v>
      </c>
      <c r="C739" s="1">
        <v>56</v>
      </c>
      <c r="D739" s="1" t="s">
        <v>55</v>
      </c>
      <c r="E739" s="1" t="s">
        <v>81</v>
      </c>
      <c r="F739" s="1" t="s">
        <v>82</v>
      </c>
      <c r="G739" s="2">
        <v>45628</v>
      </c>
      <c r="H739" s="1" t="s">
        <v>58</v>
      </c>
    </row>
    <row r="740" spans="1:8">
      <c r="A740" s="1" t="s">
        <v>1160</v>
      </c>
      <c r="B740" s="1" t="s">
        <v>1161</v>
      </c>
      <c r="C740" s="1">
        <v>45</v>
      </c>
      <c r="D740" s="1" t="s">
        <v>55</v>
      </c>
      <c r="E740" s="1" t="s">
        <v>56</v>
      </c>
      <c r="F740" s="1" t="s">
        <v>57</v>
      </c>
      <c r="G740" s="2">
        <v>45545</v>
      </c>
      <c r="H740" s="1" t="s">
        <v>63</v>
      </c>
    </row>
    <row r="741" spans="1:8">
      <c r="A741" s="1" t="s">
        <v>1162</v>
      </c>
      <c r="B741" s="1" t="s">
        <v>1163</v>
      </c>
      <c r="C741" s="1">
        <v>44</v>
      </c>
      <c r="D741" s="1" t="s">
        <v>55</v>
      </c>
      <c r="E741" s="1" t="s">
        <v>61</v>
      </c>
      <c r="F741" s="1" t="s">
        <v>62</v>
      </c>
      <c r="G741" s="2">
        <v>45595</v>
      </c>
      <c r="H741" s="1" t="s">
        <v>63</v>
      </c>
    </row>
    <row r="742" spans="1:8">
      <c r="A742" s="1" t="s">
        <v>1164</v>
      </c>
      <c r="B742" s="1" t="s">
        <v>486</v>
      </c>
      <c r="C742" s="1">
        <v>21</v>
      </c>
      <c r="D742" s="1" t="s">
        <v>55</v>
      </c>
      <c r="E742" s="1" t="s">
        <v>116</v>
      </c>
      <c r="F742" s="1" t="s">
        <v>117</v>
      </c>
      <c r="G742" s="2">
        <v>45671</v>
      </c>
      <c r="H742" s="1" t="s">
        <v>58</v>
      </c>
    </row>
    <row r="743" spans="1:8">
      <c r="A743" s="1" t="s">
        <v>1165</v>
      </c>
      <c r="B743" s="1" t="s">
        <v>260</v>
      </c>
      <c r="C743" s="1">
        <v>32</v>
      </c>
      <c r="D743" s="1" t="s">
        <v>74</v>
      </c>
      <c r="E743" s="1" t="s">
        <v>66</v>
      </c>
      <c r="F743" s="1" t="s">
        <v>67</v>
      </c>
      <c r="G743" s="2">
        <v>45421</v>
      </c>
      <c r="H743" s="1" t="s">
        <v>58</v>
      </c>
    </row>
    <row r="744" spans="1:8">
      <c r="A744" s="1" t="s">
        <v>1166</v>
      </c>
      <c r="B744" s="1" t="s">
        <v>278</v>
      </c>
      <c r="C744" s="1">
        <v>52</v>
      </c>
      <c r="D744" s="1" t="s">
        <v>74</v>
      </c>
      <c r="E744" s="1" t="s">
        <v>137</v>
      </c>
      <c r="F744" s="1" t="s">
        <v>138</v>
      </c>
      <c r="G744" s="2">
        <v>45887</v>
      </c>
      <c r="H744" s="1" t="s">
        <v>58</v>
      </c>
    </row>
    <row r="745" spans="1:8">
      <c r="A745" s="1" t="s">
        <v>1167</v>
      </c>
      <c r="B745" s="1" t="s">
        <v>561</v>
      </c>
      <c r="C745" s="1">
        <v>54</v>
      </c>
      <c r="D745" s="1" t="s">
        <v>55</v>
      </c>
      <c r="E745" s="1" t="s">
        <v>128</v>
      </c>
      <c r="F745" s="1" t="s">
        <v>57</v>
      </c>
      <c r="G745" s="2">
        <v>45567</v>
      </c>
      <c r="H745" s="1" t="s">
        <v>63</v>
      </c>
    </row>
    <row r="746" spans="1:8">
      <c r="A746" s="1" t="s">
        <v>1168</v>
      </c>
      <c r="B746" s="1" t="s">
        <v>928</v>
      </c>
      <c r="C746" s="1">
        <v>18</v>
      </c>
      <c r="D746" s="1" t="s">
        <v>55</v>
      </c>
      <c r="E746" s="1" t="s">
        <v>94</v>
      </c>
      <c r="F746" s="1" t="s">
        <v>94</v>
      </c>
      <c r="G746" s="2">
        <v>45849</v>
      </c>
      <c r="H746" s="1" t="s">
        <v>58</v>
      </c>
    </row>
    <row r="747" spans="1:8">
      <c r="A747" s="1" t="s">
        <v>1169</v>
      </c>
      <c r="B747" s="1" t="s">
        <v>802</v>
      </c>
      <c r="C747" s="1">
        <v>20</v>
      </c>
      <c r="D747" s="1" t="s">
        <v>74</v>
      </c>
      <c r="E747" s="1" t="s">
        <v>70</v>
      </c>
      <c r="F747" s="1" t="s">
        <v>71</v>
      </c>
      <c r="G747" s="2">
        <v>45474</v>
      </c>
      <c r="H747" s="1" t="s">
        <v>58</v>
      </c>
    </row>
    <row r="748" spans="1:8">
      <c r="A748" s="1" t="s">
        <v>1170</v>
      </c>
      <c r="B748" s="1" t="s">
        <v>758</v>
      </c>
      <c r="C748" s="1">
        <v>41</v>
      </c>
      <c r="D748" s="1" t="s">
        <v>74</v>
      </c>
      <c r="E748" s="1" t="s">
        <v>120</v>
      </c>
      <c r="F748" s="1" t="s">
        <v>121</v>
      </c>
      <c r="G748" s="2">
        <v>45559</v>
      </c>
      <c r="H748" s="1" t="s">
        <v>63</v>
      </c>
    </row>
    <row r="749" spans="1:8">
      <c r="A749" s="1" t="s">
        <v>1171</v>
      </c>
      <c r="B749" s="1" t="s">
        <v>612</v>
      </c>
      <c r="C749" s="1">
        <v>44</v>
      </c>
      <c r="D749" s="1" t="s">
        <v>55</v>
      </c>
      <c r="E749" s="1" t="s">
        <v>183</v>
      </c>
      <c r="F749" s="1" t="s">
        <v>184</v>
      </c>
      <c r="G749" s="2">
        <v>45613</v>
      </c>
      <c r="H749" s="1" t="s">
        <v>58</v>
      </c>
    </row>
    <row r="750" spans="1:8">
      <c r="A750" s="1" t="s">
        <v>1172</v>
      </c>
      <c r="B750" s="1" t="s">
        <v>385</v>
      </c>
      <c r="C750" s="1">
        <v>57</v>
      </c>
      <c r="D750" s="1" t="s">
        <v>55</v>
      </c>
      <c r="E750" s="1" t="s">
        <v>91</v>
      </c>
      <c r="F750" s="1" t="s">
        <v>76</v>
      </c>
      <c r="G750" s="2">
        <v>45803</v>
      </c>
      <c r="H750" s="1" t="s">
        <v>58</v>
      </c>
    </row>
    <row r="751" spans="1:8">
      <c r="A751" s="1" t="s">
        <v>1173</v>
      </c>
      <c r="B751" s="1" t="s">
        <v>850</v>
      </c>
      <c r="C751" s="1">
        <v>53</v>
      </c>
      <c r="D751" s="1" t="s">
        <v>55</v>
      </c>
      <c r="E751" s="1" t="s">
        <v>111</v>
      </c>
      <c r="F751" s="1" t="s">
        <v>62</v>
      </c>
      <c r="G751" s="2">
        <v>45903</v>
      </c>
      <c r="H751" s="1" t="s">
        <v>58</v>
      </c>
    </row>
    <row r="752" spans="1:8">
      <c r="A752" s="1" t="s">
        <v>1174</v>
      </c>
      <c r="B752" s="1" t="s">
        <v>415</v>
      </c>
      <c r="C752" s="1">
        <v>51</v>
      </c>
      <c r="D752" s="1" t="s">
        <v>74</v>
      </c>
      <c r="E752" s="1" t="s">
        <v>116</v>
      </c>
      <c r="F752" s="1" t="s">
        <v>117</v>
      </c>
      <c r="G752" s="2">
        <v>45369</v>
      </c>
      <c r="H752" s="1" t="s">
        <v>63</v>
      </c>
    </row>
    <row r="753" spans="1:8">
      <c r="A753" s="1" t="s">
        <v>1175</v>
      </c>
      <c r="B753" s="1" t="s">
        <v>1163</v>
      </c>
      <c r="C753" s="1">
        <v>46</v>
      </c>
      <c r="D753" s="1" t="s">
        <v>55</v>
      </c>
      <c r="E753" s="1" t="s">
        <v>85</v>
      </c>
      <c r="F753" s="1" t="s">
        <v>86</v>
      </c>
      <c r="G753" s="2">
        <v>45630</v>
      </c>
      <c r="H753" s="1" t="s">
        <v>63</v>
      </c>
    </row>
    <row r="754" spans="1:8">
      <c r="A754" s="1" t="s">
        <v>1176</v>
      </c>
      <c r="B754" s="1" t="s">
        <v>327</v>
      </c>
      <c r="C754" s="1">
        <v>41</v>
      </c>
      <c r="D754" s="1" t="s">
        <v>55</v>
      </c>
      <c r="E754" s="1" t="s">
        <v>111</v>
      </c>
      <c r="F754" s="1" t="s">
        <v>62</v>
      </c>
      <c r="G754" s="2">
        <v>45847</v>
      </c>
      <c r="H754" s="1" t="s">
        <v>58</v>
      </c>
    </row>
    <row r="755" spans="1:8">
      <c r="A755" s="1" t="s">
        <v>1177</v>
      </c>
      <c r="B755" s="1" t="s">
        <v>455</v>
      </c>
      <c r="C755" s="1">
        <v>41</v>
      </c>
      <c r="D755" s="1" t="s">
        <v>74</v>
      </c>
      <c r="E755" s="1" t="s">
        <v>81</v>
      </c>
      <c r="F755" s="1" t="s">
        <v>82</v>
      </c>
      <c r="G755" s="2">
        <v>45800</v>
      </c>
      <c r="H755" s="1" t="s">
        <v>63</v>
      </c>
    </row>
    <row r="756" spans="1:8">
      <c r="A756" s="1" t="s">
        <v>1178</v>
      </c>
      <c r="B756" s="1" t="s">
        <v>910</v>
      </c>
      <c r="C756" s="1">
        <v>59</v>
      </c>
      <c r="D756" s="1" t="s">
        <v>55</v>
      </c>
      <c r="E756" s="1" t="s">
        <v>85</v>
      </c>
      <c r="F756" s="1" t="s">
        <v>86</v>
      </c>
      <c r="G756" s="2">
        <v>45529</v>
      </c>
      <c r="H756" s="1" t="s">
        <v>63</v>
      </c>
    </row>
    <row r="757" spans="1:8">
      <c r="A757" s="1" t="s">
        <v>1179</v>
      </c>
      <c r="B757" s="1" t="s">
        <v>65</v>
      </c>
      <c r="C757" s="1">
        <v>21</v>
      </c>
      <c r="D757" s="1" t="s">
        <v>55</v>
      </c>
      <c r="E757" s="1" t="s">
        <v>111</v>
      </c>
      <c r="F757" s="1" t="s">
        <v>62</v>
      </c>
      <c r="G757" s="2">
        <v>45425</v>
      </c>
      <c r="H757" s="1" t="s">
        <v>58</v>
      </c>
    </row>
    <row r="758" spans="1:8">
      <c r="A758" s="1" t="s">
        <v>1180</v>
      </c>
      <c r="B758" s="1" t="s">
        <v>1181</v>
      </c>
      <c r="C758" s="1">
        <v>20</v>
      </c>
      <c r="D758" s="1" t="s">
        <v>55</v>
      </c>
      <c r="E758" s="1" t="s">
        <v>210</v>
      </c>
      <c r="F758" s="1" t="s">
        <v>211</v>
      </c>
      <c r="G758" s="2">
        <v>45483</v>
      </c>
      <c r="H758" s="1" t="s">
        <v>58</v>
      </c>
    </row>
    <row r="759" spans="1:8">
      <c r="A759" s="1" t="s">
        <v>1182</v>
      </c>
      <c r="B759" s="1" t="s">
        <v>1183</v>
      </c>
      <c r="C759" s="1">
        <v>51</v>
      </c>
      <c r="D759" s="1" t="s">
        <v>55</v>
      </c>
      <c r="E759" s="1" t="s">
        <v>210</v>
      </c>
      <c r="F759" s="1" t="s">
        <v>211</v>
      </c>
      <c r="G759" s="2">
        <v>45647</v>
      </c>
      <c r="H759" s="1" t="s">
        <v>58</v>
      </c>
    </row>
    <row r="760" spans="1:8">
      <c r="A760" s="1" t="s">
        <v>1184</v>
      </c>
      <c r="B760" s="1" t="s">
        <v>376</v>
      </c>
      <c r="C760" s="1">
        <v>40</v>
      </c>
      <c r="D760" s="1" t="s">
        <v>55</v>
      </c>
      <c r="E760" s="1" t="s">
        <v>120</v>
      </c>
      <c r="F760" s="1" t="s">
        <v>121</v>
      </c>
      <c r="G760" s="2">
        <v>45569</v>
      </c>
      <c r="H760" s="1" t="s">
        <v>63</v>
      </c>
    </row>
    <row r="761" spans="1:8">
      <c r="A761" s="1" t="s">
        <v>1185</v>
      </c>
      <c r="B761" s="1" t="s">
        <v>144</v>
      </c>
      <c r="C761" s="1">
        <v>40</v>
      </c>
      <c r="D761" s="1" t="s">
        <v>55</v>
      </c>
      <c r="E761" s="1" t="s">
        <v>91</v>
      </c>
      <c r="F761" s="1" t="s">
        <v>76</v>
      </c>
      <c r="G761" s="2">
        <v>45309</v>
      </c>
      <c r="H761" s="1" t="s">
        <v>63</v>
      </c>
    </row>
    <row r="762" spans="1:8">
      <c r="A762" s="1" t="s">
        <v>1186</v>
      </c>
      <c r="B762" s="1" t="s">
        <v>1187</v>
      </c>
      <c r="C762" s="1">
        <v>22</v>
      </c>
      <c r="D762" s="1" t="s">
        <v>55</v>
      </c>
      <c r="E762" s="1" t="s">
        <v>61</v>
      </c>
      <c r="F762" s="1" t="s">
        <v>62</v>
      </c>
      <c r="G762" s="2">
        <v>45815</v>
      </c>
      <c r="H762" s="1" t="s">
        <v>58</v>
      </c>
    </row>
    <row r="763" spans="1:8">
      <c r="A763" s="1" t="s">
        <v>1188</v>
      </c>
      <c r="B763" s="1" t="s">
        <v>182</v>
      </c>
      <c r="C763" s="1">
        <v>48</v>
      </c>
      <c r="D763" s="1" t="s">
        <v>74</v>
      </c>
      <c r="E763" s="1" t="s">
        <v>210</v>
      </c>
      <c r="F763" s="1" t="s">
        <v>211</v>
      </c>
      <c r="G763" s="2">
        <v>45471</v>
      </c>
      <c r="H763" s="1" t="s">
        <v>63</v>
      </c>
    </row>
    <row r="764" spans="1:8">
      <c r="A764" s="1" t="s">
        <v>1189</v>
      </c>
      <c r="B764" s="1" t="s">
        <v>374</v>
      </c>
      <c r="C764" s="1">
        <v>58</v>
      </c>
      <c r="D764" s="1" t="s">
        <v>74</v>
      </c>
      <c r="E764" s="1" t="s">
        <v>94</v>
      </c>
      <c r="F764" s="1" t="s">
        <v>94</v>
      </c>
      <c r="G764" s="2">
        <v>45414</v>
      </c>
      <c r="H764" s="1" t="s">
        <v>58</v>
      </c>
    </row>
    <row r="765" spans="1:8">
      <c r="A765" s="1" t="s">
        <v>1190</v>
      </c>
      <c r="B765" s="1" t="s">
        <v>486</v>
      </c>
      <c r="C765" s="1">
        <v>23</v>
      </c>
      <c r="D765" s="1" t="s">
        <v>74</v>
      </c>
      <c r="E765" s="1" t="s">
        <v>94</v>
      </c>
      <c r="F765" s="1" t="s">
        <v>94</v>
      </c>
      <c r="G765" s="2">
        <v>45537</v>
      </c>
      <c r="H765" s="1" t="s">
        <v>58</v>
      </c>
    </row>
    <row r="766" spans="1:8">
      <c r="A766" s="1" t="s">
        <v>1191</v>
      </c>
      <c r="B766" s="1" t="s">
        <v>291</v>
      </c>
      <c r="C766" s="1">
        <v>54</v>
      </c>
      <c r="D766" s="1" t="s">
        <v>55</v>
      </c>
      <c r="E766" s="1" t="s">
        <v>70</v>
      </c>
      <c r="F766" s="1" t="s">
        <v>71</v>
      </c>
      <c r="G766" s="2">
        <v>45664</v>
      </c>
      <c r="H766" s="1" t="s">
        <v>63</v>
      </c>
    </row>
    <row r="767" spans="1:8">
      <c r="A767" s="1" t="s">
        <v>1192</v>
      </c>
      <c r="B767" s="1" t="s">
        <v>474</v>
      </c>
      <c r="C767" s="1">
        <v>27</v>
      </c>
      <c r="D767" s="1" t="s">
        <v>55</v>
      </c>
      <c r="E767" s="1" t="s">
        <v>85</v>
      </c>
      <c r="F767" s="1" t="s">
        <v>86</v>
      </c>
      <c r="G767" s="2">
        <v>45342</v>
      </c>
      <c r="H767" s="1" t="s">
        <v>58</v>
      </c>
    </row>
    <row r="768" spans="1:8">
      <c r="A768" s="1" t="s">
        <v>1193</v>
      </c>
      <c r="B768" s="1" t="s">
        <v>78</v>
      </c>
      <c r="C768" s="1">
        <v>57</v>
      </c>
      <c r="D768" s="1" t="s">
        <v>55</v>
      </c>
      <c r="E768" s="1" t="s">
        <v>120</v>
      </c>
      <c r="F768" s="1" t="s">
        <v>121</v>
      </c>
      <c r="G768" s="2">
        <v>45362</v>
      </c>
      <c r="H768" s="1" t="s">
        <v>63</v>
      </c>
    </row>
    <row r="769" spans="1:8">
      <c r="A769" s="1" t="s">
        <v>1194</v>
      </c>
      <c r="B769" s="1" t="s">
        <v>240</v>
      </c>
      <c r="C769" s="1">
        <v>24</v>
      </c>
      <c r="D769" s="1" t="s">
        <v>55</v>
      </c>
      <c r="E769" s="1" t="s">
        <v>94</v>
      </c>
      <c r="F769" s="1" t="s">
        <v>94</v>
      </c>
      <c r="G769" s="2">
        <v>45771</v>
      </c>
      <c r="H769" s="1" t="s">
        <v>58</v>
      </c>
    </row>
    <row r="770" spans="1:8">
      <c r="A770" s="1" t="s">
        <v>1195</v>
      </c>
      <c r="B770" s="1" t="s">
        <v>727</v>
      </c>
      <c r="C770" s="1">
        <v>56</v>
      </c>
      <c r="D770" s="1" t="s">
        <v>55</v>
      </c>
      <c r="E770" s="1" t="s">
        <v>108</v>
      </c>
      <c r="F770" s="1" t="s">
        <v>76</v>
      </c>
      <c r="G770" s="2">
        <v>45851</v>
      </c>
      <c r="H770" s="1" t="s">
        <v>63</v>
      </c>
    </row>
    <row r="771" spans="1:8">
      <c r="A771" s="1" t="s">
        <v>1196</v>
      </c>
      <c r="B771" s="1" t="s">
        <v>132</v>
      </c>
      <c r="C771" s="1">
        <v>55</v>
      </c>
      <c r="D771" s="1" t="s">
        <v>74</v>
      </c>
      <c r="E771" s="1" t="s">
        <v>81</v>
      </c>
      <c r="F771" s="1" t="s">
        <v>82</v>
      </c>
      <c r="G771" s="2">
        <v>45310</v>
      </c>
      <c r="H771" s="1" t="s">
        <v>58</v>
      </c>
    </row>
    <row r="772" spans="1:8">
      <c r="A772" s="1" t="s">
        <v>1197</v>
      </c>
      <c r="B772" s="1" t="s">
        <v>536</v>
      </c>
      <c r="C772" s="1">
        <v>38</v>
      </c>
      <c r="D772" s="1" t="s">
        <v>55</v>
      </c>
      <c r="E772" s="1" t="s">
        <v>108</v>
      </c>
      <c r="F772" s="1" t="s">
        <v>76</v>
      </c>
      <c r="G772" s="2">
        <v>45375</v>
      </c>
      <c r="H772" s="1" t="s">
        <v>63</v>
      </c>
    </row>
    <row r="773" spans="1:8">
      <c r="A773" s="1" t="s">
        <v>1198</v>
      </c>
      <c r="B773" s="1" t="s">
        <v>904</v>
      </c>
      <c r="C773" s="1">
        <v>37</v>
      </c>
      <c r="D773" s="1" t="s">
        <v>55</v>
      </c>
      <c r="E773" s="1" t="s">
        <v>66</v>
      </c>
      <c r="F773" s="1" t="s">
        <v>67</v>
      </c>
      <c r="G773" s="2">
        <v>45446</v>
      </c>
      <c r="H773" s="1" t="s">
        <v>58</v>
      </c>
    </row>
    <row r="774" spans="1:8">
      <c r="A774" s="1" t="s">
        <v>1199</v>
      </c>
      <c r="B774" s="1" t="s">
        <v>620</v>
      </c>
      <c r="C774" s="1">
        <v>20</v>
      </c>
      <c r="D774" s="1" t="s">
        <v>55</v>
      </c>
      <c r="E774" s="1" t="s">
        <v>66</v>
      </c>
      <c r="F774" s="1" t="s">
        <v>67</v>
      </c>
      <c r="G774" s="2">
        <v>45856</v>
      </c>
      <c r="H774" s="1" t="s">
        <v>63</v>
      </c>
    </row>
    <row r="775" spans="1:8">
      <c r="A775" s="1" t="s">
        <v>1200</v>
      </c>
      <c r="B775" s="1" t="s">
        <v>786</v>
      </c>
      <c r="C775" s="1">
        <v>39</v>
      </c>
      <c r="D775" s="1" t="s">
        <v>74</v>
      </c>
      <c r="E775" s="1" t="s">
        <v>183</v>
      </c>
      <c r="F775" s="1" t="s">
        <v>184</v>
      </c>
      <c r="G775" s="2">
        <v>45910</v>
      </c>
      <c r="H775" s="1" t="s">
        <v>58</v>
      </c>
    </row>
    <row r="776" spans="1:8">
      <c r="A776" s="1" t="s">
        <v>1201</v>
      </c>
      <c r="B776" s="1" t="s">
        <v>786</v>
      </c>
      <c r="C776" s="1">
        <v>21</v>
      </c>
      <c r="D776" s="1" t="s">
        <v>55</v>
      </c>
      <c r="E776" s="1" t="s">
        <v>91</v>
      </c>
      <c r="F776" s="1" t="s">
        <v>76</v>
      </c>
      <c r="G776" s="2">
        <v>45648</v>
      </c>
      <c r="H776" s="1" t="s">
        <v>63</v>
      </c>
    </row>
    <row r="777" spans="1:8">
      <c r="A777" s="1" t="s">
        <v>1202</v>
      </c>
      <c r="B777" s="1" t="s">
        <v>982</v>
      </c>
      <c r="C777" s="1">
        <v>45</v>
      </c>
      <c r="D777" s="1" t="s">
        <v>74</v>
      </c>
      <c r="E777" s="1" t="s">
        <v>99</v>
      </c>
      <c r="F777" s="1" t="s">
        <v>76</v>
      </c>
      <c r="G777" s="2">
        <v>45938</v>
      </c>
      <c r="H777" s="1" t="s">
        <v>58</v>
      </c>
    </row>
    <row r="778" spans="1:8">
      <c r="A778" s="1" t="s">
        <v>1203</v>
      </c>
      <c r="B778" s="1" t="s">
        <v>573</v>
      </c>
      <c r="C778" s="1">
        <v>29</v>
      </c>
      <c r="D778" s="1" t="s">
        <v>55</v>
      </c>
      <c r="E778" s="1" t="s">
        <v>108</v>
      </c>
      <c r="F778" s="1" t="s">
        <v>76</v>
      </c>
      <c r="G778" s="2">
        <v>45734</v>
      </c>
      <c r="H778" s="1" t="s">
        <v>63</v>
      </c>
    </row>
    <row r="779" spans="1:8">
      <c r="A779" s="1" t="s">
        <v>1204</v>
      </c>
      <c r="B779" s="1" t="s">
        <v>581</v>
      </c>
      <c r="C779" s="1">
        <v>55</v>
      </c>
      <c r="D779" s="1" t="s">
        <v>74</v>
      </c>
      <c r="E779" s="1" t="s">
        <v>81</v>
      </c>
      <c r="F779" s="1" t="s">
        <v>82</v>
      </c>
      <c r="G779" s="2">
        <v>45360</v>
      </c>
      <c r="H779" s="1" t="s">
        <v>58</v>
      </c>
    </row>
    <row r="780" spans="1:8">
      <c r="A780" s="1" t="s">
        <v>1205</v>
      </c>
      <c r="B780" s="1" t="s">
        <v>660</v>
      </c>
      <c r="C780" s="1">
        <v>53</v>
      </c>
      <c r="D780" s="1" t="s">
        <v>74</v>
      </c>
      <c r="E780" s="1" t="s">
        <v>137</v>
      </c>
      <c r="F780" s="1" t="s">
        <v>138</v>
      </c>
      <c r="G780" s="2">
        <v>45814</v>
      </c>
      <c r="H780" s="1" t="s">
        <v>58</v>
      </c>
    </row>
    <row r="781" spans="1:8">
      <c r="A781" s="1" t="s">
        <v>1206</v>
      </c>
      <c r="B781" s="1" t="s">
        <v>1052</v>
      </c>
      <c r="C781" s="1">
        <v>58</v>
      </c>
      <c r="D781" s="1" t="s">
        <v>55</v>
      </c>
      <c r="E781" s="1" t="s">
        <v>61</v>
      </c>
      <c r="F781" s="1" t="s">
        <v>62</v>
      </c>
      <c r="G781" s="2">
        <v>45434</v>
      </c>
      <c r="H781" s="1" t="s">
        <v>63</v>
      </c>
    </row>
    <row r="782" spans="1:8">
      <c r="A782" s="1" t="s">
        <v>1207</v>
      </c>
      <c r="B782" s="1" t="s">
        <v>223</v>
      </c>
      <c r="C782" s="1">
        <v>22</v>
      </c>
      <c r="D782" s="1" t="s">
        <v>55</v>
      </c>
      <c r="E782" s="1" t="s">
        <v>105</v>
      </c>
      <c r="F782" s="1" t="s">
        <v>62</v>
      </c>
      <c r="G782" s="2">
        <v>45483</v>
      </c>
      <c r="H782" s="1" t="s">
        <v>58</v>
      </c>
    </row>
    <row r="783" spans="1:8">
      <c r="A783" s="1" t="s">
        <v>1208</v>
      </c>
      <c r="B783" s="1" t="s">
        <v>260</v>
      </c>
      <c r="C783" s="1">
        <v>30</v>
      </c>
      <c r="D783" s="1" t="s">
        <v>55</v>
      </c>
      <c r="E783" s="1" t="s">
        <v>70</v>
      </c>
      <c r="F783" s="1" t="s">
        <v>71</v>
      </c>
      <c r="G783" s="2">
        <v>45678</v>
      </c>
      <c r="H783" s="1" t="s">
        <v>58</v>
      </c>
    </row>
    <row r="784" spans="1:8">
      <c r="A784" s="1" t="s">
        <v>1209</v>
      </c>
      <c r="B784" s="1" t="s">
        <v>813</v>
      </c>
      <c r="C784" s="1">
        <v>40</v>
      </c>
      <c r="D784" s="1" t="s">
        <v>55</v>
      </c>
      <c r="E784" s="1" t="s">
        <v>108</v>
      </c>
      <c r="F784" s="1" t="s">
        <v>76</v>
      </c>
      <c r="G784" s="2">
        <v>45669</v>
      </c>
      <c r="H784" s="1" t="s">
        <v>63</v>
      </c>
    </row>
    <row r="785" spans="1:8">
      <c r="A785" s="1" t="s">
        <v>1210</v>
      </c>
      <c r="B785" s="1" t="s">
        <v>709</v>
      </c>
      <c r="C785" s="1">
        <v>47</v>
      </c>
      <c r="D785" s="1" t="s">
        <v>74</v>
      </c>
      <c r="E785" s="1" t="s">
        <v>105</v>
      </c>
      <c r="F785" s="1" t="s">
        <v>62</v>
      </c>
      <c r="G785" s="2">
        <v>45872</v>
      </c>
      <c r="H785" s="1" t="s">
        <v>63</v>
      </c>
    </row>
    <row r="786" spans="1:8">
      <c r="A786" s="1" t="s">
        <v>1211</v>
      </c>
      <c r="B786" s="1" t="s">
        <v>363</v>
      </c>
      <c r="C786" s="1">
        <v>54</v>
      </c>
      <c r="D786" s="1" t="s">
        <v>74</v>
      </c>
      <c r="E786" s="1" t="s">
        <v>120</v>
      </c>
      <c r="F786" s="1" t="s">
        <v>121</v>
      </c>
      <c r="G786" s="2">
        <v>45826</v>
      </c>
      <c r="H786" s="1" t="s">
        <v>58</v>
      </c>
    </row>
    <row r="787" spans="1:8">
      <c r="A787" s="1" t="s">
        <v>1212</v>
      </c>
      <c r="B787" s="1" t="s">
        <v>415</v>
      </c>
      <c r="C787" s="1">
        <v>42</v>
      </c>
      <c r="D787" s="1" t="s">
        <v>74</v>
      </c>
      <c r="E787" s="1" t="s">
        <v>66</v>
      </c>
      <c r="F787" s="1" t="s">
        <v>67</v>
      </c>
      <c r="G787" s="2">
        <v>45584</v>
      </c>
      <c r="H787" s="1" t="s">
        <v>63</v>
      </c>
    </row>
    <row r="788" spans="1:8">
      <c r="A788" s="1" t="s">
        <v>1213</v>
      </c>
      <c r="B788" s="1" t="s">
        <v>548</v>
      </c>
      <c r="C788" s="1">
        <v>44</v>
      </c>
      <c r="D788" s="1" t="s">
        <v>74</v>
      </c>
      <c r="E788" s="1" t="s">
        <v>91</v>
      </c>
      <c r="F788" s="1" t="s">
        <v>76</v>
      </c>
      <c r="G788" s="2">
        <v>45300</v>
      </c>
      <c r="H788" s="1" t="s">
        <v>63</v>
      </c>
    </row>
    <row r="789" spans="1:8">
      <c r="A789" s="1" t="s">
        <v>1214</v>
      </c>
      <c r="B789" s="1" t="s">
        <v>347</v>
      </c>
      <c r="C789" s="1">
        <v>31</v>
      </c>
      <c r="D789" s="1" t="s">
        <v>55</v>
      </c>
      <c r="E789" s="1" t="s">
        <v>61</v>
      </c>
      <c r="F789" s="1" t="s">
        <v>62</v>
      </c>
      <c r="G789" s="2">
        <v>45562</v>
      </c>
      <c r="H789" s="1" t="s">
        <v>58</v>
      </c>
    </row>
    <row r="790" spans="1:8">
      <c r="A790" s="1" t="s">
        <v>1215</v>
      </c>
      <c r="B790" s="1" t="s">
        <v>288</v>
      </c>
      <c r="C790" s="1">
        <v>53</v>
      </c>
      <c r="D790" s="1" t="s">
        <v>55</v>
      </c>
      <c r="E790" s="1" t="s">
        <v>120</v>
      </c>
      <c r="F790" s="1" t="s">
        <v>121</v>
      </c>
      <c r="G790" s="2">
        <v>45678</v>
      </c>
      <c r="H790" s="1" t="s">
        <v>63</v>
      </c>
    </row>
    <row r="791" spans="1:8">
      <c r="A791" s="1" t="s">
        <v>1216</v>
      </c>
      <c r="B791" s="1" t="s">
        <v>620</v>
      </c>
      <c r="C791" s="1">
        <v>56</v>
      </c>
      <c r="D791" s="1" t="s">
        <v>74</v>
      </c>
      <c r="E791" s="1" t="s">
        <v>128</v>
      </c>
      <c r="F791" s="1" t="s">
        <v>57</v>
      </c>
      <c r="G791" s="2">
        <v>45384</v>
      </c>
      <c r="H791" s="1" t="s">
        <v>63</v>
      </c>
    </row>
    <row r="792" spans="1:8">
      <c r="A792" s="1" t="s">
        <v>1217</v>
      </c>
      <c r="B792" s="1" t="s">
        <v>1181</v>
      </c>
      <c r="C792" s="1">
        <v>33</v>
      </c>
      <c r="D792" s="1" t="s">
        <v>55</v>
      </c>
      <c r="E792" s="1" t="s">
        <v>128</v>
      </c>
      <c r="F792" s="1" t="s">
        <v>57</v>
      </c>
      <c r="G792" s="2">
        <v>45820</v>
      </c>
      <c r="H792" s="1" t="s">
        <v>63</v>
      </c>
    </row>
    <row r="793" spans="1:8">
      <c r="A793" s="1" t="s">
        <v>1218</v>
      </c>
      <c r="B793" s="1" t="s">
        <v>1107</v>
      </c>
      <c r="C793" s="1">
        <v>39</v>
      </c>
      <c r="D793" s="1" t="s">
        <v>74</v>
      </c>
      <c r="E793" s="1" t="s">
        <v>120</v>
      </c>
      <c r="F793" s="1" t="s">
        <v>121</v>
      </c>
      <c r="G793" s="2">
        <v>45445</v>
      </c>
      <c r="H793" s="1" t="s">
        <v>58</v>
      </c>
    </row>
    <row r="794" spans="1:8">
      <c r="A794" s="1" t="s">
        <v>1219</v>
      </c>
      <c r="B794" s="1" t="s">
        <v>1035</v>
      </c>
      <c r="C794" s="1">
        <v>38</v>
      </c>
      <c r="D794" s="1" t="s">
        <v>55</v>
      </c>
      <c r="E794" s="1" t="s">
        <v>111</v>
      </c>
      <c r="F794" s="1" t="s">
        <v>62</v>
      </c>
      <c r="G794" s="2">
        <v>45696</v>
      </c>
      <c r="H794" s="1" t="s">
        <v>63</v>
      </c>
    </row>
    <row r="795" spans="1:8">
      <c r="A795" s="1" t="s">
        <v>1220</v>
      </c>
      <c r="B795" s="1" t="s">
        <v>1221</v>
      </c>
      <c r="C795" s="1">
        <v>38</v>
      </c>
      <c r="D795" s="1" t="s">
        <v>55</v>
      </c>
      <c r="E795" s="1" t="s">
        <v>81</v>
      </c>
      <c r="F795" s="1" t="s">
        <v>82</v>
      </c>
      <c r="G795" s="2">
        <v>45440</v>
      </c>
      <c r="H795" s="1" t="s">
        <v>58</v>
      </c>
    </row>
    <row r="796" spans="1:8">
      <c r="A796" s="1" t="s">
        <v>1222</v>
      </c>
      <c r="B796" s="1" t="s">
        <v>693</v>
      </c>
      <c r="C796" s="1">
        <v>25</v>
      </c>
      <c r="D796" s="1" t="s">
        <v>74</v>
      </c>
      <c r="E796" s="1" t="s">
        <v>105</v>
      </c>
      <c r="F796" s="1" t="s">
        <v>62</v>
      </c>
      <c r="G796" s="2">
        <v>45558</v>
      </c>
      <c r="H796" s="1" t="s">
        <v>58</v>
      </c>
    </row>
    <row r="797" spans="1:8">
      <c r="A797" s="1" t="s">
        <v>1223</v>
      </c>
      <c r="B797" s="1" t="s">
        <v>1224</v>
      </c>
      <c r="C797" s="1">
        <v>33</v>
      </c>
      <c r="D797" s="1" t="s">
        <v>55</v>
      </c>
      <c r="E797" s="1" t="s">
        <v>137</v>
      </c>
      <c r="F797" s="1" t="s">
        <v>138</v>
      </c>
      <c r="G797" s="2">
        <v>45713</v>
      </c>
      <c r="H797" s="1" t="s">
        <v>58</v>
      </c>
    </row>
    <row r="798" spans="1:8">
      <c r="A798" s="1" t="s">
        <v>1225</v>
      </c>
      <c r="B798" s="1" t="s">
        <v>358</v>
      </c>
      <c r="C798" s="1">
        <v>48</v>
      </c>
      <c r="D798" s="1" t="s">
        <v>74</v>
      </c>
      <c r="E798" s="1" t="s">
        <v>111</v>
      </c>
      <c r="F798" s="1" t="s">
        <v>62</v>
      </c>
      <c r="G798" s="2">
        <v>45909</v>
      </c>
      <c r="H798" s="1" t="s">
        <v>63</v>
      </c>
    </row>
    <row r="799" spans="1:8">
      <c r="A799" s="1" t="s">
        <v>1226</v>
      </c>
      <c r="B799" s="1" t="s">
        <v>513</v>
      </c>
      <c r="C799" s="1">
        <v>59</v>
      </c>
      <c r="D799" s="1" t="s">
        <v>74</v>
      </c>
      <c r="E799" s="1" t="s">
        <v>108</v>
      </c>
      <c r="F799" s="1" t="s">
        <v>76</v>
      </c>
      <c r="G799" s="2">
        <v>45763</v>
      </c>
      <c r="H799" s="1" t="s">
        <v>63</v>
      </c>
    </row>
    <row r="800" spans="1:8">
      <c r="A800" s="1" t="s">
        <v>1227</v>
      </c>
      <c r="B800" s="1" t="s">
        <v>207</v>
      </c>
      <c r="C800" s="1">
        <v>27</v>
      </c>
      <c r="D800" s="1" t="s">
        <v>74</v>
      </c>
      <c r="E800" s="1" t="s">
        <v>116</v>
      </c>
      <c r="F800" s="1" t="s">
        <v>117</v>
      </c>
      <c r="G800" s="2">
        <v>45838</v>
      </c>
      <c r="H800" s="1" t="s">
        <v>63</v>
      </c>
    </row>
    <row r="801" spans="1:8">
      <c r="A801" s="1" t="s">
        <v>1228</v>
      </c>
      <c r="B801" s="1" t="s">
        <v>318</v>
      </c>
      <c r="C801" s="1">
        <v>49</v>
      </c>
      <c r="D801" s="1" t="s">
        <v>74</v>
      </c>
      <c r="E801" s="1" t="s">
        <v>70</v>
      </c>
      <c r="F801" s="1" t="s">
        <v>71</v>
      </c>
      <c r="G801" s="2">
        <v>45922</v>
      </c>
      <c r="H801" s="1" t="s">
        <v>63</v>
      </c>
    </row>
    <row r="802" spans="1:8">
      <c r="A802" s="1" t="s">
        <v>1229</v>
      </c>
      <c r="B802" s="1" t="s">
        <v>963</v>
      </c>
      <c r="C802" s="1">
        <v>51</v>
      </c>
      <c r="D802" s="1" t="s">
        <v>74</v>
      </c>
      <c r="E802" s="1" t="s">
        <v>183</v>
      </c>
      <c r="F802" s="1" t="s">
        <v>184</v>
      </c>
      <c r="G802" s="2">
        <v>45817</v>
      </c>
      <c r="H802" s="1" t="s">
        <v>58</v>
      </c>
    </row>
    <row r="803" spans="1:8">
      <c r="A803" s="1" t="s">
        <v>1230</v>
      </c>
      <c r="B803" s="1" t="s">
        <v>251</v>
      </c>
      <c r="C803" s="1">
        <v>26</v>
      </c>
      <c r="D803" s="1" t="s">
        <v>74</v>
      </c>
      <c r="E803" s="1" t="s">
        <v>116</v>
      </c>
      <c r="F803" s="1" t="s">
        <v>117</v>
      </c>
      <c r="G803" s="2">
        <v>45794</v>
      </c>
      <c r="H803" s="1" t="s">
        <v>58</v>
      </c>
    </row>
    <row r="804" spans="1:8">
      <c r="A804" s="1" t="s">
        <v>1231</v>
      </c>
      <c r="B804" s="1" t="s">
        <v>327</v>
      </c>
      <c r="C804" s="1">
        <v>34</v>
      </c>
      <c r="D804" s="1" t="s">
        <v>55</v>
      </c>
      <c r="E804" s="1" t="s">
        <v>108</v>
      </c>
      <c r="F804" s="1" t="s">
        <v>76</v>
      </c>
      <c r="G804" s="2">
        <v>45305</v>
      </c>
      <c r="H804" s="1" t="s">
        <v>58</v>
      </c>
    </row>
    <row r="805" spans="1:8">
      <c r="A805" s="1" t="s">
        <v>1232</v>
      </c>
      <c r="B805" s="1" t="s">
        <v>536</v>
      </c>
      <c r="C805" s="1">
        <v>28</v>
      </c>
      <c r="D805" s="1" t="s">
        <v>55</v>
      </c>
      <c r="E805" s="1" t="s">
        <v>183</v>
      </c>
      <c r="F805" s="1" t="s">
        <v>184</v>
      </c>
      <c r="G805" s="2">
        <v>45943</v>
      </c>
      <c r="H805" s="1" t="s">
        <v>58</v>
      </c>
    </row>
    <row r="806" spans="1:8">
      <c r="A806" s="1" t="s">
        <v>1233</v>
      </c>
      <c r="B806" s="1" t="s">
        <v>1234</v>
      </c>
      <c r="C806" s="1">
        <v>49</v>
      </c>
      <c r="D806" s="1" t="s">
        <v>74</v>
      </c>
      <c r="E806" s="1" t="s">
        <v>99</v>
      </c>
      <c r="F806" s="1" t="s">
        <v>76</v>
      </c>
      <c r="G806" s="2">
        <v>45655</v>
      </c>
      <c r="H806" s="1" t="s">
        <v>63</v>
      </c>
    </row>
    <row r="807" spans="1:8">
      <c r="A807" s="1" t="s">
        <v>1235</v>
      </c>
      <c r="B807" s="1" t="s">
        <v>826</v>
      </c>
      <c r="C807" s="1">
        <v>27</v>
      </c>
      <c r="D807" s="1" t="s">
        <v>55</v>
      </c>
      <c r="E807" s="1" t="s">
        <v>66</v>
      </c>
      <c r="F807" s="1" t="s">
        <v>67</v>
      </c>
      <c r="G807" s="2">
        <v>45410</v>
      </c>
      <c r="H807" s="1" t="s">
        <v>63</v>
      </c>
    </row>
    <row r="808" spans="1:8">
      <c r="A808" s="1" t="s">
        <v>1236</v>
      </c>
      <c r="B808" s="1" t="s">
        <v>197</v>
      </c>
      <c r="C808" s="1">
        <v>39</v>
      </c>
      <c r="D808" s="1" t="s">
        <v>55</v>
      </c>
      <c r="E808" s="1" t="s">
        <v>81</v>
      </c>
      <c r="F808" s="1" t="s">
        <v>82</v>
      </c>
      <c r="G808" s="2">
        <v>45529</v>
      </c>
      <c r="H808" s="1" t="s">
        <v>58</v>
      </c>
    </row>
    <row r="809" spans="1:8">
      <c r="A809" s="1" t="s">
        <v>1237</v>
      </c>
      <c r="B809" s="1" t="s">
        <v>203</v>
      </c>
      <c r="C809" s="1">
        <v>34</v>
      </c>
      <c r="D809" s="1" t="s">
        <v>55</v>
      </c>
      <c r="E809" s="1" t="s">
        <v>56</v>
      </c>
      <c r="F809" s="1" t="s">
        <v>57</v>
      </c>
      <c r="G809" s="2">
        <v>45837</v>
      </c>
      <c r="H809" s="1" t="s">
        <v>58</v>
      </c>
    </row>
    <row r="810" spans="1:8">
      <c r="A810" s="1" t="s">
        <v>1238</v>
      </c>
      <c r="B810" s="1" t="s">
        <v>753</v>
      </c>
      <c r="C810" s="1">
        <v>21</v>
      </c>
      <c r="D810" s="1" t="s">
        <v>55</v>
      </c>
      <c r="E810" s="1" t="s">
        <v>183</v>
      </c>
      <c r="F810" s="1" t="s">
        <v>184</v>
      </c>
      <c r="G810" s="2">
        <v>45460</v>
      </c>
      <c r="H810" s="1" t="s">
        <v>58</v>
      </c>
    </row>
    <row r="811" spans="1:8">
      <c r="A811" s="1" t="s">
        <v>1239</v>
      </c>
      <c r="B811" s="1" t="s">
        <v>972</v>
      </c>
      <c r="C811" s="1">
        <v>42</v>
      </c>
      <c r="D811" s="1" t="s">
        <v>74</v>
      </c>
      <c r="E811" s="1" t="s">
        <v>116</v>
      </c>
      <c r="F811" s="1" t="s">
        <v>117</v>
      </c>
      <c r="G811" s="2">
        <v>45813</v>
      </c>
      <c r="H811" s="1" t="s">
        <v>58</v>
      </c>
    </row>
    <row r="812" spans="1:8">
      <c r="A812" s="1" t="s">
        <v>1240</v>
      </c>
      <c r="B812" s="1" t="s">
        <v>623</v>
      </c>
      <c r="C812" s="1">
        <v>38</v>
      </c>
      <c r="D812" s="1" t="s">
        <v>55</v>
      </c>
      <c r="E812" s="1" t="s">
        <v>70</v>
      </c>
      <c r="F812" s="1" t="s">
        <v>71</v>
      </c>
      <c r="G812" s="2">
        <v>45925</v>
      </c>
      <c r="H812" s="1" t="s">
        <v>63</v>
      </c>
    </row>
    <row r="813" spans="1:8">
      <c r="A813" s="1" t="s">
        <v>1241</v>
      </c>
      <c r="B813" s="1" t="s">
        <v>898</v>
      </c>
      <c r="C813" s="1">
        <v>54</v>
      </c>
      <c r="D813" s="1" t="s">
        <v>74</v>
      </c>
      <c r="E813" s="1" t="s">
        <v>56</v>
      </c>
      <c r="F813" s="1" t="s">
        <v>57</v>
      </c>
      <c r="G813" s="2">
        <v>45948</v>
      </c>
      <c r="H813" s="1" t="s">
        <v>63</v>
      </c>
    </row>
    <row r="814" spans="1:8">
      <c r="A814" s="1" t="s">
        <v>1242</v>
      </c>
      <c r="B814" s="1" t="s">
        <v>719</v>
      </c>
      <c r="C814" s="1">
        <v>55</v>
      </c>
      <c r="D814" s="1" t="s">
        <v>74</v>
      </c>
      <c r="E814" s="1" t="s">
        <v>128</v>
      </c>
      <c r="F814" s="1" t="s">
        <v>57</v>
      </c>
      <c r="G814" s="2">
        <v>45807</v>
      </c>
      <c r="H814" s="1" t="s">
        <v>63</v>
      </c>
    </row>
    <row r="815" spans="1:8">
      <c r="A815" s="1" t="s">
        <v>1243</v>
      </c>
      <c r="B815" s="1" t="s">
        <v>813</v>
      </c>
      <c r="C815" s="1">
        <v>18</v>
      </c>
      <c r="D815" s="1" t="s">
        <v>74</v>
      </c>
      <c r="E815" s="1" t="s">
        <v>66</v>
      </c>
      <c r="F815" s="1" t="s">
        <v>67</v>
      </c>
      <c r="G815" s="2">
        <v>45688</v>
      </c>
      <c r="H815" s="1" t="s">
        <v>63</v>
      </c>
    </row>
    <row r="816" spans="1:8">
      <c r="A816" s="1" t="s">
        <v>1244</v>
      </c>
      <c r="B816" s="1" t="s">
        <v>876</v>
      </c>
      <c r="C816" s="1">
        <v>42</v>
      </c>
      <c r="D816" s="1" t="s">
        <v>55</v>
      </c>
      <c r="E816" s="1" t="s">
        <v>120</v>
      </c>
      <c r="F816" s="1" t="s">
        <v>121</v>
      </c>
      <c r="G816" s="2">
        <v>45397</v>
      </c>
      <c r="H816" s="1" t="s">
        <v>58</v>
      </c>
    </row>
    <row r="817" spans="1:8">
      <c r="A817" s="1" t="s">
        <v>1245</v>
      </c>
      <c r="B817" s="1" t="s">
        <v>1156</v>
      </c>
      <c r="C817" s="1">
        <v>53</v>
      </c>
      <c r="D817" s="1" t="s">
        <v>74</v>
      </c>
      <c r="E817" s="1" t="s">
        <v>105</v>
      </c>
      <c r="F817" s="1" t="s">
        <v>62</v>
      </c>
      <c r="G817" s="2">
        <v>45376</v>
      </c>
      <c r="H817" s="1" t="s">
        <v>58</v>
      </c>
    </row>
    <row r="818" spans="1:8">
      <c r="A818" s="1" t="s">
        <v>1246</v>
      </c>
      <c r="B818" s="1" t="s">
        <v>168</v>
      </c>
      <c r="C818" s="1">
        <v>34</v>
      </c>
      <c r="D818" s="1" t="s">
        <v>55</v>
      </c>
      <c r="E818" s="1" t="s">
        <v>61</v>
      </c>
      <c r="F818" s="1" t="s">
        <v>62</v>
      </c>
      <c r="G818" s="2">
        <v>45505</v>
      </c>
      <c r="H818" s="1" t="s">
        <v>63</v>
      </c>
    </row>
    <row r="819" spans="1:8">
      <c r="A819" s="1" t="s">
        <v>1247</v>
      </c>
      <c r="B819" s="1" t="s">
        <v>1118</v>
      </c>
      <c r="C819" s="1">
        <v>58</v>
      </c>
      <c r="D819" s="1" t="s">
        <v>74</v>
      </c>
      <c r="E819" s="1" t="s">
        <v>94</v>
      </c>
      <c r="F819" s="1" t="s">
        <v>94</v>
      </c>
      <c r="G819" s="2">
        <v>45412</v>
      </c>
      <c r="H819" s="1" t="s">
        <v>63</v>
      </c>
    </row>
    <row r="820" spans="1:8">
      <c r="A820" s="1" t="s">
        <v>1248</v>
      </c>
      <c r="B820" s="1" t="s">
        <v>230</v>
      </c>
      <c r="C820" s="1">
        <v>41</v>
      </c>
      <c r="D820" s="1" t="s">
        <v>55</v>
      </c>
      <c r="E820" s="1" t="s">
        <v>183</v>
      </c>
      <c r="F820" s="1" t="s">
        <v>184</v>
      </c>
      <c r="G820" s="2">
        <v>45423</v>
      </c>
      <c r="H820" s="1" t="s">
        <v>58</v>
      </c>
    </row>
    <row r="821" spans="1:8">
      <c r="A821" s="1" t="s">
        <v>1249</v>
      </c>
      <c r="B821" s="1" t="s">
        <v>768</v>
      </c>
      <c r="C821" s="1">
        <v>19</v>
      </c>
      <c r="D821" s="1" t="s">
        <v>74</v>
      </c>
      <c r="E821" s="1" t="s">
        <v>94</v>
      </c>
      <c r="F821" s="1" t="s">
        <v>94</v>
      </c>
      <c r="G821" s="2">
        <v>45488</v>
      </c>
      <c r="H821" s="1" t="s">
        <v>63</v>
      </c>
    </row>
    <row r="822" spans="1:8">
      <c r="A822" s="1" t="s">
        <v>1250</v>
      </c>
      <c r="B822" s="1" t="s">
        <v>734</v>
      </c>
      <c r="C822" s="1">
        <v>57</v>
      </c>
      <c r="D822" s="1" t="s">
        <v>74</v>
      </c>
      <c r="E822" s="1" t="s">
        <v>91</v>
      </c>
      <c r="F822" s="1" t="s">
        <v>76</v>
      </c>
      <c r="G822" s="2">
        <v>45310</v>
      </c>
      <c r="H822" s="1" t="s">
        <v>63</v>
      </c>
    </row>
    <row r="823" spans="1:8">
      <c r="A823" s="1" t="s">
        <v>1251</v>
      </c>
      <c r="B823" s="1" t="s">
        <v>1252</v>
      </c>
      <c r="C823" s="1">
        <v>32</v>
      </c>
      <c r="D823" s="1" t="s">
        <v>55</v>
      </c>
      <c r="E823" s="1" t="s">
        <v>94</v>
      </c>
      <c r="F823" s="1" t="s">
        <v>94</v>
      </c>
      <c r="G823" s="2">
        <v>45933</v>
      </c>
      <c r="H823" s="1" t="s">
        <v>63</v>
      </c>
    </row>
    <row r="824" spans="1:8">
      <c r="A824" s="1" t="s">
        <v>1253</v>
      </c>
      <c r="B824" s="1" t="s">
        <v>675</v>
      </c>
      <c r="C824" s="1">
        <v>49</v>
      </c>
      <c r="D824" s="1" t="s">
        <v>55</v>
      </c>
      <c r="E824" s="1" t="s">
        <v>85</v>
      </c>
      <c r="F824" s="1" t="s">
        <v>86</v>
      </c>
      <c r="G824" s="2">
        <v>45303</v>
      </c>
      <c r="H824" s="1" t="s">
        <v>63</v>
      </c>
    </row>
    <row r="825" spans="1:8">
      <c r="A825" s="1" t="s">
        <v>1254</v>
      </c>
      <c r="B825" s="1" t="s">
        <v>581</v>
      </c>
      <c r="C825" s="1">
        <v>56</v>
      </c>
      <c r="D825" s="1" t="s">
        <v>74</v>
      </c>
      <c r="E825" s="1" t="s">
        <v>210</v>
      </c>
      <c r="F825" s="1" t="s">
        <v>211</v>
      </c>
      <c r="G825" s="2">
        <v>45372</v>
      </c>
      <c r="H825" s="1" t="s">
        <v>63</v>
      </c>
    </row>
    <row r="826" spans="1:8">
      <c r="A826" s="1" t="s">
        <v>1255</v>
      </c>
      <c r="B826" s="1" t="s">
        <v>727</v>
      </c>
      <c r="C826" s="1">
        <v>23</v>
      </c>
      <c r="D826" s="1" t="s">
        <v>55</v>
      </c>
      <c r="E826" s="1" t="s">
        <v>210</v>
      </c>
      <c r="F826" s="1" t="s">
        <v>211</v>
      </c>
      <c r="G826" s="2">
        <v>45621</v>
      </c>
      <c r="H826" s="1" t="s">
        <v>63</v>
      </c>
    </row>
    <row r="827" spans="1:8">
      <c r="A827" s="1" t="s">
        <v>1256</v>
      </c>
      <c r="B827" s="1" t="s">
        <v>1257</v>
      </c>
      <c r="C827" s="1">
        <v>18</v>
      </c>
      <c r="D827" s="1" t="s">
        <v>74</v>
      </c>
      <c r="E827" s="1" t="s">
        <v>105</v>
      </c>
      <c r="F827" s="1" t="s">
        <v>62</v>
      </c>
      <c r="G827" s="2">
        <v>45683</v>
      </c>
      <c r="H827" s="1" t="s">
        <v>58</v>
      </c>
    </row>
    <row r="828" spans="1:8">
      <c r="A828" s="1" t="s">
        <v>1258</v>
      </c>
      <c r="B828" s="1" t="s">
        <v>826</v>
      </c>
      <c r="C828" s="1">
        <v>40</v>
      </c>
      <c r="D828" s="1" t="s">
        <v>55</v>
      </c>
      <c r="E828" s="1" t="s">
        <v>137</v>
      </c>
      <c r="F828" s="1" t="s">
        <v>138</v>
      </c>
      <c r="G828" s="2">
        <v>45928</v>
      </c>
      <c r="H828" s="1" t="s">
        <v>58</v>
      </c>
    </row>
    <row r="829" spans="1:8">
      <c r="A829" s="1" t="s">
        <v>1259</v>
      </c>
      <c r="B829" s="1" t="s">
        <v>607</v>
      </c>
      <c r="C829" s="1">
        <v>56</v>
      </c>
      <c r="D829" s="1" t="s">
        <v>55</v>
      </c>
      <c r="E829" s="1" t="s">
        <v>99</v>
      </c>
      <c r="F829" s="1" t="s">
        <v>76</v>
      </c>
      <c r="G829" s="2">
        <v>45598</v>
      </c>
      <c r="H829" s="1" t="s">
        <v>58</v>
      </c>
    </row>
    <row r="830" spans="1:8">
      <c r="A830" s="1" t="s">
        <v>1260</v>
      </c>
      <c r="B830" s="1" t="s">
        <v>280</v>
      </c>
      <c r="C830" s="1">
        <v>34</v>
      </c>
      <c r="D830" s="1" t="s">
        <v>74</v>
      </c>
      <c r="E830" s="1" t="s">
        <v>183</v>
      </c>
      <c r="F830" s="1" t="s">
        <v>184</v>
      </c>
      <c r="G830" s="2">
        <v>45558</v>
      </c>
      <c r="H830" s="1" t="s">
        <v>58</v>
      </c>
    </row>
    <row r="831" spans="1:8">
      <c r="A831" s="1" t="s">
        <v>1261</v>
      </c>
      <c r="B831" s="1" t="s">
        <v>223</v>
      </c>
      <c r="C831" s="1">
        <v>51</v>
      </c>
      <c r="D831" s="1" t="s">
        <v>74</v>
      </c>
      <c r="E831" s="1" t="s">
        <v>108</v>
      </c>
      <c r="F831" s="1" t="s">
        <v>76</v>
      </c>
      <c r="G831" s="2">
        <v>45738</v>
      </c>
      <c r="H831" s="1" t="s">
        <v>63</v>
      </c>
    </row>
    <row r="832" spans="1:8">
      <c r="A832" s="1" t="s">
        <v>1262</v>
      </c>
      <c r="B832" s="1" t="s">
        <v>1263</v>
      </c>
      <c r="C832" s="1">
        <v>58</v>
      </c>
      <c r="D832" s="1" t="s">
        <v>74</v>
      </c>
      <c r="E832" s="1" t="s">
        <v>120</v>
      </c>
      <c r="F832" s="1" t="s">
        <v>121</v>
      </c>
      <c r="G832" s="2">
        <v>45732</v>
      </c>
      <c r="H832" s="1" t="s">
        <v>63</v>
      </c>
    </row>
    <row r="833" spans="1:8">
      <c r="A833" s="1" t="s">
        <v>1264</v>
      </c>
      <c r="B833" s="1" t="s">
        <v>148</v>
      </c>
      <c r="C833" s="1">
        <v>46</v>
      </c>
      <c r="D833" s="1" t="s">
        <v>55</v>
      </c>
      <c r="E833" s="1" t="s">
        <v>66</v>
      </c>
      <c r="F833" s="1" t="s">
        <v>67</v>
      </c>
      <c r="G833" s="2">
        <v>45943</v>
      </c>
      <c r="H833" s="1" t="s">
        <v>58</v>
      </c>
    </row>
    <row r="834" spans="1:8">
      <c r="A834" s="1" t="s">
        <v>1265</v>
      </c>
      <c r="B834" s="1" t="s">
        <v>618</v>
      </c>
      <c r="C834" s="1">
        <v>26</v>
      </c>
      <c r="D834" s="1" t="s">
        <v>74</v>
      </c>
      <c r="E834" s="1" t="s">
        <v>99</v>
      </c>
      <c r="F834" s="1" t="s">
        <v>76</v>
      </c>
      <c r="G834" s="2">
        <v>45293</v>
      </c>
      <c r="H834" s="1" t="s">
        <v>63</v>
      </c>
    </row>
    <row r="835" spans="1:8">
      <c r="A835" s="1" t="s">
        <v>1266</v>
      </c>
      <c r="B835" s="1" t="s">
        <v>329</v>
      </c>
      <c r="C835" s="1">
        <v>30</v>
      </c>
      <c r="D835" s="1" t="s">
        <v>74</v>
      </c>
      <c r="E835" s="1" t="s">
        <v>85</v>
      </c>
      <c r="F835" s="1" t="s">
        <v>86</v>
      </c>
      <c r="G835" s="2">
        <v>45811</v>
      </c>
      <c r="H835" s="1" t="s">
        <v>58</v>
      </c>
    </row>
    <row r="836" spans="1:8">
      <c r="A836" s="1" t="s">
        <v>1267</v>
      </c>
      <c r="B836" s="1" t="s">
        <v>351</v>
      </c>
      <c r="C836" s="1">
        <v>23</v>
      </c>
      <c r="D836" s="1" t="s">
        <v>74</v>
      </c>
      <c r="E836" s="1" t="s">
        <v>75</v>
      </c>
      <c r="F836" s="1" t="s">
        <v>76</v>
      </c>
      <c r="G836" s="2">
        <v>45942</v>
      </c>
      <c r="H836" s="1" t="s">
        <v>58</v>
      </c>
    </row>
    <row r="837" spans="1:8">
      <c r="A837" s="1" t="s">
        <v>1268</v>
      </c>
      <c r="B837" s="1" t="s">
        <v>334</v>
      </c>
      <c r="C837" s="1">
        <v>23</v>
      </c>
      <c r="D837" s="1" t="s">
        <v>74</v>
      </c>
      <c r="E837" s="1" t="s">
        <v>116</v>
      </c>
      <c r="F837" s="1" t="s">
        <v>117</v>
      </c>
      <c r="G837" s="2">
        <v>45927</v>
      </c>
      <c r="H837" s="1" t="s">
        <v>58</v>
      </c>
    </row>
    <row r="838" spans="1:8">
      <c r="A838" s="1" t="s">
        <v>1269</v>
      </c>
      <c r="B838" s="1" t="s">
        <v>84</v>
      </c>
      <c r="C838" s="1">
        <v>37</v>
      </c>
      <c r="D838" s="1" t="s">
        <v>74</v>
      </c>
      <c r="E838" s="1" t="s">
        <v>137</v>
      </c>
      <c r="F838" s="1" t="s">
        <v>138</v>
      </c>
      <c r="G838" s="2">
        <v>45600</v>
      </c>
      <c r="H838" s="1" t="s">
        <v>58</v>
      </c>
    </row>
    <row r="839" spans="1:8">
      <c r="A839" s="1" t="s">
        <v>1270</v>
      </c>
      <c r="B839" s="1" t="s">
        <v>308</v>
      </c>
      <c r="C839" s="1">
        <v>20</v>
      </c>
      <c r="D839" s="1" t="s">
        <v>55</v>
      </c>
      <c r="E839" s="1" t="s">
        <v>66</v>
      </c>
      <c r="F839" s="1" t="s">
        <v>67</v>
      </c>
      <c r="G839" s="2">
        <v>45813</v>
      </c>
      <c r="H839" s="1" t="s">
        <v>58</v>
      </c>
    </row>
    <row r="840" spans="1:8">
      <c r="A840" s="1" t="s">
        <v>1271</v>
      </c>
      <c r="B840" s="1" t="s">
        <v>743</v>
      </c>
      <c r="C840" s="1">
        <v>34</v>
      </c>
      <c r="D840" s="1" t="s">
        <v>55</v>
      </c>
      <c r="E840" s="1" t="s">
        <v>85</v>
      </c>
      <c r="F840" s="1" t="s">
        <v>86</v>
      </c>
      <c r="G840" s="2">
        <v>45760</v>
      </c>
      <c r="H840" s="1" t="s">
        <v>63</v>
      </c>
    </row>
    <row r="841" spans="1:8">
      <c r="A841" s="1" t="s">
        <v>1272</v>
      </c>
      <c r="B841" s="1" t="s">
        <v>1030</v>
      </c>
      <c r="C841" s="1">
        <v>29</v>
      </c>
      <c r="D841" s="1" t="s">
        <v>74</v>
      </c>
      <c r="E841" s="1" t="s">
        <v>85</v>
      </c>
      <c r="F841" s="1" t="s">
        <v>86</v>
      </c>
      <c r="G841" s="2">
        <v>45503</v>
      </c>
      <c r="H841" s="1" t="s">
        <v>58</v>
      </c>
    </row>
    <row r="842" spans="1:8">
      <c r="A842" s="1" t="s">
        <v>1273</v>
      </c>
      <c r="B842" s="1" t="s">
        <v>910</v>
      </c>
      <c r="C842" s="1">
        <v>18</v>
      </c>
      <c r="D842" s="1" t="s">
        <v>55</v>
      </c>
      <c r="E842" s="1" t="s">
        <v>75</v>
      </c>
      <c r="F842" s="1" t="s">
        <v>76</v>
      </c>
      <c r="G842" s="2">
        <v>45403</v>
      </c>
      <c r="H842" s="1" t="s">
        <v>63</v>
      </c>
    </row>
    <row r="843" spans="1:8">
      <c r="A843" s="1" t="s">
        <v>1274</v>
      </c>
      <c r="B843" s="1" t="s">
        <v>640</v>
      </c>
      <c r="C843" s="1">
        <v>34</v>
      </c>
      <c r="D843" s="1" t="s">
        <v>74</v>
      </c>
      <c r="E843" s="1" t="s">
        <v>81</v>
      </c>
      <c r="F843" s="1" t="s">
        <v>82</v>
      </c>
      <c r="G843" s="2">
        <v>45299</v>
      </c>
      <c r="H843" s="1" t="s">
        <v>58</v>
      </c>
    </row>
    <row r="844" spans="1:8">
      <c r="A844" s="1" t="s">
        <v>1275</v>
      </c>
      <c r="B844" s="1" t="s">
        <v>90</v>
      </c>
      <c r="C844" s="1">
        <v>20</v>
      </c>
      <c r="D844" s="1" t="s">
        <v>55</v>
      </c>
      <c r="E844" s="1" t="s">
        <v>61</v>
      </c>
      <c r="F844" s="1" t="s">
        <v>62</v>
      </c>
      <c r="G844" s="2">
        <v>45768</v>
      </c>
      <c r="H844" s="1" t="s">
        <v>58</v>
      </c>
    </row>
    <row r="845" spans="1:8">
      <c r="A845" s="1" t="s">
        <v>1276</v>
      </c>
      <c r="B845" s="1" t="s">
        <v>1277</v>
      </c>
      <c r="C845" s="1">
        <v>43</v>
      </c>
      <c r="D845" s="1" t="s">
        <v>74</v>
      </c>
      <c r="E845" s="1" t="s">
        <v>81</v>
      </c>
      <c r="F845" s="1" t="s">
        <v>82</v>
      </c>
      <c r="G845" s="2">
        <v>45751</v>
      </c>
      <c r="H845" s="1" t="s">
        <v>58</v>
      </c>
    </row>
    <row r="846" spans="1:8">
      <c r="A846" s="1" t="s">
        <v>1278</v>
      </c>
      <c r="B846" s="1" t="s">
        <v>904</v>
      </c>
      <c r="C846" s="1">
        <v>32</v>
      </c>
      <c r="D846" s="1" t="s">
        <v>74</v>
      </c>
      <c r="E846" s="1" t="s">
        <v>75</v>
      </c>
      <c r="F846" s="1" t="s">
        <v>76</v>
      </c>
      <c r="G846" s="2">
        <v>45544</v>
      </c>
      <c r="H846" s="1" t="s">
        <v>63</v>
      </c>
    </row>
    <row r="847" spans="1:8">
      <c r="A847" s="1" t="s">
        <v>1279</v>
      </c>
      <c r="B847" s="1" t="s">
        <v>753</v>
      </c>
      <c r="C847" s="1">
        <v>53</v>
      </c>
      <c r="D847" s="1" t="s">
        <v>55</v>
      </c>
      <c r="E847" s="1" t="s">
        <v>99</v>
      </c>
      <c r="F847" s="1" t="s">
        <v>76</v>
      </c>
      <c r="G847" s="2">
        <v>45817</v>
      </c>
      <c r="H847" s="1" t="s">
        <v>58</v>
      </c>
    </row>
    <row r="848" spans="1:8">
      <c r="A848" s="1" t="s">
        <v>1280</v>
      </c>
      <c r="B848" s="1" t="s">
        <v>1111</v>
      </c>
      <c r="C848" s="1">
        <v>49</v>
      </c>
      <c r="D848" s="1" t="s">
        <v>55</v>
      </c>
      <c r="E848" s="1" t="s">
        <v>120</v>
      </c>
      <c r="F848" s="1" t="s">
        <v>121</v>
      </c>
      <c r="G848" s="2">
        <v>45729</v>
      </c>
      <c r="H848" s="1" t="s">
        <v>63</v>
      </c>
    </row>
    <row r="849" spans="1:8">
      <c r="A849" s="1" t="s">
        <v>1281</v>
      </c>
      <c r="B849" s="1" t="s">
        <v>1282</v>
      </c>
      <c r="C849" s="1">
        <v>49</v>
      </c>
      <c r="D849" s="1" t="s">
        <v>55</v>
      </c>
      <c r="E849" s="1" t="s">
        <v>94</v>
      </c>
      <c r="F849" s="1" t="s">
        <v>94</v>
      </c>
      <c r="G849" s="2">
        <v>45952</v>
      </c>
      <c r="H849" s="1" t="s">
        <v>63</v>
      </c>
    </row>
    <row r="850" spans="1:8">
      <c r="A850" s="1" t="s">
        <v>1283</v>
      </c>
      <c r="B850" s="1" t="s">
        <v>1284</v>
      </c>
      <c r="C850" s="1">
        <v>21</v>
      </c>
      <c r="D850" s="1" t="s">
        <v>74</v>
      </c>
      <c r="E850" s="1" t="s">
        <v>75</v>
      </c>
      <c r="F850" s="1" t="s">
        <v>76</v>
      </c>
      <c r="G850" s="2">
        <v>45527</v>
      </c>
      <c r="H850" s="1" t="s">
        <v>63</v>
      </c>
    </row>
    <row r="851" spans="1:8">
      <c r="A851" s="1" t="s">
        <v>1285</v>
      </c>
      <c r="B851" s="1" t="s">
        <v>662</v>
      </c>
      <c r="C851" s="1">
        <v>35</v>
      </c>
      <c r="D851" s="1" t="s">
        <v>74</v>
      </c>
      <c r="E851" s="1" t="s">
        <v>128</v>
      </c>
      <c r="F851" s="1" t="s">
        <v>57</v>
      </c>
      <c r="G851" s="2">
        <v>45597</v>
      </c>
      <c r="H851" s="1" t="s">
        <v>63</v>
      </c>
    </row>
    <row r="852" spans="1:8">
      <c r="A852" s="1" t="s">
        <v>1286</v>
      </c>
      <c r="B852" s="1" t="s">
        <v>358</v>
      </c>
      <c r="C852" s="1">
        <v>36</v>
      </c>
      <c r="D852" s="1" t="s">
        <v>55</v>
      </c>
      <c r="E852" s="1" t="s">
        <v>75</v>
      </c>
      <c r="F852" s="1" t="s">
        <v>76</v>
      </c>
      <c r="G852" s="2">
        <v>45769</v>
      </c>
      <c r="H852" s="1" t="s">
        <v>58</v>
      </c>
    </row>
    <row r="853" spans="1:8">
      <c r="A853" s="1" t="s">
        <v>1287</v>
      </c>
      <c r="B853" s="1" t="s">
        <v>1288</v>
      </c>
      <c r="C853" s="1">
        <v>60</v>
      </c>
      <c r="D853" s="1" t="s">
        <v>74</v>
      </c>
      <c r="E853" s="1" t="s">
        <v>120</v>
      </c>
      <c r="F853" s="1" t="s">
        <v>121</v>
      </c>
      <c r="G853" s="2">
        <v>45311</v>
      </c>
      <c r="H853" s="1" t="s">
        <v>58</v>
      </c>
    </row>
    <row r="854" spans="1:8">
      <c r="A854" s="1" t="s">
        <v>1289</v>
      </c>
      <c r="B854" s="1" t="s">
        <v>626</v>
      </c>
      <c r="C854" s="1">
        <v>52</v>
      </c>
      <c r="D854" s="1" t="s">
        <v>55</v>
      </c>
      <c r="E854" s="1" t="s">
        <v>75</v>
      </c>
      <c r="F854" s="1" t="s">
        <v>76</v>
      </c>
      <c r="G854" s="2">
        <v>45507</v>
      </c>
      <c r="H854" s="1" t="s">
        <v>58</v>
      </c>
    </row>
    <row r="855" spans="1:8">
      <c r="A855" s="1" t="s">
        <v>1290</v>
      </c>
      <c r="B855" s="1" t="s">
        <v>1291</v>
      </c>
      <c r="C855" s="1">
        <v>57</v>
      </c>
      <c r="D855" s="1" t="s">
        <v>55</v>
      </c>
      <c r="E855" s="1" t="s">
        <v>128</v>
      </c>
      <c r="F855" s="1" t="s">
        <v>57</v>
      </c>
      <c r="G855" s="2">
        <v>45426</v>
      </c>
      <c r="H855" s="1" t="s">
        <v>63</v>
      </c>
    </row>
    <row r="856" spans="1:8">
      <c r="A856" s="1" t="s">
        <v>1292</v>
      </c>
      <c r="B856" s="1" t="s">
        <v>695</v>
      </c>
      <c r="C856" s="1">
        <v>31</v>
      </c>
      <c r="D856" s="1" t="s">
        <v>74</v>
      </c>
      <c r="E856" s="1" t="s">
        <v>128</v>
      </c>
      <c r="F856" s="1" t="s">
        <v>57</v>
      </c>
      <c r="G856" s="2">
        <v>45420</v>
      </c>
      <c r="H856" s="1" t="s">
        <v>58</v>
      </c>
    </row>
    <row r="857" spans="1:8">
      <c r="A857" s="1" t="s">
        <v>1293</v>
      </c>
      <c r="B857" s="1" t="s">
        <v>1132</v>
      </c>
      <c r="C857" s="1">
        <v>50</v>
      </c>
      <c r="D857" s="1" t="s">
        <v>55</v>
      </c>
      <c r="E857" s="1" t="s">
        <v>210</v>
      </c>
      <c r="F857" s="1" t="s">
        <v>211</v>
      </c>
      <c r="G857" s="2">
        <v>45701</v>
      </c>
      <c r="H857" s="1" t="s">
        <v>58</v>
      </c>
    </row>
    <row r="858" spans="1:8">
      <c r="A858" s="1" t="s">
        <v>1294</v>
      </c>
      <c r="B858" s="1" t="s">
        <v>634</v>
      </c>
      <c r="C858" s="1">
        <v>31</v>
      </c>
      <c r="D858" s="1" t="s">
        <v>55</v>
      </c>
      <c r="E858" s="1" t="s">
        <v>66</v>
      </c>
      <c r="F858" s="1" t="s">
        <v>67</v>
      </c>
      <c r="G858" s="2">
        <v>45713</v>
      </c>
      <c r="H858" s="1" t="s">
        <v>63</v>
      </c>
    </row>
    <row r="859" spans="1:8">
      <c r="A859" s="1" t="s">
        <v>1295</v>
      </c>
      <c r="B859" s="1" t="s">
        <v>429</v>
      </c>
      <c r="C859" s="1">
        <v>51</v>
      </c>
      <c r="D859" s="1" t="s">
        <v>55</v>
      </c>
      <c r="E859" s="1" t="s">
        <v>105</v>
      </c>
      <c r="F859" s="1" t="s">
        <v>62</v>
      </c>
      <c r="G859" s="2">
        <v>45585</v>
      </c>
      <c r="H859" s="1" t="s">
        <v>58</v>
      </c>
    </row>
    <row r="860" spans="1:8">
      <c r="A860" s="1" t="s">
        <v>1296</v>
      </c>
      <c r="B860" s="1" t="s">
        <v>411</v>
      </c>
      <c r="C860" s="1">
        <v>21</v>
      </c>
      <c r="D860" s="1" t="s">
        <v>55</v>
      </c>
      <c r="E860" s="1" t="s">
        <v>56</v>
      </c>
      <c r="F860" s="1" t="s">
        <v>57</v>
      </c>
      <c r="G860" s="2">
        <v>45537</v>
      </c>
      <c r="H860" s="1" t="s">
        <v>63</v>
      </c>
    </row>
    <row r="861" spans="1:8">
      <c r="A861" s="1" t="s">
        <v>1297</v>
      </c>
      <c r="B861" s="1" t="s">
        <v>80</v>
      </c>
      <c r="C861" s="1">
        <v>41</v>
      </c>
      <c r="D861" s="1" t="s">
        <v>55</v>
      </c>
      <c r="E861" s="1" t="s">
        <v>102</v>
      </c>
      <c r="F861" s="1" t="s">
        <v>67</v>
      </c>
      <c r="G861" s="2">
        <v>45847</v>
      </c>
      <c r="H861" s="1" t="s">
        <v>63</v>
      </c>
    </row>
    <row r="862" spans="1:8">
      <c r="A862" s="1" t="s">
        <v>1298</v>
      </c>
      <c r="B862" s="1" t="s">
        <v>1299</v>
      </c>
      <c r="C862" s="1">
        <v>46</v>
      </c>
      <c r="D862" s="1" t="s">
        <v>55</v>
      </c>
      <c r="E862" s="1" t="s">
        <v>81</v>
      </c>
      <c r="F862" s="1" t="s">
        <v>82</v>
      </c>
      <c r="G862" s="2">
        <v>45377</v>
      </c>
      <c r="H862" s="1" t="s">
        <v>58</v>
      </c>
    </row>
    <row r="863" spans="1:8">
      <c r="A863" s="1" t="s">
        <v>1300</v>
      </c>
      <c r="B863" s="1" t="s">
        <v>427</v>
      </c>
      <c r="C863" s="1">
        <v>36</v>
      </c>
      <c r="D863" s="1" t="s">
        <v>74</v>
      </c>
      <c r="E863" s="1" t="s">
        <v>120</v>
      </c>
      <c r="F863" s="1" t="s">
        <v>121</v>
      </c>
      <c r="G863" s="2">
        <v>45847</v>
      </c>
      <c r="H863" s="1" t="s">
        <v>58</v>
      </c>
    </row>
    <row r="864" spans="1:8">
      <c r="A864" s="1" t="s">
        <v>1301</v>
      </c>
      <c r="B864" s="1" t="s">
        <v>1302</v>
      </c>
      <c r="C864" s="1">
        <v>23</v>
      </c>
      <c r="D864" s="1" t="s">
        <v>55</v>
      </c>
      <c r="E864" s="1" t="s">
        <v>91</v>
      </c>
      <c r="F864" s="1" t="s">
        <v>76</v>
      </c>
      <c r="G864" s="2">
        <v>45666</v>
      </c>
      <c r="H864" s="1" t="s">
        <v>58</v>
      </c>
    </row>
    <row r="865" spans="1:8">
      <c r="A865" s="1" t="s">
        <v>1303</v>
      </c>
      <c r="B865" s="1" t="s">
        <v>446</v>
      </c>
      <c r="C865" s="1">
        <v>50</v>
      </c>
      <c r="D865" s="1" t="s">
        <v>55</v>
      </c>
      <c r="E865" s="1" t="s">
        <v>210</v>
      </c>
      <c r="F865" s="1" t="s">
        <v>211</v>
      </c>
      <c r="G865" s="2">
        <v>45737</v>
      </c>
      <c r="H865" s="1" t="s">
        <v>63</v>
      </c>
    </row>
    <row r="866" spans="1:8">
      <c r="A866" s="1" t="s">
        <v>1304</v>
      </c>
      <c r="B866" s="1" t="s">
        <v>503</v>
      </c>
      <c r="C866" s="1">
        <v>57</v>
      </c>
      <c r="D866" s="1" t="s">
        <v>55</v>
      </c>
      <c r="E866" s="1" t="s">
        <v>85</v>
      </c>
      <c r="F866" s="1" t="s">
        <v>86</v>
      </c>
      <c r="G866" s="2">
        <v>45669</v>
      </c>
      <c r="H866" s="1" t="s">
        <v>63</v>
      </c>
    </row>
    <row r="867" spans="1:8">
      <c r="A867" s="1" t="s">
        <v>1305</v>
      </c>
      <c r="B867" s="1" t="s">
        <v>98</v>
      </c>
      <c r="C867" s="1">
        <v>36</v>
      </c>
      <c r="D867" s="1" t="s">
        <v>55</v>
      </c>
      <c r="E867" s="1" t="s">
        <v>66</v>
      </c>
      <c r="F867" s="1" t="s">
        <v>67</v>
      </c>
      <c r="G867" s="2">
        <v>45681</v>
      </c>
      <c r="H867" s="1" t="s">
        <v>63</v>
      </c>
    </row>
    <row r="868" spans="1:8">
      <c r="A868" s="1" t="s">
        <v>1306</v>
      </c>
      <c r="B868" s="1" t="s">
        <v>503</v>
      </c>
      <c r="C868" s="1">
        <v>18</v>
      </c>
      <c r="D868" s="1" t="s">
        <v>74</v>
      </c>
      <c r="E868" s="1" t="s">
        <v>70</v>
      </c>
      <c r="F868" s="1" t="s">
        <v>71</v>
      </c>
      <c r="G868" s="2">
        <v>45948</v>
      </c>
      <c r="H868" s="1" t="s">
        <v>63</v>
      </c>
    </row>
    <row r="869" spans="1:8">
      <c r="A869" s="1" t="s">
        <v>1307</v>
      </c>
      <c r="B869" s="1" t="s">
        <v>446</v>
      </c>
      <c r="C869" s="1">
        <v>22</v>
      </c>
      <c r="D869" s="1" t="s">
        <v>74</v>
      </c>
      <c r="E869" s="1" t="s">
        <v>108</v>
      </c>
      <c r="F869" s="1" t="s">
        <v>76</v>
      </c>
      <c r="G869" s="2">
        <v>45342</v>
      </c>
      <c r="H869" s="1" t="s">
        <v>63</v>
      </c>
    </row>
    <row r="870" spans="1:8">
      <c r="A870" s="1" t="s">
        <v>1308</v>
      </c>
      <c r="B870" s="1" t="s">
        <v>802</v>
      </c>
      <c r="C870" s="1">
        <v>44</v>
      </c>
      <c r="D870" s="1" t="s">
        <v>55</v>
      </c>
      <c r="E870" s="1" t="s">
        <v>61</v>
      </c>
      <c r="F870" s="1" t="s">
        <v>62</v>
      </c>
      <c r="G870" s="2">
        <v>45533</v>
      </c>
      <c r="H870" s="1" t="s">
        <v>58</v>
      </c>
    </row>
    <row r="871" spans="1:8">
      <c r="A871" s="1" t="s">
        <v>1309</v>
      </c>
      <c r="B871" s="1" t="s">
        <v>318</v>
      </c>
      <c r="C871" s="1">
        <v>33</v>
      </c>
      <c r="D871" s="1" t="s">
        <v>74</v>
      </c>
      <c r="E871" s="1" t="s">
        <v>70</v>
      </c>
      <c r="F871" s="1" t="s">
        <v>71</v>
      </c>
      <c r="G871" s="2">
        <v>45585</v>
      </c>
      <c r="H871" s="1" t="s">
        <v>58</v>
      </c>
    </row>
    <row r="872" spans="1:8">
      <c r="A872" s="1" t="s">
        <v>1310</v>
      </c>
      <c r="B872" s="1" t="s">
        <v>291</v>
      </c>
      <c r="C872" s="1">
        <v>23</v>
      </c>
      <c r="D872" s="1" t="s">
        <v>74</v>
      </c>
      <c r="E872" s="1" t="s">
        <v>56</v>
      </c>
      <c r="F872" s="1" t="s">
        <v>57</v>
      </c>
      <c r="G872" s="2">
        <v>45854</v>
      </c>
      <c r="H872" s="1" t="s">
        <v>63</v>
      </c>
    </row>
    <row r="873" spans="1:8">
      <c r="A873" s="1" t="s">
        <v>1311</v>
      </c>
      <c r="B873" s="1" t="s">
        <v>344</v>
      </c>
      <c r="C873" s="1">
        <v>57</v>
      </c>
      <c r="D873" s="1" t="s">
        <v>55</v>
      </c>
      <c r="E873" s="1" t="s">
        <v>102</v>
      </c>
      <c r="F873" s="1" t="s">
        <v>67</v>
      </c>
      <c r="G873" s="2">
        <v>45557</v>
      </c>
      <c r="H873" s="1" t="s">
        <v>58</v>
      </c>
    </row>
    <row r="874" spans="1:8">
      <c r="A874" s="1" t="s">
        <v>1312</v>
      </c>
      <c r="B874" s="1" t="s">
        <v>1313</v>
      </c>
      <c r="C874" s="1">
        <v>30</v>
      </c>
      <c r="D874" s="1" t="s">
        <v>55</v>
      </c>
      <c r="E874" s="1" t="s">
        <v>56</v>
      </c>
      <c r="F874" s="1" t="s">
        <v>57</v>
      </c>
      <c r="G874" s="2">
        <v>45411</v>
      </c>
      <c r="H874" s="1" t="s">
        <v>58</v>
      </c>
    </row>
    <row r="875" spans="1:8">
      <c r="A875" s="1" t="s">
        <v>1314</v>
      </c>
      <c r="B875" s="1" t="s">
        <v>758</v>
      </c>
      <c r="C875" s="1">
        <v>52</v>
      </c>
      <c r="D875" s="1" t="s">
        <v>55</v>
      </c>
      <c r="E875" s="1" t="s">
        <v>70</v>
      </c>
      <c r="F875" s="1" t="s">
        <v>71</v>
      </c>
      <c r="G875" s="2">
        <v>45539</v>
      </c>
      <c r="H875" s="1" t="s">
        <v>63</v>
      </c>
    </row>
    <row r="876" spans="1:8">
      <c r="A876" s="1" t="s">
        <v>1315</v>
      </c>
      <c r="B876" s="1" t="s">
        <v>699</v>
      </c>
      <c r="C876" s="1">
        <v>36</v>
      </c>
      <c r="D876" s="1" t="s">
        <v>55</v>
      </c>
      <c r="E876" s="1" t="s">
        <v>61</v>
      </c>
      <c r="F876" s="1" t="s">
        <v>62</v>
      </c>
      <c r="G876" s="2">
        <v>45361</v>
      </c>
      <c r="H876" s="1" t="s">
        <v>58</v>
      </c>
    </row>
    <row r="877" spans="1:8">
      <c r="A877" s="1" t="s">
        <v>1316</v>
      </c>
      <c r="B877" s="1" t="s">
        <v>101</v>
      </c>
      <c r="C877" s="1">
        <v>29</v>
      </c>
      <c r="D877" s="1" t="s">
        <v>74</v>
      </c>
      <c r="E877" s="1" t="s">
        <v>137</v>
      </c>
      <c r="F877" s="1" t="s">
        <v>138</v>
      </c>
      <c r="G877" s="2">
        <v>45348</v>
      </c>
      <c r="H877" s="1" t="s">
        <v>63</v>
      </c>
    </row>
    <row r="878" spans="1:8">
      <c r="A878" s="1" t="s">
        <v>1317</v>
      </c>
      <c r="B878" s="1" t="s">
        <v>813</v>
      </c>
      <c r="C878" s="1">
        <v>33</v>
      </c>
      <c r="D878" s="1" t="s">
        <v>55</v>
      </c>
      <c r="E878" s="1" t="s">
        <v>102</v>
      </c>
      <c r="F878" s="1" t="s">
        <v>67</v>
      </c>
      <c r="G878" s="2">
        <v>45673</v>
      </c>
      <c r="H878" s="1" t="s">
        <v>63</v>
      </c>
    </row>
    <row r="879" spans="1:8">
      <c r="A879" s="1" t="s">
        <v>1318</v>
      </c>
      <c r="B879" s="1" t="s">
        <v>753</v>
      </c>
      <c r="C879" s="1">
        <v>60</v>
      </c>
      <c r="D879" s="1" t="s">
        <v>74</v>
      </c>
      <c r="E879" s="1" t="s">
        <v>85</v>
      </c>
      <c r="F879" s="1" t="s">
        <v>86</v>
      </c>
      <c r="G879" s="2">
        <v>45330</v>
      </c>
      <c r="H879" s="1" t="s">
        <v>58</v>
      </c>
    </row>
    <row r="880" spans="1:8">
      <c r="A880" s="1" t="s">
        <v>1319</v>
      </c>
      <c r="B880" s="1" t="s">
        <v>1320</v>
      </c>
      <c r="C880" s="1">
        <v>27</v>
      </c>
      <c r="D880" s="1" t="s">
        <v>55</v>
      </c>
      <c r="E880" s="1" t="s">
        <v>75</v>
      </c>
      <c r="F880" s="1" t="s">
        <v>76</v>
      </c>
      <c r="G880" s="2">
        <v>45734</v>
      </c>
      <c r="H880" s="1" t="s">
        <v>63</v>
      </c>
    </row>
    <row r="881" spans="1:8">
      <c r="A881" s="1" t="s">
        <v>1321</v>
      </c>
      <c r="B881" s="1" t="s">
        <v>468</v>
      </c>
      <c r="C881" s="1">
        <v>42</v>
      </c>
      <c r="D881" s="1" t="s">
        <v>55</v>
      </c>
      <c r="E881" s="1" t="s">
        <v>91</v>
      </c>
      <c r="F881" s="1" t="s">
        <v>76</v>
      </c>
      <c r="G881" s="2">
        <v>45309</v>
      </c>
      <c r="H881" s="1" t="s">
        <v>58</v>
      </c>
    </row>
    <row r="882" spans="1:8">
      <c r="A882" s="1" t="s">
        <v>1322</v>
      </c>
      <c r="B882" s="1" t="s">
        <v>1323</v>
      </c>
      <c r="C882" s="1">
        <v>37</v>
      </c>
      <c r="D882" s="1" t="s">
        <v>74</v>
      </c>
      <c r="E882" s="1" t="s">
        <v>102</v>
      </c>
      <c r="F882" s="1" t="s">
        <v>67</v>
      </c>
      <c r="G882" s="2">
        <v>45643</v>
      </c>
      <c r="H882" s="1" t="s">
        <v>58</v>
      </c>
    </row>
    <row r="883" spans="1:8">
      <c r="A883" s="1" t="s">
        <v>1324</v>
      </c>
      <c r="B883" s="1" t="s">
        <v>146</v>
      </c>
      <c r="C883" s="1">
        <v>48</v>
      </c>
      <c r="D883" s="1" t="s">
        <v>55</v>
      </c>
      <c r="E883" s="1" t="s">
        <v>105</v>
      </c>
      <c r="F883" s="1" t="s">
        <v>62</v>
      </c>
      <c r="G883" s="2">
        <v>45589</v>
      </c>
      <c r="H883" s="1" t="s">
        <v>58</v>
      </c>
    </row>
    <row r="884" spans="1:8">
      <c r="A884" s="1" t="s">
        <v>1325</v>
      </c>
      <c r="B884" s="1" t="s">
        <v>924</v>
      </c>
      <c r="C884" s="1">
        <v>21</v>
      </c>
      <c r="D884" s="1" t="s">
        <v>55</v>
      </c>
      <c r="E884" s="1" t="s">
        <v>99</v>
      </c>
      <c r="F884" s="1" t="s">
        <v>76</v>
      </c>
      <c r="G884" s="2">
        <v>45574</v>
      </c>
      <c r="H884" s="1" t="s">
        <v>58</v>
      </c>
    </row>
    <row r="885" spans="1:8">
      <c r="A885" s="1" t="s">
        <v>1326</v>
      </c>
      <c r="B885" s="1" t="s">
        <v>255</v>
      </c>
      <c r="C885" s="1">
        <v>40</v>
      </c>
      <c r="D885" s="1" t="s">
        <v>74</v>
      </c>
      <c r="E885" s="1" t="s">
        <v>120</v>
      </c>
      <c r="F885" s="1" t="s">
        <v>121</v>
      </c>
      <c r="G885" s="2">
        <v>45877</v>
      </c>
      <c r="H885" s="1" t="s">
        <v>63</v>
      </c>
    </row>
    <row r="886" spans="1:8">
      <c r="A886" s="1" t="s">
        <v>1327</v>
      </c>
      <c r="B886" s="1" t="s">
        <v>232</v>
      </c>
      <c r="C886" s="1">
        <v>19</v>
      </c>
      <c r="D886" s="1" t="s">
        <v>74</v>
      </c>
      <c r="E886" s="1" t="s">
        <v>70</v>
      </c>
      <c r="F886" s="1" t="s">
        <v>71</v>
      </c>
      <c r="G886" s="2">
        <v>45401</v>
      </c>
      <c r="H886" s="1" t="s">
        <v>58</v>
      </c>
    </row>
    <row r="887" spans="1:8">
      <c r="A887" s="1" t="s">
        <v>1328</v>
      </c>
      <c r="B887" s="1" t="s">
        <v>644</v>
      </c>
      <c r="C887" s="1">
        <v>39</v>
      </c>
      <c r="D887" s="1" t="s">
        <v>74</v>
      </c>
      <c r="E887" s="1" t="s">
        <v>91</v>
      </c>
      <c r="F887" s="1" t="s">
        <v>76</v>
      </c>
      <c r="G887" s="2">
        <v>45471</v>
      </c>
      <c r="H887" s="1" t="s">
        <v>58</v>
      </c>
    </row>
    <row r="888" spans="1:8">
      <c r="A888" s="1" t="s">
        <v>1329</v>
      </c>
      <c r="B888" s="1" t="s">
        <v>148</v>
      </c>
      <c r="C888" s="1">
        <v>54</v>
      </c>
      <c r="D888" s="1" t="s">
        <v>74</v>
      </c>
      <c r="E888" s="1" t="s">
        <v>81</v>
      </c>
      <c r="F888" s="1" t="s">
        <v>82</v>
      </c>
      <c r="G888" s="2">
        <v>45835</v>
      </c>
      <c r="H888" s="1" t="s">
        <v>58</v>
      </c>
    </row>
    <row r="889" spans="1:8">
      <c r="A889" s="1" t="s">
        <v>1330</v>
      </c>
      <c r="B889" s="1" t="s">
        <v>472</v>
      </c>
      <c r="C889" s="1">
        <v>25</v>
      </c>
      <c r="D889" s="1" t="s">
        <v>74</v>
      </c>
      <c r="E889" s="1" t="s">
        <v>66</v>
      </c>
      <c r="F889" s="1" t="s">
        <v>67</v>
      </c>
      <c r="G889" s="2">
        <v>45316</v>
      </c>
      <c r="H889" s="1" t="s">
        <v>63</v>
      </c>
    </row>
    <row r="890" spans="1:8">
      <c r="A890" s="1" t="s">
        <v>1331</v>
      </c>
      <c r="B890" s="1" t="s">
        <v>1332</v>
      </c>
      <c r="C890" s="1">
        <v>24</v>
      </c>
      <c r="D890" s="1" t="s">
        <v>74</v>
      </c>
      <c r="E890" s="1" t="s">
        <v>70</v>
      </c>
      <c r="F890" s="1" t="s">
        <v>71</v>
      </c>
      <c r="G890" s="2">
        <v>45348</v>
      </c>
      <c r="H890" s="1" t="s">
        <v>63</v>
      </c>
    </row>
    <row r="891" spans="1:8">
      <c r="A891" s="1" t="s">
        <v>1333</v>
      </c>
      <c r="B891" s="1" t="s">
        <v>739</v>
      </c>
      <c r="C891" s="1">
        <v>31</v>
      </c>
      <c r="D891" s="1" t="s">
        <v>55</v>
      </c>
      <c r="E891" s="1" t="s">
        <v>183</v>
      </c>
      <c r="F891" s="1" t="s">
        <v>184</v>
      </c>
      <c r="G891" s="2">
        <v>45471</v>
      </c>
      <c r="H891" s="1" t="s">
        <v>58</v>
      </c>
    </row>
    <row r="892" spans="1:8">
      <c r="A892" s="1" t="s">
        <v>1334</v>
      </c>
      <c r="B892" s="1" t="s">
        <v>203</v>
      </c>
      <c r="C892" s="1">
        <v>20</v>
      </c>
      <c r="D892" s="1" t="s">
        <v>55</v>
      </c>
      <c r="E892" s="1" t="s">
        <v>116</v>
      </c>
      <c r="F892" s="1" t="s">
        <v>117</v>
      </c>
      <c r="G892" s="2">
        <v>45523</v>
      </c>
      <c r="H892" s="1" t="s">
        <v>58</v>
      </c>
    </row>
    <row r="893" spans="1:8">
      <c r="A893" s="1" t="s">
        <v>1335</v>
      </c>
      <c r="B893" s="1" t="s">
        <v>699</v>
      </c>
      <c r="C893" s="1">
        <v>33</v>
      </c>
      <c r="D893" s="1" t="s">
        <v>55</v>
      </c>
      <c r="E893" s="1" t="s">
        <v>210</v>
      </c>
      <c r="F893" s="1" t="s">
        <v>211</v>
      </c>
      <c r="G893" s="2">
        <v>45634</v>
      </c>
      <c r="H893" s="1" t="s">
        <v>58</v>
      </c>
    </row>
    <row r="894" spans="1:8">
      <c r="A894" s="1" t="s">
        <v>1336</v>
      </c>
      <c r="B894" s="1" t="s">
        <v>788</v>
      </c>
      <c r="C894" s="1">
        <v>36</v>
      </c>
      <c r="D894" s="1" t="s">
        <v>55</v>
      </c>
      <c r="E894" s="1" t="s">
        <v>94</v>
      </c>
      <c r="F894" s="1" t="s">
        <v>94</v>
      </c>
      <c r="G894" s="2">
        <v>45768</v>
      </c>
      <c r="H894" s="1" t="s">
        <v>58</v>
      </c>
    </row>
    <row r="895" spans="1:8">
      <c r="A895" s="1" t="s">
        <v>1337</v>
      </c>
      <c r="B895" s="1" t="s">
        <v>1338</v>
      </c>
      <c r="C895" s="1">
        <v>35</v>
      </c>
      <c r="D895" s="1" t="s">
        <v>74</v>
      </c>
      <c r="E895" s="1" t="s">
        <v>210</v>
      </c>
      <c r="F895" s="1" t="s">
        <v>211</v>
      </c>
      <c r="G895" s="2">
        <v>45867</v>
      </c>
      <c r="H895" s="1" t="s">
        <v>63</v>
      </c>
    </row>
    <row r="896" spans="1:8">
      <c r="A896" s="1" t="s">
        <v>1339</v>
      </c>
      <c r="B896" s="1" t="s">
        <v>192</v>
      </c>
      <c r="C896" s="1">
        <v>33</v>
      </c>
      <c r="D896" s="1" t="s">
        <v>74</v>
      </c>
      <c r="E896" s="1" t="s">
        <v>116</v>
      </c>
      <c r="F896" s="1" t="s">
        <v>117</v>
      </c>
      <c r="G896" s="2">
        <v>45746</v>
      </c>
      <c r="H896" s="1" t="s">
        <v>63</v>
      </c>
    </row>
    <row r="897" spans="1:8">
      <c r="A897" s="1" t="s">
        <v>1340</v>
      </c>
      <c r="B897" s="1" t="s">
        <v>1341</v>
      </c>
      <c r="C897" s="1">
        <v>25</v>
      </c>
      <c r="D897" s="1" t="s">
        <v>74</v>
      </c>
      <c r="E897" s="1" t="s">
        <v>105</v>
      </c>
      <c r="F897" s="1" t="s">
        <v>62</v>
      </c>
      <c r="G897" s="2">
        <v>45523</v>
      </c>
      <c r="H897" s="1" t="s">
        <v>58</v>
      </c>
    </row>
    <row r="898" spans="1:8">
      <c r="A898" s="1" t="s">
        <v>1342</v>
      </c>
      <c r="B898" s="1" t="s">
        <v>1302</v>
      </c>
      <c r="C898" s="1">
        <v>50</v>
      </c>
      <c r="D898" s="1" t="s">
        <v>55</v>
      </c>
      <c r="E898" s="1" t="s">
        <v>120</v>
      </c>
      <c r="F898" s="1" t="s">
        <v>121</v>
      </c>
      <c r="G898" s="2">
        <v>45580</v>
      </c>
      <c r="H898" s="1" t="s">
        <v>58</v>
      </c>
    </row>
    <row r="899" spans="1:8">
      <c r="A899" s="1" t="s">
        <v>1343</v>
      </c>
      <c r="B899" s="1" t="s">
        <v>491</v>
      </c>
      <c r="C899" s="1">
        <v>29</v>
      </c>
      <c r="D899" s="1" t="s">
        <v>74</v>
      </c>
      <c r="E899" s="1" t="s">
        <v>102</v>
      </c>
      <c r="F899" s="1" t="s">
        <v>67</v>
      </c>
      <c r="G899" s="2">
        <v>45504</v>
      </c>
      <c r="H899" s="1" t="s">
        <v>58</v>
      </c>
    </row>
    <row r="900" spans="1:8">
      <c r="A900" s="1" t="s">
        <v>1344</v>
      </c>
      <c r="B900" s="1" t="s">
        <v>316</v>
      </c>
      <c r="C900" s="1">
        <v>28</v>
      </c>
      <c r="D900" s="1" t="s">
        <v>55</v>
      </c>
      <c r="E900" s="1" t="s">
        <v>137</v>
      </c>
      <c r="F900" s="1" t="s">
        <v>138</v>
      </c>
      <c r="G900" s="2">
        <v>45549</v>
      </c>
      <c r="H900" s="1" t="s">
        <v>63</v>
      </c>
    </row>
    <row r="901" spans="1:8">
      <c r="A901" s="1" t="s">
        <v>1345</v>
      </c>
      <c r="B901" s="1" t="s">
        <v>928</v>
      </c>
      <c r="C901" s="1">
        <v>22</v>
      </c>
      <c r="D901" s="1" t="s">
        <v>74</v>
      </c>
      <c r="E901" s="1" t="s">
        <v>108</v>
      </c>
      <c r="F901" s="1" t="s">
        <v>76</v>
      </c>
      <c r="G901" s="2">
        <v>45821</v>
      </c>
      <c r="H901" s="1" t="s">
        <v>58</v>
      </c>
    </row>
    <row r="902" spans="1:8">
      <c r="A902" s="1" t="s">
        <v>1346</v>
      </c>
      <c r="B902" s="1" t="s">
        <v>284</v>
      </c>
      <c r="C902" s="1">
        <v>44</v>
      </c>
      <c r="D902" s="1" t="s">
        <v>55</v>
      </c>
      <c r="E902" s="1" t="s">
        <v>94</v>
      </c>
      <c r="F902" s="1" t="s">
        <v>94</v>
      </c>
      <c r="G902" s="2">
        <v>45520</v>
      </c>
      <c r="H902" s="1" t="s">
        <v>63</v>
      </c>
    </row>
    <row r="903" spans="1:8">
      <c r="A903" s="1" t="s">
        <v>1347</v>
      </c>
      <c r="B903" s="1" t="s">
        <v>719</v>
      </c>
      <c r="C903" s="1">
        <v>29</v>
      </c>
      <c r="D903" s="1" t="s">
        <v>55</v>
      </c>
      <c r="E903" s="1" t="s">
        <v>102</v>
      </c>
      <c r="F903" s="1" t="s">
        <v>67</v>
      </c>
      <c r="G903" s="2">
        <v>45517</v>
      </c>
      <c r="H903" s="1" t="s">
        <v>63</v>
      </c>
    </row>
    <row r="904" spans="1:8">
      <c r="A904" s="1" t="s">
        <v>1348</v>
      </c>
      <c r="B904" s="1" t="s">
        <v>244</v>
      </c>
      <c r="C904" s="1">
        <v>34</v>
      </c>
      <c r="D904" s="1" t="s">
        <v>55</v>
      </c>
      <c r="E904" s="1" t="s">
        <v>137</v>
      </c>
      <c r="F904" s="1" t="s">
        <v>138</v>
      </c>
      <c r="G904" s="2">
        <v>45887</v>
      </c>
      <c r="H904" s="1" t="s">
        <v>58</v>
      </c>
    </row>
    <row r="905" spans="1:8">
      <c r="A905" s="1" t="s">
        <v>1349</v>
      </c>
      <c r="B905" s="1" t="s">
        <v>80</v>
      </c>
      <c r="C905" s="1">
        <v>23</v>
      </c>
      <c r="D905" s="1" t="s">
        <v>55</v>
      </c>
      <c r="E905" s="1" t="s">
        <v>56</v>
      </c>
      <c r="F905" s="1" t="s">
        <v>57</v>
      </c>
      <c r="G905" s="2">
        <v>45726</v>
      </c>
      <c r="H905" s="1" t="s">
        <v>63</v>
      </c>
    </row>
    <row r="906" spans="1:8">
      <c r="A906" s="1" t="s">
        <v>1350</v>
      </c>
      <c r="B906" s="1" t="s">
        <v>496</v>
      </c>
      <c r="C906" s="1">
        <v>50</v>
      </c>
      <c r="D906" s="1" t="s">
        <v>74</v>
      </c>
      <c r="E906" s="1" t="s">
        <v>56</v>
      </c>
      <c r="F906" s="1" t="s">
        <v>57</v>
      </c>
      <c r="G906" s="2">
        <v>45693</v>
      </c>
      <c r="H906" s="1" t="s">
        <v>63</v>
      </c>
    </row>
    <row r="907" spans="1:8">
      <c r="A907" s="1" t="s">
        <v>1351</v>
      </c>
      <c r="B907" s="1" t="s">
        <v>182</v>
      </c>
      <c r="C907" s="1">
        <v>22</v>
      </c>
      <c r="D907" s="1" t="s">
        <v>74</v>
      </c>
      <c r="E907" s="1" t="s">
        <v>128</v>
      </c>
      <c r="F907" s="1" t="s">
        <v>57</v>
      </c>
      <c r="G907" s="2">
        <v>45913</v>
      </c>
      <c r="H907" s="1" t="s">
        <v>63</v>
      </c>
    </row>
    <row r="908" spans="1:8">
      <c r="A908" s="1" t="s">
        <v>1352</v>
      </c>
      <c r="B908" s="1" t="s">
        <v>557</v>
      </c>
      <c r="C908" s="1">
        <v>45</v>
      </c>
      <c r="D908" s="1" t="s">
        <v>74</v>
      </c>
      <c r="E908" s="1" t="s">
        <v>61</v>
      </c>
      <c r="F908" s="1" t="s">
        <v>62</v>
      </c>
      <c r="G908" s="2">
        <v>45379</v>
      </c>
      <c r="H908" s="1" t="s">
        <v>58</v>
      </c>
    </row>
    <row r="909" spans="1:8">
      <c r="A909" s="1" t="s">
        <v>1353</v>
      </c>
      <c r="B909" s="1" t="s">
        <v>205</v>
      </c>
      <c r="C909" s="1">
        <v>31</v>
      </c>
      <c r="D909" s="1" t="s">
        <v>55</v>
      </c>
      <c r="E909" s="1" t="s">
        <v>102</v>
      </c>
      <c r="F909" s="1" t="s">
        <v>67</v>
      </c>
      <c r="G909" s="2">
        <v>45875</v>
      </c>
      <c r="H909" s="1" t="s">
        <v>58</v>
      </c>
    </row>
    <row r="910" spans="1:8">
      <c r="A910" s="1" t="s">
        <v>1354</v>
      </c>
      <c r="B910" s="1" t="s">
        <v>270</v>
      </c>
      <c r="C910" s="1">
        <v>22</v>
      </c>
      <c r="D910" s="1" t="s">
        <v>55</v>
      </c>
      <c r="E910" s="1" t="s">
        <v>183</v>
      </c>
      <c r="F910" s="1" t="s">
        <v>184</v>
      </c>
      <c r="G910" s="2">
        <v>45833</v>
      </c>
      <c r="H910" s="1" t="s">
        <v>63</v>
      </c>
    </row>
    <row r="911" spans="1:8">
      <c r="A911" s="1" t="s">
        <v>1355</v>
      </c>
      <c r="B911" s="1" t="s">
        <v>552</v>
      </c>
      <c r="C911" s="1">
        <v>50</v>
      </c>
      <c r="D911" s="1" t="s">
        <v>74</v>
      </c>
      <c r="E911" s="1" t="s">
        <v>120</v>
      </c>
      <c r="F911" s="1" t="s">
        <v>121</v>
      </c>
      <c r="G911" s="2">
        <v>45600</v>
      </c>
      <c r="H911" s="1" t="s">
        <v>63</v>
      </c>
    </row>
    <row r="912" spans="1:8">
      <c r="A912" s="1" t="s">
        <v>1356</v>
      </c>
      <c r="B912" s="1" t="s">
        <v>719</v>
      </c>
      <c r="C912" s="1">
        <v>58</v>
      </c>
      <c r="D912" s="1" t="s">
        <v>74</v>
      </c>
      <c r="E912" s="1" t="s">
        <v>70</v>
      </c>
      <c r="F912" s="1" t="s">
        <v>71</v>
      </c>
      <c r="G912" s="2">
        <v>45634</v>
      </c>
      <c r="H912" s="1" t="s">
        <v>63</v>
      </c>
    </row>
    <row r="913" spans="1:8">
      <c r="A913" s="1" t="s">
        <v>1357</v>
      </c>
      <c r="B913" s="1" t="s">
        <v>1068</v>
      </c>
      <c r="C913" s="1">
        <v>36</v>
      </c>
      <c r="D913" s="1" t="s">
        <v>55</v>
      </c>
      <c r="E913" s="1" t="s">
        <v>81</v>
      </c>
      <c r="F913" s="1" t="s">
        <v>82</v>
      </c>
      <c r="G913" s="2">
        <v>45727</v>
      </c>
      <c r="H913" s="1" t="s">
        <v>63</v>
      </c>
    </row>
    <row r="914" spans="1:8">
      <c r="A914" s="1" t="s">
        <v>1358</v>
      </c>
      <c r="B914" s="1" t="s">
        <v>115</v>
      </c>
      <c r="C914" s="1">
        <v>39</v>
      </c>
      <c r="D914" s="1" t="s">
        <v>55</v>
      </c>
      <c r="E914" s="1" t="s">
        <v>105</v>
      </c>
      <c r="F914" s="1" t="s">
        <v>62</v>
      </c>
      <c r="G914" s="2">
        <v>45468</v>
      </c>
      <c r="H914" s="1" t="s">
        <v>63</v>
      </c>
    </row>
    <row r="915" spans="1:8">
      <c r="A915" s="1" t="s">
        <v>1359</v>
      </c>
      <c r="B915" s="1" t="s">
        <v>1277</v>
      </c>
      <c r="C915" s="1">
        <v>22</v>
      </c>
      <c r="D915" s="1" t="s">
        <v>74</v>
      </c>
      <c r="E915" s="1" t="s">
        <v>75</v>
      </c>
      <c r="F915" s="1" t="s">
        <v>76</v>
      </c>
      <c r="G915" s="2">
        <v>45430</v>
      </c>
      <c r="H915" s="1" t="s">
        <v>63</v>
      </c>
    </row>
    <row r="916" spans="1:8">
      <c r="A916" s="1" t="s">
        <v>1360</v>
      </c>
      <c r="B916" s="1" t="s">
        <v>1183</v>
      </c>
      <c r="C916" s="1">
        <v>19</v>
      </c>
      <c r="D916" s="1" t="s">
        <v>55</v>
      </c>
      <c r="E916" s="1" t="s">
        <v>66</v>
      </c>
      <c r="F916" s="1" t="s">
        <v>67</v>
      </c>
      <c r="G916" s="2">
        <v>45485</v>
      </c>
      <c r="H916" s="1" t="s">
        <v>58</v>
      </c>
    </row>
    <row r="917" spans="1:8">
      <c r="A917" s="1" t="s">
        <v>1361</v>
      </c>
      <c r="B917" s="1" t="s">
        <v>550</v>
      </c>
      <c r="C917" s="1">
        <v>47</v>
      </c>
      <c r="D917" s="1" t="s">
        <v>55</v>
      </c>
      <c r="E917" s="1" t="s">
        <v>128</v>
      </c>
      <c r="F917" s="1" t="s">
        <v>57</v>
      </c>
      <c r="G917" s="2">
        <v>45477</v>
      </c>
      <c r="H917" s="1" t="s">
        <v>63</v>
      </c>
    </row>
    <row r="918" spans="1:8">
      <c r="A918" s="1" t="s">
        <v>1362</v>
      </c>
      <c r="B918" s="1" t="s">
        <v>1338</v>
      </c>
      <c r="C918" s="1">
        <v>56</v>
      </c>
      <c r="D918" s="1" t="s">
        <v>55</v>
      </c>
      <c r="E918" s="1" t="s">
        <v>91</v>
      </c>
      <c r="F918" s="1" t="s">
        <v>76</v>
      </c>
      <c r="G918" s="2">
        <v>45509</v>
      </c>
      <c r="H918" s="1" t="s">
        <v>63</v>
      </c>
    </row>
    <row r="919" spans="1:8">
      <c r="A919" s="1" t="s">
        <v>1363</v>
      </c>
      <c r="B919" s="1" t="s">
        <v>719</v>
      </c>
      <c r="C919" s="1">
        <v>21</v>
      </c>
      <c r="D919" s="1" t="s">
        <v>55</v>
      </c>
      <c r="E919" s="1" t="s">
        <v>111</v>
      </c>
      <c r="F919" s="1" t="s">
        <v>62</v>
      </c>
      <c r="G919" s="2">
        <v>45455</v>
      </c>
      <c r="H919" s="1" t="s">
        <v>63</v>
      </c>
    </row>
    <row r="920" spans="1:8">
      <c r="A920" s="1" t="s">
        <v>1364</v>
      </c>
      <c r="B920" s="1" t="s">
        <v>882</v>
      </c>
      <c r="C920" s="1">
        <v>50</v>
      </c>
      <c r="D920" s="1" t="s">
        <v>74</v>
      </c>
      <c r="E920" s="1" t="s">
        <v>91</v>
      </c>
      <c r="F920" s="1" t="s">
        <v>76</v>
      </c>
      <c r="G920" s="2">
        <v>45452</v>
      </c>
      <c r="H920" s="1" t="s">
        <v>63</v>
      </c>
    </row>
    <row r="921" spans="1:8">
      <c r="A921" s="1" t="s">
        <v>1365</v>
      </c>
      <c r="B921" s="1" t="s">
        <v>1332</v>
      </c>
      <c r="C921" s="1">
        <v>30</v>
      </c>
      <c r="D921" s="1" t="s">
        <v>74</v>
      </c>
      <c r="E921" s="1" t="s">
        <v>183</v>
      </c>
      <c r="F921" s="1" t="s">
        <v>184</v>
      </c>
      <c r="G921" s="2">
        <v>45816</v>
      </c>
      <c r="H921" s="1" t="s">
        <v>58</v>
      </c>
    </row>
    <row r="922" spans="1:8">
      <c r="A922" s="1" t="s">
        <v>1366</v>
      </c>
      <c r="B922" s="1" t="s">
        <v>262</v>
      </c>
      <c r="C922" s="1">
        <v>37</v>
      </c>
      <c r="D922" s="1" t="s">
        <v>55</v>
      </c>
      <c r="E922" s="1" t="s">
        <v>116</v>
      </c>
      <c r="F922" s="1" t="s">
        <v>117</v>
      </c>
      <c r="G922" s="2">
        <v>45892</v>
      </c>
      <c r="H922" s="1" t="s">
        <v>63</v>
      </c>
    </row>
    <row r="923" spans="1:8">
      <c r="A923" s="1" t="s">
        <v>1367</v>
      </c>
      <c r="B923" s="1" t="s">
        <v>802</v>
      </c>
      <c r="C923" s="1">
        <v>24</v>
      </c>
      <c r="D923" s="1" t="s">
        <v>55</v>
      </c>
      <c r="E923" s="1" t="s">
        <v>102</v>
      </c>
      <c r="F923" s="1" t="s">
        <v>67</v>
      </c>
      <c r="G923" s="2">
        <v>45333</v>
      </c>
      <c r="H923" s="1" t="s">
        <v>63</v>
      </c>
    </row>
    <row r="924" spans="1:8">
      <c r="A924" s="1" t="s">
        <v>1368</v>
      </c>
      <c r="B924" s="1" t="s">
        <v>1224</v>
      </c>
      <c r="C924" s="1">
        <v>32</v>
      </c>
      <c r="D924" s="1" t="s">
        <v>55</v>
      </c>
      <c r="E924" s="1" t="s">
        <v>81</v>
      </c>
      <c r="F924" s="1" t="s">
        <v>82</v>
      </c>
      <c r="G924" s="2">
        <v>45501</v>
      </c>
      <c r="H924" s="1" t="s">
        <v>58</v>
      </c>
    </row>
    <row r="925" spans="1:8">
      <c r="A925" s="1" t="s">
        <v>1369</v>
      </c>
      <c r="B925" s="1" t="s">
        <v>1370</v>
      </c>
      <c r="C925" s="1">
        <v>40</v>
      </c>
      <c r="D925" s="1" t="s">
        <v>55</v>
      </c>
      <c r="E925" s="1" t="s">
        <v>99</v>
      </c>
      <c r="F925" s="1" t="s">
        <v>76</v>
      </c>
      <c r="G925" s="2">
        <v>45566</v>
      </c>
      <c r="H925" s="1" t="s">
        <v>63</v>
      </c>
    </row>
    <row r="926" spans="1:8">
      <c r="A926" s="1" t="s">
        <v>1371</v>
      </c>
      <c r="B926" s="1" t="s">
        <v>1323</v>
      </c>
      <c r="C926" s="1">
        <v>31</v>
      </c>
      <c r="D926" s="1" t="s">
        <v>55</v>
      </c>
      <c r="E926" s="1" t="s">
        <v>99</v>
      </c>
      <c r="F926" s="1" t="s">
        <v>76</v>
      </c>
      <c r="G926" s="2">
        <v>45570</v>
      </c>
      <c r="H926" s="1" t="s">
        <v>58</v>
      </c>
    </row>
    <row r="927" spans="1:8">
      <c r="A927" s="1" t="s">
        <v>1372</v>
      </c>
      <c r="B927" s="1" t="s">
        <v>510</v>
      </c>
      <c r="C927" s="1">
        <v>40</v>
      </c>
      <c r="D927" s="1" t="s">
        <v>74</v>
      </c>
      <c r="E927" s="1" t="s">
        <v>102</v>
      </c>
      <c r="F927" s="1" t="s">
        <v>67</v>
      </c>
      <c r="G927" s="2">
        <v>45542</v>
      </c>
      <c r="H927" s="1" t="s">
        <v>58</v>
      </c>
    </row>
    <row r="928" spans="1:8">
      <c r="A928" s="1" t="s">
        <v>1373</v>
      </c>
      <c r="B928" s="1" t="s">
        <v>727</v>
      </c>
      <c r="C928" s="1">
        <v>36</v>
      </c>
      <c r="D928" s="1" t="s">
        <v>55</v>
      </c>
      <c r="E928" s="1" t="s">
        <v>94</v>
      </c>
      <c r="F928" s="1" t="s">
        <v>94</v>
      </c>
      <c r="G928" s="2">
        <v>45601</v>
      </c>
      <c r="H928" s="1" t="s">
        <v>58</v>
      </c>
    </row>
    <row r="929" spans="1:8">
      <c r="A929" s="1" t="s">
        <v>1374</v>
      </c>
      <c r="B929" s="1" t="s">
        <v>54</v>
      </c>
      <c r="C929" s="1">
        <v>46</v>
      </c>
      <c r="D929" s="1" t="s">
        <v>55</v>
      </c>
      <c r="E929" s="1" t="s">
        <v>128</v>
      </c>
      <c r="F929" s="1" t="s">
        <v>57</v>
      </c>
      <c r="G929" s="2">
        <v>45431</v>
      </c>
      <c r="H929" s="1" t="s">
        <v>58</v>
      </c>
    </row>
    <row r="930" spans="1:8">
      <c r="A930" s="1" t="s">
        <v>1375</v>
      </c>
      <c r="B930" s="1" t="s">
        <v>306</v>
      </c>
      <c r="C930" s="1">
        <v>37</v>
      </c>
      <c r="D930" s="1" t="s">
        <v>55</v>
      </c>
      <c r="E930" s="1" t="s">
        <v>116</v>
      </c>
      <c r="F930" s="1" t="s">
        <v>117</v>
      </c>
      <c r="G930" s="2">
        <v>45837</v>
      </c>
      <c r="H930" s="1" t="s">
        <v>63</v>
      </c>
    </row>
    <row r="931" spans="1:8">
      <c r="A931" s="1" t="s">
        <v>1376</v>
      </c>
      <c r="B931" s="1" t="s">
        <v>1377</v>
      </c>
      <c r="C931" s="1">
        <v>46</v>
      </c>
      <c r="D931" s="1" t="s">
        <v>55</v>
      </c>
      <c r="E931" s="1" t="s">
        <v>94</v>
      </c>
      <c r="F931" s="1" t="s">
        <v>94</v>
      </c>
      <c r="G931" s="2">
        <v>45821</v>
      </c>
      <c r="H931" s="1" t="s">
        <v>63</v>
      </c>
    </row>
    <row r="932" spans="1:8">
      <c r="A932" s="1" t="s">
        <v>1378</v>
      </c>
      <c r="B932" s="1" t="s">
        <v>278</v>
      </c>
      <c r="C932" s="1">
        <v>41</v>
      </c>
      <c r="D932" s="1" t="s">
        <v>55</v>
      </c>
      <c r="E932" s="1" t="s">
        <v>108</v>
      </c>
      <c r="F932" s="1" t="s">
        <v>76</v>
      </c>
      <c r="G932" s="2">
        <v>45348</v>
      </c>
      <c r="H932" s="1" t="s">
        <v>63</v>
      </c>
    </row>
    <row r="933" spans="1:8">
      <c r="A933" s="1" t="s">
        <v>1379</v>
      </c>
      <c r="B933" s="1" t="s">
        <v>786</v>
      </c>
      <c r="C933" s="1">
        <v>35</v>
      </c>
      <c r="D933" s="1" t="s">
        <v>55</v>
      </c>
      <c r="E933" s="1" t="s">
        <v>81</v>
      </c>
      <c r="F933" s="1" t="s">
        <v>82</v>
      </c>
      <c r="G933" s="2">
        <v>45403</v>
      </c>
      <c r="H933" s="1" t="s">
        <v>63</v>
      </c>
    </row>
    <row r="934" spans="1:8">
      <c r="A934" s="1" t="s">
        <v>1380</v>
      </c>
      <c r="B934" s="1" t="s">
        <v>140</v>
      </c>
      <c r="C934" s="1">
        <v>27</v>
      </c>
      <c r="D934" s="1" t="s">
        <v>74</v>
      </c>
      <c r="E934" s="1" t="s">
        <v>61</v>
      </c>
      <c r="F934" s="1" t="s">
        <v>62</v>
      </c>
      <c r="G934" s="2">
        <v>45296</v>
      </c>
      <c r="H934" s="1" t="s">
        <v>58</v>
      </c>
    </row>
    <row r="935" spans="1:8">
      <c r="A935" s="1" t="s">
        <v>1381</v>
      </c>
      <c r="B935" s="1" t="s">
        <v>413</v>
      </c>
      <c r="C935" s="1">
        <v>58</v>
      </c>
      <c r="D935" s="1" t="s">
        <v>55</v>
      </c>
      <c r="E935" s="1" t="s">
        <v>210</v>
      </c>
      <c r="F935" s="1" t="s">
        <v>211</v>
      </c>
      <c r="G935" s="2">
        <v>45701</v>
      </c>
      <c r="H935" s="1" t="s">
        <v>58</v>
      </c>
    </row>
    <row r="936" spans="1:8">
      <c r="A936" s="1" t="s">
        <v>1382</v>
      </c>
      <c r="B936" s="1" t="s">
        <v>768</v>
      </c>
      <c r="C936" s="1">
        <v>25</v>
      </c>
      <c r="D936" s="1" t="s">
        <v>55</v>
      </c>
      <c r="E936" s="1" t="s">
        <v>137</v>
      </c>
      <c r="F936" s="1" t="s">
        <v>138</v>
      </c>
      <c r="G936" s="2">
        <v>45705</v>
      </c>
      <c r="H936" s="1" t="s">
        <v>63</v>
      </c>
    </row>
    <row r="937" spans="1:8">
      <c r="A937" s="1" t="s">
        <v>1383</v>
      </c>
      <c r="B937" s="1" t="s">
        <v>353</v>
      </c>
      <c r="C937" s="1">
        <v>43</v>
      </c>
      <c r="D937" s="1" t="s">
        <v>74</v>
      </c>
      <c r="E937" s="1" t="s">
        <v>105</v>
      </c>
      <c r="F937" s="1" t="s">
        <v>62</v>
      </c>
      <c r="G937" s="2">
        <v>45473</v>
      </c>
      <c r="H937" s="1" t="s">
        <v>58</v>
      </c>
    </row>
    <row r="938" spans="1:8">
      <c r="A938" s="1" t="s">
        <v>1384</v>
      </c>
      <c r="B938" s="1" t="s">
        <v>819</v>
      </c>
      <c r="C938" s="1">
        <v>46</v>
      </c>
      <c r="D938" s="1" t="s">
        <v>74</v>
      </c>
      <c r="E938" s="1" t="s">
        <v>116</v>
      </c>
      <c r="F938" s="1" t="s">
        <v>117</v>
      </c>
      <c r="G938" s="2">
        <v>45304</v>
      </c>
      <c r="H938" s="1" t="s">
        <v>63</v>
      </c>
    </row>
    <row r="939" spans="1:8">
      <c r="A939" s="1" t="s">
        <v>1385</v>
      </c>
      <c r="B939" s="1" t="s">
        <v>783</v>
      </c>
      <c r="C939" s="1">
        <v>27</v>
      </c>
      <c r="D939" s="1" t="s">
        <v>74</v>
      </c>
      <c r="E939" s="1" t="s">
        <v>61</v>
      </c>
      <c r="F939" s="1" t="s">
        <v>62</v>
      </c>
      <c r="G939" s="2">
        <v>45630</v>
      </c>
      <c r="H939" s="1" t="s">
        <v>63</v>
      </c>
    </row>
    <row r="940" spans="1:8">
      <c r="A940" s="1" t="s">
        <v>1386</v>
      </c>
      <c r="B940" s="1" t="s">
        <v>444</v>
      </c>
      <c r="C940" s="1">
        <v>34</v>
      </c>
      <c r="D940" s="1" t="s">
        <v>74</v>
      </c>
      <c r="E940" s="1" t="s">
        <v>128</v>
      </c>
      <c r="F940" s="1" t="s">
        <v>57</v>
      </c>
      <c r="G940" s="2">
        <v>45550</v>
      </c>
      <c r="H940" s="1" t="s">
        <v>63</v>
      </c>
    </row>
    <row r="941" spans="1:8">
      <c r="A941" s="1" t="s">
        <v>1387</v>
      </c>
      <c r="B941" s="1" t="s">
        <v>1370</v>
      </c>
      <c r="C941" s="1">
        <v>19</v>
      </c>
      <c r="D941" s="1" t="s">
        <v>55</v>
      </c>
      <c r="E941" s="1" t="s">
        <v>99</v>
      </c>
      <c r="F941" s="1" t="s">
        <v>76</v>
      </c>
      <c r="G941" s="2">
        <v>45381</v>
      </c>
      <c r="H941" s="1" t="s">
        <v>63</v>
      </c>
    </row>
    <row r="942" spans="1:8">
      <c r="A942" s="1" t="s">
        <v>1388</v>
      </c>
      <c r="B942" s="1" t="s">
        <v>655</v>
      </c>
      <c r="C942" s="1">
        <v>23</v>
      </c>
      <c r="D942" s="1" t="s">
        <v>55</v>
      </c>
      <c r="E942" s="1" t="s">
        <v>111</v>
      </c>
      <c r="F942" s="1" t="s">
        <v>62</v>
      </c>
      <c r="G942" s="2">
        <v>45907</v>
      </c>
      <c r="H942" s="1" t="s">
        <v>58</v>
      </c>
    </row>
    <row r="943" spans="1:8">
      <c r="A943" s="1" t="s">
        <v>1389</v>
      </c>
      <c r="B943" s="1" t="s">
        <v>148</v>
      </c>
      <c r="C943" s="1">
        <v>22</v>
      </c>
      <c r="D943" s="1" t="s">
        <v>55</v>
      </c>
      <c r="E943" s="1" t="s">
        <v>111</v>
      </c>
      <c r="F943" s="1" t="s">
        <v>62</v>
      </c>
      <c r="G943" s="2">
        <v>45541</v>
      </c>
      <c r="H943" s="1" t="s">
        <v>58</v>
      </c>
    </row>
    <row r="944" spans="1:8">
      <c r="A944" s="1" t="s">
        <v>1390</v>
      </c>
      <c r="B944" s="1" t="s">
        <v>389</v>
      </c>
      <c r="C944" s="1">
        <v>45</v>
      </c>
      <c r="D944" s="1" t="s">
        <v>74</v>
      </c>
      <c r="E944" s="1" t="s">
        <v>75</v>
      </c>
      <c r="F944" s="1" t="s">
        <v>76</v>
      </c>
      <c r="G944" s="2">
        <v>45546</v>
      </c>
      <c r="H944" s="1" t="s">
        <v>63</v>
      </c>
    </row>
    <row r="945" spans="1:8">
      <c r="A945" s="1" t="s">
        <v>1391</v>
      </c>
      <c r="B945" s="1" t="s">
        <v>339</v>
      </c>
      <c r="C945" s="1">
        <v>58</v>
      </c>
      <c r="D945" s="1" t="s">
        <v>74</v>
      </c>
      <c r="E945" s="1" t="s">
        <v>108</v>
      </c>
      <c r="F945" s="1" t="s">
        <v>76</v>
      </c>
      <c r="G945" s="2">
        <v>45879</v>
      </c>
      <c r="H945" s="1" t="s">
        <v>58</v>
      </c>
    </row>
    <row r="946" spans="1:8">
      <c r="A946" s="1" t="s">
        <v>1392</v>
      </c>
      <c r="B946" s="1" t="s">
        <v>209</v>
      </c>
      <c r="C946" s="1">
        <v>22</v>
      </c>
      <c r="D946" s="1" t="s">
        <v>55</v>
      </c>
      <c r="E946" s="1" t="s">
        <v>81</v>
      </c>
      <c r="F946" s="1" t="s">
        <v>82</v>
      </c>
      <c r="G946" s="2">
        <v>45399</v>
      </c>
      <c r="H946" s="1" t="s">
        <v>63</v>
      </c>
    </row>
    <row r="947" spans="1:8">
      <c r="A947" s="1" t="s">
        <v>1393</v>
      </c>
      <c r="B947" s="1" t="s">
        <v>476</v>
      </c>
      <c r="C947" s="1">
        <v>35</v>
      </c>
      <c r="D947" s="1" t="s">
        <v>55</v>
      </c>
      <c r="E947" s="1" t="s">
        <v>94</v>
      </c>
      <c r="F947" s="1" t="s">
        <v>94</v>
      </c>
      <c r="G947" s="2">
        <v>45959</v>
      </c>
      <c r="H947" s="1" t="s">
        <v>58</v>
      </c>
    </row>
    <row r="948" spans="1:8">
      <c r="A948" s="1" t="s">
        <v>1394</v>
      </c>
      <c r="B948" s="1" t="s">
        <v>972</v>
      </c>
      <c r="C948" s="1">
        <v>43</v>
      </c>
      <c r="D948" s="1" t="s">
        <v>74</v>
      </c>
      <c r="E948" s="1" t="s">
        <v>91</v>
      </c>
      <c r="F948" s="1" t="s">
        <v>76</v>
      </c>
      <c r="G948" s="2">
        <v>45885</v>
      </c>
      <c r="H948" s="1" t="s">
        <v>63</v>
      </c>
    </row>
    <row r="949" spans="1:8">
      <c r="A949" s="1" t="s">
        <v>1395</v>
      </c>
      <c r="B949" s="1" t="s">
        <v>719</v>
      </c>
      <c r="C949" s="1">
        <v>37</v>
      </c>
      <c r="D949" s="1" t="s">
        <v>55</v>
      </c>
      <c r="E949" s="1" t="s">
        <v>99</v>
      </c>
      <c r="F949" s="1" t="s">
        <v>76</v>
      </c>
      <c r="G949" s="2">
        <v>45880</v>
      </c>
      <c r="H949" s="1" t="s">
        <v>63</v>
      </c>
    </row>
    <row r="950" spans="1:8">
      <c r="A950" s="1" t="s">
        <v>1396</v>
      </c>
      <c r="B950" s="1" t="s">
        <v>291</v>
      </c>
      <c r="C950" s="1">
        <v>58</v>
      </c>
      <c r="D950" s="1" t="s">
        <v>74</v>
      </c>
      <c r="E950" s="1" t="s">
        <v>108</v>
      </c>
      <c r="F950" s="1" t="s">
        <v>76</v>
      </c>
      <c r="G950" s="2">
        <v>45776</v>
      </c>
      <c r="H950" s="1" t="s">
        <v>63</v>
      </c>
    </row>
    <row r="951" spans="1:8">
      <c r="A951" s="1" t="s">
        <v>1397</v>
      </c>
      <c r="B951" s="1" t="s">
        <v>1398</v>
      </c>
      <c r="C951" s="1">
        <v>44</v>
      </c>
      <c r="D951" s="1" t="s">
        <v>74</v>
      </c>
      <c r="E951" s="1" t="s">
        <v>70</v>
      </c>
      <c r="F951" s="1" t="s">
        <v>71</v>
      </c>
      <c r="G951" s="2">
        <v>45549</v>
      </c>
      <c r="H951" s="1" t="s">
        <v>58</v>
      </c>
    </row>
    <row r="952" spans="1:8">
      <c r="A952" s="1" t="s">
        <v>1399</v>
      </c>
      <c r="B952" s="1" t="s">
        <v>407</v>
      </c>
      <c r="C952" s="1">
        <v>29</v>
      </c>
      <c r="D952" s="1" t="s">
        <v>74</v>
      </c>
      <c r="E952" s="1" t="s">
        <v>75</v>
      </c>
      <c r="F952" s="1" t="s">
        <v>76</v>
      </c>
      <c r="G952" s="2">
        <v>45930</v>
      </c>
      <c r="H952" s="1" t="s">
        <v>58</v>
      </c>
    </row>
    <row r="953" spans="1:8">
      <c r="A953" s="1" t="s">
        <v>1400</v>
      </c>
      <c r="B953" s="1" t="s">
        <v>581</v>
      </c>
      <c r="C953" s="1">
        <v>24</v>
      </c>
      <c r="D953" s="1" t="s">
        <v>74</v>
      </c>
      <c r="E953" s="1" t="s">
        <v>94</v>
      </c>
      <c r="F953" s="1" t="s">
        <v>94</v>
      </c>
      <c r="G953" s="2">
        <v>45573</v>
      </c>
      <c r="H953" s="1" t="s">
        <v>63</v>
      </c>
    </row>
    <row r="954" spans="1:8">
      <c r="A954" s="1" t="s">
        <v>1401</v>
      </c>
      <c r="B954" s="1" t="s">
        <v>709</v>
      </c>
      <c r="C954" s="1">
        <v>20</v>
      </c>
      <c r="D954" s="1" t="s">
        <v>74</v>
      </c>
      <c r="E954" s="1" t="s">
        <v>91</v>
      </c>
      <c r="F954" s="1" t="s">
        <v>76</v>
      </c>
      <c r="G954" s="2">
        <v>45379</v>
      </c>
      <c r="H954" s="1" t="s">
        <v>58</v>
      </c>
    </row>
    <row r="955" spans="1:8">
      <c r="A955" s="1" t="s">
        <v>1402</v>
      </c>
      <c r="B955" s="1" t="s">
        <v>919</v>
      </c>
      <c r="C955" s="1">
        <v>27</v>
      </c>
      <c r="D955" s="1" t="s">
        <v>55</v>
      </c>
      <c r="E955" s="1" t="s">
        <v>137</v>
      </c>
      <c r="F955" s="1" t="s">
        <v>138</v>
      </c>
      <c r="G955" s="2">
        <v>45495</v>
      </c>
      <c r="H955" s="1" t="s">
        <v>63</v>
      </c>
    </row>
    <row r="956" spans="1:8">
      <c r="A956" s="1" t="s">
        <v>1403</v>
      </c>
      <c r="B956" s="1" t="s">
        <v>1404</v>
      </c>
      <c r="C956" s="1">
        <v>51</v>
      </c>
      <c r="D956" s="1" t="s">
        <v>74</v>
      </c>
      <c r="E956" s="1" t="s">
        <v>70</v>
      </c>
      <c r="F956" s="1" t="s">
        <v>71</v>
      </c>
      <c r="G956" s="2">
        <v>45307</v>
      </c>
      <c r="H956" s="1" t="s">
        <v>63</v>
      </c>
    </row>
    <row r="957" spans="1:8">
      <c r="A957" s="1" t="s">
        <v>1405</v>
      </c>
      <c r="B957" s="1" t="s">
        <v>510</v>
      </c>
      <c r="C957" s="1">
        <v>42</v>
      </c>
      <c r="D957" s="1" t="s">
        <v>74</v>
      </c>
      <c r="E957" s="1" t="s">
        <v>81</v>
      </c>
      <c r="F957" s="1" t="s">
        <v>82</v>
      </c>
      <c r="G957" s="2">
        <v>45442</v>
      </c>
      <c r="H957" s="1" t="s">
        <v>63</v>
      </c>
    </row>
    <row r="958" spans="1:8">
      <c r="A958" s="1" t="s">
        <v>1406</v>
      </c>
      <c r="B958" s="1" t="s">
        <v>366</v>
      </c>
      <c r="C958" s="1">
        <v>52</v>
      </c>
      <c r="D958" s="1" t="s">
        <v>55</v>
      </c>
      <c r="E958" s="1" t="s">
        <v>183</v>
      </c>
      <c r="F958" s="1" t="s">
        <v>184</v>
      </c>
      <c r="G958" s="2">
        <v>45545</v>
      </c>
      <c r="H958" s="1" t="s">
        <v>63</v>
      </c>
    </row>
    <row r="959" spans="1:8">
      <c r="A959" s="1" t="s">
        <v>1407</v>
      </c>
      <c r="B959" s="1" t="s">
        <v>73</v>
      </c>
      <c r="C959" s="1">
        <v>33</v>
      </c>
      <c r="D959" s="1" t="s">
        <v>55</v>
      </c>
      <c r="E959" s="1" t="s">
        <v>81</v>
      </c>
      <c r="F959" s="1" t="s">
        <v>82</v>
      </c>
      <c r="G959" s="2">
        <v>45479</v>
      </c>
      <c r="H959" s="1" t="s">
        <v>58</v>
      </c>
    </row>
    <row r="960" spans="1:8">
      <c r="A960" s="1" t="s">
        <v>1408</v>
      </c>
      <c r="B960" s="1" t="s">
        <v>917</v>
      </c>
      <c r="C960" s="1">
        <v>19</v>
      </c>
      <c r="D960" s="1" t="s">
        <v>55</v>
      </c>
      <c r="E960" s="1" t="s">
        <v>210</v>
      </c>
      <c r="F960" s="1" t="s">
        <v>211</v>
      </c>
      <c r="G960" s="2">
        <v>45620</v>
      </c>
      <c r="H960" s="1" t="s">
        <v>63</v>
      </c>
    </row>
    <row r="961" spans="1:8">
      <c r="A961" s="1" t="s">
        <v>1409</v>
      </c>
      <c r="B961" s="1" t="s">
        <v>1035</v>
      </c>
      <c r="C961" s="1">
        <v>41</v>
      </c>
      <c r="D961" s="1" t="s">
        <v>55</v>
      </c>
      <c r="E961" s="1" t="s">
        <v>105</v>
      </c>
      <c r="F961" s="1" t="s">
        <v>62</v>
      </c>
      <c r="G961" s="2">
        <v>45835</v>
      </c>
      <c r="H961" s="1" t="s">
        <v>63</v>
      </c>
    </row>
    <row r="962" spans="1:8">
      <c r="A962" s="1" t="s">
        <v>1410</v>
      </c>
      <c r="B962" s="1" t="s">
        <v>772</v>
      </c>
      <c r="C962" s="1">
        <v>27</v>
      </c>
      <c r="D962" s="1" t="s">
        <v>74</v>
      </c>
      <c r="E962" s="1" t="s">
        <v>116</v>
      </c>
      <c r="F962" s="1" t="s">
        <v>117</v>
      </c>
      <c r="G962" s="2">
        <v>45688</v>
      </c>
      <c r="H962" s="1" t="s">
        <v>63</v>
      </c>
    </row>
    <row r="963" spans="1:8">
      <c r="A963" s="1" t="s">
        <v>1411</v>
      </c>
      <c r="B963" s="1" t="s">
        <v>1071</v>
      </c>
      <c r="C963" s="1">
        <v>55</v>
      </c>
      <c r="D963" s="1" t="s">
        <v>74</v>
      </c>
      <c r="E963" s="1" t="s">
        <v>75</v>
      </c>
      <c r="F963" s="1" t="s">
        <v>76</v>
      </c>
      <c r="G963" s="2">
        <v>45808</v>
      </c>
      <c r="H963" s="1" t="s">
        <v>63</v>
      </c>
    </row>
    <row r="964" spans="1:8">
      <c r="A964" s="1" t="s">
        <v>1412</v>
      </c>
      <c r="B964" s="1" t="s">
        <v>393</v>
      </c>
      <c r="C964" s="1">
        <v>39</v>
      </c>
      <c r="D964" s="1" t="s">
        <v>55</v>
      </c>
      <c r="E964" s="1" t="s">
        <v>56</v>
      </c>
      <c r="F964" s="1" t="s">
        <v>57</v>
      </c>
      <c r="G964" s="2">
        <v>45750</v>
      </c>
      <c r="H964" s="1" t="s">
        <v>63</v>
      </c>
    </row>
    <row r="965" spans="1:8">
      <c r="A965" s="1" t="s">
        <v>1413</v>
      </c>
      <c r="B965" s="1" t="s">
        <v>1414</v>
      </c>
      <c r="C965" s="1">
        <v>43</v>
      </c>
      <c r="D965" s="1" t="s">
        <v>55</v>
      </c>
      <c r="E965" s="1" t="s">
        <v>105</v>
      </c>
      <c r="F965" s="1" t="s">
        <v>62</v>
      </c>
      <c r="G965" s="2">
        <v>45621</v>
      </c>
      <c r="H965" s="1" t="s">
        <v>58</v>
      </c>
    </row>
    <row r="966" spans="1:8">
      <c r="A966" s="1" t="s">
        <v>1415</v>
      </c>
      <c r="B966" s="1" t="s">
        <v>802</v>
      </c>
      <c r="C966" s="1">
        <v>60</v>
      </c>
      <c r="D966" s="1" t="s">
        <v>74</v>
      </c>
      <c r="E966" s="1" t="s">
        <v>105</v>
      </c>
      <c r="F966" s="1" t="s">
        <v>62</v>
      </c>
      <c r="G966" s="2">
        <v>45460</v>
      </c>
      <c r="H966" s="1" t="s">
        <v>58</v>
      </c>
    </row>
    <row r="967" spans="1:8">
      <c r="A967" s="1" t="s">
        <v>1416</v>
      </c>
      <c r="B967" s="1" t="s">
        <v>376</v>
      </c>
      <c r="C967" s="1">
        <v>56</v>
      </c>
      <c r="D967" s="1" t="s">
        <v>55</v>
      </c>
      <c r="E967" s="1" t="s">
        <v>137</v>
      </c>
      <c r="F967" s="1" t="s">
        <v>138</v>
      </c>
      <c r="G967" s="2">
        <v>45657</v>
      </c>
      <c r="H967" s="1" t="s">
        <v>63</v>
      </c>
    </row>
    <row r="968" spans="1:8">
      <c r="A968" s="1" t="s">
        <v>1417</v>
      </c>
      <c r="B968" s="1" t="s">
        <v>415</v>
      </c>
      <c r="C968" s="1">
        <v>44</v>
      </c>
      <c r="D968" s="1" t="s">
        <v>55</v>
      </c>
      <c r="E968" s="1" t="s">
        <v>75</v>
      </c>
      <c r="F968" s="1" t="s">
        <v>76</v>
      </c>
      <c r="G968" s="2">
        <v>45469</v>
      </c>
      <c r="H968" s="1" t="s">
        <v>58</v>
      </c>
    </row>
    <row r="969" spans="1:8">
      <c r="A969" s="1" t="s">
        <v>1418</v>
      </c>
      <c r="B969" s="1" t="s">
        <v>215</v>
      </c>
      <c r="C969" s="1">
        <v>46</v>
      </c>
      <c r="D969" s="1" t="s">
        <v>74</v>
      </c>
      <c r="E969" s="1" t="s">
        <v>91</v>
      </c>
      <c r="F969" s="1" t="s">
        <v>76</v>
      </c>
      <c r="G969" s="2">
        <v>45946</v>
      </c>
      <c r="H969" s="1" t="s">
        <v>63</v>
      </c>
    </row>
    <row r="970" spans="1:8">
      <c r="A970" s="1" t="s">
        <v>1419</v>
      </c>
      <c r="B970" s="1" t="s">
        <v>217</v>
      </c>
      <c r="C970" s="1">
        <v>55</v>
      </c>
      <c r="D970" s="1" t="s">
        <v>55</v>
      </c>
      <c r="E970" s="1" t="s">
        <v>105</v>
      </c>
      <c r="F970" s="1" t="s">
        <v>62</v>
      </c>
      <c r="G970" s="2">
        <v>45653</v>
      </c>
      <c r="H970" s="1" t="s">
        <v>63</v>
      </c>
    </row>
    <row r="971" spans="1:8">
      <c r="A971" s="1" t="s">
        <v>1420</v>
      </c>
      <c r="B971" s="1" t="s">
        <v>356</v>
      </c>
      <c r="C971" s="1">
        <v>37</v>
      </c>
      <c r="D971" s="1" t="s">
        <v>55</v>
      </c>
      <c r="E971" s="1" t="s">
        <v>128</v>
      </c>
      <c r="F971" s="1" t="s">
        <v>57</v>
      </c>
      <c r="G971" s="2">
        <v>45930</v>
      </c>
      <c r="H971" s="1" t="s">
        <v>58</v>
      </c>
    </row>
    <row r="972" spans="1:8">
      <c r="A972" s="1" t="s">
        <v>1421</v>
      </c>
      <c r="B972" s="1" t="s">
        <v>459</v>
      </c>
      <c r="C972" s="1">
        <v>44</v>
      </c>
      <c r="D972" s="1" t="s">
        <v>55</v>
      </c>
      <c r="E972" s="1" t="s">
        <v>99</v>
      </c>
      <c r="F972" s="1" t="s">
        <v>76</v>
      </c>
      <c r="G972" s="2">
        <v>45331</v>
      </c>
      <c r="H972" s="1" t="s">
        <v>58</v>
      </c>
    </row>
    <row r="973" spans="1:8">
      <c r="A973" s="1" t="s">
        <v>1422</v>
      </c>
      <c r="B973" s="1" t="s">
        <v>783</v>
      </c>
      <c r="C973" s="1">
        <v>58</v>
      </c>
      <c r="D973" s="1" t="s">
        <v>55</v>
      </c>
      <c r="E973" s="1" t="s">
        <v>91</v>
      </c>
      <c r="F973" s="1" t="s">
        <v>76</v>
      </c>
      <c r="G973" s="2">
        <v>45707</v>
      </c>
      <c r="H973" s="1" t="s">
        <v>63</v>
      </c>
    </row>
    <row r="974" spans="1:8">
      <c r="A974" s="1" t="s">
        <v>1423</v>
      </c>
      <c r="B974" s="1" t="s">
        <v>314</v>
      </c>
      <c r="C974" s="1">
        <v>37</v>
      </c>
      <c r="D974" s="1" t="s">
        <v>74</v>
      </c>
      <c r="E974" s="1" t="s">
        <v>70</v>
      </c>
      <c r="F974" s="1" t="s">
        <v>71</v>
      </c>
      <c r="G974" s="2">
        <v>45646</v>
      </c>
      <c r="H974" s="1" t="s">
        <v>58</v>
      </c>
    </row>
    <row r="975" spans="1:8">
      <c r="A975" s="1" t="s">
        <v>1424</v>
      </c>
      <c r="B975" s="1" t="s">
        <v>453</v>
      </c>
      <c r="C975" s="1">
        <v>36</v>
      </c>
      <c r="D975" s="1" t="s">
        <v>55</v>
      </c>
      <c r="E975" s="1" t="s">
        <v>75</v>
      </c>
      <c r="F975" s="1" t="s">
        <v>76</v>
      </c>
      <c r="G975" s="2">
        <v>45546</v>
      </c>
      <c r="H975" s="1" t="s">
        <v>63</v>
      </c>
    </row>
    <row r="976" spans="1:8">
      <c r="A976" s="1" t="s">
        <v>1425</v>
      </c>
      <c r="B976" s="1" t="s">
        <v>842</v>
      </c>
      <c r="C976" s="1">
        <v>37</v>
      </c>
      <c r="D976" s="1" t="s">
        <v>55</v>
      </c>
      <c r="E976" s="1" t="s">
        <v>137</v>
      </c>
      <c r="F976" s="1" t="s">
        <v>138</v>
      </c>
      <c r="G976" s="2">
        <v>45434</v>
      </c>
      <c r="H976" s="1" t="s">
        <v>63</v>
      </c>
    </row>
    <row r="977" spans="1:8">
      <c r="A977" s="1" t="s">
        <v>1426</v>
      </c>
      <c r="B977" s="1" t="s">
        <v>634</v>
      </c>
      <c r="C977" s="1">
        <v>52</v>
      </c>
      <c r="D977" s="1" t="s">
        <v>74</v>
      </c>
      <c r="E977" s="1" t="s">
        <v>210</v>
      </c>
      <c r="F977" s="1" t="s">
        <v>211</v>
      </c>
      <c r="G977" s="2">
        <v>45868</v>
      </c>
      <c r="H977" s="1" t="s">
        <v>63</v>
      </c>
    </row>
    <row r="978" spans="1:8">
      <c r="A978" s="1" t="s">
        <v>1427</v>
      </c>
      <c r="B978" s="1" t="s">
        <v>882</v>
      </c>
      <c r="C978" s="1">
        <v>19</v>
      </c>
      <c r="D978" s="1" t="s">
        <v>74</v>
      </c>
      <c r="E978" s="1" t="s">
        <v>56</v>
      </c>
      <c r="F978" s="1" t="s">
        <v>57</v>
      </c>
      <c r="G978" s="2">
        <v>45302</v>
      </c>
      <c r="H978" s="1" t="s">
        <v>63</v>
      </c>
    </row>
    <row r="979" spans="1:8">
      <c r="A979" s="1" t="s">
        <v>1428</v>
      </c>
      <c r="B979" s="1" t="s">
        <v>393</v>
      </c>
      <c r="C979" s="1">
        <v>47</v>
      </c>
      <c r="D979" s="1" t="s">
        <v>55</v>
      </c>
      <c r="E979" s="1" t="s">
        <v>183</v>
      </c>
      <c r="F979" s="1" t="s">
        <v>184</v>
      </c>
      <c r="G979" s="2">
        <v>45911</v>
      </c>
      <c r="H979" s="1" t="s">
        <v>58</v>
      </c>
    </row>
    <row r="980" spans="1:8">
      <c r="A980" s="1" t="s">
        <v>1429</v>
      </c>
      <c r="B980" s="1" t="s">
        <v>990</v>
      </c>
      <c r="C980" s="1">
        <v>51</v>
      </c>
      <c r="D980" s="1" t="s">
        <v>55</v>
      </c>
      <c r="E980" s="1" t="s">
        <v>116</v>
      </c>
      <c r="F980" s="1" t="s">
        <v>117</v>
      </c>
      <c r="G980" s="2">
        <v>45317</v>
      </c>
      <c r="H980" s="1" t="s">
        <v>63</v>
      </c>
    </row>
    <row r="981" spans="1:8">
      <c r="A981" s="1" t="s">
        <v>1430</v>
      </c>
      <c r="B981" s="1" t="s">
        <v>104</v>
      </c>
      <c r="C981" s="1">
        <v>39</v>
      </c>
      <c r="D981" s="1" t="s">
        <v>74</v>
      </c>
      <c r="E981" s="1" t="s">
        <v>128</v>
      </c>
      <c r="F981" s="1" t="s">
        <v>57</v>
      </c>
      <c r="G981" s="2">
        <v>45712</v>
      </c>
      <c r="H981" s="1" t="s">
        <v>58</v>
      </c>
    </row>
    <row r="982" spans="1:8">
      <c r="A982" s="1" t="s">
        <v>1431</v>
      </c>
      <c r="B982" s="1" t="s">
        <v>253</v>
      </c>
      <c r="C982" s="1">
        <v>20</v>
      </c>
      <c r="D982" s="1" t="s">
        <v>55</v>
      </c>
      <c r="E982" s="1" t="s">
        <v>85</v>
      </c>
      <c r="F982" s="1" t="s">
        <v>86</v>
      </c>
      <c r="G982" s="2">
        <v>45954</v>
      </c>
      <c r="H982" s="1" t="s">
        <v>58</v>
      </c>
    </row>
    <row r="983" spans="1:8">
      <c r="A983" s="1" t="s">
        <v>1432</v>
      </c>
      <c r="B983" s="1" t="s">
        <v>1320</v>
      </c>
      <c r="C983" s="1">
        <v>23</v>
      </c>
      <c r="D983" s="1" t="s">
        <v>55</v>
      </c>
      <c r="E983" s="1" t="s">
        <v>94</v>
      </c>
      <c r="F983" s="1" t="s">
        <v>94</v>
      </c>
      <c r="G983" s="2">
        <v>45512</v>
      </c>
      <c r="H983" s="1" t="s">
        <v>63</v>
      </c>
    </row>
    <row r="984" spans="1:8">
      <c r="A984" s="1" t="s">
        <v>1433</v>
      </c>
      <c r="B984" s="1" t="s">
        <v>389</v>
      </c>
      <c r="C984" s="1">
        <v>32</v>
      </c>
      <c r="D984" s="1" t="s">
        <v>74</v>
      </c>
      <c r="E984" s="1" t="s">
        <v>105</v>
      </c>
      <c r="F984" s="1" t="s">
        <v>62</v>
      </c>
      <c r="G984" s="2">
        <v>45787</v>
      </c>
      <c r="H984" s="1" t="s">
        <v>63</v>
      </c>
    </row>
    <row r="985" spans="1:8">
      <c r="A985" s="1" t="s">
        <v>1434</v>
      </c>
      <c r="B985" s="1" t="s">
        <v>1435</v>
      </c>
      <c r="C985" s="1">
        <v>44</v>
      </c>
      <c r="D985" s="1" t="s">
        <v>74</v>
      </c>
      <c r="E985" s="1" t="s">
        <v>116</v>
      </c>
      <c r="F985" s="1" t="s">
        <v>117</v>
      </c>
      <c r="G985" s="2">
        <v>45528</v>
      </c>
      <c r="H985" s="1" t="s">
        <v>58</v>
      </c>
    </row>
    <row r="986" spans="1:8">
      <c r="A986" s="1" t="s">
        <v>1436</v>
      </c>
      <c r="B986" s="1" t="s">
        <v>518</v>
      </c>
      <c r="C986" s="1">
        <v>27</v>
      </c>
      <c r="D986" s="1" t="s">
        <v>74</v>
      </c>
      <c r="E986" s="1" t="s">
        <v>56</v>
      </c>
      <c r="F986" s="1" t="s">
        <v>57</v>
      </c>
      <c r="G986" s="2">
        <v>45528</v>
      </c>
      <c r="H986" s="1" t="s">
        <v>63</v>
      </c>
    </row>
    <row r="987" spans="1:8">
      <c r="A987" s="1" t="s">
        <v>1437</v>
      </c>
      <c r="B987" s="1" t="s">
        <v>1030</v>
      </c>
      <c r="C987" s="1">
        <v>26</v>
      </c>
      <c r="D987" s="1" t="s">
        <v>74</v>
      </c>
      <c r="E987" s="1" t="s">
        <v>91</v>
      </c>
      <c r="F987" s="1" t="s">
        <v>76</v>
      </c>
      <c r="G987" s="2">
        <v>45510</v>
      </c>
      <c r="H987" s="1" t="s">
        <v>63</v>
      </c>
    </row>
    <row r="988" spans="1:8">
      <c r="A988" s="1" t="s">
        <v>1438</v>
      </c>
      <c r="B988" s="1" t="s">
        <v>221</v>
      </c>
      <c r="C988" s="1">
        <v>50</v>
      </c>
      <c r="D988" s="1" t="s">
        <v>74</v>
      </c>
      <c r="E988" s="1" t="s">
        <v>99</v>
      </c>
      <c r="F988" s="1" t="s">
        <v>76</v>
      </c>
      <c r="G988" s="2">
        <v>45778</v>
      </c>
      <c r="H988" s="1" t="s">
        <v>58</v>
      </c>
    </row>
    <row r="989" spans="1:8">
      <c r="A989" s="1" t="s">
        <v>1439</v>
      </c>
      <c r="B989" s="1" t="s">
        <v>1440</v>
      </c>
      <c r="C989" s="1">
        <v>49</v>
      </c>
      <c r="D989" s="1" t="s">
        <v>55</v>
      </c>
      <c r="E989" s="1" t="s">
        <v>70</v>
      </c>
      <c r="F989" s="1" t="s">
        <v>71</v>
      </c>
      <c r="G989" s="2">
        <v>45752</v>
      </c>
      <c r="H989" s="1" t="s">
        <v>58</v>
      </c>
    </row>
    <row r="990" spans="1:8">
      <c r="A990" s="1" t="s">
        <v>1441</v>
      </c>
      <c r="B990" s="1" t="s">
        <v>446</v>
      </c>
      <c r="C990" s="1">
        <v>23</v>
      </c>
      <c r="D990" s="1" t="s">
        <v>74</v>
      </c>
      <c r="E990" s="1" t="s">
        <v>128</v>
      </c>
      <c r="F990" s="1" t="s">
        <v>57</v>
      </c>
      <c r="G990" s="2">
        <v>45954</v>
      </c>
      <c r="H990" s="1" t="s">
        <v>63</v>
      </c>
    </row>
    <row r="991" spans="1:8">
      <c r="A991" s="1" t="s">
        <v>1442</v>
      </c>
      <c r="B991" s="1" t="s">
        <v>190</v>
      </c>
      <c r="C991" s="1">
        <v>58</v>
      </c>
      <c r="D991" s="1" t="s">
        <v>55</v>
      </c>
      <c r="E991" s="1" t="s">
        <v>75</v>
      </c>
      <c r="F991" s="1" t="s">
        <v>76</v>
      </c>
      <c r="G991" s="2">
        <v>45926</v>
      </c>
      <c r="H991" s="1" t="s">
        <v>63</v>
      </c>
    </row>
    <row r="992" spans="1:8">
      <c r="A992" s="1" t="s">
        <v>1443</v>
      </c>
      <c r="B992" s="1" t="s">
        <v>590</v>
      </c>
      <c r="C992" s="1">
        <v>53</v>
      </c>
      <c r="D992" s="1" t="s">
        <v>55</v>
      </c>
      <c r="E992" s="1" t="s">
        <v>75</v>
      </c>
      <c r="F992" s="1" t="s">
        <v>76</v>
      </c>
      <c r="G992" s="2">
        <v>45435</v>
      </c>
      <c r="H992" s="1" t="s">
        <v>63</v>
      </c>
    </row>
    <row r="993" spans="1:8">
      <c r="A993" s="1" t="s">
        <v>1444</v>
      </c>
      <c r="B993" s="1" t="s">
        <v>327</v>
      </c>
      <c r="C993" s="1">
        <v>19</v>
      </c>
      <c r="D993" s="1" t="s">
        <v>74</v>
      </c>
      <c r="E993" s="1" t="s">
        <v>91</v>
      </c>
      <c r="F993" s="1" t="s">
        <v>76</v>
      </c>
      <c r="G993" s="2">
        <v>45480</v>
      </c>
      <c r="H993" s="1" t="s">
        <v>63</v>
      </c>
    </row>
    <row r="994" spans="1:8">
      <c r="A994" s="1" t="s">
        <v>1445</v>
      </c>
      <c r="B994" s="1" t="s">
        <v>65</v>
      </c>
      <c r="C994" s="1">
        <v>46</v>
      </c>
      <c r="D994" s="1" t="s">
        <v>55</v>
      </c>
      <c r="E994" s="1" t="s">
        <v>102</v>
      </c>
      <c r="F994" s="1" t="s">
        <v>67</v>
      </c>
      <c r="G994" s="2">
        <v>45546</v>
      </c>
      <c r="H994" s="1" t="s">
        <v>58</v>
      </c>
    </row>
    <row r="995" spans="1:8">
      <c r="A995" s="1" t="s">
        <v>1446</v>
      </c>
      <c r="B995" s="1" t="s">
        <v>308</v>
      </c>
      <c r="C995" s="1">
        <v>21</v>
      </c>
      <c r="D995" s="1" t="s">
        <v>55</v>
      </c>
      <c r="E995" s="1" t="s">
        <v>56</v>
      </c>
      <c r="F995" s="1" t="s">
        <v>57</v>
      </c>
      <c r="G995" s="2">
        <v>45359</v>
      </c>
      <c r="H995" s="1" t="s">
        <v>63</v>
      </c>
    </row>
    <row r="996" spans="1:8">
      <c r="A996" s="1" t="s">
        <v>1447</v>
      </c>
      <c r="B996" s="1" t="s">
        <v>474</v>
      </c>
      <c r="C996" s="1">
        <v>18</v>
      </c>
      <c r="D996" s="1" t="s">
        <v>74</v>
      </c>
      <c r="E996" s="1" t="s">
        <v>66</v>
      </c>
      <c r="F996" s="1" t="s">
        <v>67</v>
      </c>
      <c r="G996" s="2">
        <v>45907</v>
      </c>
      <c r="H996" s="1" t="s">
        <v>63</v>
      </c>
    </row>
    <row r="997" spans="1:8">
      <c r="A997" s="1" t="s">
        <v>1448</v>
      </c>
      <c r="B997" s="1" t="s">
        <v>826</v>
      </c>
      <c r="C997" s="1">
        <v>36</v>
      </c>
      <c r="D997" s="1" t="s">
        <v>55</v>
      </c>
      <c r="E997" s="1" t="s">
        <v>81</v>
      </c>
      <c r="F997" s="1" t="s">
        <v>82</v>
      </c>
      <c r="G997" s="2">
        <v>45627</v>
      </c>
      <c r="H997" s="1" t="s">
        <v>63</v>
      </c>
    </row>
    <row r="998" spans="1:8">
      <c r="A998" s="1" t="s">
        <v>1449</v>
      </c>
      <c r="B998" s="1" t="s">
        <v>1030</v>
      </c>
      <c r="C998" s="1">
        <v>43</v>
      </c>
      <c r="D998" s="1" t="s">
        <v>55</v>
      </c>
      <c r="E998" s="1" t="s">
        <v>137</v>
      </c>
      <c r="F998" s="1" t="s">
        <v>138</v>
      </c>
      <c r="G998" s="2">
        <v>45700</v>
      </c>
      <c r="H998" s="1" t="s">
        <v>58</v>
      </c>
    </row>
    <row r="999" spans="1:8">
      <c r="A999" s="1" t="s">
        <v>1450</v>
      </c>
      <c r="B999" s="1" t="s">
        <v>737</v>
      </c>
      <c r="C999" s="1">
        <v>42</v>
      </c>
      <c r="D999" s="1" t="s">
        <v>55</v>
      </c>
      <c r="E999" s="1" t="s">
        <v>70</v>
      </c>
      <c r="F999" s="1" t="s">
        <v>71</v>
      </c>
      <c r="G999" s="2">
        <v>45591</v>
      </c>
      <c r="H999" s="1" t="s">
        <v>58</v>
      </c>
    </row>
    <row r="1000" spans="1:8">
      <c r="A1000" s="1" t="s">
        <v>1451</v>
      </c>
      <c r="B1000" s="1" t="s">
        <v>702</v>
      </c>
      <c r="C1000" s="1">
        <v>27</v>
      </c>
      <c r="D1000" s="1" t="s">
        <v>74</v>
      </c>
      <c r="E1000" s="1" t="s">
        <v>99</v>
      </c>
      <c r="F1000" s="1" t="s">
        <v>76</v>
      </c>
      <c r="G1000" s="2">
        <v>45893</v>
      </c>
      <c r="H1000" s="1" t="s">
        <v>58</v>
      </c>
    </row>
    <row r="1001" spans="1:8">
      <c r="A1001" s="1" t="s">
        <v>1452</v>
      </c>
      <c r="B1001" s="1" t="s">
        <v>928</v>
      </c>
      <c r="C1001" s="1">
        <v>32</v>
      </c>
      <c r="D1001" s="1" t="s">
        <v>74</v>
      </c>
      <c r="E1001" s="1" t="s">
        <v>102</v>
      </c>
      <c r="F1001" s="1" t="s">
        <v>67</v>
      </c>
      <c r="G1001" s="2">
        <v>45648</v>
      </c>
      <c r="H1001" s="1" t="s">
        <v>63</v>
      </c>
    </row>
    <row r="1002" spans="1:8">
      <c r="A1002" s="1" t="s">
        <v>1453</v>
      </c>
      <c r="B1002" s="1" t="s">
        <v>758</v>
      </c>
      <c r="C1002" s="1">
        <v>39</v>
      </c>
      <c r="D1002" s="1" t="s">
        <v>55</v>
      </c>
      <c r="E1002" s="1" t="s">
        <v>91</v>
      </c>
      <c r="F1002" s="1" t="s">
        <v>76</v>
      </c>
      <c r="G1002" s="2">
        <v>45547</v>
      </c>
      <c r="H1002" s="1" t="s">
        <v>58</v>
      </c>
    </row>
    <row r="1003" spans="1:8">
      <c r="A1003" s="1" t="s">
        <v>1454</v>
      </c>
      <c r="B1003" s="1" t="s">
        <v>219</v>
      </c>
      <c r="C1003" s="1">
        <v>38</v>
      </c>
      <c r="D1003" s="1" t="s">
        <v>74</v>
      </c>
      <c r="E1003" s="1" t="s">
        <v>108</v>
      </c>
      <c r="F1003" s="1" t="s">
        <v>76</v>
      </c>
      <c r="G1003" s="2">
        <v>45644</v>
      </c>
      <c r="H1003" s="1" t="s">
        <v>63</v>
      </c>
    </row>
    <row r="1004" spans="1:8">
      <c r="A1004" s="1" t="s">
        <v>1455</v>
      </c>
      <c r="B1004" s="1" t="s">
        <v>381</v>
      </c>
      <c r="C1004" s="1">
        <v>39</v>
      </c>
      <c r="D1004" s="1" t="s">
        <v>55</v>
      </c>
      <c r="E1004" s="1" t="s">
        <v>56</v>
      </c>
      <c r="F1004" s="1" t="s">
        <v>57</v>
      </c>
      <c r="G1004" s="2">
        <v>45812</v>
      </c>
      <c r="H1004" s="1" t="s">
        <v>58</v>
      </c>
    </row>
    <row r="1005" spans="1:8">
      <c r="A1005" s="1" t="s">
        <v>1456</v>
      </c>
      <c r="B1005" s="1" t="s">
        <v>626</v>
      </c>
      <c r="C1005" s="1">
        <v>53</v>
      </c>
      <c r="D1005" s="1" t="s">
        <v>74</v>
      </c>
      <c r="E1005" s="1" t="s">
        <v>81</v>
      </c>
      <c r="F1005" s="1" t="s">
        <v>82</v>
      </c>
      <c r="G1005" s="2">
        <v>45815</v>
      </c>
      <c r="H1005" s="1" t="s">
        <v>58</v>
      </c>
    </row>
    <row r="1006" spans="1:8">
      <c r="A1006" s="1" t="s">
        <v>1457</v>
      </c>
      <c r="B1006" s="1" t="s">
        <v>197</v>
      </c>
      <c r="C1006" s="1">
        <v>51</v>
      </c>
      <c r="D1006" s="1" t="s">
        <v>55</v>
      </c>
      <c r="E1006" s="1" t="s">
        <v>56</v>
      </c>
      <c r="F1006" s="1" t="s">
        <v>57</v>
      </c>
      <c r="G1006" s="2">
        <v>45575</v>
      </c>
      <c r="H1006" s="1" t="s">
        <v>63</v>
      </c>
    </row>
    <row r="1007" spans="1:8">
      <c r="A1007" s="1" t="s">
        <v>1458</v>
      </c>
      <c r="B1007" s="1" t="s">
        <v>675</v>
      </c>
      <c r="C1007" s="1">
        <v>47</v>
      </c>
      <c r="D1007" s="1" t="s">
        <v>55</v>
      </c>
      <c r="E1007" s="1" t="s">
        <v>91</v>
      </c>
      <c r="F1007" s="1" t="s">
        <v>76</v>
      </c>
      <c r="G1007" s="2">
        <v>45603</v>
      </c>
      <c r="H1007" s="1" t="s">
        <v>63</v>
      </c>
    </row>
    <row r="1008" spans="1:8">
      <c r="A1008" s="1" t="s">
        <v>1459</v>
      </c>
      <c r="B1008" s="1" t="s">
        <v>1284</v>
      </c>
      <c r="C1008" s="1">
        <v>42</v>
      </c>
      <c r="D1008" s="1" t="s">
        <v>74</v>
      </c>
      <c r="E1008" s="1" t="s">
        <v>61</v>
      </c>
      <c r="F1008" s="1" t="s">
        <v>62</v>
      </c>
      <c r="G1008" s="2">
        <v>45390</v>
      </c>
      <c r="H1008" s="1" t="s">
        <v>63</v>
      </c>
    </row>
    <row r="1009" spans="1:8">
      <c r="A1009" s="1" t="s">
        <v>1460</v>
      </c>
      <c r="B1009" s="1" t="s">
        <v>282</v>
      </c>
      <c r="C1009" s="1">
        <v>45</v>
      </c>
      <c r="D1009" s="1" t="s">
        <v>55</v>
      </c>
      <c r="E1009" s="1" t="s">
        <v>70</v>
      </c>
      <c r="F1009" s="1" t="s">
        <v>71</v>
      </c>
      <c r="G1009" s="2">
        <v>45488</v>
      </c>
      <c r="H1009" s="1" t="s">
        <v>58</v>
      </c>
    </row>
    <row r="1010" spans="1:8">
      <c r="A1010" s="1" t="s">
        <v>1461</v>
      </c>
      <c r="B1010" s="1" t="s">
        <v>134</v>
      </c>
      <c r="C1010" s="1">
        <v>18</v>
      </c>
      <c r="D1010" s="1" t="s">
        <v>55</v>
      </c>
      <c r="E1010" s="1" t="s">
        <v>61</v>
      </c>
      <c r="F1010" s="1" t="s">
        <v>62</v>
      </c>
      <c r="G1010" s="2">
        <v>45773</v>
      </c>
      <c r="H1010" s="1" t="s">
        <v>63</v>
      </c>
    </row>
    <row r="1011" spans="1:8">
      <c r="A1011" s="1" t="s">
        <v>1462</v>
      </c>
      <c r="B1011" s="1" t="s">
        <v>1463</v>
      </c>
      <c r="C1011" s="1">
        <v>21</v>
      </c>
      <c r="D1011" s="1" t="s">
        <v>74</v>
      </c>
      <c r="E1011" s="1" t="s">
        <v>108</v>
      </c>
      <c r="F1011" s="1" t="s">
        <v>76</v>
      </c>
      <c r="G1011" s="2">
        <v>45517</v>
      </c>
      <c r="H1011" s="1" t="s">
        <v>58</v>
      </c>
    </row>
    <row r="1012" spans="1:8">
      <c r="A1012" s="1" t="s">
        <v>1464</v>
      </c>
      <c r="B1012" s="1" t="s">
        <v>146</v>
      </c>
      <c r="C1012" s="1">
        <v>24</v>
      </c>
      <c r="D1012" s="1" t="s">
        <v>74</v>
      </c>
      <c r="E1012" s="1" t="s">
        <v>105</v>
      </c>
      <c r="F1012" s="1" t="s">
        <v>62</v>
      </c>
      <c r="G1012" s="2">
        <v>45906</v>
      </c>
      <c r="H1012" s="1" t="s">
        <v>58</v>
      </c>
    </row>
    <row r="1013" spans="1:8">
      <c r="A1013" s="1" t="s">
        <v>1465</v>
      </c>
      <c r="B1013" s="1" t="s">
        <v>850</v>
      </c>
      <c r="C1013" s="1">
        <v>26</v>
      </c>
      <c r="D1013" s="1" t="s">
        <v>55</v>
      </c>
      <c r="E1013" s="1" t="s">
        <v>85</v>
      </c>
      <c r="F1013" s="1" t="s">
        <v>86</v>
      </c>
      <c r="G1013" s="2">
        <v>45909</v>
      </c>
      <c r="H1013" s="1" t="s">
        <v>63</v>
      </c>
    </row>
    <row r="1014" spans="1:8">
      <c r="A1014" s="1" t="s">
        <v>1466</v>
      </c>
      <c r="B1014" s="1" t="s">
        <v>856</v>
      </c>
      <c r="C1014" s="1">
        <v>53</v>
      </c>
      <c r="D1014" s="1" t="s">
        <v>55</v>
      </c>
      <c r="E1014" s="1" t="s">
        <v>66</v>
      </c>
      <c r="F1014" s="1" t="s">
        <v>67</v>
      </c>
      <c r="G1014" s="2">
        <v>45656</v>
      </c>
      <c r="H1014" s="1" t="s">
        <v>58</v>
      </c>
    </row>
    <row r="1015" spans="1:8">
      <c r="A1015" s="1" t="s">
        <v>1467</v>
      </c>
      <c r="B1015" s="1" t="s">
        <v>605</v>
      </c>
      <c r="C1015" s="1">
        <v>36</v>
      </c>
      <c r="D1015" s="1" t="s">
        <v>55</v>
      </c>
      <c r="E1015" s="1" t="s">
        <v>137</v>
      </c>
      <c r="F1015" s="1" t="s">
        <v>138</v>
      </c>
      <c r="G1015" s="2">
        <v>45659</v>
      </c>
      <c r="H1015" s="1" t="s">
        <v>58</v>
      </c>
    </row>
    <row r="1016" spans="1:8">
      <c r="A1016" s="1" t="s">
        <v>1468</v>
      </c>
      <c r="B1016" s="1" t="s">
        <v>819</v>
      </c>
      <c r="C1016" s="1">
        <v>18</v>
      </c>
      <c r="D1016" s="1" t="s">
        <v>55</v>
      </c>
      <c r="E1016" s="1" t="s">
        <v>91</v>
      </c>
      <c r="F1016" s="1" t="s">
        <v>76</v>
      </c>
      <c r="G1016" s="2">
        <v>45861</v>
      </c>
      <c r="H1016" s="1" t="s">
        <v>63</v>
      </c>
    </row>
    <row r="1017" spans="1:8">
      <c r="A1017" s="1" t="s">
        <v>1469</v>
      </c>
      <c r="B1017" s="1" t="s">
        <v>557</v>
      </c>
      <c r="C1017" s="1">
        <v>27</v>
      </c>
      <c r="D1017" s="1" t="s">
        <v>55</v>
      </c>
      <c r="E1017" s="1" t="s">
        <v>111</v>
      </c>
      <c r="F1017" s="1" t="s">
        <v>62</v>
      </c>
      <c r="G1017" s="2">
        <v>45881</v>
      </c>
      <c r="H1017" s="1" t="s">
        <v>63</v>
      </c>
    </row>
    <row r="1018" spans="1:8">
      <c r="A1018" s="1" t="s">
        <v>1470</v>
      </c>
      <c r="B1018" s="1" t="s">
        <v>140</v>
      </c>
      <c r="C1018" s="1">
        <v>53</v>
      </c>
      <c r="D1018" s="1" t="s">
        <v>74</v>
      </c>
      <c r="E1018" s="1" t="s">
        <v>56</v>
      </c>
      <c r="F1018" s="1" t="s">
        <v>57</v>
      </c>
      <c r="G1018" s="2">
        <v>45366</v>
      </c>
      <c r="H1018" s="1" t="s">
        <v>63</v>
      </c>
    </row>
    <row r="1019" spans="1:8">
      <c r="A1019" s="1" t="s">
        <v>1471</v>
      </c>
      <c r="B1019" s="1" t="s">
        <v>550</v>
      </c>
      <c r="C1019" s="1">
        <v>26</v>
      </c>
      <c r="D1019" s="1" t="s">
        <v>74</v>
      </c>
      <c r="E1019" s="1" t="s">
        <v>183</v>
      </c>
      <c r="F1019" s="1" t="s">
        <v>184</v>
      </c>
      <c r="G1019" s="2">
        <v>45333</v>
      </c>
      <c r="H1019" s="1" t="s">
        <v>58</v>
      </c>
    </row>
    <row r="1020" spans="1:8">
      <c r="A1020" s="1" t="s">
        <v>1472</v>
      </c>
      <c r="B1020" s="1" t="s">
        <v>737</v>
      </c>
      <c r="C1020" s="1">
        <v>59</v>
      </c>
      <c r="D1020" s="1" t="s">
        <v>55</v>
      </c>
      <c r="E1020" s="1" t="s">
        <v>210</v>
      </c>
      <c r="F1020" s="1" t="s">
        <v>211</v>
      </c>
      <c r="G1020" s="2">
        <v>45713</v>
      </c>
      <c r="H1020" s="1" t="s">
        <v>58</v>
      </c>
    </row>
    <row r="1021" spans="1:8">
      <c r="A1021" s="1" t="s">
        <v>1473</v>
      </c>
      <c r="B1021" s="1" t="s">
        <v>1252</v>
      </c>
      <c r="C1021" s="1">
        <v>49</v>
      </c>
      <c r="D1021" s="1" t="s">
        <v>55</v>
      </c>
      <c r="E1021" s="1" t="s">
        <v>99</v>
      </c>
      <c r="F1021" s="1" t="s">
        <v>76</v>
      </c>
      <c r="G1021" s="2">
        <v>45472</v>
      </c>
      <c r="H1021" s="1" t="s">
        <v>58</v>
      </c>
    </row>
    <row r="1022" spans="1:8">
      <c r="A1022" s="1" t="s">
        <v>1474</v>
      </c>
      <c r="B1022" s="1" t="s">
        <v>868</v>
      </c>
      <c r="C1022" s="1">
        <v>49</v>
      </c>
      <c r="D1022" s="1" t="s">
        <v>55</v>
      </c>
      <c r="E1022" s="1" t="s">
        <v>81</v>
      </c>
      <c r="F1022" s="1" t="s">
        <v>82</v>
      </c>
      <c r="G1022" s="2">
        <v>45836</v>
      </c>
      <c r="H1022" s="1" t="s">
        <v>63</v>
      </c>
    </row>
    <row r="1023" spans="1:8">
      <c r="A1023" s="1" t="s">
        <v>1475</v>
      </c>
      <c r="B1023" s="1" t="s">
        <v>926</v>
      </c>
      <c r="C1023" s="1">
        <v>23</v>
      </c>
      <c r="D1023" s="1" t="s">
        <v>55</v>
      </c>
      <c r="E1023" s="1" t="s">
        <v>75</v>
      </c>
      <c r="F1023" s="1" t="s">
        <v>76</v>
      </c>
      <c r="G1023" s="2">
        <v>45362</v>
      </c>
      <c r="H1023" s="1" t="s">
        <v>63</v>
      </c>
    </row>
    <row r="1024" spans="1:8">
      <c r="A1024" s="1" t="s">
        <v>1476</v>
      </c>
      <c r="B1024" s="1" t="s">
        <v>729</v>
      </c>
      <c r="C1024" s="1">
        <v>55</v>
      </c>
      <c r="D1024" s="1" t="s">
        <v>74</v>
      </c>
      <c r="E1024" s="1" t="s">
        <v>61</v>
      </c>
      <c r="F1024" s="1" t="s">
        <v>62</v>
      </c>
      <c r="G1024" s="2">
        <v>45859</v>
      </c>
      <c r="H1024" s="1" t="s">
        <v>63</v>
      </c>
    </row>
    <row r="1025" spans="1:8">
      <c r="A1025" s="1" t="s">
        <v>1477</v>
      </c>
      <c r="B1025" s="1" t="s">
        <v>215</v>
      </c>
      <c r="C1025" s="1">
        <v>34</v>
      </c>
      <c r="D1025" s="1" t="s">
        <v>55</v>
      </c>
      <c r="E1025" s="1" t="s">
        <v>81</v>
      </c>
      <c r="F1025" s="1" t="s">
        <v>82</v>
      </c>
      <c r="G1025" s="2">
        <v>45396</v>
      </c>
      <c r="H1025" s="1" t="s">
        <v>58</v>
      </c>
    </row>
    <row r="1026" spans="1:8">
      <c r="A1026" s="1" t="s">
        <v>1478</v>
      </c>
      <c r="B1026" s="1" t="s">
        <v>329</v>
      </c>
      <c r="C1026" s="1">
        <v>27</v>
      </c>
      <c r="D1026" s="1" t="s">
        <v>55</v>
      </c>
      <c r="E1026" s="1" t="s">
        <v>61</v>
      </c>
      <c r="F1026" s="1" t="s">
        <v>62</v>
      </c>
      <c r="G1026" s="2">
        <v>45491</v>
      </c>
      <c r="H1026" s="1" t="s">
        <v>63</v>
      </c>
    </row>
    <row r="1027" spans="1:8">
      <c r="A1027" s="1" t="s">
        <v>1479</v>
      </c>
      <c r="B1027" s="1" t="s">
        <v>459</v>
      </c>
      <c r="C1027" s="1">
        <v>44</v>
      </c>
      <c r="D1027" s="1" t="s">
        <v>74</v>
      </c>
      <c r="E1027" s="1" t="s">
        <v>108</v>
      </c>
      <c r="F1027" s="1" t="s">
        <v>76</v>
      </c>
      <c r="G1027" s="2">
        <v>45392</v>
      </c>
      <c r="H1027" s="1" t="s">
        <v>58</v>
      </c>
    </row>
    <row r="1028" spans="1:8">
      <c r="A1028" s="1" t="s">
        <v>1480</v>
      </c>
      <c r="B1028" s="1" t="s">
        <v>90</v>
      </c>
      <c r="C1028" s="1">
        <v>52</v>
      </c>
      <c r="D1028" s="1" t="s">
        <v>55</v>
      </c>
      <c r="E1028" s="1" t="s">
        <v>102</v>
      </c>
      <c r="F1028" s="1" t="s">
        <v>67</v>
      </c>
      <c r="G1028" s="2">
        <v>45598</v>
      </c>
      <c r="H1028" s="1" t="s">
        <v>63</v>
      </c>
    </row>
    <row r="1029" spans="1:8">
      <c r="A1029" s="1" t="s">
        <v>1481</v>
      </c>
      <c r="B1029" s="1" t="s">
        <v>988</v>
      </c>
      <c r="C1029" s="1">
        <v>38</v>
      </c>
      <c r="D1029" s="1" t="s">
        <v>74</v>
      </c>
      <c r="E1029" s="1" t="s">
        <v>91</v>
      </c>
      <c r="F1029" s="1" t="s">
        <v>76</v>
      </c>
      <c r="G1029" s="2">
        <v>45877</v>
      </c>
      <c r="H1029" s="1" t="s">
        <v>63</v>
      </c>
    </row>
    <row r="1030" spans="1:8">
      <c r="A1030" s="1" t="s">
        <v>1482</v>
      </c>
      <c r="B1030" s="1" t="s">
        <v>223</v>
      </c>
      <c r="C1030" s="1">
        <v>42</v>
      </c>
      <c r="D1030" s="1" t="s">
        <v>55</v>
      </c>
      <c r="E1030" s="1" t="s">
        <v>210</v>
      </c>
      <c r="F1030" s="1" t="s">
        <v>211</v>
      </c>
      <c r="G1030" s="2">
        <v>45668</v>
      </c>
      <c r="H1030" s="1" t="s">
        <v>63</v>
      </c>
    </row>
    <row r="1031" spans="1:8">
      <c r="A1031" s="1" t="s">
        <v>1483</v>
      </c>
      <c r="B1031" s="1" t="s">
        <v>693</v>
      </c>
      <c r="C1031" s="1">
        <v>45</v>
      </c>
      <c r="D1031" s="1" t="s">
        <v>74</v>
      </c>
      <c r="E1031" s="1" t="s">
        <v>61</v>
      </c>
      <c r="F1031" s="1" t="s">
        <v>62</v>
      </c>
      <c r="G1031" s="2">
        <v>45946</v>
      </c>
      <c r="H1031" s="1" t="s">
        <v>63</v>
      </c>
    </row>
    <row r="1032" spans="1:8">
      <c r="A1032" s="1" t="s">
        <v>1484</v>
      </c>
      <c r="B1032" s="1" t="s">
        <v>123</v>
      </c>
      <c r="C1032" s="1">
        <v>32</v>
      </c>
      <c r="D1032" s="1" t="s">
        <v>74</v>
      </c>
      <c r="E1032" s="1" t="s">
        <v>70</v>
      </c>
      <c r="F1032" s="1" t="s">
        <v>71</v>
      </c>
      <c r="G1032" s="2">
        <v>45690</v>
      </c>
      <c r="H1032" s="1" t="s">
        <v>63</v>
      </c>
    </row>
    <row r="1033" spans="1:8">
      <c r="A1033" s="1" t="s">
        <v>1485</v>
      </c>
      <c r="B1033" s="1" t="s">
        <v>590</v>
      </c>
      <c r="C1033" s="1">
        <v>21</v>
      </c>
      <c r="D1033" s="1" t="s">
        <v>74</v>
      </c>
      <c r="E1033" s="1" t="s">
        <v>85</v>
      </c>
      <c r="F1033" s="1" t="s">
        <v>86</v>
      </c>
      <c r="G1033" s="2">
        <v>45512</v>
      </c>
      <c r="H1033" s="1" t="s">
        <v>63</v>
      </c>
    </row>
    <row r="1034" spans="1:8">
      <c r="A1034" s="1" t="s">
        <v>1486</v>
      </c>
      <c r="B1034" s="1" t="s">
        <v>997</v>
      </c>
      <c r="C1034" s="1">
        <v>46</v>
      </c>
      <c r="D1034" s="1" t="s">
        <v>74</v>
      </c>
      <c r="E1034" s="1" t="s">
        <v>102</v>
      </c>
      <c r="F1034" s="1" t="s">
        <v>67</v>
      </c>
      <c r="G1034" s="2">
        <v>45886</v>
      </c>
      <c r="H1034" s="1" t="s">
        <v>63</v>
      </c>
    </row>
    <row r="1035" spans="1:8">
      <c r="A1035" s="1" t="s">
        <v>1487</v>
      </c>
      <c r="B1035" s="1" t="s">
        <v>1398</v>
      </c>
      <c r="C1035" s="1">
        <v>26</v>
      </c>
      <c r="D1035" s="1" t="s">
        <v>55</v>
      </c>
      <c r="E1035" s="1" t="s">
        <v>61</v>
      </c>
      <c r="F1035" s="1" t="s">
        <v>62</v>
      </c>
      <c r="G1035" s="2">
        <v>45473</v>
      </c>
      <c r="H1035" s="1" t="s">
        <v>58</v>
      </c>
    </row>
    <row r="1036" spans="1:8">
      <c r="A1036" s="1" t="s">
        <v>1488</v>
      </c>
      <c r="B1036" s="1" t="s">
        <v>140</v>
      </c>
      <c r="C1036" s="1">
        <v>44</v>
      </c>
      <c r="D1036" s="1" t="s">
        <v>55</v>
      </c>
      <c r="E1036" s="1" t="s">
        <v>81</v>
      </c>
      <c r="F1036" s="1" t="s">
        <v>82</v>
      </c>
      <c r="G1036" s="2">
        <v>45598</v>
      </c>
      <c r="H1036" s="1" t="s">
        <v>63</v>
      </c>
    </row>
    <row r="1037" spans="1:8">
      <c r="A1037" s="1" t="s">
        <v>1489</v>
      </c>
      <c r="B1037" s="1" t="s">
        <v>956</v>
      </c>
      <c r="C1037" s="1">
        <v>43</v>
      </c>
      <c r="D1037" s="1" t="s">
        <v>74</v>
      </c>
      <c r="E1037" s="1" t="s">
        <v>128</v>
      </c>
      <c r="F1037" s="1" t="s">
        <v>57</v>
      </c>
      <c r="G1037" s="2">
        <v>45813</v>
      </c>
      <c r="H1037" s="1" t="s">
        <v>58</v>
      </c>
    </row>
    <row r="1038" spans="1:8">
      <c r="A1038" s="1" t="s">
        <v>1490</v>
      </c>
      <c r="B1038" s="1" t="s">
        <v>985</v>
      </c>
      <c r="C1038" s="1">
        <v>36</v>
      </c>
      <c r="D1038" s="1" t="s">
        <v>74</v>
      </c>
      <c r="E1038" s="1" t="s">
        <v>210</v>
      </c>
      <c r="F1038" s="1" t="s">
        <v>211</v>
      </c>
      <c r="G1038" s="2">
        <v>45687</v>
      </c>
      <c r="H1038" s="1" t="s">
        <v>63</v>
      </c>
    </row>
    <row r="1039" spans="1:8">
      <c r="A1039" s="1" t="s">
        <v>1491</v>
      </c>
      <c r="B1039" s="1" t="s">
        <v>516</v>
      </c>
      <c r="C1039" s="1">
        <v>45</v>
      </c>
      <c r="D1039" s="1" t="s">
        <v>55</v>
      </c>
      <c r="E1039" s="1" t="s">
        <v>61</v>
      </c>
      <c r="F1039" s="1" t="s">
        <v>62</v>
      </c>
      <c r="G1039" s="2">
        <v>45295</v>
      </c>
      <c r="H1039" s="1" t="s">
        <v>63</v>
      </c>
    </row>
    <row r="1040" spans="1:8">
      <c r="A1040" s="1" t="s">
        <v>1492</v>
      </c>
      <c r="B1040" s="1" t="s">
        <v>702</v>
      </c>
      <c r="C1040" s="1">
        <v>34</v>
      </c>
      <c r="D1040" s="1" t="s">
        <v>55</v>
      </c>
      <c r="E1040" s="1" t="s">
        <v>210</v>
      </c>
      <c r="F1040" s="1" t="s">
        <v>211</v>
      </c>
      <c r="G1040" s="2">
        <v>45572</v>
      </c>
      <c r="H1040" s="1" t="s">
        <v>63</v>
      </c>
    </row>
    <row r="1041" spans="1:8">
      <c r="A1041" s="1" t="s">
        <v>1493</v>
      </c>
      <c r="B1041" s="1" t="s">
        <v>1494</v>
      </c>
      <c r="C1041" s="1">
        <v>60</v>
      </c>
      <c r="D1041" s="1" t="s">
        <v>55</v>
      </c>
      <c r="E1041" s="1" t="s">
        <v>91</v>
      </c>
      <c r="F1041" s="1" t="s">
        <v>76</v>
      </c>
      <c r="G1041" s="2">
        <v>45506</v>
      </c>
      <c r="H1041" s="1" t="s">
        <v>58</v>
      </c>
    </row>
    <row r="1042" spans="1:8">
      <c r="A1042" s="1" t="s">
        <v>1495</v>
      </c>
      <c r="B1042" s="1" t="s">
        <v>415</v>
      </c>
      <c r="C1042" s="1">
        <v>58</v>
      </c>
      <c r="D1042" s="1" t="s">
        <v>55</v>
      </c>
      <c r="E1042" s="1" t="s">
        <v>120</v>
      </c>
      <c r="F1042" s="1" t="s">
        <v>121</v>
      </c>
      <c r="G1042" s="2">
        <v>45901</v>
      </c>
      <c r="H1042" s="1" t="s">
        <v>58</v>
      </c>
    </row>
    <row r="1043" spans="1:8">
      <c r="A1043" s="1" t="s">
        <v>1496</v>
      </c>
      <c r="B1043" s="1" t="s">
        <v>660</v>
      </c>
      <c r="C1043" s="1">
        <v>59</v>
      </c>
      <c r="D1043" s="1" t="s">
        <v>55</v>
      </c>
      <c r="E1043" s="1" t="s">
        <v>210</v>
      </c>
      <c r="F1043" s="1" t="s">
        <v>211</v>
      </c>
      <c r="G1043" s="2">
        <v>45711</v>
      </c>
      <c r="H1043" s="1" t="s">
        <v>63</v>
      </c>
    </row>
    <row r="1044" spans="1:8">
      <c r="A1044" s="1" t="s">
        <v>1497</v>
      </c>
      <c r="B1044" s="1" t="s">
        <v>1107</v>
      </c>
      <c r="C1044" s="1">
        <v>37</v>
      </c>
      <c r="D1044" s="1" t="s">
        <v>74</v>
      </c>
      <c r="E1044" s="1" t="s">
        <v>137</v>
      </c>
      <c r="F1044" s="1" t="s">
        <v>138</v>
      </c>
      <c r="G1044" s="2">
        <v>45392</v>
      </c>
      <c r="H1044" s="1" t="s">
        <v>63</v>
      </c>
    </row>
    <row r="1045" spans="1:8">
      <c r="A1045" s="1" t="s">
        <v>1498</v>
      </c>
      <c r="B1045" s="1" t="s">
        <v>358</v>
      </c>
      <c r="C1045" s="1">
        <v>57</v>
      </c>
      <c r="D1045" s="1" t="s">
        <v>55</v>
      </c>
      <c r="E1045" s="1" t="s">
        <v>70</v>
      </c>
      <c r="F1045" s="1" t="s">
        <v>71</v>
      </c>
      <c r="G1045" s="2">
        <v>45812</v>
      </c>
      <c r="H1045" s="1" t="s">
        <v>63</v>
      </c>
    </row>
    <row r="1046" spans="1:8">
      <c r="A1046" s="1" t="s">
        <v>1499</v>
      </c>
      <c r="B1046" s="1" t="s">
        <v>1252</v>
      </c>
      <c r="C1046" s="1">
        <v>56</v>
      </c>
      <c r="D1046" s="1" t="s">
        <v>55</v>
      </c>
      <c r="E1046" s="1" t="s">
        <v>111</v>
      </c>
      <c r="F1046" s="1" t="s">
        <v>62</v>
      </c>
      <c r="G1046" s="2">
        <v>45864</v>
      </c>
      <c r="H1046" s="1" t="s">
        <v>58</v>
      </c>
    </row>
    <row r="1047" spans="1:8">
      <c r="A1047" s="1" t="s">
        <v>1500</v>
      </c>
      <c r="B1047" s="1" t="s">
        <v>1288</v>
      </c>
      <c r="C1047" s="1">
        <v>40</v>
      </c>
      <c r="D1047" s="1" t="s">
        <v>55</v>
      </c>
      <c r="E1047" s="1" t="s">
        <v>66</v>
      </c>
      <c r="F1047" s="1" t="s">
        <v>67</v>
      </c>
      <c r="G1047" s="2">
        <v>45600</v>
      </c>
      <c r="H1047" s="1" t="s">
        <v>63</v>
      </c>
    </row>
    <row r="1048" spans="1:8">
      <c r="A1048" s="1" t="s">
        <v>1501</v>
      </c>
      <c r="B1048" s="1" t="s">
        <v>1502</v>
      </c>
      <c r="C1048" s="1">
        <v>49</v>
      </c>
      <c r="D1048" s="1" t="s">
        <v>74</v>
      </c>
      <c r="E1048" s="1" t="s">
        <v>61</v>
      </c>
      <c r="F1048" s="1" t="s">
        <v>62</v>
      </c>
      <c r="G1048" s="2">
        <v>45949</v>
      </c>
      <c r="H1048" s="1" t="s">
        <v>63</v>
      </c>
    </row>
    <row r="1049" spans="1:8">
      <c r="A1049" s="1" t="s">
        <v>1503</v>
      </c>
      <c r="B1049" s="1" t="s">
        <v>528</v>
      </c>
      <c r="C1049" s="1">
        <v>50</v>
      </c>
      <c r="D1049" s="1" t="s">
        <v>74</v>
      </c>
      <c r="E1049" s="1" t="s">
        <v>137</v>
      </c>
      <c r="F1049" s="1" t="s">
        <v>138</v>
      </c>
      <c r="G1049" s="2">
        <v>45801</v>
      </c>
      <c r="H1049" s="1" t="s">
        <v>58</v>
      </c>
    </row>
    <row r="1050" spans="1:8">
      <c r="A1050" s="1" t="s">
        <v>1504</v>
      </c>
      <c r="B1050" s="1" t="s">
        <v>288</v>
      </c>
      <c r="C1050" s="1">
        <v>22</v>
      </c>
      <c r="D1050" s="1" t="s">
        <v>74</v>
      </c>
      <c r="E1050" s="1" t="s">
        <v>210</v>
      </c>
      <c r="F1050" s="1" t="s">
        <v>211</v>
      </c>
      <c r="G1050" s="2">
        <v>45354</v>
      </c>
      <c r="H1050" s="1" t="s">
        <v>58</v>
      </c>
    </row>
    <row r="1051" spans="1:8">
      <c r="A1051" s="1" t="s">
        <v>1505</v>
      </c>
      <c r="B1051" s="1" t="s">
        <v>856</v>
      </c>
      <c r="C1051" s="1">
        <v>60</v>
      </c>
      <c r="D1051" s="1" t="s">
        <v>55</v>
      </c>
      <c r="E1051" s="1" t="s">
        <v>56</v>
      </c>
      <c r="F1051" s="1" t="s">
        <v>57</v>
      </c>
      <c r="G1051" s="2">
        <v>45924</v>
      </c>
      <c r="H1051" s="1" t="s">
        <v>63</v>
      </c>
    </row>
    <row r="1052" spans="1:8">
      <c r="A1052" s="1" t="s">
        <v>1506</v>
      </c>
      <c r="B1052" s="1" t="s">
        <v>550</v>
      </c>
      <c r="C1052" s="1">
        <v>51</v>
      </c>
      <c r="D1052" s="1" t="s">
        <v>74</v>
      </c>
      <c r="E1052" s="1" t="s">
        <v>70</v>
      </c>
      <c r="F1052" s="1" t="s">
        <v>71</v>
      </c>
      <c r="G1052" s="2">
        <v>45517</v>
      </c>
      <c r="H1052" s="1" t="s">
        <v>63</v>
      </c>
    </row>
    <row r="1053" spans="1:8">
      <c r="A1053" s="1" t="s">
        <v>1507</v>
      </c>
      <c r="B1053" s="1" t="s">
        <v>868</v>
      </c>
      <c r="C1053" s="1">
        <v>57</v>
      </c>
      <c r="D1053" s="1" t="s">
        <v>55</v>
      </c>
      <c r="E1053" s="1" t="s">
        <v>61</v>
      </c>
      <c r="F1053" s="1" t="s">
        <v>62</v>
      </c>
      <c r="G1053" s="2">
        <v>45396</v>
      </c>
      <c r="H1053" s="1" t="s">
        <v>63</v>
      </c>
    </row>
    <row r="1054" spans="1:8">
      <c r="A1054" s="1" t="s">
        <v>1508</v>
      </c>
      <c r="B1054" s="1" t="s">
        <v>910</v>
      </c>
      <c r="C1054" s="1">
        <v>28</v>
      </c>
      <c r="D1054" s="1" t="s">
        <v>55</v>
      </c>
      <c r="E1054" s="1" t="s">
        <v>81</v>
      </c>
      <c r="F1054" s="1" t="s">
        <v>82</v>
      </c>
      <c r="G1054" s="2">
        <v>45716</v>
      </c>
      <c r="H1054" s="1" t="s">
        <v>63</v>
      </c>
    </row>
    <row r="1055" spans="1:8">
      <c r="A1055" s="1" t="s">
        <v>1509</v>
      </c>
      <c r="B1055" s="1" t="s">
        <v>717</v>
      </c>
      <c r="C1055" s="1">
        <v>20</v>
      </c>
      <c r="D1055" s="1" t="s">
        <v>55</v>
      </c>
      <c r="E1055" s="1" t="s">
        <v>108</v>
      </c>
      <c r="F1055" s="1" t="s">
        <v>76</v>
      </c>
      <c r="G1055" s="2">
        <v>45546</v>
      </c>
      <c r="H1055" s="1" t="s">
        <v>63</v>
      </c>
    </row>
    <row r="1056" spans="1:8">
      <c r="A1056" s="1" t="s">
        <v>1510</v>
      </c>
      <c r="B1056" s="1" t="s">
        <v>136</v>
      </c>
      <c r="C1056" s="1">
        <v>50</v>
      </c>
      <c r="D1056" s="1" t="s">
        <v>74</v>
      </c>
      <c r="E1056" s="1" t="s">
        <v>102</v>
      </c>
      <c r="F1056" s="1" t="s">
        <v>67</v>
      </c>
      <c r="G1056" s="2">
        <v>45720</v>
      </c>
      <c r="H1056" s="1" t="s">
        <v>63</v>
      </c>
    </row>
    <row r="1057" spans="1:8">
      <c r="A1057" s="1" t="s">
        <v>1511</v>
      </c>
      <c r="B1057" s="1" t="s">
        <v>838</v>
      </c>
      <c r="C1057" s="1">
        <v>28</v>
      </c>
      <c r="D1057" s="1" t="s">
        <v>55</v>
      </c>
      <c r="E1057" s="1" t="s">
        <v>85</v>
      </c>
      <c r="F1057" s="1" t="s">
        <v>86</v>
      </c>
      <c r="G1057" s="2">
        <v>45725</v>
      </c>
      <c r="H1057" s="1" t="s">
        <v>58</v>
      </c>
    </row>
    <row r="1058" spans="1:8">
      <c r="A1058" s="1" t="s">
        <v>1512</v>
      </c>
      <c r="B1058" s="1" t="s">
        <v>982</v>
      </c>
      <c r="C1058" s="1">
        <v>33</v>
      </c>
      <c r="D1058" s="1" t="s">
        <v>55</v>
      </c>
      <c r="E1058" s="1" t="s">
        <v>137</v>
      </c>
      <c r="F1058" s="1" t="s">
        <v>138</v>
      </c>
      <c r="G1058" s="2">
        <v>45498</v>
      </c>
      <c r="H1058" s="1" t="s">
        <v>58</v>
      </c>
    </row>
    <row r="1059" spans="1:8">
      <c r="A1059" s="1" t="s">
        <v>1513</v>
      </c>
      <c r="B1059" s="1" t="s">
        <v>480</v>
      </c>
      <c r="C1059" s="1">
        <v>35</v>
      </c>
      <c r="D1059" s="1" t="s">
        <v>55</v>
      </c>
      <c r="E1059" s="1" t="s">
        <v>99</v>
      </c>
      <c r="F1059" s="1" t="s">
        <v>76</v>
      </c>
      <c r="G1059" s="2">
        <v>45319</v>
      </c>
      <c r="H1059" s="1" t="s">
        <v>63</v>
      </c>
    </row>
    <row r="1060" spans="1:8">
      <c r="A1060" s="1" t="s">
        <v>1514</v>
      </c>
      <c r="B1060" s="1" t="s">
        <v>1515</v>
      </c>
      <c r="C1060" s="1">
        <v>47</v>
      </c>
      <c r="D1060" s="1" t="s">
        <v>55</v>
      </c>
      <c r="E1060" s="1" t="s">
        <v>70</v>
      </c>
      <c r="F1060" s="1" t="s">
        <v>71</v>
      </c>
      <c r="G1060" s="2">
        <v>45627</v>
      </c>
      <c r="H1060" s="1" t="s">
        <v>63</v>
      </c>
    </row>
    <row r="1061" spans="1:8">
      <c r="A1061" s="1" t="s">
        <v>1516</v>
      </c>
      <c r="B1061" s="1" t="s">
        <v>351</v>
      </c>
      <c r="C1061" s="1">
        <v>27</v>
      </c>
      <c r="D1061" s="1" t="s">
        <v>55</v>
      </c>
      <c r="E1061" s="1" t="s">
        <v>61</v>
      </c>
      <c r="F1061" s="1" t="s">
        <v>62</v>
      </c>
      <c r="G1061" s="2">
        <v>45879</v>
      </c>
      <c r="H1061" s="1" t="s">
        <v>63</v>
      </c>
    </row>
    <row r="1062" spans="1:8">
      <c r="A1062" s="1" t="s">
        <v>1517</v>
      </c>
      <c r="B1062" s="1" t="s">
        <v>242</v>
      </c>
      <c r="C1062" s="1">
        <v>35</v>
      </c>
      <c r="D1062" s="1" t="s">
        <v>74</v>
      </c>
      <c r="E1062" s="1" t="s">
        <v>116</v>
      </c>
      <c r="F1062" s="1" t="s">
        <v>117</v>
      </c>
      <c r="G1062" s="2">
        <v>45919</v>
      </c>
      <c r="H1062" s="1" t="s">
        <v>63</v>
      </c>
    </row>
    <row r="1063" spans="1:8">
      <c r="A1063" s="1" t="s">
        <v>1518</v>
      </c>
      <c r="B1063" s="1" t="s">
        <v>207</v>
      </c>
      <c r="C1063" s="1">
        <v>55</v>
      </c>
      <c r="D1063" s="1" t="s">
        <v>55</v>
      </c>
      <c r="E1063" s="1" t="s">
        <v>91</v>
      </c>
      <c r="F1063" s="1" t="s">
        <v>76</v>
      </c>
      <c r="G1063" s="2">
        <v>45360</v>
      </c>
      <c r="H1063" s="1" t="s">
        <v>58</v>
      </c>
    </row>
    <row r="1064" spans="1:8">
      <c r="A1064" s="1" t="s">
        <v>1519</v>
      </c>
      <c r="B1064" s="1" t="s">
        <v>462</v>
      </c>
      <c r="C1064" s="1">
        <v>36</v>
      </c>
      <c r="D1064" s="1" t="s">
        <v>74</v>
      </c>
      <c r="E1064" s="1" t="s">
        <v>137</v>
      </c>
      <c r="F1064" s="1" t="s">
        <v>138</v>
      </c>
      <c r="G1064" s="2">
        <v>45804</v>
      </c>
      <c r="H1064" s="1" t="s">
        <v>63</v>
      </c>
    </row>
    <row r="1065" spans="1:8">
      <c r="A1065" s="1" t="s">
        <v>1520</v>
      </c>
      <c r="B1065" s="1" t="s">
        <v>666</v>
      </c>
      <c r="C1065" s="1">
        <v>53</v>
      </c>
      <c r="D1065" s="1" t="s">
        <v>74</v>
      </c>
      <c r="E1065" s="1" t="s">
        <v>61</v>
      </c>
      <c r="F1065" s="1" t="s">
        <v>62</v>
      </c>
      <c r="G1065" s="2">
        <v>45458</v>
      </c>
      <c r="H1065" s="1" t="s">
        <v>58</v>
      </c>
    </row>
    <row r="1066" spans="1:8">
      <c r="A1066" s="1" t="s">
        <v>1521</v>
      </c>
      <c r="B1066" s="1" t="s">
        <v>1161</v>
      </c>
      <c r="C1066" s="1">
        <v>30</v>
      </c>
      <c r="D1066" s="1" t="s">
        <v>74</v>
      </c>
      <c r="E1066" s="1" t="s">
        <v>137</v>
      </c>
      <c r="F1066" s="1" t="s">
        <v>138</v>
      </c>
      <c r="G1066" s="2">
        <v>45659</v>
      </c>
      <c r="H1066" s="1" t="s">
        <v>58</v>
      </c>
    </row>
    <row r="1067" spans="1:8">
      <c r="A1067" s="1" t="s">
        <v>1522</v>
      </c>
      <c r="B1067" s="1" t="s">
        <v>1523</v>
      </c>
      <c r="C1067" s="1">
        <v>20</v>
      </c>
      <c r="D1067" s="1" t="s">
        <v>74</v>
      </c>
      <c r="E1067" s="1" t="s">
        <v>108</v>
      </c>
      <c r="F1067" s="1" t="s">
        <v>76</v>
      </c>
      <c r="G1067" s="2">
        <v>45542</v>
      </c>
      <c r="H1067" s="1" t="s">
        <v>63</v>
      </c>
    </row>
    <row r="1068" spans="1:8">
      <c r="A1068" s="1" t="s">
        <v>1524</v>
      </c>
      <c r="B1068" s="1" t="s">
        <v>132</v>
      </c>
      <c r="C1068" s="1">
        <v>27</v>
      </c>
      <c r="D1068" s="1" t="s">
        <v>55</v>
      </c>
      <c r="E1068" s="1" t="s">
        <v>108</v>
      </c>
      <c r="F1068" s="1" t="s">
        <v>76</v>
      </c>
      <c r="G1068" s="2">
        <v>45461</v>
      </c>
      <c r="H1068" s="1" t="s">
        <v>63</v>
      </c>
    </row>
    <row r="1069" spans="1:8">
      <c r="A1069" s="1" t="s">
        <v>1525</v>
      </c>
      <c r="B1069" s="1" t="s">
        <v>1282</v>
      </c>
      <c r="C1069" s="1">
        <v>55</v>
      </c>
      <c r="D1069" s="1" t="s">
        <v>55</v>
      </c>
      <c r="E1069" s="1" t="s">
        <v>102</v>
      </c>
      <c r="F1069" s="1" t="s">
        <v>67</v>
      </c>
      <c r="G1069" s="2">
        <v>45381</v>
      </c>
      <c r="H1069" s="1" t="s">
        <v>63</v>
      </c>
    </row>
    <row r="1070" spans="1:8">
      <c r="A1070" s="1" t="s">
        <v>1526</v>
      </c>
      <c r="B1070" s="1" t="s">
        <v>1502</v>
      </c>
      <c r="C1070" s="1">
        <v>18</v>
      </c>
      <c r="D1070" s="1" t="s">
        <v>74</v>
      </c>
      <c r="E1070" s="1" t="s">
        <v>75</v>
      </c>
      <c r="F1070" s="1" t="s">
        <v>76</v>
      </c>
      <c r="G1070" s="2">
        <v>45852</v>
      </c>
      <c r="H1070" s="1" t="s">
        <v>58</v>
      </c>
    </row>
    <row r="1071" spans="1:8">
      <c r="A1071" s="1" t="s">
        <v>1527</v>
      </c>
      <c r="B1071" s="1" t="s">
        <v>868</v>
      </c>
      <c r="C1071" s="1">
        <v>44</v>
      </c>
      <c r="D1071" s="1" t="s">
        <v>74</v>
      </c>
      <c r="E1071" s="1" t="s">
        <v>137</v>
      </c>
      <c r="F1071" s="1" t="s">
        <v>138</v>
      </c>
      <c r="G1071" s="2">
        <v>45737</v>
      </c>
      <c r="H1071" s="1" t="s">
        <v>63</v>
      </c>
    </row>
    <row r="1072" spans="1:8">
      <c r="A1072" s="1" t="s">
        <v>1528</v>
      </c>
      <c r="B1072" s="1" t="s">
        <v>242</v>
      </c>
      <c r="C1072" s="1">
        <v>25</v>
      </c>
      <c r="D1072" s="1" t="s">
        <v>74</v>
      </c>
      <c r="E1072" s="1" t="s">
        <v>61</v>
      </c>
      <c r="F1072" s="1" t="s">
        <v>62</v>
      </c>
      <c r="G1072" s="2">
        <v>45585</v>
      </c>
      <c r="H1072" s="1" t="s">
        <v>58</v>
      </c>
    </row>
    <row r="1073" spans="1:8">
      <c r="A1073" s="1" t="s">
        <v>1529</v>
      </c>
      <c r="B1073" s="1" t="s">
        <v>1370</v>
      </c>
      <c r="C1073" s="1">
        <v>59</v>
      </c>
      <c r="D1073" s="1" t="s">
        <v>55</v>
      </c>
      <c r="E1073" s="1" t="s">
        <v>137</v>
      </c>
      <c r="F1073" s="1" t="s">
        <v>138</v>
      </c>
      <c r="G1073" s="2">
        <v>45441</v>
      </c>
      <c r="H1073" s="1" t="s">
        <v>63</v>
      </c>
    </row>
    <row r="1074" spans="1:8">
      <c r="A1074" s="1" t="s">
        <v>1530</v>
      </c>
      <c r="B1074" s="1" t="s">
        <v>173</v>
      </c>
      <c r="C1074" s="1">
        <v>34</v>
      </c>
      <c r="D1074" s="1" t="s">
        <v>74</v>
      </c>
      <c r="E1074" s="1" t="s">
        <v>128</v>
      </c>
      <c r="F1074" s="1" t="s">
        <v>57</v>
      </c>
      <c r="G1074" s="2">
        <v>45423</v>
      </c>
      <c r="H1074" s="1" t="s">
        <v>63</v>
      </c>
    </row>
    <row r="1075" spans="1:8">
      <c r="A1075" s="1" t="s">
        <v>1531</v>
      </c>
      <c r="B1075" s="1" t="s">
        <v>152</v>
      </c>
      <c r="C1075" s="1">
        <v>26</v>
      </c>
      <c r="D1075" s="1" t="s">
        <v>55</v>
      </c>
      <c r="E1075" s="1" t="s">
        <v>85</v>
      </c>
      <c r="F1075" s="1" t="s">
        <v>86</v>
      </c>
      <c r="G1075" s="2">
        <v>45724</v>
      </c>
      <c r="H1075" s="1" t="s">
        <v>63</v>
      </c>
    </row>
    <row r="1076" spans="1:8">
      <c r="A1076" s="1" t="s">
        <v>1532</v>
      </c>
      <c r="B1076" s="1" t="s">
        <v>871</v>
      </c>
      <c r="C1076" s="1">
        <v>23</v>
      </c>
      <c r="D1076" s="1" t="s">
        <v>74</v>
      </c>
      <c r="E1076" s="1" t="s">
        <v>128</v>
      </c>
      <c r="F1076" s="1" t="s">
        <v>57</v>
      </c>
      <c r="G1076" s="2">
        <v>45350</v>
      </c>
      <c r="H1076" s="1" t="s">
        <v>63</v>
      </c>
    </row>
    <row r="1077" spans="1:8">
      <c r="A1077" s="1" t="s">
        <v>1533</v>
      </c>
      <c r="B1077" s="1" t="s">
        <v>228</v>
      </c>
      <c r="C1077" s="1">
        <v>60</v>
      </c>
      <c r="D1077" s="1" t="s">
        <v>74</v>
      </c>
      <c r="E1077" s="1" t="s">
        <v>105</v>
      </c>
      <c r="F1077" s="1" t="s">
        <v>62</v>
      </c>
      <c r="G1077" s="2">
        <v>45490</v>
      </c>
      <c r="H1077" s="1" t="s">
        <v>58</v>
      </c>
    </row>
    <row r="1078" spans="1:8">
      <c r="A1078" s="1" t="s">
        <v>1534</v>
      </c>
      <c r="B1078" s="1" t="s">
        <v>1234</v>
      </c>
      <c r="C1078" s="1">
        <v>42</v>
      </c>
      <c r="D1078" s="1" t="s">
        <v>55</v>
      </c>
      <c r="E1078" s="1" t="s">
        <v>91</v>
      </c>
      <c r="F1078" s="1" t="s">
        <v>76</v>
      </c>
      <c r="G1078" s="2">
        <v>45506</v>
      </c>
      <c r="H1078" s="1" t="s">
        <v>63</v>
      </c>
    </row>
    <row r="1079" spans="1:8">
      <c r="A1079" s="1" t="s">
        <v>1535</v>
      </c>
      <c r="B1079" s="1" t="s">
        <v>802</v>
      </c>
      <c r="C1079" s="1">
        <v>56</v>
      </c>
      <c r="D1079" s="1" t="s">
        <v>74</v>
      </c>
      <c r="E1079" s="1" t="s">
        <v>116</v>
      </c>
      <c r="F1079" s="1" t="s">
        <v>117</v>
      </c>
      <c r="G1079" s="2">
        <v>45852</v>
      </c>
      <c r="H1079" s="1" t="s">
        <v>58</v>
      </c>
    </row>
    <row r="1080" spans="1:8">
      <c r="A1080" s="1" t="s">
        <v>1536</v>
      </c>
      <c r="B1080" s="1" t="s">
        <v>194</v>
      </c>
      <c r="C1080" s="1">
        <v>45</v>
      </c>
      <c r="D1080" s="1" t="s">
        <v>55</v>
      </c>
      <c r="E1080" s="1" t="s">
        <v>61</v>
      </c>
      <c r="F1080" s="1" t="s">
        <v>62</v>
      </c>
      <c r="G1080" s="2">
        <v>45763</v>
      </c>
      <c r="H1080" s="1" t="s">
        <v>63</v>
      </c>
    </row>
    <row r="1081" spans="1:8">
      <c r="A1081" s="1" t="s">
        <v>1537</v>
      </c>
      <c r="B1081" s="1" t="s">
        <v>60</v>
      </c>
      <c r="C1081" s="1">
        <v>50</v>
      </c>
      <c r="D1081" s="1" t="s">
        <v>55</v>
      </c>
      <c r="E1081" s="1" t="s">
        <v>183</v>
      </c>
      <c r="F1081" s="1" t="s">
        <v>184</v>
      </c>
      <c r="G1081" s="2">
        <v>45538</v>
      </c>
      <c r="H1081" s="1" t="s">
        <v>58</v>
      </c>
    </row>
    <row r="1082" spans="1:8">
      <c r="A1082" s="1" t="s">
        <v>1538</v>
      </c>
      <c r="B1082" s="1" t="s">
        <v>144</v>
      </c>
      <c r="C1082" s="1">
        <v>54</v>
      </c>
      <c r="D1082" s="1" t="s">
        <v>55</v>
      </c>
      <c r="E1082" s="1" t="s">
        <v>94</v>
      </c>
      <c r="F1082" s="1" t="s">
        <v>94</v>
      </c>
      <c r="G1082" s="2">
        <v>45673</v>
      </c>
      <c r="H1082" s="1" t="s">
        <v>58</v>
      </c>
    </row>
    <row r="1083" spans="1:8">
      <c r="A1083" s="1" t="s">
        <v>1539</v>
      </c>
      <c r="B1083" s="1" t="s">
        <v>1341</v>
      </c>
      <c r="C1083" s="1">
        <v>26</v>
      </c>
      <c r="D1083" s="1" t="s">
        <v>74</v>
      </c>
      <c r="E1083" s="1" t="s">
        <v>128</v>
      </c>
      <c r="F1083" s="1" t="s">
        <v>57</v>
      </c>
      <c r="G1083" s="2">
        <v>45530</v>
      </c>
      <c r="H1083" s="1" t="s">
        <v>63</v>
      </c>
    </row>
    <row r="1084" spans="1:8">
      <c r="A1084" s="1" t="s">
        <v>1540</v>
      </c>
      <c r="B1084" s="1" t="s">
        <v>717</v>
      </c>
      <c r="C1084" s="1">
        <v>35</v>
      </c>
      <c r="D1084" s="1" t="s">
        <v>74</v>
      </c>
      <c r="E1084" s="1" t="s">
        <v>70</v>
      </c>
      <c r="F1084" s="1" t="s">
        <v>71</v>
      </c>
      <c r="G1084" s="2">
        <v>45658</v>
      </c>
      <c r="H1084" s="1" t="s">
        <v>63</v>
      </c>
    </row>
    <row r="1085" spans="1:8">
      <c r="A1085" s="1" t="s">
        <v>1541</v>
      </c>
      <c r="B1085" s="1" t="s">
        <v>387</v>
      </c>
      <c r="C1085" s="1">
        <v>38</v>
      </c>
      <c r="D1085" s="1" t="s">
        <v>74</v>
      </c>
      <c r="E1085" s="1" t="s">
        <v>94</v>
      </c>
      <c r="F1085" s="1" t="s">
        <v>94</v>
      </c>
      <c r="G1085" s="2">
        <v>45459</v>
      </c>
      <c r="H1085" s="1" t="s">
        <v>58</v>
      </c>
    </row>
    <row r="1086" spans="1:8">
      <c r="A1086" s="1" t="s">
        <v>1542</v>
      </c>
      <c r="B1086" s="1" t="s">
        <v>96</v>
      </c>
      <c r="C1086" s="1">
        <v>19</v>
      </c>
      <c r="D1086" s="1" t="s">
        <v>55</v>
      </c>
      <c r="E1086" s="1" t="s">
        <v>91</v>
      </c>
      <c r="F1086" s="1" t="s">
        <v>76</v>
      </c>
      <c r="G1086" s="2">
        <v>45851</v>
      </c>
      <c r="H1086" s="1" t="s">
        <v>58</v>
      </c>
    </row>
    <row r="1087" spans="1:8">
      <c r="A1087" s="1" t="s">
        <v>1543</v>
      </c>
      <c r="B1087" s="1" t="s">
        <v>73</v>
      </c>
      <c r="C1087" s="1">
        <v>60</v>
      </c>
      <c r="D1087" s="1" t="s">
        <v>74</v>
      </c>
      <c r="E1087" s="1" t="s">
        <v>105</v>
      </c>
      <c r="F1087" s="1" t="s">
        <v>62</v>
      </c>
      <c r="G1087" s="2">
        <v>45342</v>
      </c>
      <c r="H1087" s="1" t="s">
        <v>63</v>
      </c>
    </row>
    <row r="1088" spans="1:8">
      <c r="A1088" s="1" t="s">
        <v>1544</v>
      </c>
      <c r="B1088" s="1" t="s">
        <v>286</v>
      </c>
      <c r="C1088" s="1">
        <v>55</v>
      </c>
      <c r="D1088" s="1" t="s">
        <v>74</v>
      </c>
      <c r="E1088" s="1" t="s">
        <v>99</v>
      </c>
      <c r="F1088" s="1" t="s">
        <v>76</v>
      </c>
      <c r="G1088" s="2">
        <v>45901</v>
      </c>
      <c r="H1088" s="1" t="s">
        <v>58</v>
      </c>
    </row>
    <row r="1089" spans="1:8">
      <c r="A1089" s="1" t="s">
        <v>1545</v>
      </c>
      <c r="B1089" s="1" t="s">
        <v>783</v>
      </c>
      <c r="C1089" s="1">
        <v>57</v>
      </c>
      <c r="D1089" s="1" t="s">
        <v>55</v>
      </c>
      <c r="E1089" s="1" t="s">
        <v>137</v>
      </c>
      <c r="F1089" s="1" t="s">
        <v>138</v>
      </c>
      <c r="G1089" s="2">
        <v>45671</v>
      </c>
      <c r="H1089" s="1" t="s">
        <v>58</v>
      </c>
    </row>
    <row r="1090" spans="1:8">
      <c r="A1090" s="1" t="s">
        <v>1546</v>
      </c>
      <c r="B1090" s="1" t="s">
        <v>251</v>
      </c>
      <c r="C1090" s="1">
        <v>53</v>
      </c>
      <c r="D1090" s="1" t="s">
        <v>74</v>
      </c>
      <c r="E1090" s="1" t="s">
        <v>137</v>
      </c>
      <c r="F1090" s="1" t="s">
        <v>138</v>
      </c>
      <c r="G1090" s="2">
        <v>45765</v>
      </c>
      <c r="H1090" s="1" t="s">
        <v>63</v>
      </c>
    </row>
    <row r="1091" spans="1:8">
      <c r="A1091" s="1" t="s">
        <v>1547</v>
      </c>
      <c r="B1091" s="1" t="s">
        <v>316</v>
      </c>
      <c r="C1091" s="1">
        <v>60</v>
      </c>
      <c r="D1091" s="1" t="s">
        <v>55</v>
      </c>
      <c r="E1091" s="1" t="s">
        <v>108</v>
      </c>
      <c r="F1091" s="1" t="s">
        <v>76</v>
      </c>
      <c r="G1091" s="2">
        <v>45371</v>
      </c>
      <c r="H1091" s="1" t="s">
        <v>58</v>
      </c>
    </row>
    <row r="1092" spans="1:8">
      <c r="A1092" s="1" t="s">
        <v>1548</v>
      </c>
      <c r="B1092" s="1" t="s">
        <v>1107</v>
      </c>
      <c r="C1092" s="1">
        <v>54</v>
      </c>
      <c r="D1092" s="1" t="s">
        <v>74</v>
      </c>
      <c r="E1092" s="1" t="s">
        <v>91</v>
      </c>
      <c r="F1092" s="1" t="s">
        <v>76</v>
      </c>
      <c r="G1092" s="2">
        <v>45658</v>
      </c>
      <c r="H1092" s="1" t="s">
        <v>63</v>
      </c>
    </row>
    <row r="1093" spans="1:8">
      <c r="A1093" s="1" t="s">
        <v>1549</v>
      </c>
      <c r="B1093" s="1" t="s">
        <v>1039</v>
      </c>
      <c r="C1093" s="1">
        <v>32</v>
      </c>
      <c r="D1093" s="1" t="s">
        <v>55</v>
      </c>
      <c r="E1093" s="1" t="s">
        <v>85</v>
      </c>
      <c r="F1093" s="1" t="s">
        <v>86</v>
      </c>
      <c r="G1093" s="2">
        <v>45752</v>
      </c>
      <c r="H1093" s="1" t="s">
        <v>63</v>
      </c>
    </row>
    <row r="1094" spans="1:8">
      <c r="A1094" s="1" t="s">
        <v>1550</v>
      </c>
      <c r="B1094" s="1" t="s">
        <v>1066</v>
      </c>
      <c r="C1094" s="1">
        <v>45</v>
      </c>
      <c r="D1094" s="1" t="s">
        <v>55</v>
      </c>
      <c r="E1094" s="1" t="s">
        <v>75</v>
      </c>
      <c r="F1094" s="1" t="s">
        <v>76</v>
      </c>
      <c r="G1094" s="2">
        <v>45830</v>
      </c>
      <c r="H1094" s="1" t="s">
        <v>63</v>
      </c>
    </row>
    <row r="1095" spans="1:8">
      <c r="A1095" s="1" t="s">
        <v>1551</v>
      </c>
      <c r="B1095" s="1" t="s">
        <v>753</v>
      </c>
      <c r="C1095" s="1">
        <v>35</v>
      </c>
      <c r="D1095" s="1" t="s">
        <v>55</v>
      </c>
      <c r="E1095" s="1" t="s">
        <v>99</v>
      </c>
      <c r="F1095" s="1" t="s">
        <v>76</v>
      </c>
      <c r="G1095" s="2">
        <v>45743</v>
      </c>
      <c r="H1095" s="1" t="s">
        <v>63</v>
      </c>
    </row>
    <row r="1096" spans="1:8">
      <c r="A1096" s="1" t="s">
        <v>1552</v>
      </c>
      <c r="B1096" s="1" t="s">
        <v>815</v>
      </c>
      <c r="C1096" s="1">
        <v>51</v>
      </c>
      <c r="D1096" s="1" t="s">
        <v>74</v>
      </c>
      <c r="E1096" s="1" t="s">
        <v>102</v>
      </c>
      <c r="F1096" s="1" t="s">
        <v>67</v>
      </c>
      <c r="G1096" s="2">
        <v>45755</v>
      </c>
      <c r="H1096" s="1" t="s">
        <v>63</v>
      </c>
    </row>
    <row r="1097" spans="1:8">
      <c r="A1097" s="1" t="s">
        <v>1553</v>
      </c>
      <c r="B1097" s="1" t="s">
        <v>1435</v>
      </c>
      <c r="C1097" s="1">
        <v>39</v>
      </c>
      <c r="D1097" s="1" t="s">
        <v>55</v>
      </c>
      <c r="E1097" s="1" t="s">
        <v>111</v>
      </c>
      <c r="F1097" s="1" t="s">
        <v>62</v>
      </c>
      <c r="G1097" s="2">
        <v>45769</v>
      </c>
      <c r="H1097" s="1" t="s">
        <v>58</v>
      </c>
    </row>
    <row r="1098" spans="1:8">
      <c r="A1098" s="1" t="s">
        <v>1554</v>
      </c>
      <c r="B1098" s="1" t="s">
        <v>1030</v>
      </c>
      <c r="C1098" s="1">
        <v>28</v>
      </c>
      <c r="D1098" s="1" t="s">
        <v>55</v>
      </c>
      <c r="E1098" s="1" t="s">
        <v>56</v>
      </c>
      <c r="F1098" s="1" t="s">
        <v>57</v>
      </c>
      <c r="G1098" s="2">
        <v>45711</v>
      </c>
      <c r="H1098" s="1" t="s">
        <v>58</v>
      </c>
    </row>
    <row r="1099" spans="1:8">
      <c r="A1099" s="1" t="s">
        <v>1555</v>
      </c>
      <c r="B1099" s="1" t="s">
        <v>1263</v>
      </c>
      <c r="C1099" s="1">
        <v>30</v>
      </c>
      <c r="D1099" s="1" t="s">
        <v>74</v>
      </c>
      <c r="E1099" s="1" t="s">
        <v>102</v>
      </c>
      <c r="F1099" s="1" t="s">
        <v>67</v>
      </c>
      <c r="G1099" s="2">
        <v>45505</v>
      </c>
      <c r="H1099" s="1" t="s">
        <v>63</v>
      </c>
    </row>
    <row r="1100" spans="1:8">
      <c r="A1100" s="1" t="s">
        <v>1556</v>
      </c>
      <c r="B1100" s="1" t="s">
        <v>188</v>
      </c>
      <c r="C1100" s="1">
        <v>21</v>
      </c>
      <c r="D1100" s="1" t="s">
        <v>74</v>
      </c>
      <c r="E1100" s="1" t="s">
        <v>105</v>
      </c>
      <c r="F1100" s="1" t="s">
        <v>62</v>
      </c>
      <c r="G1100" s="2">
        <v>45660</v>
      </c>
      <c r="H1100" s="1" t="s">
        <v>58</v>
      </c>
    </row>
    <row r="1101" spans="1:8">
      <c r="A1101" s="1" t="s">
        <v>1557</v>
      </c>
      <c r="B1101" s="1" t="s">
        <v>413</v>
      </c>
      <c r="C1101" s="1">
        <v>39</v>
      </c>
      <c r="D1101" s="1" t="s">
        <v>55</v>
      </c>
      <c r="E1101" s="1" t="s">
        <v>105</v>
      </c>
      <c r="F1101" s="1" t="s">
        <v>62</v>
      </c>
      <c r="G1101" s="2">
        <v>45405</v>
      </c>
      <c r="H1101" s="1" t="s">
        <v>63</v>
      </c>
    </row>
    <row r="1102" spans="1:8">
      <c r="A1102" s="1" t="s">
        <v>1558</v>
      </c>
      <c r="B1102" s="1" t="s">
        <v>413</v>
      </c>
      <c r="C1102" s="1">
        <v>24</v>
      </c>
      <c r="D1102" s="1" t="s">
        <v>55</v>
      </c>
      <c r="E1102" s="1" t="s">
        <v>61</v>
      </c>
      <c r="F1102" s="1" t="s">
        <v>62</v>
      </c>
      <c r="G1102" s="2">
        <v>45794</v>
      </c>
      <c r="H1102" s="1" t="s">
        <v>63</v>
      </c>
    </row>
    <row r="1103" spans="1:8">
      <c r="A1103" s="1" t="s">
        <v>1559</v>
      </c>
      <c r="B1103" s="1" t="s">
        <v>915</v>
      </c>
      <c r="C1103" s="1">
        <v>60</v>
      </c>
      <c r="D1103" s="1" t="s">
        <v>55</v>
      </c>
      <c r="E1103" s="1" t="s">
        <v>56</v>
      </c>
      <c r="F1103" s="1" t="s">
        <v>57</v>
      </c>
      <c r="G1103" s="2">
        <v>45927</v>
      </c>
      <c r="H1103" s="1" t="s">
        <v>58</v>
      </c>
    </row>
    <row r="1104" spans="1:8">
      <c r="A1104" s="1" t="s">
        <v>1560</v>
      </c>
      <c r="B1104" s="1" t="s">
        <v>1257</v>
      </c>
      <c r="C1104" s="1">
        <v>41</v>
      </c>
      <c r="D1104" s="1" t="s">
        <v>55</v>
      </c>
      <c r="E1104" s="1" t="s">
        <v>56</v>
      </c>
      <c r="F1104" s="1" t="s">
        <v>57</v>
      </c>
      <c r="G1104" s="2">
        <v>45879</v>
      </c>
      <c r="H1104" s="1" t="s">
        <v>63</v>
      </c>
    </row>
    <row r="1105" spans="1:8">
      <c r="A1105" s="1" t="s">
        <v>1561</v>
      </c>
      <c r="B1105" s="1" t="s">
        <v>197</v>
      </c>
      <c r="C1105" s="1">
        <v>21</v>
      </c>
      <c r="D1105" s="1" t="s">
        <v>74</v>
      </c>
      <c r="E1105" s="1" t="s">
        <v>137</v>
      </c>
      <c r="F1105" s="1" t="s">
        <v>138</v>
      </c>
      <c r="G1105" s="2">
        <v>45602</v>
      </c>
      <c r="H1105" s="1" t="s">
        <v>63</v>
      </c>
    </row>
    <row r="1106" spans="1:8">
      <c r="A1106" s="1" t="s">
        <v>1562</v>
      </c>
      <c r="B1106" s="1" t="s">
        <v>442</v>
      </c>
      <c r="C1106" s="1">
        <v>45</v>
      </c>
      <c r="D1106" s="1" t="s">
        <v>74</v>
      </c>
      <c r="E1106" s="1" t="s">
        <v>210</v>
      </c>
      <c r="F1106" s="1" t="s">
        <v>211</v>
      </c>
      <c r="G1106" s="2">
        <v>45760</v>
      </c>
      <c r="H1106" s="1" t="s">
        <v>63</v>
      </c>
    </row>
    <row r="1107" spans="1:8">
      <c r="A1107" s="1" t="s">
        <v>1563</v>
      </c>
      <c r="B1107" s="1" t="s">
        <v>1066</v>
      </c>
      <c r="C1107" s="1">
        <v>32</v>
      </c>
      <c r="D1107" s="1" t="s">
        <v>74</v>
      </c>
      <c r="E1107" s="1" t="s">
        <v>70</v>
      </c>
      <c r="F1107" s="1" t="s">
        <v>71</v>
      </c>
      <c r="G1107" s="2">
        <v>45335</v>
      </c>
      <c r="H1107" s="1" t="s">
        <v>63</v>
      </c>
    </row>
    <row r="1108" spans="1:8">
      <c r="A1108" s="1" t="s">
        <v>1564</v>
      </c>
      <c r="B1108" s="1" t="s">
        <v>1030</v>
      </c>
      <c r="C1108" s="1">
        <v>18</v>
      </c>
      <c r="D1108" s="1" t="s">
        <v>55</v>
      </c>
      <c r="E1108" s="1" t="s">
        <v>102</v>
      </c>
      <c r="F1108" s="1" t="s">
        <v>67</v>
      </c>
      <c r="G1108" s="2">
        <v>45706</v>
      </c>
      <c r="H1108" s="1" t="s">
        <v>63</v>
      </c>
    </row>
    <row r="1109" spans="1:8">
      <c r="A1109" s="1" t="s">
        <v>1565</v>
      </c>
      <c r="B1109" s="1" t="s">
        <v>417</v>
      </c>
      <c r="C1109" s="1">
        <v>20</v>
      </c>
      <c r="D1109" s="1" t="s">
        <v>74</v>
      </c>
      <c r="E1109" s="1" t="s">
        <v>210</v>
      </c>
      <c r="F1109" s="1" t="s">
        <v>211</v>
      </c>
      <c r="G1109" s="2">
        <v>45537</v>
      </c>
      <c r="H1109" s="1" t="s">
        <v>63</v>
      </c>
    </row>
    <row r="1110" spans="1:8">
      <c r="A1110" s="1" t="s">
        <v>1566</v>
      </c>
      <c r="B1110" s="1" t="s">
        <v>1148</v>
      </c>
      <c r="C1110" s="1">
        <v>31</v>
      </c>
      <c r="D1110" s="1" t="s">
        <v>55</v>
      </c>
      <c r="E1110" s="1" t="s">
        <v>81</v>
      </c>
      <c r="F1110" s="1" t="s">
        <v>82</v>
      </c>
      <c r="G1110" s="2">
        <v>45375</v>
      </c>
      <c r="H1110" s="1" t="s">
        <v>63</v>
      </c>
    </row>
    <row r="1111" spans="1:8">
      <c r="A1111" s="1" t="s">
        <v>1567</v>
      </c>
      <c r="B1111" s="1" t="s">
        <v>956</v>
      </c>
      <c r="C1111" s="1">
        <v>55</v>
      </c>
      <c r="D1111" s="1" t="s">
        <v>74</v>
      </c>
      <c r="E1111" s="1" t="s">
        <v>70</v>
      </c>
      <c r="F1111" s="1" t="s">
        <v>71</v>
      </c>
      <c r="G1111" s="2">
        <v>45498</v>
      </c>
      <c r="H1111" s="1" t="s">
        <v>63</v>
      </c>
    </row>
    <row r="1112" spans="1:8">
      <c r="A1112" s="1" t="s">
        <v>1568</v>
      </c>
      <c r="B1112" s="1" t="s">
        <v>186</v>
      </c>
      <c r="C1112" s="1">
        <v>18</v>
      </c>
      <c r="D1112" s="1" t="s">
        <v>74</v>
      </c>
      <c r="E1112" s="1" t="s">
        <v>210</v>
      </c>
      <c r="F1112" s="1" t="s">
        <v>211</v>
      </c>
      <c r="G1112" s="2">
        <v>45442</v>
      </c>
      <c r="H1112" s="1" t="s">
        <v>58</v>
      </c>
    </row>
    <row r="1113" spans="1:8">
      <c r="A1113" s="1" t="s">
        <v>1569</v>
      </c>
      <c r="B1113" s="1" t="s">
        <v>518</v>
      </c>
      <c r="C1113" s="1">
        <v>55</v>
      </c>
      <c r="D1113" s="1" t="s">
        <v>74</v>
      </c>
      <c r="E1113" s="1" t="s">
        <v>108</v>
      </c>
      <c r="F1113" s="1" t="s">
        <v>76</v>
      </c>
      <c r="G1113" s="2">
        <v>45959</v>
      </c>
      <c r="H1113" s="1" t="s">
        <v>58</v>
      </c>
    </row>
    <row r="1114" spans="1:8">
      <c r="A1114" s="1" t="s">
        <v>1570</v>
      </c>
      <c r="B1114" s="1" t="s">
        <v>1163</v>
      </c>
      <c r="C1114" s="1">
        <v>55</v>
      </c>
      <c r="D1114" s="1" t="s">
        <v>74</v>
      </c>
      <c r="E1114" s="1" t="s">
        <v>66</v>
      </c>
      <c r="F1114" s="1" t="s">
        <v>67</v>
      </c>
      <c r="G1114" s="2">
        <v>45819</v>
      </c>
      <c r="H1114" s="1" t="s">
        <v>63</v>
      </c>
    </row>
    <row r="1115" spans="1:8">
      <c r="A1115" s="1" t="s">
        <v>1571</v>
      </c>
      <c r="B1115" s="1" t="s">
        <v>704</v>
      </c>
      <c r="C1115" s="1">
        <v>38</v>
      </c>
      <c r="D1115" s="1" t="s">
        <v>55</v>
      </c>
      <c r="E1115" s="1" t="s">
        <v>108</v>
      </c>
      <c r="F1115" s="1" t="s">
        <v>76</v>
      </c>
      <c r="G1115" s="2">
        <v>45456</v>
      </c>
      <c r="H1115" s="1" t="s">
        <v>58</v>
      </c>
    </row>
    <row r="1116" spans="1:8">
      <c r="A1116" s="1" t="s">
        <v>1572</v>
      </c>
      <c r="B1116" s="1" t="s">
        <v>1095</v>
      </c>
      <c r="C1116" s="1">
        <v>46</v>
      </c>
      <c r="D1116" s="1" t="s">
        <v>74</v>
      </c>
      <c r="E1116" s="1" t="s">
        <v>105</v>
      </c>
      <c r="F1116" s="1" t="s">
        <v>62</v>
      </c>
      <c r="G1116" s="2">
        <v>45436</v>
      </c>
      <c r="H1116" s="1" t="s">
        <v>58</v>
      </c>
    </row>
    <row r="1117" spans="1:8">
      <c r="A1117" s="1" t="s">
        <v>1573</v>
      </c>
      <c r="B1117" s="1" t="s">
        <v>533</v>
      </c>
      <c r="C1117" s="1">
        <v>22</v>
      </c>
      <c r="D1117" s="1" t="s">
        <v>55</v>
      </c>
      <c r="E1117" s="1" t="s">
        <v>111</v>
      </c>
      <c r="F1117" s="1" t="s">
        <v>62</v>
      </c>
      <c r="G1117" s="2">
        <v>45328</v>
      </c>
      <c r="H1117" s="1" t="s">
        <v>63</v>
      </c>
    </row>
    <row r="1118" spans="1:8">
      <c r="A1118" s="1" t="s">
        <v>1574</v>
      </c>
      <c r="B1118" s="1" t="s">
        <v>794</v>
      </c>
      <c r="C1118" s="1">
        <v>27</v>
      </c>
      <c r="D1118" s="1" t="s">
        <v>74</v>
      </c>
      <c r="E1118" s="1" t="s">
        <v>91</v>
      </c>
      <c r="F1118" s="1" t="s">
        <v>76</v>
      </c>
      <c r="G1118" s="2">
        <v>45624</v>
      </c>
      <c r="H1118" s="1" t="s">
        <v>58</v>
      </c>
    </row>
    <row r="1119" spans="1:8">
      <c r="A1119" s="1" t="s">
        <v>1575</v>
      </c>
      <c r="B1119" s="1" t="s">
        <v>293</v>
      </c>
      <c r="C1119" s="1">
        <v>45</v>
      </c>
      <c r="D1119" s="1" t="s">
        <v>55</v>
      </c>
      <c r="E1119" s="1" t="s">
        <v>105</v>
      </c>
      <c r="F1119" s="1" t="s">
        <v>62</v>
      </c>
      <c r="G1119" s="2">
        <v>45694</v>
      </c>
      <c r="H1119" s="1" t="s">
        <v>63</v>
      </c>
    </row>
    <row r="1120" spans="1:8">
      <c r="A1120" s="1" t="s">
        <v>1576</v>
      </c>
      <c r="B1120" s="1" t="s">
        <v>1577</v>
      </c>
      <c r="C1120" s="1">
        <v>38</v>
      </c>
      <c r="D1120" s="1" t="s">
        <v>74</v>
      </c>
      <c r="E1120" s="1" t="s">
        <v>75</v>
      </c>
      <c r="F1120" s="1" t="s">
        <v>76</v>
      </c>
      <c r="G1120" s="2">
        <v>45705</v>
      </c>
      <c r="H1120" s="1" t="s">
        <v>63</v>
      </c>
    </row>
    <row r="1121" spans="1:8">
      <c r="A1121" s="1" t="s">
        <v>1578</v>
      </c>
      <c r="B1121" s="1" t="s">
        <v>1068</v>
      </c>
      <c r="C1121" s="1">
        <v>24</v>
      </c>
      <c r="D1121" s="1" t="s">
        <v>74</v>
      </c>
      <c r="E1121" s="1" t="s">
        <v>75</v>
      </c>
      <c r="F1121" s="1" t="s">
        <v>76</v>
      </c>
      <c r="G1121" s="2">
        <v>45336</v>
      </c>
      <c r="H1121" s="1" t="s">
        <v>63</v>
      </c>
    </row>
    <row r="1122" spans="1:8">
      <c r="A1122" s="1" t="s">
        <v>1579</v>
      </c>
      <c r="B1122" s="1" t="s">
        <v>1414</v>
      </c>
      <c r="C1122" s="1">
        <v>20</v>
      </c>
      <c r="D1122" s="1" t="s">
        <v>55</v>
      </c>
      <c r="E1122" s="1" t="s">
        <v>137</v>
      </c>
      <c r="F1122" s="1" t="s">
        <v>138</v>
      </c>
      <c r="G1122" s="2">
        <v>45693</v>
      </c>
      <c r="H1122" s="1" t="s">
        <v>63</v>
      </c>
    </row>
    <row r="1123" spans="1:8">
      <c r="A1123" s="1" t="s">
        <v>1580</v>
      </c>
      <c r="B1123" s="1" t="s">
        <v>331</v>
      </c>
      <c r="C1123" s="1">
        <v>37</v>
      </c>
      <c r="D1123" s="1" t="s">
        <v>55</v>
      </c>
      <c r="E1123" s="1" t="s">
        <v>99</v>
      </c>
      <c r="F1123" s="1" t="s">
        <v>76</v>
      </c>
      <c r="G1123" s="2">
        <v>45497</v>
      </c>
      <c r="H1123" s="1" t="s">
        <v>58</v>
      </c>
    </row>
    <row r="1124" spans="1:8">
      <c r="A1124" s="1" t="s">
        <v>1581</v>
      </c>
      <c r="B1124" s="1" t="s">
        <v>349</v>
      </c>
      <c r="C1124" s="1">
        <v>36</v>
      </c>
      <c r="D1124" s="1" t="s">
        <v>74</v>
      </c>
      <c r="E1124" s="1" t="s">
        <v>102</v>
      </c>
      <c r="F1124" s="1" t="s">
        <v>67</v>
      </c>
      <c r="G1124" s="2">
        <v>45353</v>
      </c>
      <c r="H1124" s="1" t="s">
        <v>63</v>
      </c>
    </row>
    <row r="1125" spans="1:8">
      <c r="A1125" s="1" t="s">
        <v>1582</v>
      </c>
      <c r="B1125" s="1" t="s">
        <v>223</v>
      </c>
      <c r="C1125" s="1">
        <v>52</v>
      </c>
      <c r="D1125" s="1" t="s">
        <v>74</v>
      </c>
      <c r="E1125" s="1" t="s">
        <v>81</v>
      </c>
      <c r="F1125" s="1" t="s">
        <v>82</v>
      </c>
      <c r="G1125" s="2">
        <v>45711</v>
      </c>
      <c r="H1125" s="1" t="s">
        <v>63</v>
      </c>
    </row>
    <row r="1126" spans="1:8">
      <c r="A1126" s="1" t="s">
        <v>1583</v>
      </c>
      <c r="B1126" s="1" t="s">
        <v>919</v>
      </c>
      <c r="C1126" s="1">
        <v>21</v>
      </c>
      <c r="D1126" s="1" t="s">
        <v>55</v>
      </c>
      <c r="E1126" s="1" t="s">
        <v>81</v>
      </c>
      <c r="F1126" s="1" t="s">
        <v>82</v>
      </c>
      <c r="G1126" s="2">
        <v>45759</v>
      </c>
      <c r="H1126" s="1" t="s">
        <v>63</v>
      </c>
    </row>
    <row r="1127" spans="1:8">
      <c r="A1127" s="1" t="s">
        <v>1584</v>
      </c>
      <c r="B1127" s="1" t="s">
        <v>192</v>
      </c>
      <c r="C1127" s="1">
        <v>22</v>
      </c>
      <c r="D1127" s="1" t="s">
        <v>55</v>
      </c>
      <c r="E1127" s="1" t="s">
        <v>183</v>
      </c>
      <c r="F1127" s="1" t="s">
        <v>184</v>
      </c>
      <c r="G1127" s="2">
        <v>45310</v>
      </c>
      <c r="H1127" s="1" t="s">
        <v>63</v>
      </c>
    </row>
    <row r="1128" spans="1:8">
      <c r="A1128" s="1" t="s">
        <v>1585</v>
      </c>
      <c r="B1128" s="1" t="s">
        <v>276</v>
      </c>
      <c r="C1128" s="1">
        <v>18</v>
      </c>
      <c r="D1128" s="1" t="s">
        <v>74</v>
      </c>
      <c r="E1128" s="1" t="s">
        <v>85</v>
      </c>
      <c r="F1128" s="1" t="s">
        <v>86</v>
      </c>
      <c r="G1128" s="2">
        <v>45656</v>
      </c>
      <c r="H1128" s="1" t="s">
        <v>58</v>
      </c>
    </row>
    <row r="1129" spans="1:8">
      <c r="A1129" s="1" t="s">
        <v>1586</v>
      </c>
      <c r="B1129" s="1" t="s">
        <v>182</v>
      </c>
      <c r="C1129" s="1">
        <v>21</v>
      </c>
      <c r="D1129" s="1" t="s">
        <v>55</v>
      </c>
      <c r="E1129" s="1" t="s">
        <v>105</v>
      </c>
      <c r="F1129" s="1" t="s">
        <v>62</v>
      </c>
      <c r="G1129" s="2">
        <v>45591</v>
      </c>
      <c r="H1129" s="1" t="s">
        <v>63</v>
      </c>
    </row>
    <row r="1130" spans="1:8">
      <c r="A1130" s="1" t="s">
        <v>1587</v>
      </c>
      <c r="B1130" s="1" t="s">
        <v>215</v>
      </c>
      <c r="C1130" s="1">
        <v>29</v>
      </c>
      <c r="D1130" s="1" t="s">
        <v>55</v>
      </c>
      <c r="E1130" s="1" t="s">
        <v>81</v>
      </c>
      <c r="F1130" s="1" t="s">
        <v>82</v>
      </c>
      <c r="G1130" s="2">
        <v>45298</v>
      </c>
      <c r="H1130" s="1" t="s">
        <v>58</v>
      </c>
    </row>
    <row r="1131" spans="1:8">
      <c r="A1131" s="1" t="s">
        <v>1588</v>
      </c>
      <c r="B1131" s="1" t="s">
        <v>1463</v>
      </c>
      <c r="C1131" s="1">
        <v>44</v>
      </c>
      <c r="D1131" s="1" t="s">
        <v>55</v>
      </c>
      <c r="E1131" s="1" t="s">
        <v>102</v>
      </c>
      <c r="F1131" s="1" t="s">
        <v>67</v>
      </c>
      <c r="G1131" s="2">
        <v>45719</v>
      </c>
      <c r="H1131" s="1" t="s">
        <v>63</v>
      </c>
    </row>
    <row r="1132" spans="1:8">
      <c r="A1132" s="1" t="s">
        <v>1589</v>
      </c>
      <c r="B1132" s="1" t="s">
        <v>882</v>
      </c>
      <c r="C1132" s="1">
        <v>59</v>
      </c>
      <c r="D1132" s="1" t="s">
        <v>55</v>
      </c>
      <c r="E1132" s="1" t="s">
        <v>210</v>
      </c>
      <c r="F1132" s="1" t="s">
        <v>211</v>
      </c>
      <c r="G1132" s="2">
        <v>45408</v>
      </c>
      <c r="H1132" s="1" t="s">
        <v>58</v>
      </c>
    </row>
    <row r="1133" spans="1:8">
      <c r="A1133" s="1" t="s">
        <v>1590</v>
      </c>
      <c r="B1133" s="1" t="s">
        <v>1066</v>
      </c>
      <c r="C1133" s="1">
        <v>40</v>
      </c>
      <c r="D1133" s="1" t="s">
        <v>55</v>
      </c>
      <c r="E1133" s="1" t="s">
        <v>120</v>
      </c>
      <c r="F1133" s="1" t="s">
        <v>121</v>
      </c>
      <c r="G1133" s="2">
        <v>45871</v>
      </c>
      <c r="H1133" s="1" t="s">
        <v>58</v>
      </c>
    </row>
    <row r="1134" spans="1:8">
      <c r="A1134" s="1" t="s">
        <v>1591</v>
      </c>
      <c r="B1134" s="1" t="s">
        <v>1066</v>
      </c>
      <c r="C1134" s="1">
        <v>42</v>
      </c>
      <c r="D1134" s="1" t="s">
        <v>55</v>
      </c>
      <c r="E1134" s="1" t="s">
        <v>99</v>
      </c>
      <c r="F1134" s="1" t="s">
        <v>76</v>
      </c>
      <c r="G1134" s="2">
        <v>45798</v>
      </c>
      <c r="H1134" s="1" t="s">
        <v>58</v>
      </c>
    </row>
    <row r="1135" spans="1:8">
      <c r="A1135" s="1" t="s">
        <v>1592</v>
      </c>
      <c r="B1135" s="1" t="s">
        <v>557</v>
      </c>
      <c r="C1135" s="1">
        <v>38</v>
      </c>
      <c r="D1135" s="1" t="s">
        <v>55</v>
      </c>
      <c r="E1135" s="1" t="s">
        <v>111</v>
      </c>
      <c r="F1135" s="1" t="s">
        <v>62</v>
      </c>
      <c r="G1135" s="2">
        <v>45837</v>
      </c>
      <c r="H1135" s="1" t="s">
        <v>58</v>
      </c>
    </row>
    <row r="1136" spans="1:8">
      <c r="A1136" s="1" t="s">
        <v>1593</v>
      </c>
      <c r="B1136" s="1" t="s">
        <v>693</v>
      </c>
      <c r="C1136" s="1">
        <v>41</v>
      </c>
      <c r="D1136" s="1" t="s">
        <v>55</v>
      </c>
      <c r="E1136" s="1" t="s">
        <v>85</v>
      </c>
      <c r="F1136" s="1" t="s">
        <v>86</v>
      </c>
      <c r="G1136" s="2">
        <v>45616</v>
      </c>
      <c r="H1136" s="1" t="s">
        <v>63</v>
      </c>
    </row>
    <row r="1137" spans="1:8">
      <c r="A1137" s="1" t="s">
        <v>1594</v>
      </c>
      <c r="B1137" s="1" t="s">
        <v>207</v>
      </c>
      <c r="C1137" s="1">
        <v>42</v>
      </c>
      <c r="D1137" s="1" t="s">
        <v>55</v>
      </c>
      <c r="E1137" s="1" t="s">
        <v>91</v>
      </c>
      <c r="F1137" s="1" t="s">
        <v>76</v>
      </c>
      <c r="G1137" s="2">
        <v>45346</v>
      </c>
      <c r="H1137" s="1" t="s">
        <v>63</v>
      </c>
    </row>
    <row r="1138" spans="1:8">
      <c r="A1138" s="1" t="s">
        <v>1595</v>
      </c>
      <c r="B1138" s="1" t="s">
        <v>826</v>
      </c>
      <c r="C1138" s="1">
        <v>49</v>
      </c>
      <c r="D1138" s="1" t="s">
        <v>55</v>
      </c>
      <c r="E1138" s="1" t="s">
        <v>102</v>
      </c>
      <c r="F1138" s="1" t="s">
        <v>67</v>
      </c>
      <c r="G1138" s="2">
        <v>45333</v>
      </c>
      <c r="H1138" s="1" t="s">
        <v>58</v>
      </c>
    </row>
    <row r="1139" spans="1:8">
      <c r="A1139" s="1" t="s">
        <v>1596</v>
      </c>
      <c r="B1139" s="1" t="s">
        <v>286</v>
      </c>
      <c r="C1139" s="1">
        <v>49</v>
      </c>
      <c r="D1139" s="1" t="s">
        <v>55</v>
      </c>
      <c r="E1139" s="1" t="s">
        <v>61</v>
      </c>
      <c r="F1139" s="1" t="s">
        <v>62</v>
      </c>
      <c r="G1139" s="2">
        <v>45588</v>
      </c>
      <c r="H1139" s="1" t="s">
        <v>63</v>
      </c>
    </row>
    <row r="1140" spans="1:8">
      <c r="A1140" s="1" t="s">
        <v>1597</v>
      </c>
      <c r="B1140" s="1" t="s">
        <v>60</v>
      </c>
      <c r="C1140" s="1">
        <v>22</v>
      </c>
      <c r="D1140" s="1" t="s">
        <v>74</v>
      </c>
      <c r="E1140" s="1" t="s">
        <v>91</v>
      </c>
      <c r="F1140" s="1" t="s">
        <v>76</v>
      </c>
      <c r="G1140" s="2">
        <v>45522</v>
      </c>
      <c r="H1140" s="1" t="s">
        <v>58</v>
      </c>
    </row>
    <row r="1141" spans="1:8">
      <c r="A1141" s="1" t="s">
        <v>1598</v>
      </c>
      <c r="B1141" s="1" t="s">
        <v>272</v>
      </c>
      <c r="C1141" s="1">
        <v>53</v>
      </c>
      <c r="D1141" s="1" t="s">
        <v>55</v>
      </c>
      <c r="E1141" s="1" t="s">
        <v>128</v>
      </c>
      <c r="F1141" s="1" t="s">
        <v>57</v>
      </c>
      <c r="G1141" s="2">
        <v>45744</v>
      </c>
      <c r="H1141" s="1" t="s">
        <v>63</v>
      </c>
    </row>
    <row r="1142" spans="1:8">
      <c r="A1142" s="1" t="s">
        <v>1599</v>
      </c>
      <c r="B1142" s="1" t="s">
        <v>1398</v>
      </c>
      <c r="C1142" s="1">
        <v>59</v>
      </c>
      <c r="D1142" s="1" t="s">
        <v>55</v>
      </c>
      <c r="E1142" s="1" t="s">
        <v>111</v>
      </c>
      <c r="F1142" s="1" t="s">
        <v>62</v>
      </c>
      <c r="G1142" s="2">
        <v>45685</v>
      </c>
      <c r="H1142" s="1" t="s">
        <v>58</v>
      </c>
    </row>
    <row r="1143" spans="1:8">
      <c r="A1143" s="1" t="s">
        <v>1600</v>
      </c>
      <c r="B1143" s="1" t="s">
        <v>734</v>
      </c>
      <c r="C1143" s="1">
        <v>59</v>
      </c>
      <c r="D1143" s="1" t="s">
        <v>55</v>
      </c>
      <c r="E1143" s="1" t="s">
        <v>70</v>
      </c>
      <c r="F1143" s="1" t="s">
        <v>71</v>
      </c>
      <c r="G1143" s="2">
        <v>45813</v>
      </c>
      <c r="H1143" s="1" t="s">
        <v>63</v>
      </c>
    </row>
    <row r="1144" spans="1:8">
      <c r="A1144" s="1" t="s">
        <v>1601</v>
      </c>
      <c r="B1144" s="1" t="s">
        <v>472</v>
      </c>
      <c r="C1144" s="1">
        <v>56</v>
      </c>
      <c r="D1144" s="1" t="s">
        <v>55</v>
      </c>
      <c r="E1144" s="1" t="s">
        <v>85</v>
      </c>
      <c r="F1144" s="1" t="s">
        <v>86</v>
      </c>
      <c r="G1144" s="2">
        <v>45649</v>
      </c>
      <c r="H1144" s="1" t="s">
        <v>63</v>
      </c>
    </row>
    <row r="1145" spans="1:8">
      <c r="A1145" s="1" t="s">
        <v>1602</v>
      </c>
      <c r="B1145" s="1" t="s">
        <v>1137</v>
      </c>
      <c r="C1145" s="1">
        <v>33</v>
      </c>
      <c r="D1145" s="1" t="s">
        <v>74</v>
      </c>
      <c r="E1145" s="1" t="s">
        <v>111</v>
      </c>
      <c r="F1145" s="1" t="s">
        <v>62</v>
      </c>
      <c r="G1145" s="2">
        <v>45735</v>
      </c>
      <c r="H1145" s="1" t="s">
        <v>63</v>
      </c>
    </row>
    <row r="1146" spans="1:8">
      <c r="A1146" s="1" t="s">
        <v>1603</v>
      </c>
      <c r="B1146" s="1" t="s">
        <v>225</v>
      </c>
      <c r="C1146" s="1">
        <v>50</v>
      </c>
      <c r="D1146" s="1" t="s">
        <v>55</v>
      </c>
      <c r="E1146" s="1" t="s">
        <v>81</v>
      </c>
      <c r="F1146" s="1" t="s">
        <v>82</v>
      </c>
      <c r="G1146" s="2">
        <v>45419</v>
      </c>
      <c r="H1146" s="1" t="s">
        <v>63</v>
      </c>
    </row>
    <row r="1147" spans="1:8">
      <c r="A1147" s="1" t="s">
        <v>1604</v>
      </c>
      <c r="B1147" s="1" t="s">
        <v>175</v>
      </c>
      <c r="C1147" s="1">
        <v>38</v>
      </c>
      <c r="D1147" s="1" t="s">
        <v>74</v>
      </c>
      <c r="E1147" s="1" t="s">
        <v>85</v>
      </c>
      <c r="F1147" s="1" t="s">
        <v>86</v>
      </c>
      <c r="G1147" s="2">
        <v>45696</v>
      </c>
      <c r="H1147" s="1" t="s">
        <v>63</v>
      </c>
    </row>
    <row r="1148" spans="1:8">
      <c r="A1148" s="1" t="s">
        <v>1605</v>
      </c>
      <c r="B1148" s="1" t="s">
        <v>1404</v>
      </c>
      <c r="C1148" s="1">
        <v>26</v>
      </c>
      <c r="D1148" s="1" t="s">
        <v>55</v>
      </c>
      <c r="E1148" s="1" t="s">
        <v>61</v>
      </c>
      <c r="F1148" s="1" t="s">
        <v>62</v>
      </c>
      <c r="G1148" s="2">
        <v>45683</v>
      </c>
      <c r="H1148" s="1" t="s">
        <v>63</v>
      </c>
    </row>
    <row r="1149" spans="1:8">
      <c r="A1149" s="1" t="s">
        <v>1606</v>
      </c>
      <c r="B1149" s="1" t="s">
        <v>1163</v>
      </c>
      <c r="C1149" s="1">
        <v>23</v>
      </c>
      <c r="D1149" s="1" t="s">
        <v>74</v>
      </c>
      <c r="E1149" s="1" t="s">
        <v>85</v>
      </c>
      <c r="F1149" s="1" t="s">
        <v>86</v>
      </c>
      <c r="G1149" s="2">
        <v>45484</v>
      </c>
      <c r="H1149" s="1" t="s">
        <v>63</v>
      </c>
    </row>
    <row r="1150" spans="1:8">
      <c r="A1150" s="1" t="s">
        <v>1607</v>
      </c>
      <c r="B1150" s="1" t="s">
        <v>182</v>
      </c>
      <c r="C1150" s="1">
        <v>52</v>
      </c>
      <c r="D1150" s="1" t="s">
        <v>55</v>
      </c>
      <c r="E1150" s="1" t="s">
        <v>102</v>
      </c>
      <c r="F1150" s="1" t="s">
        <v>67</v>
      </c>
      <c r="G1150" s="2">
        <v>45895</v>
      </c>
      <c r="H1150" s="1" t="s">
        <v>63</v>
      </c>
    </row>
    <row r="1151" spans="1:8">
      <c r="A1151" s="1" t="s">
        <v>1608</v>
      </c>
      <c r="B1151" s="1" t="s">
        <v>197</v>
      </c>
      <c r="C1151" s="1">
        <v>56</v>
      </c>
      <c r="D1151" s="1" t="s">
        <v>55</v>
      </c>
      <c r="E1151" s="1" t="s">
        <v>116</v>
      </c>
      <c r="F1151" s="1" t="s">
        <v>117</v>
      </c>
      <c r="G1151" s="2">
        <v>45369</v>
      </c>
      <c r="H1151" s="1" t="s">
        <v>63</v>
      </c>
    </row>
    <row r="1152" spans="1:8">
      <c r="A1152" s="1" t="s">
        <v>1609</v>
      </c>
      <c r="B1152" s="1" t="s">
        <v>258</v>
      </c>
      <c r="C1152" s="1">
        <v>39</v>
      </c>
      <c r="D1152" s="1" t="s">
        <v>55</v>
      </c>
      <c r="E1152" s="1" t="s">
        <v>70</v>
      </c>
      <c r="F1152" s="1" t="s">
        <v>71</v>
      </c>
      <c r="G1152" s="2">
        <v>45376</v>
      </c>
      <c r="H1152" s="1" t="s">
        <v>58</v>
      </c>
    </row>
    <row r="1153" spans="1:8">
      <c r="A1153" s="1" t="s">
        <v>1610</v>
      </c>
      <c r="B1153" s="1" t="s">
        <v>73</v>
      </c>
      <c r="C1153" s="1">
        <v>58</v>
      </c>
      <c r="D1153" s="1" t="s">
        <v>55</v>
      </c>
      <c r="E1153" s="1" t="s">
        <v>99</v>
      </c>
      <c r="F1153" s="1" t="s">
        <v>76</v>
      </c>
      <c r="G1153" s="2">
        <v>45321</v>
      </c>
      <c r="H1153" s="1" t="s">
        <v>63</v>
      </c>
    </row>
    <row r="1154" spans="1:8">
      <c r="A1154" s="1" t="s">
        <v>1611</v>
      </c>
      <c r="B1154" s="1" t="s">
        <v>234</v>
      </c>
      <c r="C1154" s="1">
        <v>22</v>
      </c>
      <c r="D1154" s="1" t="s">
        <v>55</v>
      </c>
      <c r="E1154" s="1" t="s">
        <v>66</v>
      </c>
      <c r="F1154" s="1" t="s">
        <v>67</v>
      </c>
      <c r="G1154" s="2">
        <v>45340</v>
      </c>
      <c r="H1154" s="1" t="s">
        <v>58</v>
      </c>
    </row>
    <row r="1155" spans="1:8">
      <c r="A1155" s="1" t="s">
        <v>1612</v>
      </c>
      <c r="B1155" s="1" t="s">
        <v>270</v>
      </c>
      <c r="C1155" s="1">
        <v>59</v>
      </c>
      <c r="D1155" s="1" t="s">
        <v>74</v>
      </c>
      <c r="E1155" s="1" t="s">
        <v>85</v>
      </c>
      <c r="F1155" s="1" t="s">
        <v>86</v>
      </c>
      <c r="G1155" s="2">
        <v>45436</v>
      </c>
      <c r="H1155" s="1" t="s">
        <v>63</v>
      </c>
    </row>
    <row r="1156" spans="1:8">
      <c r="A1156" s="1" t="s">
        <v>1613</v>
      </c>
      <c r="B1156" s="1" t="s">
        <v>65</v>
      </c>
      <c r="C1156" s="1">
        <v>40</v>
      </c>
      <c r="D1156" s="1" t="s">
        <v>55</v>
      </c>
      <c r="E1156" s="1" t="s">
        <v>120</v>
      </c>
      <c r="F1156" s="1" t="s">
        <v>121</v>
      </c>
      <c r="G1156" s="2">
        <v>45360</v>
      </c>
      <c r="H1156" s="1" t="s">
        <v>63</v>
      </c>
    </row>
    <row r="1157" spans="1:8">
      <c r="A1157" s="1" t="s">
        <v>1614</v>
      </c>
      <c r="B1157" s="1" t="s">
        <v>813</v>
      </c>
      <c r="C1157" s="1">
        <v>34</v>
      </c>
      <c r="D1157" s="1" t="s">
        <v>74</v>
      </c>
      <c r="E1157" s="1" t="s">
        <v>116</v>
      </c>
      <c r="F1157" s="1" t="s">
        <v>117</v>
      </c>
      <c r="G1157" s="2">
        <v>45349</v>
      </c>
      <c r="H1157" s="1" t="s">
        <v>63</v>
      </c>
    </row>
    <row r="1158" spans="1:8">
      <c r="A1158" s="1" t="s">
        <v>1615</v>
      </c>
      <c r="B1158" s="1" t="s">
        <v>561</v>
      </c>
      <c r="C1158" s="1">
        <v>29</v>
      </c>
      <c r="D1158" s="1" t="s">
        <v>74</v>
      </c>
      <c r="E1158" s="1" t="s">
        <v>137</v>
      </c>
      <c r="F1158" s="1" t="s">
        <v>138</v>
      </c>
      <c r="G1158" s="2">
        <v>45865</v>
      </c>
      <c r="H1158" s="1" t="s">
        <v>58</v>
      </c>
    </row>
    <row r="1159" spans="1:8">
      <c r="A1159" s="1" t="s">
        <v>1616</v>
      </c>
      <c r="B1159" s="1" t="s">
        <v>173</v>
      </c>
      <c r="C1159" s="1">
        <v>40</v>
      </c>
      <c r="D1159" s="1" t="s">
        <v>55</v>
      </c>
      <c r="E1159" s="1" t="s">
        <v>137</v>
      </c>
      <c r="F1159" s="1" t="s">
        <v>138</v>
      </c>
      <c r="G1159" s="2">
        <v>45770</v>
      </c>
      <c r="H1159" s="1" t="s">
        <v>58</v>
      </c>
    </row>
    <row r="1160" spans="1:8">
      <c r="A1160" s="1" t="s">
        <v>1617</v>
      </c>
      <c r="B1160" s="1" t="s">
        <v>98</v>
      </c>
      <c r="C1160" s="1">
        <v>33</v>
      </c>
      <c r="D1160" s="1" t="s">
        <v>55</v>
      </c>
      <c r="E1160" s="1" t="s">
        <v>94</v>
      </c>
      <c r="F1160" s="1" t="s">
        <v>94</v>
      </c>
      <c r="G1160" s="2">
        <v>45736</v>
      </c>
      <c r="H1160" s="1" t="s">
        <v>63</v>
      </c>
    </row>
    <row r="1161" spans="1:8">
      <c r="A1161" s="1" t="s">
        <v>1618</v>
      </c>
      <c r="B1161" s="1" t="s">
        <v>274</v>
      </c>
      <c r="C1161" s="1">
        <v>20</v>
      </c>
      <c r="D1161" s="1" t="s">
        <v>55</v>
      </c>
      <c r="E1161" s="1" t="s">
        <v>85</v>
      </c>
      <c r="F1161" s="1" t="s">
        <v>86</v>
      </c>
      <c r="G1161" s="2">
        <v>45587</v>
      </c>
      <c r="H1161" s="1" t="s">
        <v>63</v>
      </c>
    </row>
    <row r="1162" spans="1:8">
      <c r="A1162" s="1" t="s">
        <v>1619</v>
      </c>
      <c r="B1162" s="1" t="s">
        <v>1111</v>
      </c>
      <c r="C1162" s="1">
        <v>47</v>
      </c>
      <c r="D1162" s="1" t="s">
        <v>55</v>
      </c>
      <c r="E1162" s="1" t="s">
        <v>137</v>
      </c>
      <c r="F1162" s="1" t="s">
        <v>138</v>
      </c>
      <c r="G1162" s="2">
        <v>45462</v>
      </c>
      <c r="H1162" s="1" t="s">
        <v>58</v>
      </c>
    </row>
    <row r="1163" spans="1:8">
      <c r="A1163" s="1" t="s">
        <v>1620</v>
      </c>
      <c r="B1163" s="1" t="s">
        <v>488</v>
      </c>
      <c r="C1163" s="1">
        <v>39</v>
      </c>
      <c r="D1163" s="1" t="s">
        <v>55</v>
      </c>
      <c r="E1163" s="1" t="s">
        <v>85</v>
      </c>
      <c r="F1163" s="1" t="s">
        <v>86</v>
      </c>
      <c r="G1163" s="2">
        <v>45866</v>
      </c>
      <c r="H1163" s="1" t="s">
        <v>63</v>
      </c>
    </row>
    <row r="1164" spans="1:8">
      <c r="A1164" s="1" t="s">
        <v>1621</v>
      </c>
      <c r="B1164" s="1" t="s">
        <v>238</v>
      </c>
      <c r="C1164" s="1">
        <v>26</v>
      </c>
      <c r="D1164" s="1" t="s">
        <v>55</v>
      </c>
      <c r="E1164" s="1" t="s">
        <v>210</v>
      </c>
      <c r="F1164" s="1" t="s">
        <v>211</v>
      </c>
      <c r="G1164" s="2">
        <v>45438</v>
      </c>
      <c r="H1164" s="1" t="s">
        <v>63</v>
      </c>
    </row>
    <row r="1165" spans="1:8">
      <c r="A1165" s="1" t="s">
        <v>1622</v>
      </c>
      <c r="B1165" s="1" t="s">
        <v>376</v>
      </c>
      <c r="C1165" s="1">
        <v>46</v>
      </c>
      <c r="D1165" s="1" t="s">
        <v>55</v>
      </c>
      <c r="E1165" s="1" t="s">
        <v>66</v>
      </c>
      <c r="F1165" s="1" t="s">
        <v>67</v>
      </c>
      <c r="G1165" s="2">
        <v>45775</v>
      </c>
      <c r="H1165" s="1" t="s">
        <v>63</v>
      </c>
    </row>
    <row r="1166" spans="1:8">
      <c r="A1166" s="1" t="s">
        <v>1623</v>
      </c>
      <c r="B1166" s="1" t="s">
        <v>717</v>
      </c>
      <c r="C1166" s="1">
        <v>54</v>
      </c>
      <c r="D1166" s="1" t="s">
        <v>55</v>
      </c>
      <c r="E1166" s="1" t="s">
        <v>137</v>
      </c>
      <c r="F1166" s="1" t="s">
        <v>138</v>
      </c>
      <c r="G1166" s="2">
        <v>45597</v>
      </c>
      <c r="H1166" s="1" t="s">
        <v>58</v>
      </c>
    </row>
    <row r="1167" spans="1:8">
      <c r="A1167" s="1" t="s">
        <v>1624</v>
      </c>
      <c r="B1167" s="1" t="s">
        <v>772</v>
      </c>
      <c r="C1167" s="1">
        <v>40</v>
      </c>
      <c r="D1167" s="1" t="s">
        <v>74</v>
      </c>
      <c r="E1167" s="1" t="s">
        <v>66</v>
      </c>
      <c r="F1167" s="1" t="s">
        <v>67</v>
      </c>
      <c r="G1167" s="2">
        <v>45944</v>
      </c>
      <c r="H1167" s="1" t="s">
        <v>58</v>
      </c>
    </row>
    <row r="1168" spans="1:8">
      <c r="A1168" s="1" t="s">
        <v>1625</v>
      </c>
      <c r="B1168" s="1" t="s">
        <v>444</v>
      </c>
      <c r="C1168" s="1">
        <v>30</v>
      </c>
      <c r="D1168" s="1" t="s">
        <v>74</v>
      </c>
      <c r="E1168" s="1" t="s">
        <v>111</v>
      </c>
      <c r="F1168" s="1" t="s">
        <v>62</v>
      </c>
      <c r="G1168" s="2">
        <v>45900</v>
      </c>
      <c r="H1168" s="1" t="s">
        <v>58</v>
      </c>
    </row>
    <row r="1169" spans="1:8">
      <c r="A1169" s="1" t="s">
        <v>1626</v>
      </c>
      <c r="B1169" s="1" t="s">
        <v>154</v>
      </c>
      <c r="C1169" s="1">
        <v>49</v>
      </c>
      <c r="D1169" s="1" t="s">
        <v>74</v>
      </c>
      <c r="E1169" s="1" t="s">
        <v>116</v>
      </c>
      <c r="F1169" s="1" t="s">
        <v>117</v>
      </c>
      <c r="G1169" s="2">
        <v>45737</v>
      </c>
      <c r="H1169" s="1" t="s">
        <v>63</v>
      </c>
    </row>
    <row r="1170" spans="1:8">
      <c r="A1170" s="1" t="s">
        <v>1627</v>
      </c>
      <c r="B1170" s="1" t="s">
        <v>316</v>
      </c>
      <c r="C1170" s="1">
        <v>40</v>
      </c>
      <c r="D1170" s="1" t="s">
        <v>55</v>
      </c>
      <c r="E1170" s="1" t="s">
        <v>61</v>
      </c>
      <c r="F1170" s="1" t="s">
        <v>62</v>
      </c>
      <c r="G1170" s="2">
        <v>45512</v>
      </c>
      <c r="H1170" s="1" t="s">
        <v>58</v>
      </c>
    </row>
    <row r="1171" spans="1:8">
      <c r="A1171" s="1" t="s">
        <v>1628</v>
      </c>
      <c r="B1171" s="1" t="s">
        <v>462</v>
      </c>
      <c r="C1171" s="1">
        <v>34</v>
      </c>
      <c r="D1171" s="1" t="s">
        <v>55</v>
      </c>
      <c r="E1171" s="1" t="s">
        <v>210</v>
      </c>
      <c r="F1171" s="1" t="s">
        <v>211</v>
      </c>
      <c r="G1171" s="2">
        <v>45846</v>
      </c>
      <c r="H1171" s="1" t="s">
        <v>58</v>
      </c>
    </row>
    <row r="1172" spans="1:8">
      <c r="A1172" s="1" t="s">
        <v>1629</v>
      </c>
      <c r="B1172" s="1" t="s">
        <v>898</v>
      </c>
      <c r="C1172" s="1">
        <v>57</v>
      </c>
      <c r="D1172" s="1" t="s">
        <v>55</v>
      </c>
      <c r="E1172" s="1" t="s">
        <v>116</v>
      </c>
      <c r="F1172" s="1" t="s">
        <v>117</v>
      </c>
      <c r="G1172" s="2">
        <v>45669</v>
      </c>
      <c r="H1172" s="1" t="s">
        <v>58</v>
      </c>
    </row>
    <row r="1173" spans="1:8">
      <c r="A1173" s="1" t="s">
        <v>1630</v>
      </c>
      <c r="B1173" s="1" t="s">
        <v>628</v>
      </c>
      <c r="C1173" s="1">
        <v>38</v>
      </c>
      <c r="D1173" s="1" t="s">
        <v>55</v>
      </c>
      <c r="E1173" s="1" t="s">
        <v>111</v>
      </c>
      <c r="F1173" s="1" t="s">
        <v>62</v>
      </c>
      <c r="G1173" s="2">
        <v>45911</v>
      </c>
      <c r="H1173" s="1" t="s">
        <v>58</v>
      </c>
    </row>
    <row r="1174" spans="1:8">
      <c r="A1174" s="1" t="s">
        <v>1631</v>
      </c>
      <c r="B1174" s="1" t="s">
        <v>347</v>
      </c>
      <c r="C1174" s="1">
        <v>19</v>
      </c>
      <c r="D1174" s="1" t="s">
        <v>55</v>
      </c>
      <c r="E1174" s="1" t="s">
        <v>61</v>
      </c>
      <c r="F1174" s="1" t="s">
        <v>62</v>
      </c>
      <c r="G1174" s="2">
        <v>45557</v>
      </c>
      <c r="H1174" s="1" t="s">
        <v>63</v>
      </c>
    </row>
    <row r="1175" spans="1:8">
      <c r="A1175" s="1" t="s">
        <v>1632</v>
      </c>
      <c r="B1175" s="1" t="s">
        <v>1313</v>
      </c>
      <c r="C1175" s="1">
        <v>54</v>
      </c>
      <c r="D1175" s="1" t="s">
        <v>74</v>
      </c>
      <c r="E1175" s="1" t="s">
        <v>111</v>
      </c>
      <c r="F1175" s="1" t="s">
        <v>62</v>
      </c>
      <c r="G1175" s="2">
        <v>45386</v>
      </c>
      <c r="H1175" s="1" t="s">
        <v>58</v>
      </c>
    </row>
    <row r="1176" spans="1:8">
      <c r="A1176" s="1" t="s">
        <v>1633</v>
      </c>
      <c r="B1176" s="1" t="s">
        <v>320</v>
      </c>
      <c r="C1176" s="1">
        <v>23</v>
      </c>
      <c r="D1176" s="1" t="s">
        <v>74</v>
      </c>
      <c r="E1176" s="1" t="s">
        <v>99</v>
      </c>
      <c r="F1176" s="1" t="s">
        <v>76</v>
      </c>
      <c r="G1176" s="2">
        <v>45553</v>
      </c>
      <c r="H1176" s="1" t="s">
        <v>58</v>
      </c>
    </row>
    <row r="1177" spans="1:8">
      <c r="A1177" s="1" t="s">
        <v>1634</v>
      </c>
      <c r="B1177" s="1" t="s">
        <v>922</v>
      </c>
      <c r="C1177" s="1">
        <v>35</v>
      </c>
      <c r="D1177" s="1" t="s">
        <v>55</v>
      </c>
      <c r="E1177" s="1" t="s">
        <v>102</v>
      </c>
      <c r="F1177" s="1" t="s">
        <v>67</v>
      </c>
      <c r="G1177" s="2">
        <v>45362</v>
      </c>
      <c r="H1177" s="1" t="s">
        <v>63</v>
      </c>
    </row>
    <row r="1178" spans="1:8">
      <c r="A1178" s="1" t="s">
        <v>1635</v>
      </c>
      <c r="B1178" s="1" t="s">
        <v>1377</v>
      </c>
      <c r="C1178" s="1">
        <v>47</v>
      </c>
      <c r="D1178" s="1" t="s">
        <v>55</v>
      </c>
      <c r="E1178" s="1" t="s">
        <v>105</v>
      </c>
      <c r="F1178" s="1" t="s">
        <v>62</v>
      </c>
      <c r="G1178" s="2">
        <v>45510</v>
      </c>
      <c r="H1178" s="1" t="s">
        <v>58</v>
      </c>
    </row>
    <row r="1179" spans="1:8">
      <c r="A1179" s="1" t="s">
        <v>1636</v>
      </c>
      <c r="B1179" s="1" t="s">
        <v>314</v>
      </c>
      <c r="C1179" s="1">
        <v>39</v>
      </c>
      <c r="D1179" s="1" t="s">
        <v>55</v>
      </c>
      <c r="E1179" s="1" t="s">
        <v>210</v>
      </c>
      <c r="F1179" s="1" t="s">
        <v>211</v>
      </c>
      <c r="G1179" s="2">
        <v>45824</v>
      </c>
      <c r="H1179" s="1" t="s">
        <v>58</v>
      </c>
    </row>
    <row r="1180" spans="1:8">
      <c r="A1180" s="1" t="s">
        <v>1637</v>
      </c>
      <c r="B1180" s="1" t="s">
        <v>148</v>
      </c>
      <c r="C1180" s="1">
        <v>50</v>
      </c>
      <c r="D1180" s="1" t="s">
        <v>55</v>
      </c>
      <c r="E1180" s="1" t="s">
        <v>105</v>
      </c>
      <c r="F1180" s="1" t="s">
        <v>62</v>
      </c>
      <c r="G1180" s="2">
        <v>45383</v>
      </c>
      <c r="H1180" s="1" t="s">
        <v>63</v>
      </c>
    </row>
    <row r="1181" spans="1:8">
      <c r="A1181" s="1" t="s">
        <v>1638</v>
      </c>
      <c r="B1181" s="1" t="s">
        <v>150</v>
      </c>
      <c r="C1181" s="1">
        <v>47</v>
      </c>
      <c r="D1181" s="1" t="s">
        <v>55</v>
      </c>
      <c r="E1181" s="1" t="s">
        <v>102</v>
      </c>
      <c r="F1181" s="1" t="s">
        <v>67</v>
      </c>
      <c r="G1181" s="2">
        <v>45418</v>
      </c>
      <c r="H1181" s="1" t="s">
        <v>63</v>
      </c>
    </row>
    <row r="1182" spans="1:8">
      <c r="A1182" s="1" t="s">
        <v>1639</v>
      </c>
      <c r="B1182" s="1" t="s">
        <v>480</v>
      </c>
      <c r="C1182" s="1">
        <v>34</v>
      </c>
      <c r="D1182" s="1" t="s">
        <v>55</v>
      </c>
      <c r="E1182" s="1" t="s">
        <v>102</v>
      </c>
      <c r="F1182" s="1" t="s">
        <v>67</v>
      </c>
      <c r="G1182" s="2">
        <v>45371</v>
      </c>
      <c r="H1182" s="1" t="s">
        <v>63</v>
      </c>
    </row>
    <row r="1183" spans="1:8">
      <c r="A1183" s="1" t="s">
        <v>1640</v>
      </c>
      <c r="B1183" s="1" t="s">
        <v>150</v>
      </c>
      <c r="C1183" s="1">
        <v>60</v>
      </c>
      <c r="D1183" s="1" t="s">
        <v>55</v>
      </c>
      <c r="E1183" s="1" t="s">
        <v>111</v>
      </c>
      <c r="F1183" s="1" t="s">
        <v>62</v>
      </c>
      <c r="G1183" s="2">
        <v>45529</v>
      </c>
      <c r="H1183" s="1" t="s">
        <v>63</v>
      </c>
    </row>
    <row r="1184" spans="1:8">
      <c r="A1184" s="1" t="s">
        <v>1641</v>
      </c>
      <c r="B1184" s="1" t="s">
        <v>339</v>
      </c>
      <c r="C1184" s="1">
        <v>49</v>
      </c>
      <c r="D1184" s="1" t="s">
        <v>74</v>
      </c>
      <c r="E1184" s="1" t="s">
        <v>105</v>
      </c>
      <c r="F1184" s="1" t="s">
        <v>62</v>
      </c>
      <c r="G1184" s="2">
        <v>45663</v>
      </c>
      <c r="H1184" s="1" t="s">
        <v>63</v>
      </c>
    </row>
    <row r="1185" spans="1:8">
      <c r="A1185" s="1" t="s">
        <v>1642</v>
      </c>
      <c r="B1185" s="1" t="s">
        <v>376</v>
      </c>
      <c r="C1185" s="1">
        <v>59</v>
      </c>
      <c r="D1185" s="1" t="s">
        <v>74</v>
      </c>
      <c r="E1185" s="1" t="s">
        <v>128</v>
      </c>
      <c r="F1185" s="1" t="s">
        <v>57</v>
      </c>
      <c r="G1185" s="2">
        <v>45777</v>
      </c>
      <c r="H1185" s="1" t="s">
        <v>58</v>
      </c>
    </row>
    <row r="1186" spans="1:8">
      <c r="A1186" s="1" t="s">
        <v>1643</v>
      </c>
      <c r="B1186" s="1" t="s">
        <v>308</v>
      </c>
      <c r="C1186" s="1">
        <v>31</v>
      </c>
      <c r="D1186" s="1" t="s">
        <v>74</v>
      </c>
      <c r="E1186" s="1" t="s">
        <v>99</v>
      </c>
      <c r="F1186" s="1" t="s">
        <v>76</v>
      </c>
      <c r="G1186" s="2">
        <v>45316</v>
      </c>
      <c r="H1186" s="1" t="s">
        <v>63</v>
      </c>
    </row>
    <row r="1187" spans="1:8">
      <c r="A1187" s="1" t="s">
        <v>1644</v>
      </c>
      <c r="B1187" s="1" t="s">
        <v>107</v>
      </c>
      <c r="C1187" s="1">
        <v>27</v>
      </c>
      <c r="D1187" s="1" t="s">
        <v>55</v>
      </c>
      <c r="E1187" s="1" t="s">
        <v>111</v>
      </c>
      <c r="F1187" s="1" t="s">
        <v>62</v>
      </c>
      <c r="G1187" s="2">
        <v>45447</v>
      </c>
      <c r="H1187" s="1" t="s">
        <v>63</v>
      </c>
    </row>
    <row r="1188" spans="1:8">
      <c r="A1188" s="1" t="s">
        <v>1645</v>
      </c>
      <c r="B1188" s="1" t="s">
        <v>503</v>
      </c>
      <c r="C1188" s="1">
        <v>53</v>
      </c>
      <c r="D1188" s="1" t="s">
        <v>55</v>
      </c>
      <c r="E1188" s="1" t="s">
        <v>66</v>
      </c>
      <c r="F1188" s="1" t="s">
        <v>67</v>
      </c>
      <c r="G1188" s="2">
        <v>45808</v>
      </c>
      <c r="H1188" s="1" t="s">
        <v>63</v>
      </c>
    </row>
    <row r="1189" spans="1:8">
      <c r="A1189" s="1" t="s">
        <v>1646</v>
      </c>
      <c r="B1189" s="1" t="s">
        <v>719</v>
      </c>
      <c r="C1189" s="1">
        <v>51</v>
      </c>
      <c r="D1189" s="1" t="s">
        <v>55</v>
      </c>
      <c r="E1189" s="1" t="s">
        <v>94</v>
      </c>
      <c r="F1189" s="1" t="s">
        <v>94</v>
      </c>
      <c r="G1189" s="2">
        <v>45923</v>
      </c>
      <c r="H1189" s="1" t="s">
        <v>63</v>
      </c>
    </row>
    <row r="1190" spans="1:8">
      <c r="A1190" s="1" t="s">
        <v>1647</v>
      </c>
      <c r="B1190" s="1" t="s">
        <v>188</v>
      </c>
      <c r="C1190" s="1">
        <v>26</v>
      </c>
      <c r="D1190" s="1" t="s">
        <v>55</v>
      </c>
      <c r="E1190" s="1" t="s">
        <v>102</v>
      </c>
      <c r="F1190" s="1" t="s">
        <v>67</v>
      </c>
      <c r="G1190" s="2">
        <v>45821</v>
      </c>
      <c r="H1190" s="1" t="s">
        <v>58</v>
      </c>
    </row>
    <row r="1191" spans="1:8">
      <c r="A1191" s="1" t="s">
        <v>1648</v>
      </c>
      <c r="B1191" s="1" t="s">
        <v>444</v>
      </c>
      <c r="C1191" s="1">
        <v>59</v>
      </c>
      <c r="D1191" s="1" t="s">
        <v>55</v>
      </c>
      <c r="E1191" s="1" t="s">
        <v>61</v>
      </c>
      <c r="F1191" s="1" t="s">
        <v>62</v>
      </c>
      <c r="G1191" s="2">
        <v>45348</v>
      </c>
      <c r="H1191" s="1" t="s">
        <v>63</v>
      </c>
    </row>
    <row r="1192" spans="1:8">
      <c r="A1192" s="1" t="s">
        <v>1649</v>
      </c>
      <c r="B1192" s="1" t="s">
        <v>1183</v>
      </c>
      <c r="C1192" s="1">
        <v>45</v>
      </c>
      <c r="D1192" s="1" t="s">
        <v>74</v>
      </c>
      <c r="E1192" s="1" t="s">
        <v>111</v>
      </c>
      <c r="F1192" s="1" t="s">
        <v>62</v>
      </c>
      <c r="G1192" s="2">
        <v>45896</v>
      </c>
      <c r="H1192" s="1" t="s">
        <v>63</v>
      </c>
    </row>
    <row r="1193" spans="1:8">
      <c r="A1193" s="1" t="s">
        <v>1650</v>
      </c>
      <c r="B1193" s="1" t="s">
        <v>407</v>
      </c>
      <c r="C1193" s="1">
        <v>28</v>
      </c>
      <c r="D1193" s="1" t="s">
        <v>74</v>
      </c>
      <c r="E1193" s="1" t="s">
        <v>56</v>
      </c>
      <c r="F1193" s="1" t="s">
        <v>57</v>
      </c>
      <c r="G1193" s="2">
        <v>45310</v>
      </c>
      <c r="H1193" s="1" t="s">
        <v>63</v>
      </c>
    </row>
    <row r="1194" spans="1:8">
      <c r="A1194" s="1" t="s">
        <v>1651</v>
      </c>
      <c r="B1194" s="1" t="s">
        <v>1652</v>
      </c>
      <c r="C1194" s="1">
        <v>31</v>
      </c>
      <c r="D1194" s="1" t="s">
        <v>55</v>
      </c>
      <c r="E1194" s="1" t="s">
        <v>85</v>
      </c>
      <c r="F1194" s="1" t="s">
        <v>86</v>
      </c>
      <c r="G1194" s="2">
        <v>45675</v>
      </c>
      <c r="H1194" s="1" t="s">
        <v>58</v>
      </c>
    </row>
    <row r="1195" spans="1:8">
      <c r="A1195" s="1" t="s">
        <v>1653</v>
      </c>
      <c r="B1195" s="1" t="s">
        <v>856</v>
      </c>
      <c r="C1195" s="1">
        <v>56</v>
      </c>
      <c r="D1195" s="1" t="s">
        <v>55</v>
      </c>
      <c r="E1195" s="1" t="s">
        <v>56</v>
      </c>
      <c r="F1195" s="1" t="s">
        <v>57</v>
      </c>
      <c r="G1195" s="2">
        <v>45484</v>
      </c>
      <c r="H1195" s="1" t="s">
        <v>58</v>
      </c>
    </row>
    <row r="1196" spans="1:8">
      <c r="A1196" s="1" t="s">
        <v>1654</v>
      </c>
      <c r="B1196" s="1" t="s">
        <v>1313</v>
      </c>
      <c r="C1196" s="1">
        <v>36</v>
      </c>
      <c r="D1196" s="1" t="s">
        <v>74</v>
      </c>
      <c r="E1196" s="1" t="s">
        <v>70</v>
      </c>
      <c r="F1196" s="1" t="s">
        <v>71</v>
      </c>
      <c r="G1196" s="2">
        <v>45528</v>
      </c>
      <c r="H1196" s="1" t="s">
        <v>58</v>
      </c>
    </row>
    <row r="1197" spans="1:8">
      <c r="A1197" s="1" t="s">
        <v>1655</v>
      </c>
      <c r="B1197" s="1" t="s">
        <v>144</v>
      </c>
      <c r="C1197" s="1">
        <v>32</v>
      </c>
      <c r="D1197" s="1" t="s">
        <v>55</v>
      </c>
      <c r="E1197" s="1" t="s">
        <v>183</v>
      </c>
      <c r="F1197" s="1" t="s">
        <v>184</v>
      </c>
      <c r="G1197" s="2">
        <v>45678</v>
      </c>
      <c r="H1197" s="1" t="s">
        <v>63</v>
      </c>
    </row>
    <row r="1198" spans="1:8">
      <c r="A1198" s="1" t="s">
        <v>1656</v>
      </c>
      <c r="B1198" s="1" t="s">
        <v>813</v>
      </c>
      <c r="C1198" s="1">
        <v>45</v>
      </c>
      <c r="D1198" s="1" t="s">
        <v>55</v>
      </c>
      <c r="E1198" s="1" t="s">
        <v>183</v>
      </c>
      <c r="F1198" s="1" t="s">
        <v>184</v>
      </c>
      <c r="G1198" s="2">
        <v>45717</v>
      </c>
      <c r="H1198" s="1" t="s">
        <v>58</v>
      </c>
    </row>
    <row r="1199" spans="1:8">
      <c r="A1199" s="1" t="s">
        <v>1657</v>
      </c>
      <c r="B1199" s="1" t="s">
        <v>559</v>
      </c>
      <c r="C1199" s="1">
        <v>41</v>
      </c>
      <c r="D1199" s="1" t="s">
        <v>55</v>
      </c>
      <c r="E1199" s="1" t="s">
        <v>75</v>
      </c>
      <c r="F1199" s="1" t="s">
        <v>76</v>
      </c>
      <c r="G1199" s="2">
        <v>45568</v>
      </c>
      <c r="H1199" s="1" t="s">
        <v>58</v>
      </c>
    </row>
    <row r="1200" spans="1:8">
      <c r="A1200" s="1" t="s">
        <v>1658</v>
      </c>
      <c r="B1200" s="1" t="s">
        <v>197</v>
      </c>
      <c r="C1200" s="1">
        <v>25</v>
      </c>
      <c r="D1200" s="1" t="s">
        <v>74</v>
      </c>
      <c r="E1200" s="1" t="s">
        <v>108</v>
      </c>
      <c r="F1200" s="1" t="s">
        <v>76</v>
      </c>
      <c r="G1200" s="2">
        <v>45518</v>
      </c>
      <c r="H1200" s="1" t="s">
        <v>63</v>
      </c>
    </row>
    <row r="1201" spans="1:8">
      <c r="A1201" s="1" t="s">
        <v>1659</v>
      </c>
      <c r="B1201" s="1" t="s">
        <v>1163</v>
      </c>
      <c r="C1201" s="1">
        <v>60</v>
      </c>
      <c r="D1201" s="1" t="s">
        <v>74</v>
      </c>
      <c r="E1201" s="1" t="s">
        <v>99</v>
      </c>
      <c r="F1201" s="1" t="s">
        <v>76</v>
      </c>
      <c r="G1201" s="2">
        <v>45843</v>
      </c>
      <c r="H1201" s="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7072-2157-4292-A761-915A4A292042}">
  <dimension ref="A1:G101"/>
  <sheetViews>
    <sheetView workbookViewId="0">
      <selection activeCell="K18" sqref="K18"/>
    </sheetView>
  </sheetViews>
  <sheetFormatPr defaultRowHeight="15"/>
  <cols>
    <col min="1" max="1" width="10.7109375" bestFit="1" customWidth="1"/>
    <col min="2" max="2" width="15.42578125" bestFit="1" customWidth="1"/>
    <col min="3" max="3" width="23.85546875" bestFit="1" customWidth="1"/>
    <col min="4" max="4" width="15.42578125" bestFit="1" customWidth="1"/>
    <col min="5" max="5" width="8.28515625" bestFit="1" customWidth="1"/>
    <col min="6" max="6" width="12.42578125" bestFit="1" customWidth="1"/>
    <col min="7" max="7" width="12.7109375" bestFit="1" customWidth="1"/>
  </cols>
  <sheetData>
    <row r="1" spans="1:7">
      <c r="A1" t="s">
        <v>3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12</v>
      </c>
    </row>
    <row r="2" spans="1:7">
      <c r="A2" s="1" t="s">
        <v>1660</v>
      </c>
      <c r="B2" s="1" t="s">
        <v>1661</v>
      </c>
      <c r="C2" s="1" t="s">
        <v>1662</v>
      </c>
      <c r="D2" s="1" t="s">
        <v>1661</v>
      </c>
      <c r="E2" s="1" t="s">
        <v>1663</v>
      </c>
      <c r="F2" s="1">
        <v>799</v>
      </c>
      <c r="G2" s="1">
        <v>547</v>
      </c>
    </row>
    <row r="3" spans="1:7">
      <c r="A3" s="1" t="s">
        <v>1664</v>
      </c>
      <c r="B3" s="1" t="s">
        <v>1661</v>
      </c>
      <c r="C3" s="1" t="s">
        <v>1662</v>
      </c>
      <c r="D3" s="1" t="s">
        <v>1661</v>
      </c>
      <c r="E3" s="1" t="s">
        <v>1665</v>
      </c>
      <c r="F3" s="1">
        <v>999</v>
      </c>
      <c r="G3" s="1">
        <v>590</v>
      </c>
    </row>
    <row r="4" spans="1:7">
      <c r="A4" s="1" t="s">
        <v>1666</v>
      </c>
      <c r="B4" s="1" t="s">
        <v>1661</v>
      </c>
      <c r="C4" s="1" t="s">
        <v>1662</v>
      </c>
      <c r="D4" s="1" t="s">
        <v>1661</v>
      </c>
      <c r="E4" s="1" t="s">
        <v>1667</v>
      </c>
      <c r="F4" s="1">
        <v>399</v>
      </c>
      <c r="G4" s="1">
        <v>307</v>
      </c>
    </row>
    <row r="5" spans="1:7">
      <c r="A5" s="1" t="s">
        <v>1668</v>
      </c>
      <c r="B5" s="1" t="s">
        <v>1661</v>
      </c>
      <c r="C5" s="1" t="s">
        <v>1662</v>
      </c>
      <c r="D5" s="1" t="s">
        <v>1661</v>
      </c>
      <c r="E5" s="1" t="s">
        <v>1669</v>
      </c>
      <c r="F5" s="1">
        <v>8999</v>
      </c>
      <c r="G5" s="1">
        <v>5059</v>
      </c>
    </row>
    <row r="6" spans="1:7">
      <c r="A6" s="1" t="s">
        <v>1670</v>
      </c>
      <c r="B6" s="1" t="s">
        <v>1671</v>
      </c>
      <c r="C6" s="1" t="s">
        <v>1662</v>
      </c>
      <c r="D6" s="1" t="s">
        <v>1671</v>
      </c>
      <c r="E6" s="1" t="s">
        <v>1672</v>
      </c>
      <c r="F6" s="1">
        <v>599</v>
      </c>
      <c r="G6" s="1">
        <v>426</v>
      </c>
    </row>
    <row r="7" spans="1:7">
      <c r="A7" s="1" t="s">
        <v>1673</v>
      </c>
      <c r="B7" s="1" t="s">
        <v>1671</v>
      </c>
      <c r="C7" s="1" t="s">
        <v>1662</v>
      </c>
      <c r="D7" s="1" t="s">
        <v>1671</v>
      </c>
      <c r="E7" s="1" t="s">
        <v>1667</v>
      </c>
      <c r="F7" s="1">
        <v>399</v>
      </c>
      <c r="G7" s="1">
        <v>221</v>
      </c>
    </row>
    <row r="8" spans="1:7">
      <c r="A8" s="1" t="s">
        <v>1674</v>
      </c>
      <c r="B8" s="1" t="s">
        <v>1671</v>
      </c>
      <c r="C8" s="1" t="s">
        <v>1662</v>
      </c>
      <c r="D8" s="1" t="s">
        <v>1671</v>
      </c>
      <c r="E8" s="1" t="s">
        <v>1675</v>
      </c>
      <c r="F8" s="1">
        <v>599</v>
      </c>
      <c r="G8" s="1">
        <v>470</v>
      </c>
    </row>
    <row r="9" spans="1:7">
      <c r="A9" s="1" t="s">
        <v>1676</v>
      </c>
      <c r="B9" s="1" t="s">
        <v>1671</v>
      </c>
      <c r="C9" s="1" t="s">
        <v>1662</v>
      </c>
      <c r="D9" s="1" t="s">
        <v>1671</v>
      </c>
      <c r="E9" s="1" t="s">
        <v>1677</v>
      </c>
      <c r="F9" s="1">
        <v>299</v>
      </c>
      <c r="G9" s="1">
        <v>197</v>
      </c>
    </row>
    <row r="10" spans="1:7">
      <c r="A10" s="1" t="s">
        <v>1678</v>
      </c>
      <c r="B10" s="1" t="s">
        <v>1679</v>
      </c>
      <c r="C10" s="1" t="s">
        <v>1662</v>
      </c>
      <c r="D10" s="1" t="s">
        <v>1679</v>
      </c>
      <c r="E10" s="1" t="s">
        <v>1669</v>
      </c>
      <c r="F10" s="1">
        <v>4999</v>
      </c>
      <c r="G10" s="1">
        <v>2853</v>
      </c>
    </row>
    <row r="11" spans="1:7">
      <c r="A11" s="1" t="s">
        <v>1680</v>
      </c>
      <c r="B11" s="1" t="s">
        <v>1679</v>
      </c>
      <c r="C11" s="1" t="s">
        <v>1662</v>
      </c>
      <c r="D11" s="1" t="s">
        <v>1679</v>
      </c>
      <c r="E11" s="1" t="s">
        <v>1675</v>
      </c>
      <c r="F11" s="1">
        <v>2499</v>
      </c>
      <c r="G11" s="1">
        <v>2030</v>
      </c>
    </row>
    <row r="12" spans="1:7">
      <c r="A12" s="1" t="s">
        <v>1681</v>
      </c>
      <c r="B12" s="1" t="s">
        <v>1679</v>
      </c>
      <c r="C12" s="1" t="s">
        <v>1662</v>
      </c>
      <c r="D12" s="1" t="s">
        <v>1679</v>
      </c>
      <c r="E12" s="1" t="s">
        <v>1672</v>
      </c>
      <c r="F12" s="1">
        <v>799</v>
      </c>
      <c r="G12" s="1">
        <v>645</v>
      </c>
    </row>
    <row r="13" spans="1:7">
      <c r="A13" s="1" t="s">
        <v>1682</v>
      </c>
      <c r="B13" s="1" t="s">
        <v>1679</v>
      </c>
      <c r="C13" s="1" t="s">
        <v>1662</v>
      </c>
      <c r="D13" s="1" t="s">
        <v>1679</v>
      </c>
      <c r="E13" s="1" t="s">
        <v>1677</v>
      </c>
      <c r="F13" s="1">
        <v>1599</v>
      </c>
      <c r="G13" s="1">
        <v>1169</v>
      </c>
    </row>
    <row r="14" spans="1:7">
      <c r="A14" s="1" t="s">
        <v>1683</v>
      </c>
      <c r="B14" s="1" t="s">
        <v>1684</v>
      </c>
      <c r="C14" s="1" t="s">
        <v>1662</v>
      </c>
      <c r="D14" s="1" t="s">
        <v>1684</v>
      </c>
      <c r="E14" s="1" t="s">
        <v>1667</v>
      </c>
      <c r="F14" s="1">
        <v>999</v>
      </c>
      <c r="G14" s="1">
        <v>603</v>
      </c>
    </row>
    <row r="15" spans="1:7">
      <c r="A15" s="1" t="s">
        <v>1685</v>
      </c>
      <c r="B15" s="1" t="s">
        <v>1684</v>
      </c>
      <c r="C15" s="1" t="s">
        <v>1662</v>
      </c>
      <c r="D15" s="1" t="s">
        <v>1684</v>
      </c>
      <c r="E15" s="1" t="s">
        <v>1669</v>
      </c>
      <c r="F15" s="1">
        <v>2499</v>
      </c>
      <c r="G15" s="1">
        <v>1599</v>
      </c>
    </row>
    <row r="16" spans="1:7">
      <c r="A16" s="1" t="s">
        <v>1686</v>
      </c>
      <c r="B16" s="1" t="s">
        <v>1684</v>
      </c>
      <c r="C16" s="1" t="s">
        <v>1662</v>
      </c>
      <c r="D16" s="1" t="s">
        <v>1684</v>
      </c>
      <c r="E16" s="1" t="s">
        <v>1687</v>
      </c>
      <c r="F16" s="1">
        <v>1299</v>
      </c>
      <c r="G16" s="1">
        <v>881</v>
      </c>
    </row>
    <row r="17" spans="1:7">
      <c r="A17" s="1" t="s">
        <v>1688</v>
      </c>
      <c r="B17" s="1" t="s">
        <v>1684</v>
      </c>
      <c r="C17" s="1" t="s">
        <v>1662</v>
      </c>
      <c r="D17" s="1" t="s">
        <v>1684</v>
      </c>
      <c r="E17" s="1" t="s">
        <v>1689</v>
      </c>
      <c r="F17" s="1">
        <v>999</v>
      </c>
      <c r="G17" s="1">
        <v>813</v>
      </c>
    </row>
    <row r="18" spans="1:7">
      <c r="A18" s="1" t="s">
        <v>1690</v>
      </c>
      <c r="B18" s="1" t="s">
        <v>1691</v>
      </c>
      <c r="C18" s="1" t="s">
        <v>1662</v>
      </c>
      <c r="D18" s="1" t="s">
        <v>1691</v>
      </c>
      <c r="E18" s="1" t="s">
        <v>1665</v>
      </c>
      <c r="F18" s="1">
        <v>6999</v>
      </c>
      <c r="G18" s="1">
        <v>4046</v>
      </c>
    </row>
    <row r="19" spans="1:7">
      <c r="A19" s="1" t="s">
        <v>1692</v>
      </c>
      <c r="B19" s="1" t="s">
        <v>1691</v>
      </c>
      <c r="C19" s="1" t="s">
        <v>1662</v>
      </c>
      <c r="D19" s="1" t="s">
        <v>1691</v>
      </c>
      <c r="E19" s="1" t="s">
        <v>1675</v>
      </c>
      <c r="F19" s="1">
        <v>499</v>
      </c>
      <c r="G19" s="1">
        <v>403</v>
      </c>
    </row>
    <row r="20" spans="1:7">
      <c r="A20" s="1" t="s">
        <v>1693</v>
      </c>
      <c r="B20" s="1" t="s">
        <v>1691</v>
      </c>
      <c r="C20" s="1" t="s">
        <v>1662</v>
      </c>
      <c r="D20" s="1" t="s">
        <v>1691</v>
      </c>
      <c r="E20" s="1" t="s">
        <v>1694</v>
      </c>
      <c r="F20" s="1">
        <v>499</v>
      </c>
      <c r="G20" s="1">
        <v>391</v>
      </c>
    </row>
    <row r="21" spans="1:7">
      <c r="A21" s="1" t="s">
        <v>1695</v>
      </c>
      <c r="B21" s="1" t="s">
        <v>1691</v>
      </c>
      <c r="C21" s="1" t="s">
        <v>1662</v>
      </c>
      <c r="D21" s="1" t="s">
        <v>1691</v>
      </c>
      <c r="E21" s="1" t="s">
        <v>1689</v>
      </c>
      <c r="F21" s="1">
        <v>1999</v>
      </c>
      <c r="G21" s="1">
        <v>1597</v>
      </c>
    </row>
    <row r="22" spans="1:7">
      <c r="A22" s="1" t="s">
        <v>1696</v>
      </c>
      <c r="B22" s="1" t="s">
        <v>1697</v>
      </c>
      <c r="C22" s="1" t="s">
        <v>1698</v>
      </c>
      <c r="D22" s="1" t="s">
        <v>1697</v>
      </c>
      <c r="E22" s="1" t="s">
        <v>1665</v>
      </c>
      <c r="F22" s="1">
        <v>799</v>
      </c>
      <c r="G22" s="1">
        <v>613</v>
      </c>
    </row>
    <row r="23" spans="1:7">
      <c r="A23" s="1" t="s">
        <v>1699</v>
      </c>
      <c r="B23" s="1" t="s">
        <v>1697</v>
      </c>
      <c r="C23" s="1" t="s">
        <v>1698</v>
      </c>
      <c r="D23" s="1" t="s">
        <v>1697</v>
      </c>
      <c r="E23" s="1" t="s">
        <v>1665</v>
      </c>
      <c r="F23" s="1">
        <v>999</v>
      </c>
      <c r="G23" s="1">
        <v>693</v>
      </c>
    </row>
    <row r="24" spans="1:7">
      <c r="A24" s="1" t="s">
        <v>1700</v>
      </c>
      <c r="B24" s="1" t="s">
        <v>1697</v>
      </c>
      <c r="C24" s="1" t="s">
        <v>1698</v>
      </c>
      <c r="D24" s="1" t="s">
        <v>1697</v>
      </c>
      <c r="E24" s="1" t="s">
        <v>1663</v>
      </c>
      <c r="F24" s="1">
        <v>8999</v>
      </c>
      <c r="G24" s="1">
        <v>6419</v>
      </c>
    </row>
    <row r="25" spans="1:7">
      <c r="A25" s="1" t="s">
        <v>1701</v>
      </c>
      <c r="B25" s="1" t="s">
        <v>1697</v>
      </c>
      <c r="C25" s="1" t="s">
        <v>1698</v>
      </c>
      <c r="D25" s="1" t="s">
        <v>1697</v>
      </c>
      <c r="E25" s="1" t="s">
        <v>1689</v>
      </c>
      <c r="F25" s="1">
        <v>1299</v>
      </c>
      <c r="G25" s="1">
        <v>969</v>
      </c>
    </row>
    <row r="26" spans="1:7">
      <c r="A26" s="1" t="s">
        <v>1702</v>
      </c>
      <c r="B26" s="1" t="s">
        <v>1703</v>
      </c>
      <c r="C26" s="1" t="s">
        <v>1698</v>
      </c>
      <c r="D26" s="1" t="s">
        <v>1703</v>
      </c>
      <c r="E26" s="1" t="s">
        <v>1663</v>
      </c>
      <c r="F26" s="1">
        <v>4999</v>
      </c>
      <c r="G26" s="1">
        <v>3572</v>
      </c>
    </row>
    <row r="27" spans="1:7">
      <c r="A27" s="1" t="s">
        <v>1704</v>
      </c>
      <c r="B27" s="1" t="s">
        <v>1703</v>
      </c>
      <c r="C27" s="1" t="s">
        <v>1698</v>
      </c>
      <c r="D27" s="1" t="s">
        <v>1703</v>
      </c>
      <c r="E27" s="1" t="s">
        <v>1677</v>
      </c>
      <c r="F27" s="1">
        <v>599</v>
      </c>
      <c r="G27" s="1">
        <v>363</v>
      </c>
    </row>
    <row r="28" spans="1:7">
      <c r="A28" s="1" t="s">
        <v>1705</v>
      </c>
      <c r="B28" s="1" t="s">
        <v>1703</v>
      </c>
      <c r="C28" s="1" t="s">
        <v>1698</v>
      </c>
      <c r="D28" s="1" t="s">
        <v>1703</v>
      </c>
      <c r="E28" s="1" t="s">
        <v>1672</v>
      </c>
      <c r="F28" s="1">
        <v>299</v>
      </c>
      <c r="G28" s="1">
        <v>206</v>
      </c>
    </row>
    <row r="29" spans="1:7">
      <c r="A29" s="1" t="s">
        <v>1706</v>
      </c>
      <c r="B29" s="1" t="s">
        <v>1703</v>
      </c>
      <c r="C29" s="1" t="s">
        <v>1698</v>
      </c>
      <c r="D29" s="1" t="s">
        <v>1703</v>
      </c>
      <c r="E29" s="1" t="s">
        <v>1689</v>
      </c>
      <c r="F29" s="1">
        <v>799</v>
      </c>
      <c r="G29" s="1">
        <v>526</v>
      </c>
    </row>
    <row r="30" spans="1:7">
      <c r="A30" s="1" t="s">
        <v>1707</v>
      </c>
      <c r="B30" s="1" t="s">
        <v>1708</v>
      </c>
      <c r="C30" s="1" t="s">
        <v>1698</v>
      </c>
      <c r="D30" s="1" t="s">
        <v>1708</v>
      </c>
      <c r="E30" s="1" t="s">
        <v>1677</v>
      </c>
      <c r="F30" s="1">
        <v>2499</v>
      </c>
      <c r="G30" s="1">
        <v>1584</v>
      </c>
    </row>
    <row r="31" spans="1:7">
      <c r="A31" s="1" t="s">
        <v>1709</v>
      </c>
      <c r="B31" s="1" t="s">
        <v>1708</v>
      </c>
      <c r="C31" s="1" t="s">
        <v>1698</v>
      </c>
      <c r="D31" s="1" t="s">
        <v>1708</v>
      </c>
      <c r="E31" s="1" t="s">
        <v>1675</v>
      </c>
      <c r="F31" s="1">
        <v>799</v>
      </c>
      <c r="G31" s="1">
        <v>566</v>
      </c>
    </row>
    <row r="32" spans="1:7">
      <c r="A32" s="1" t="s">
        <v>1710</v>
      </c>
      <c r="B32" s="1" t="s">
        <v>1708</v>
      </c>
      <c r="C32" s="1" t="s">
        <v>1698</v>
      </c>
      <c r="D32" s="1" t="s">
        <v>1708</v>
      </c>
      <c r="E32" s="1" t="s">
        <v>1694</v>
      </c>
      <c r="F32" s="1">
        <v>3999</v>
      </c>
      <c r="G32" s="1">
        <v>3007</v>
      </c>
    </row>
    <row r="33" spans="1:7">
      <c r="A33" s="1" t="s">
        <v>1711</v>
      </c>
      <c r="B33" s="1" t="s">
        <v>1708</v>
      </c>
      <c r="C33" s="1" t="s">
        <v>1698</v>
      </c>
      <c r="D33" s="1" t="s">
        <v>1708</v>
      </c>
      <c r="E33" s="1" t="s">
        <v>1677</v>
      </c>
      <c r="F33" s="1">
        <v>1599</v>
      </c>
      <c r="G33" s="1">
        <v>1180</v>
      </c>
    </row>
    <row r="34" spans="1:7">
      <c r="A34" s="1" t="s">
        <v>1712</v>
      </c>
      <c r="B34" s="1" t="s">
        <v>1713</v>
      </c>
      <c r="C34" s="1" t="s">
        <v>1698</v>
      </c>
      <c r="D34" s="1" t="s">
        <v>1713</v>
      </c>
      <c r="E34" s="1" t="s">
        <v>1687</v>
      </c>
      <c r="F34" s="1">
        <v>399</v>
      </c>
      <c r="G34" s="1">
        <v>321</v>
      </c>
    </row>
    <row r="35" spans="1:7">
      <c r="A35" s="1" t="s">
        <v>1714</v>
      </c>
      <c r="B35" s="1" t="s">
        <v>1713</v>
      </c>
      <c r="C35" s="1" t="s">
        <v>1698</v>
      </c>
      <c r="D35" s="1" t="s">
        <v>1713</v>
      </c>
      <c r="E35" s="1" t="s">
        <v>1677</v>
      </c>
      <c r="F35" s="1">
        <v>4999</v>
      </c>
      <c r="G35" s="1">
        <v>3985</v>
      </c>
    </row>
    <row r="36" spans="1:7">
      <c r="A36" s="1" t="s">
        <v>1715</v>
      </c>
      <c r="B36" s="1" t="s">
        <v>1713</v>
      </c>
      <c r="C36" s="1" t="s">
        <v>1698</v>
      </c>
      <c r="D36" s="1" t="s">
        <v>1713</v>
      </c>
      <c r="E36" s="1" t="s">
        <v>1675</v>
      </c>
      <c r="F36" s="1">
        <v>1299</v>
      </c>
      <c r="G36" s="1">
        <v>863</v>
      </c>
    </row>
    <row r="37" spans="1:7">
      <c r="A37" s="1" t="s">
        <v>1716</v>
      </c>
      <c r="B37" s="1" t="s">
        <v>1713</v>
      </c>
      <c r="C37" s="1" t="s">
        <v>1698</v>
      </c>
      <c r="D37" s="1" t="s">
        <v>1713</v>
      </c>
      <c r="E37" s="1" t="s">
        <v>1665</v>
      </c>
      <c r="F37" s="1">
        <v>2999</v>
      </c>
      <c r="G37" s="1">
        <v>2406</v>
      </c>
    </row>
    <row r="38" spans="1:7">
      <c r="A38" s="1" t="s">
        <v>1717</v>
      </c>
      <c r="B38" s="1" t="s">
        <v>1718</v>
      </c>
      <c r="C38" s="1" t="s">
        <v>1698</v>
      </c>
      <c r="D38" s="1" t="s">
        <v>1718</v>
      </c>
      <c r="E38" s="1" t="s">
        <v>1667</v>
      </c>
      <c r="F38" s="1">
        <v>399</v>
      </c>
      <c r="G38" s="1">
        <v>226</v>
      </c>
    </row>
    <row r="39" spans="1:7">
      <c r="A39" s="1" t="s">
        <v>1719</v>
      </c>
      <c r="B39" s="1" t="s">
        <v>1718</v>
      </c>
      <c r="C39" s="1" t="s">
        <v>1698</v>
      </c>
      <c r="D39" s="1" t="s">
        <v>1718</v>
      </c>
      <c r="E39" s="1" t="s">
        <v>1675</v>
      </c>
      <c r="F39" s="1">
        <v>399</v>
      </c>
      <c r="G39" s="1">
        <v>248</v>
      </c>
    </row>
    <row r="40" spans="1:7">
      <c r="A40" s="1" t="s">
        <v>1720</v>
      </c>
      <c r="B40" s="1" t="s">
        <v>1718</v>
      </c>
      <c r="C40" s="1" t="s">
        <v>1698</v>
      </c>
      <c r="D40" s="1" t="s">
        <v>1718</v>
      </c>
      <c r="E40" s="1" t="s">
        <v>1665</v>
      </c>
      <c r="F40" s="1">
        <v>999</v>
      </c>
      <c r="G40" s="1">
        <v>573</v>
      </c>
    </row>
    <row r="41" spans="1:7">
      <c r="A41" s="1" t="s">
        <v>1721</v>
      </c>
      <c r="B41" s="1" t="s">
        <v>1718</v>
      </c>
      <c r="C41" s="1" t="s">
        <v>1698</v>
      </c>
      <c r="D41" s="1" t="s">
        <v>1718</v>
      </c>
      <c r="E41" s="1" t="s">
        <v>1689</v>
      </c>
      <c r="F41" s="1">
        <v>799</v>
      </c>
      <c r="G41" s="1">
        <v>639</v>
      </c>
    </row>
    <row r="42" spans="1:7">
      <c r="A42" s="1" t="s">
        <v>1722</v>
      </c>
      <c r="B42" s="1" t="s">
        <v>1723</v>
      </c>
      <c r="C42" s="1" t="s">
        <v>1724</v>
      </c>
      <c r="D42" s="1" t="s">
        <v>1723</v>
      </c>
      <c r="E42" s="1" t="s">
        <v>1689</v>
      </c>
      <c r="F42" s="1">
        <v>399</v>
      </c>
      <c r="G42" s="1">
        <v>315</v>
      </c>
    </row>
    <row r="43" spans="1:7">
      <c r="A43" s="1" t="s">
        <v>1725</v>
      </c>
      <c r="B43" s="1" t="s">
        <v>1723</v>
      </c>
      <c r="C43" s="1" t="s">
        <v>1724</v>
      </c>
      <c r="D43" s="1" t="s">
        <v>1723</v>
      </c>
      <c r="E43" s="1" t="s">
        <v>1663</v>
      </c>
      <c r="F43" s="1">
        <v>2499</v>
      </c>
      <c r="G43" s="1">
        <v>1833</v>
      </c>
    </row>
    <row r="44" spans="1:7">
      <c r="A44" s="1" t="s">
        <v>1726</v>
      </c>
      <c r="B44" s="1" t="s">
        <v>1723</v>
      </c>
      <c r="C44" s="1" t="s">
        <v>1724</v>
      </c>
      <c r="D44" s="1" t="s">
        <v>1723</v>
      </c>
      <c r="E44" s="1" t="s">
        <v>1672</v>
      </c>
      <c r="F44" s="1">
        <v>599</v>
      </c>
      <c r="G44" s="1">
        <v>358</v>
      </c>
    </row>
    <row r="45" spans="1:7">
      <c r="A45" s="1" t="s">
        <v>1727</v>
      </c>
      <c r="B45" s="1" t="s">
        <v>1723</v>
      </c>
      <c r="C45" s="1" t="s">
        <v>1724</v>
      </c>
      <c r="D45" s="1" t="s">
        <v>1723</v>
      </c>
      <c r="E45" s="1" t="s">
        <v>1669</v>
      </c>
      <c r="F45" s="1">
        <v>4999</v>
      </c>
      <c r="G45" s="1">
        <v>3765</v>
      </c>
    </row>
    <row r="46" spans="1:7">
      <c r="A46" s="1" t="s">
        <v>1728</v>
      </c>
      <c r="B46" s="1" t="s">
        <v>1729</v>
      </c>
      <c r="C46" s="1" t="s">
        <v>1724</v>
      </c>
      <c r="D46" s="1" t="s">
        <v>1729</v>
      </c>
      <c r="E46" s="1" t="s">
        <v>1669</v>
      </c>
      <c r="F46" s="1">
        <v>4999</v>
      </c>
      <c r="G46" s="1">
        <v>3040</v>
      </c>
    </row>
    <row r="47" spans="1:7">
      <c r="A47" s="1" t="s">
        <v>1730</v>
      </c>
      <c r="B47" s="1" t="s">
        <v>1729</v>
      </c>
      <c r="C47" s="1" t="s">
        <v>1724</v>
      </c>
      <c r="D47" s="1" t="s">
        <v>1729</v>
      </c>
      <c r="E47" s="1" t="s">
        <v>1689</v>
      </c>
      <c r="F47" s="1">
        <v>1999</v>
      </c>
      <c r="G47" s="1">
        <v>1398</v>
      </c>
    </row>
    <row r="48" spans="1:7">
      <c r="A48" s="1" t="s">
        <v>1731</v>
      </c>
      <c r="B48" s="1" t="s">
        <v>1729</v>
      </c>
      <c r="C48" s="1" t="s">
        <v>1724</v>
      </c>
      <c r="D48" s="1" t="s">
        <v>1729</v>
      </c>
      <c r="E48" s="1" t="s">
        <v>1677</v>
      </c>
      <c r="F48" s="1">
        <v>1999</v>
      </c>
      <c r="G48" s="1">
        <v>1547</v>
      </c>
    </row>
    <row r="49" spans="1:7">
      <c r="A49" s="1" t="s">
        <v>1732</v>
      </c>
      <c r="B49" s="1" t="s">
        <v>1729</v>
      </c>
      <c r="C49" s="1" t="s">
        <v>1724</v>
      </c>
      <c r="D49" s="1" t="s">
        <v>1729</v>
      </c>
      <c r="E49" s="1" t="s">
        <v>1672</v>
      </c>
      <c r="F49" s="1">
        <v>1599</v>
      </c>
      <c r="G49" s="1">
        <v>1138</v>
      </c>
    </row>
    <row r="50" spans="1:7">
      <c r="A50" s="1" t="s">
        <v>1733</v>
      </c>
      <c r="B50" s="1" t="s">
        <v>1734</v>
      </c>
      <c r="C50" s="1" t="s">
        <v>1724</v>
      </c>
      <c r="D50" s="1" t="s">
        <v>1734</v>
      </c>
      <c r="E50" s="1" t="s">
        <v>1694</v>
      </c>
      <c r="F50" s="1">
        <v>799</v>
      </c>
      <c r="G50" s="1">
        <v>538</v>
      </c>
    </row>
    <row r="51" spans="1:7">
      <c r="A51" s="1" t="s">
        <v>1735</v>
      </c>
      <c r="B51" s="1" t="s">
        <v>1734</v>
      </c>
      <c r="C51" s="1" t="s">
        <v>1724</v>
      </c>
      <c r="D51" s="1" t="s">
        <v>1734</v>
      </c>
      <c r="E51" s="1" t="s">
        <v>1663</v>
      </c>
      <c r="F51" s="1">
        <v>3999</v>
      </c>
      <c r="G51" s="1">
        <v>2895</v>
      </c>
    </row>
    <row r="52" spans="1:7">
      <c r="A52" s="1" t="s">
        <v>1736</v>
      </c>
      <c r="B52" s="1" t="s">
        <v>1734</v>
      </c>
      <c r="C52" s="1" t="s">
        <v>1724</v>
      </c>
      <c r="D52" s="1" t="s">
        <v>1734</v>
      </c>
      <c r="E52" s="1" t="s">
        <v>1665</v>
      </c>
      <c r="F52" s="1">
        <v>2499</v>
      </c>
      <c r="G52" s="1">
        <v>1946</v>
      </c>
    </row>
    <row r="53" spans="1:7">
      <c r="A53" s="1" t="s">
        <v>1737</v>
      </c>
      <c r="B53" s="1" t="s">
        <v>1734</v>
      </c>
      <c r="C53" s="1" t="s">
        <v>1724</v>
      </c>
      <c r="D53" s="1" t="s">
        <v>1734</v>
      </c>
      <c r="E53" s="1" t="s">
        <v>1669</v>
      </c>
      <c r="F53" s="1">
        <v>499</v>
      </c>
      <c r="G53" s="1">
        <v>320</v>
      </c>
    </row>
    <row r="54" spans="1:7">
      <c r="A54" s="1" t="s">
        <v>1738</v>
      </c>
      <c r="B54" s="1" t="s">
        <v>1739</v>
      </c>
      <c r="C54" s="1" t="s">
        <v>1724</v>
      </c>
      <c r="D54" s="1" t="s">
        <v>1739</v>
      </c>
      <c r="E54" s="1" t="s">
        <v>1669</v>
      </c>
      <c r="F54" s="1">
        <v>599</v>
      </c>
      <c r="G54" s="1">
        <v>443</v>
      </c>
    </row>
    <row r="55" spans="1:7">
      <c r="A55" s="1" t="s">
        <v>1740</v>
      </c>
      <c r="B55" s="1" t="s">
        <v>1739</v>
      </c>
      <c r="C55" s="1" t="s">
        <v>1724</v>
      </c>
      <c r="D55" s="1" t="s">
        <v>1739</v>
      </c>
      <c r="E55" s="1" t="s">
        <v>1689</v>
      </c>
      <c r="F55" s="1">
        <v>4999</v>
      </c>
      <c r="G55" s="1">
        <v>2912</v>
      </c>
    </row>
    <row r="56" spans="1:7">
      <c r="A56" s="1" t="s">
        <v>1741</v>
      </c>
      <c r="B56" s="1" t="s">
        <v>1739</v>
      </c>
      <c r="C56" s="1" t="s">
        <v>1724</v>
      </c>
      <c r="D56" s="1" t="s">
        <v>1739</v>
      </c>
      <c r="E56" s="1" t="s">
        <v>1694</v>
      </c>
      <c r="F56" s="1">
        <v>799</v>
      </c>
      <c r="G56" s="1">
        <v>596</v>
      </c>
    </row>
    <row r="57" spans="1:7">
      <c r="A57" s="1" t="s">
        <v>1742</v>
      </c>
      <c r="B57" s="1" t="s">
        <v>1739</v>
      </c>
      <c r="C57" s="1" t="s">
        <v>1724</v>
      </c>
      <c r="D57" s="1" t="s">
        <v>1739</v>
      </c>
      <c r="E57" s="1" t="s">
        <v>1694</v>
      </c>
      <c r="F57" s="1">
        <v>299</v>
      </c>
      <c r="G57" s="1">
        <v>188</v>
      </c>
    </row>
    <row r="58" spans="1:7">
      <c r="A58" s="1" t="s">
        <v>1743</v>
      </c>
      <c r="B58" s="1" t="s">
        <v>1744</v>
      </c>
      <c r="C58" s="1" t="s">
        <v>1724</v>
      </c>
      <c r="D58" s="1" t="s">
        <v>1744</v>
      </c>
      <c r="E58" s="1" t="s">
        <v>1694</v>
      </c>
      <c r="F58" s="1">
        <v>299</v>
      </c>
      <c r="G58" s="1">
        <v>188</v>
      </c>
    </row>
    <row r="59" spans="1:7">
      <c r="A59" s="1" t="s">
        <v>1745</v>
      </c>
      <c r="B59" s="1" t="s">
        <v>1744</v>
      </c>
      <c r="C59" s="1" t="s">
        <v>1724</v>
      </c>
      <c r="D59" s="1" t="s">
        <v>1744</v>
      </c>
      <c r="E59" s="1" t="s">
        <v>1689</v>
      </c>
      <c r="F59" s="1">
        <v>599</v>
      </c>
      <c r="G59" s="1">
        <v>464</v>
      </c>
    </row>
    <row r="60" spans="1:7">
      <c r="A60" s="1" t="s">
        <v>1746</v>
      </c>
      <c r="B60" s="1" t="s">
        <v>1744</v>
      </c>
      <c r="C60" s="1" t="s">
        <v>1724</v>
      </c>
      <c r="D60" s="1" t="s">
        <v>1744</v>
      </c>
      <c r="E60" s="1" t="s">
        <v>1675</v>
      </c>
      <c r="F60" s="1">
        <v>1999</v>
      </c>
      <c r="G60" s="1">
        <v>1414</v>
      </c>
    </row>
    <row r="61" spans="1:7">
      <c r="A61" s="1" t="s">
        <v>1747</v>
      </c>
      <c r="B61" s="1" t="s">
        <v>1744</v>
      </c>
      <c r="C61" s="1" t="s">
        <v>1724</v>
      </c>
      <c r="D61" s="1" t="s">
        <v>1744</v>
      </c>
      <c r="E61" s="1" t="s">
        <v>1677</v>
      </c>
      <c r="F61" s="1">
        <v>999</v>
      </c>
      <c r="G61" s="1">
        <v>744</v>
      </c>
    </row>
    <row r="62" spans="1:7">
      <c r="A62" s="1" t="s">
        <v>1748</v>
      </c>
      <c r="B62" s="1" t="s">
        <v>1749</v>
      </c>
      <c r="C62" s="1" t="s">
        <v>1750</v>
      </c>
      <c r="D62" s="1" t="s">
        <v>1749</v>
      </c>
      <c r="E62" s="1" t="s">
        <v>1667</v>
      </c>
      <c r="F62" s="1">
        <v>299</v>
      </c>
      <c r="G62" s="1">
        <v>170</v>
      </c>
    </row>
    <row r="63" spans="1:7">
      <c r="A63" s="1" t="s">
        <v>1751</v>
      </c>
      <c r="B63" s="1" t="s">
        <v>1749</v>
      </c>
      <c r="C63" s="1" t="s">
        <v>1750</v>
      </c>
      <c r="D63" s="1" t="s">
        <v>1749</v>
      </c>
      <c r="E63" s="1" t="s">
        <v>1687</v>
      </c>
      <c r="F63" s="1">
        <v>1599</v>
      </c>
      <c r="G63" s="1">
        <v>1023</v>
      </c>
    </row>
    <row r="64" spans="1:7">
      <c r="A64" s="1" t="s">
        <v>1752</v>
      </c>
      <c r="B64" s="1" t="s">
        <v>1749</v>
      </c>
      <c r="C64" s="1" t="s">
        <v>1750</v>
      </c>
      <c r="D64" s="1" t="s">
        <v>1749</v>
      </c>
      <c r="E64" s="1" t="s">
        <v>1672</v>
      </c>
      <c r="F64" s="1">
        <v>2999</v>
      </c>
      <c r="G64" s="1">
        <v>1877</v>
      </c>
    </row>
    <row r="65" spans="1:7">
      <c r="A65" s="1" t="s">
        <v>1753</v>
      </c>
      <c r="B65" s="1" t="s">
        <v>1749</v>
      </c>
      <c r="C65" s="1" t="s">
        <v>1750</v>
      </c>
      <c r="D65" s="1" t="s">
        <v>1749</v>
      </c>
      <c r="E65" s="1" t="s">
        <v>1677</v>
      </c>
      <c r="F65" s="1">
        <v>799</v>
      </c>
      <c r="G65" s="1">
        <v>445</v>
      </c>
    </row>
    <row r="66" spans="1:7">
      <c r="A66" s="1" t="s">
        <v>1754</v>
      </c>
      <c r="B66" s="1" t="s">
        <v>1755</v>
      </c>
      <c r="C66" s="1" t="s">
        <v>1750</v>
      </c>
      <c r="D66" s="1" t="s">
        <v>1755</v>
      </c>
      <c r="E66" s="1" t="s">
        <v>1694</v>
      </c>
      <c r="F66" s="1">
        <v>399</v>
      </c>
      <c r="G66" s="1">
        <v>252</v>
      </c>
    </row>
    <row r="67" spans="1:7">
      <c r="A67" s="1" t="s">
        <v>1756</v>
      </c>
      <c r="B67" s="1" t="s">
        <v>1755</v>
      </c>
      <c r="C67" s="1" t="s">
        <v>1750</v>
      </c>
      <c r="D67" s="1" t="s">
        <v>1755</v>
      </c>
      <c r="E67" s="1" t="s">
        <v>1663</v>
      </c>
      <c r="F67" s="1">
        <v>299</v>
      </c>
      <c r="G67" s="1">
        <v>223</v>
      </c>
    </row>
    <row r="68" spans="1:7">
      <c r="A68" s="1" t="s">
        <v>1757</v>
      </c>
      <c r="B68" s="1" t="s">
        <v>1755</v>
      </c>
      <c r="C68" s="1" t="s">
        <v>1750</v>
      </c>
      <c r="D68" s="1" t="s">
        <v>1755</v>
      </c>
      <c r="E68" s="1" t="s">
        <v>1672</v>
      </c>
      <c r="F68" s="1">
        <v>999</v>
      </c>
      <c r="G68" s="1">
        <v>611</v>
      </c>
    </row>
    <row r="69" spans="1:7">
      <c r="A69" s="1" t="s">
        <v>1758</v>
      </c>
      <c r="B69" s="1" t="s">
        <v>1755</v>
      </c>
      <c r="C69" s="1" t="s">
        <v>1750</v>
      </c>
      <c r="D69" s="1" t="s">
        <v>1755</v>
      </c>
      <c r="E69" s="1" t="s">
        <v>1687</v>
      </c>
      <c r="F69" s="1">
        <v>2499</v>
      </c>
      <c r="G69" s="1">
        <v>1632</v>
      </c>
    </row>
    <row r="70" spans="1:7">
      <c r="A70" s="1" t="s">
        <v>1759</v>
      </c>
      <c r="B70" s="1" t="s">
        <v>1760</v>
      </c>
      <c r="C70" s="1" t="s">
        <v>1750</v>
      </c>
      <c r="D70" s="1" t="s">
        <v>1760</v>
      </c>
      <c r="E70" s="1" t="s">
        <v>1665</v>
      </c>
      <c r="F70" s="1">
        <v>2499</v>
      </c>
      <c r="G70" s="1">
        <v>1430</v>
      </c>
    </row>
    <row r="71" spans="1:7">
      <c r="A71" s="1" t="s">
        <v>1761</v>
      </c>
      <c r="B71" s="1" t="s">
        <v>1760</v>
      </c>
      <c r="C71" s="1" t="s">
        <v>1750</v>
      </c>
      <c r="D71" s="1" t="s">
        <v>1760</v>
      </c>
      <c r="E71" s="1" t="s">
        <v>1687</v>
      </c>
      <c r="F71" s="1">
        <v>499</v>
      </c>
      <c r="G71" s="1">
        <v>394</v>
      </c>
    </row>
    <row r="72" spans="1:7">
      <c r="A72" s="1" t="s">
        <v>1762</v>
      </c>
      <c r="B72" s="1" t="s">
        <v>1760</v>
      </c>
      <c r="C72" s="1" t="s">
        <v>1750</v>
      </c>
      <c r="D72" s="1" t="s">
        <v>1760</v>
      </c>
      <c r="E72" s="1" t="s">
        <v>1665</v>
      </c>
      <c r="F72" s="1">
        <v>999</v>
      </c>
      <c r="G72" s="1">
        <v>818</v>
      </c>
    </row>
    <row r="73" spans="1:7">
      <c r="A73" s="1" t="s">
        <v>1763</v>
      </c>
      <c r="B73" s="1" t="s">
        <v>1760</v>
      </c>
      <c r="C73" s="1" t="s">
        <v>1750</v>
      </c>
      <c r="D73" s="1" t="s">
        <v>1760</v>
      </c>
      <c r="E73" s="1" t="s">
        <v>1687</v>
      </c>
      <c r="F73" s="1">
        <v>999</v>
      </c>
      <c r="G73" s="1">
        <v>636</v>
      </c>
    </row>
    <row r="74" spans="1:7">
      <c r="A74" s="1" t="s">
        <v>1764</v>
      </c>
      <c r="B74" s="1" t="s">
        <v>1765</v>
      </c>
      <c r="C74" s="1" t="s">
        <v>1750</v>
      </c>
      <c r="D74" s="1" t="s">
        <v>1765</v>
      </c>
      <c r="E74" s="1" t="s">
        <v>1672</v>
      </c>
      <c r="F74" s="1">
        <v>499</v>
      </c>
      <c r="G74" s="1">
        <v>334</v>
      </c>
    </row>
    <row r="75" spans="1:7">
      <c r="A75" s="1" t="s">
        <v>1766</v>
      </c>
      <c r="B75" s="1" t="s">
        <v>1765</v>
      </c>
      <c r="C75" s="1" t="s">
        <v>1750</v>
      </c>
      <c r="D75" s="1" t="s">
        <v>1765</v>
      </c>
      <c r="E75" s="1" t="s">
        <v>1672</v>
      </c>
      <c r="F75" s="1">
        <v>2999</v>
      </c>
      <c r="G75" s="1">
        <v>1870</v>
      </c>
    </row>
    <row r="76" spans="1:7">
      <c r="A76" s="1" t="s">
        <v>1767</v>
      </c>
      <c r="B76" s="1" t="s">
        <v>1765</v>
      </c>
      <c r="C76" s="1" t="s">
        <v>1750</v>
      </c>
      <c r="D76" s="1" t="s">
        <v>1765</v>
      </c>
      <c r="E76" s="1" t="s">
        <v>1687</v>
      </c>
      <c r="F76" s="1">
        <v>1999</v>
      </c>
      <c r="G76" s="1">
        <v>1338</v>
      </c>
    </row>
    <row r="77" spans="1:7">
      <c r="A77" s="1" t="s">
        <v>1768</v>
      </c>
      <c r="B77" s="1" t="s">
        <v>1765</v>
      </c>
      <c r="C77" s="1" t="s">
        <v>1750</v>
      </c>
      <c r="D77" s="1" t="s">
        <v>1765</v>
      </c>
      <c r="E77" s="1" t="s">
        <v>1663</v>
      </c>
      <c r="F77" s="1">
        <v>399</v>
      </c>
      <c r="G77" s="1">
        <v>322</v>
      </c>
    </row>
    <row r="78" spans="1:7">
      <c r="A78" s="1" t="s">
        <v>1769</v>
      </c>
      <c r="B78" s="1" t="s">
        <v>1770</v>
      </c>
      <c r="C78" s="1" t="s">
        <v>1750</v>
      </c>
      <c r="D78" s="1" t="s">
        <v>1770</v>
      </c>
      <c r="E78" s="1" t="s">
        <v>1669</v>
      </c>
      <c r="F78" s="1">
        <v>3999</v>
      </c>
      <c r="G78" s="1">
        <v>2547</v>
      </c>
    </row>
    <row r="79" spans="1:7">
      <c r="A79" s="1" t="s">
        <v>1771</v>
      </c>
      <c r="B79" s="1" t="s">
        <v>1770</v>
      </c>
      <c r="C79" s="1" t="s">
        <v>1750</v>
      </c>
      <c r="D79" s="1" t="s">
        <v>1770</v>
      </c>
      <c r="E79" s="1" t="s">
        <v>1665</v>
      </c>
      <c r="F79" s="1">
        <v>399</v>
      </c>
      <c r="G79" s="1">
        <v>257</v>
      </c>
    </row>
    <row r="80" spans="1:7">
      <c r="A80" s="1" t="s">
        <v>1772</v>
      </c>
      <c r="B80" s="1" t="s">
        <v>1770</v>
      </c>
      <c r="C80" s="1" t="s">
        <v>1750</v>
      </c>
      <c r="D80" s="1" t="s">
        <v>1770</v>
      </c>
      <c r="E80" s="1" t="s">
        <v>1677</v>
      </c>
      <c r="F80" s="1">
        <v>1999</v>
      </c>
      <c r="G80" s="1">
        <v>1506</v>
      </c>
    </row>
    <row r="81" spans="1:7">
      <c r="A81" s="1" t="s">
        <v>1773</v>
      </c>
      <c r="B81" s="1" t="s">
        <v>1770</v>
      </c>
      <c r="C81" s="1" t="s">
        <v>1750</v>
      </c>
      <c r="D81" s="1" t="s">
        <v>1770</v>
      </c>
      <c r="E81" s="1" t="s">
        <v>1667</v>
      </c>
      <c r="F81" s="1">
        <v>6999</v>
      </c>
      <c r="G81" s="1">
        <v>4949</v>
      </c>
    </row>
    <row r="82" spans="1:7">
      <c r="A82" s="1" t="s">
        <v>1774</v>
      </c>
      <c r="B82" s="1" t="s">
        <v>1775</v>
      </c>
      <c r="C82" s="1" t="s">
        <v>1776</v>
      </c>
      <c r="D82" s="1" t="s">
        <v>1775</v>
      </c>
      <c r="E82" s="1" t="s">
        <v>1663</v>
      </c>
      <c r="F82" s="1">
        <v>499</v>
      </c>
      <c r="G82" s="1">
        <v>280</v>
      </c>
    </row>
    <row r="83" spans="1:7">
      <c r="A83" s="1" t="s">
        <v>1777</v>
      </c>
      <c r="B83" s="1" t="s">
        <v>1775</v>
      </c>
      <c r="C83" s="1" t="s">
        <v>1776</v>
      </c>
      <c r="D83" s="1" t="s">
        <v>1775</v>
      </c>
      <c r="E83" s="1" t="s">
        <v>1675</v>
      </c>
      <c r="F83" s="1">
        <v>3999</v>
      </c>
      <c r="G83" s="1">
        <v>2514</v>
      </c>
    </row>
    <row r="84" spans="1:7">
      <c r="A84" s="1" t="s">
        <v>1778</v>
      </c>
      <c r="B84" s="1" t="s">
        <v>1775</v>
      </c>
      <c r="C84" s="1" t="s">
        <v>1776</v>
      </c>
      <c r="D84" s="1" t="s">
        <v>1775</v>
      </c>
      <c r="E84" s="1" t="s">
        <v>1665</v>
      </c>
      <c r="F84" s="1">
        <v>499</v>
      </c>
      <c r="G84" s="1">
        <v>323</v>
      </c>
    </row>
    <row r="85" spans="1:7">
      <c r="A85" s="1" t="s">
        <v>1779</v>
      </c>
      <c r="B85" s="1" t="s">
        <v>1775</v>
      </c>
      <c r="C85" s="1" t="s">
        <v>1776</v>
      </c>
      <c r="D85" s="1" t="s">
        <v>1775</v>
      </c>
      <c r="E85" s="1" t="s">
        <v>1672</v>
      </c>
      <c r="F85" s="1">
        <v>999</v>
      </c>
      <c r="G85" s="1">
        <v>809</v>
      </c>
    </row>
    <row r="86" spans="1:7">
      <c r="A86" s="1" t="s">
        <v>1780</v>
      </c>
      <c r="B86" s="1" t="s">
        <v>1781</v>
      </c>
      <c r="C86" s="1" t="s">
        <v>1776</v>
      </c>
      <c r="D86" s="1" t="s">
        <v>1781</v>
      </c>
      <c r="E86" s="1" t="s">
        <v>1667</v>
      </c>
      <c r="F86" s="1">
        <v>2999</v>
      </c>
      <c r="G86" s="1">
        <v>2394</v>
      </c>
    </row>
    <row r="87" spans="1:7">
      <c r="A87" s="1" t="s">
        <v>1782</v>
      </c>
      <c r="B87" s="1" t="s">
        <v>1781</v>
      </c>
      <c r="C87" s="1" t="s">
        <v>1776</v>
      </c>
      <c r="D87" s="1" t="s">
        <v>1781</v>
      </c>
      <c r="E87" s="1" t="s">
        <v>1677</v>
      </c>
      <c r="F87" s="1">
        <v>6999</v>
      </c>
      <c r="G87" s="1">
        <v>4782</v>
      </c>
    </row>
    <row r="88" spans="1:7">
      <c r="A88" s="1" t="s">
        <v>1783</v>
      </c>
      <c r="B88" s="1" t="s">
        <v>1781</v>
      </c>
      <c r="C88" s="1" t="s">
        <v>1776</v>
      </c>
      <c r="D88" s="1" t="s">
        <v>1781</v>
      </c>
      <c r="E88" s="1" t="s">
        <v>1675</v>
      </c>
      <c r="F88" s="1">
        <v>799</v>
      </c>
      <c r="G88" s="1">
        <v>560</v>
      </c>
    </row>
    <row r="89" spans="1:7">
      <c r="A89" s="1" t="s">
        <v>1784</v>
      </c>
      <c r="B89" s="1" t="s">
        <v>1781</v>
      </c>
      <c r="C89" s="1" t="s">
        <v>1776</v>
      </c>
      <c r="D89" s="1" t="s">
        <v>1781</v>
      </c>
      <c r="E89" s="1" t="s">
        <v>1667</v>
      </c>
      <c r="F89" s="1">
        <v>2999</v>
      </c>
      <c r="G89" s="1">
        <v>2377</v>
      </c>
    </row>
    <row r="90" spans="1:7">
      <c r="A90" s="1" t="s">
        <v>1785</v>
      </c>
      <c r="B90" s="1" t="s">
        <v>1786</v>
      </c>
      <c r="C90" s="1" t="s">
        <v>1776</v>
      </c>
      <c r="D90" s="1" t="s">
        <v>1786</v>
      </c>
      <c r="E90" s="1" t="s">
        <v>1689</v>
      </c>
      <c r="F90" s="1">
        <v>2999</v>
      </c>
      <c r="G90" s="1">
        <v>2453</v>
      </c>
    </row>
    <row r="91" spans="1:7">
      <c r="A91" s="1" t="s">
        <v>1787</v>
      </c>
      <c r="B91" s="1" t="s">
        <v>1786</v>
      </c>
      <c r="C91" s="1" t="s">
        <v>1776</v>
      </c>
      <c r="D91" s="1" t="s">
        <v>1786</v>
      </c>
      <c r="E91" s="1" t="s">
        <v>1672</v>
      </c>
      <c r="F91" s="1">
        <v>8999</v>
      </c>
      <c r="G91" s="1">
        <v>5811</v>
      </c>
    </row>
    <row r="92" spans="1:7">
      <c r="A92" s="1" t="s">
        <v>1788</v>
      </c>
      <c r="B92" s="1" t="s">
        <v>1786</v>
      </c>
      <c r="C92" s="1" t="s">
        <v>1776</v>
      </c>
      <c r="D92" s="1" t="s">
        <v>1786</v>
      </c>
      <c r="E92" s="1" t="s">
        <v>1689</v>
      </c>
      <c r="F92" s="1">
        <v>3999</v>
      </c>
      <c r="G92" s="1">
        <v>3076</v>
      </c>
    </row>
    <row r="93" spans="1:7">
      <c r="A93" s="1" t="s">
        <v>1789</v>
      </c>
      <c r="B93" s="1" t="s">
        <v>1786</v>
      </c>
      <c r="C93" s="1" t="s">
        <v>1776</v>
      </c>
      <c r="D93" s="1" t="s">
        <v>1786</v>
      </c>
      <c r="E93" s="1" t="s">
        <v>1672</v>
      </c>
      <c r="F93" s="1">
        <v>999</v>
      </c>
      <c r="G93" s="1">
        <v>727</v>
      </c>
    </row>
    <row r="94" spans="1:7">
      <c r="A94" s="1" t="s">
        <v>1790</v>
      </c>
      <c r="B94" s="1" t="s">
        <v>1791</v>
      </c>
      <c r="C94" s="1" t="s">
        <v>1776</v>
      </c>
      <c r="D94" s="1" t="s">
        <v>1791</v>
      </c>
      <c r="E94" s="1" t="s">
        <v>1694</v>
      </c>
      <c r="F94" s="1">
        <v>999</v>
      </c>
      <c r="G94" s="1">
        <v>629</v>
      </c>
    </row>
    <row r="95" spans="1:7">
      <c r="A95" s="1" t="s">
        <v>1792</v>
      </c>
      <c r="B95" s="1" t="s">
        <v>1791</v>
      </c>
      <c r="C95" s="1" t="s">
        <v>1776</v>
      </c>
      <c r="D95" s="1" t="s">
        <v>1791</v>
      </c>
      <c r="E95" s="1" t="s">
        <v>1663</v>
      </c>
      <c r="F95" s="1">
        <v>399</v>
      </c>
      <c r="G95" s="1">
        <v>244</v>
      </c>
    </row>
    <row r="96" spans="1:7">
      <c r="A96" s="1" t="s">
        <v>1793</v>
      </c>
      <c r="B96" s="1" t="s">
        <v>1791</v>
      </c>
      <c r="C96" s="1" t="s">
        <v>1776</v>
      </c>
      <c r="D96" s="1" t="s">
        <v>1791</v>
      </c>
      <c r="E96" s="1" t="s">
        <v>1687</v>
      </c>
      <c r="F96" s="1">
        <v>299</v>
      </c>
      <c r="G96" s="1">
        <v>221</v>
      </c>
    </row>
    <row r="97" spans="1:7">
      <c r="A97" s="1" t="s">
        <v>1794</v>
      </c>
      <c r="B97" s="1" t="s">
        <v>1791</v>
      </c>
      <c r="C97" s="1" t="s">
        <v>1776</v>
      </c>
      <c r="D97" s="1" t="s">
        <v>1791</v>
      </c>
      <c r="E97" s="1" t="s">
        <v>1677</v>
      </c>
      <c r="F97" s="1">
        <v>299</v>
      </c>
      <c r="G97" s="1">
        <v>168</v>
      </c>
    </row>
    <row r="98" spans="1:7">
      <c r="A98" s="1" t="s">
        <v>1795</v>
      </c>
      <c r="B98" s="1" t="s">
        <v>1796</v>
      </c>
      <c r="C98" s="1" t="s">
        <v>1776</v>
      </c>
      <c r="D98" s="1" t="s">
        <v>1796</v>
      </c>
      <c r="E98" s="1" t="s">
        <v>1694</v>
      </c>
      <c r="F98" s="1">
        <v>499</v>
      </c>
      <c r="G98" s="1">
        <v>324</v>
      </c>
    </row>
    <row r="99" spans="1:7">
      <c r="A99" s="1" t="s">
        <v>1797</v>
      </c>
      <c r="B99" s="1" t="s">
        <v>1796</v>
      </c>
      <c r="C99" s="1" t="s">
        <v>1776</v>
      </c>
      <c r="D99" s="1" t="s">
        <v>1796</v>
      </c>
      <c r="E99" s="1" t="s">
        <v>1694</v>
      </c>
      <c r="F99" s="1">
        <v>399</v>
      </c>
      <c r="G99" s="1">
        <v>278</v>
      </c>
    </row>
    <row r="100" spans="1:7">
      <c r="A100" s="1" t="s">
        <v>1798</v>
      </c>
      <c r="B100" s="1" t="s">
        <v>1796</v>
      </c>
      <c r="C100" s="1" t="s">
        <v>1776</v>
      </c>
      <c r="D100" s="1" t="s">
        <v>1796</v>
      </c>
      <c r="E100" s="1" t="s">
        <v>1694</v>
      </c>
      <c r="F100" s="1">
        <v>1299</v>
      </c>
      <c r="G100" s="1">
        <v>1025</v>
      </c>
    </row>
    <row r="101" spans="1:7">
      <c r="A101" s="1" t="s">
        <v>1799</v>
      </c>
      <c r="B101" s="1" t="s">
        <v>1796</v>
      </c>
      <c r="C101" s="1" t="s">
        <v>1776</v>
      </c>
      <c r="D101" s="1" t="s">
        <v>1796</v>
      </c>
      <c r="E101" s="1" t="s">
        <v>1677</v>
      </c>
      <c r="F101" s="1">
        <v>4999</v>
      </c>
      <c r="G101" s="1">
        <v>3463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C204-746F-4F40-9EA5-42A37E652D57}">
  <dimension ref="A1:K2501"/>
  <sheetViews>
    <sheetView topLeftCell="A28" workbookViewId="0">
      <selection activeCell="I2" sqref="I2:I2501"/>
    </sheetView>
  </sheetViews>
  <sheetFormatPr defaultRowHeight="15"/>
  <cols>
    <col min="1" max="1" width="14.28515625" bestFit="1" customWidth="1"/>
    <col min="2" max="2" width="11.5703125" bestFit="1" customWidth="1"/>
    <col min="3" max="3" width="10.7109375" bestFit="1" customWidth="1"/>
    <col min="4" max="4" width="8.7109375" bestFit="1" customWidth="1"/>
    <col min="5" max="5" width="10.140625" bestFit="1" customWidth="1"/>
    <col min="6" max="6" width="9" bestFit="1" customWidth="1"/>
    <col min="7" max="7" width="11" bestFit="1" customWidth="1"/>
    <col min="8" max="8" width="12.7109375" bestFit="1" customWidth="1"/>
    <col min="9" max="9" width="9" bestFit="1" customWidth="1"/>
    <col min="10" max="10" width="11.28515625" bestFit="1" customWidth="1"/>
    <col min="11" max="11" width="12.28515625" bestFit="1" customWidth="1"/>
  </cols>
  <sheetData>
    <row r="1" spans="1:11">
      <c r="A1" t="s">
        <v>25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26</v>
      </c>
      <c r="H1" t="s">
        <v>12</v>
      </c>
      <c r="I1" t="s">
        <v>27</v>
      </c>
      <c r="J1" t="s">
        <v>13629</v>
      </c>
      <c r="K1" t="s">
        <v>13630</v>
      </c>
    </row>
    <row r="2" spans="1:11">
      <c r="A2" s="1" t="s">
        <v>4314</v>
      </c>
      <c r="B2" s="1" t="s">
        <v>1800</v>
      </c>
      <c r="C2" s="1" t="s">
        <v>1705</v>
      </c>
      <c r="D2" s="1">
        <v>3</v>
      </c>
      <c r="E2" s="1">
        <v>299</v>
      </c>
      <c r="F2" s="1">
        <v>0</v>
      </c>
      <c r="G2" s="1">
        <f>IFERROR(D2*E2-F2,0)</f>
        <v>897</v>
      </c>
      <c r="H2" s="1">
        <v>206</v>
      </c>
      <c r="I2" s="1">
        <f>G2-(D2*H2)</f>
        <v>279</v>
      </c>
      <c r="J2" t="str">
        <f>IF(AND(COUNTIF(Products!A:A,C2)=1,E2=VLOOKUP(C2,Products!A:G,6,FALSE),H2=VLOOKUP(C2,Products!A:G,7,FALSE)),"OK","ERROR")</f>
        <v>OK</v>
      </c>
      <c r="K2" t="str">
        <f>IF(I2=G2-(D2*H2),"OK","ERROR")</f>
        <v>OK</v>
      </c>
    </row>
    <row r="3" spans="1:11">
      <c r="A3" s="1" t="s">
        <v>4315</v>
      </c>
      <c r="B3" s="1" t="s">
        <v>1804</v>
      </c>
      <c r="C3" s="1" t="s">
        <v>1790</v>
      </c>
      <c r="D3" s="1">
        <v>4</v>
      </c>
      <c r="E3" s="1">
        <v>999</v>
      </c>
      <c r="F3" s="1">
        <v>599.4</v>
      </c>
      <c r="G3" s="1">
        <f t="shared" ref="G3:G66" si="0">IFERROR(D3*E3-F3,0)</f>
        <v>3396.6</v>
      </c>
      <c r="H3" s="1">
        <v>629</v>
      </c>
      <c r="I3" s="1">
        <f t="shared" ref="I3:I66" si="1">G3-(D3*H3)</f>
        <v>880.59999999999991</v>
      </c>
      <c r="J3" t="str">
        <f>IF(AND(COUNTIF(Products!A:A,C3)=1,E3=VLOOKUP(C3,Products!A:G,6,FALSE),H3=VLOOKUP(C3,Products!A:G,7,FALSE)),"OK","ERROR")</f>
        <v>OK</v>
      </c>
      <c r="K3" t="str">
        <f t="shared" ref="K3:K66" si="2">IF(I3=G3-(D3*H3),"OK","ERROR")</f>
        <v>OK</v>
      </c>
    </row>
    <row r="4" spans="1:11">
      <c r="A4" s="1" t="s">
        <v>4316</v>
      </c>
      <c r="B4" s="1" t="s">
        <v>1806</v>
      </c>
      <c r="C4" s="1" t="s">
        <v>1762</v>
      </c>
      <c r="D4" s="1">
        <v>1</v>
      </c>
      <c r="E4" s="1">
        <v>999</v>
      </c>
      <c r="F4" s="1">
        <v>49.95</v>
      </c>
      <c r="G4" s="1">
        <f t="shared" si="0"/>
        <v>949.05</v>
      </c>
      <c r="H4" s="1">
        <v>818</v>
      </c>
      <c r="I4" s="1">
        <f t="shared" si="1"/>
        <v>131.04999999999995</v>
      </c>
      <c r="J4" t="str">
        <f>IF(AND(COUNTIF(Products!A:A,C4)=1,E4=VLOOKUP(C4,Products!A:G,6,FALSE),H4=VLOOKUP(C4,Products!A:G,7,FALSE)),"OK","ERROR")</f>
        <v>OK</v>
      </c>
      <c r="K4" t="str">
        <f t="shared" si="2"/>
        <v>OK</v>
      </c>
    </row>
    <row r="5" spans="1:11">
      <c r="A5" s="1" t="s">
        <v>4317</v>
      </c>
      <c r="B5" s="1" t="s">
        <v>1808</v>
      </c>
      <c r="C5" s="1" t="s">
        <v>1785</v>
      </c>
      <c r="D5" s="1">
        <v>1</v>
      </c>
      <c r="E5" s="1">
        <v>2999</v>
      </c>
      <c r="F5" s="1">
        <v>149.94999999999999</v>
      </c>
      <c r="G5" s="1">
        <f t="shared" si="0"/>
        <v>2849.05</v>
      </c>
      <c r="H5" s="1">
        <v>2453</v>
      </c>
      <c r="I5" s="1">
        <f t="shared" si="1"/>
        <v>396.05000000000018</v>
      </c>
      <c r="J5" t="str">
        <f>IF(AND(COUNTIF(Products!A:A,C5)=1,E5=VLOOKUP(C5,Products!A:G,6,FALSE),H5=VLOOKUP(C5,Products!A:G,7,FALSE)),"OK","ERROR")</f>
        <v>OK</v>
      </c>
      <c r="K5" t="str">
        <f t="shared" si="2"/>
        <v>OK</v>
      </c>
    </row>
    <row r="6" spans="1:11">
      <c r="A6" s="1" t="s">
        <v>4318</v>
      </c>
      <c r="B6" s="1" t="s">
        <v>1811</v>
      </c>
      <c r="C6" s="1" t="s">
        <v>1789</v>
      </c>
      <c r="D6" s="1">
        <v>2</v>
      </c>
      <c r="E6" s="1">
        <v>999</v>
      </c>
      <c r="F6" s="1">
        <v>299.7</v>
      </c>
      <c r="G6" s="1">
        <f t="shared" si="0"/>
        <v>1698.3</v>
      </c>
      <c r="H6" s="1">
        <v>727</v>
      </c>
      <c r="I6" s="1">
        <f t="shared" si="1"/>
        <v>244.29999999999995</v>
      </c>
      <c r="J6" t="str">
        <f>IF(AND(COUNTIF(Products!A:A,C6)=1,E6=VLOOKUP(C6,Products!A:G,6,FALSE),H6=VLOOKUP(C6,Products!A:G,7,FALSE)),"OK","ERROR")</f>
        <v>OK</v>
      </c>
      <c r="K6" t="str">
        <f t="shared" si="2"/>
        <v>OK</v>
      </c>
    </row>
    <row r="7" spans="1:11">
      <c r="A7" s="1" t="s">
        <v>4319</v>
      </c>
      <c r="B7" s="1" t="s">
        <v>1814</v>
      </c>
      <c r="C7" s="1" t="s">
        <v>1722</v>
      </c>
      <c r="D7" s="1">
        <v>1</v>
      </c>
      <c r="E7" s="1">
        <v>399</v>
      </c>
      <c r="F7" s="1">
        <v>0</v>
      </c>
      <c r="G7" s="1">
        <f t="shared" si="0"/>
        <v>399</v>
      </c>
      <c r="H7" s="1">
        <v>315</v>
      </c>
      <c r="I7" s="1">
        <f t="shared" si="1"/>
        <v>84</v>
      </c>
      <c r="J7" t="str">
        <f>IF(AND(COUNTIF(Products!A:A,C7)=1,E7=VLOOKUP(C7,Products!A:G,6,FALSE),H7=VLOOKUP(C7,Products!A:G,7,FALSE)),"OK","ERROR")</f>
        <v>OK</v>
      </c>
      <c r="K7" t="str">
        <f t="shared" si="2"/>
        <v>OK</v>
      </c>
    </row>
    <row r="8" spans="1:11">
      <c r="A8" s="1" t="s">
        <v>4320</v>
      </c>
      <c r="B8" s="1" t="s">
        <v>1816</v>
      </c>
      <c r="C8" s="1" t="s">
        <v>1668</v>
      </c>
      <c r="D8" s="1">
        <v>1</v>
      </c>
      <c r="E8" s="1">
        <v>8999</v>
      </c>
      <c r="F8" s="1">
        <v>1799.8</v>
      </c>
      <c r="G8" s="1">
        <f t="shared" si="0"/>
        <v>7199.2</v>
      </c>
      <c r="H8" s="1">
        <v>5059</v>
      </c>
      <c r="I8" s="1">
        <f t="shared" si="1"/>
        <v>2140.1999999999998</v>
      </c>
      <c r="J8" t="str">
        <f>IF(AND(COUNTIF(Products!A:A,C8)=1,E8=VLOOKUP(C8,Products!A:G,6,FALSE),H8=VLOOKUP(C8,Products!A:G,7,FALSE)),"OK","ERROR")</f>
        <v>OK</v>
      </c>
      <c r="K8" t="str">
        <f t="shared" si="2"/>
        <v>OK</v>
      </c>
    </row>
    <row r="9" spans="1:11">
      <c r="A9" s="1" t="s">
        <v>4321</v>
      </c>
      <c r="B9" s="1" t="s">
        <v>1818</v>
      </c>
      <c r="C9" s="1" t="s">
        <v>1685</v>
      </c>
      <c r="D9" s="1">
        <v>1</v>
      </c>
      <c r="E9" s="1">
        <v>2499</v>
      </c>
      <c r="F9" s="1">
        <v>0</v>
      </c>
      <c r="G9" s="1">
        <f t="shared" si="0"/>
        <v>2499</v>
      </c>
      <c r="H9" s="1">
        <v>1599</v>
      </c>
      <c r="I9" s="1">
        <f t="shared" si="1"/>
        <v>900</v>
      </c>
      <c r="J9" t="str">
        <f>IF(AND(COUNTIF(Products!A:A,C9)=1,E9=VLOOKUP(C9,Products!A:G,6,FALSE),H9=VLOOKUP(C9,Products!A:G,7,FALSE)),"OK","ERROR")</f>
        <v>OK</v>
      </c>
      <c r="K9" t="str">
        <f t="shared" si="2"/>
        <v>OK</v>
      </c>
    </row>
    <row r="10" spans="1:11">
      <c r="A10" s="1" t="s">
        <v>4322</v>
      </c>
      <c r="B10" s="1" t="s">
        <v>1820</v>
      </c>
      <c r="C10" s="1" t="s">
        <v>1769</v>
      </c>
      <c r="D10" s="1">
        <v>1</v>
      </c>
      <c r="E10" s="1">
        <v>3999</v>
      </c>
      <c r="F10" s="1">
        <v>999.75</v>
      </c>
      <c r="G10" s="1">
        <f t="shared" si="0"/>
        <v>2999.25</v>
      </c>
      <c r="H10" s="1">
        <v>2547</v>
      </c>
      <c r="I10" s="1">
        <f t="shared" si="1"/>
        <v>452.25</v>
      </c>
      <c r="J10" t="str">
        <f>IF(AND(COUNTIF(Products!A:A,C10)=1,E10=VLOOKUP(C10,Products!A:G,6,FALSE),H10=VLOOKUP(C10,Products!A:G,7,FALSE)),"OK","ERROR")</f>
        <v>OK</v>
      </c>
      <c r="K10" t="str">
        <f t="shared" si="2"/>
        <v>OK</v>
      </c>
    </row>
    <row r="11" spans="1:11">
      <c r="A11" s="1" t="s">
        <v>4323</v>
      </c>
      <c r="B11" s="1" t="s">
        <v>1822</v>
      </c>
      <c r="C11" s="1" t="s">
        <v>1717</v>
      </c>
      <c r="D11" s="1">
        <v>4</v>
      </c>
      <c r="E11" s="1">
        <v>399</v>
      </c>
      <c r="F11" s="1">
        <v>0</v>
      </c>
      <c r="G11" s="1">
        <f t="shared" si="0"/>
        <v>1596</v>
      </c>
      <c r="H11" s="1">
        <v>226</v>
      </c>
      <c r="I11" s="1">
        <f t="shared" si="1"/>
        <v>692</v>
      </c>
      <c r="J11" t="str">
        <f>IF(AND(COUNTIF(Products!A:A,C11)=1,E11=VLOOKUP(C11,Products!A:G,6,FALSE),H11=VLOOKUP(C11,Products!A:G,7,FALSE)),"OK","ERROR")</f>
        <v>OK</v>
      </c>
      <c r="K11" t="str">
        <f t="shared" si="2"/>
        <v>OK</v>
      </c>
    </row>
    <row r="12" spans="1:11">
      <c r="A12" s="1" t="s">
        <v>4324</v>
      </c>
      <c r="B12" s="1" t="s">
        <v>1824</v>
      </c>
      <c r="C12" s="1" t="s">
        <v>1690</v>
      </c>
      <c r="D12" s="1">
        <v>4</v>
      </c>
      <c r="E12" s="1">
        <v>6999</v>
      </c>
      <c r="F12" s="1">
        <v>4199.3999999999996</v>
      </c>
      <c r="G12" s="1">
        <f t="shared" si="0"/>
        <v>23796.6</v>
      </c>
      <c r="H12" s="1">
        <v>4046</v>
      </c>
      <c r="I12" s="1">
        <f t="shared" si="1"/>
        <v>7612.5999999999985</v>
      </c>
      <c r="J12" t="str">
        <f>IF(AND(COUNTIF(Products!A:A,C12)=1,E12=VLOOKUP(C12,Products!A:G,6,FALSE),H12=VLOOKUP(C12,Products!A:G,7,FALSE)),"OK","ERROR")</f>
        <v>OK</v>
      </c>
      <c r="K12" t="str">
        <f t="shared" si="2"/>
        <v>OK</v>
      </c>
    </row>
    <row r="13" spans="1:11">
      <c r="A13" s="1" t="s">
        <v>4325</v>
      </c>
      <c r="B13" s="1" t="s">
        <v>1825</v>
      </c>
      <c r="C13" s="1" t="s">
        <v>1779</v>
      </c>
      <c r="D13" s="1">
        <v>1</v>
      </c>
      <c r="E13" s="1">
        <v>999</v>
      </c>
      <c r="F13" s="1">
        <v>49.95</v>
      </c>
      <c r="G13" s="1">
        <f t="shared" si="0"/>
        <v>949.05</v>
      </c>
      <c r="H13" s="1">
        <v>809</v>
      </c>
      <c r="I13" s="1">
        <f t="shared" si="1"/>
        <v>140.04999999999995</v>
      </c>
      <c r="J13" t="str">
        <f>IF(AND(COUNTIF(Products!A:A,C13)=1,E13=VLOOKUP(C13,Products!A:G,6,FALSE),H13=VLOOKUP(C13,Products!A:G,7,FALSE)),"OK","ERROR")</f>
        <v>OK</v>
      </c>
      <c r="K13" t="str">
        <f t="shared" si="2"/>
        <v>OK</v>
      </c>
    </row>
    <row r="14" spans="1:11">
      <c r="A14" s="1" t="s">
        <v>4326</v>
      </c>
      <c r="B14" s="1" t="s">
        <v>1826</v>
      </c>
      <c r="C14" s="1" t="s">
        <v>1668</v>
      </c>
      <c r="D14" s="1">
        <v>2</v>
      </c>
      <c r="E14" s="1">
        <v>8999</v>
      </c>
      <c r="F14" s="1">
        <v>899.9</v>
      </c>
      <c r="G14" s="1">
        <f t="shared" si="0"/>
        <v>17098.099999999999</v>
      </c>
      <c r="H14" s="1">
        <v>5059</v>
      </c>
      <c r="I14" s="1">
        <f t="shared" si="1"/>
        <v>6980.0999999999985</v>
      </c>
      <c r="J14" t="str">
        <f>IF(AND(COUNTIF(Products!A:A,C14)=1,E14=VLOOKUP(C14,Products!A:G,6,FALSE),H14=VLOOKUP(C14,Products!A:G,7,FALSE)),"OK","ERROR")</f>
        <v>OK</v>
      </c>
      <c r="K14" t="str">
        <f t="shared" si="2"/>
        <v>OK</v>
      </c>
    </row>
    <row r="15" spans="1:11">
      <c r="A15" s="1" t="s">
        <v>4327</v>
      </c>
      <c r="B15" s="1" t="s">
        <v>1827</v>
      </c>
      <c r="C15" s="1" t="s">
        <v>1716</v>
      </c>
      <c r="D15" s="1">
        <v>2</v>
      </c>
      <c r="E15" s="1">
        <v>2999</v>
      </c>
      <c r="F15" s="1">
        <v>899.7</v>
      </c>
      <c r="G15" s="1">
        <f t="shared" si="0"/>
        <v>5098.3</v>
      </c>
      <c r="H15" s="1">
        <v>2406</v>
      </c>
      <c r="I15" s="1">
        <f t="shared" si="1"/>
        <v>286.30000000000018</v>
      </c>
      <c r="J15" t="str">
        <f>IF(AND(COUNTIF(Products!A:A,C15)=1,E15=VLOOKUP(C15,Products!A:G,6,FALSE),H15=VLOOKUP(C15,Products!A:G,7,FALSE)),"OK","ERROR")</f>
        <v>OK</v>
      </c>
      <c r="K15" t="str">
        <f t="shared" si="2"/>
        <v>OK</v>
      </c>
    </row>
    <row r="16" spans="1:11">
      <c r="A16" s="1" t="s">
        <v>4328</v>
      </c>
      <c r="B16" s="1" t="s">
        <v>1828</v>
      </c>
      <c r="C16" s="1" t="s">
        <v>1751</v>
      </c>
      <c r="D16" s="1">
        <v>1</v>
      </c>
      <c r="E16" s="1">
        <v>1599</v>
      </c>
      <c r="F16" s="1">
        <v>159.9</v>
      </c>
      <c r="G16" s="1">
        <f t="shared" si="0"/>
        <v>1439.1</v>
      </c>
      <c r="H16" s="1">
        <v>1023</v>
      </c>
      <c r="I16" s="1">
        <f t="shared" si="1"/>
        <v>416.09999999999991</v>
      </c>
      <c r="J16" t="str">
        <f>IF(AND(COUNTIF(Products!A:A,C16)=1,E16=VLOOKUP(C16,Products!A:G,6,FALSE),H16=VLOOKUP(C16,Products!A:G,7,FALSE)),"OK","ERROR")</f>
        <v>OK</v>
      </c>
      <c r="K16" t="str">
        <f t="shared" si="2"/>
        <v>OK</v>
      </c>
    </row>
    <row r="17" spans="1:11">
      <c r="A17" s="1" t="s">
        <v>4329</v>
      </c>
      <c r="B17" s="1" t="s">
        <v>1829</v>
      </c>
      <c r="C17" s="1" t="s">
        <v>1789</v>
      </c>
      <c r="D17" s="1">
        <v>2</v>
      </c>
      <c r="E17" s="1">
        <v>999</v>
      </c>
      <c r="F17" s="1">
        <v>199.8</v>
      </c>
      <c r="G17" s="1">
        <f t="shared" si="0"/>
        <v>1798.2</v>
      </c>
      <c r="H17" s="1">
        <v>727</v>
      </c>
      <c r="I17" s="1">
        <f t="shared" si="1"/>
        <v>344.20000000000005</v>
      </c>
      <c r="J17" t="str">
        <f>IF(AND(COUNTIF(Products!A:A,C17)=1,E17=VLOOKUP(C17,Products!A:G,6,FALSE),H17=VLOOKUP(C17,Products!A:G,7,FALSE)),"OK","ERROR")</f>
        <v>OK</v>
      </c>
      <c r="K17" t="str">
        <f t="shared" si="2"/>
        <v>OK</v>
      </c>
    </row>
    <row r="18" spans="1:11">
      <c r="A18" s="1" t="s">
        <v>4330</v>
      </c>
      <c r="B18" s="1" t="s">
        <v>1830</v>
      </c>
      <c r="C18" s="1" t="s">
        <v>1751</v>
      </c>
      <c r="D18" s="1">
        <v>4</v>
      </c>
      <c r="E18" s="1">
        <v>1599</v>
      </c>
      <c r="F18" s="1">
        <v>0</v>
      </c>
      <c r="G18" s="1">
        <f t="shared" si="0"/>
        <v>6396</v>
      </c>
      <c r="H18" s="1">
        <v>1023</v>
      </c>
      <c r="I18" s="1">
        <f t="shared" si="1"/>
        <v>2304</v>
      </c>
      <c r="J18" t="str">
        <f>IF(AND(COUNTIF(Products!A:A,C18)=1,E18=VLOOKUP(C18,Products!A:G,6,FALSE),H18=VLOOKUP(C18,Products!A:G,7,FALSE)),"OK","ERROR")</f>
        <v>OK</v>
      </c>
      <c r="K18" t="str">
        <f t="shared" si="2"/>
        <v>OK</v>
      </c>
    </row>
    <row r="19" spans="1:11">
      <c r="A19" s="1" t="s">
        <v>4331</v>
      </c>
      <c r="B19" s="1" t="s">
        <v>1831</v>
      </c>
      <c r="C19" s="1" t="s">
        <v>1725</v>
      </c>
      <c r="D19" s="1">
        <v>1</v>
      </c>
      <c r="E19" s="1">
        <v>2499</v>
      </c>
      <c r="F19" s="1">
        <v>0</v>
      </c>
      <c r="G19" s="1">
        <f t="shared" si="0"/>
        <v>2499</v>
      </c>
      <c r="H19" s="1">
        <v>1833</v>
      </c>
      <c r="I19" s="1">
        <f t="shared" si="1"/>
        <v>666</v>
      </c>
      <c r="J19" t="str">
        <f>IF(AND(COUNTIF(Products!A:A,C19)=1,E19=VLOOKUP(C19,Products!A:G,6,FALSE),H19=VLOOKUP(C19,Products!A:G,7,FALSE)),"OK","ERROR")</f>
        <v>OK</v>
      </c>
      <c r="K19" t="str">
        <f t="shared" si="2"/>
        <v>OK</v>
      </c>
    </row>
    <row r="20" spans="1:11">
      <c r="A20" s="1" t="s">
        <v>4332</v>
      </c>
      <c r="B20" s="1" t="s">
        <v>1832</v>
      </c>
      <c r="C20" s="1" t="s">
        <v>1732</v>
      </c>
      <c r="D20" s="1">
        <v>3</v>
      </c>
      <c r="E20" s="1">
        <v>1599</v>
      </c>
      <c r="F20" s="1">
        <v>239.85</v>
      </c>
      <c r="G20" s="1">
        <f t="shared" si="0"/>
        <v>4557.1499999999996</v>
      </c>
      <c r="H20" s="1">
        <v>1138</v>
      </c>
      <c r="I20" s="1">
        <f t="shared" si="1"/>
        <v>1143.1499999999996</v>
      </c>
      <c r="J20" t="str">
        <f>IF(AND(COUNTIF(Products!A:A,C20)=1,E20=VLOOKUP(C20,Products!A:G,6,FALSE),H20=VLOOKUP(C20,Products!A:G,7,FALSE)),"OK","ERROR")</f>
        <v>OK</v>
      </c>
      <c r="K20" t="str">
        <f t="shared" si="2"/>
        <v>OK</v>
      </c>
    </row>
    <row r="21" spans="1:11">
      <c r="A21" s="1" t="s">
        <v>4333</v>
      </c>
      <c r="B21" s="1" t="s">
        <v>1833</v>
      </c>
      <c r="C21" s="1" t="s">
        <v>1735</v>
      </c>
      <c r="D21" s="1">
        <v>1</v>
      </c>
      <c r="E21" s="1">
        <v>3999</v>
      </c>
      <c r="F21" s="1">
        <v>0</v>
      </c>
      <c r="G21" s="1">
        <f t="shared" si="0"/>
        <v>3999</v>
      </c>
      <c r="H21" s="1">
        <v>2895</v>
      </c>
      <c r="I21" s="1">
        <f t="shared" si="1"/>
        <v>1104</v>
      </c>
      <c r="J21" t="str">
        <f>IF(AND(COUNTIF(Products!A:A,C21)=1,E21=VLOOKUP(C21,Products!A:G,6,FALSE),H21=VLOOKUP(C21,Products!A:G,7,FALSE)),"OK","ERROR")</f>
        <v>OK</v>
      </c>
      <c r="K21" t="str">
        <f t="shared" si="2"/>
        <v>OK</v>
      </c>
    </row>
    <row r="22" spans="1:11">
      <c r="A22" s="1" t="s">
        <v>4334</v>
      </c>
      <c r="B22" s="1" t="s">
        <v>1834</v>
      </c>
      <c r="C22" s="1" t="s">
        <v>1693</v>
      </c>
      <c r="D22" s="1">
        <v>4</v>
      </c>
      <c r="E22" s="1">
        <v>499</v>
      </c>
      <c r="F22" s="1">
        <v>99.8</v>
      </c>
      <c r="G22" s="1">
        <f t="shared" si="0"/>
        <v>1896.2</v>
      </c>
      <c r="H22" s="1">
        <v>391</v>
      </c>
      <c r="I22" s="1">
        <f t="shared" si="1"/>
        <v>332.20000000000005</v>
      </c>
      <c r="J22" t="str">
        <f>IF(AND(COUNTIF(Products!A:A,C22)=1,E22=VLOOKUP(C22,Products!A:G,6,FALSE),H22=VLOOKUP(C22,Products!A:G,7,FALSE)),"OK","ERROR")</f>
        <v>OK</v>
      </c>
      <c r="K22" t="str">
        <f t="shared" si="2"/>
        <v>OK</v>
      </c>
    </row>
    <row r="23" spans="1:11">
      <c r="A23" s="1" t="s">
        <v>4335</v>
      </c>
      <c r="B23" s="1" t="s">
        <v>1835</v>
      </c>
      <c r="C23" s="1" t="s">
        <v>1784</v>
      </c>
      <c r="D23" s="1">
        <v>3</v>
      </c>
      <c r="E23" s="1">
        <v>2999</v>
      </c>
      <c r="F23" s="1">
        <v>1349.55</v>
      </c>
      <c r="G23" s="1">
        <f t="shared" si="0"/>
        <v>7647.45</v>
      </c>
      <c r="H23" s="1">
        <v>2377</v>
      </c>
      <c r="I23" s="1">
        <f t="shared" si="1"/>
        <v>516.44999999999982</v>
      </c>
      <c r="J23" t="str">
        <f>IF(AND(COUNTIF(Products!A:A,C23)=1,E23=VLOOKUP(C23,Products!A:G,6,FALSE),H23=VLOOKUP(C23,Products!A:G,7,FALSE)),"OK","ERROR")</f>
        <v>OK</v>
      </c>
      <c r="K23" t="str">
        <f t="shared" si="2"/>
        <v>OK</v>
      </c>
    </row>
    <row r="24" spans="1:11">
      <c r="A24" s="1" t="s">
        <v>4336</v>
      </c>
      <c r="B24" s="1" t="s">
        <v>1836</v>
      </c>
      <c r="C24" s="1" t="s">
        <v>1738</v>
      </c>
      <c r="D24" s="1">
        <v>1</v>
      </c>
      <c r="E24" s="1">
        <v>599</v>
      </c>
      <c r="F24" s="1">
        <v>0</v>
      </c>
      <c r="G24" s="1">
        <f t="shared" si="0"/>
        <v>599</v>
      </c>
      <c r="H24" s="1">
        <v>443</v>
      </c>
      <c r="I24" s="1">
        <f t="shared" si="1"/>
        <v>156</v>
      </c>
      <c r="J24" t="str">
        <f>IF(AND(COUNTIF(Products!A:A,C24)=1,E24=VLOOKUP(C24,Products!A:G,6,FALSE),H24=VLOOKUP(C24,Products!A:G,7,FALSE)),"OK","ERROR")</f>
        <v>OK</v>
      </c>
      <c r="K24" t="str">
        <f t="shared" si="2"/>
        <v>OK</v>
      </c>
    </row>
    <row r="25" spans="1:11">
      <c r="A25" s="1" t="s">
        <v>4337</v>
      </c>
      <c r="B25" s="1" t="s">
        <v>1837</v>
      </c>
      <c r="C25" s="1" t="s">
        <v>1754</v>
      </c>
      <c r="D25" s="1">
        <v>1</v>
      </c>
      <c r="E25" s="1">
        <v>399</v>
      </c>
      <c r="F25" s="1">
        <v>19.95</v>
      </c>
      <c r="G25" s="1">
        <f t="shared" si="0"/>
        <v>379.05</v>
      </c>
      <c r="H25" s="1">
        <v>252</v>
      </c>
      <c r="I25" s="1">
        <f t="shared" si="1"/>
        <v>127.05000000000001</v>
      </c>
      <c r="J25" t="str">
        <f>IF(AND(COUNTIF(Products!A:A,C25)=1,E25=VLOOKUP(C25,Products!A:G,6,FALSE),H25=VLOOKUP(C25,Products!A:G,7,FALSE)),"OK","ERROR")</f>
        <v>OK</v>
      </c>
      <c r="K25" t="str">
        <f t="shared" si="2"/>
        <v>OK</v>
      </c>
    </row>
    <row r="26" spans="1:11">
      <c r="A26" s="1" t="s">
        <v>4338</v>
      </c>
      <c r="B26" s="1" t="s">
        <v>1838</v>
      </c>
      <c r="C26" s="1" t="s">
        <v>1795</v>
      </c>
      <c r="D26" s="1">
        <v>1</v>
      </c>
      <c r="E26" s="1">
        <v>499</v>
      </c>
      <c r="F26" s="1">
        <v>49.9</v>
      </c>
      <c r="G26" s="1">
        <f t="shared" si="0"/>
        <v>449.1</v>
      </c>
      <c r="H26" s="1">
        <v>324</v>
      </c>
      <c r="I26" s="1">
        <f t="shared" si="1"/>
        <v>125.10000000000002</v>
      </c>
      <c r="J26" t="str">
        <f>IF(AND(COUNTIF(Products!A:A,C26)=1,E26=VLOOKUP(C26,Products!A:G,6,FALSE),H26=VLOOKUP(C26,Products!A:G,7,FALSE)),"OK","ERROR")</f>
        <v>OK</v>
      </c>
      <c r="K26" t="str">
        <f t="shared" si="2"/>
        <v>OK</v>
      </c>
    </row>
    <row r="27" spans="1:11">
      <c r="A27" s="1" t="s">
        <v>4339</v>
      </c>
      <c r="B27" s="1" t="s">
        <v>1839</v>
      </c>
      <c r="C27" s="1" t="s">
        <v>1792</v>
      </c>
      <c r="D27" s="1">
        <v>1</v>
      </c>
      <c r="E27" s="1">
        <v>399</v>
      </c>
      <c r="F27" s="1">
        <v>39.9</v>
      </c>
      <c r="G27" s="1">
        <f t="shared" si="0"/>
        <v>359.1</v>
      </c>
      <c r="H27" s="1">
        <v>244</v>
      </c>
      <c r="I27" s="1">
        <f t="shared" si="1"/>
        <v>115.10000000000002</v>
      </c>
      <c r="J27" t="str">
        <f>IF(AND(COUNTIF(Products!A:A,C27)=1,E27=VLOOKUP(C27,Products!A:G,6,FALSE),H27=VLOOKUP(C27,Products!A:G,7,FALSE)),"OK","ERROR")</f>
        <v>OK</v>
      </c>
      <c r="K27" t="str">
        <f t="shared" si="2"/>
        <v>OK</v>
      </c>
    </row>
    <row r="28" spans="1:11">
      <c r="A28" s="1" t="s">
        <v>4340</v>
      </c>
      <c r="B28" s="1" t="s">
        <v>1840</v>
      </c>
      <c r="C28" s="1" t="s">
        <v>1751</v>
      </c>
      <c r="D28" s="1">
        <v>1</v>
      </c>
      <c r="E28" s="1">
        <v>1599</v>
      </c>
      <c r="F28" s="1">
        <v>79.95</v>
      </c>
      <c r="G28" s="1">
        <f t="shared" si="0"/>
        <v>1519.05</v>
      </c>
      <c r="H28" s="1">
        <v>1023</v>
      </c>
      <c r="I28" s="1">
        <f t="shared" si="1"/>
        <v>496.04999999999995</v>
      </c>
      <c r="J28" t="str">
        <f>IF(AND(COUNTIF(Products!A:A,C28)=1,E28=VLOOKUP(C28,Products!A:G,6,FALSE),H28=VLOOKUP(C28,Products!A:G,7,FALSE)),"OK","ERROR")</f>
        <v>OK</v>
      </c>
      <c r="K28" t="str">
        <f t="shared" si="2"/>
        <v>OK</v>
      </c>
    </row>
    <row r="29" spans="1:11">
      <c r="A29" s="1" t="s">
        <v>4341</v>
      </c>
      <c r="B29" s="1" t="s">
        <v>1841</v>
      </c>
      <c r="C29" s="1" t="s">
        <v>1735</v>
      </c>
      <c r="D29" s="1">
        <v>1</v>
      </c>
      <c r="E29" s="1">
        <v>3999</v>
      </c>
      <c r="F29" s="1">
        <v>799.8</v>
      </c>
      <c r="G29" s="1">
        <f t="shared" si="0"/>
        <v>3199.2</v>
      </c>
      <c r="H29" s="1">
        <v>2895</v>
      </c>
      <c r="I29" s="1">
        <f t="shared" si="1"/>
        <v>304.19999999999982</v>
      </c>
      <c r="J29" t="str">
        <f>IF(AND(COUNTIF(Products!A:A,C29)=1,E29=VLOOKUP(C29,Products!A:G,6,FALSE),H29=VLOOKUP(C29,Products!A:G,7,FALSE)),"OK","ERROR")</f>
        <v>OK</v>
      </c>
      <c r="K29" t="str">
        <f t="shared" si="2"/>
        <v>OK</v>
      </c>
    </row>
    <row r="30" spans="1:11">
      <c r="A30" s="1" t="s">
        <v>4342</v>
      </c>
      <c r="B30" s="1" t="s">
        <v>1842</v>
      </c>
      <c r="C30" s="1" t="s">
        <v>1680</v>
      </c>
      <c r="D30" s="1">
        <v>4</v>
      </c>
      <c r="E30" s="1">
        <v>2499</v>
      </c>
      <c r="F30" s="1">
        <v>499.8</v>
      </c>
      <c r="G30" s="1">
        <f t="shared" si="0"/>
        <v>9496.2000000000007</v>
      </c>
      <c r="H30" s="1">
        <v>2030</v>
      </c>
      <c r="I30" s="1">
        <f t="shared" si="1"/>
        <v>1376.2000000000007</v>
      </c>
      <c r="J30" t="str">
        <f>IF(AND(COUNTIF(Products!A:A,C30)=1,E30=VLOOKUP(C30,Products!A:G,6,FALSE),H30=VLOOKUP(C30,Products!A:G,7,FALSE)),"OK","ERROR")</f>
        <v>OK</v>
      </c>
      <c r="K30" t="str">
        <f t="shared" si="2"/>
        <v>OK</v>
      </c>
    </row>
    <row r="31" spans="1:11">
      <c r="A31" s="1" t="s">
        <v>4343</v>
      </c>
      <c r="B31" s="1" t="s">
        <v>1843</v>
      </c>
      <c r="C31" s="1" t="s">
        <v>1676</v>
      </c>
      <c r="D31" s="1">
        <v>3</v>
      </c>
      <c r="E31" s="1">
        <v>299</v>
      </c>
      <c r="F31" s="1">
        <v>0</v>
      </c>
      <c r="G31" s="1">
        <f t="shared" si="0"/>
        <v>897</v>
      </c>
      <c r="H31" s="1">
        <v>197</v>
      </c>
      <c r="I31" s="1">
        <f t="shared" si="1"/>
        <v>306</v>
      </c>
      <c r="J31" t="str">
        <f>IF(AND(COUNTIF(Products!A:A,C31)=1,E31=VLOOKUP(C31,Products!A:G,6,FALSE),H31=VLOOKUP(C31,Products!A:G,7,FALSE)),"OK","ERROR")</f>
        <v>OK</v>
      </c>
      <c r="K31" t="str">
        <f t="shared" si="2"/>
        <v>OK</v>
      </c>
    </row>
    <row r="32" spans="1:11">
      <c r="A32" s="1" t="s">
        <v>4344</v>
      </c>
      <c r="B32" s="1" t="s">
        <v>1844</v>
      </c>
      <c r="C32" s="1" t="s">
        <v>1707</v>
      </c>
      <c r="D32" s="1">
        <v>2</v>
      </c>
      <c r="E32" s="1">
        <v>2499</v>
      </c>
      <c r="F32" s="1">
        <v>0</v>
      </c>
      <c r="G32" s="1">
        <f t="shared" si="0"/>
        <v>4998</v>
      </c>
      <c r="H32" s="1">
        <v>1584</v>
      </c>
      <c r="I32" s="1">
        <f t="shared" si="1"/>
        <v>1830</v>
      </c>
      <c r="J32" t="str">
        <f>IF(AND(COUNTIF(Products!A:A,C32)=1,E32=VLOOKUP(C32,Products!A:G,6,FALSE),H32=VLOOKUP(C32,Products!A:G,7,FALSE)),"OK","ERROR")</f>
        <v>OK</v>
      </c>
      <c r="K32" t="str">
        <f t="shared" si="2"/>
        <v>OK</v>
      </c>
    </row>
    <row r="33" spans="1:11">
      <c r="A33" s="1" t="s">
        <v>4345</v>
      </c>
      <c r="B33" s="1" t="s">
        <v>1845</v>
      </c>
      <c r="C33" s="1" t="s">
        <v>1692</v>
      </c>
      <c r="D33" s="1">
        <v>2</v>
      </c>
      <c r="E33" s="1">
        <v>499</v>
      </c>
      <c r="F33" s="1">
        <v>99.8</v>
      </c>
      <c r="G33" s="1">
        <f t="shared" si="0"/>
        <v>898.2</v>
      </c>
      <c r="H33" s="1">
        <v>403</v>
      </c>
      <c r="I33" s="1">
        <f t="shared" si="1"/>
        <v>92.200000000000045</v>
      </c>
      <c r="J33" t="str">
        <f>IF(AND(COUNTIF(Products!A:A,C33)=1,E33=VLOOKUP(C33,Products!A:G,6,FALSE),H33=VLOOKUP(C33,Products!A:G,7,FALSE)),"OK","ERROR")</f>
        <v>OK</v>
      </c>
      <c r="K33" t="str">
        <f t="shared" si="2"/>
        <v>OK</v>
      </c>
    </row>
    <row r="34" spans="1:11">
      <c r="A34" s="1" t="s">
        <v>4346</v>
      </c>
      <c r="B34" s="1" t="s">
        <v>1846</v>
      </c>
      <c r="C34" s="1" t="s">
        <v>1726</v>
      </c>
      <c r="D34" s="1">
        <v>1</v>
      </c>
      <c r="E34" s="1">
        <v>599</v>
      </c>
      <c r="F34" s="1">
        <v>59.9</v>
      </c>
      <c r="G34" s="1">
        <f t="shared" si="0"/>
        <v>539.1</v>
      </c>
      <c r="H34" s="1">
        <v>358</v>
      </c>
      <c r="I34" s="1">
        <f t="shared" si="1"/>
        <v>181.10000000000002</v>
      </c>
      <c r="J34" t="str">
        <f>IF(AND(COUNTIF(Products!A:A,C34)=1,E34=VLOOKUP(C34,Products!A:G,6,FALSE),H34=VLOOKUP(C34,Products!A:G,7,FALSE)),"OK","ERROR")</f>
        <v>OK</v>
      </c>
      <c r="K34" t="str">
        <f t="shared" si="2"/>
        <v>OK</v>
      </c>
    </row>
    <row r="35" spans="1:11">
      <c r="A35" s="1" t="s">
        <v>4347</v>
      </c>
      <c r="B35" s="1" t="s">
        <v>1847</v>
      </c>
      <c r="C35" s="1" t="s">
        <v>1793</v>
      </c>
      <c r="D35" s="1">
        <v>1</v>
      </c>
      <c r="E35" s="1">
        <v>299</v>
      </c>
      <c r="F35" s="1">
        <v>0</v>
      </c>
      <c r="G35" s="1">
        <f t="shared" si="0"/>
        <v>299</v>
      </c>
      <c r="H35" s="1">
        <v>221</v>
      </c>
      <c r="I35" s="1">
        <f t="shared" si="1"/>
        <v>78</v>
      </c>
      <c r="J35" t="str">
        <f>IF(AND(COUNTIF(Products!A:A,C35)=1,E35=VLOOKUP(C35,Products!A:G,6,FALSE),H35=VLOOKUP(C35,Products!A:G,7,FALSE)),"OK","ERROR")</f>
        <v>OK</v>
      </c>
      <c r="K35" t="str">
        <f t="shared" si="2"/>
        <v>OK</v>
      </c>
    </row>
    <row r="36" spans="1:11">
      <c r="A36" s="1" t="s">
        <v>4348</v>
      </c>
      <c r="B36" s="1" t="s">
        <v>1848</v>
      </c>
      <c r="C36" s="1" t="s">
        <v>1799</v>
      </c>
      <c r="D36" s="1">
        <v>1</v>
      </c>
      <c r="E36" s="1">
        <v>4999</v>
      </c>
      <c r="F36" s="1">
        <v>0</v>
      </c>
      <c r="G36" s="1">
        <f t="shared" si="0"/>
        <v>4999</v>
      </c>
      <c r="H36" s="1">
        <v>3463</v>
      </c>
      <c r="I36" s="1">
        <f t="shared" si="1"/>
        <v>1536</v>
      </c>
      <c r="J36" t="str">
        <f>IF(AND(COUNTIF(Products!A:A,C36)=1,E36=VLOOKUP(C36,Products!A:G,6,FALSE),H36=VLOOKUP(C36,Products!A:G,7,FALSE)),"OK","ERROR")</f>
        <v>OK</v>
      </c>
      <c r="K36" t="str">
        <f t="shared" si="2"/>
        <v>OK</v>
      </c>
    </row>
    <row r="37" spans="1:11">
      <c r="A37" s="1" t="s">
        <v>4349</v>
      </c>
      <c r="B37" s="1" t="s">
        <v>1849</v>
      </c>
      <c r="C37" s="1" t="s">
        <v>1742</v>
      </c>
      <c r="D37" s="1">
        <v>2</v>
      </c>
      <c r="E37" s="1">
        <v>299</v>
      </c>
      <c r="F37" s="1">
        <v>59.8</v>
      </c>
      <c r="G37" s="1">
        <f t="shared" si="0"/>
        <v>538.20000000000005</v>
      </c>
      <c r="H37" s="1">
        <v>188</v>
      </c>
      <c r="I37" s="1">
        <f t="shared" si="1"/>
        <v>162.20000000000005</v>
      </c>
      <c r="J37" t="str">
        <f>IF(AND(COUNTIF(Products!A:A,C37)=1,E37=VLOOKUP(C37,Products!A:G,6,FALSE),H37=VLOOKUP(C37,Products!A:G,7,FALSE)),"OK","ERROR")</f>
        <v>OK</v>
      </c>
      <c r="K37" t="str">
        <f t="shared" si="2"/>
        <v>OK</v>
      </c>
    </row>
    <row r="38" spans="1:11">
      <c r="A38" s="1" t="s">
        <v>4350</v>
      </c>
      <c r="B38" s="1" t="s">
        <v>1850</v>
      </c>
      <c r="C38" s="1" t="s">
        <v>1748</v>
      </c>
      <c r="D38" s="1">
        <v>2</v>
      </c>
      <c r="E38" s="1">
        <v>299</v>
      </c>
      <c r="F38" s="1">
        <v>0</v>
      </c>
      <c r="G38" s="1">
        <f t="shared" si="0"/>
        <v>598</v>
      </c>
      <c r="H38" s="1">
        <v>170</v>
      </c>
      <c r="I38" s="1">
        <f t="shared" si="1"/>
        <v>258</v>
      </c>
      <c r="J38" t="str">
        <f>IF(AND(COUNTIF(Products!A:A,C38)=1,E38=VLOOKUP(C38,Products!A:G,6,FALSE),H38=VLOOKUP(C38,Products!A:G,7,FALSE)),"OK","ERROR")</f>
        <v>OK</v>
      </c>
      <c r="K38" t="str">
        <f t="shared" si="2"/>
        <v>OK</v>
      </c>
    </row>
    <row r="39" spans="1:11">
      <c r="A39" s="1" t="s">
        <v>4351</v>
      </c>
      <c r="B39" s="1" t="s">
        <v>1851</v>
      </c>
      <c r="C39" s="1" t="s">
        <v>1795</v>
      </c>
      <c r="D39" s="1">
        <v>2</v>
      </c>
      <c r="E39" s="1">
        <v>499</v>
      </c>
      <c r="F39" s="1">
        <v>99.8</v>
      </c>
      <c r="G39" s="1">
        <f t="shared" si="0"/>
        <v>898.2</v>
      </c>
      <c r="H39" s="1">
        <v>324</v>
      </c>
      <c r="I39" s="1">
        <f t="shared" si="1"/>
        <v>250.20000000000005</v>
      </c>
      <c r="J39" t="str">
        <f>IF(AND(COUNTIF(Products!A:A,C39)=1,E39=VLOOKUP(C39,Products!A:G,6,FALSE),H39=VLOOKUP(C39,Products!A:G,7,FALSE)),"OK","ERROR")</f>
        <v>OK</v>
      </c>
      <c r="K39" t="str">
        <f t="shared" si="2"/>
        <v>OK</v>
      </c>
    </row>
    <row r="40" spans="1:11">
      <c r="A40" s="1" t="s">
        <v>4352</v>
      </c>
      <c r="B40" s="1" t="s">
        <v>1852</v>
      </c>
      <c r="C40" s="1" t="s">
        <v>1711</v>
      </c>
      <c r="D40" s="1">
        <v>2</v>
      </c>
      <c r="E40" s="1">
        <v>1599</v>
      </c>
      <c r="F40" s="1">
        <v>319.8</v>
      </c>
      <c r="G40" s="1">
        <f t="shared" si="0"/>
        <v>2878.2</v>
      </c>
      <c r="H40" s="1">
        <v>1180</v>
      </c>
      <c r="I40" s="1">
        <f t="shared" si="1"/>
        <v>518.19999999999982</v>
      </c>
      <c r="J40" t="str">
        <f>IF(AND(COUNTIF(Products!A:A,C40)=1,E40=VLOOKUP(C40,Products!A:G,6,FALSE),H40=VLOOKUP(C40,Products!A:G,7,FALSE)),"OK","ERROR")</f>
        <v>OK</v>
      </c>
      <c r="K40" t="str">
        <f t="shared" si="2"/>
        <v>OK</v>
      </c>
    </row>
    <row r="41" spans="1:11">
      <c r="A41" s="1" t="s">
        <v>4353</v>
      </c>
      <c r="B41" s="1" t="s">
        <v>1853</v>
      </c>
      <c r="C41" s="1" t="s">
        <v>1740</v>
      </c>
      <c r="D41" s="1">
        <v>2</v>
      </c>
      <c r="E41" s="1">
        <v>4999</v>
      </c>
      <c r="F41" s="1">
        <v>0</v>
      </c>
      <c r="G41" s="1">
        <f t="shared" si="0"/>
        <v>9998</v>
      </c>
      <c r="H41" s="1">
        <v>2912</v>
      </c>
      <c r="I41" s="1">
        <f t="shared" si="1"/>
        <v>4174</v>
      </c>
      <c r="J41" t="str">
        <f>IF(AND(COUNTIF(Products!A:A,C41)=1,E41=VLOOKUP(C41,Products!A:G,6,FALSE),H41=VLOOKUP(C41,Products!A:G,7,FALSE)),"OK","ERROR")</f>
        <v>OK</v>
      </c>
      <c r="K41" t="str">
        <f t="shared" si="2"/>
        <v>OK</v>
      </c>
    </row>
    <row r="42" spans="1:11">
      <c r="A42" s="1" t="s">
        <v>4354</v>
      </c>
      <c r="B42" s="1" t="s">
        <v>1854</v>
      </c>
      <c r="C42" s="1" t="s">
        <v>1682</v>
      </c>
      <c r="D42" s="1">
        <v>1</v>
      </c>
      <c r="E42" s="1">
        <v>1599</v>
      </c>
      <c r="F42" s="1">
        <v>79.95</v>
      </c>
      <c r="G42" s="1">
        <f t="shared" si="0"/>
        <v>1519.05</v>
      </c>
      <c r="H42" s="1">
        <v>1169</v>
      </c>
      <c r="I42" s="1">
        <f t="shared" si="1"/>
        <v>350.04999999999995</v>
      </c>
      <c r="J42" t="str">
        <f>IF(AND(COUNTIF(Products!A:A,C42)=1,E42=VLOOKUP(C42,Products!A:G,6,FALSE),H42=VLOOKUP(C42,Products!A:G,7,FALSE)),"OK","ERROR")</f>
        <v>OK</v>
      </c>
      <c r="K42" t="str">
        <f t="shared" si="2"/>
        <v>OK</v>
      </c>
    </row>
    <row r="43" spans="1:11">
      <c r="A43" s="1" t="s">
        <v>4355</v>
      </c>
      <c r="B43" s="1" t="s">
        <v>1855</v>
      </c>
      <c r="C43" s="1" t="s">
        <v>1674</v>
      </c>
      <c r="D43" s="1">
        <v>2</v>
      </c>
      <c r="E43" s="1">
        <v>599</v>
      </c>
      <c r="F43" s="1">
        <v>0</v>
      </c>
      <c r="G43" s="1">
        <f t="shared" si="0"/>
        <v>1198</v>
      </c>
      <c r="H43" s="1">
        <v>470</v>
      </c>
      <c r="I43" s="1">
        <f t="shared" si="1"/>
        <v>258</v>
      </c>
      <c r="J43" t="str">
        <f>IF(AND(COUNTIF(Products!A:A,C43)=1,E43=VLOOKUP(C43,Products!A:G,6,FALSE),H43=VLOOKUP(C43,Products!A:G,7,FALSE)),"OK","ERROR")</f>
        <v>OK</v>
      </c>
      <c r="K43" t="str">
        <f t="shared" si="2"/>
        <v>OK</v>
      </c>
    </row>
    <row r="44" spans="1:11">
      <c r="A44" s="1" t="s">
        <v>4356</v>
      </c>
      <c r="B44" s="1" t="s">
        <v>1856</v>
      </c>
      <c r="C44" s="1" t="s">
        <v>1763</v>
      </c>
      <c r="D44" s="1">
        <v>1</v>
      </c>
      <c r="E44" s="1">
        <v>999</v>
      </c>
      <c r="F44" s="1">
        <v>49.95</v>
      </c>
      <c r="G44" s="1">
        <f t="shared" si="0"/>
        <v>949.05</v>
      </c>
      <c r="H44" s="1">
        <v>636</v>
      </c>
      <c r="I44" s="1">
        <f t="shared" si="1"/>
        <v>313.04999999999995</v>
      </c>
      <c r="J44" t="str">
        <f>IF(AND(COUNTIF(Products!A:A,C44)=1,E44=VLOOKUP(C44,Products!A:G,6,FALSE),H44=VLOOKUP(C44,Products!A:G,7,FALSE)),"OK","ERROR")</f>
        <v>OK</v>
      </c>
      <c r="K44" t="str">
        <f t="shared" si="2"/>
        <v>OK</v>
      </c>
    </row>
    <row r="45" spans="1:11">
      <c r="A45" s="1" t="s">
        <v>4357</v>
      </c>
      <c r="B45" s="1" t="s">
        <v>1857</v>
      </c>
      <c r="C45" s="1" t="s">
        <v>1683</v>
      </c>
      <c r="D45" s="1">
        <v>4</v>
      </c>
      <c r="E45" s="1">
        <v>999</v>
      </c>
      <c r="F45" s="1">
        <v>0</v>
      </c>
      <c r="G45" s="1">
        <f t="shared" si="0"/>
        <v>3996</v>
      </c>
      <c r="H45" s="1">
        <v>603</v>
      </c>
      <c r="I45" s="1">
        <f t="shared" si="1"/>
        <v>1584</v>
      </c>
      <c r="J45" t="str">
        <f>IF(AND(COUNTIF(Products!A:A,C45)=1,E45=VLOOKUP(C45,Products!A:G,6,FALSE),H45=VLOOKUP(C45,Products!A:G,7,FALSE)),"OK","ERROR")</f>
        <v>OK</v>
      </c>
      <c r="K45" t="str">
        <f t="shared" si="2"/>
        <v>OK</v>
      </c>
    </row>
    <row r="46" spans="1:11">
      <c r="A46" s="1" t="s">
        <v>4358</v>
      </c>
      <c r="B46" s="1" t="s">
        <v>1858</v>
      </c>
      <c r="C46" s="1" t="s">
        <v>1716</v>
      </c>
      <c r="D46" s="1">
        <v>1</v>
      </c>
      <c r="E46" s="1">
        <v>2999</v>
      </c>
      <c r="F46" s="1">
        <v>749.75</v>
      </c>
      <c r="G46" s="1">
        <f t="shared" si="0"/>
        <v>2249.25</v>
      </c>
      <c r="H46" s="1">
        <v>2406</v>
      </c>
      <c r="I46" s="1">
        <f t="shared" si="1"/>
        <v>-156.75</v>
      </c>
      <c r="J46" t="str">
        <f>IF(AND(COUNTIF(Products!A:A,C46)=1,E46=VLOOKUP(C46,Products!A:G,6,FALSE),H46=VLOOKUP(C46,Products!A:G,7,FALSE)),"OK","ERROR")</f>
        <v>OK</v>
      </c>
      <c r="K46" t="str">
        <f t="shared" si="2"/>
        <v>OK</v>
      </c>
    </row>
    <row r="47" spans="1:11">
      <c r="A47" s="1" t="s">
        <v>4359</v>
      </c>
      <c r="B47" s="1" t="s">
        <v>1859</v>
      </c>
      <c r="C47" s="1" t="s">
        <v>1710</v>
      </c>
      <c r="D47" s="1">
        <v>1</v>
      </c>
      <c r="E47" s="1">
        <v>3999</v>
      </c>
      <c r="F47" s="1">
        <v>0</v>
      </c>
      <c r="G47" s="1">
        <f t="shared" si="0"/>
        <v>3999</v>
      </c>
      <c r="H47" s="1">
        <v>3007</v>
      </c>
      <c r="I47" s="1">
        <f t="shared" si="1"/>
        <v>992</v>
      </c>
      <c r="J47" t="str">
        <f>IF(AND(COUNTIF(Products!A:A,C47)=1,E47=VLOOKUP(C47,Products!A:G,6,FALSE),H47=VLOOKUP(C47,Products!A:G,7,FALSE)),"OK","ERROR")</f>
        <v>OK</v>
      </c>
      <c r="K47" t="str">
        <f t="shared" si="2"/>
        <v>OK</v>
      </c>
    </row>
    <row r="48" spans="1:11">
      <c r="A48" s="1" t="s">
        <v>4360</v>
      </c>
      <c r="B48" s="1" t="s">
        <v>1860</v>
      </c>
      <c r="C48" s="1" t="s">
        <v>1702</v>
      </c>
      <c r="D48" s="1">
        <v>3</v>
      </c>
      <c r="E48" s="1">
        <v>4999</v>
      </c>
      <c r="F48" s="1">
        <v>1499.7</v>
      </c>
      <c r="G48" s="1">
        <f t="shared" si="0"/>
        <v>13497.3</v>
      </c>
      <c r="H48" s="1">
        <v>3572</v>
      </c>
      <c r="I48" s="1">
        <f t="shared" si="1"/>
        <v>2781.2999999999993</v>
      </c>
      <c r="J48" t="str">
        <f>IF(AND(COUNTIF(Products!A:A,C48)=1,E48=VLOOKUP(C48,Products!A:G,6,FALSE),H48=VLOOKUP(C48,Products!A:G,7,FALSE)),"OK","ERROR")</f>
        <v>OK</v>
      </c>
      <c r="K48" t="str">
        <f t="shared" si="2"/>
        <v>OK</v>
      </c>
    </row>
    <row r="49" spans="1:11">
      <c r="A49" s="1" t="s">
        <v>4361</v>
      </c>
      <c r="B49" s="1" t="s">
        <v>1861</v>
      </c>
      <c r="C49" s="1" t="s">
        <v>1696</v>
      </c>
      <c r="D49" s="1">
        <v>3</v>
      </c>
      <c r="E49" s="1">
        <v>799</v>
      </c>
      <c r="F49" s="1">
        <v>359.55</v>
      </c>
      <c r="G49" s="1">
        <f t="shared" si="0"/>
        <v>2037.45</v>
      </c>
      <c r="H49" s="1">
        <v>613</v>
      </c>
      <c r="I49" s="1">
        <f t="shared" si="1"/>
        <v>198.45000000000005</v>
      </c>
      <c r="J49" t="str">
        <f>IF(AND(COUNTIF(Products!A:A,C49)=1,E49=VLOOKUP(C49,Products!A:G,6,FALSE),H49=VLOOKUP(C49,Products!A:G,7,FALSE)),"OK","ERROR")</f>
        <v>OK</v>
      </c>
      <c r="K49" t="str">
        <f t="shared" si="2"/>
        <v>OK</v>
      </c>
    </row>
    <row r="50" spans="1:11">
      <c r="A50" s="1" t="s">
        <v>4362</v>
      </c>
      <c r="B50" s="1" t="s">
        <v>1862</v>
      </c>
      <c r="C50" s="1" t="s">
        <v>1725</v>
      </c>
      <c r="D50" s="1">
        <v>1</v>
      </c>
      <c r="E50" s="1">
        <v>2499</v>
      </c>
      <c r="F50" s="1">
        <v>0</v>
      </c>
      <c r="G50" s="1">
        <f t="shared" si="0"/>
        <v>2499</v>
      </c>
      <c r="H50" s="1">
        <v>1833</v>
      </c>
      <c r="I50" s="1">
        <f t="shared" si="1"/>
        <v>666</v>
      </c>
      <c r="J50" t="str">
        <f>IF(AND(COUNTIF(Products!A:A,C50)=1,E50=VLOOKUP(C50,Products!A:G,6,FALSE),H50=VLOOKUP(C50,Products!A:G,7,FALSE)),"OK","ERROR")</f>
        <v>OK</v>
      </c>
      <c r="K50" t="str">
        <f t="shared" si="2"/>
        <v>OK</v>
      </c>
    </row>
    <row r="51" spans="1:11">
      <c r="A51" s="1" t="s">
        <v>4363</v>
      </c>
      <c r="B51" s="1" t="s">
        <v>1863</v>
      </c>
      <c r="C51" s="1" t="s">
        <v>1704</v>
      </c>
      <c r="D51" s="1">
        <v>1</v>
      </c>
      <c r="E51" s="1">
        <v>599</v>
      </c>
      <c r="F51" s="1">
        <v>59.9</v>
      </c>
      <c r="G51" s="1">
        <f t="shared" si="0"/>
        <v>539.1</v>
      </c>
      <c r="H51" s="1">
        <v>363</v>
      </c>
      <c r="I51" s="1">
        <f t="shared" si="1"/>
        <v>176.10000000000002</v>
      </c>
      <c r="J51" t="str">
        <f>IF(AND(COUNTIF(Products!A:A,C51)=1,E51=VLOOKUP(C51,Products!A:G,6,FALSE),H51=VLOOKUP(C51,Products!A:G,7,FALSE)),"OK","ERROR")</f>
        <v>OK</v>
      </c>
      <c r="K51" t="str">
        <f t="shared" si="2"/>
        <v>OK</v>
      </c>
    </row>
    <row r="52" spans="1:11">
      <c r="A52" s="1" t="s">
        <v>4364</v>
      </c>
      <c r="B52" s="1" t="s">
        <v>1864</v>
      </c>
      <c r="C52" s="1" t="s">
        <v>1730</v>
      </c>
      <c r="D52" s="1">
        <v>1</v>
      </c>
      <c r="E52" s="1">
        <v>1999</v>
      </c>
      <c r="F52" s="1">
        <v>0</v>
      </c>
      <c r="G52" s="1">
        <f t="shared" si="0"/>
        <v>1999</v>
      </c>
      <c r="H52" s="1">
        <v>1398</v>
      </c>
      <c r="I52" s="1">
        <f t="shared" si="1"/>
        <v>601</v>
      </c>
      <c r="J52" t="str">
        <f>IF(AND(COUNTIF(Products!A:A,C52)=1,E52=VLOOKUP(C52,Products!A:G,6,FALSE),H52=VLOOKUP(C52,Products!A:G,7,FALSE)),"OK","ERROR")</f>
        <v>OK</v>
      </c>
      <c r="K52" t="str">
        <f t="shared" si="2"/>
        <v>OK</v>
      </c>
    </row>
    <row r="53" spans="1:11">
      <c r="A53" s="1" t="s">
        <v>4365</v>
      </c>
      <c r="B53" s="1" t="s">
        <v>1865</v>
      </c>
      <c r="C53" s="1" t="s">
        <v>1705</v>
      </c>
      <c r="D53" s="1">
        <v>1</v>
      </c>
      <c r="E53" s="1">
        <v>299</v>
      </c>
      <c r="F53" s="1">
        <v>59.8</v>
      </c>
      <c r="G53" s="1">
        <f t="shared" si="0"/>
        <v>239.2</v>
      </c>
      <c r="H53" s="1">
        <v>206</v>
      </c>
      <c r="I53" s="1">
        <f t="shared" si="1"/>
        <v>33.199999999999989</v>
      </c>
      <c r="J53" t="str">
        <f>IF(AND(COUNTIF(Products!A:A,C53)=1,E53=VLOOKUP(C53,Products!A:G,6,FALSE),H53=VLOOKUP(C53,Products!A:G,7,FALSE)),"OK","ERROR")</f>
        <v>OK</v>
      </c>
      <c r="K53" t="str">
        <f t="shared" si="2"/>
        <v>OK</v>
      </c>
    </row>
    <row r="54" spans="1:11">
      <c r="A54" s="1" t="s">
        <v>4366</v>
      </c>
      <c r="B54" s="1" t="s">
        <v>1866</v>
      </c>
      <c r="C54" s="1" t="s">
        <v>1741</v>
      </c>
      <c r="D54" s="1">
        <v>2</v>
      </c>
      <c r="E54" s="1">
        <v>799</v>
      </c>
      <c r="F54" s="1">
        <v>0</v>
      </c>
      <c r="G54" s="1">
        <f t="shared" si="0"/>
        <v>1598</v>
      </c>
      <c r="H54" s="1">
        <v>596</v>
      </c>
      <c r="I54" s="1">
        <f t="shared" si="1"/>
        <v>406</v>
      </c>
      <c r="J54" t="str">
        <f>IF(AND(COUNTIF(Products!A:A,C54)=1,E54=VLOOKUP(C54,Products!A:G,6,FALSE),H54=VLOOKUP(C54,Products!A:G,7,FALSE)),"OK","ERROR")</f>
        <v>OK</v>
      </c>
      <c r="K54" t="str">
        <f t="shared" si="2"/>
        <v>OK</v>
      </c>
    </row>
    <row r="55" spans="1:11">
      <c r="A55" s="1" t="s">
        <v>4367</v>
      </c>
      <c r="B55" s="1" t="s">
        <v>1867</v>
      </c>
      <c r="C55" s="1" t="s">
        <v>1673</v>
      </c>
      <c r="D55" s="1">
        <v>1</v>
      </c>
      <c r="E55" s="1">
        <v>399</v>
      </c>
      <c r="F55" s="1">
        <v>99.75</v>
      </c>
      <c r="G55" s="1">
        <f t="shared" si="0"/>
        <v>299.25</v>
      </c>
      <c r="H55" s="1">
        <v>221</v>
      </c>
      <c r="I55" s="1">
        <f t="shared" si="1"/>
        <v>78.25</v>
      </c>
      <c r="J55" t="str">
        <f>IF(AND(COUNTIF(Products!A:A,C55)=1,E55=VLOOKUP(C55,Products!A:G,6,FALSE),H55=VLOOKUP(C55,Products!A:G,7,FALSE)),"OK","ERROR")</f>
        <v>OK</v>
      </c>
      <c r="K55" t="str">
        <f t="shared" si="2"/>
        <v>OK</v>
      </c>
    </row>
    <row r="56" spans="1:11">
      <c r="A56" s="1" t="s">
        <v>4368</v>
      </c>
      <c r="B56" s="1" t="s">
        <v>1868</v>
      </c>
      <c r="C56" s="1" t="s">
        <v>1700</v>
      </c>
      <c r="D56" s="1">
        <v>4</v>
      </c>
      <c r="E56" s="1">
        <v>8999</v>
      </c>
      <c r="F56" s="1">
        <v>3599.6</v>
      </c>
      <c r="G56" s="1">
        <f t="shared" si="0"/>
        <v>32396.400000000001</v>
      </c>
      <c r="H56" s="1">
        <v>6419</v>
      </c>
      <c r="I56" s="1">
        <f t="shared" si="1"/>
        <v>6720.4000000000015</v>
      </c>
      <c r="J56" t="str">
        <f>IF(AND(COUNTIF(Products!A:A,C56)=1,E56=VLOOKUP(C56,Products!A:G,6,FALSE),H56=VLOOKUP(C56,Products!A:G,7,FALSE)),"OK","ERROR")</f>
        <v>OK</v>
      </c>
      <c r="K56" t="str">
        <f t="shared" si="2"/>
        <v>OK</v>
      </c>
    </row>
    <row r="57" spans="1:11">
      <c r="A57" s="1" t="s">
        <v>4369</v>
      </c>
      <c r="B57" s="1" t="s">
        <v>1869</v>
      </c>
      <c r="C57" s="1" t="s">
        <v>1699</v>
      </c>
      <c r="D57" s="1">
        <v>1</v>
      </c>
      <c r="E57" s="1">
        <v>999</v>
      </c>
      <c r="F57" s="1">
        <v>149.85</v>
      </c>
      <c r="G57" s="1">
        <f t="shared" si="0"/>
        <v>849.15</v>
      </c>
      <c r="H57" s="1">
        <v>693</v>
      </c>
      <c r="I57" s="1">
        <f t="shared" si="1"/>
        <v>156.14999999999998</v>
      </c>
      <c r="J57" t="str">
        <f>IF(AND(COUNTIF(Products!A:A,C57)=1,E57=VLOOKUP(C57,Products!A:G,6,FALSE),H57=VLOOKUP(C57,Products!A:G,7,FALSE)),"OK","ERROR")</f>
        <v>OK</v>
      </c>
      <c r="K57" t="str">
        <f t="shared" si="2"/>
        <v>OK</v>
      </c>
    </row>
    <row r="58" spans="1:11">
      <c r="A58" s="1" t="s">
        <v>4370</v>
      </c>
      <c r="B58" s="1" t="s">
        <v>1870</v>
      </c>
      <c r="C58" s="1" t="s">
        <v>1779</v>
      </c>
      <c r="D58" s="1">
        <v>1</v>
      </c>
      <c r="E58" s="1">
        <v>999</v>
      </c>
      <c r="F58" s="1">
        <v>49.95</v>
      </c>
      <c r="G58" s="1">
        <f t="shared" si="0"/>
        <v>949.05</v>
      </c>
      <c r="H58" s="1">
        <v>809</v>
      </c>
      <c r="I58" s="1">
        <f t="shared" si="1"/>
        <v>140.04999999999995</v>
      </c>
      <c r="J58" t="str">
        <f>IF(AND(COUNTIF(Products!A:A,C58)=1,E58=VLOOKUP(C58,Products!A:G,6,FALSE),H58=VLOOKUP(C58,Products!A:G,7,FALSE)),"OK","ERROR")</f>
        <v>OK</v>
      </c>
      <c r="K58" t="str">
        <f t="shared" si="2"/>
        <v>OK</v>
      </c>
    </row>
    <row r="59" spans="1:11">
      <c r="A59" s="1" t="s">
        <v>4371</v>
      </c>
      <c r="B59" s="1" t="s">
        <v>1871</v>
      </c>
      <c r="C59" s="1" t="s">
        <v>1792</v>
      </c>
      <c r="D59" s="1">
        <v>1</v>
      </c>
      <c r="E59" s="1">
        <v>399</v>
      </c>
      <c r="F59" s="1">
        <v>59.85</v>
      </c>
      <c r="G59" s="1">
        <f t="shared" si="0"/>
        <v>339.15</v>
      </c>
      <c r="H59" s="1">
        <v>244</v>
      </c>
      <c r="I59" s="1">
        <f t="shared" si="1"/>
        <v>95.149999999999977</v>
      </c>
      <c r="J59" t="str">
        <f>IF(AND(COUNTIF(Products!A:A,C59)=1,E59=VLOOKUP(C59,Products!A:G,6,FALSE),H59=VLOOKUP(C59,Products!A:G,7,FALSE)),"OK","ERROR")</f>
        <v>OK</v>
      </c>
      <c r="K59" t="str">
        <f t="shared" si="2"/>
        <v>OK</v>
      </c>
    </row>
    <row r="60" spans="1:11">
      <c r="A60" s="1" t="s">
        <v>4372</v>
      </c>
      <c r="B60" s="1" t="s">
        <v>1872</v>
      </c>
      <c r="C60" s="1" t="s">
        <v>1660</v>
      </c>
      <c r="D60" s="1">
        <v>1</v>
      </c>
      <c r="E60" s="1">
        <v>799</v>
      </c>
      <c r="F60" s="1">
        <v>39.950000000000003</v>
      </c>
      <c r="G60" s="1">
        <f t="shared" si="0"/>
        <v>759.05</v>
      </c>
      <c r="H60" s="1">
        <v>547</v>
      </c>
      <c r="I60" s="1">
        <f t="shared" si="1"/>
        <v>212.04999999999995</v>
      </c>
      <c r="J60" t="str">
        <f>IF(AND(COUNTIF(Products!A:A,C60)=1,E60=VLOOKUP(C60,Products!A:G,6,FALSE),H60=VLOOKUP(C60,Products!A:G,7,FALSE)),"OK","ERROR")</f>
        <v>OK</v>
      </c>
      <c r="K60" t="str">
        <f t="shared" si="2"/>
        <v>OK</v>
      </c>
    </row>
    <row r="61" spans="1:11">
      <c r="A61" s="1" t="s">
        <v>4373</v>
      </c>
      <c r="B61" s="1" t="s">
        <v>1873</v>
      </c>
      <c r="C61" s="1" t="s">
        <v>1668</v>
      </c>
      <c r="D61" s="1">
        <v>1</v>
      </c>
      <c r="E61" s="1">
        <v>8999</v>
      </c>
      <c r="F61" s="1">
        <v>0</v>
      </c>
      <c r="G61" s="1">
        <f t="shared" si="0"/>
        <v>8999</v>
      </c>
      <c r="H61" s="1">
        <v>5059</v>
      </c>
      <c r="I61" s="1">
        <f t="shared" si="1"/>
        <v>3940</v>
      </c>
      <c r="J61" t="str">
        <f>IF(AND(COUNTIF(Products!A:A,C61)=1,E61=VLOOKUP(C61,Products!A:G,6,FALSE),H61=VLOOKUP(C61,Products!A:G,7,FALSE)),"OK","ERROR")</f>
        <v>OK</v>
      </c>
      <c r="K61" t="str">
        <f t="shared" si="2"/>
        <v>OK</v>
      </c>
    </row>
    <row r="62" spans="1:11">
      <c r="A62" s="1" t="s">
        <v>4374</v>
      </c>
      <c r="B62" s="1" t="s">
        <v>1874</v>
      </c>
      <c r="C62" s="1" t="s">
        <v>1768</v>
      </c>
      <c r="D62" s="1">
        <v>2</v>
      </c>
      <c r="E62" s="1">
        <v>399</v>
      </c>
      <c r="F62" s="1">
        <v>79.8</v>
      </c>
      <c r="G62" s="1">
        <f t="shared" si="0"/>
        <v>718.2</v>
      </c>
      <c r="H62" s="1">
        <v>322</v>
      </c>
      <c r="I62" s="1">
        <f t="shared" si="1"/>
        <v>74.200000000000045</v>
      </c>
      <c r="J62" t="str">
        <f>IF(AND(COUNTIF(Products!A:A,C62)=1,E62=VLOOKUP(C62,Products!A:G,6,FALSE),H62=VLOOKUP(C62,Products!A:G,7,FALSE)),"OK","ERROR")</f>
        <v>OK</v>
      </c>
      <c r="K62" t="str">
        <f t="shared" si="2"/>
        <v>OK</v>
      </c>
    </row>
    <row r="63" spans="1:11">
      <c r="A63" s="1" t="s">
        <v>4375</v>
      </c>
      <c r="B63" s="1" t="s">
        <v>1875</v>
      </c>
      <c r="C63" s="1" t="s">
        <v>1763</v>
      </c>
      <c r="D63" s="1">
        <v>1</v>
      </c>
      <c r="E63" s="1">
        <v>999</v>
      </c>
      <c r="F63" s="1">
        <v>0</v>
      </c>
      <c r="G63" s="1">
        <f t="shared" si="0"/>
        <v>999</v>
      </c>
      <c r="H63" s="1">
        <v>636</v>
      </c>
      <c r="I63" s="1">
        <f t="shared" si="1"/>
        <v>363</v>
      </c>
      <c r="J63" t="str">
        <f>IF(AND(COUNTIF(Products!A:A,C63)=1,E63=VLOOKUP(C63,Products!A:G,6,FALSE),H63=VLOOKUP(C63,Products!A:G,7,FALSE)),"OK","ERROR")</f>
        <v>OK</v>
      </c>
      <c r="K63" t="str">
        <f t="shared" si="2"/>
        <v>OK</v>
      </c>
    </row>
    <row r="64" spans="1:11">
      <c r="A64" s="1" t="s">
        <v>4376</v>
      </c>
      <c r="B64" s="1" t="s">
        <v>1876</v>
      </c>
      <c r="C64" s="1" t="s">
        <v>1780</v>
      </c>
      <c r="D64" s="1">
        <v>1</v>
      </c>
      <c r="E64" s="1">
        <v>2999</v>
      </c>
      <c r="F64" s="1">
        <v>449.85</v>
      </c>
      <c r="G64" s="1">
        <f t="shared" si="0"/>
        <v>2549.15</v>
      </c>
      <c r="H64" s="1">
        <v>2394</v>
      </c>
      <c r="I64" s="1">
        <f t="shared" si="1"/>
        <v>155.15000000000009</v>
      </c>
      <c r="J64" t="str">
        <f>IF(AND(COUNTIF(Products!A:A,C64)=1,E64=VLOOKUP(C64,Products!A:G,6,FALSE),H64=VLOOKUP(C64,Products!A:G,7,FALSE)),"OK","ERROR")</f>
        <v>OK</v>
      </c>
      <c r="K64" t="str">
        <f t="shared" si="2"/>
        <v>OK</v>
      </c>
    </row>
    <row r="65" spans="1:11">
      <c r="A65" s="1" t="s">
        <v>4377</v>
      </c>
      <c r="B65" s="1" t="s">
        <v>1877</v>
      </c>
      <c r="C65" s="1" t="s">
        <v>1783</v>
      </c>
      <c r="D65" s="1">
        <v>1</v>
      </c>
      <c r="E65" s="1">
        <v>799</v>
      </c>
      <c r="F65" s="1">
        <v>39.950000000000003</v>
      </c>
      <c r="G65" s="1">
        <f t="shared" si="0"/>
        <v>759.05</v>
      </c>
      <c r="H65" s="1">
        <v>560</v>
      </c>
      <c r="I65" s="1">
        <f t="shared" si="1"/>
        <v>199.04999999999995</v>
      </c>
      <c r="J65" t="str">
        <f>IF(AND(COUNTIF(Products!A:A,C65)=1,E65=VLOOKUP(C65,Products!A:G,6,FALSE),H65=VLOOKUP(C65,Products!A:G,7,FALSE)),"OK","ERROR")</f>
        <v>OK</v>
      </c>
      <c r="K65" t="str">
        <f t="shared" si="2"/>
        <v>OK</v>
      </c>
    </row>
    <row r="66" spans="1:11">
      <c r="A66" s="1" t="s">
        <v>4378</v>
      </c>
      <c r="B66" s="1" t="s">
        <v>1878</v>
      </c>
      <c r="C66" s="1" t="s">
        <v>1782</v>
      </c>
      <c r="D66" s="1">
        <v>3</v>
      </c>
      <c r="E66" s="1">
        <v>6999</v>
      </c>
      <c r="F66" s="1">
        <v>2099.6999999999998</v>
      </c>
      <c r="G66" s="1">
        <f t="shared" si="0"/>
        <v>18897.3</v>
      </c>
      <c r="H66" s="1">
        <v>4782</v>
      </c>
      <c r="I66" s="1">
        <f t="shared" si="1"/>
        <v>4551.2999999999993</v>
      </c>
      <c r="J66" t="str">
        <f>IF(AND(COUNTIF(Products!A:A,C66)=1,E66=VLOOKUP(C66,Products!A:G,6,FALSE),H66=VLOOKUP(C66,Products!A:G,7,FALSE)),"OK","ERROR")</f>
        <v>OK</v>
      </c>
      <c r="K66" t="str">
        <f t="shared" si="2"/>
        <v>OK</v>
      </c>
    </row>
    <row r="67" spans="1:11">
      <c r="A67" s="1" t="s">
        <v>4379</v>
      </c>
      <c r="B67" s="1" t="s">
        <v>1879</v>
      </c>
      <c r="C67" s="1" t="s">
        <v>1666</v>
      </c>
      <c r="D67" s="1">
        <v>4</v>
      </c>
      <c r="E67" s="1">
        <v>399</v>
      </c>
      <c r="F67" s="1">
        <v>159.6</v>
      </c>
      <c r="G67" s="1">
        <f t="shared" ref="G67:G130" si="3">IFERROR(D67*E67-F67,0)</f>
        <v>1436.4</v>
      </c>
      <c r="H67" s="1">
        <v>307</v>
      </c>
      <c r="I67" s="1">
        <f t="shared" ref="I67:I130" si="4">G67-(D67*H67)</f>
        <v>208.40000000000009</v>
      </c>
      <c r="J67" t="str">
        <f>IF(AND(COUNTIF(Products!A:A,C67)=1,E67=VLOOKUP(C67,Products!A:G,6,FALSE),H67=VLOOKUP(C67,Products!A:G,7,FALSE)),"OK","ERROR")</f>
        <v>OK</v>
      </c>
      <c r="K67" t="str">
        <f t="shared" ref="K67:K130" si="5">IF(I67=G67-(D67*H67),"OK","ERROR")</f>
        <v>OK</v>
      </c>
    </row>
    <row r="68" spans="1:11">
      <c r="A68" s="1" t="s">
        <v>4380</v>
      </c>
      <c r="B68" s="1" t="s">
        <v>1880</v>
      </c>
      <c r="C68" s="1" t="s">
        <v>1774</v>
      </c>
      <c r="D68" s="1">
        <v>2</v>
      </c>
      <c r="E68" s="1">
        <v>499</v>
      </c>
      <c r="F68" s="1">
        <v>0</v>
      </c>
      <c r="G68" s="1">
        <f t="shared" si="3"/>
        <v>998</v>
      </c>
      <c r="H68" s="1">
        <v>280</v>
      </c>
      <c r="I68" s="1">
        <f t="shared" si="4"/>
        <v>438</v>
      </c>
      <c r="J68" t="str">
        <f>IF(AND(COUNTIF(Products!A:A,C68)=1,E68=VLOOKUP(C68,Products!A:G,6,FALSE),H68=VLOOKUP(C68,Products!A:G,7,FALSE)),"OK","ERROR")</f>
        <v>OK</v>
      </c>
      <c r="K68" t="str">
        <f t="shared" si="5"/>
        <v>OK</v>
      </c>
    </row>
    <row r="69" spans="1:11">
      <c r="A69" s="1" t="s">
        <v>4381</v>
      </c>
      <c r="B69" s="1" t="s">
        <v>1881</v>
      </c>
      <c r="C69" s="1" t="s">
        <v>1711</v>
      </c>
      <c r="D69" s="1">
        <v>2</v>
      </c>
      <c r="E69" s="1">
        <v>1599</v>
      </c>
      <c r="F69" s="1">
        <v>639.6</v>
      </c>
      <c r="G69" s="1">
        <f t="shared" si="3"/>
        <v>2558.4</v>
      </c>
      <c r="H69" s="1">
        <v>1180</v>
      </c>
      <c r="I69" s="1">
        <f t="shared" si="4"/>
        <v>198.40000000000009</v>
      </c>
      <c r="J69" t="str">
        <f>IF(AND(COUNTIF(Products!A:A,C69)=1,E69=VLOOKUP(C69,Products!A:G,6,FALSE),H69=VLOOKUP(C69,Products!A:G,7,FALSE)),"OK","ERROR")</f>
        <v>OK</v>
      </c>
      <c r="K69" t="str">
        <f t="shared" si="5"/>
        <v>OK</v>
      </c>
    </row>
    <row r="70" spans="1:11">
      <c r="A70" s="1" t="s">
        <v>4382</v>
      </c>
      <c r="B70" s="1" t="s">
        <v>1882</v>
      </c>
      <c r="C70" s="1" t="s">
        <v>1693</v>
      </c>
      <c r="D70" s="1">
        <v>1</v>
      </c>
      <c r="E70" s="1">
        <v>499</v>
      </c>
      <c r="F70" s="1">
        <v>0</v>
      </c>
      <c r="G70" s="1">
        <f t="shared" si="3"/>
        <v>499</v>
      </c>
      <c r="H70" s="1">
        <v>391</v>
      </c>
      <c r="I70" s="1">
        <f t="shared" si="4"/>
        <v>108</v>
      </c>
      <c r="J70" t="str">
        <f>IF(AND(COUNTIF(Products!A:A,C70)=1,E70=VLOOKUP(C70,Products!A:G,6,FALSE),H70=VLOOKUP(C70,Products!A:G,7,FALSE)),"OK","ERROR")</f>
        <v>OK</v>
      </c>
      <c r="K70" t="str">
        <f t="shared" si="5"/>
        <v>OK</v>
      </c>
    </row>
    <row r="71" spans="1:11">
      <c r="A71" s="1" t="s">
        <v>4383</v>
      </c>
      <c r="B71" s="1" t="s">
        <v>1883</v>
      </c>
      <c r="C71" s="1" t="s">
        <v>1715</v>
      </c>
      <c r="D71" s="1">
        <v>1</v>
      </c>
      <c r="E71" s="1">
        <v>1299</v>
      </c>
      <c r="F71" s="1">
        <v>0</v>
      </c>
      <c r="G71" s="1">
        <f t="shared" si="3"/>
        <v>1299</v>
      </c>
      <c r="H71" s="1">
        <v>863</v>
      </c>
      <c r="I71" s="1">
        <f t="shared" si="4"/>
        <v>436</v>
      </c>
      <c r="J71" t="str">
        <f>IF(AND(COUNTIF(Products!A:A,C71)=1,E71=VLOOKUP(C71,Products!A:G,6,FALSE),H71=VLOOKUP(C71,Products!A:G,7,FALSE)),"OK","ERROR")</f>
        <v>OK</v>
      </c>
      <c r="K71" t="str">
        <f t="shared" si="5"/>
        <v>OK</v>
      </c>
    </row>
    <row r="72" spans="1:11">
      <c r="A72" s="1" t="s">
        <v>4384</v>
      </c>
      <c r="B72" s="1" t="s">
        <v>1884</v>
      </c>
      <c r="C72" s="1" t="s">
        <v>1785</v>
      </c>
      <c r="D72" s="1">
        <v>2</v>
      </c>
      <c r="E72" s="1">
        <v>2999</v>
      </c>
      <c r="F72" s="1">
        <v>299.89999999999998</v>
      </c>
      <c r="G72" s="1">
        <f t="shared" si="3"/>
        <v>5698.1</v>
      </c>
      <c r="H72" s="1">
        <v>2453</v>
      </c>
      <c r="I72" s="1">
        <f t="shared" si="4"/>
        <v>792.10000000000036</v>
      </c>
      <c r="J72" t="str">
        <f>IF(AND(COUNTIF(Products!A:A,C72)=1,E72=VLOOKUP(C72,Products!A:G,6,FALSE),H72=VLOOKUP(C72,Products!A:G,7,FALSE)),"OK","ERROR")</f>
        <v>OK</v>
      </c>
      <c r="K72" t="str">
        <f t="shared" si="5"/>
        <v>OK</v>
      </c>
    </row>
    <row r="73" spans="1:11">
      <c r="A73" s="1" t="s">
        <v>4385</v>
      </c>
      <c r="B73" s="1" t="s">
        <v>1885</v>
      </c>
      <c r="C73" s="1" t="s">
        <v>1771</v>
      </c>
      <c r="D73" s="1">
        <v>1</v>
      </c>
      <c r="E73" s="1">
        <v>399</v>
      </c>
      <c r="F73" s="1">
        <v>19.95</v>
      </c>
      <c r="G73" s="1">
        <f t="shared" si="3"/>
        <v>379.05</v>
      </c>
      <c r="H73" s="1">
        <v>257</v>
      </c>
      <c r="I73" s="1">
        <f t="shared" si="4"/>
        <v>122.05000000000001</v>
      </c>
      <c r="J73" t="str">
        <f>IF(AND(COUNTIF(Products!A:A,C73)=1,E73=VLOOKUP(C73,Products!A:G,6,FALSE),H73=VLOOKUP(C73,Products!A:G,7,FALSE)),"OK","ERROR")</f>
        <v>OK</v>
      </c>
      <c r="K73" t="str">
        <f t="shared" si="5"/>
        <v>OK</v>
      </c>
    </row>
    <row r="74" spans="1:11">
      <c r="A74" s="1" t="s">
        <v>4386</v>
      </c>
      <c r="B74" s="1" t="s">
        <v>1886</v>
      </c>
      <c r="C74" s="1" t="s">
        <v>1752</v>
      </c>
      <c r="D74" s="1">
        <v>1</v>
      </c>
      <c r="E74" s="1">
        <v>2999</v>
      </c>
      <c r="F74" s="1">
        <v>299.89999999999998</v>
      </c>
      <c r="G74" s="1">
        <f t="shared" si="3"/>
        <v>2699.1</v>
      </c>
      <c r="H74" s="1">
        <v>1877</v>
      </c>
      <c r="I74" s="1">
        <f t="shared" si="4"/>
        <v>822.09999999999991</v>
      </c>
      <c r="J74" t="str">
        <f>IF(AND(COUNTIF(Products!A:A,C74)=1,E74=VLOOKUP(C74,Products!A:G,6,FALSE),H74=VLOOKUP(C74,Products!A:G,7,FALSE)),"OK","ERROR")</f>
        <v>OK</v>
      </c>
      <c r="K74" t="str">
        <f t="shared" si="5"/>
        <v>OK</v>
      </c>
    </row>
    <row r="75" spans="1:11">
      <c r="A75" s="1" t="s">
        <v>4387</v>
      </c>
      <c r="B75" s="1" t="s">
        <v>1887</v>
      </c>
      <c r="C75" s="1" t="s">
        <v>1754</v>
      </c>
      <c r="D75" s="1">
        <v>1</v>
      </c>
      <c r="E75" s="1">
        <v>399</v>
      </c>
      <c r="F75" s="1">
        <v>79.8</v>
      </c>
      <c r="G75" s="1">
        <f t="shared" si="3"/>
        <v>319.2</v>
      </c>
      <c r="H75" s="1">
        <v>252</v>
      </c>
      <c r="I75" s="1">
        <f t="shared" si="4"/>
        <v>67.199999999999989</v>
      </c>
      <c r="J75" t="str">
        <f>IF(AND(COUNTIF(Products!A:A,C75)=1,E75=VLOOKUP(C75,Products!A:G,6,FALSE),H75=VLOOKUP(C75,Products!A:G,7,FALSE)),"OK","ERROR")</f>
        <v>OK</v>
      </c>
      <c r="K75" t="str">
        <f t="shared" si="5"/>
        <v>OK</v>
      </c>
    </row>
    <row r="76" spans="1:11">
      <c r="A76" s="1" t="s">
        <v>4388</v>
      </c>
      <c r="B76" s="1" t="s">
        <v>1888</v>
      </c>
      <c r="C76" s="1" t="s">
        <v>1790</v>
      </c>
      <c r="D76" s="1">
        <v>2</v>
      </c>
      <c r="E76" s="1">
        <v>999</v>
      </c>
      <c r="F76" s="1">
        <v>0</v>
      </c>
      <c r="G76" s="1">
        <f t="shared" si="3"/>
        <v>1998</v>
      </c>
      <c r="H76" s="1">
        <v>629</v>
      </c>
      <c r="I76" s="1">
        <f t="shared" si="4"/>
        <v>740</v>
      </c>
      <c r="J76" t="str">
        <f>IF(AND(COUNTIF(Products!A:A,C76)=1,E76=VLOOKUP(C76,Products!A:G,6,FALSE),H76=VLOOKUP(C76,Products!A:G,7,FALSE)),"OK","ERROR")</f>
        <v>OK</v>
      </c>
      <c r="K76" t="str">
        <f t="shared" si="5"/>
        <v>OK</v>
      </c>
    </row>
    <row r="77" spans="1:11">
      <c r="A77" s="1" t="s">
        <v>4389</v>
      </c>
      <c r="B77" s="1" t="s">
        <v>1889</v>
      </c>
      <c r="C77" s="1" t="s">
        <v>1726</v>
      </c>
      <c r="D77" s="1">
        <v>4</v>
      </c>
      <c r="E77" s="1">
        <v>599</v>
      </c>
      <c r="F77" s="1">
        <v>359.4</v>
      </c>
      <c r="G77" s="1">
        <f t="shared" si="3"/>
        <v>2036.6</v>
      </c>
      <c r="H77" s="1">
        <v>358</v>
      </c>
      <c r="I77" s="1">
        <f t="shared" si="4"/>
        <v>604.59999999999991</v>
      </c>
      <c r="J77" t="str">
        <f>IF(AND(COUNTIF(Products!A:A,C77)=1,E77=VLOOKUP(C77,Products!A:G,6,FALSE),H77=VLOOKUP(C77,Products!A:G,7,FALSE)),"OK","ERROR")</f>
        <v>OK</v>
      </c>
      <c r="K77" t="str">
        <f t="shared" si="5"/>
        <v>OK</v>
      </c>
    </row>
    <row r="78" spans="1:11">
      <c r="A78" s="1" t="s">
        <v>4390</v>
      </c>
      <c r="B78" s="1" t="s">
        <v>1890</v>
      </c>
      <c r="C78" s="1" t="s">
        <v>1754</v>
      </c>
      <c r="D78" s="1">
        <v>3</v>
      </c>
      <c r="E78" s="1">
        <v>399</v>
      </c>
      <c r="F78" s="1">
        <v>0</v>
      </c>
      <c r="G78" s="1">
        <f t="shared" si="3"/>
        <v>1197</v>
      </c>
      <c r="H78" s="1">
        <v>252</v>
      </c>
      <c r="I78" s="1">
        <f t="shared" si="4"/>
        <v>441</v>
      </c>
      <c r="J78" t="str">
        <f>IF(AND(COUNTIF(Products!A:A,C78)=1,E78=VLOOKUP(C78,Products!A:G,6,FALSE),H78=VLOOKUP(C78,Products!A:G,7,FALSE)),"OK","ERROR")</f>
        <v>OK</v>
      </c>
      <c r="K78" t="str">
        <f t="shared" si="5"/>
        <v>OK</v>
      </c>
    </row>
    <row r="79" spans="1:11">
      <c r="A79" s="1" t="s">
        <v>4391</v>
      </c>
      <c r="B79" s="1" t="s">
        <v>1891</v>
      </c>
      <c r="C79" s="1" t="s">
        <v>1794</v>
      </c>
      <c r="D79" s="1">
        <v>4</v>
      </c>
      <c r="E79" s="1">
        <v>299</v>
      </c>
      <c r="F79" s="1">
        <v>0</v>
      </c>
      <c r="G79" s="1">
        <f t="shared" si="3"/>
        <v>1196</v>
      </c>
      <c r="H79" s="1">
        <v>168</v>
      </c>
      <c r="I79" s="1">
        <f t="shared" si="4"/>
        <v>524</v>
      </c>
      <c r="J79" t="str">
        <f>IF(AND(COUNTIF(Products!A:A,C79)=1,E79=VLOOKUP(C79,Products!A:G,6,FALSE),H79=VLOOKUP(C79,Products!A:G,7,FALSE)),"OK","ERROR")</f>
        <v>OK</v>
      </c>
      <c r="K79" t="str">
        <f t="shared" si="5"/>
        <v>OK</v>
      </c>
    </row>
    <row r="80" spans="1:11">
      <c r="A80" s="1" t="s">
        <v>4392</v>
      </c>
      <c r="B80" s="1" t="s">
        <v>1892</v>
      </c>
      <c r="C80" s="1" t="s">
        <v>1726</v>
      </c>
      <c r="D80" s="1">
        <v>3</v>
      </c>
      <c r="E80" s="1">
        <v>599</v>
      </c>
      <c r="F80" s="1">
        <v>449.25</v>
      </c>
      <c r="G80" s="1">
        <f t="shared" si="3"/>
        <v>1347.75</v>
      </c>
      <c r="H80" s="1">
        <v>358</v>
      </c>
      <c r="I80" s="1">
        <f t="shared" si="4"/>
        <v>273.75</v>
      </c>
      <c r="J80" t="str">
        <f>IF(AND(COUNTIF(Products!A:A,C80)=1,E80=VLOOKUP(C80,Products!A:G,6,FALSE),H80=VLOOKUP(C80,Products!A:G,7,FALSE)),"OK","ERROR")</f>
        <v>OK</v>
      </c>
      <c r="K80" t="str">
        <f t="shared" si="5"/>
        <v>OK</v>
      </c>
    </row>
    <row r="81" spans="1:11">
      <c r="A81" s="1" t="s">
        <v>4393</v>
      </c>
      <c r="B81" s="1" t="s">
        <v>1893</v>
      </c>
      <c r="C81" s="1" t="s">
        <v>1794</v>
      </c>
      <c r="D81" s="1">
        <v>4</v>
      </c>
      <c r="E81" s="1">
        <v>299</v>
      </c>
      <c r="F81" s="1">
        <v>239.2</v>
      </c>
      <c r="G81" s="1">
        <f t="shared" si="3"/>
        <v>956.8</v>
      </c>
      <c r="H81" s="1">
        <v>168</v>
      </c>
      <c r="I81" s="1">
        <f t="shared" si="4"/>
        <v>284.79999999999995</v>
      </c>
      <c r="J81" t="str">
        <f>IF(AND(COUNTIF(Products!A:A,C81)=1,E81=VLOOKUP(C81,Products!A:G,6,FALSE),H81=VLOOKUP(C81,Products!A:G,7,FALSE)),"OK","ERROR")</f>
        <v>OK</v>
      </c>
      <c r="K81" t="str">
        <f t="shared" si="5"/>
        <v>OK</v>
      </c>
    </row>
    <row r="82" spans="1:11">
      <c r="A82" s="1" t="s">
        <v>4394</v>
      </c>
      <c r="B82" s="1" t="s">
        <v>1894</v>
      </c>
      <c r="C82" s="1" t="s">
        <v>1702</v>
      </c>
      <c r="D82" s="1">
        <v>2</v>
      </c>
      <c r="E82" s="1">
        <v>4999</v>
      </c>
      <c r="F82" s="1">
        <v>0</v>
      </c>
      <c r="G82" s="1">
        <f t="shared" si="3"/>
        <v>9998</v>
      </c>
      <c r="H82" s="1">
        <v>3572</v>
      </c>
      <c r="I82" s="1">
        <f t="shared" si="4"/>
        <v>2854</v>
      </c>
      <c r="J82" t="str">
        <f>IF(AND(COUNTIF(Products!A:A,C82)=1,E82=VLOOKUP(C82,Products!A:G,6,FALSE),H82=VLOOKUP(C82,Products!A:G,7,FALSE)),"OK","ERROR")</f>
        <v>OK</v>
      </c>
      <c r="K82" t="str">
        <f t="shared" si="5"/>
        <v>OK</v>
      </c>
    </row>
    <row r="83" spans="1:11">
      <c r="A83" s="1" t="s">
        <v>4395</v>
      </c>
      <c r="B83" s="1" t="s">
        <v>1895</v>
      </c>
      <c r="C83" s="1" t="s">
        <v>1680</v>
      </c>
      <c r="D83" s="1">
        <v>1</v>
      </c>
      <c r="E83" s="1">
        <v>2499</v>
      </c>
      <c r="F83" s="1">
        <v>499.8</v>
      </c>
      <c r="G83" s="1">
        <f t="shared" si="3"/>
        <v>1999.2</v>
      </c>
      <c r="H83" s="1">
        <v>2030</v>
      </c>
      <c r="I83" s="1">
        <f t="shared" si="4"/>
        <v>-30.799999999999955</v>
      </c>
      <c r="J83" t="str">
        <f>IF(AND(COUNTIF(Products!A:A,C83)=1,E83=VLOOKUP(C83,Products!A:G,6,FALSE),H83=VLOOKUP(C83,Products!A:G,7,FALSE)),"OK","ERROR")</f>
        <v>OK</v>
      </c>
      <c r="K83" t="str">
        <f t="shared" si="5"/>
        <v>OK</v>
      </c>
    </row>
    <row r="84" spans="1:11">
      <c r="A84" s="1" t="s">
        <v>4396</v>
      </c>
      <c r="B84" s="1" t="s">
        <v>1896</v>
      </c>
      <c r="C84" s="1" t="s">
        <v>1743</v>
      </c>
      <c r="D84" s="1">
        <v>3</v>
      </c>
      <c r="E84" s="1">
        <v>299</v>
      </c>
      <c r="F84" s="1">
        <v>179.4</v>
      </c>
      <c r="G84" s="1">
        <f t="shared" si="3"/>
        <v>717.6</v>
      </c>
      <c r="H84" s="1">
        <v>188</v>
      </c>
      <c r="I84" s="1">
        <f t="shared" si="4"/>
        <v>153.60000000000002</v>
      </c>
      <c r="J84" t="str">
        <f>IF(AND(COUNTIF(Products!A:A,C84)=1,E84=VLOOKUP(C84,Products!A:G,6,FALSE),H84=VLOOKUP(C84,Products!A:G,7,FALSE)),"OK","ERROR")</f>
        <v>OK</v>
      </c>
      <c r="K84" t="str">
        <f t="shared" si="5"/>
        <v>OK</v>
      </c>
    </row>
    <row r="85" spans="1:11">
      <c r="A85" s="1" t="s">
        <v>4397</v>
      </c>
      <c r="B85" s="1" t="s">
        <v>1897</v>
      </c>
      <c r="C85" s="1" t="s">
        <v>1790</v>
      </c>
      <c r="D85" s="1">
        <v>1</v>
      </c>
      <c r="E85" s="1">
        <v>999</v>
      </c>
      <c r="F85" s="1">
        <v>0</v>
      </c>
      <c r="G85" s="1">
        <f t="shared" si="3"/>
        <v>999</v>
      </c>
      <c r="H85" s="1">
        <v>629</v>
      </c>
      <c r="I85" s="1">
        <f t="shared" si="4"/>
        <v>370</v>
      </c>
      <c r="J85" t="str">
        <f>IF(AND(COUNTIF(Products!A:A,C85)=1,E85=VLOOKUP(C85,Products!A:G,6,FALSE),H85=VLOOKUP(C85,Products!A:G,7,FALSE)),"OK","ERROR")</f>
        <v>OK</v>
      </c>
      <c r="K85" t="str">
        <f t="shared" si="5"/>
        <v>OK</v>
      </c>
    </row>
    <row r="86" spans="1:11">
      <c r="A86" s="1" t="s">
        <v>4398</v>
      </c>
      <c r="B86" s="1" t="s">
        <v>1898</v>
      </c>
      <c r="C86" s="1" t="s">
        <v>1735</v>
      </c>
      <c r="D86" s="1">
        <v>1</v>
      </c>
      <c r="E86" s="1">
        <v>3999</v>
      </c>
      <c r="F86" s="1">
        <v>199.95</v>
      </c>
      <c r="G86" s="1">
        <f t="shared" si="3"/>
        <v>3799.05</v>
      </c>
      <c r="H86" s="1">
        <v>2895</v>
      </c>
      <c r="I86" s="1">
        <f t="shared" si="4"/>
        <v>904.05000000000018</v>
      </c>
      <c r="J86" t="str">
        <f>IF(AND(COUNTIF(Products!A:A,C86)=1,E86=VLOOKUP(C86,Products!A:G,6,FALSE),H86=VLOOKUP(C86,Products!A:G,7,FALSE)),"OK","ERROR")</f>
        <v>OK</v>
      </c>
      <c r="K86" t="str">
        <f t="shared" si="5"/>
        <v>OK</v>
      </c>
    </row>
    <row r="87" spans="1:11">
      <c r="A87" s="1" t="s">
        <v>4399</v>
      </c>
      <c r="B87" s="1" t="s">
        <v>1899</v>
      </c>
      <c r="C87" s="1" t="s">
        <v>1712</v>
      </c>
      <c r="D87" s="1">
        <v>1</v>
      </c>
      <c r="E87" s="1">
        <v>399</v>
      </c>
      <c r="F87" s="1">
        <v>0</v>
      </c>
      <c r="G87" s="1">
        <f t="shared" si="3"/>
        <v>399</v>
      </c>
      <c r="H87" s="1">
        <v>321</v>
      </c>
      <c r="I87" s="1">
        <f t="shared" si="4"/>
        <v>78</v>
      </c>
      <c r="J87" t="str">
        <f>IF(AND(COUNTIF(Products!A:A,C87)=1,E87=VLOOKUP(C87,Products!A:G,6,FALSE),H87=VLOOKUP(C87,Products!A:G,7,FALSE)),"OK","ERROR")</f>
        <v>OK</v>
      </c>
      <c r="K87" t="str">
        <f t="shared" si="5"/>
        <v>OK</v>
      </c>
    </row>
    <row r="88" spans="1:11">
      <c r="A88" s="1" t="s">
        <v>4400</v>
      </c>
      <c r="B88" s="1" t="s">
        <v>1900</v>
      </c>
      <c r="C88" s="1" t="s">
        <v>1754</v>
      </c>
      <c r="D88" s="1">
        <v>3</v>
      </c>
      <c r="E88" s="1">
        <v>399</v>
      </c>
      <c r="F88" s="1">
        <v>0</v>
      </c>
      <c r="G88" s="1">
        <f t="shared" si="3"/>
        <v>1197</v>
      </c>
      <c r="H88" s="1">
        <v>252</v>
      </c>
      <c r="I88" s="1">
        <f t="shared" si="4"/>
        <v>441</v>
      </c>
      <c r="J88" t="str">
        <f>IF(AND(COUNTIF(Products!A:A,C88)=1,E88=VLOOKUP(C88,Products!A:G,6,FALSE),H88=VLOOKUP(C88,Products!A:G,7,FALSE)),"OK","ERROR")</f>
        <v>OK</v>
      </c>
      <c r="K88" t="str">
        <f t="shared" si="5"/>
        <v>OK</v>
      </c>
    </row>
    <row r="89" spans="1:11">
      <c r="A89" s="1" t="s">
        <v>4401</v>
      </c>
      <c r="B89" s="1" t="s">
        <v>1901</v>
      </c>
      <c r="C89" s="1" t="s">
        <v>1767</v>
      </c>
      <c r="D89" s="1">
        <v>1</v>
      </c>
      <c r="E89" s="1">
        <v>1999</v>
      </c>
      <c r="F89" s="1">
        <v>199.9</v>
      </c>
      <c r="G89" s="1">
        <f t="shared" si="3"/>
        <v>1799.1</v>
      </c>
      <c r="H89" s="1">
        <v>1338</v>
      </c>
      <c r="I89" s="1">
        <f t="shared" si="4"/>
        <v>461.09999999999991</v>
      </c>
      <c r="J89" t="str">
        <f>IF(AND(COUNTIF(Products!A:A,C89)=1,E89=VLOOKUP(C89,Products!A:G,6,FALSE),H89=VLOOKUP(C89,Products!A:G,7,FALSE)),"OK","ERROR")</f>
        <v>OK</v>
      </c>
      <c r="K89" t="str">
        <f t="shared" si="5"/>
        <v>OK</v>
      </c>
    </row>
    <row r="90" spans="1:11">
      <c r="A90" s="1" t="s">
        <v>4402</v>
      </c>
      <c r="B90" s="1" t="s">
        <v>1902</v>
      </c>
      <c r="C90" s="1" t="s">
        <v>1794</v>
      </c>
      <c r="D90" s="1">
        <v>2</v>
      </c>
      <c r="E90" s="1">
        <v>299</v>
      </c>
      <c r="F90" s="1">
        <v>59.8</v>
      </c>
      <c r="G90" s="1">
        <f t="shared" si="3"/>
        <v>538.20000000000005</v>
      </c>
      <c r="H90" s="1">
        <v>168</v>
      </c>
      <c r="I90" s="1">
        <f t="shared" si="4"/>
        <v>202.20000000000005</v>
      </c>
      <c r="J90" t="str">
        <f>IF(AND(COUNTIF(Products!A:A,C90)=1,E90=VLOOKUP(C90,Products!A:G,6,FALSE),H90=VLOOKUP(C90,Products!A:G,7,FALSE)),"OK","ERROR")</f>
        <v>OK</v>
      </c>
      <c r="K90" t="str">
        <f t="shared" si="5"/>
        <v>OK</v>
      </c>
    </row>
    <row r="91" spans="1:11">
      <c r="A91" s="1" t="s">
        <v>4403</v>
      </c>
      <c r="B91" s="1" t="s">
        <v>1903</v>
      </c>
      <c r="C91" s="1" t="s">
        <v>1715</v>
      </c>
      <c r="D91" s="1">
        <v>1</v>
      </c>
      <c r="E91" s="1">
        <v>1299</v>
      </c>
      <c r="F91" s="1">
        <v>0</v>
      </c>
      <c r="G91" s="1">
        <f t="shared" si="3"/>
        <v>1299</v>
      </c>
      <c r="H91" s="1">
        <v>863</v>
      </c>
      <c r="I91" s="1">
        <f t="shared" si="4"/>
        <v>436</v>
      </c>
      <c r="J91" t="str">
        <f>IF(AND(COUNTIF(Products!A:A,C91)=1,E91=VLOOKUP(C91,Products!A:G,6,FALSE),H91=VLOOKUP(C91,Products!A:G,7,FALSE)),"OK","ERROR")</f>
        <v>OK</v>
      </c>
      <c r="K91" t="str">
        <f t="shared" si="5"/>
        <v>OK</v>
      </c>
    </row>
    <row r="92" spans="1:11">
      <c r="A92" s="1" t="s">
        <v>4404</v>
      </c>
      <c r="B92" s="1" t="s">
        <v>1904</v>
      </c>
      <c r="C92" s="1" t="s">
        <v>1783</v>
      </c>
      <c r="D92" s="1">
        <v>1</v>
      </c>
      <c r="E92" s="1">
        <v>799</v>
      </c>
      <c r="F92" s="1">
        <v>39.950000000000003</v>
      </c>
      <c r="G92" s="1">
        <f t="shared" si="3"/>
        <v>759.05</v>
      </c>
      <c r="H92" s="1">
        <v>560</v>
      </c>
      <c r="I92" s="1">
        <f t="shared" si="4"/>
        <v>199.04999999999995</v>
      </c>
      <c r="J92" t="str">
        <f>IF(AND(COUNTIF(Products!A:A,C92)=1,E92=VLOOKUP(C92,Products!A:G,6,FALSE),H92=VLOOKUP(C92,Products!A:G,7,FALSE)),"OK","ERROR")</f>
        <v>OK</v>
      </c>
      <c r="K92" t="str">
        <f t="shared" si="5"/>
        <v>OK</v>
      </c>
    </row>
    <row r="93" spans="1:11">
      <c r="A93" s="1" t="s">
        <v>4405</v>
      </c>
      <c r="B93" s="1" t="s">
        <v>1905</v>
      </c>
      <c r="C93" s="1" t="s">
        <v>1747</v>
      </c>
      <c r="D93" s="1">
        <v>4</v>
      </c>
      <c r="E93" s="1">
        <v>999</v>
      </c>
      <c r="F93" s="1">
        <v>0</v>
      </c>
      <c r="G93" s="1">
        <f t="shared" si="3"/>
        <v>3996</v>
      </c>
      <c r="H93" s="1">
        <v>744</v>
      </c>
      <c r="I93" s="1">
        <f t="shared" si="4"/>
        <v>1020</v>
      </c>
      <c r="J93" t="str">
        <f>IF(AND(COUNTIF(Products!A:A,C93)=1,E93=VLOOKUP(C93,Products!A:G,6,FALSE),H93=VLOOKUP(C93,Products!A:G,7,FALSE)),"OK","ERROR")</f>
        <v>OK</v>
      </c>
      <c r="K93" t="str">
        <f t="shared" si="5"/>
        <v>OK</v>
      </c>
    </row>
    <row r="94" spans="1:11">
      <c r="A94" s="1" t="s">
        <v>4406</v>
      </c>
      <c r="B94" s="1" t="s">
        <v>1906</v>
      </c>
      <c r="C94" s="1" t="s">
        <v>1686</v>
      </c>
      <c r="D94" s="1">
        <v>4</v>
      </c>
      <c r="E94" s="1">
        <v>1299</v>
      </c>
      <c r="F94" s="1">
        <v>0</v>
      </c>
      <c r="G94" s="1">
        <f t="shared" si="3"/>
        <v>5196</v>
      </c>
      <c r="H94" s="1">
        <v>881</v>
      </c>
      <c r="I94" s="1">
        <f t="shared" si="4"/>
        <v>1672</v>
      </c>
      <c r="J94" t="str">
        <f>IF(AND(COUNTIF(Products!A:A,C94)=1,E94=VLOOKUP(C94,Products!A:G,6,FALSE),H94=VLOOKUP(C94,Products!A:G,7,FALSE)),"OK","ERROR")</f>
        <v>OK</v>
      </c>
      <c r="K94" t="str">
        <f t="shared" si="5"/>
        <v>OK</v>
      </c>
    </row>
    <row r="95" spans="1:11">
      <c r="A95" s="1" t="s">
        <v>4407</v>
      </c>
      <c r="B95" s="1" t="s">
        <v>1907</v>
      </c>
      <c r="C95" s="1" t="s">
        <v>1682</v>
      </c>
      <c r="D95" s="1">
        <v>1</v>
      </c>
      <c r="E95" s="1">
        <v>1599</v>
      </c>
      <c r="F95" s="1">
        <v>0</v>
      </c>
      <c r="G95" s="1">
        <f t="shared" si="3"/>
        <v>1599</v>
      </c>
      <c r="H95" s="1">
        <v>1169</v>
      </c>
      <c r="I95" s="1">
        <f t="shared" si="4"/>
        <v>430</v>
      </c>
      <c r="J95" t="str">
        <f>IF(AND(COUNTIF(Products!A:A,C95)=1,E95=VLOOKUP(C95,Products!A:G,6,FALSE),H95=VLOOKUP(C95,Products!A:G,7,FALSE)),"OK","ERROR")</f>
        <v>OK</v>
      </c>
      <c r="K95" t="str">
        <f t="shared" si="5"/>
        <v>OK</v>
      </c>
    </row>
    <row r="96" spans="1:11">
      <c r="A96" s="1" t="s">
        <v>4408</v>
      </c>
      <c r="B96" s="1" t="s">
        <v>1908</v>
      </c>
      <c r="C96" s="1" t="s">
        <v>1727</v>
      </c>
      <c r="D96" s="1">
        <v>2</v>
      </c>
      <c r="E96" s="1">
        <v>4999</v>
      </c>
      <c r="F96" s="1">
        <v>0</v>
      </c>
      <c r="G96" s="1">
        <f t="shared" si="3"/>
        <v>9998</v>
      </c>
      <c r="H96" s="1">
        <v>3765</v>
      </c>
      <c r="I96" s="1">
        <f t="shared" si="4"/>
        <v>2468</v>
      </c>
      <c r="J96" t="str">
        <f>IF(AND(COUNTIF(Products!A:A,C96)=1,E96=VLOOKUP(C96,Products!A:G,6,FALSE),H96=VLOOKUP(C96,Products!A:G,7,FALSE)),"OK","ERROR")</f>
        <v>OK</v>
      </c>
      <c r="K96" t="str">
        <f t="shared" si="5"/>
        <v>OK</v>
      </c>
    </row>
    <row r="97" spans="1:11">
      <c r="A97" s="1" t="s">
        <v>4409</v>
      </c>
      <c r="B97" s="1" t="s">
        <v>1909</v>
      </c>
      <c r="C97" s="1" t="s">
        <v>1692</v>
      </c>
      <c r="D97" s="1">
        <v>2</v>
      </c>
      <c r="E97" s="1">
        <v>499</v>
      </c>
      <c r="F97" s="1">
        <v>199.6</v>
      </c>
      <c r="G97" s="1">
        <f t="shared" si="3"/>
        <v>798.4</v>
      </c>
      <c r="H97" s="1">
        <v>403</v>
      </c>
      <c r="I97" s="1">
        <f t="shared" si="4"/>
        <v>-7.6000000000000227</v>
      </c>
      <c r="J97" t="str">
        <f>IF(AND(COUNTIF(Products!A:A,C97)=1,E97=VLOOKUP(C97,Products!A:G,6,FALSE),H97=VLOOKUP(C97,Products!A:G,7,FALSE)),"OK","ERROR")</f>
        <v>OK</v>
      </c>
      <c r="K97" t="str">
        <f t="shared" si="5"/>
        <v>OK</v>
      </c>
    </row>
    <row r="98" spans="1:11">
      <c r="A98" s="1" t="s">
        <v>4410</v>
      </c>
      <c r="B98" s="1" t="s">
        <v>1910</v>
      </c>
      <c r="C98" s="1" t="s">
        <v>1784</v>
      </c>
      <c r="D98" s="1">
        <v>2</v>
      </c>
      <c r="E98" s="1">
        <v>2999</v>
      </c>
      <c r="F98" s="1">
        <v>299.89999999999998</v>
      </c>
      <c r="G98" s="1">
        <f t="shared" si="3"/>
        <v>5698.1</v>
      </c>
      <c r="H98" s="1">
        <v>2377</v>
      </c>
      <c r="I98" s="1">
        <f t="shared" si="4"/>
        <v>944.10000000000036</v>
      </c>
      <c r="J98" t="str">
        <f>IF(AND(COUNTIF(Products!A:A,C98)=1,E98=VLOOKUP(C98,Products!A:G,6,FALSE),H98=VLOOKUP(C98,Products!A:G,7,FALSE)),"OK","ERROR")</f>
        <v>OK</v>
      </c>
      <c r="K98" t="str">
        <f t="shared" si="5"/>
        <v>OK</v>
      </c>
    </row>
    <row r="99" spans="1:11">
      <c r="A99" s="1" t="s">
        <v>4411</v>
      </c>
      <c r="B99" s="1" t="s">
        <v>1911</v>
      </c>
      <c r="C99" s="1" t="s">
        <v>1730</v>
      </c>
      <c r="D99" s="1">
        <v>2</v>
      </c>
      <c r="E99" s="1">
        <v>1999</v>
      </c>
      <c r="F99" s="1">
        <v>999.5</v>
      </c>
      <c r="G99" s="1">
        <f t="shared" si="3"/>
        <v>2998.5</v>
      </c>
      <c r="H99" s="1">
        <v>1398</v>
      </c>
      <c r="I99" s="1">
        <f t="shared" si="4"/>
        <v>202.5</v>
      </c>
      <c r="J99" t="str">
        <f>IF(AND(COUNTIF(Products!A:A,C99)=1,E99=VLOOKUP(C99,Products!A:G,6,FALSE),H99=VLOOKUP(C99,Products!A:G,7,FALSE)),"OK","ERROR")</f>
        <v>OK</v>
      </c>
      <c r="K99" t="str">
        <f t="shared" si="5"/>
        <v>OK</v>
      </c>
    </row>
    <row r="100" spans="1:11">
      <c r="A100" s="1" t="s">
        <v>4412</v>
      </c>
      <c r="B100" s="1" t="s">
        <v>1912</v>
      </c>
      <c r="C100" s="1" t="s">
        <v>1725</v>
      </c>
      <c r="D100" s="1">
        <v>1</v>
      </c>
      <c r="E100" s="1">
        <v>2499</v>
      </c>
      <c r="F100" s="1">
        <v>0</v>
      </c>
      <c r="G100" s="1">
        <f t="shared" si="3"/>
        <v>2499</v>
      </c>
      <c r="H100" s="1">
        <v>1833</v>
      </c>
      <c r="I100" s="1">
        <f t="shared" si="4"/>
        <v>666</v>
      </c>
      <c r="J100" t="str">
        <f>IF(AND(COUNTIF(Products!A:A,C100)=1,E100=VLOOKUP(C100,Products!A:G,6,FALSE),H100=VLOOKUP(C100,Products!A:G,7,FALSE)),"OK","ERROR")</f>
        <v>OK</v>
      </c>
      <c r="K100" t="str">
        <f t="shared" si="5"/>
        <v>OK</v>
      </c>
    </row>
    <row r="101" spans="1:11">
      <c r="A101" s="1" t="s">
        <v>4413</v>
      </c>
      <c r="B101" s="1" t="s">
        <v>1913</v>
      </c>
      <c r="C101" s="1" t="s">
        <v>1693</v>
      </c>
      <c r="D101" s="1">
        <v>2</v>
      </c>
      <c r="E101" s="1">
        <v>499</v>
      </c>
      <c r="F101" s="1">
        <v>0</v>
      </c>
      <c r="G101" s="1">
        <f t="shared" si="3"/>
        <v>998</v>
      </c>
      <c r="H101" s="1">
        <v>391</v>
      </c>
      <c r="I101" s="1">
        <f t="shared" si="4"/>
        <v>216</v>
      </c>
      <c r="J101" t="str">
        <f>IF(AND(COUNTIF(Products!A:A,C101)=1,E101=VLOOKUP(C101,Products!A:G,6,FALSE),H101=VLOOKUP(C101,Products!A:G,7,FALSE)),"OK","ERROR")</f>
        <v>OK</v>
      </c>
      <c r="K101" t="str">
        <f t="shared" si="5"/>
        <v>OK</v>
      </c>
    </row>
    <row r="102" spans="1:11">
      <c r="A102" s="1" t="s">
        <v>4414</v>
      </c>
      <c r="B102" s="1" t="s">
        <v>1914</v>
      </c>
      <c r="C102" s="1" t="s">
        <v>1742</v>
      </c>
      <c r="D102" s="1">
        <v>1</v>
      </c>
      <c r="E102" s="1">
        <v>299</v>
      </c>
      <c r="F102" s="1">
        <v>29.9</v>
      </c>
      <c r="G102" s="1">
        <f t="shared" si="3"/>
        <v>269.10000000000002</v>
      </c>
      <c r="H102" s="1">
        <v>188</v>
      </c>
      <c r="I102" s="1">
        <f t="shared" si="4"/>
        <v>81.100000000000023</v>
      </c>
      <c r="J102" t="str">
        <f>IF(AND(COUNTIF(Products!A:A,C102)=1,E102=VLOOKUP(C102,Products!A:G,6,FALSE),H102=VLOOKUP(C102,Products!A:G,7,FALSE)),"OK","ERROR")</f>
        <v>OK</v>
      </c>
      <c r="K102" t="str">
        <f t="shared" si="5"/>
        <v>OK</v>
      </c>
    </row>
    <row r="103" spans="1:11">
      <c r="A103" s="1" t="s">
        <v>4415</v>
      </c>
      <c r="B103" s="1" t="s">
        <v>1915</v>
      </c>
      <c r="C103" s="1" t="s">
        <v>1784</v>
      </c>
      <c r="D103" s="1">
        <v>1</v>
      </c>
      <c r="E103" s="1">
        <v>2999</v>
      </c>
      <c r="F103" s="1">
        <v>449.85</v>
      </c>
      <c r="G103" s="1">
        <f t="shared" si="3"/>
        <v>2549.15</v>
      </c>
      <c r="H103" s="1">
        <v>2377</v>
      </c>
      <c r="I103" s="1">
        <f t="shared" si="4"/>
        <v>172.15000000000009</v>
      </c>
      <c r="J103" t="str">
        <f>IF(AND(COUNTIF(Products!A:A,C103)=1,E103=VLOOKUP(C103,Products!A:G,6,FALSE),H103=VLOOKUP(C103,Products!A:G,7,FALSE)),"OK","ERROR")</f>
        <v>OK</v>
      </c>
      <c r="K103" t="str">
        <f t="shared" si="5"/>
        <v>OK</v>
      </c>
    </row>
    <row r="104" spans="1:11">
      <c r="A104" s="1" t="s">
        <v>4416</v>
      </c>
      <c r="B104" s="1" t="s">
        <v>1916</v>
      </c>
      <c r="C104" s="1" t="s">
        <v>1799</v>
      </c>
      <c r="D104" s="1">
        <v>2</v>
      </c>
      <c r="E104" s="1">
        <v>4999</v>
      </c>
      <c r="F104" s="1">
        <v>499.9</v>
      </c>
      <c r="G104" s="1">
        <f t="shared" si="3"/>
        <v>9498.1</v>
      </c>
      <c r="H104" s="1">
        <v>3463</v>
      </c>
      <c r="I104" s="1">
        <f t="shared" si="4"/>
        <v>2572.1000000000004</v>
      </c>
      <c r="J104" t="str">
        <f>IF(AND(COUNTIF(Products!A:A,C104)=1,E104=VLOOKUP(C104,Products!A:G,6,FALSE),H104=VLOOKUP(C104,Products!A:G,7,FALSE)),"OK","ERROR")</f>
        <v>OK</v>
      </c>
      <c r="K104" t="str">
        <f t="shared" si="5"/>
        <v>OK</v>
      </c>
    </row>
    <row r="105" spans="1:11">
      <c r="A105" s="1" t="s">
        <v>4417</v>
      </c>
      <c r="B105" s="1" t="s">
        <v>1917</v>
      </c>
      <c r="C105" s="1" t="s">
        <v>1773</v>
      </c>
      <c r="D105" s="1">
        <v>1</v>
      </c>
      <c r="E105" s="1">
        <v>6999</v>
      </c>
      <c r="F105" s="1">
        <v>0</v>
      </c>
      <c r="G105" s="1">
        <f t="shared" si="3"/>
        <v>6999</v>
      </c>
      <c r="H105" s="1">
        <v>4949</v>
      </c>
      <c r="I105" s="1">
        <f t="shared" si="4"/>
        <v>2050</v>
      </c>
      <c r="J105" t="str">
        <f>IF(AND(COUNTIF(Products!A:A,C105)=1,E105=VLOOKUP(C105,Products!A:G,6,FALSE),H105=VLOOKUP(C105,Products!A:G,7,FALSE)),"OK","ERROR")</f>
        <v>OK</v>
      </c>
      <c r="K105" t="str">
        <f t="shared" si="5"/>
        <v>OK</v>
      </c>
    </row>
    <row r="106" spans="1:11">
      <c r="A106" s="1" t="s">
        <v>4418</v>
      </c>
      <c r="B106" s="1" t="s">
        <v>1918</v>
      </c>
      <c r="C106" s="1" t="s">
        <v>1756</v>
      </c>
      <c r="D106" s="1">
        <v>2</v>
      </c>
      <c r="E106" s="1">
        <v>299</v>
      </c>
      <c r="F106" s="1">
        <v>59.8</v>
      </c>
      <c r="G106" s="1">
        <f t="shared" si="3"/>
        <v>538.20000000000005</v>
      </c>
      <c r="H106" s="1">
        <v>223</v>
      </c>
      <c r="I106" s="1">
        <f t="shared" si="4"/>
        <v>92.200000000000045</v>
      </c>
      <c r="J106" t="str">
        <f>IF(AND(COUNTIF(Products!A:A,C106)=1,E106=VLOOKUP(C106,Products!A:G,6,FALSE),H106=VLOOKUP(C106,Products!A:G,7,FALSE)),"OK","ERROR")</f>
        <v>OK</v>
      </c>
      <c r="K106" t="str">
        <f t="shared" si="5"/>
        <v>OK</v>
      </c>
    </row>
    <row r="107" spans="1:11">
      <c r="A107" s="1" t="s">
        <v>4419</v>
      </c>
      <c r="B107" s="1" t="s">
        <v>1919</v>
      </c>
      <c r="C107" s="1" t="s">
        <v>1767</v>
      </c>
      <c r="D107" s="1">
        <v>3</v>
      </c>
      <c r="E107" s="1">
        <v>1999</v>
      </c>
      <c r="F107" s="1">
        <v>0</v>
      </c>
      <c r="G107" s="1">
        <f t="shared" si="3"/>
        <v>5997</v>
      </c>
      <c r="H107" s="1">
        <v>1338</v>
      </c>
      <c r="I107" s="1">
        <f t="shared" si="4"/>
        <v>1983</v>
      </c>
      <c r="J107" t="str">
        <f>IF(AND(COUNTIF(Products!A:A,C107)=1,E107=VLOOKUP(C107,Products!A:G,6,FALSE),H107=VLOOKUP(C107,Products!A:G,7,FALSE)),"OK","ERROR")</f>
        <v>OK</v>
      </c>
      <c r="K107" t="str">
        <f t="shared" si="5"/>
        <v>OK</v>
      </c>
    </row>
    <row r="108" spans="1:11">
      <c r="A108" s="1" t="s">
        <v>4420</v>
      </c>
      <c r="B108" s="1" t="s">
        <v>1920</v>
      </c>
      <c r="C108" s="1" t="s">
        <v>1735</v>
      </c>
      <c r="D108" s="1">
        <v>1</v>
      </c>
      <c r="E108" s="1">
        <v>3999</v>
      </c>
      <c r="F108" s="1">
        <v>0</v>
      </c>
      <c r="G108" s="1">
        <f t="shared" si="3"/>
        <v>3999</v>
      </c>
      <c r="H108" s="1">
        <v>2895</v>
      </c>
      <c r="I108" s="1">
        <f t="shared" si="4"/>
        <v>1104</v>
      </c>
      <c r="J108" t="str">
        <f>IF(AND(COUNTIF(Products!A:A,C108)=1,E108=VLOOKUP(C108,Products!A:G,6,FALSE),H108=VLOOKUP(C108,Products!A:G,7,FALSE)),"OK","ERROR")</f>
        <v>OK</v>
      </c>
      <c r="K108" t="str">
        <f t="shared" si="5"/>
        <v>OK</v>
      </c>
    </row>
    <row r="109" spans="1:11">
      <c r="A109" s="1" t="s">
        <v>4421</v>
      </c>
      <c r="B109" s="1" t="s">
        <v>1921</v>
      </c>
      <c r="C109" s="1" t="s">
        <v>1792</v>
      </c>
      <c r="D109" s="1">
        <v>1</v>
      </c>
      <c r="E109" s="1">
        <v>399</v>
      </c>
      <c r="F109" s="1">
        <v>39.9</v>
      </c>
      <c r="G109" s="1">
        <f t="shared" si="3"/>
        <v>359.1</v>
      </c>
      <c r="H109" s="1">
        <v>244</v>
      </c>
      <c r="I109" s="1">
        <f t="shared" si="4"/>
        <v>115.10000000000002</v>
      </c>
      <c r="J109" t="str">
        <f>IF(AND(COUNTIF(Products!A:A,C109)=1,E109=VLOOKUP(C109,Products!A:G,6,FALSE),H109=VLOOKUP(C109,Products!A:G,7,FALSE)),"OK","ERROR")</f>
        <v>OK</v>
      </c>
      <c r="K109" t="str">
        <f t="shared" si="5"/>
        <v>OK</v>
      </c>
    </row>
    <row r="110" spans="1:11">
      <c r="A110" s="1" t="s">
        <v>4422</v>
      </c>
      <c r="B110" s="1" t="s">
        <v>1922</v>
      </c>
      <c r="C110" s="1" t="s">
        <v>1710</v>
      </c>
      <c r="D110" s="1">
        <v>1</v>
      </c>
      <c r="E110" s="1">
        <v>3999</v>
      </c>
      <c r="F110" s="1">
        <v>399.9</v>
      </c>
      <c r="G110" s="1">
        <f t="shared" si="3"/>
        <v>3599.1</v>
      </c>
      <c r="H110" s="1">
        <v>3007</v>
      </c>
      <c r="I110" s="1">
        <f t="shared" si="4"/>
        <v>592.09999999999991</v>
      </c>
      <c r="J110" t="str">
        <f>IF(AND(COUNTIF(Products!A:A,C110)=1,E110=VLOOKUP(C110,Products!A:G,6,FALSE),H110=VLOOKUP(C110,Products!A:G,7,FALSE)),"OK","ERROR")</f>
        <v>OK</v>
      </c>
      <c r="K110" t="str">
        <f t="shared" si="5"/>
        <v>OK</v>
      </c>
    </row>
    <row r="111" spans="1:11">
      <c r="A111" s="1" t="s">
        <v>4423</v>
      </c>
      <c r="B111" s="1" t="s">
        <v>1923</v>
      </c>
      <c r="C111" s="1" t="s">
        <v>1758</v>
      </c>
      <c r="D111" s="1">
        <v>1</v>
      </c>
      <c r="E111" s="1">
        <v>2499</v>
      </c>
      <c r="F111" s="1">
        <v>0</v>
      </c>
      <c r="G111" s="1">
        <f t="shared" si="3"/>
        <v>2499</v>
      </c>
      <c r="H111" s="1">
        <v>1632</v>
      </c>
      <c r="I111" s="1">
        <f t="shared" si="4"/>
        <v>867</v>
      </c>
      <c r="J111" t="str">
        <f>IF(AND(COUNTIF(Products!A:A,C111)=1,E111=VLOOKUP(C111,Products!A:G,6,FALSE),H111=VLOOKUP(C111,Products!A:G,7,FALSE)),"OK","ERROR")</f>
        <v>OK</v>
      </c>
      <c r="K111" t="str">
        <f t="shared" si="5"/>
        <v>OK</v>
      </c>
    </row>
    <row r="112" spans="1:11">
      <c r="A112" s="1" t="s">
        <v>4424</v>
      </c>
      <c r="B112" s="1" t="s">
        <v>1924</v>
      </c>
      <c r="C112" s="1" t="s">
        <v>1735</v>
      </c>
      <c r="D112" s="1">
        <v>3</v>
      </c>
      <c r="E112" s="1">
        <v>3999</v>
      </c>
      <c r="F112" s="1">
        <v>599.85</v>
      </c>
      <c r="G112" s="1">
        <f t="shared" si="3"/>
        <v>11397.15</v>
      </c>
      <c r="H112" s="1">
        <v>2895</v>
      </c>
      <c r="I112" s="1">
        <f t="shared" si="4"/>
        <v>2712.1499999999996</v>
      </c>
      <c r="J112" t="str">
        <f>IF(AND(COUNTIF(Products!A:A,C112)=1,E112=VLOOKUP(C112,Products!A:G,6,FALSE),H112=VLOOKUP(C112,Products!A:G,7,FALSE)),"OK","ERROR")</f>
        <v>OK</v>
      </c>
      <c r="K112" t="str">
        <f t="shared" si="5"/>
        <v>OK</v>
      </c>
    </row>
    <row r="113" spans="1:11">
      <c r="A113" s="1" t="s">
        <v>4425</v>
      </c>
      <c r="B113" s="1" t="s">
        <v>1925</v>
      </c>
      <c r="C113" s="1" t="s">
        <v>1700</v>
      </c>
      <c r="D113" s="1">
        <v>1</v>
      </c>
      <c r="E113" s="1">
        <v>8999</v>
      </c>
      <c r="F113" s="1">
        <v>0</v>
      </c>
      <c r="G113" s="1">
        <f t="shared" si="3"/>
        <v>8999</v>
      </c>
      <c r="H113" s="1">
        <v>6419</v>
      </c>
      <c r="I113" s="1">
        <f t="shared" si="4"/>
        <v>2580</v>
      </c>
      <c r="J113" t="str">
        <f>IF(AND(COUNTIF(Products!A:A,C113)=1,E113=VLOOKUP(C113,Products!A:G,6,FALSE),H113=VLOOKUP(C113,Products!A:G,7,FALSE)),"OK","ERROR")</f>
        <v>OK</v>
      </c>
      <c r="K113" t="str">
        <f t="shared" si="5"/>
        <v>OK</v>
      </c>
    </row>
    <row r="114" spans="1:11">
      <c r="A114" s="1" t="s">
        <v>4426</v>
      </c>
      <c r="B114" s="1" t="s">
        <v>1926</v>
      </c>
      <c r="C114" s="1" t="s">
        <v>1757</v>
      </c>
      <c r="D114" s="1">
        <v>2</v>
      </c>
      <c r="E114" s="1">
        <v>999</v>
      </c>
      <c r="F114" s="1">
        <v>0</v>
      </c>
      <c r="G114" s="1">
        <f t="shared" si="3"/>
        <v>1998</v>
      </c>
      <c r="H114" s="1">
        <v>611</v>
      </c>
      <c r="I114" s="1">
        <f t="shared" si="4"/>
        <v>776</v>
      </c>
      <c r="J114" t="str">
        <f>IF(AND(COUNTIF(Products!A:A,C114)=1,E114=VLOOKUP(C114,Products!A:G,6,FALSE),H114=VLOOKUP(C114,Products!A:G,7,FALSE)),"OK","ERROR")</f>
        <v>OK</v>
      </c>
      <c r="K114" t="str">
        <f t="shared" si="5"/>
        <v>OK</v>
      </c>
    </row>
    <row r="115" spans="1:11">
      <c r="A115" s="1" t="s">
        <v>4427</v>
      </c>
      <c r="B115" s="1" t="s">
        <v>1927</v>
      </c>
      <c r="C115" s="1" t="s">
        <v>1740</v>
      </c>
      <c r="D115" s="1">
        <v>2</v>
      </c>
      <c r="E115" s="1">
        <v>4999</v>
      </c>
      <c r="F115" s="1">
        <v>0</v>
      </c>
      <c r="G115" s="1">
        <f t="shared" si="3"/>
        <v>9998</v>
      </c>
      <c r="H115" s="1">
        <v>2912</v>
      </c>
      <c r="I115" s="1">
        <f t="shared" si="4"/>
        <v>4174</v>
      </c>
      <c r="J115" t="str">
        <f>IF(AND(COUNTIF(Products!A:A,C115)=1,E115=VLOOKUP(C115,Products!A:G,6,FALSE),H115=VLOOKUP(C115,Products!A:G,7,FALSE)),"OK","ERROR")</f>
        <v>OK</v>
      </c>
      <c r="K115" t="str">
        <f t="shared" si="5"/>
        <v>OK</v>
      </c>
    </row>
    <row r="116" spans="1:11">
      <c r="A116" s="1" t="s">
        <v>4428</v>
      </c>
      <c r="B116" s="1" t="s">
        <v>1928</v>
      </c>
      <c r="C116" s="1" t="s">
        <v>1696</v>
      </c>
      <c r="D116" s="1">
        <v>1</v>
      </c>
      <c r="E116" s="1">
        <v>799</v>
      </c>
      <c r="F116" s="1">
        <v>199.75</v>
      </c>
      <c r="G116" s="1">
        <f t="shared" si="3"/>
        <v>599.25</v>
      </c>
      <c r="H116" s="1">
        <v>613</v>
      </c>
      <c r="I116" s="1">
        <f t="shared" si="4"/>
        <v>-13.75</v>
      </c>
      <c r="J116" t="str">
        <f>IF(AND(COUNTIF(Products!A:A,C116)=1,E116=VLOOKUP(C116,Products!A:G,6,FALSE),H116=VLOOKUP(C116,Products!A:G,7,FALSE)),"OK","ERROR")</f>
        <v>OK</v>
      </c>
      <c r="K116" t="str">
        <f t="shared" si="5"/>
        <v>OK</v>
      </c>
    </row>
    <row r="117" spans="1:11">
      <c r="A117" s="1" t="s">
        <v>4429</v>
      </c>
      <c r="B117" s="1" t="s">
        <v>1929</v>
      </c>
      <c r="C117" s="1" t="s">
        <v>1706</v>
      </c>
      <c r="D117" s="1">
        <v>2</v>
      </c>
      <c r="E117" s="1">
        <v>799</v>
      </c>
      <c r="F117" s="1">
        <v>239.7</v>
      </c>
      <c r="G117" s="1">
        <f t="shared" si="3"/>
        <v>1358.3</v>
      </c>
      <c r="H117" s="1">
        <v>526</v>
      </c>
      <c r="I117" s="1">
        <f t="shared" si="4"/>
        <v>306.29999999999995</v>
      </c>
      <c r="J117" t="str">
        <f>IF(AND(COUNTIF(Products!A:A,C117)=1,E117=VLOOKUP(C117,Products!A:G,6,FALSE),H117=VLOOKUP(C117,Products!A:G,7,FALSE)),"OK","ERROR")</f>
        <v>OK</v>
      </c>
      <c r="K117" t="str">
        <f t="shared" si="5"/>
        <v>OK</v>
      </c>
    </row>
    <row r="118" spans="1:11">
      <c r="A118" s="1" t="s">
        <v>4430</v>
      </c>
      <c r="B118" s="1" t="s">
        <v>1930</v>
      </c>
      <c r="C118" s="1" t="s">
        <v>1688</v>
      </c>
      <c r="D118" s="1">
        <v>1</v>
      </c>
      <c r="E118" s="1">
        <v>999</v>
      </c>
      <c r="F118" s="1">
        <v>0</v>
      </c>
      <c r="G118" s="1">
        <f t="shared" si="3"/>
        <v>999</v>
      </c>
      <c r="H118" s="1">
        <v>813</v>
      </c>
      <c r="I118" s="1">
        <f t="shared" si="4"/>
        <v>186</v>
      </c>
      <c r="J118" t="str">
        <f>IF(AND(COUNTIF(Products!A:A,C118)=1,E118=VLOOKUP(C118,Products!A:G,6,FALSE),H118=VLOOKUP(C118,Products!A:G,7,FALSE)),"OK","ERROR")</f>
        <v>OK</v>
      </c>
      <c r="K118" t="str">
        <f t="shared" si="5"/>
        <v>OK</v>
      </c>
    </row>
    <row r="119" spans="1:11">
      <c r="A119" s="1" t="s">
        <v>4431</v>
      </c>
      <c r="B119" s="1" t="s">
        <v>1931</v>
      </c>
      <c r="C119" s="1" t="s">
        <v>1740</v>
      </c>
      <c r="D119" s="1">
        <v>1</v>
      </c>
      <c r="E119" s="1">
        <v>4999</v>
      </c>
      <c r="F119" s="1">
        <v>749.85</v>
      </c>
      <c r="G119" s="1">
        <f t="shared" si="3"/>
        <v>4249.1499999999996</v>
      </c>
      <c r="H119" s="1">
        <v>2912</v>
      </c>
      <c r="I119" s="1">
        <f t="shared" si="4"/>
        <v>1337.1499999999996</v>
      </c>
      <c r="J119" t="str">
        <f>IF(AND(COUNTIF(Products!A:A,C119)=1,E119=VLOOKUP(C119,Products!A:G,6,FALSE),H119=VLOOKUP(C119,Products!A:G,7,FALSE)),"OK","ERROR")</f>
        <v>OK</v>
      </c>
      <c r="K119" t="str">
        <f t="shared" si="5"/>
        <v>OK</v>
      </c>
    </row>
    <row r="120" spans="1:11">
      <c r="A120" s="1" t="s">
        <v>4432</v>
      </c>
      <c r="B120" s="1" t="s">
        <v>1932</v>
      </c>
      <c r="C120" s="1" t="s">
        <v>1732</v>
      </c>
      <c r="D120" s="1">
        <v>4</v>
      </c>
      <c r="E120" s="1">
        <v>1599</v>
      </c>
      <c r="F120" s="1">
        <v>639.6</v>
      </c>
      <c r="G120" s="1">
        <f t="shared" si="3"/>
        <v>5756.4</v>
      </c>
      <c r="H120" s="1">
        <v>1138</v>
      </c>
      <c r="I120" s="1">
        <f t="shared" si="4"/>
        <v>1204.3999999999996</v>
      </c>
      <c r="J120" t="str">
        <f>IF(AND(COUNTIF(Products!A:A,C120)=1,E120=VLOOKUP(C120,Products!A:G,6,FALSE),H120=VLOOKUP(C120,Products!A:G,7,FALSE)),"OK","ERROR")</f>
        <v>OK</v>
      </c>
      <c r="K120" t="str">
        <f t="shared" si="5"/>
        <v>OK</v>
      </c>
    </row>
    <row r="121" spans="1:11">
      <c r="A121" s="1" t="s">
        <v>4433</v>
      </c>
      <c r="B121" s="1" t="s">
        <v>1933</v>
      </c>
      <c r="C121" s="1" t="s">
        <v>1695</v>
      </c>
      <c r="D121" s="1">
        <v>1</v>
      </c>
      <c r="E121" s="1">
        <v>1999</v>
      </c>
      <c r="F121" s="1">
        <v>99.95</v>
      </c>
      <c r="G121" s="1">
        <f t="shared" si="3"/>
        <v>1899.05</v>
      </c>
      <c r="H121" s="1">
        <v>1597</v>
      </c>
      <c r="I121" s="1">
        <f t="shared" si="4"/>
        <v>302.04999999999995</v>
      </c>
      <c r="J121" t="str">
        <f>IF(AND(COUNTIF(Products!A:A,C121)=1,E121=VLOOKUP(C121,Products!A:G,6,FALSE),H121=VLOOKUP(C121,Products!A:G,7,FALSE)),"OK","ERROR")</f>
        <v>OK</v>
      </c>
      <c r="K121" t="str">
        <f t="shared" si="5"/>
        <v>OK</v>
      </c>
    </row>
    <row r="122" spans="1:11">
      <c r="A122" s="1" t="s">
        <v>4434</v>
      </c>
      <c r="B122" s="1" t="s">
        <v>1934</v>
      </c>
      <c r="C122" s="1" t="s">
        <v>1737</v>
      </c>
      <c r="D122" s="1">
        <v>1</v>
      </c>
      <c r="E122" s="1">
        <v>499</v>
      </c>
      <c r="F122" s="1">
        <v>49.9</v>
      </c>
      <c r="G122" s="1">
        <f t="shared" si="3"/>
        <v>449.1</v>
      </c>
      <c r="H122" s="1">
        <v>320</v>
      </c>
      <c r="I122" s="1">
        <f t="shared" si="4"/>
        <v>129.10000000000002</v>
      </c>
      <c r="J122" t="str">
        <f>IF(AND(COUNTIF(Products!A:A,C122)=1,E122=VLOOKUP(C122,Products!A:G,6,FALSE),H122=VLOOKUP(C122,Products!A:G,7,FALSE)),"OK","ERROR")</f>
        <v>OK</v>
      </c>
      <c r="K122" t="str">
        <f t="shared" si="5"/>
        <v>OK</v>
      </c>
    </row>
    <row r="123" spans="1:11">
      <c r="A123" s="1" t="s">
        <v>4435</v>
      </c>
      <c r="B123" s="1" t="s">
        <v>1935</v>
      </c>
      <c r="C123" s="1" t="s">
        <v>1773</v>
      </c>
      <c r="D123" s="1">
        <v>1</v>
      </c>
      <c r="E123" s="1">
        <v>6999</v>
      </c>
      <c r="F123" s="1">
        <v>1399.8</v>
      </c>
      <c r="G123" s="1">
        <f t="shared" si="3"/>
        <v>5599.2</v>
      </c>
      <c r="H123" s="1">
        <v>4949</v>
      </c>
      <c r="I123" s="1">
        <f t="shared" si="4"/>
        <v>650.19999999999982</v>
      </c>
      <c r="J123" t="str">
        <f>IF(AND(COUNTIF(Products!A:A,C123)=1,E123=VLOOKUP(C123,Products!A:G,6,FALSE),H123=VLOOKUP(C123,Products!A:G,7,FALSE)),"OK","ERROR")</f>
        <v>OK</v>
      </c>
      <c r="K123" t="str">
        <f t="shared" si="5"/>
        <v>OK</v>
      </c>
    </row>
    <row r="124" spans="1:11">
      <c r="A124" s="1" t="s">
        <v>4436</v>
      </c>
      <c r="B124" s="1" t="s">
        <v>1936</v>
      </c>
      <c r="C124" s="1" t="s">
        <v>1778</v>
      </c>
      <c r="D124" s="1">
        <v>2</v>
      </c>
      <c r="E124" s="1">
        <v>499</v>
      </c>
      <c r="F124" s="1">
        <v>199.6</v>
      </c>
      <c r="G124" s="1">
        <f t="shared" si="3"/>
        <v>798.4</v>
      </c>
      <c r="H124" s="1">
        <v>323</v>
      </c>
      <c r="I124" s="1">
        <f t="shared" si="4"/>
        <v>152.39999999999998</v>
      </c>
      <c r="J124" t="str">
        <f>IF(AND(COUNTIF(Products!A:A,C124)=1,E124=VLOOKUP(C124,Products!A:G,6,FALSE),H124=VLOOKUP(C124,Products!A:G,7,FALSE)),"OK","ERROR")</f>
        <v>OK</v>
      </c>
      <c r="K124" t="str">
        <f t="shared" si="5"/>
        <v>OK</v>
      </c>
    </row>
    <row r="125" spans="1:11">
      <c r="A125" s="1" t="s">
        <v>4437</v>
      </c>
      <c r="B125" s="1" t="s">
        <v>1937</v>
      </c>
      <c r="C125" s="1" t="s">
        <v>1745</v>
      </c>
      <c r="D125" s="1">
        <v>3</v>
      </c>
      <c r="E125" s="1">
        <v>599</v>
      </c>
      <c r="F125" s="1">
        <v>89.85</v>
      </c>
      <c r="G125" s="1">
        <f t="shared" si="3"/>
        <v>1707.15</v>
      </c>
      <c r="H125" s="1">
        <v>464</v>
      </c>
      <c r="I125" s="1">
        <f t="shared" si="4"/>
        <v>315.15000000000009</v>
      </c>
      <c r="J125" t="str">
        <f>IF(AND(COUNTIF(Products!A:A,C125)=1,E125=VLOOKUP(C125,Products!A:G,6,FALSE),H125=VLOOKUP(C125,Products!A:G,7,FALSE)),"OK","ERROR")</f>
        <v>OK</v>
      </c>
      <c r="K125" t="str">
        <f t="shared" si="5"/>
        <v>OK</v>
      </c>
    </row>
    <row r="126" spans="1:11">
      <c r="A126" s="1" t="s">
        <v>4438</v>
      </c>
      <c r="B126" s="1" t="s">
        <v>1938</v>
      </c>
      <c r="C126" s="1" t="s">
        <v>1681</v>
      </c>
      <c r="D126" s="1">
        <v>4</v>
      </c>
      <c r="E126" s="1">
        <v>799</v>
      </c>
      <c r="F126" s="1">
        <v>159.80000000000001</v>
      </c>
      <c r="G126" s="1">
        <f t="shared" si="3"/>
        <v>3036.2</v>
      </c>
      <c r="H126" s="1">
        <v>645</v>
      </c>
      <c r="I126" s="1">
        <f t="shared" si="4"/>
        <v>456.19999999999982</v>
      </c>
      <c r="J126" t="str">
        <f>IF(AND(COUNTIF(Products!A:A,C126)=1,E126=VLOOKUP(C126,Products!A:G,6,FALSE),H126=VLOOKUP(C126,Products!A:G,7,FALSE)),"OK","ERROR")</f>
        <v>OK</v>
      </c>
      <c r="K126" t="str">
        <f t="shared" si="5"/>
        <v>OK</v>
      </c>
    </row>
    <row r="127" spans="1:11">
      <c r="A127" s="1" t="s">
        <v>4439</v>
      </c>
      <c r="B127" s="1" t="s">
        <v>1939</v>
      </c>
      <c r="C127" s="1" t="s">
        <v>1682</v>
      </c>
      <c r="D127" s="1">
        <v>2</v>
      </c>
      <c r="E127" s="1">
        <v>1599</v>
      </c>
      <c r="F127" s="1">
        <v>479.7</v>
      </c>
      <c r="G127" s="1">
        <f t="shared" si="3"/>
        <v>2718.3</v>
      </c>
      <c r="H127" s="1">
        <v>1169</v>
      </c>
      <c r="I127" s="1">
        <f t="shared" si="4"/>
        <v>380.30000000000018</v>
      </c>
      <c r="J127" t="str">
        <f>IF(AND(COUNTIF(Products!A:A,C127)=1,E127=VLOOKUP(C127,Products!A:G,6,FALSE),H127=VLOOKUP(C127,Products!A:G,7,FALSE)),"OK","ERROR")</f>
        <v>OK</v>
      </c>
      <c r="K127" t="str">
        <f t="shared" si="5"/>
        <v>OK</v>
      </c>
    </row>
    <row r="128" spans="1:11">
      <c r="A128" s="1" t="s">
        <v>4440</v>
      </c>
      <c r="B128" s="1" t="s">
        <v>1940</v>
      </c>
      <c r="C128" s="1" t="s">
        <v>1735</v>
      </c>
      <c r="D128" s="1">
        <v>2</v>
      </c>
      <c r="E128" s="1">
        <v>3999</v>
      </c>
      <c r="F128" s="1">
        <v>399.9</v>
      </c>
      <c r="G128" s="1">
        <f t="shared" si="3"/>
        <v>7598.1</v>
      </c>
      <c r="H128" s="1">
        <v>2895</v>
      </c>
      <c r="I128" s="1">
        <f t="shared" si="4"/>
        <v>1808.1000000000004</v>
      </c>
      <c r="J128" t="str">
        <f>IF(AND(COUNTIF(Products!A:A,C128)=1,E128=VLOOKUP(C128,Products!A:G,6,FALSE),H128=VLOOKUP(C128,Products!A:G,7,FALSE)),"OK","ERROR")</f>
        <v>OK</v>
      </c>
      <c r="K128" t="str">
        <f t="shared" si="5"/>
        <v>OK</v>
      </c>
    </row>
    <row r="129" spans="1:11">
      <c r="A129" s="1" t="s">
        <v>4441</v>
      </c>
      <c r="B129" s="1" t="s">
        <v>1941</v>
      </c>
      <c r="C129" s="1" t="s">
        <v>1792</v>
      </c>
      <c r="D129" s="1">
        <v>3</v>
      </c>
      <c r="E129" s="1">
        <v>399</v>
      </c>
      <c r="F129" s="1">
        <v>179.55</v>
      </c>
      <c r="G129" s="1">
        <f t="shared" si="3"/>
        <v>1017.45</v>
      </c>
      <c r="H129" s="1">
        <v>244</v>
      </c>
      <c r="I129" s="1">
        <f t="shared" si="4"/>
        <v>285.45000000000005</v>
      </c>
      <c r="J129" t="str">
        <f>IF(AND(COUNTIF(Products!A:A,C129)=1,E129=VLOOKUP(C129,Products!A:G,6,FALSE),H129=VLOOKUP(C129,Products!A:G,7,FALSE)),"OK","ERROR")</f>
        <v>OK</v>
      </c>
      <c r="K129" t="str">
        <f t="shared" si="5"/>
        <v>OK</v>
      </c>
    </row>
    <row r="130" spans="1:11">
      <c r="A130" s="1" t="s">
        <v>4442</v>
      </c>
      <c r="B130" s="1" t="s">
        <v>1942</v>
      </c>
      <c r="C130" s="1" t="s">
        <v>1789</v>
      </c>
      <c r="D130" s="1">
        <v>1</v>
      </c>
      <c r="E130" s="1">
        <v>999</v>
      </c>
      <c r="F130" s="1">
        <v>49.95</v>
      </c>
      <c r="G130" s="1">
        <f t="shared" si="3"/>
        <v>949.05</v>
      </c>
      <c r="H130" s="1">
        <v>727</v>
      </c>
      <c r="I130" s="1">
        <f t="shared" si="4"/>
        <v>222.04999999999995</v>
      </c>
      <c r="J130" t="str">
        <f>IF(AND(COUNTIF(Products!A:A,C130)=1,E130=VLOOKUP(C130,Products!A:G,6,FALSE),H130=VLOOKUP(C130,Products!A:G,7,FALSE)),"OK","ERROR")</f>
        <v>OK</v>
      </c>
      <c r="K130" t="str">
        <f t="shared" si="5"/>
        <v>OK</v>
      </c>
    </row>
    <row r="131" spans="1:11">
      <c r="A131" s="1" t="s">
        <v>4443</v>
      </c>
      <c r="B131" s="1" t="s">
        <v>1943</v>
      </c>
      <c r="C131" s="1" t="s">
        <v>1664</v>
      </c>
      <c r="D131" s="1">
        <v>2</v>
      </c>
      <c r="E131" s="1">
        <v>999</v>
      </c>
      <c r="F131" s="1">
        <v>0</v>
      </c>
      <c r="G131" s="1">
        <f t="shared" ref="G131:G194" si="6">IFERROR(D131*E131-F131,0)</f>
        <v>1998</v>
      </c>
      <c r="H131" s="1">
        <v>590</v>
      </c>
      <c r="I131" s="1">
        <f t="shared" ref="I131:I194" si="7">G131-(D131*H131)</f>
        <v>818</v>
      </c>
      <c r="J131" t="str">
        <f>IF(AND(COUNTIF(Products!A:A,C131)=1,E131=VLOOKUP(C131,Products!A:G,6,FALSE),H131=VLOOKUP(C131,Products!A:G,7,FALSE)),"OK","ERROR")</f>
        <v>OK</v>
      </c>
      <c r="K131" t="str">
        <f t="shared" ref="K131:K194" si="8">IF(I131=G131-(D131*H131),"OK","ERROR")</f>
        <v>OK</v>
      </c>
    </row>
    <row r="132" spans="1:11">
      <c r="A132" s="1" t="s">
        <v>4444</v>
      </c>
      <c r="B132" s="1" t="s">
        <v>1944</v>
      </c>
      <c r="C132" s="1" t="s">
        <v>1751</v>
      </c>
      <c r="D132" s="1">
        <v>2</v>
      </c>
      <c r="E132" s="1">
        <v>1599</v>
      </c>
      <c r="F132" s="1">
        <v>639.6</v>
      </c>
      <c r="G132" s="1">
        <f t="shared" si="6"/>
        <v>2558.4</v>
      </c>
      <c r="H132" s="1">
        <v>1023</v>
      </c>
      <c r="I132" s="1">
        <f t="shared" si="7"/>
        <v>512.40000000000009</v>
      </c>
      <c r="J132" t="str">
        <f>IF(AND(COUNTIF(Products!A:A,C132)=1,E132=VLOOKUP(C132,Products!A:G,6,FALSE),H132=VLOOKUP(C132,Products!A:G,7,FALSE)),"OK","ERROR")</f>
        <v>OK</v>
      </c>
      <c r="K132" t="str">
        <f t="shared" si="8"/>
        <v>OK</v>
      </c>
    </row>
    <row r="133" spans="1:11">
      <c r="A133" s="1" t="s">
        <v>4445</v>
      </c>
      <c r="B133" s="1" t="s">
        <v>1945</v>
      </c>
      <c r="C133" s="1" t="s">
        <v>1778</v>
      </c>
      <c r="D133" s="1">
        <v>4</v>
      </c>
      <c r="E133" s="1">
        <v>499</v>
      </c>
      <c r="F133" s="1">
        <v>0</v>
      </c>
      <c r="G133" s="1">
        <f t="shared" si="6"/>
        <v>1996</v>
      </c>
      <c r="H133" s="1">
        <v>323</v>
      </c>
      <c r="I133" s="1">
        <f t="shared" si="7"/>
        <v>704</v>
      </c>
      <c r="J133" t="str">
        <f>IF(AND(COUNTIF(Products!A:A,C133)=1,E133=VLOOKUP(C133,Products!A:G,6,FALSE),H133=VLOOKUP(C133,Products!A:G,7,FALSE)),"OK","ERROR")</f>
        <v>OK</v>
      </c>
      <c r="K133" t="str">
        <f t="shared" si="8"/>
        <v>OK</v>
      </c>
    </row>
    <row r="134" spans="1:11">
      <c r="A134" s="1" t="s">
        <v>4446</v>
      </c>
      <c r="B134" s="1" t="s">
        <v>1946</v>
      </c>
      <c r="C134" s="1" t="s">
        <v>1799</v>
      </c>
      <c r="D134" s="1">
        <v>3</v>
      </c>
      <c r="E134" s="1">
        <v>4999</v>
      </c>
      <c r="F134" s="1">
        <v>1499.7</v>
      </c>
      <c r="G134" s="1">
        <f t="shared" si="6"/>
        <v>13497.3</v>
      </c>
      <c r="H134" s="1">
        <v>3463</v>
      </c>
      <c r="I134" s="1">
        <f t="shared" si="7"/>
        <v>3108.2999999999993</v>
      </c>
      <c r="J134" t="str">
        <f>IF(AND(COUNTIF(Products!A:A,C134)=1,E134=VLOOKUP(C134,Products!A:G,6,FALSE),H134=VLOOKUP(C134,Products!A:G,7,FALSE)),"OK","ERROR")</f>
        <v>OK</v>
      </c>
      <c r="K134" t="str">
        <f t="shared" si="8"/>
        <v>OK</v>
      </c>
    </row>
    <row r="135" spans="1:11">
      <c r="A135" s="1" t="s">
        <v>4447</v>
      </c>
      <c r="B135" s="1" t="s">
        <v>1947</v>
      </c>
      <c r="C135" s="1" t="s">
        <v>1742</v>
      </c>
      <c r="D135" s="1">
        <v>1</v>
      </c>
      <c r="E135" s="1">
        <v>299</v>
      </c>
      <c r="F135" s="1">
        <v>0</v>
      </c>
      <c r="G135" s="1">
        <f t="shared" si="6"/>
        <v>299</v>
      </c>
      <c r="H135" s="1">
        <v>188</v>
      </c>
      <c r="I135" s="1">
        <f t="shared" si="7"/>
        <v>111</v>
      </c>
      <c r="J135" t="str">
        <f>IF(AND(COUNTIF(Products!A:A,C135)=1,E135=VLOOKUP(C135,Products!A:G,6,FALSE),H135=VLOOKUP(C135,Products!A:G,7,FALSE)),"OK","ERROR")</f>
        <v>OK</v>
      </c>
      <c r="K135" t="str">
        <f t="shared" si="8"/>
        <v>OK</v>
      </c>
    </row>
    <row r="136" spans="1:11">
      <c r="A136" s="1" t="s">
        <v>4448</v>
      </c>
      <c r="B136" s="1" t="s">
        <v>1948</v>
      </c>
      <c r="C136" s="1" t="s">
        <v>1789</v>
      </c>
      <c r="D136" s="1">
        <v>4</v>
      </c>
      <c r="E136" s="1">
        <v>999</v>
      </c>
      <c r="F136" s="1">
        <v>0</v>
      </c>
      <c r="G136" s="1">
        <f t="shared" si="6"/>
        <v>3996</v>
      </c>
      <c r="H136" s="1">
        <v>727</v>
      </c>
      <c r="I136" s="1">
        <f t="shared" si="7"/>
        <v>1088</v>
      </c>
      <c r="J136" t="str">
        <f>IF(AND(COUNTIF(Products!A:A,C136)=1,E136=VLOOKUP(C136,Products!A:G,6,FALSE),H136=VLOOKUP(C136,Products!A:G,7,FALSE)),"OK","ERROR")</f>
        <v>OK</v>
      </c>
      <c r="K136" t="str">
        <f t="shared" si="8"/>
        <v>OK</v>
      </c>
    </row>
    <row r="137" spans="1:11">
      <c r="A137" s="1" t="s">
        <v>4449</v>
      </c>
      <c r="B137" s="1" t="s">
        <v>1949</v>
      </c>
      <c r="C137" s="1" t="s">
        <v>1680</v>
      </c>
      <c r="D137" s="1">
        <v>4</v>
      </c>
      <c r="E137" s="1">
        <v>2499</v>
      </c>
      <c r="F137" s="1">
        <v>999.6</v>
      </c>
      <c r="G137" s="1">
        <f t="shared" si="6"/>
        <v>8996.4</v>
      </c>
      <c r="H137" s="1">
        <v>2030</v>
      </c>
      <c r="I137" s="1">
        <f t="shared" si="7"/>
        <v>876.39999999999964</v>
      </c>
      <c r="J137" t="str">
        <f>IF(AND(COUNTIF(Products!A:A,C137)=1,E137=VLOOKUP(C137,Products!A:G,6,FALSE),H137=VLOOKUP(C137,Products!A:G,7,FALSE)),"OK","ERROR")</f>
        <v>OK</v>
      </c>
      <c r="K137" t="str">
        <f t="shared" si="8"/>
        <v>OK</v>
      </c>
    </row>
    <row r="138" spans="1:11">
      <c r="A138" s="1" t="s">
        <v>4450</v>
      </c>
      <c r="B138" s="1" t="s">
        <v>1950</v>
      </c>
      <c r="C138" s="1" t="s">
        <v>1717</v>
      </c>
      <c r="D138" s="1">
        <v>1</v>
      </c>
      <c r="E138" s="1">
        <v>399</v>
      </c>
      <c r="F138" s="1">
        <v>99.75</v>
      </c>
      <c r="G138" s="1">
        <f t="shared" si="6"/>
        <v>299.25</v>
      </c>
      <c r="H138" s="1">
        <v>226</v>
      </c>
      <c r="I138" s="1">
        <f t="shared" si="7"/>
        <v>73.25</v>
      </c>
      <c r="J138" t="str">
        <f>IF(AND(COUNTIF(Products!A:A,C138)=1,E138=VLOOKUP(C138,Products!A:G,6,FALSE),H138=VLOOKUP(C138,Products!A:G,7,FALSE)),"OK","ERROR")</f>
        <v>OK</v>
      </c>
      <c r="K138" t="str">
        <f t="shared" si="8"/>
        <v>OK</v>
      </c>
    </row>
    <row r="139" spans="1:11">
      <c r="A139" s="1" t="s">
        <v>4451</v>
      </c>
      <c r="B139" s="1" t="s">
        <v>1951</v>
      </c>
      <c r="C139" s="1" t="s">
        <v>1799</v>
      </c>
      <c r="D139" s="1">
        <v>1</v>
      </c>
      <c r="E139" s="1">
        <v>4999</v>
      </c>
      <c r="F139" s="1">
        <v>499.9</v>
      </c>
      <c r="G139" s="1">
        <f t="shared" si="6"/>
        <v>4499.1000000000004</v>
      </c>
      <c r="H139" s="1">
        <v>3463</v>
      </c>
      <c r="I139" s="1">
        <f t="shared" si="7"/>
        <v>1036.1000000000004</v>
      </c>
      <c r="J139" t="str">
        <f>IF(AND(COUNTIF(Products!A:A,C139)=1,E139=VLOOKUP(C139,Products!A:G,6,FALSE),H139=VLOOKUP(C139,Products!A:G,7,FALSE)),"OK","ERROR")</f>
        <v>OK</v>
      </c>
      <c r="K139" t="str">
        <f t="shared" si="8"/>
        <v>OK</v>
      </c>
    </row>
    <row r="140" spans="1:11">
      <c r="A140" s="1" t="s">
        <v>4452</v>
      </c>
      <c r="B140" s="1" t="s">
        <v>1952</v>
      </c>
      <c r="C140" s="1" t="s">
        <v>1690</v>
      </c>
      <c r="D140" s="1">
        <v>4</v>
      </c>
      <c r="E140" s="1">
        <v>6999</v>
      </c>
      <c r="F140" s="1">
        <v>0</v>
      </c>
      <c r="G140" s="1">
        <f t="shared" si="6"/>
        <v>27996</v>
      </c>
      <c r="H140" s="1">
        <v>4046</v>
      </c>
      <c r="I140" s="1">
        <f t="shared" si="7"/>
        <v>11812</v>
      </c>
      <c r="J140" t="str">
        <f>IF(AND(COUNTIF(Products!A:A,C140)=1,E140=VLOOKUP(C140,Products!A:G,6,FALSE),H140=VLOOKUP(C140,Products!A:G,7,FALSE)),"OK","ERROR")</f>
        <v>OK</v>
      </c>
      <c r="K140" t="str">
        <f t="shared" si="8"/>
        <v>OK</v>
      </c>
    </row>
    <row r="141" spans="1:11">
      <c r="A141" s="1" t="s">
        <v>4453</v>
      </c>
      <c r="B141" s="1" t="s">
        <v>1953</v>
      </c>
      <c r="C141" s="1" t="s">
        <v>1681</v>
      </c>
      <c r="D141" s="1">
        <v>2</v>
      </c>
      <c r="E141" s="1">
        <v>799</v>
      </c>
      <c r="F141" s="1">
        <v>159.80000000000001</v>
      </c>
      <c r="G141" s="1">
        <f t="shared" si="6"/>
        <v>1438.2</v>
      </c>
      <c r="H141" s="1">
        <v>645</v>
      </c>
      <c r="I141" s="1">
        <f t="shared" si="7"/>
        <v>148.20000000000005</v>
      </c>
      <c r="J141" t="str">
        <f>IF(AND(COUNTIF(Products!A:A,C141)=1,E141=VLOOKUP(C141,Products!A:G,6,FALSE),H141=VLOOKUP(C141,Products!A:G,7,FALSE)),"OK","ERROR")</f>
        <v>OK</v>
      </c>
      <c r="K141" t="str">
        <f t="shared" si="8"/>
        <v>OK</v>
      </c>
    </row>
    <row r="142" spans="1:11">
      <c r="A142" s="1" t="s">
        <v>4454</v>
      </c>
      <c r="B142" s="1" t="s">
        <v>1954</v>
      </c>
      <c r="C142" s="1" t="s">
        <v>1725</v>
      </c>
      <c r="D142" s="1">
        <v>3</v>
      </c>
      <c r="E142" s="1">
        <v>2499</v>
      </c>
      <c r="F142" s="1">
        <v>374.85</v>
      </c>
      <c r="G142" s="1">
        <f t="shared" si="6"/>
        <v>7122.15</v>
      </c>
      <c r="H142" s="1">
        <v>1833</v>
      </c>
      <c r="I142" s="1">
        <f t="shared" si="7"/>
        <v>1623.1499999999996</v>
      </c>
      <c r="J142" t="str">
        <f>IF(AND(COUNTIF(Products!A:A,C142)=1,E142=VLOOKUP(C142,Products!A:G,6,FALSE),H142=VLOOKUP(C142,Products!A:G,7,FALSE)),"OK","ERROR")</f>
        <v>OK</v>
      </c>
      <c r="K142" t="str">
        <f t="shared" si="8"/>
        <v>OK</v>
      </c>
    </row>
    <row r="143" spans="1:11">
      <c r="A143" s="1" t="s">
        <v>4455</v>
      </c>
      <c r="B143" s="1" t="s">
        <v>1955</v>
      </c>
      <c r="C143" s="1" t="s">
        <v>1730</v>
      </c>
      <c r="D143" s="1">
        <v>1</v>
      </c>
      <c r="E143" s="1">
        <v>1999</v>
      </c>
      <c r="F143" s="1">
        <v>0</v>
      </c>
      <c r="G143" s="1">
        <f t="shared" si="6"/>
        <v>1999</v>
      </c>
      <c r="H143" s="1">
        <v>1398</v>
      </c>
      <c r="I143" s="1">
        <f t="shared" si="7"/>
        <v>601</v>
      </c>
      <c r="J143" t="str">
        <f>IF(AND(COUNTIF(Products!A:A,C143)=1,E143=VLOOKUP(C143,Products!A:G,6,FALSE),H143=VLOOKUP(C143,Products!A:G,7,FALSE)),"OK","ERROR")</f>
        <v>OK</v>
      </c>
      <c r="K143" t="str">
        <f t="shared" si="8"/>
        <v>OK</v>
      </c>
    </row>
    <row r="144" spans="1:11">
      <c r="A144" s="1" t="s">
        <v>4456</v>
      </c>
      <c r="B144" s="1" t="s">
        <v>1956</v>
      </c>
      <c r="C144" s="1" t="s">
        <v>1771</v>
      </c>
      <c r="D144" s="1">
        <v>2</v>
      </c>
      <c r="E144" s="1">
        <v>399</v>
      </c>
      <c r="F144" s="1">
        <v>0</v>
      </c>
      <c r="G144" s="1">
        <f t="shared" si="6"/>
        <v>798</v>
      </c>
      <c r="H144" s="1">
        <v>257</v>
      </c>
      <c r="I144" s="1">
        <f t="shared" si="7"/>
        <v>284</v>
      </c>
      <c r="J144" t="str">
        <f>IF(AND(COUNTIF(Products!A:A,C144)=1,E144=VLOOKUP(C144,Products!A:G,6,FALSE),H144=VLOOKUP(C144,Products!A:G,7,FALSE)),"OK","ERROR")</f>
        <v>OK</v>
      </c>
      <c r="K144" t="str">
        <f t="shared" si="8"/>
        <v>OK</v>
      </c>
    </row>
    <row r="145" spans="1:11">
      <c r="A145" s="1" t="s">
        <v>4457</v>
      </c>
      <c r="B145" s="1" t="s">
        <v>1957</v>
      </c>
      <c r="C145" s="1" t="s">
        <v>1711</v>
      </c>
      <c r="D145" s="1">
        <v>1</v>
      </c>
      <c r="E145" s="1">
        <v>1599</v>
      </c>
      <c r="F145" s="1">
        <v>159.9</v>
      </c>
      <c r="G145" s="1">
        <f t="shared" si="6"/>
        <v>1439.1</v>
      </c>
      <c r="H145" s="1">
        <v>1180</v>
      </c>
      <c r="I145" s="1">
        <f t="shared" si="7"/>
        <v>259.09999999999991</v>
      </c>
      <c r="J145" t="str">
        <f>IF(AND(COUNTIF(Products!A:A,C145)=1,E145=VLOOKUP(C145,Products!A:G,6,FALSE),H145=VLOOKUP(C145,Products!A:G,7,FALSE)),"OK","ERROR")</f>
        <v>OK</v>
      </c>
      <c r="K145" t="str">
        <f t="shared" si="8"/>
        <v>OK</v>
      </c>
    </row>
    <row r="146" spans="1:11">
      <c r="A146" s="1" t="s">
        <v>4458</v>
      </c>
      <c r="B146" s="1" t="s">
        <v>1958</v>
      </c>
      <c r="C146" s="1" t="s">
        <v>1785</v>
      </c>
      <c r="D146" s="1">
        <v>2</v>
      </c>
      <c r="E146" s="1">
        <v>2999</v>
      </c>
      <c r="F146" s="1">
        <v>1199.5999999999999</v>
      </c>
      <c r="G146" s="1">
        <f t="shared" si="6"/>
        <v>4798.3999999999996</v>
      </c>
      <c r="H146" s="1">
        <v>2453</v>
      </c>
      <c r="I146" s="1">
        <f t="shared" si="7"/>
        <v>-107.60000000000036</v>
      </c>
      <c r="J146" t="str">
        <f>IF(AND(COUNTIF(Products!A:A,C146)=1,E146=VLOOKUP(C146,Products!A:G,6,FALSE),H146=VLOOKUP(C146,Products!A:G,7,FALSE)),"OK","ERROR")</f>
        <v>OK</v>
      </c>
      <c r="K146" t="str">
        <f t="shared" si="8"/>
        <v>OK</v>
      </c>
    </row>
    <row r="147" spans="1:11">
      <c r="A147" s="1" t="s">
        <v>4459</v>
      </c>
      <c r="B147" s="1" t="s">
        <v>1959</v>
      </c>
      <c r="C147" s="1" t="s">
        <v>1710</v>
      </c>
      <c r="D147" s="1">
        <v>1</v>
      </c>
      <c r="E147" s="1">
        <v>3999</v>
      </c>
      <c r="F147" s="1">
        <v>599.85</v>
      </c>
      <c r="G147" s="1">
        <f t="shared" si="6"/>
        <v>3399.15</v>
      </c>
      <c r="H147" s="1">
        <v>3007</v>
      </c>
      <c r="I147" s="1">
        <f t="shared" si="7"/>
        <v>392.15000000000009</v>
      </c>
      <c r="J147" t="str">
        <f>IF(AND(COUNTIF(Products!A:A,C147)=1,E147=VLOOKUP(C147,Products!A:G,6,FALSE),H147=VLOOKUP(C147,Products!A:G,7,FALSE)),"OK","ERROR")</f>
        <v>OK</v>
      </c>
      <c r="K147" t="str">
        <f t="shared" si="8"/>
        <v>OK</v>
      </c>
    </row>
    <row r="148" spans="1:11">
      <c r="A148" s="1" t="s">
        <v>4460</v>
      </c>
      <c r="B148" s="1" t="s">
        <v>1960</v>
      </c>
      <c r="C148" s="1" t="s">
        <v>1783</v>
      </c>
      <c r="D148" s="1">
        <v>1</v>
      </c>
      <c r="E148" s="1">
        <v>799</v>
      </c>
      <c r="F148" s="1">
        <v>0</v>
      </c>
      <c r="G148" s="1">
        <f t="shared" si="6"/>
        <v>799</v>
      </c>
      <c r="H148" s="1">
        <v>560</v>
      </c>
      <c r="I148" s="1">
        <f t="shared" si="7"/>
        <v>239</v>
      </c>
      <c r="J148" t="str">
        <f>IF(AND(COUNTIF(Products!A:A,C148)=1,E148=VLOOKUP(C148,Products!A:G,6,FALSE),H148=VLOOKUP(C148,Products!A:G,7,FALSE)),"OK","ERROR")</f>
        <v>OK</v>
      </c>
      <c r="K148" t="str">
        <f t="shared" si="8"/>
        <v>OK</v>
      </c>
    </row>
    <row r="149" spans="1:11">
      <c r="A149" s="1" t="s">
        <v>4461</v>
      </c>
      <c r="B149" s="1" t="s">
        <v>1961</v>
      </c>
      <c r="C149" s="1" t="s">
        <v>1753</v>
      </c>
      <c r="D149" s="1">
        <v>1</v>
      </c>
      <c r="E149" s="1">
        <v>799</v>
      </c>
      <c r="F149" s="1">
        <v>159.80000000000001</v>
      </c>
      <c r="G149" s="1">
        <f t="shared" si="6"/>
        <v>639.20000000000005</v>
      </c>
      <c r="H149" s="1">
        <v>445</v>
      </c>
      <c r="I149" s="1">
        <f t="shared" si="7"/>
        <v>194.20000000000005</v>
      </c>
      <c r="J149" t="str">
        <f>IF(AND(COUNTIF(Products!A:A,C149)=1,E149=VLOOKUP(C149,Products!A:G,6,FALSE),H149=VLOOKUP(C149,Products!A:G,7,FALSE)),"OK","ERROR")</f>
        <v>OK</v>
      </c>
      <c r="K149" t="str">
        <f t="shared" si="8"/>
        <v>OK</v>
      </c>
    </row>
    <row r="150" spans="1:11">
      <c r="A150" s="1" t="s">
        <v>4462</v>
      </c>
      <c r="B150" s="1" t="s">
        <v>1962</v>
      </c>
      <c r="C150" s="1" t="s">
        <v>1795</v>
      </c>
      <c r="D150" s="1">
        <v>1</v>
      </c>
      <c r="E150" s="1">
        <v>499</v>
      </c>
      <c r="F150" s="1">
        <v>74.849999999999994</v>
      </c>
      <c r="G150" s="1">
        <f t="shared" si="6"/>
        <v>424.15</v>
      </c>
      <c r="H150" s="1">
        <v>324</v>
      </c>
      <c r="I150" s="1">
        <f t="shared" si="7"/>
        <v>100.14999999999998</v>
      </c>
      <c r="J150" t="str">
        <f>IF(AND(COUNTIF(Products!A:A,C150)=1,E150=VLOOKUP(C150,Products!A:G,6,FALSE),H150=VLOOKUP(C150,Products!A:G,7,FALSE)),"OK","ERROR")</f>
        <v>OK</v>
      </c>
      <c r="K150" t="str">
        <f t="shared" si="8"/>
        <v>OK</v>
      </c>
    </row>
    <row r="151" spans="1:11">
      <c r="A151" s="1" t="s">
        <v>4463</v>
      </c>
      <c r="B151" s="1" t="s">
        <v>1963</v>
      </c>
      <c r="C151" s="1" t="s">
        <v>1779</v>
      </c>
      <c r="D151" s="1">
        <v>1</v>
      </c>
      <c r="E151" s="1">
        <v>999</v>
      </c>
      <c r="F151" s="1">
        <v>0</v>
      </c>
      <c r="G151" s="1">
        <f t="shared" si="6"/>
        <v>999</v>
      </c>
      <c r="H151" s="1">
        <v>809</v>
      </c>
      <c r="I151" s="1">
        <f t="shared" si="7"/>
        <v>190</v>
      </c>
      <c r="J151" t="str">
        <f>IF(AND(COUNTIF(Products!A:A,C151)=1,E151=VLOOKUP(C151,Products!A:G,6,FALSE),H151=VLOOKUP(C151,Products!A:G,7,FALSE)),"OK","ERROR")</f>
        <v>OK</v>
      </c>
      <c r="K151" t="str">
        <f t="shared" si="8"/>
        <v>OK</v>
      </c>
    </row>
    <row r="152" spans="1:11">
      <c r="A152" s="1" t="s">
        <v>4464</v>
      </c>
      <c r="B152" s="1" t="s">
        <v>1964</v>
      </c>
      <c r="C152" s="1" t="s">
        <v>1682</v>
      </c>
      <c r="D152" s="1">
        <v>4</v>
      </c>
      <c r="E152" s="1">
        <v>1599</v>
      </c>
      <c r="F152" s="1">
        <v>639.6</v>
      </c>
      <c r="G152" s="1">
        <f t="shared" si="6"/>
        <v>5756.4</v>
      </c>
      <c r="H152" s="1">
        <v>1169</v>
      </c>
      <c r="I152" s="1">
        <f t="shared" si="7"/>
        <v>1080.3999999999996</v>
      </c>
      <c r="J152" t="str">
        <f>IF(AND(COUNTIF(Products!A:A,C152)=1,E152=VLOOKUP(C152,Products!A:G,6,FALSE),H152=VLOOKUP(C152,Products!A:G,7,FALSE)),"OK","ERROR")</f>
        <v>OK</v>
      </c>
      <c r="K152" t="str">
        <f t="shared" si="8"/>
        <v>OK</v>
      </c>
    </row>
    <row r="153" spans="1:11">
      <c r="A153" s="1" t="s">
        <v>4465</v>
      </c>
      <c r="B153" s="1" t="s">
        <v>1965</v>
      </c>
      <c r="C153" s="1" t="s">
        <v>1751</v>
      </c>
      <c r="D153" s="1">
        <v>1</v>
      </c>
      <c r="E153" s="1">
        <v>1599</v>
      </c>
      <c r="F153" s="1">
        <v>0</v>
      </c>
      <c r="G153" s="1">
        <f t="shared" si="6"/>
        <v>1599</v>
      </c>
      <c r="H153" s="1">
        <v>1023</v>
      </c>
      <c r="I153" s="1">
        <f t="shared" si="7"/>
        <v>576</v>
      </c>
      <c r="J153" t="str">
        <f>IF(AND(COUNTIF(Products!A:A,C153)=1,E153=VLOOKUP(C153,Products!A:G,6,FALSE),H153=VLOOKUP(C153,Products!A:G,7,FALSE)),"OK","ERROR")</f>
        <v>OK</v>
      </c>
      <c r="K153" t="str">
        <f t="shared" si="8"/>
        <v>OK</v>
      </c>
    </row>
    <row r="154" spans="1:11">
      <c r="A154" s="1" t="s">
        <v>4466</v>
      </c>
      <c r="B154" s="1" t="s">
        <v>1966</v>
      </c>
      <c r="C154" s="1" t="s">
        <v>1692</v>
      </c>
      <c r="D154" s="1">
        <v>1</v>
      </c>
      <c r="E154" s="1">
        <v>499</v>
      </c>
      <c r="F154" s="1">
        <v>74.849999999999994</v>
      </c>
      <c r="G154" s="1">
        <f t="shared" si="6"/>
        <v>424.15</v>
      </c>
      <c r="H154" s="1">
        <v>403</v>
      </c>
      <c r="I154" s="1">
        <f t="shared" si="7"/>
        <v>21.149999999999977</v>
      </c>
      <c r="J154" t="str">
        <f>IF(AND(COUNTIF(Products!A:A,C154)=1,E154=VLOOKUP(C154,Products!A:G,6,FALSE),H154=VLOOKUP(C154,Products!A:G,7,FALSE)),"OK","ERROR")</f>
        <v>OK</v>
      </c>
      <c r="K154" t="str">
        <f t="shared" si="8"/>
        <v>OK</v>
      </c>
    </row>
    <row r="155" spans="1:11">
      <c r="A155" s="1" t="s">
        <v>4467</v>
      </c>
      <c r="B155" s="1" t="s">
        <v>1967</v>
      </c>
      <c r="C155" s="1" t="s">
        <v>1745</v>
      </c>
      <c r="D155" s="1">
        <v>2</v>
      </c>
      <c r="E155" s="1">
        <v>599</v>
      </c>
      <c r="F155" s="1">
        <v>0</v>
      </c>
      <c r="G155" s="1">
        <f t="shared" si="6"/>
        <v>1198</v>
      </c>
      <c r="H155" s="1">
        <v>464</v>
      </c>
      <c r="I155" s="1">
        <f t="shared" si="7"/>
        <v>270</v>
      </c>
      <c r="J155" t="str">
        <f>IF(AND(COUNTIF(Products!A:A,C155)=1,E155=VLOOKUP(C155,Products!A:G,6,FALSE),H155=VLOOKUP(C155,Products!A:G,7,FALSE)),"OK","ERROR")</f>
        <v>OK</v>
      </c>
      <c r="K155" t="str">
        <f t="shared" si="8"/>
        <v>OK</v>
      </c>
    </row>
    <row r="156" spans="1:11">
      <c r="A156" s="1" t="s">
        <v>4468</v>
      </c>
      <c r="B156" s="1" t="s">
        <v>1968</v>
      </c>
      <c r="C156" s="1" t="s">
        <v>1736</v>
      </c>
      <c r="D156" s="1">
        <v>4</v>
      </c>
      <c r="E156" s="1">
        <v>2499</v>
      </c>
      <c r="F156" s="1">
        <v>1499.4</v>
      </c>
      <c r="G156" s="1">
        <f t="shared" si="6"/>
        <v>8496.6</v>
      </c>
      <c r="H156" s="1">
        <v>1946</v>
      </c>
      <c r="I156" s="1">
        <f t="shared" si="7"/>
        <v>712.60000000000036</v>
      </c>
      <c r="J156" t="str">
        <f>IF(AND(COUNTIF(Products!A:A,C156)=1,E156=VLOOKUP(C156,Products!A:G,6,FALSE),H156=VLOOKUP(C156,Products!A:G,7,FALSE)),"OK","ERROR")</f>
        <v>OK</v>
      </c>
      <c r="K156" t="str">
        <f t="shared" si="8"/>
        <v>OK</v>
      </c>
    </row>
    <row r="157" spans="1:11">
      <c r="A157" s="1" t="s">
        <v>4469</v>
      </c>
      <c r="B157" s="1" t="s">
        <v>1969</v>
      </c>
      <c r="C157" s="1" t="s">
        <v>1738</v>
      </c>
      <c r="D157" s="1">
        <v>2</v>
      </c>
      <c r="E157" s="1">
        <v>599</v>
      </c>
      <c r="F157" s="1">
        <v>59.9</v>
      </c>
      <c r="G157" s="1">
        <f t="shared" si="6"/>
        <v>1138.0999999999999</v>
      </c>
      <c r="H157" s="1">
        <v>443</v>
      </c>
      <c r="I157" s="1">
        <f t="shared" si="7"/>
        <v>252.09999999999991</v>
      </c>
      <c r="J157" t="str">
        <f>IF(AND(COUNTIF(Products!A:A,C157)=1,E157=VLOOKUP(C157,Products!A:G,6,FALSE),H157=VLOOKUP(C157,Products!A:G,7,FALSE)),"OK","ERROR")</f>
        <v>OK</v>
      </c>
      <c r="K157" t="str">
        <f t="shared" si="8"/>
        <v>OK</v>
      </c>
    </row>
    <row r="158" spans="1:11">
      <c r="A158" s="1" t="s">
        <v>4470</v>
      </c>
      <c r="B158" s="1" t="s">
        <v>1970</v>
      </c>
      <c r="C158" s="1" t="s">
        <v>1788</v>
      </c>
      <c r="D158" s="1">
        <v>2</v>
      </c>
      <c r="E158" s="1">
        <v>3999</v>
      </c>
      <c r="F158" s="1">
        <v>0</v>
      </c>
      <c r="G158" s="1">
        <f t="shared" si="6"/>
        <v>7998</v>
      </c>
      <c r="H158" s="1">
        <v>3076</v>
      </c>
      <c r="I158" s="1">
        <f t="shared" si="7"/>
        <v>1846</v>
      </c>
      <c r="J158" t="str">
        <f>IF(AND(COUNTIF(Products!A:A,C158)=1,E158=VLOOKUP(C158,Products!A:G,6,FALSE),H158=VLOOKUP(C158,Products!A:G,7,FALSE)),"OK","ERROR")</f>
        <v>OK</v>
      </c>
      <c r="K158" t="str">
        <f t="shared" si="8"/>
        <v>OK</v>
      </c>
    </row>
    <row r="159" spans="1:11">
      <c r="A159" s="1" t="s">
        <v>4471</v>
      </c>
      <c r="B159" s="1" t="s">
        <v>1971</v>
      </c>
      <c r="C159" s="1" t="s">
        <v>1794</v>
      </c>
      <c r="D159" s="1">
        <v>3</v>
      </c>
      <c r="E159" s="1">
        <v>299</v>
      </c>
      <c r="F159" s="1">
        <v>0</v>
      </c>
      <c r="G159" s="1">
        <f t="shared" si="6"/>
        <v>897</v>
      </c>
      <c r="H159" s="1">
        <v>168</v>
      </c>
      <c r="I159" s="1">
        <f t="shared" si="7"/>
        <v>393</v>
      </c>
      <c r="J159" t="str">
        <f>IF(AND(COUNTIF(Products!A:A,C159)=1,E159=VLOOKUP(C159,Products!A:G,6,FALSE),H159=VLOOKUP(C159,Products!A:G,7,FALSE)),"OK","ERROR")</f>
        <v>OK</v>
      </c>
      <c r="K159" t="str">
        <f t="shared" si="8"/>
        <v>OK</v>
      </c>
    </row>
    <row r="160" spans="1:11">
      <c r="A160" s="1" t="s">
        <v>4472</v>
      </c>
      <c r="B160" s="1" t="s">
        <v>1972</v>
      </c>
      <c r="C160" s="1" t="s">
        <v>1660</v>
      </c>
      <c r="D160" s="1">
        <v>3</v>
      </c>
      <c r="E160" s="1">
        <v>799</v>
      </c>
      <c r="F160" s="1">
        <v>0</v>
      </c>
      <c r="G160" s="1">
        <f t="shared" si="6"/>
        <v>2397</v>
      </c>
      <c r="H160" s="1">
        <v>547</v>
      </c>
      <c r="I160" s="1">
        <f t="shared" si="7"/>
        <v>756</v>
      </c>
      <c r="J160" t="str">
        <f>IF(AND(COUNTIF(Products!A:A,C160)=1,E160=VLOOKUP(C160,Products!A:G,6,FALSE),H160=VLOOKUP(C160,Products!A:G,7,FALSE)),"OK","ERROR")</f>
        <v>OK</v>
      </c>
      <c r="K160" t="str">
        <f t="shared" si="8"/>
        <v>OK</v>
      </c>
    </row>
    <row r="161" spans="1:11">
      <c r="A161" s="1" t="s">
        <v>4473</v>
      </c>
      <c r="B161" s="1" t="s">
        <v>1973</v>
      </c>
      <c r="C161" s="1" t="s">
        <v>1746</v>
      </c>
      <c r="D161" s="1">
        <v>1</v>
      </c>
      <c r="E161" s="1">
        <v>1999</v>
      </c>
      <c r="F161" s="1">
        <v>99.95</v>
      </c>
      <c r="G161" s="1">
        <f t="shared" si="6"/>
        <v>1899.05</v>
      </c>
      <c r="H161" s="1">
        <v>1414</v>
      </c>
      <c r="I161" s="1">
        <f t="shared" si="7"/>
        <v>485.04999999999995</v>
      </c>
      <c r="J161" t="str">
        <f>IF(AND(COUNTIF(Products!A:A,C161)=1,E161=VLOOKUP(C161,Products!A:G,6,FALSE),H161=VLOOKUP(C161,Products!A:G,7,FALSE)),"OK","ERROR")</f>
        <v>OK</v>
      </c>
      <c r="K161" t="str">
        <f t="shared" si="8"/>
        <v>OK</v>
      </c>
    </row>
    <row r="162" spans="1:11">
      <c r="A162" s="1" t="s">
        <v>4474</v>
      </c>
      <c r="B162" s="1" t="s">
        <v>1974</v>
      </c>
      <c r="C162" s="1" t="s">
        <v>1797</v>
      </c>
      <c r="D162" s="1">
        <v>2</v>
      </c>
      <c r="E162" s="1">
        <v>399</v>
      </c>
      <c r="F162" s="1">
        <v>0</v>
      </c>
      <c r="G162" s="1">
        <f t="shared" si="6"/>
        <v>798</v>
      </c>
      <c r="H162" s="1">
        <v>278</v>
      </c>
      <c r="I162" s="1">
        <f t="shared" si="7"/>
        <v>242</v>
      </c>
      <c r="J162" t="str">
        <f>IF(AND(COUNTIF(Products!A:A,C162)=1,E162=VLOOKUP(C162,Products!A:G,6,FALSE),H162=VLOOKUP(C162,Products!A:G,7,FALSE)),"OK","ERROR")</f>
        <v>OK</v>
      </c>
      <c r="K162" t="str">
        <f t="shared" si="8"/>
        <v>OK</v>
      </c>
    </row>
    <row r="163" spans="1:11">
      <c r="A163" s="1" t="s">
        <v>4475</v>
      </c>
      <c r="B163" s="1" t="s">
        <v>1975</v>
      </c>
      <c r="C163" s="1" t="s">
        <v>1790</v>
      </c>
      <c r="D163" s="1">
        <v>1</v>
      </c>
      <c r="E163" s="1">
        <v>999</v>
      </c>
      <c r="F163" s="1">
        <v>49.95</v>
      </c>
      <c r="G163" s="1">
        <f t="shared" si="6"/>
        <v>949.05</v>
      </c>
      <c r="H163" s="1">
        <v>629</v>
      </c>
      <c r="I163" s="1">
        <f t="shared" si="7"/>
        <v>320.04999999999995</v>
      </c>
      <c r="J163" t="str">
        <f>IF(AND(COUNTIF(Products!A:A,C163)=1,E163=VLOOKUP(C163,Products!A:G,6,FALSE),H163=VLOOKUP(C163,Products!A:G,7,FALSE)),"OK","ERROR")</f>
        <v>OK</v>
      </c>
      <c r="K163" t="str">
        <f t="shared" si="8"/>
        <v>OK</v>
      </c>
    </row>
    <row r="164" spans="1:11">
      <c r="A164" s="1" t="s">
        <v>4476</v>
      </c>
      <c r="B164" s="1" t="s">
        <v>1976</v>
      </c>
      <c r="C164" s="1" t="s">
        <v>1682</v>
      </c>
      <c r="D164" s="1">
        <v>2</v>
      </c>
      <c r="E164" s="1">
        <v>1599</v>
      </c>
      <c r="F164" s="1">
        <v>319.8</v>
      </c>
      <c r="G164" s="1">
        <f t="shared" si="6"/>
        <v>2878.2</v>
      </c>
      <c r="H164" s="1">
        <v>1169</v>
      </c>
      <c r="I164" s="1">
        <f t="shared" si="7"/>
        <v>540.19999999999982</v>
      </c>
      <c r="J164" t="str">
        <f>IF(AND(COUNTIF(Products!A:A,C164)=1,E164=VLOOKUP(C164,Products!A:G,6,FALSE),H164=VLOOKUP(C164,Products!A:G,7,FALSE)),"OK","ERROR")</f>
        <v>OK</v>
      </c>
      <c r="K164" t="str">
        <f t="shared" si="8"/>
        <v>OK</v>
      </c>
    </row>
    <row r="165" spans="1:11">
      <c r="A165" s="1" t="s">
        <v>4477</v>
      </c>
      <c r="B165" s="1" t="s">
        <v>1977</v>
      </c>
      <c r="C165" s="1" t="s">
        <v>1748</v>
      </c>
      <c r="D165" s="1">
        <v>1</v>
      </c>
      <c r="E165" s="1">
        <v>299</v>
      </c>
      <c r="F165" s="1">
        <v>74.75</v>
      </c>
      <c r="G165" s="1">
        <f t="shared" si="6"/>
        <v>224.25</v>
      </c>
      <c r="H165" s="1">
        <v>170</v>
      </c>
      <c r="I165" s="1">
        <f t="shared" si="7"/>
        <v>54.25</v>
      </c>
      <c r="J165" t="str">
        <f>IF(AND(COUNTIF(Products!A:A,C165)=1,E165=VLOOKUP(C165,Products!A:G,6,FALSE),H165=VLOOKUP(C165,Products!A:G,7,FALSE)),"OK","ERROR")</f>
        <v>OK</v>
      </c>
      <c r="K165" t="str">
        <f t="shared" si="8"/>
        <v>OK</v>
      </c>
    </row>
    <row r="166" spans="1:11">
      <c r="A166" s="1" t="s">
        <v>4478</v>
      </c>
      <c r="B166" s="1" t="s">
        <v>1978</v>
      </c>
      <c r="C166" s="1" t="s">
        <v>1757</v>
      </c>
      <c r="D166" s="1">
        <v>1</v>
      </c>
      <c r="E166" s="1">
        <v>999</v>
      </c>
      <c r="F166" s="1">
        <v>99.9</v>
      </c>
      <c r="G166" s="1">
        <f t="shared" si="6"/>
        <v>899.1</v>
      </c>
      <c r="H166" s="1">
        <v>611</v>
      </c>
      <c r="I166" s="1">
        <f t="shared" si="7"/>
        <v>288.10000000000002</v>
      </c>
      <c r="J166" t="str">
        <f>IF(AND(COUNTIF(Products!A:A,C166)=1,E166=VLOOKUP(C166,Products!A:G,6,FALSE),H166=VLOOKUP(C166,Products!A:G,7,FALSE)),"OK","ERROR")</f>
        <v>OK</v>
      </c>
      <c r="K166" t="str">
        <f t="shared" si="8"/>
        <v>OK</v>
      </c>
    </row>
    <row r="167" spans="1:11">
      <c r="A167" s="1" t="s">
        <v>4479</v>
      </c>
      <c r="B167" s="1" t="s">
        <v>1979</v>
      </c>
      <c r="C167" s="1" t="s">
        <v>1730</v>
      </c>
      <c r="D167" s="1">
        <v>1</v>
      </c>
      <c r="E167" s="1">
        <v>1999</v>
      </c>
      <c r="F167" s="1">
        <v>99.95</v>
      </c>
      <c r="G167" s="1">
        <f t="shared" si="6"/>
        <v>1899.05</v>
      </c>
      <c r="H167" s="1">
        <v>1398</v>
      </c>
      <c r="I167" s="1">
        <f t="shared" si="7"/>
        <v>501.04999999999995</v>
      </c>
      <c r="J167" t="str">
        <f>IF(AND(COUNTIF(Products!A:A,C167)=1,E167=VLOOKUP(C167,Products!A:G,6,FALSE),H167=VLOOKUP(C167,Products!A:G,7,FALSE)),"OK","ERROR")</f>
        <v>OK</v>
      </c>
      <c r="K167" t="str">
        <f t="shared" si="8"/>
        <v>OK</v>
      </c>
    </row>
    <row r="168" spans="1:11">
      <c r="A168" s="1" t="s">
        <v>4480</v>
      </c>
      <c r="B168" s="1" t="s">
        <v>1980</v>
      </c>
      <c r="C168" s="1" t="s">
        <v>1748</v>
      </c>
      <c r="D168" s="1">
        <v>3</v>
      </c>
      <c r="E168" s="1">
        <v>299</v>
      </c>
      <c r="F168" s="1">
        <v>89.7</v>
      </c>
      <c r="G168" s="1">
        <f t="shared" si="6"/>
        <v>807.3</v>
      </c>
      <c r="H168" s="1">
        <v>170</v>
      </c>
      <c r="I168" s="1">
        <f t="shared" si="7"/>
        <v>297.29999999999995</v>
      </c>
      <c r="J168" t="str">
        <f>IF(AND(COUNTIF(Products!A:A,C168)=1,E168=VLOOKUP(C168,Products!A:G,6,FALSE),H168=VLOOKUP(C168,Products!A:G,7,FALSE)),"OK","ERROR")</f>
        <v>OK</v>
      </c>
      <c r="K168" t="str">
        <f t="shared" si="8"/>
        <v>OK</v>
      </c>
    </row>
    <row r="169" spans="1:11">
      <c r="A169" s="1" t="s">
        <v>4481</v>
      </c>
      <c r="B169" s="1" t="s">
        <v>1981</v>
      </c>
      <c r="C169" s="1" t="s">
        <v>1688</v>
      </c>
      <c r="D169" s="1">
        <v>2</v>
      </c>
      <c r="E169" s="1">
        <v>999</v>
      </c>
      <c r="F169" s="1">
        <v>0</v>
      </c>
      <c r="G169" s="1">
        <f t="shared" si="6"/>
        <v>1998</v>
      </c>
      <c r="H169" s="1">
        <v>813</v>
      </c>
      <c r="I169" s="1">
        <f t="shared" si="7"/>
        <v>372</v>
      </c>
      <c r="J169" t="str">
        <f>IF(AND(COUNTIF(Products!A:A,C169)=1,E169=VLOOKUP(C169,Products!A:G,6,FALSE),H169=VLOOKUP(C169,Products!A:G,7,FALSE)),"OK","ERROR")</f>
        <v>OK</v>
      </c>
      <c r="K169" t="str">
        <f t="shared" si="8"/>
        <v>OK</v>
      </c>
    </row>
    <row r="170" spans="1:11">
      <c r="A170" s="1" t="s">
        <v>4482</v>
      </c>
      <c r="B170" s="1" t="s">
        <v>1982</v>
      </c>
      <c r="C170" s="1" t="s">
        <v>1794</v>
      </c>
      <c r="D170" s="1">
        <v>2</v>
      </c>
      <c r="E170" s="1">
        <v>299</v>
      </c>
      <c r="F170" s="1">
        <v>59.8</v>
      </c>
      <c r="G170" s="1">
        <f t="shared" si="6"/>
        <v>538.20000000000005</v>
      </c>
      <c r="H170" s="1">
        <v>168</v>
      </c>
      <c r="I170" s="1">
        <f t="shared" si="7"/>
        <v>202.20000000000005</v>
      </c>
      <c r="J170" t="str">
        <f>IF(AND(COUNTIF(Products!A:A,C170)=1,E170=VLOOKUP(C170,Products!A:G,6,FALSE),H170=VLOOKUP(C170,Products!A:G,7,FALSE)),"OK","ERROR")</f>
        <v>OK</v>
      </c>
      <c r="K170" t="str">
        <f t="shared" si="8"/>
        <v>OK</v>
      </c>
    </row>
    <row r="171" spans="1:11">
      <c r="A171" s="1" t="s">
        <v>4483</v>
      </c>
      <c r="B171" s="1" t="s">
        <v>1983</v>
      </c>
      <c r="C171" s="1" t="s">
        <v>1790</v>
      </c>
      <c r="D171" s="1">
        <v>2</v>
      </c>
      <c r="E171" s="1">
        <v>999</v>
      </c>
      <c r="F171" s="1">
        <v>199.8</v>
      </c>
      <c r="G171" s="1">
        <f t="shared" si="6"/>
        <v>1798.2</v>
      </c>
      <c r="H171" s="1">
        <v>629</v>
      </c>
      <c r="I171" s="1">
        <f t="shared" si="7"/>
        <v>540.20000000000005</v>
      </c>
      <c r="J171" t="str">
        <f>IF(AND(COUNTIF(Products!A:A,C171)=1,E171=VLOOKUP(C171,Products!A:G,6,FALSE),H171=VLOOKUP(C171,Products!A:G,7,FALSE)),"OK","ERROR")</f>
        <v>OK</v>
      </c>
      <c r="K171" t="str">
        <f t="shared" si="8"/>
        <v>OK</v>
      </c>
    </row>
    <row r="172" spans="1:11">
      <c r="A172" s="1" t="s">
        <v>4484</v>
      </c>
      <c r="B172" s="1" t="s">
        <v>1984</v>
      </c>
      <c r="C172" s="1" t="s">
        <v>1798</v>
      </c>
      <c r="D172" s="1">
        <v>1</v>
      </c>
      <c r="E172" s="1">
        <v>1299</v>
      </c>
      <c r="F172" s="1">
        <v>64.95</v>
      </c>
      <c r="G172" s="1">
        <f t="shared" si="6"/>
        <v>1234.05</v>
      </c>
      <c r="H172" s="1">
        <v>1025</v>
      </c>
      <c r="I172" s="1">
        <f t="shared" si="7"/>
        <v>209.04999999999995</v>
      </c>
      <c r="J172" t="str">
        <f>IF(AND(COUNTIF(Products!A:A,C172)=1,E172=VLOOKUP(C172,Products!A:G,6,FALSE),H172=VLOOKUP(C172,Products!A:G,7,FALSE)),"OK","ERROR")</f>
        <v>OK</v>
      </c>
      <c r="K172" t="str">
        <f t="shared" si="8"/>
        <v>OK</v>
      </c>
    </row>
    <row r="173" spans="1:11">
      <c r="A173" s="1" t="s">
        <v>4485</v>
      </c>
      <c r="B173" s="1" t="s">
        <v>1985</v>
      </c>
      <c r="C173" s="1" t="s">
        <v>1716</v>
      </c>
      <c r="D173" s="1">
        <v>2</v>
      </c>
      <c r="E173" s="1">
        <v>2999</v>
      </c>
      <c r="F173" s="1">
        <v>599.79999999999995</v>
      </c>
      <c r="G173" s="1">
        <f t="shared" si="6"/>
        <v>5398.2</v>
      </c>
      <c r="H173" s="1">
        <v>2406</v>
      </c>
      <c r="I173" s="1">
        <f t="shared" si="7"/>
        <v>586.19999999999982</v>
      </c>
      <c r="J173" t="str">
        <f>IF(AND(COUNTIF(Products!A:A,C173)=1,E173=VLOOKUP(C173,Products!A:G,6,FALSE),H173=VLOOKUP(C173,Products!A:G,7,FALSE)),"OK","ERROR")</f>
        <v>OK</v>
      </c>
      <c r="K173" t="str">
        <f t="shared" si="8"/>
        <v>OK</v>
      </c>
    </row>
    <row r="174" spans="1:11">
      <c r="A174" s="1" t="s">
        <v>4486</v>
      </c>
      <c r="B174" s="1" t="s">
        <v>1986</v>
      </c>
      <c r="C174" s="1" t="s">
        <v>1797</v>
      </c>
      <c r="D174" s="1">
        <v>2</v>
      </c>
      <c r="E174" s="1">
        <v>399</v>
      </c>
      <c r="F174" s="1">
        <v>159.6</v>
      </c>
      <c r="G174" s="1">
        <f t="shared" si="6"/>
        <v>638.4</v>
      </c>
      <c r="H174" s="1">
        <v>278</v>
      </c>
      <c r="I174" s="1">
        <f t="shared" si="7"/>
        <v>82.399999999999977</v>
      </c>
      <c r="J174" t="str">
        <f>IF(AND(COUNTIF(Products!A:A,C174)=1,E174=VLOOKUP(C174,Products!A:G,6,FALSE),H174=VLOOKUP(C174,Products!A:G,7,FALSE)),"OK","ERROR")</f>
        <v>OK</v>
      </c>
      <c r="K174" t="str">
        <f t="shared" si="8"/>
        <v>OK</v>
      </c>
    </row>
    <row r="175" spans="1:11">
      <c r="A175" s="1" t="s">
        <v>4487</v>
      </c>
      <c r="B175" s="1" t="s">
        <v>1987</v>
      </c>
      <c r="C175" s="1" t="s">
        <v>1747</v>
      </c>
      <c r="D175" s="1">
        <v>1</v>
      </c>
      <c r="E175" s="1">
        <v>999</v>
      </c>
      <c r="F175" s="1">
        <v>0</v>
      </c>
      <c r="G175" s="1">
        <f t="shared" si="6"/>
        <v>999</v>
      </c>
      <c r="H175" s="1">
        <v>744</v>
      </c>
      <c r="I175" s="1">
        <f t="shared" si="7"/>
        <v>255</v>
      </c>
      <c r="J175" t="str">
        <f>IF(AND(COUNTIF(Products!A:A,C175)=1,E175=VLOOKUP(C175,Products!A:G,6,FALSE),H175=VLOOKUP(C175,Products!A:G,7,FALSE)),"OK","ERROR")</f>
        <v>OK</v>
      </c>
      <c r="K175" t="str">
        <f t="shared" si="8"/>
        <v>OK</v>
      </c>
    </row>
    <row r="176" spans="1:11">
      <c r="A176" s="1" t="s">
        <v>4488</v>
      </c>
      <c r="B176" s="1" t="s">
        <v>1988</v>
      </c>
      <c r="C176" s="1" t="s">
        <v>1784</v>
      </c>
      <c r="D176" s="1">
        <v>1</v>
      </c>
      <c r="E176" s="1">
        <v>2999</v>
      </c>
      <c r="F176" s="1">
        <v>449.85</v>
      </c>
      <c r="G176" s="1">
        <f t="shared" si="6"/>
        <v>2549.15</v>
      </c>
      <c r="H176" s="1">
        <v>2377</v>
      </c>
      <c r="I176" s="1">
        <f t="shared" si="7"/>
        <v>172.15000000000009</v>
      </c>
      <c r="J176" t="str">
        <f>IF(AND(COUNTIF(Products!A:A,C176)=1,E176=VLOOKUP(C176,Products!A:G,6,FALSE),H176=VLOOKUP(C176,Products!A:G,7,FALSE)),"OK","ERROR")</f>
        <v>OK</v>
      </c>
      <c r="K176" t="str">
        <f t="shared" si="8"/>
        <v>OK</v>
      </c>
    </row>
    <row r="177" spans="1:11">
      <c r="A177" s="1" t="s">
        <v>4489</v>
      </c>
      <c r="B177" s="1" t="s">
        <v>1989</v>
      </c>
      <c r="C177" s="1" t="s">
        <v>1692</v>
      </c>
      <c r="D177" s="1">
        <v>1</v>
      </c>
      <c r="E177" s="1">
        <v>499</v>
      </c>
      <c r="F177" s="1">
        <v>0</v>
      </c>
      <c r="G177" s="1">
        <f t="shared" si="6"/>
        <v>499</v>
      </c>
      <c r="H177" s="1">
        <v>403</v>
      </c>
      <c r="I177" s="1">
        <f t="shared" si="7"/>
        <v>96</v>
      </c>
      <c r="J177" t="str">
        <f>IF(AND(COUNTIF(Products!A:A,C177)=1,E177=VLOOKUP(C177,Products!A:G,6,FALSE),H177=VLOOKUP(C177,Products!A:G,7,FALSE)),"OK","ERROR")</f>
        <v>OK</v>
      </c>
      <c r="K177" t="str">
        <f t="shared" si="8"/>
        <v>OK</v>
      </c>
    </row>
    <row r="178" spans="1:11">
      <c r="A178" s="1" t="s">
        <v>4490</v>
      </c>
      <c r="B178" s="1" t="s">
        <v>1990</v>
      </c>
      <c r="C178" s="1" t="s">
        <v>1690</v>
      </c>
      <c r="D178" s="1">
        <v>4</v>
      </c>
      <c r="E178" s="1">
        <v>6999</v>
      </c>
      <c r="F178" s="1">
        <v>4199.3999999999996</v>
      </c>
      <c r="G178" s="1">
        <f t="shared" si="6"/>
        <v>23796.6</v>
      </c>
      <c r="H178" s="1">
        <v>4046</v>
      </c>
      <c r="I178" s="1">
        <f t="shared" si="7"/>
        <v>7612.5999999999985</v>
      </c>
      <c r="J178" t="str">
        <f>IF(AND(COUNTIF(Products!A:A,C178)=1,E178=VLOOKUP(C178,Products!A:G,6,FALSE),H178=VLOOKUP(C178,Products!A:G,7,FALSE)),"OK","ERROR")</f>
        <v>OK</v>
      </c>
      <c r="K178" t="str">
        <f t="shared" si="8"/>
        <v>OK</v>
      </c>
    </row>
    <row r="179" spans="1:11">
      <c r="A179" s="1" t="s">
        <v>4491</v>
      </c>
      <c r="B179" s="1" t="s">
        <v>1991</v>
      </c>
      <c r="C179" s="1" t="s">
        <v>1695</v>
      </c>
      <c r="D179" s="1">
        <v>2</v>
      </c>
      <c r="E179" s="1">
        <v>1999</v>
      </c>
      <c r="F179" s="1">
        <v>599.70000000000005</v>
      </c>
      <c r="G179" s="1">
        <f t="shared" si="6"/>
        <v>3398.3</v>
      </c>
      <c r="H179" s="1">
        <v>1597</v>
      </c>
      <c r="I179" s="1">
        <f t="shared" si="7"/>
        <v>204.30000000000018</v>
      </c>
      <c r="J179" t="str">
        <f>IF(AND(COUNTIF(Products!A:A,C179)=1,E179=VLOOKUP(C179,Products!A:G,6,FALSE),H179=VLOOKUP(C179,Products!A:G,7,FALSE)),"OK","ERROR")</f>
        <v>OK</v>
      </c>
      <c r="K179" t="str">
        <f t="shared" si="8"/>
        <v>OK</v>
      </c>
    </row>
    <row r="180" spans="1:11">
      <c r="A180" s="1" t="s">
        <v>4492</v>
      </c>
      <c r="B180" s="1" t="s">
        <v>1992</v>
      </c>
      <c r="C180" s="1" t="s">
        <v>1702</v>
      </c>
      <c r="D180" s="1">
        <v>3</v>
      </c>
      <c r="E180" s="1">
        <v>4999</v>
      </c>
      <c r="F180" s="1">
        <v>3749.25</v>
      </c>
      <c r="G180" s="1">
        <f t="shared" si="6"/>
        <v>11247.75</v>
      </c>
      <c r="H180" s="1">
        <v>3572</v>
      </c>
      <c r="I180" s="1">
        <f t="shared" si="7"/>
        <v>531.75</v>
      </c>
      <c r="J180" t="str">
        <f>IF(AND(COUNTIF(Products!A:A,C180)=1,E180=VLOOKUP(C180,Products!A:G,6,FALSE),H180=VLOOKUP(C180,Products!A:G,7,FALSE)),"OK","ERROR")</f>
        <v>OK</v>
      </c>
      <c r="K180" t="str">
        <f t="shared" si="8"/>
        <v>OK</v>
      </c>
    </row>
    <row r="181" spans="1:11">
      <c r="A181" s="1" t="s">
        <v>4493</v>
      </c>
      <c r="B181" s="1" t="s">
        <v>1993</v>
      </c>
      <c r="C181" s="1" t="s">
        <v>1678</v>
      </c>
      <c r="D181" s="1">
        <v>2</v>
      </c>
      <c r="E181" s="1">
        <v>4999</v>
      </c>
      <c r="F181" s="1">
        <v>1499.7</v>
      </c>
      <c r="G181" s="1">
        <f t="shared" si="6"/>
        <v>8498.2999999999993</v>
      </c>
      <c r="H181" s="1">
        <v>2853</v>
      </c>
      <c r="I181" s="1">
        <f t="shared" si="7"/>
        <v>2792.2999999999993</v>
      </c>
      <c r="J181" t="str">
        <f>IF(AND(COUNTIF(Products!A:A,C181)=1,E181=VLOOKUP(C181,Products!A:G,6,FALSE),H181=VLOOKUP(C181,Products!A:G,7,FALSE)),"OK","ERROR")</f>
        <v>OK</v>
      </c>
      <c r="K181" t="str">
        <f t="shared" si="8"/>
        <v>OK</v>
      </c>
    </row>
    <row r="182" spans="1:11">
      <c r="A182" s="1" t="s">
        <v>4494</v>
      </c>
      <c r="B182" s="1" t="s">
        <v>1994</v>
      </c>
      <c r="C182" s="1" t="s">
        <v>1769</v>
      </c>
      <c r="D182" s="1">
        <v>2</v>
      </c>
      <c r="E182" s="1">
        <v>3999</v>
      </c>
      <c r="F182" s="1">
        <v>799.8</v>
      </c>
      <c r="G182" s="1">
        <f t="shared" si="6"/>
        <v>7198.2</v>
      </c>
      <c r="H182" s="1">
        <v>2547</v>
      </c>
      <c r="I182" s="1">
        <f t="shared" si="7"/>
        <v>2104.1999999999998</v>
      </c>
      <c r="J182" t="str">
        <f>IF(AND(COUNTIF(Products!A:A,C182)=1,E182=VLOOKUP(C182,Products!A:G,6,FALSE),H182=VLOOKUP(C182,Products!A:G,7,FALSE)),"OK","ERROR")</f>
        <v>OK</v>
      </c>
      <c r="K182" t="str">
        <f t="shared" si="8"/>
        <v>OK</v>
      </c>
    </row>
    <row r="183" spans="1:11">
      <c r="A183" s="1" t="s">
        <v>4495</v>
      </c>
      <c r="B183" s="1" t="s">
        <v>1995</v>
      </c>
      <c r="C183" s="1" t="s">
        <v>1774</v>
      </c>
      <c r="D183" s="1">
        <v>1</v>
      </c>
      <c r="E183" s="1">
        <v>499</v>
      </c>
      <c r="F183" s="1">
        <v>74.849999999999994</v>
      </c>
      <c r="G183" s="1">
        <f t="shared" si="6"/>
        <v>424.15</v>
      </c>
      <c r="H183" s="1">
        <v>280</v>
      </c>
      <c r="I183" s="1">
        <f t="shared" si="7"/>
        <v>144.14999999999998</v>
      </c>
      <c r="J183" t="str">
        <f>IF(AND(COUNTIF(Products!A:A,C183)=1,E183=VLOOKUP(C183,Products!A:G,6,FALSE),H183=VLOOKUP(C183,Products!A:G,7,FALSE)),"OK","ERROR")</f>
        <v>OK</v>
      </c>
      <c r="K183" t="str">
        <f t="shared" si="8"/>
        <v>OK</v>
      </c>
    </row>
    <row r="184" spans="1:11">
      <c r="A184" s="1" t="s">
        <v>4496</v>
      </c>
      <c r="B184" s="1" t="s">
        <v>1996</v>
      </c>
      <c r="C184" s="1" t="s">
        <v>1792</v>
      </c>
      <c r="D184" s="1">
        <v>3</v>
      </c>
      <c r="E184" s="1">
        <v>399</v>
      </c>
      <c r="F184" s="1">
        <v>0</v>
      </c>
      <c r="G184" s="1">
        <f t="shared" si="6"/>
        <v>1197</v>
      </c>
      <c r="H184" s="1">
        <v>244</v>
      </c>
      <c r="I184" s="1">
        <f t="shared" si="7"/>
        <v>465</v>
      </c>
      <c r="J184" t="str">
        <f>IF(AND(COUNTIF(Products!A:A,C184)=1,E184=VLOOKUP(C184,Products!A:G,6,FALSE),H184=VLOOKUP(C184,Products!A:G,7,FALSE)),"OK","ERROR")</f>
        <v>OK</v>
      </c>
      <c r="K184" t="str">
        <f t="shared" si="8"/>
        <v>OK</v>
      </c>
    </row>
    <row r="185" spans="1:11">
      <c r="A185" s="1" t="s">
        <v>4497</v>
      </c>
      <c r="B185" s="1" t="s">
        <v>1997</v>
      </c>
      <c r="C185" s="1" t="s">
        <v>1693</v>
      </c>
      <c r="D185" s="1">
        <v>2</v>
      </c>
      <c r="E185" s="1">
        <v>499</v>
      </c>
      <c r="F185" s="1">
        <v>149.69999999999999</v>
      </c>
      <c r="G185" s="1">
        <f t="shared" si="6"/>
        <v>848.3</v>
      </c>
      <c r="H185" s="1">
        <v>391</v>
      </c>
      <c r="I185" s="1">
        <f t="shared" si="7"/>
        <v>66.299999999999955</v>
      </c>
      <c r="J185" t="str">
        <f>IF(AND(COUNTIF(Products!A:A,C185)=1,E185=VLOOKUP(C185,Products!A:G,6,FALSE),H185=VLOOKUP(C185,Products!A:G,7,FALSE)),"OK","ERROR")</f>
        <v>OK</v>
      </c>
      <c r="K185" t="str">
        <f t="shared" si="8"/>
        <v>OK</v>
      </c>
    </row>
    <row r="186" spans="1:11">
      <c r="A186" s="1" t="s">
        <v>4498</v>
      </c>
      <c r="B186" s="1" t="s">
        <v>1998</v>
      </c>
      <c r="C186" s="1" t="s">
        <v>1751</v>
      </c>
      <c r="D186" s="1">
        <v>3</v>
      </c>
      <c r="E186" s="1">
        <v>1599</v>
      </c>
      <c r="F186" s="1">
        <v>719.55</v>
      </c>
      <c r="G186" s="1">
        <f t="shared" si="6"/>
        <v>4077.45</v>
      </c>
      <c r="H186" s="1">
        <v>1023</v>
      </c>
      <c r="I186" s="1">
        <f t="shared" si="7"/>
        <v>1008.4499999999998</v>
      </c>
      <c r="J186" t="str">
        <f>IF(AND(COUNTIF(Products!A:A,C186)=1,E186=VLOOKUP(C186,Products!A:G,6,FALSE),H186=VLOOKUP(C186,Products!A:G,7,FALSE)),"OK","ERROR")</f>
        <v>OK</v>
      </c>
      <c r="K186" t="str">
        <f t="shared" si="8"/>
        <v>OK</v>
      </c>
    </row>
    <row r="187" spans="1:11">
      <c r="A187" s="1" t="s">
        <v>4499</v>
      </c>
      <c r="B187" s="1" t="s">
        <v>1999</v>
      </c>
      <c r="C187" s="1" t="s">
        <v>1738</v>
      </c>
      <c r="D187" s="1">
        <v>3</v>
      </c>
      <c r="E187" s="1">
        <v>599</v>
      </c>
      <c r="F187" s="1">
        <v>269.55</v>
      </c>
      <c r="G187" s="1">
        <f t="shared" si="6"/>
        <v>1527.45</v>
      </c>
      <c r="H187" s="1">
        <v>443</v>
      </c>
      <c r="I187" s="1">
        <f t="shared" si="7"/>
        <v>198.45000000000005</v>
      </c>
      <c r="J187" t="str">
        <f>IF(AND(COUNTIF(Products!A:A,C187)=1,E187=VLOOKUP(C187,Products!A:G,6,FALSE),H187=VLOOKUP(C187,Products!A:G,7,FALSE)),"OK","ERROR")</f>
        <v>OK</v>
      </c>
      <c r="K187" t="str">
        <f t="shared" si="8"/>
        <v>OK</v>
      </c>
    </row>
    <row r="188" spans="1:11">
      <c r="A188" s="1" t="s">
        <v>4500</v>
      </c>
      <c r="B188" s="1" t="s">
        <v>2000</v>
      </c>
      <c r="C188" s="1" t="s">
        <v>1797</v>
      </c>
      <c r="D188" s="1">
        <v>1</v>
      </c>
      <c r="E188" s="1">
        <v>399</v>
      </c>
      <c r="F188" s="1">
        <v>39.9</v>
      </c>
      <c r="G188" s="1">
        <f t="shared" si="6"/>
        <v>359.1</v>
      </c>
      <c r="H188" s="1">
        <v>278</v>
      </c>
      <c r="I188" s="1">
        <f t="shared" si="7"/>
        <v>81.100000000000023</v>
      </c>
      <c r="J188" t="str">
        <f>IF(AND(COUNTIF(Products!A:A,C188)=1,E188=VLOOKUP(C188,Products!A:G,6,FALSE),H188=VLOOKUP(C188,Products!A:G,7,FALSE)),"OK","ERROR")</f>
        <v>OK</v>
      </c>
      <c r="K188" t="str">
        <f t="shared" si="8"/>
        <v>OK</v>
      </c>
    </row>
    <row r="189" spans="1:11">
      <c r="A189" s="1" t="s">
        <v>4501</v>
      </c>
      <c r="B189" s="1" t="s">
        <v>2001</v>
      </c>
      <c r="C189" s="1" t="s">
        <v>1747</v>
      </c>
      <c r="D189" s="1">
        <v>4</v>
      </c>
      <c r="E189" s="1">
        <v>999</v>
      </c>
      <c r="F189" s="1">
        <v>0</v>
      </c>
      <c r="G189" s="1">
        <f t="shared" si="6"/>
        <v>3996</v>
      </c>
      <c r="H189" s="1">
        <v>744</v>
      </c>
      <c r="I189" s="1">
        <f t="shared" si="7"/>
        <v>1020</v>
      </c>
      <c r="J189" t="str">
        <f>IF(AND(COUNTIF(Products!A:A,C189)=1,E189=VLOOKUP(C189,Products!A:G,6,FALSE),H189=VLOOKUP(C189,Products!A:G,7,FALSE)),"OK","ERROR")</f>
        <v>OK</v>
      </c>
      <c r="K189" t="str">
        <f t="shared" si="8"/>
        <v>OK</v>
      </c>
    </row>
    <row r="190" spans="1:11">
      <c r="A190" s="1" t="s">
        <v>4502</v>
      </c>
      <c r="B190" s="1" t="s">
        <v>2002</v>
      </c>
      <c r="C190" s="1" t="s">
        <v>1737</v>
      </c>
      <c r="D190" s="1">
        <v>1</v>
      </c>
      <c r="E190" s="1">
        <v>499</v>
      </c>
      <c r="F190" s="1">
        <v>99.8</v>
      </c>
      <c r="G190" s="1">
        <f t="shared" si="6"/>
        <v>399.2</v>
      </c>
      <c r="H190" s="1">
        <v>320</v>
      </c>
      <c r="I190" s="1">
        <f t="shared" si="7"/>
        <v>79.199999999999989</v>
      </c>
      <c r="J190" t="str">
        <f>IF(AND(COUNTIF(Products!A:A,C190)=1,E190=VLOOKUP(C190,Products!A:G,6,FALSE),H190=VLOOKUP(C190,Products!A:G,7,FALSE)),"OK","ERROR")</f>
        <v>OK</v>
      </c>
      <c r="K190" t="str">
        <f t="shared" si="8"/>
        <v>OK</v>
      </c>
    </row>
    <row r="191" spans="1:11">
      <c r="A191" s="1" t="s">
        <v>4503</v>
      </c>
      <c r="B191" s="1" t="s">
        <v>2003</v>
      </c>
      <c r="C191" s="1" t="s">
        <v>1774</v>
      </c>
      <c r="D191" s="1">
        <v>1</v>
      </c>
      <c r="E191" s="1">
        <v>499</v>
      </c>
      <c r="F191" s="1">
        <v>0</v>
      </c>
      <c r="G191" s="1">
        <f t="shared" si="6"/>
        <v>499</v>
      </c>
      <c r="H191" s="1">
        <v>280</v>
      </c>
      <c r="I191" s="1">
        <f t="shared" si="7"/>
        <v>219</v>
      </c>
      <c r="J191" t="str">
        <f>IF(AND(COUNTIF(Products!A:A,C191)=1,E191=VLOOKUP(C191,Products!A:G,6,FALSE),H191=VLOOKUP(C191,Products!A:G,7,FALSE)),"OK","ERROR")</f>
        <v>OK</v>
      </c>
      <c r="K191" t="str">
        <f t="shared" si="8"/>
        <v>OK</v>
      </c>
    </row>
    <row r="192" spans="1:11">
      <c r="A192" s="1" t="s">
        <v>4504</v>
      </c>
      <c r="B192" s="1" t="s">
        <v>2004</v>
      </c>
      <c r="C192" s="1" t="s">
        <v>1798</v>
      </c>
      <c r="D192" s="1">
        <v>1</v>
      </c>
      <c r="E192" s="1">
        <v>1299</v>
      </c>
      <c r="F192" s="1">
        <v>0</v>
      </c>
      <c r="G192" s="1">
        <f t="shared" si="6"/>
        <v>1299</v>
      </c>
      <c r="H192" s="1">
        <v>1025</v>
      </c>
      <c r="I192" s="1">
        <f t="shared" si="7"/>
        <v>274</v>
      </c>
      <c r="J192" t="str">
        <f>IF(AND(COUNTIF(Products!A:A,C192)=1,E192=VLOOKUP(C192,Products!A:G,6,FALSE),H192=VLOOKUP(C192,Products!A:G,7,FALSE)),"OK","ERROR")</f>
        <v>OK</v>
      </c>
      <c r="K192" t="str">
        <f t="shared" si="8"/>
        <v>OK</v>
      </c>
    </row>
    <row r="193" spans="1:11">
      <c r="A193" s="1" t="s">
        <v>4505</v>
      </c>
      <c r="B193" s="1" t="s">
        <v>2005</v>
      </c>
      <c r="C193" s="1" t="s">
        <v>1682</v>
      </c>
      <c r="D193" s="1">
        <v>1</v>
      </c>
      <c r="E193" s="1">
        <v>1599</v>
      </c>
      <c r="F193" s="1">
        <v>0</v>
      </c>
      <c r="G193" s="1">
        <f t="shared" si="6"/>
        <v>1599</v>
      </c>
      <c r="H193" s="1">
        <v>1169</v>
      </c>
      <c r="I193" s="1">
        <f t="shared" si="7"/>
        <v>430</v>
      </c>
      <c r="J193" t="str">
        <f>IF(AND(COUNTIF(Products!A:A,C193)=1,E193=VLOOKUP(C193,Products!A:G,6,FALSE),H193=VLOOKUP(C193,Products!A:G,7,FALSE)),"OK","ERROR")</f>
        <v>OK</v>
      </c>
      <c r="K193" t="str">
        <f t="shared" si="8"/>
        <v>OK</v>
      </c>
    </row>
    <row r="194" spans="1:11">
      <c r="A194" s="1" t="s">
        <v>4506</v>
      </c>
      <c r="B194" s="1" t="s">
        <v>2006</v>
      </c>
      <c r="C194" s="1" t="s">
        <v>1772</v>
      </c>
      <c r="D194" s="1">
        <v>2</v>
      </c>
      <c r="E194" s="1">
        <v>1999</v>
      </c>
      <c r="F194" s="1">
        <v>199.9</v>
      </c>
      <c r="G194" s="1">
        <f t="shared" si="6"/>
        <v>3798.1</v>
      </c>
      <c r="H194" s="1">
        <v>1506</v>
      </c>
      <c r="I194" s="1">
        <f t="shared" si="7"/>
        <v>786.09999999999991</v>
      </c>
      <c r="J194" t="str">
        <f>IF(AND(COUNTIF(Products!A:A,C194)=1,E194=VLOOKUP(C194,Products!A:G,6,FALSE),H194=VLOOKUP(C194,Products!A:G,7,FALSE)),"OK","ERROR")</f>
        <v>OK</v>
      </c>
      <c r="K194" t="str">
        <f t="shared" si="8"/>
        <v>OK</v>
      </c>
    </row>
    <row r="195" spans="1:11">
      <c r="A195" s="1" t="s">
        <v>4507</v>
      </c>
      <c r="B195" s="1" t="s">
        <v>2007</v>
      </c>
      <c r="C195" s="1" t="s">
        <v>1701</v>
      </c>
      <c r="D195" s="1">
        <v>1</v>
      </c>
      <c r="E195" s="1">
        <v>1299</v>
      </c>
      <c r="F195" s="1">
        <v>194.85</v>
      </c>
      <c r="G195" s="1">
        <f t="shared" ref="G195:G258" si="9">IFERROR(D195*E195-F195,0)</f>
        <v>1104.1500000000001</v>
      </c>
      <c r="H195" s="1">
        <v>969</v>
      </c>
      <c r="I195" s="1">
        <f t="shared" ref="I195:I258" si="10">G195-(D195*H195)</f>
        <v>135.15000000000009</v>
      </c>
      <c r="J195" t="str">
        <f>IF(AND(COUNTIF(Products!A:A,C195)=1,E195=VLOOKUP(C195,Products!A:G,6,FALSE),H195=VLOOKUP(C195,Products!A:G,7,FALSE)),"OK","ERROR")</f>
        <v>OK</v>
      </c>
      <c r="K195" t="str">
        <f t="shared" ref="K195:K258" si="11">IF(I195=G195-(D195*H195),"OK","ERROR")</f>
        <v>OK</v>
      </c>
    </row>
    <row r="196" spans="1:11">
      <c r="A196" s="1" t="s">
        <v>4508</v>
      </c>
      <c r="B196" s="1" t="s">
        <v>2008</v>
      </c>
      <c r="C196" s="1" t="s">
        <v>1725</v>
      </c>
      <c r="D196" s="1">
        <v>1</v>
      </c>
      <c r="E196" s="1">
        <v>2499</v>
      </c>
      <c r="F196" s="1">
        <v>0</v>
      </c>
      <c r="G196" s="1">
        <f t="shared" si="9"/>
        <v>2499</v>
      </c>
      <c r="H196" s="1">
        <v>1833</v>
      </c>
      <c r="I196" s="1">
        <f t="shared" si="10"/>
        <v>666</v>
      </c>
      <c r="J196" t="str">
        <f>IF(AND(COUNTIF(Products!A:A,C196)=1,E196=VLOOKUP(C196,Products!A:G,6,FALSE),H196=VLOOKUP(C196,Products!A:G,7,FALSE)),"OK","ERROR")</f>
        <v>OK</v>
      </c>
      <c r="K196" t="str">
        <f t="shared" si="11"/>
        <v>OK</v>
      </c>
    </row>
    <row r="197" spans="1:11">
      <c r="A197" s="1" t="s">
        <v>4509</v>
      </c>
      <c r="B197" s="1" t="s">
        <v>2009</v>
      </c>
      <c r="C197" s="1" t="s">
        <v>1785</v>
      </c>
      <c r="D197" s="1">
        <v>4</v>
      </c>
      <c r="E197" s="1">
        <v>2999</v>
      </c>
      <c r="F197" s="1">
        <v>0</v>
      </c>
      <c r="G197" s="1">
        <f t="shared" si="9"/>
        <v>11996</v>
      </c>
      <c r="H197" s="1">
        <v>2453</v>
      </c>
      <c r="I197" s="1">
        <f t="shared" si="10"/>
        <v>2184</v>
      </c>
      <c r="J197" t="str">
        <f>IF(AND(COUNTIF(Products!A:A,C197)=1,E197=VLOOKUP(C197,Products!A:G,6,FALSE),H197=VLOOKUP(C197,Products!A:G,7,FALSE)),"OK","ERROR")</f>
        <v>OK</v>
      </c>
      <c r="K197" t="str">
        <f t="shared" si="11"/>
        <v>OK</v>
      </c>
    </row>
    <row r="198" spans="1:11">
      <c r="A198" s="1" t="s">
        <v>4510</v>
      </c>
      <c r="B198" s="1" t="s">
        <v>2010</v>
      </c>
      <c r="C198" s="1" t="s">
        <v>1716</v>
      </c>
      <c r="D198" s="1">
        <v>2</v>
      </c>
      <c r="E198" s="1">
        <v>2999</v>
      </c>
      <c r="F198" s="1">
        <v>899.7</v>
      </c>
      <c r="G198" s="1">
        <f t="shared" si="9"/>
        <v>5098.3</v>
      </c>
      <c r="H198" s="1">
        <v>2406</v>
      </c>
      <c r="I198" s="1">
        <f t="shared" si="10"/>
        <v>286.30000000000018</v>
      </c>
      <c r="J198" t="str">
        <f>IF(AND(COUNTIF(Products!A:A,C198)=1,E198=VLOOKUP(C198,Products!A:G,6,FALSE),H198=VLOOKUP(C198,Products!A:G,7,FALSE)),"OK","ERROR")</f>
        <v>OK</v>
      </c>
      <c r="K198" t="str">
        <f t="shared" si="11"/>
        <v>OK</v>
      </c>
    </row>
    <row r="199" spans="1:11">
      <c r="A199" s="1" t="s">
        <v>4511</v>
      </c>
      <c r="B199" s="1" t="s">
        <v>2011</v>
      </c>
      <c r="C199" s="1" t="s">
        <v>1798</v>
      </c>
      <c r="D199" s="1">
        <v>1</v>
      </c>
      <c r="E199" s="1">
        <v>1299</v>
      </c>
      <c r="F199" s="1">
        <v>0</v>
      </c>
      <c r="G199" s="1">
        <f t="shared" si="9"/>
        <v>1299</v>
      </c>
      <c r="H199" s="1">
        <v>1025</v>
      </c>
      <c r="I199" s="1">
        <f t="shared" si="10"/>
        <v>274</v>
      </c>
      <c r="J199" t="str">
        <f>IF(AND(COUNTIF(Products!A:A,C199)=1,E199=VLOOKUP(C199,Products!A:G,6,FALSE),H199=VLOOKUP(C199,Products!A:G,7,FALSE)),"OK","ERROR")</f>
        <v>OK</v>
      </c>
      <c r="K199" t="str">
        <f t="shared" si="11"/>
        <v>OK</v>
      </c>
    </row>
    <row r="200" spans="1:11">
      <c r="A200" s="1" t="s">
        <v>4512</v>
      </c>
      <c r="B200" s="1" t="s">
        <v>2012</v>
      </c>
      <c r="C200" s="1" t="s">
        <v>1783</v>
      </c>
      <c r="D200" s="1">
        <v>2</v>
      </c>
      <c r="E200" s="1">
        <v>799</v>
      </c>
      <c r="F200" s="1">
        <v>0</v>
      </c>
      <c r="G200" s="1">
        <f t="shared" si="9"/>
        <v>1598</v>
      </c>
      <c r="H200" s="1">
        <v>560</v>
      </c>
      <c r="I200" s="1">
        <f t="shared" si="10"/>
        <v>478</v>
      </c>
      <c r="J200" t="str">
        <f>IF(AND(COUNTIF(Products!A:A,C200)=1,E200=VLOOKUP(C200,Products!A:G,6,FALSE),H200=VLOOKUP(C200,Products!A:G,7,FALSE)),"OK","ERROR")</f>
        <v>OK</v>
      </c>
      <c r="K200" t="str">
        <f t="shared" si="11"/>
        <v>OK</v>
      </c>
    </row>
    <row r="201" spans="1:11">
      <c r="A201" s="1" t="s">
        <v>4513</v>
      </c>
      <c r="B201" s="1" t="s">
        <v>2013</v>
      </c>
      <c r="C201" s="1" t="s">
        <v>1682</v>
      </c>
      <c r="D201" s="1">
        <v>2</v>
      </c>
      <c r="E201" s="1">
        <v>1599</v>
      </c>
      <c r="F201" s="1">
        <v>639.6</v>
      </c>
      <c r="G201" s="1">
        <f t="shared" si="9"/>
        <v>2558.4</v>
      </c>
      <c r="H201" s="1">
        <v>1169</v>
      </c>
      <c r="I201" s="1">
        <f t="shared" si="10"/>
        <v>220.40000000000009</v>
      </c>
      <c r="J201" t="str">
        <f>IF(AND(COUNTIF(Products!A:A,C201)=1,E201=VLOOKUP(C201,Products!A:G,6,FALSE),H201=VLOOKUP(C201,Products!A:G,7,FALSE)),"OK","ERROR")</f>
        <v>OK</v>
      </c>
      <c r="K201" t="str">
        <f t="shared" si="11"/>
        <v>OK</v>
      </c>
    </row>
    <row r="202" spans="1:11">
      <c r="A202" s="1" t="s">
        <v>4514</v>
      </c>
      <c r="B202" s="1" t="s">
        <v>2014</v>
      </c>
      <c r="C202" s="1" t="s">
        <v>1668</v>
      </c>
      <c r="D202" s="1">
        <v>2</v>
      </c>
      <c r="E202" s="1">
        <v>8999</v>
      </c>
      <c r="F202" s="1">
        <v>3599.6</v>
      </c>
      <c r="G202" s="1">
        <f t="shared" si="9"/>
        <v>14398.4</v>
      </c>
      <c r="H202" s="1">
        <v>5059</v>
      </c>
      <c r="I202" s="1">
        <f t="shared" si="10"/>
        <v>4280.3999999999996</v>
      </c>
      <c r="J202" t="str">
        <f>IF(AND(COUNTIF(Products!A:A,C202)=1,E202=VLOOKUP(C202,Products!A:G,6,FALSE),H202=VLOOKUP(C202,Products!A:G,7,FALSE)),"OK","ERROR")</f>
        <v>OK</v>
      </c>
      <c r="K202" t="str">
        <f t="shared" si="11"/>
        <v>OK</v>
      </c>
    </row>
    <row r="203" spans="1:11">
      <c r="A203" s="1" t="s">
        <v>4515</v>
      </c>
      <c r="B203" s="1" t="s">
        <v>2015</v>
      </c>
      <c r="C203" s="1" t="s">
        <v>1746</v>
      </c>
      <c r="D203" s="1">
        <v>1</v>
      </c>
      <c r="E203" s="1">
        <v>1999</v>
      </c>
      <c r="F203" s="1">
        <v>0</v>
      </c>
      <c r="G203" s="1">
        <f t="shared" si="9"/>
        <v>1999</v>
      </c>
      <c r="H203" s="1">
        <v>1414</v>
      </c>
      <c r="I203" s="1">
        <f t="shared" si="10"/>
        <v>585</v>
      </c>
      <c r="J203" t="str">
        <f>IF(AND(COUNTIF(Products!A:A,C203)=1,E203=VLOOKUP(C203,Products!A:G,6,FALSE),H203=VLOOKUP(C203,Products!A:G,7,FALSE)),"OK","ERROR")</f>
        <v>OK</v>
      </c>
      <c r="K203" t="str">
        <f t="shared" si="11"/>
        <v>OK</v>
      </c>
    </row>
    <row r="204" spans="1:11">
      <c r="A204" s="1" t="s">
        <v>4516</v>
      </c>
      <c r="B204" s="1" t="s">
        <v>2016</v>
      </c>
      <c r="C204" s="1" t="s">
        <v>1730</v>
      </c>
      <c r="D204" s="1">
        <v>3</v>
      </c>
      <c r="E204" s="1">
        <v>1999</v>
      </c>
      <c r="F204" s="1">
        <v>299.85000000000002</v>
      </c>
      <c r="G204" s="1">
        <f t="shared" si="9"/>
        <v>5697.15</v>
      </c>
      <c r="H204" s="1">
        <v>1398</v>
      </c>
      <c r="I204" s="1">
        <f t="shared" si="10"/>
        <v>1503.1499999999996</v>
      </c>
      <c r="J204" t="str">
        <f>IF(AND(COUNTIF(Products!A:A,C204)=1,E204=VLOOKUP(C204,Products!A:G,6,FALSE),H204=VLOOKUP(C204,Products!A:G,7,FALSE)),"OK","ERROR")</f>
        <v>OK</v>
      </c>
      <c r="K204" t="str">
        <f t="shared" si="11"/>
        <v>OK</v>
      </c>
    </row>
    <row r="205" spans="1:11">
      <c r="A205" s="1" t="s">
        <v>4517</v>
      </c>
      <c r="B205" s="1" t="s">
        <v>2017</v>
      </c>
      <c r="C205" s="1" t="s">
        <v>1730</v>
      </c>
      <c r="D205" s="1">
        <v>2</v>
      </c>
      <c r="E205" s="1">
        <v>1999</v>
      </c>
      <c r="F205" s="1">
        <v>399.8</v>
      </c>
      <c r="G205" s="1">
        <f t="shared" si="9"/>
        <v>3598.2</v>
      </c>
      <c r="H205" s="1">
        <v>1398</v>
      </c>
      <c r="I205" s="1">
        <f t="shared" si="10"/>
        <v>802.19999999999982</v>
      </c>
      <c r="J205" t="str">
        <f>IF(AND(COUNTIF(Products!A:A,C205)=1,E205=VLOOKUP(C205,Products!A:G,6,FALSE),H205=VLOOKUP(C205,Products!A:G,7,FALSE)),"OK","ERROR")</f>
        <v>OK</v>
      </c>
      <c r="K205" t="str">
        <f t="shared" si="11"/>
        <v>OK</v>
      </c>
    </row>
    <row r="206" spans="1:11">
      <c r="A206" s="1" t="s">
        <v>4518</v>
      </c>
      <c r="B206" s="1" t="s">
        <v>2018</v>
      </c>
      <c r="C206" s="1" t="s">
        <v>1707</v>
      </c>
      <c r="D206" s="1">
        <v>1</v>
      </c>
      <c r="E206" s="1">
        <v>2499</v>
      </c>
      <c r="F206" s="1">
        <v>0</v>
      </c>
      <c r="G206" s="1">
        <f t="shared" si="9"/>
        <v>2499</v>
      </c>
      <c r="H206" s="1">
        <v>1584</v>
      </c>
      <c r="I206" s="1">
        <f t="shared" si="10"/>
        <v>915</v>
      </c>
      <c r="J206" t="str">
        <f>IF(AND(COUNTIF(Products!A:A,C206)=1,E206=VLOOKUP(C206,Products!A:G,6,FALSE),H206=VLOOKUP(C206,Products!A:G,7,FALSE)),"OK","ERROR")</f>
        <v>OK</v>
      </c>
      <c r="K206" t="str">
        <f t="shared" si="11"/>
        <v>OK</v>
      </c>
    </row>
    <row r="207" spans="1:11">
      <c r="A207" s="1" t="s">
        <v>4519</v>
      </c>
      <c r="B207" s="1" t="s">
        <v>2019</v>
      </c>
      <c r="C207" s="1" t="s">
        <v>1768</v>
      </c>
      <c r="D207" s="1">
        <v>2</v>
      </c>
      <c r="E207" s="1">
        <v>399</v>
      </c>
      <c r="F207" s="1">
        <v>79.8</v>
      </c>
      <c r="G207" s="1">
        <f t="shared" si="9"/>
        <v>718.2</v>
      </c>
      <c r="H207" s="1">
        <v>322</v>
      </c>
      <c r="I207" s="1">
        <f t="shared" si="10"/>
        <v>74.200000000000045</v>
      </c>
      <c r="J207" t="str">
        <f>IF(AND(COUNTIF(Products!A:A,C207)=1,E207=VLOOKUP(C207,Products!A:G,6,FALSE),H207=VLOOKUP(C207,Products!A:G,7,FALSE)),"OK","ERROR")</f>
        <v>OK</v>
      </c>
      <c r="K207" t="str">
        <f t="shared" si="11"/>
        <v>OK</v>
      </c>
    </row>
    <row r="208" spans="1:11">
      <c r="A208" s="1" t="s">
        <v>4520</v>
      </c>
      <c r="B208" s="1" t="s">
        <v>2020</v>
      </c>
      <c r="C208" s="1" t="s">
        <v>1678</v>
      </c>
      <c r="D208" s="1">
        <v>4</v>
      </c>
      <c r="E208" s="1">
        <v>4999</v>
      </c>
      <c r="F208" s="1">
        <v>2999.4</v>
      </c>
      <c r="G208" s="1">
        <f t="shared" si="9"/>
        <v>16996.599999999999</v>
      </c>
      <c r="H208" s="1">
        <v>2853</v>
      </c>
      <c r="I208" s="1">
        <f t="shared" si="10"/>
        <v>5584.5999999999985</v>
      </c>
      <c r="J208" t="str">
        <f>IF(AND(COUNTIF(Products!A:A,C208)=1,E208=VLOOKUP(C208,Products!A:G,6,FALSE),H208=VLOOKUP(C208,Products!A:G,7,FALSE)),"OK","ERROR")</f>
        <v>OK</v>
      </c>
      <c r="K208" t="str">
        <f t="shared" si="11"/>
        <v>OK</v>
      </c>
    </row>
    <row r="209" spans="1:11">
      <c r="A209" s="1" t="s">
        <v>4521</v>
      </c>
      <c r="B209" s="1" t="s">
        <v>2021</v>
      </c>
      <c r="C209" s="1" t="s">
        <v>1674</v>
      </c>
      <c r="D209" s="1">
        <v>3</v>
      </c>
      <c r="E209" s="1">
        <v>599</v>
      </c>
      <c r="F209" s="1">
        <v>0</v>
      </c>
      <c r="G209" s="1">
        <f t="shared" si="9"/>
        <v>1797</v>
      </c>
      <c r="H209" s="1">
        <v>470</v>
      </c>
      <c r="I209" s="1">
        <f t="shared" si="10"/>
        <v>387</v>
      </c>
      <c r="J209" t="str">
        <f>IF(AND(COUNTIF(Products!A:A,C209)=1,E209=VLOOKUP(C209,Products!A:G,6,FALSE),H209=VLOOKUP(C209,Products!A:G,7,FALSE)),"OK","ERROR")</f>
        <v>OK</v>
      </c>
      <c r="K209" t="str">
        <f t="shared" si="11"/>
        <v>OK</v>
      </c>
    </row>
    <row r="210" spans="1:11">
      <c r="A210" s="1" t="s">
        <v>4522</v>
      </c>
      <c r="B210" s="1" t="s">
        <v>2022</v>
      </c>
      <c r="C210" s="1" t="s">
        <v>1758</v>
      </c>
      <c r="D210" s="1">
        <v>1</v>
      </c>
      <c r="E210" s="1">
        <v>2499</v>
      </c>
      <c r="F210" s="1">
        <v>0</v>
      </c>
      <c r="G210" s="1">
        <f t="shared" si="9"/>
        <v>2499</v>
      </c>
      <c r="H210" s="1">
        <v>1632</v>
      </c>
      <c r="I210" s="1">
        <f t="shared" si="10"/>
        <v>867</v>
      </c>
      <c r="J210" t="str">
        <f>IF(AND(COUNTIF(Products!A:A,C210)=1,E210=VLOOKUP(C210,Products!A:G,6,FALSE),H210=VLOOKUP(C210,Products!A:G,7,FALSE)),"OK","ERROR")</f>
        <v>OK</v>
      </c>
      <c r="K210" t="str">
        <f t="shared" si="11"/>
        <v>OK</v>
      </c>
    </row>
    <row r="211" spans="1:11">
      <c r="A211" s="1" t="s">
        <v>4523</v>
      </c>
      <c r="B211" s="1" t="s">
        <v>2023</v>
      </c>
      <c r="C211" s="1" t="s">
        <v>1778</v>
      </c>
      <c r="D211" s="1">
        <v>1</v>
      </c>
      <c r="E211" s="1">
        <v>499</v>
      </c>
      <c r="F211" s="1">
        <v>0</v>
      </c>
      <c r="G211" s="1">
        <f t="shared" si="9"/>
        <v>499</v>
      </c>
      <c r="H211" s="1">
        <v>323</v>
      </c>
      <c r="I211" s="1">
        <f t="shared" si="10"/>
        <v>176</v>
      </c>
      <c r="J211" t="str">
        <f>IF(AND(COUNTIF(Products!A:A,C211)=1,E211=VLOOKUP(C211,Products!A:G,6,FALSE),H211=VLOOKUP(C211,Products!A:G,7,FALSE)),"OK","ERROR")</f>
        <v>OK</v>
      </c>
      <c r="K211" t="str">
        <f t="shared" si="11"/>
        <v>OK</v>
      </c>
    </row>
    <row r="212" spans="1:11">
      <c r="A212" s="1" t="s">
        <v>4524</v>
      </c>
      <c r="B212" s="1" t="s">
        <v>2024</v>
      </c>
      <c r="C212" s="1" t="s">
        <v>1720</v>
      </c>
      <c r="D212" s="1">
        <v>2</v>
      </c>
      <c r="E212" s="1">
        <v>999</v>
      </c>
      <c r="F212" s="1">
        <v>0</v>
      </c>
      <c r="G212" s="1">
        <f t="shared" si="9"/>
        <v>1998</v>
      </c>
      <c r="H212" s="1">
        <v>573</v>
      </c>
      <c r="I212" s="1">
        <f t="shared" si="10"/>
        <v>852</v>
      </c>
      <c r="J212" t="str">
        <f>IF(AND(COUNTIF(Products!A:A,C212)=1,E212=VLOOKUP(C212,Products!A:G,6,FALSE),H212=VLOOKUP(C212,Products!A:G,7,FALSE)),"OK","ERROR")</f>
        <v>OK</v>
      </c>
      <c r="K212" t="str">
        <f t="shared" si="11"/>
        <v>OK</v>
      </c>
    </row>
    <row r="213" spans="1:11">
      <c r="A213" s="1" t="s">
        <v>4525</v>
      </c>
      <c r="B213" s="1" t="s">
        <v>2025</v>
      </c>
      <c r="C213" s="1" t="s">
        <v>1764</v>
      </c>
      <c r="D213" s="1">
        <v>4</v>
      </c>
      <c r="E213" s="1">
        <v>499</v>
      </c>
      <c r="F213" s="1">
        <v>0</v>
      </c>
      <c r="G213" s="1">
        <f t="shared" si="9"/>
        <v>1996</v>
      </c>
      <c r="H213" s="1">
        <v>334</v>
      </c>
      <c r="I213" s="1">
        <f t="shared" si="10"/>
        <v>660</v>
      </c>
      <c r="J213" t="str">
        <f>IF(AND(COUNTIF(Products!A:A,C213)=1,E213=VLOOKUP(C213,Products!A:G,6,FALSE),H213=VLOOKUP(C213,Products!A:G,7,FALSE)),"OK","ERROR")</f>
        <v>OK</v>
      </c>
      <c r="K213" t="str">
        <f t="shared" si="11"/>
        <v>OK</v>
      </c>
    </row>
    <row r="214" spans="1:11">
      <c r="A214" s="1" t="s">
        <v>4526</v>
      </c>
      <c r="B214" s="1" t="s">
        <v>2026</v>
      </c>
      <c r="C214" s="1" t="s">
        <v>1730</v>
      </c>
      <c r="D214" s="1">
        <v>3</v>
      </c>
      <c r="E214" s="1">
        <v>1999</v>
      </c>
      <c r="F214" s="1">
        <v>0</v>
      </c>
      <c r="G214" s="1">
        <f t="shared" si="9"/>
        <v>5997</v>
      </c>
      <c r="H214" s="1">
        <v>1398</v>
      </c>
      <c r="I214" s="1">
        <f t="shared" si="10"/>
        <v>1803</v>
      </c>
      <c r="J214" t="str">
        <f>IF(AND(COUNTIF(Products!A:A,C214)=1,E214=VLOOKUP(C214,Products!A:G,6,FALSE),H214=VLOOKUP(C214,Products!A:G,7,FALSE)),"OK","ERROR")</f>
        <v>OK</v>
      </c>
      <c r="K214" t="str">
        <f t="shared" si="11"/>
        <v>OK</v>
      </c>
    </row>
    <row r="215" spans="1:11">
      <c r="A215" s="1" t="s">
        <v>4527</v>
      </c>
      <c r="B215" s="1" t="s">
        <v>2027</v>
      </c>
      <c r="C215" s="1" t="s">
        <v>1690</v>
      </c>
      <c r="D215" s="1">
        <v>1</v>
      </c>
      <c r="E215" s="1">
        <v>6999</v>
      </c>
      <c r="F215" s="1">
        <v>1749.75</v>
      </c>
      <c r="G215" s="1">
        <f t="shared" si="9"/>
        <v>5249.25</v>
      </c>
      <c r="H215" s="1">
        <v>4046</v>
      </c>
      <c r="I215" s="1">
        <f t="shared" si="10"/>
        <v>1203.25</v>
      </c>
      <c r="J215" t="str">
        <f>IF(AND(COUNTIF(Products!A:A,C215)=1,E215=VLOOKUP(C215,Products!A:G,6,FALSE),H215=VLOOKUP(C215,Products!A:G,7,FALSE)),"OK","ERROR")</f>
        <v>OK</v>
      </c>
      <c r="K215" t="str">
        <f t="shared" si="11"/>
        <v>OK</v>
      </c>
    </row>
    <row r="216" spans="1:11">
      <c r="A216" s="1" t="s">
        <v>4528</v>
      </c>
      <c r="B216" s="1" t="s">
        <v>2028</v>
      </c>
      <c r="C216" s="1" t="s">
        <v>1688</v>
      </c>
      <c r="D216" s="1">
        <v>1</v>
      </c>
      <c r="E216" s="1">
        <v>999</v>
      </c>
      <c r="F216" s="1">
        <v>149.85</v>
      </c>
      <c r="G216" s="1">
        <f t="shared" si="9"/>
        <v>849.15</v>
      </c>
      <c r="H216" s="1">
        <v>813</v>
      </c>
      <c r="I216" s="1">
        <f t="shared" si="10"/>
        <v>36.149999999999977</v>
      </c>
      <c r="J216" t="str">
        <f>IF(AND(COUNTIF(Products!A:A,C216)=1,E216=VLOOKUP(C216,Products!A:G,6,FALSE),H216=VLOOKUP(C216,Products!A:G,7,FALSE)),"OK","ERROR")</f>
        <v>OK</v>
      </c>
      <c r="K216" t="str">
        <f t="shared" si="11"/>
        <v>OK</v>
      </c>
    </row>
    <row r="217" spans="1:11">
      <c r="A217" s="1" t="s">
        <v>4529</v>
      </c>
      <c r="B217" s="1" t="s">
        <v>2029</v>
      </c>
      <c r="C217" s="1" t="s">
        <v>1756</v>
      </c>
      <c r="D217" s="1">
        <v>1</v>
      </c>
      <c r="E217" s="1">
        <v>299</v>
      </c>
      <c r="F217" s="1">
        <v>0</v>
      </c>
      <c r="G217" s="1">
        <f t="shared" si="9"/>
        <v>299</v>
      </c>
      <c r="H217" s="1">
        <v>223</v>
      </c>
      <c r="I217" s="1">
        <f t="shared" si="10"/>
        <v>76</v>
      </c>
      <c r="J217" t="str">
        <f>IF(AND(COUNTIF(Products!A:A,C217)=1,E217=VLOOKUP(C217,Products!A:G,6,FALSE),H217=VLOOKUP(C217,Products!A:G,7,FALSE)),"OK","ERROR")</f>
        <v>OK</v>
      </c>
      <c r="K217" t="str">
        <f t="shared" si="11"/>
        <v>OK</v>
      </c>
    </row>
    <row r="218" spans="1:11">
      <c r="A218" s="1" t="s">
        <v>4530</v>
      </c>
      <c r="B218" s="1" t="s">
        <v>2030</v>
      </c>
      <c r="C218" s="1" t="s">
        <v>1686</v>
      </c>
      <c r="D218" s="1">
        <v>2</v>
      </c>
      <c r="E218" s="1">
        <v>1299</v>
      </c>
      <c r="F218" s="1">
        <v>389.7</v>
      </c>
      <c r="G218" s="1">
        <f t="shared" si="9"/>
        <v>2208.3000000000002</v>
      </c>
      <c r="H218" s="1">
        <v>881</v>
      </c>
      <c r="I218" s="1">
        <f t="shared" si="10"/>
        <v>446.30000000000018</v>
      </c>
      <c r="J218" t="str">
        <f>IF(AND(COUNTIF(Products!A:A,C218)=1,E218=VLOOKUP(C218,Products!A:G,6,FALSE),H218=VLOOKUP(C218,Products!A:G,7,FALSE)),"OK","ERROR")</f>
        <v>OK</v>
      </c>
      <c r="K218" t="str">
        <f t="shared" si="11"/>
        <v>OK</v>
      </c>
    </row>
    <row r="219" spans="1:11">
      <c r="A219" s="1" t="s">
        <v>4531</v>
      </c>
      <c r="B219" s="1" t="s">
        <v>2031</v>
      </c>
      <c r="C219" s="1" t="s">
        <v>1778</v>
      </c>
      <c r="D219" s="1">
        <v>2</v>
      </c>
      <c r="E219" s="1">
        <v>499</v>
      </c>
      <c r="F219" s="1">
        <v>49.9</v>
      </c>
      <c r="G219" s="1">
        <f t="shared" si="9"/>
        <v>948.1</v>
      </c>
      <c r="H219" s="1">
        <v>323</v>
      </c>
      <c r="I219" s="1">
        <f t="shared" si="10"/>
        <v>302.10000000000002</v>
      </c>
      <c r="J219" t="str">
        <f>IF(AND(COUNTIF(Products!A:A,C219)=1,E219=VLOOKUP(C219,Products!A:G,6,FALSE),H219=VLOOKUP(C219,Products!A:G,7,FALSE)),"OK","ERROR")</f>
        <v>OK</v>
      </c>
      <c r="K219" t="str">
        <f t="shared" si="11"/>
        <v>OK</v>
      </c>
    </row>
    <row r="220" spans="1:11">
      <c r="A220" s="1" t="s">
        <v>4532</v>
      </c>
      <c r="B220" s="1" t="s">
        <v>2032</v>
      </c>
      <c r="C220" s="1" t="s">
        <v>1717</v>
      </c>
      <c r="D220" s="1">
        <v>2</v>
      </c>
      <c r="E220" s="1">
        <v>399</v>
      </c>
      <c r="F220" s="1">
        <v>39.9</v>
      </c>
      <c r="G220" s="1">
        <f t="shared" si="9"/>
        <v>758.1</v>
      </c>
      <c r="H220" s="1">
        <v>226</v>
      </c>
      <c r="I220" s="1">
        <f t="shared" si="10"/>
        <v>306.10000000000002</v>
      </c>
      <c r="J220" t="str">
        <f>IF(AND(COUNTIF(Products!A:A,C220)=1,E220=VLOOKUP(C220,Products!A:G,6,FALSE),H220=VLOOKUP(C220,Products!A:G,7,FALSE)),"OK","ERROR")</f>
        <v>OK</v>
      </c>
      <c r="K220" t="str">
        <f t="shared" si="11"/>
        <v>OK</v>
      </c>
    </row>
    <row r="221" spans="1:11">
      <c r="A221" s="1" t="s">
        <v>4533</v>
      </c>
      <c r="B221" s="1" t="s">
        <v>2033</v>
      </c>
      <c r="C221" s="1" t="s">
        <v>1676</v>
      </c>
      <c r="D221" s="1">
        <v>1</v>
      </c>
      <c r="E221" s="1">
        <v>299</v>
      </c>
      <c r="F221" s="1">
        <v>14.95</v>
      </c>
      <c r="G221" s="1">
        <f t="shared" si="9"/>
        <v>284.05</v>
      </c>
      <c r="H221" s="1">
        <v>197</v>
      </c>
      <c r="I221" s="1">
        <f t="shared" si="10"/>
        <v>87.050000000000011</v>
      </c>
      <c r="J221" t="str">
        <f>IF(AND(COUNTIF(Products!A:A,C221)=1,E221=VLOOKUP(C221,Products!A:G,6,FALSE),H221=VLOOKUP(C221,Products!A:G,7,FALSE)),"OK","ERROR")</f>
        <v>OK</v>
      </c>
      <c r="K221" t="str">
        <f t="shared" si="11"/>
        <v>OK</v>
      </c>
    </row>
    <row r="222" spans="1:11">
      <c r="A222" s="1" t="s">
        <v>4534</v>
      </c>
      <c r="B222" s="1" t="s">
        <v>2034</v>
      </c>
      <c r="C222" s="1" t="s">
        <v>1763</v>
      </c>
      <c r="D222" s="1">
        <v>2</v>
      </c>
      <c r="E222" s="1">
        <v>999</v>
      </c>
      <c r="F222" s="1">
        <v>199.8</v>
      </c>
      <c r="G222" s="1">
        <f t="shared" si="9"/>
        <v>1798.2</v>
      </c>
      <c r="H222" s="1">
        <v>636</v>
      </c>
      <c r="I222" s="1">
        <f t="shared" si="10"/>
        <v>526.20000000000005</v>
      </c>
      <c r="J222" t="str">
        <f>IF(AND(COUNTIF(Products!A:A,C222)=1,E222=VLOOKUP(C222,Products!A:G,6,FALSE),H222=VLOOKUP(C222,Products!A:G,7,FALSE)),"OK","ERROR")</f>
        <v>OK</v>
      </c>
      <c r="K222" t="str">
        <f t="shared" si="11"/>
        <v>OK</v>
      </c>
    </row>
    <row r="223" spans="1:11">
      <c r="A223" s="1" t="s">
        <v>4535</v>
      </c>
      <c r="B223" s="1" t="s">
        <v>2035</v>
      </c>
      <c r="C223" s="1" t="s">
        <v>1746</v>
      </c>
      <c r="D223" s="1">
        <v>1</v>
      </c>
      <c r="E223" s="1">
        <v>1999</v>
      </c>
      <c r="F223" s="1">
        <v>199.9</v>
      </c>
      <c r="G223" s="1">
        <f t="shared" si="9"/>
        <v>1799.1</v>
      </c>
      <c r="H223" s="1">
        <v>1414</v>
      </c>
      <c r="I223" s="1">
        <f t="shared" si="10"/>
        <v>385.09999999999991</v>
      </c>
      <c r="J223" t="str">
        <f>IF(AND(COUNTIF(Products!A:A,C223)=1,E223=VLOOKUP(C223,Products!A:G,6,FALSE),H223=VLOOKUP(C223,Products!A:G,7,FALSE)),"OK","ERROR")</f>
        <v>OK</v>
      </c>
      <c r="K223" t="str">
        <f t="shared" si="11"/>
        <v>OK</v>
      </c>
    </row>
    <row r="224" spans="1:11">
      <c r="A224" s="1" t="s">
        <v>4536</v>
      </c>
      <c r="B224" s="1" t="s">
        <v>2036</v>
      </c>
      <c r="C224" s="1" t="s">
        <v>1794</v>
      </c>
      <c r="D224" s="1">
        <v>4</v>
      </c>
      <c r="E224" s="1">
        <v>299</v>
      </c>
      <c r="F224" s="1">
        <v>0</v>
      </c>
      <c r="G224" s="1">
        <f t="shared" si="9"/>
        <v>1196</v>
      </c>
      <c r="H224" s="1">
        <v>168</v>
      </c>
      <c r="I224" s="1">
        <f t="shared" si="10"/>
        <v>524</v>
      </c>
      <c r="J224" t="str">
        <f>IF(AND(COUNTIF(Products!A:A,C224)=1,E224=VLOOKUP(C224,Products!A:G,6,FALSE),H224=VLOOKUP(C224,Products!A:G,7,FALSE)),"OK","ERROR")</f>
        <v>OK</v>
      </c>
      <c r="K224" t="str">
        <f t="shared" si="11"/>
        <v>OK</v>
      </c>
    </row>
    <row r="225" spans="1:11">
      <c r="A225" s="1" t="s">
        <v>4537</v>
      </c>
      <c r="B225" s="1" t="s">
        <v>2037</v>
      </c>
      <c r="C225" s="1" t="s">
        <v>1709</v>
      </c>
      <c r="D225" s="1">
        <v>1</v>
      </c>
      <c r="E225" s="1">
        <v>799</v>
      </c>
      <c r="F225" s="1">
        <v>79.900000000000006</v>
      </c>
      <c r="G225" s="1">
        <f t="shared" si="9"/>
        <v>719.1</v>
      </c>
      <c r="H225" s="1">
        <v>566</v>
      </c>
      <c r="I225" s="1">
        <f t="shared" si="10"/>
        <v>153.10000000000002</v>
      </c>
      <c r="J225" t="str">
        <f>IF(AND(COUNTIF(Products!A:A,C225)=1,E225=VLOOKUP(C225,Products!A:G,6,FALSE),H225=VLOOKUP(C225,Products!A:G,7,FALSE)),"OK","ERROR")</f>
        <v>OK</v>
      </c>
      <c r="K225" t="str">
        <f t="shared" si="11"/>
        <v>OK</v>
      </c>
    </row>
    <row r="226" spans="1:11">
      <c r="A226" s="1" t="s">
        <v>4538</v>
      </c>
      <c r="B226" s="1" t="s">
        <v>2038</v>
      </c>
      <c r="C226" s="1" t="s">
        <v>1706</v>
      </c>
      <c r="D226" s="1">
        <v>3</v>
      </c>
      <c r="E226" s="1">
        <v>799</v>
      </c>
      <c r="F226" s="1">
        <v>359.55</v>
      </c>
      <c r="G226" s="1">
        <f t="shared" si="9"/>
        <v>2037.45</v>
      </c>
      <c r="H226" s="1">
        <v>526</v>
      </c>
      <c r="I226" s="1">
        <f t="shared" si="10"/>
        <v>459.45000000000005</v>
      </c>
      <c r="J226" t="str">
        <f>IF(AND(COUNTIF(Products!A:A,C226)=1,E226=VLOOKUP(C226,Products!A:G,6,FALSE),H226=VLOOKUP(C226,Products!A:G,7,FALSE)),"OK","ERROR")</f>
        <v>OK</v>
      </c>
      <c r="K226" t="str">
        <f t="shared" si="11"/>
        <v>OK</v>
      </c>
    </row>
    <row r="227" spans="1:11">
      <c r="A227" s="1" t="s">
        <v>4539</v>
      </c>
      <c r="B227" s="1" t="s">
        <v>2039</v>
      </c>
      <c r="C227" s="1" t="s">
        <v>1752</v>
      </c>
      <c r="D227" s="1">
        <v>4</v>
      </c>
      <c r="E227" s="1">
        <v>2999</v>
      </c>
      <c r="F227" s="1">
        <v>599.79999999999995</v>
      </c>
      <c r="G227" s="1">
        <f t="shared" si="9"/>
        <v>11396.2</v>
      </c>
      <c r="H227" s="1">
        <v>1877</v>
      </c>
      <c r="I227" s="1">
        <f t="shared" si="10"/>
        <v>3888.2000000000007</v>
      </c>
      <c r="J227" t="str">
        <f>IF(AND(COUNTIF(Products!A:A,C227)=1,E227=VLOOKUP(C227,Products!A:G,6,FALSE),H227=VLOOKUP(C227,Products!A:G,7,FALSE)),"OK","ERROR")</f>
        <v>OK</v>
      </c>
      <c r="K227" t="str">
        <f t="shared" si="11"/>
        <v>OK</v>
      </c>
    </row>
    <row r="228" spans="1:11">
      <c r="A228" s="1" t="s">
        <v>4540</v>
      </c>
      <c r="B228" s="1" t="s">
        <v>2040</v>
      </c>
      <c r="C228" s="1" t="s">
        <v>1758</v>
      </c>
      <c r="D228" s="1">
        <v>2</v>
      </c>
      <c r="E228" s="1">
        <v>2499</v>
      </c>
      <c r="F228" s="1">
        <v>999.6</v>
      </c>
      <c r="G228" s="1">
        <f t="shared" si="9"/>
        <v>3998.4</v>
      </c>
      <c r="H228" s="1">
        <v>1632</v>
      </c>
      <c r="I228" s="1">
        <f t="shared" si="10"/>
        <v>734.40000000000009</v>
      </c>
      <c r="J228" t="str">
        <f>IF(AND(COUNTIF(Products!A:A,C228)=1,E228=VLOOKUP(C228,Products!A:G,6,FALSE),H228=VLOOKUP(C228,Products!A:G,7,FALSE)),"OK","ERROR")</f>
        <v>OK</v>
      </c>
      <c r="K228" t="str">
        <f t="shared" si="11"/>
        <v>OK</v>
      </c>
    </row>
    <row r="229" spans="1:11">
      <c r="A229" s="1" t="s">
        <v>4541</v>
      </c>
      <c r="B229" s="1" t="s">
        <v>2041</v>
      </c>
      <c r="C229" s="1" t="s">
        <v>1712</v>
      </c>
      <c r="D229" s="1">
        <v>2</v>
      </c>
      <c r="E229" s="1">
        <v>399</v>
      </c>
      <c r="F229" s="1">
        <v>79.8</v>
      </c>
      <c r="G229" s="1">
        <f t="shared" si="9"/>
        <v>718.2</v>
      </c>
      <c r="H229" s="1">
        <v>321</v>
      </c>
      <c r="I229" s="1">
        <f t="shared" si="10"/>
        <v>76.200000000000045</v>
      </c>
      <c r="J229" t="str">
        <f>IF(AND(COUNTIF(Products!A:A,C229)=1,E229=VLOOKUP(C229,Products!A:G,6,FALSE),H229=VLOOKUP(C229,Products!A:G,7,FALSE)),"OK","ERROR")</f>
        <v>OK</v>
      </c>
      <c r="K229" t="str">
        <f t="shared" si="11"/>
        <v>OK</v>
      </c>
    </row>
    <row r="230" spans="1:11">
      <c r="A230" s="1" t="s">
        <v>4542</v>
      </c>
      <c r="B230" s="1" t="s">
        <v>2042</v>
      </c>
      <c r="C230" s="1" t="s">
        <v>1746</v>
      </c>
      <c r="D230" s="1">
        <v>1</v>
      </c>
      <c r="E230" s="1">
        <v>1999</v>
      </c>
      <c r="F230" s="1">
        <v>199.9</v>
      </c>
      <c r="G230" s="1">
        <f t="shared" si="9"/>
        <v>1799.1</v>
      </c>
      <c r="H230" s="1">
        <v>1414</v>
      </c>
      <c r="I230" s="1">
        <f t="shared" si="10"/>
        <v>385.09999999999991</v>
      </c>
      <c r="J230" t="str">
        <f>IF(AND(COUNTIF(Products!A:A,C230)=1,E230=VLOOKUP(C230,Products!A:G,6,FALSE),H230=VLOOKUP(C230,Products!A:G,7,FALSE)),"OK","ERROR")</f>
        <v>OK</v>
      </c>
      <c r="K230" t="str">
        <f t="shared" si="11"/>
        <v>OK</v>
      </c>
    </row>
    <row r="231" spans="1:11">
      <c r="A231" s="1" t="s">
        <v>4543</v>
      </c>
      <c r="B231" s="1" t="s">
        <v>2043</v>
      </c>
      <c r="C231" s="1" t="s">
        <v>1681</v>
      </c>
      <c r="D231" s="1">
        <v>1</v>
      </c>
      <c r="E231" s="1">
        <v>799</v>
      </c>
      <c r="F231" s="1">
        <v>119.85</v>
      </c>
      <c r="G231" s="1">
        <f t="shared" si="9"/>
        <v>679.15</v>
      </c>
      <c r="H231" s="1">
        <v>645</v>
      </c>
      <c r="I231" s="1">
        <f t="shared" si="10"/>
        <v>34.149999999999977</v>
      </c>
      <c r="J231" t="str">
        <f>IF(AND(COUNTIF(Products!A:A,C231)=1,E231=VLOOKUP(C231,Products!A:G,6,FALSE),H231=VLOOKUP(C231,Products!A:G,7,FALSE)),"OK","ERROR")</f>
        <v>OK</v>
      </c>
      <c r="K231" t="str">
        <f t="shared" si="11"/>
        <v>OK</v>
      </c>
    </row>
    <row r="232" spans="1:11">
      <c r="A232" s="1" t="s">
        <v>4544</v>
      </c>
      <c r="B232" s="1" t="s">
        <v>2044</v>
      </c>
      <c r="C232" s="1" t="s">
        <v>1743</v>
      </c>
      <c r="D232" s="1">
        <v>2</v>
      </c>
      <c r="E232" s="1">
        <v>299</v>
      </c>
      <c r="F232" s="1">
        <v>0</v>
      </c>
      <c r="G232" s="1">
        <f t="shared" si="9"/>
        <v>598</v>
      </c>
      <c r="H232" s="1">
        <v>188</v>
      </c>
      <c r="I232" s="1">
        <f t="shared" si="10"/>
        <v>222</v>
      </c>
      <c r="J232" t="str">
        <f>IF(AND(COUNTIF(Products!A:A,C232)=1,E232=VLOOKUP(C232,Products!A:G,6,FALSE),H232=VLOOKUP(C232,Products!A:G,7,FALSE)),"OK","ERROR")</f>
        <v>OK</v>
      </c>
      <c r="K232" t="str">
        <f t="shared" si="11"/>
        <v>OK</v>
      </c>
    </row>
    <row r="233" spans="1:11">
      <c r="A233" s="1" t="s">
        <v>4545</v>
      </c>
      <c r="B233" s="1" t="s">
        <v>2045</v>
      </c>
      <c r="C233" s="1" t="s">
        <v>1748</v>
      </c>
      <c r="D233" s="1">
        <v>3</v>
      </c>
      <c r="E233" s="1">
        <v>299</v>
      </c>
      <c r="F233" s="1">
        <v>179.4</v>
      </c>
      <c r="G233" s="1">
        <f t="shared" si="9"/>
        <v>717.6</v>
      </c>
      <c r="H233" s="1">
        <v>170</v>
      </c>
      <c r="I233" s="1">
        <f t="shared" si="10"/>
        <v>207.60000000000002</v>
      </c>
      <c r="J233" t="str">
        <f>IF(AND(COUNTIF(Products!A:A,C233)=1,E233=VLOOKUP(C233,Products!A:G,6,FALSE),H233=VLOOKUP(C233,Products!A:G,7,FALSE)),"OK","ERROR")</f>
        <v>OK</v>
      </c>
      <c r="K233" t="str">
        <f t="shared" si="11"/>
        <v>OK</v>
      </c>
    </row>
    <row r="234" spans="1:11">
      <c r="A234" s="1" t="s">
        <v>4546</v>
      </c>
      <c r="B234" s="1" t="s">
        <v>2046</v>
      </c>
      <c r="C234" s="1" t="s">
        <v>1792</v>
      </c>
      <c r="D234" s="1">
        <v>1</v>
      </c>
      <c r="E234" s="1">
        <v>399</v>
      </c>
      <c r="F234" s="1">
        <v>0</v>
      </c>
      <c r="G234" s="1">
        <f t="shared" si="9"/>
        <v>399</v>
      </c>
      <c r="H234" s="1">
        <v>244</v>
      </c>
      <c r="I234" s="1">
        <f t="shared" si="10"/>
        <v>155</v>
      </c>
      <c r="J234" t="str">
        <f>IF(AND(COUNTIF(Products!A:A,C234)=1,E234=VLOOKUP(C234,Products!A:G,6,FALSE),H234=VLOOKUP(C234,Products!A:G,7,FALSE)),"OK","ERROR")</f>
        <v>OK</v>
      </c>
      <c r="K234" t="str">
        <f t="shared" si="11"/>
        <v>OK</v>
      </c>
    </row>
    <row r="235" spans="1:11">
      <c r="A235" s="1" t="s">
        <v>4547</v>
      </c>
      <c r="B235" s="1" t="s">
        <v>2047</v>
      </c>
      <c r="C235" s="1" t="s">
        <v>1719</v>
      </c>
      <c r="D235" s="1">
        <v>1</v>
      </c>
      <c r="E235" s="1">
        <v>399</v>
      </c>
      <c r="F235" s="1">
        <v>0</v>
      </c>
      <c r="G235" s="1">
        <f t="shared" si="9"/>
        <v>399</v>
      </c>
      <c r="H235" s="1">
        <v>248</v>
      </c>
      <c r="I235" s="1">
        <f t="shared" si="10"/>
        <v>151</v>
      </c>
      <c r="J235" t="str">
        <f>IF(AND(COUNTIF(Products!A:A,C235)=1,E235=VLOOKUP(C235,Products!A:G,6,FALSE),H235=VLOOKUP(C235,Products!A:G,7,FALSE)),"OK","ERROR")</f>
        <v>OK</v>
      </c>
      <c r="K235" t="str">
        <f t="shared" si="11"/>
        <v>OK</v>
      </c>
    </row>
    <row r="236" spans="1:11">
      <c r="A236" s="1" t="s">
        <v>4548</v>
      </c>
      <c r="B236" s="1" t="s">
        <v>2048</v>
      </c>
      <c r="C236" s="1" t="s">
        <v>1712</v>
      </c>
      <c r="D236" s="1">
        <v>2</v>
      </c>
      <c r="E236" s="1">
        <v>399</v>
      </c>
      <c r="F236" s="1">
        <v>39.9</v>
      </c>
      <c r="G236" s="1">
        <f t="shared" si="9"/>
        <v>758.1</v>
      </c>
      <c r="H236" s="1">
        <v>321</v>
      </c>
      <c r="I236" s="1">
        <f t="shared" si="10"/>
        <v>116.10000000000002</v>
      </c>
      <c r="J236" t="str">
        <f>IF(AND(COUNTIF(Products!A:A,C236)=1,E236=VLOOKUP(C236,Products!A:G,6,FALSE),H236=VLOOKUP(C236,Products!A:G,7,FALSE)),"OK","ERROR")</f>
        <v>OK</v>
      </c>
      <c r="K236" t="str">
        <f t="shared" si="11"/>
        <v>OK</v>
      </c>
    </row>
    <row r="237" spans="1:11">
      <c r="A237" s="1" t="s">
        <v>4549</v>
      </c>
      <c r="B237" s="1" t="s">
        <v>2049</v>
      </c>
      <c r="C237" s="1" t="s">
        <v>1795</v>
      </c>
      <c r="D237" s="1">
        <v>2</v>
      </c>
      <c r="E237" s="1">
        <v>499</v>
      </c>
      <c r="F237" s="1">
        <v>49.9</v>
      </c>
      <c r="G237" s="1">
        <f t="shared" si="9"/>
        <v>948.1</v>
      </c>
      <c r="H237" s="1">
        <v>324</v>
      </c>
      <c r="I237" s="1">
        <f t="shared" si="10"/>
        <v>300.10000000000002</v>
      </c>
      <c r="J237" t="str">
        <f>IF(AND(COUNTIF(Products!A:A,C237)=1,E237=VLOOKUP(C237,Products!A:G,6,FALSE),H237=VLOOKUP(C237,Products!A:G,7,FALSE)),"OK","ERROR")</f>
        <v>OK</v>
      </c>
      <c r="K237" t="str">
        <f t="shared" si="11"/>
        <v>OK</v>
      </c>
    </row>
    <row r="238" spans="1:11">
      <c r="A238" s="1" t="s">
        <v>4550</v>
      </c>
      <c r="B238" s="1" t="s">
        <v>2050</v>
      </c>
      <c r="C238" s="1" t="s">
        <v>1680</v>
      </c>
      <c r="D238" s="1">
        <v>2</v>
      </c>
      <c r="E238" s="1">
        <v>2499</v>
      </c>
      <c r="F238" s="1">
        <v>999.6</v>
      </c>
      <c r="G238" s="1">
        <f t="shared" si="9"/>
        <v>3998.4</v>
      </c>
      <c r="H238" s="1">
        <v>2030</v>
      </c>
      <c r="I238" s="1">
        <f t="shared" si="10"/>
        <v>-61.599999999999909</v>
      </c>
      <c r="J238" t="str">
        <f>IF(AND(COUNTIF(Products!A:A,C238)=1,E238=VLOOKUP(C238,Products!A:G,6,FALSE),H238=VLOOKUP(C238,Products!A:G,7,FALSE)),"OK","ERROR")</f>
        <v>OK</v>
      </c>
      <c r="K238" t="str">
        <f t="shared" si="11"/>
        <v>OK</v>
      </c>
    </row>
    <row r="239" spans="1:11">
      <c r="A239" s="1" t="s">
        <v>4551</v>
      </c>
      <c r="B239" s="1" t="s">
        <v>2051</v>
      </c>
      <c r="C239" s="1" t="s">
        <v>1735</v>
      </c>
      <c r="D239" s="1">
        <v>2</v>
      </c>
      <c r="E239" s="1">
        <v>3999</v>
      </c>
      <c r="F239" s="1">
        <v>399.9</v>
      </c>
      <c r="G239" s="1">
        <f t="shared" si="9"/>
        <v>7598.1</v>
      </c>
      <c r="H239" s="1">
        <v>2895</v>
      </c>
      <c r="I239" s="1">
        <f t="shared" si="10"/>
        <v>1808.1000000000004</v>
      </c>
      <c r="J239" t="str">
        <f>IF(AND(COUNTIF(Products!A:A,C239)=1,E239=VLOOKUP(C239,Products!A:G,6,FALSE),H239=VLOOKUP(C239,Products!A:G,7,FALSE)),"OK","ERROR")</f>
        <v>OK</v>
      </c>
      <c r="K239" t="str">
        <f t="shared" si="11"/>
        <v>OK</v>
      </c>
    </row>
    <row r="240" spans="1:11">
      <c r="A240" s="1" t="s">
        <v>4552</v>
      </c>
      <c r="B240" s="1" t="s">
        <v>2052</v>
      </c>
      <c r="C240" s="1" t="s">
        <v>1715</v>
      </c>
      <c r="D240" s="1">
        <v>2</v>
      </c>
      <c r="E240" s="1">
        <v>1299</v>
      </c>
      <c r="F240" s="1">
        <v>389.7</v>
      </c>
      <c r="G240" s="1">
        <f t="shared" si="9"/>
        <v>2208.3000000000002</v>
      </c>
      <c r="H240" s="1">
        <v>863</v>
      </c>
      <c r="I240" s="1">
        <f t="shared" si="10"/>
        <v>482.30000000000018</v>
      </c>
      <c r="J240" t="str">
        <f>IF(AND(COUNTIF(Products!A:A,C240)=1,E240=VLOOKUP(C240,Products!A:G,6,FALSE),H240=VLOOKUP(C240,Products!A:G,7,FALSE)),"OK","ERROR")</f>
        <v>OK</v>
      </c>
      <c r="K240" t="str">
        <f t="shared" si="11"/>
        <v>OK</v>
      </c>
    </row>
    <row r="241" spans="1:11">
      <c r="A241" s="1" t="s">
        <v>4553</v>
      </c>
      <c r="B241" s="1" t="s">
        <v>2053</v>
      </c>
      <c r="C241" s="1" t="s">
        <v>1774</v>
      </c>
      <c r="D241" s="1">
        <v>4</v>
      </c>
      <c r="E241" s="1">
        <v>499</v>
      </c>
      <c r="F241" s="1">
        <v>199.6</v>
      </c>
      <c r="G241" s="1">
        <f t="shared" si="9"/>
        <v>1796.4</v>
      </c>
      <c r="H241" s="1">
        <v>280</v>
      </c>
      <c r="I241" s="1">
        <f t="shared" si="10"/>
        <v>676.40000000000009</v>
      </c>
      <c r="J241" t="str">
        <f>IF(AND(COUNTIF(Products!A:A,C241)=1,E241=VLOOKUP(C241,Products!A:G,6,FALSE),H241=VLOOKUP(C241,Products!A:G,7,FALSE)),"OK","ERROR")</f>
        <v>OK</v>
      </c>
      <c r="K241" t="str">
        <f t="shared" si="11"/>
        <v>OK</v>
      </c>
    </row>
    <row r="242" spans="1:11">
      <c r="A242" s="1" t="s">
        <v>4554</v>
      </c>
      <c r="B242" s="1" t="s">
        <v>2054</v>
      </c>
      <c r="C242" s="1" t="s">
        <v>1732</v>
      </c>
      <c r="D242" s="1">
        <v>2</v>
      </c>
      <c r="E242" s="1">
        <v>1599</v>
      </c>
      <c r="F242" s="1">
        <v>479.7</v>
      </c>
      <c r="G242" s="1">
        <f t="shared" si="9"/>
        <v>2718.3</v>
      </c>
      <c r="H242" s="1">
        <v>1138</v>
      </c>
      <c r="I242" s="1">
        <f t="shared" si="10"/>
        <v>442.30000000000018</v>
      </c>
      <c r="J242" t="str">
        <f>IF(AND(COUNTIF(Products!A:A,C242)=1,E242=VLOOKUP(C242,Products!A:G,6,FALSE),H242=VLOOKUP(C242,Products!A:G,7,FALSE)),"OK","ERROR")</f>
        <v>OK</v>
      </c>
      <c r="K242" t="str">
        <f t="shared" si="11"/>
        <v>OK</v>
      </c>
    </row>
    <row r="243" spans="1:11">
      <c r="A243" s="1" t="s">
        <v>4555</v>
      </c>
      <c r="B243" s="1" t="s">
        <v>2055</v>
      </c>
      <c r="C243" s="1" t="s">
        <v>1707</v>
      </c>
      <c r="D243" s="1">
        <v>2</v>
      </c>
      <c r="E243" s="1">
        <v>2499</v>
      </c>
      <c r="F243" s="1">
        <v>749.7</v>
      </c>
      <c r="G243" s="1">
        <f t="shared" si="9"/>
        <v>4248.3</v>
      </c>
      <c r="H243" s="1">
        <v>1584</v>
      </c>
      <c r="I243" s="1">
        <f t="shared" si="10"/>
        <v>1080.3000000000002</v>
      </c>
      <c r="J243" t="str">
        <f>IF(AND(COUNTIF(Products!A:A,C243)=1,E243=VLOOKUP(C243,Products!A:G,6,FALSE),H243=VLOOKUP(C243,Products!A:G,7,FALSE)),"OK","ERROR")</f>
        <v>OK</v>
      </c>
      <c r="K243" t="str">
        <f t="shared" si="11"/>
        <v>OK</v>
      </c>
    </row>
    <row r="244" spans="1:11">
      <c r="A244" s="1" t="s">
        <v>4556</v>
      </c>
      <c r="B244" s="1" t="s">
        <v>2056</v>
      </c>
      <c r="C244" s="1" t="s">
        <v>1763</v>
      </c>
      <c r="D244" s="1">
        <v>4</v>
      </c>
      <c r="E244" s="1">
        <v>999</v>
      </c>
      <c r="F244" s="1">
        <v>0</v>
      </c>
      <c r="G244" s="1">
        <f t="shared" si="9"/>
        <v>3996</v>
      </c>
      <c r="H244" s="1">
        <v>636</v>
      </c>
      <c r="I244" s="1">
        <f t="shared" si="10"/>
        <v>1452</v>
      </c>
      <c r="J244" t="str">
        <f>IF(AND(COUNTIF(Products!A:A,C244)=1,E244=VLOOKUP(C244,Products!A:G,6,FALSE),H244=VLOOKUP(C244,Products!A:G,7,FALSE)),"OK","ERROR")</f>
        <v>OK</v>
      </c>
      <c r="K244" t="str">
        <f t="shared" si="11"/>
        <v>OK</v>
      </c>
    </row>
    <row r="245" spans="1:11">
      <c r="A245" s="1" t="s">
        <v>4557</v>
      </c>
      <c r="B245" s="1" t="s">
        <v>2057</v>
      </c>
      <c r="C245" s="1" t="s">
        <v>1774</v>
      </c>
      <c r="D245" s="1">
        <v>1</v>
      </c>
      <c r="E245" s="1">
        <v>499</v>
      </c>
      <c r="F245" s="1">
        <v>49.9</v>
      </c>
      <c r="G245" s="1">
        <f t="shared" si="9"/>
        <v>449.1</v>
      </c>
      <c r="H245" s="1">
        <v>280</v>
      </c>
      <c r="I245" s="1">
        <f t="shared" si="10"/>
        <v>169.10000000000002</v>
      </c>
      <c r="J245" t="str">
        <f>IF(AND(COUNTIF(Products!A:A,C245)=1,E245=VLOOKUP(C245,Products!A:G,6,FALSE),H245=VLOOKUP(C245,Products!A:G,7,FALSE)),"OK","ERROR")</f>
        <v>OK</v>
      </c>
      <c r="K245" t="str">
        <f t="shared" si="11"/>
        <v>OK</v>
      </c>
    </row>
    <row r="246" spans="1:11">
      <c r="A246" s="1" t="s">
        <v>4558</v>
      </c>
      <c r="B246" s="1" t="s">
        <v>2058</v>
      </c>
      <c r="C246" s="1" t="s">
        <v>1782</v>
      </c>
      <c r="D246" s="1">
        <v>1</v>
      </c>
      <c r="E246" s="1">
        <v>6999</v>
      </c>
      <c r="F246" s="1">
        <v>1749.75</v>
      </c>
      <c r="G246" s="1">
        <f t="shared" si="9"/>
        <v>5249.25</v>
      </c>
      <c r="H246" s="1">
        <v>4782</v>
      </c>
      <c r="I246" s="1">
        <f t="shared" si="10"/>
        <v>467.25</v>
      </c>
      <c r="J246" t="str">
        <f>IF(AND(COUNTIF(Products!A:A,C246)=1,E246=VLOOKUP(C246,Products!A:G,6,FALSE),H246=VLOOKUP(C246,Products!A:G,7,FALSE)),"OK","ERROR")</f>
        <v>OK</v>
      </c>
      <c r="K246" t="str">
        <f t="shared" si="11"/>
        <v>OK</v>
      </c>
    </row>
    <row r="247" spans="1:11">
      <c r="A247" s="1" t="s">
        <v>4559</v>
      </c>
      <c r="B247" s="1" t="s">
        <v>2059</v>
      </c>
      <c r="C247" s="1" t="s">
        <v>1748</v>
      </c>
      <c r="D247" s="1">
        <v>3</v>
      </c>
      <c r="E247" s="1">
        <v>299</v>
      </c>
      <c r="F247" s="1">
        <v>44.85</v>
      </c>
      <c r="G247" s="1">
        <f t="shared" si="9"/>
        <v>852.15</v>
      </c>
      <c r="H247" s="1">
        <v>170</v>
      </c>
      <c r="I247" s="1">
        <f t="shared" si="10"/>
        <v>342.15</v>
      </c>
      <c r="J247" t="str">
        <f>IF(AND(COUNTIF(Products!A:A,C247)=1,E247=VLOOKUP(C247,Products!A:G,6,FALSE),H247=VLOOKUP(C247,Products!A:G,7,FALSE)),"OK","ERROR")</f>
        <v>OK</v>
      </c>
      <c r="K247" t="str">
        <f t="shared" si="11"/>
        <v>OK</v>
      </c>
    </row>
    <row r="248" spans="1:11">
      <c r="A248" s="1" t="s">
        <v>4560</v>
      </c>
      <c r="B248" s="1" t="s">
        <v>2060</v>
      </c>
      <c r="C248" s="1" t="s">
        <v>1790</v>
      </c>
      <c r="D248" s="1">
        <v>3</v>
      </c>
      <c r="E248" s="1">
        <v>999</v>
      </c>
      <c r="F248" s="1">
        <v>0</v>
      </c>
      <c r="G248" s="1">
        <f t="shared" si="9"/>
        <v>2997</v>
      </c>
      <c r="H248" s="1">
        <v>629</v>
      </c>
      <c r="I248" s="1">
        <f t="shared" si="10"/>
        <v>1110</v>
      </c>
      <c r="J248" t="str">
        <f>IF(AND(COUNTIF(Products!A:A,C248)=1,E248=VLOOKUP(C248,Products!A:G,6,FALSE),H248=VLOOKUP(C248,Products!A:G,7,FALSE)),"OK","ERROR")</f>
        <v>OK</v>
      </c>
      <c r="K248" t="str">
        <f t="shared" si="11"/>
        <v>OK</v>
      </c>
    </row>
    <row r="249" spans="1:11">
      <c r="A249" s="1" t="s">
        <v>4561</v>
      </c>
      <c r="B249" s="1" t="s">
        <v>2061</v>
      </c>
      <c r="C249" s="1" t="s">
        <v>1704</v>
      </c>
      <c r="D249" s="1">
        <v>3</v>
      </c>
      <c r="E249" s="1">
        <v>599</v>
      </c>
      <c r="F249" s="1">
        <v>269.55</v>
      </c>
      <c r="G249" s="1">
        <f t="shared" si="9"/>
        <v>1527.45</v>
      </c>
      <c r="H249" s="1">
        <v>363</v>
      </c>
      <c r="I249" s="1">
        <f t="shared" si="10"/>
        <v>438.45000000000005</v>
      </c>
      <c r="J249" t="str">
        <f>IF(AND(COUNTIF(Products!A:A,C249)=1,E249=VLOOKUP(C249,Products!A:G,6,FALSE),H249=VLOOKUP(C249,Products!A:G,7,FALSE)),"OK","ERROR")</f>
        <v>OK</v>
      </c>
      <c r="K249" t="str">
        <f t="shared" si="11"/>
        <v>OK</v>
      </c>
    </row>
    <row r="250" spans="1:11">
      <c r="A250" s="1" t="s">
        <v>4562</v>
      </c>
      <c r="B250" s="1" t="s">
        <v>2062</v>
      </c>
      <c r="C250" s="1" t="s">
        <v>1715</v>
      </c>
      <c r="D250" s="1">
        <v>1</v>
      </c>
      <c r="E250" s="1">
        <v>1299</v>
      </c>
      <c r="F250" s="1">
        <v>259.8</v>
      </c>
      <c r="G250" s="1">
        <f t="shared" si="9"/>
        <v>1039.2</v>
      </c>
      <c r="H250" s="1">
        <v>863</v>
      </c>
      <c r="I250" s="1">
        <f t="shared" si="10"/>
        <v>176.20000000000005</v>
      </c>
      <c r="J250" t="str">
        <f>IF(AND(COUNTIF(Products!A:A,C250)=1,E250=VLOOKUP(C250,Products!A:G,6,FALSE),H250=VLOOKUP(C250,Products!A:G,7,FALSE)),"OK","ERROR")</f>
        <v>OK</v>
      </c>
      <c r="K250" t="str">
        <f t="shared" si="11"/>
        <v>OK</v>
      </c>
    </row>
    <row r="251" spans="1:11">
      <c r="A251" s="1" t="s">
        <v>4563</v>
      </c>
      <c r="B251" s="1" t="s">
        <v>2063</v>
      </c>
      <c r="C251" s="1" t="s">
        <v>1790</v>
      </c>
      <c r="D251" s="1">
        <v>1</v>
      </c>
      <c r="E251" s="1">
        <v>999</v>
      </c>
      <c r="F251" s="1">
        <v>99.9</v>
      </c>
      <c r="G251" s="1">
        <f t="shared" si="9"/>
        <v>899.1</v>
      </c>
      <c r="H251" s="1">
        <v>629</v>
      </c>
      <c r="I251" s="1">
        <f t="shared" si="10"/>
        <v>270.10000000000002</v>
      </c>
      <c r="J251" t="str">
        <f>IF(AND(COUNTIF(Products!A:A,C251)=1,E251=VLOOKUP(C251,Products!A:G,6,FALSE),H251=VLOOKUP(C251,Products!A:G,7,FALSE)),"OK","ERROR")</f>
        <v>OK</v>
      </c>
      <c r="K251" t="str">
        <f t="shared" si="11"/>
        <v>OK</v>
      </c>
    </row>
    <row r="252" spans="1:11">
      <c r="A252" s="1" t="s">
        <v>4564</v>
      </c>
      <c r="B252" s="1" t="s">
        <v>2064</v>
      </c>
      <c r="C252" s="1" t="s">
        <v>1746</v>
      </c>
      <c r="D252" s="1">
        <v>1</v>
      </c>
      <c r="E252" s="1">
        <v>1999</v>
      </c>
      <c r="F252" s="1">
        <v>99.95</v>
      </c>
      <c r="G252" s="1">
        <f t="shared" si="9"/>
        <v>1899.05</v>
      </c>
      <c r="H252" s="1">
        <v>1414</v>
      </c>
      <c r="I252" s="1">
        <f t="shared" si="10"/>
        <v>485.04999999999995</v>
      </c>
      <c r="J252" t="str">
        <f>IF(AND(COUNTIF(Products!A:A,C252)=1,E252=VLOOKUP(C252,Products!A:G,6,FALSE),H252=VLOOKUP(C252,Products!A:G,7,FALSE)),"OK","ERROR")</f>
        <v>OK</v>
      </c>
      <c r="K252" t="str">
        <f t="shared" si="11"/>
        <v>OK</v>
      </c>
    </row>
    <row r="253" spans="1:11">
      <c r="A253" s="1" t="s">
        <v>4565</v>
      </c>
      <c r="B253" s="1" t="s">
        <v>2065</v>
      </c>
      <c r="C253" s="1" t="s">
        <v>1707</v>
      </c>
      <c r="D253" s="1">
        <v>1</v>
      </c>
      <c r="E253" s="1">
        <v>2499</v>
      </c>
      <c r="F253" s="1">
        <v>374.85</v>
      </c>
      <c r="G253" s="1">
        <f t="shared" si="9"/>
        <v>2124.15</v>
      </c>
      <c r="H253" s="1">
        <v>1584</v>
      </c>
      <c r="I253" s="1">
        <f t="shared" si="10"/>
        <v>540.15000000000009</v>
      </c>
      <c r="J253" t="str">
        <f>IF(AND(COUNTIF(Products!A:A,C253)=1,E253=VLOOKUP(C253,Products!A:G,6,FALSE),H253=VLOOKUP(C253,Products!A:G,7,FALSE)),"OK","ERROR")</f>
        <v>OK</v>
      </c>
      <c r="K253" t="str">
        <f t="shared" si="11"/>
        <v>OK</v>
      </c>
    </row>
    <row r="254" spans="1:11">
      <c r="A254" s="1" t="s">
        <v>4566</v>
      </c>
      <c r="B254" s="1" t="s">
        <v>2066</v>
      </c>
      <c r="C254" s="1" t="s">
        <v>1752</v>
      </c>
      <c r="D254" s="1">
        <v>3</v>
      </c>
      <c r="E254" s="1">
        <v>2999</v>
      </c>
      <c r="F254" s="1">
        <v>449.85</v>
      </c>
      <c r="G254" s="1">
        <f t="shared" si="9"/>
        <v>8547.15</v>
      </c>
      <c r="H254" s="1">
        <v>1877</v>
      </c>
      <c r="I254" s="1">
        <f t="shared" si="10"/>
        <v>2916.1499999999996</v>
      </c>
      <c r="J254" t="str">
        <f>IF(AND(COUNTIF(Products!A:A,C254)=1,E254=VLOOKUP(C254,Products!A:G,6,FALSE),H254=VLOOKUP(C254,Products!A:G,7,FALSE)),"OK","ERROR")</f>
        <v>OK</v>
      </c>
      <c r="K254" t="str">
        <f t="shared" si="11"/>
        <v>OK</v>
      </c>
    </row>
    <row r="255" spans="1:11">
      <c r="A255" s="1" t="s">
        <v>4567</v>
      </c>
      <c r="B255" s="1" t="s">
        <v>2067</v>
      </c>
      <c r="C255" s="1" t="s">
        <v>1686</v>
      </c>
      <c r="D255" s="1">
        <v>3</v>
      </c>
      <c r="E255" s="1">
        <v>1299</v>
      </c>
      <c r="F255" s="1">
        <v>194.85</v>
      </c>
      <c r="G255" s="1">
        <f t="shared" si="9"/>
        <v>3702.15</v>
      </c>
      <c r="H255" s="1">
        <v>881</v>
      </c>
      <c r="I255" s="1">
        <f t="shared" si="10"/>
        <v>1059.1500000000001</v>
      </c>
      <c r="J255" t="str">
        <f>IF(AND(COUNTIF(Products!A:A,C255)=1,E255=VLOOKUP(C255,Products!A:G,6,FALSE),H255=VLOOKUP(C255,Products!A:G,7,FALSE)),"OK","ERROR")</f>
        <v>OK</v>
      </c>
      <c r="K255" t="str">
        <f t="shared" si="11"/>
        <v>OK</v>
      </c>
    </row>
    <row r="256" spans="1:11">
      <c r="A256" s="1" t="s">
        <v>4568</v>
      </c>
      <c r="B256" s="1" t="s">
        <v>2068</v>
      </c>
      <c r="C256" s="1" t="s">
        <v>1676</v>
      </c>
      <c r="D256" s="1">
        <v>4</v>
      </c>
      <c r="E256" s="1">
        <v>299</v>
      </c>
      <c r="F256" s="1">
        <v>119.6</v>
      </c>
      <c r="G256" s="1">
        <f t="shared" si="9"/>
        <v>1076.4000000000001</v>
      </c>
      <c r="H256" s="1">
        <v>197</v>
      </c>
      <c r="I256" s="1">
        <f t="shared" si="10"/>
        <v>288.40000000000009</v>
      </c>
      <c r="J256" t="str">
        <f>IF(AND(COUNTIF(Products!A:A,C256)=1,E256=VLOOKUP(C256,Products!A:G,6,FALSE),H256=VLOOKUP(C256,Products!A:G,7,FALSE)),"OK","ERROR")</f>
        <v>OK</v>
      </c>
      <c r="K256" t="str">
        <f t="shared" si="11"/>
        <v>OK</v>
      </c>
    </row>
    <row r="257" spans="1:11">
      <c r="A257" s="1" t="s">
        <v>4569</v>
      </c>
      <c r="B257" s="1" t="s">
        <v>2069</v>
      </c>
      <c r="C257" s="1" t="s">
        <v>1774</v>
      </c>
      <c r="D257" s="1">
        <v>1</v>
      </c>
      <c r="E257" s="1">
        <v>499</v>
      </c>
      <c r="F257" s="1">
        <v>24.95</v>
      </c>
      <c r="G257" s="1">
        <f t="shared" si="9"/>
        <v>474.05</v>
      </c>
      <c r="H257" s="1">
        <v>280</v>
      </c>
      <c r="I257" s="1">
        <f t="shared" si="10"/>
        <v>194.05</v>
      </c>
      <c r="J257" t="str">
        <f>IF(AND(COUNTIF(Products!A:A,C257)=1,E257=VLOOKUP(C257,Products!A:G,6,FALSE),H257=VLOOKUP(C257,Products!A:G,7,FALSE)),"OK","ERROR")</f>
        <v>OK</v>
      </c>
      <c r="K257" t="str">
        <f t="shared" si="11"/>
        <v>OK</v>
      </c>
    </row>
    <row r="258" spans="1:11">
      <c r="A258" s="1" t="s">
        <v>4570</v>
      </c>
      <c r="B258" s="1" t="s">
        <v>2070</v>
      </c>
      <c r="C258" s="1" t="s">
        <v>1702</v>
      </c>
      <c r="D258" s="1">
        <v>3</v>
      </c>
      <c r="E258" s="1">
        <v>4999</v>
      </c>
      <c r="F258" s="1">
        <v>0</v>
      </c>
      <c r="G258" s="1">
        <f t="shared" si="9"/>
        <v>14997</v>
      </c>
      <c r="H258" s="1">
        <v>3572</v>
      </c>
      <c r="I258" s="1">
        <f t="shared" si="10"/>
        <v>4281</v>
      </c>
      <c r="J258" t="str">
        <f>IF(AND(COUNTIF(Products!A:A,C258)=1,E258=VLOOKUP(C258,Products!A:G,6,FALSE),H258=VLOOKUP(C258,Products!A:G,7,FALSE)),"OK","ERROR")</f>
        <v>OK</v>
      </c>
      <c r="K258" t="str">
        <f t="shared" si="11"/>
        <v>OK</v>
      </c>
    </row>
    <row r="259" spans="1:11">
      <c r="A259" s="1" t="s">
        <v>4571</v>
      </c>
      <c r="B259" s="1" t="s">
        <v>2071</v>
      </c>
      <c r="C259" s="1" t="s">
        <v>1747</v>
      </c>
      <c r="D259" s="1">
        <v>1</v>
      </c>
      <c r="E259" s="1">
        <v>999</v>
      </c>
      <c r="F259" s="1">
        <v>0</v>
      </c>
      <c r="G259" s="1">
        <f t="shared" ref="G259:G322" si="12">IFERROR(D259*E259-F259,0)</f>
        <v>999</v>
      </c>
      <c r="H259" s="1">
        <v>744</v>
      </c>
      <c r="I259" s="1">
        <f t="shared" ref="I259:I322" si="13">G259-(D259*H259)</f>
        <v>255</v>
      </c>
      <c r="J259" t="str">
        <f>IF(AND(COUNTIF(Products!A:A,C259)=1,E259=VLOOKUP(C259,Products!A:G,6,FALSE),H259=VLOOKUP(C259,Products!A:G,7,FALSE)),"OK","ERROR")</f>
        <v>OK</v>
      </c>
      <c r="K259" t="str">
        <f t="shared" ref="K259:K322" si="14">IF(I259=G259-(D259*H259),"OK","ERROR")</f>
        <v>OK</v>
      </c>
    </row>
    <row r="260" spans="1:11">
      <c r="A260" s="1" t="s">
        <v>4572</v>
      </c>
      <c r="B260" s="1" t="s">
        <v>2072</v>
      </c>
      <c r="C260" s="1" t="s">
        <v>1785</v>
      </c>
      <c r="D260" s="1">
        <v>2</v>
      </c>
      <c r="E260" s="1">
        <v>2999</v>
      </c>
      <c r="F260" s="1">
        <v>899.7</v>
      </c>
      <c r="G260" s="1">
        <f t="shared" si="12"/>
        <v>5098.3</v>
      </c>
      <c r="H260" s="1">
        <v>2453</v>
      </c>
      <c r="I260" s="1">
        <f t="shared" si="13"/>
        <v>192.30000000000018</v>
      </c>
      <c r="J260" t="str">
        <f>IF(AND(COUNTIF(Products!A:A,C260)=1,E260=VLOOKUP(C260,Products!A:G,6,FALSE),H260=VLOOKUP(C260,Products!A:G,7,FALSE)),"OK","ERROR")</f>
        <v>OK</v>
      </c>
      <c r="K260" t="str">
        <f t="shared" si="14"/>
        <v>OK</v>
      </c>
    </row>
    <row r="261" spans="1:11">
      <c r="A261" s="1" t="s">
        <v>4573</v>
      </c>
      <c r="B261" s="1" t="s">
        <v>2073</v>
      </c>
      <c r="C261" s="1" t="s">
        <v>1789</v>
      </c>
      <c r="D261" s="1">
        <v>1</v>
      </c>
      <c r="E261" s="1">
        <v>999</v>
      </c>
      <c r="F261" s="1">
        <v>49.95</v>
      </c>
      <c r="G261" s="1">
        <f t="shared" si="12"/>
        <v>949.05</v>
      </c>
      <c r="H261" s="1">
        <v>727</v>
      </c>
      <c r="I261" s="1">
        <f t="shared" si="13"/>
        <v>222.04999999999995</v>
      </c>
      <c r="J261" t="str">
        <f>IF(AND(COUNTIF(Products!A:A,C261)=1,E261=VLOOKUP(C261,Products!A:G,6,FALSE),H261=VLOOKUP(C261,Products!A:G,7,FALSE)),"OK","ERROR")</f>
        <v>OK</v>
      </c>
      <c r="K261" t="str">
        <f t="shared" si="14"/>
        <v>OK</v>
      </c>
    </row>
    <row r="262" spans="1:11">
      <c r="A262" s="1" t="s">
        <v>4574</v>
      </c>
      <c r="B262" s="1" t="s">
        <v>2074</v>
      </c>
      <c r="C262" s="1" t="s">
        <v>1752</v>
      </c>
      <c r="D262" s="1">
        <v>4</v>
      </c>
      <c r="E262" s="1">
        <v>2999</v>
      </c>
      <c r="F262" s="1">
        <v>0</v>
      </c>
      <c r="G262" s="1">
        <f t="shared" si="12"/>
        <v>11996</v>
      </c>
      <c r="H262" s="1">
        <v>1877</v>
      </c>
      <c r="I262" s="1">
        <f t="shared" si="13"/>
        <v>4488</v>
      </c>
      <c r="J262" t="str">
        <f>IF(AND(COUNTIF(Products!A:A,C262)=1,E262=VLOOKUP(C262,Products!A:G,6,FALSE),H262=VLOOKUP(C262,Products!A:G,7,FALSE)),"OK","ERROR")</f>
        <v>OK</v>
      </c>
      <c r="K262" t="str">
        <f t="shared" si="14"/>
        <v>OK</v>
      </c>
    </row>
    <row r="263" spans="1:11">
      <c r="A263" s="1" t="s">
        <v>4575</v>
      </c>
      <c r="B263" s="1" t="s">
        <v>2075</v>
      </c>
      <c r="C263" s="1" t="s">
        <v>1670</v>
      </c>
      <c r="D263" s="1">
        <v>4</v>
      </c>
      <c r="E263" s="1">
        <v>599</v>
      </c>
      <c r="F263" s="1">
        <v>0</v>
      </c>
      <c r="G263" s="1">
        <f t="shared" si="12"/>
        <v>2396</v>
      </c>
      <c r="H263" s="1">
        <v>426</v>
      </c>
      <c r="I263" s="1">
        <f t="shared" si="13"/>
        <v>692</v>
      </c>
      <c r="J263" t="str">
        <f>IF(AND(COUNTIF(Products!A:A,C263)=1,E263=VLOOKUP(C263,Products!A:G,6,FALSE),H263=VLOOKUP(C263,Products!A:G,7,FALSE)),"OK","ERROR")</f>
        <v>OK</v>
      </c>
      <c r="K263" t="str">
        <f t="shared" si="14"/>
        <v>OK</v>
      </c>
    </row>
    <row r="264" spans="1:11">
      <c r="A264" s="1" t="s">
        <v>4576</v>
      </c>
      <c r="B264" s="1" t="s">
        <v>2076</v>
      </c>
      <c r="C264" s="1" t="s">
        <v>1733</v>
      </c>
      <c r="D264" s="1">
        <v>1</v>
      </c>
      <c r="E264" s="1">
        <v>799</v>
      </c>
      <c r="F264" s="1">
        <v>119.85</v>
      </c>
      <c r="G264" s="1">
        <f t="shared" si="12"/>
        <v>679.15</v>
      </c>
      <c r="H264" s="1">
        <v>538</v>
      </c>
      <c r="I264" s="1">
        <f t="shared" si="13"/>
        <v>141.14999999999998</v>
      </c>
      <c r="J264" t="str">
        <f>IF(AND(COUNTIF(Products!A:A,C264)=1,E264=VLOOKUP(C264,Products!A:G,6,FALSE),H264=VLOOKUP(C264,Products!A:G,7,FALSE)),"OK","ERROR")</f>
        <v>OK</v>
      </c>
      <c r="K264" t="str">
        <f t="shared" si="14"/>
        <v>OK</v>
      </c>
    </row>
    <row r="265" spans="1:11">
      <c r="A265" s="1" t="s">
        <v>4577</v>
      </c>
      <c r="B265" s="1" t="s">
        <v>2077</v>
      </c>
      <c r="C265" s="1" t="s">
        <v>1720</v>
      </c>
      <c r="D265" s="1">
        <v>1</v>
      </c>
      <c r="E265" s="1">
        <v>999</v>
      </c>
      <c r="F265" s="1">
        <v>199.8</v>
      </c>
      <c r="G265" s="1">
        <f t="shared" si="12"/>
        <v>799.2</v>
      </c>
      <c r="H265" s="1">
        <v>573</v>
      </c>
      <c r="I265" s="1">
        <f t="shared" si="13"/>
        <v>226.20000000000005</v>
      </c>
      <c r="J265" t="str">
        <f>IF(AND(COUNTIF(Products!A:A,C265)=1,E265=VLOOKUP(C265,Products!A:G,6,FALSE),H265=VLOOKUP(C265,Products!A:G,7,FALSE)),"OK","ERROR")</f>
        <v>OK</v>
      </c>
      <c r="K265" t="str">
        <f t="shared" si="14"/>
        <v>OK</v>
      </c>
    </row>
    <row r="266" spans="1:11">
      <c r="A266" s="1" t="s">
        <v>4578</v>
      </c>
      <c r="B266" s="1" t="s">
        <v>2078</v>
      </c>
      <c r="C266" s="1" t="s">
        <v>1673</v>
      </c>
      <c r="D266" s="1">
        <v>2</v>
      </c>
      <c r="E266" s="1">
        <v>399</v>
      </c>
      <c r="F266" s="1">
        <v>159.6</v>
      </c>
      <c r="G266" s="1">
        <f t="shared" si="12"/>
        <v>638.4</v>
      </c>
      <c r="H266" s="1">
        <v>221</v>
      </c>
      <c r="I266" s="1">
        <f t="shared" si="13"/>
        <v>196.39999999999998</v>
      </c>
      <c r="J266" t="str">
        <f>IF(AND(COUNTIF(Products!A:A,C266)=1,E266=VLOOKUP(C266,Products!A:G,6,FALSE),H266=VLOOKUP(C266,Products!A:G,7,FALSE)),"OK","ERROR")</f>
        <v>OK</v>
      </c>
      <c r="K266" t="str">
        <f t="shared" si="14"/>
        <v>OK</v>
      </c>
    </row>
    <row r="267" spans="1:11">
      <c r="A267" s="1" t="s">
        <v>4579</v>
      </c>
      <c r="B267" s="1" t="s">
        <v>2079</v>
      </c>
      <c r="C267" s="1" t="s">
        <v>1743</v>
      </c>
      <c r="D267" s="1">
        <v>1</v>
      </c>
      <c r="E267" s="1">
        <v>299</v>
      </c>
      <c r="F267" s="1">
        <v>59.8</v>
      </c>
      <c r="G267" s="1">
        <f t="shared" si="12"/>
        <v>239.2</v>
      </c>
      <c r="H267" s="1">
        <v>188</v>
      </c>
      <c r="I267" s="1">
        <f t="shared" si="13"/>
        <v>51.199999999999989</v>
      </c>
      <c r="J267" t="str">
        <f>IF(AND(COUNTIF(Products!A:A,C267)=1,E267=VLOOKUP(C267,Products!A:G,6,FALSE),H267=VLOOKUP(C267,Products!A:G,7,FALSE)),"OK","ERROR")</f>
        <v>OK</v>
      </c>
      <c r="K267" t="str">
        <f t="shared" si="14"/>
        <v>OK</v>
      </c>
    </row>
    <row r="268" spans="1:11">
      <c r="A268" s="1" t="s">
        <v>4580</v>
      </c>
      <c r="B268" s="1" t="s">
        <v>2080</v>
      </c>
      <c r="C268" s="1" t="s">
        <v>1705</v>
      </c>
      <c r="D268" s="1">
        <v>4</v>
      </c>
      <c r="E268" s="1">
        <v>299</v>
      </c>
      <c r="F268" s="1">
        <v>179.4</v>
      </c>
      <c r="G268" s="1">
        <f t="shared" si="12"/>
        <v>1016.6</v>
      </c>
      <c r="H268" s="1">
        <v>206</v>
      </c>
      <c r="I268" s="1">
        <f t="shared" si="13"/>
        <v>192.60000000000002</v>
      </c>
      <c r="J268" t="str">
        <f>IF(AND(COUNTIF(Products!A:A,C268)=1,E268=VLOOKUP(C268,Products!A:G,6,FALSE),H268=VLOOKUP(C268,Products!A:G,7,FALSE)),"OK","ERROR")</f>
        <v>OK</v>
      </c>
      <c r="K268" t="str">
        <f t="shared" si="14"/>
        <v>OK</v>
      </c>
    </row>
    <row r="269" spans="1:11">
      <c r="A269" s="1" t="s">
        <v>4581</v>
      </c>
      <c r="B269" s="1" t="s">
        <v>2081</v>
      </c>
      <c r="C269" s="1" t="s">
        <v>1705</v>
      </c>
      <c r="D269" s="1">
        <v>2</v>
      </c>
      <c r="E269" s="1">
        <v>299</v>
      </c>
      <c r="F269" s="1">
        <v>119.6</v>
      </c>
      <c r="G269" s="1">
        <f t="shared" si="12"/>
        <v>478.4</v>
      </c>
      <c r="H269" s="1">
        <v>206</v>
      </c>
      <c r="I269" s="1">
        <f t="shared" si="13"/>
        <v>66.399999999999977</v>
      </c>
      <c r="J269" t="str">
        <f>IF(AND(COUNTIF(Products!A:A,C269)=1,E269=VLOOKUP(C269,Products!A:G,6,FALSE),H269=VLOOKUP(C269,Products!A:G,7,FALSE)),"OK","ERROR")</f>
        <v>OK</v>
      </c>
      <c r="K269" t="str">
        <f t="shared" si="14"/>
        <v>OK</v>
      </c>
    </row>
    <row r="270" spans="1:11">
      <c r="A270" s="1" t="s">
        <v>4582</v>
      </c>
      <c r="B270" s="1" t="s">
        <v>2082</v>
      </c>
      <c r="C270" s="1" t="s">
        <v>1789</v>
      </c>
      <c r="D270" s="1">
        <v>3</v>
      </c>
      <c r="E270" s="1">
        <v>999</v>
      </c>
      <c r="F270" s="1">
        <v>149.85</v>
      </c>
      <c r="G270" s="1">
        <f t="shared" si="12"/>
        <v>2847.15</v>
      </c>
      <c r="H270" s="1">
        <v>727</v>
      </c>
      <c r="I270" s="1">
        <f t="shared" si="13"/>
        <v>666.15000000000009</v>
      </c>
      <c r="J270" t="str">
        <f>IF(AND(COUNTIF(Products!A:A,C270)=1,E270=VLOOKUP(C270,Products!A:G,6,FALSE),H270=VLOOKUP(C270,Products!A:G,7,FALSE)),"OK","ERROR")</f>
        <v>OK</v>
      </c>
      <c r="K270" t="str">
        <f t="shared" si="14"/>
        <v>OK</v>
      </c>
    </row>
    <row r="271" spans="1:11">
      <c r="A271" s="1" t="s">
        <v>4583</v>
      </c>
      <c r="B271" s="1" t="s">
        <v>2083</v>
      </c>
      <c r="C271" s="1" t="s">
        <v>1762</v>
      </c>
      <c r="D271" s="1">
        <v>3</v>
      </c>
      <c r="E271" s="1">
        <v>999</v>
      </c>
      <c r="F271" s="1">
        <v>0</v>
      </c>
      <c r="G271" s="1">
        <f t="shared" si="12"/>
        <v>2997</v>
      </c>
      <c r="H271" s="1">
        <v>818</v>
      </c>
      <c r="I271" s="1">
        <f t="shared" si="13"/>
        <v>543</v>
      </c>
      <c r="J271" t="str">
        <f>IF(AND(COUNTIF(Products!A:A,C271)=1,E271=VLOOKUP(C271,Products!A:G,6,FALSE),H271=VLOOKUP(C271,Products!A:G,7,FALSE)),"OK","ERROR")</f>
        <v>OK</v>
      </c>
      <c r="K271" t="str">
        <f t="shared" si="14"/>
        <v>OK</v>
      </c>
    </row>
    <row r="272" spans="1:11">
      <c r="A272" s="1" t="s">
        <v>4584</v>
      </c>
      <c r="B272" s="1" t="s">
        <v>2084</v>
      </c>
      <c r="C272" s="1" t="s">
        <v>1696</v>
      </c>
      <c r="D272" s="1">
        <v>2</v>
      </c>
      <c r="E272" s="1">
        <v>799</v>
      </c>
      <c r="F272" s="1">
        <v>399.5</v>
      </c>
      <c r="G272" s="1">
        <f t="shared" si="12"/>
        <v>1198.5</v>
      </c>
      <c r="H272" s="1">
        <v>613</v>
      </c>
      <c r="I272" s="1">
        <f t="shared" si="13"/>
        <v>-27.5</v>
      </c>
      <c r="J272" t="str">
        <f>IF(AND(COUNTIF(Products!A:A,C272)=1,E272=VLOOKUP(C272,Products!A:G,6,FALSE),H272=VLOOKUP(C272,Products!A:G,7,FALSE)),"OK","ERROR")</f>
        <v>OK</v>
      </c>
      <c r="K272" t="str">
        <f t="shared" si="14"/>
        <v>OK</v>
      </c>
    </row>
    <row r="273" spans="1:11">
      <c r="A273" s="1" t="s">
        <v>4585</v>
      </c>
      <c r="B273" s="1" t="s">
        <v>2085</v>
      </c>
      <c r="C273" s="1" t="s">
        <v>1747</v>
      </c>
      <c r="D273" s="1">
        <v>2</v>
      </c>
      <c r="E273" s="1">
        <v>999</v>
      </c>
      <c r="F273" s="1">
        <v>0</v>
      </c>
      <c r="G273" s="1">
        <f t="shared" si="12"/>
        <v>1998</v>
      </c>
      <c r="H273" s="1">
        <v>744</v>
      </c>
      <c r="I273" s="1">
        <f t="shared" si="13"/>
        <v>510</v>
      </c>
      <c r="J273" t="str">
        <f>IF(AND(COUNTIF(Products!A:A,C273)=1,E273=VLOOKUP(C273,Products!A:G,6,FALSE),H273=VLOOKUP(C273,Products!A:G,7,FALSE)),"OK","ERROR")</f>
        <v>OK</v>
      </c>
      <c r="K273" t="str">
        <f t="shared" si="14"/>
        <v>OK</v>
      </c>
    </row>
    <row r="274" spans="1:11">
      <c r="A274" s="1" t="s">
        <v>4586</v>
      </c>
      <c r="B274" s="1" t="s">
        <v>2086</v>
      </c>
      <c r="C274" s="1" t="s">
        <v>1670</v>
      </c>
      <c r="D274" s="1">
        <v>1</v>
      </c>
      <c r="E274" s="1">
        <v>599</v>
      </c>
      <c r="F274" s="1">
        <v>59.9</v>
      </c>
      <c r="G274" s="1">
        <f t="shared" si="12"/>
        <v>539.1</v>
      </c>
      <c r="H274" s="1">
        <v>426</v>
      </c>
      <c r="I274" s="1">
        <f t="shared" si="13"/>
        <v>113.10000000000002</v>
      </c>
      <c r="J274" t="str">
        <f>IF(AND(COUNTIF(Products!A:A,C274)=1,E274=VLOOKUP(C274,Products!A:G,6,FALSE),H274=VLOOKUP(C274,Products!A:G,7,FALSE)),"OK","ERROR")</f>
        <v>OK</v>
      </c>
      <c r="K274" t="str">
        <f t="shared" si="14"/>
        <v>OK</v>
      </c>
    </row>
    <row r="275" spans="1:11">
      <c r="A275" s="1" t="s">
        <v>4587</v>
      </c>
      <c r="B275" s="1" t="s">
        <v>2087</v>
      </c>
      <c r="C275" s="1" t="s">
        <v>1733</v>
      </c>
      <c r="D275" s="1">
        <v>1</v>
      </c>
      <c r="E275" s="1">
        <v>799</v>
      </c>
      <c r="F275" s="1">
        <v>39.950000000000003</v>
      </c>
      <c r="G275" s="1">
        <f t="shared" si="12"/>
        <v>759.05</v>
      </c>
      <c r="H275" s="1">
        <v>538</v>
      </c>
      <c r="I275" s="1">
        <f t="shared" si="13"/>
        <v>221.04999999999995</v>
      </c>
      <c r="J275" t="str">
        <f>IF(AND(COUNTIF(Products!A:A,C275)=1,E275=VLOOKUP(C275,Products!A:G,6,FALSE),H275=VLOOKUP(C275,Products!A:G,7,FALSE)),"OK","ERROR")</f>
        <v>OK</v>
      </c>
      <c r="K275" t="str">
        <f t="shared" si="14"/>
        <v>OK</v>
      </c>
    </row>
    <row r="276" spans="1:11">
      <c r="A276" s="1" t="s">
        <v>4588</v>
      </c>
      <c r="B276" s="1" t="s">
        <v>2088</v>
      </c>
      <c r="C276" s="1" t="s">
        <v>1757</v>
      </c>
      <c r="D276" s="1">
        <v>2</v>
      </c>
      <c r="E276" s="1">
        <v>999</v>
      </c>
      <c r="F276" s="1">
        <v>299.7</v>
      </c>
      <c r="G276" s="1">
        <f t="shared" si="12"/>
        <v>1698.3</v>
      </c>
      <c r="H276" s="1">
        <v>611</v>
      </c>
      <c r="I276" s="1">
        <f t="shared" si="13"/>
        <v>476.29999999999995</v>
      </c>
      <c r="J276" t="str">
        <f>IF(AND(COUNTIF(Products!A:A,C276)=1,E276=VLOOKUP(C276,Products!A:G,6,FALSE),H276=VLOOKUP(C276,Products!A:G,7,FALSE)),"OK","ERROR")</f>
        <v>OK</v>
      </c>
      <c r="K276" t="str">
        <f t="shared" si="14"/>
        <v>OK</v>
      </c>
    </row>
    <row r="277" spans="1:11">
      <c r="A277" s="1" t="s">
        <v>4589</v>
      </c>
      <c r="B277" s="1" t="s">
        <v>2089</v>
      </c>
      <c r="C277" s="1" t="s">
        <v>1699</v>
      </c>
      <c r="D277" s="1">
        <v>1</v>
      </c>
      <c r="E277" s="1">
        <v>999</v>
      </c>
      <c r="F277" s="1">
        <v>249.75</v>
      </c>
      <c r="G277" s="1">
        <f t="shared" si="12"/>
        <v>749.25</v>
      </c>
      <c r="H277" s="1">
        <v>693</v>
      </c>
      <c r="I277" s="1">
        <f t="shared" si="13"/>
        <v>56.25</v>
      </c>
      <c r="J277" t="str">
        <f>IF(AND(COUNTIF(Products!A:A,C277)=1,E277=VLOOKUP(C277,Products!A:G,6,FALSE),H277=VLOOKUP(C277,Products!A:G,7,FALSE)),"OK","ERROR")</f>
        <v>OK</v>
      </c>
      <c r="K277" t="str">
        <f t="shared" si="14"/>
        <v>OK</v>
      </c>
    </row>
    <row r="278" spans="1:11">
      <c r="A278" s="1" t="s">
        <v>4590</v>
      </c>
      <c r="B278" s="1" t="s">
        <v>2090</v>
      </c>
      <c r="C278" s="1" t="s">
        <v>1690</v>
      </c>
      <c r="D278" s="1">
        <v>2</v>
      </c>
      <c r="E278" s="1">
        <v>6999</v>
      </c>
      <c r="F278" s="1">
        <v>699.9</v>
      </c>
      <c r="G278" s="1">
        <f t="shared" si="12"/>
        <v>13298.1</v>
      </c>
      <c r="H278" s="1">
        <v>4046</v>
      </c>
      <c r="I278" s="1">
        <f t="shared" si="13"/>
        <v>5206.1000000000004</v>
      </c>
      <c r="J278" t="str">
        <f>IF(AND(COUNTIF(Products!A:A,C278)=1,E278=VLOOKUP(C278,Products!A:G,6,FALSE),H278=VLOOKUP(C278,Products!A:G,7,FALSE)),"OK","ERROR")</f>
        <v>OK</v>
      </c>
      <c r="K278" t="str">
        <f t="shared" si="14"/>
        <v>OK</v>
      </c>
    </row>
    <row r="279" spans="1:11">
      <c r="A279" s="1" t="s">
        <v>4591</v>
      </c>
      <c r="B279" s="1" t="s">
        <v>2091</v>
      </c>
      <c r="C279" s="1" t="s">
        <v>1787</v>
      </c>
      <c r="D279" s="1">
        <v>1</v>
      </c>
      <c r="E279" s="1">
        <v>8999</v>
      </c>
      <c r="F279" s="1">
        <v>449.95</v>
      </c>
      <c r="G279" s="1">
        <f t="shared" si="12"/>
        <v>8549.0499999999993</v>
      </c>
      <c r="H279" s="1">
        <v>5811</v>
      </c>
      <c r="I279" s="1">
        <f t="shared" si="13"/>
        <v>2738.0499999999993</v>
      </c>
      <c r="J279" t="str">
        <f>IF(AND(COUNTIF(Products!A:A,C279)=1,E279=VLOOKUP(C279,Products!A:G,6,FALSE),H279=VLOOKUP(C279,Products!A:G,7,FALSE)),"OK","ERROR")</f>
        <v>OK</v>
      </c>
      <c r="K279" t="str">
        <f t="shared" si="14"/>
        <v>OK</v>
      </c>
    </row>
    <row r="280" spans="1:11">
      <c r="A280" s="1" t="s">
        <v>4592</v>
      </c>
      <c r="B280" s="1" t="s">
        <v>2092</v>
      </c>
      <c r="C280" s="1" t="s">
        <v>1678</v>
      </c>
      <c r="D280" s="1">
        <v>1</v>
      </c>
      <c r="E280" s="1">
        <v>4999</v>
      </c>
      <c r="F280" s="1">
        <v>499.9</v>
      </c>
      <c r="G280" s="1">
        <f t="shared" si="12"/>
        <v>4499.1000000000004</v>
      </c>
      <c r="H280" s="1">
        <v>2853</v>
      </c>
      <c r="I280" s="1">
        <f t="shared" si="13"/>
        <v>1646.1000000000004</v>
      </c>
      <c r="J280" t="str">
        <f>IF(AND(COUNTIF(Products!A:A,C280)=1,E280=VLOOKUP(C280,Products!A:G,6,FALSE),H280=VLOOKUP(C280,Products!A:G,7,FALSE)),"OK","ERROR")</f>
        <v>OK</v>
      </c>
      <c r="K280" t="str">
        <f t="shared" si="14"/>
        <v>OK</v>
      </c>
    </row>
    <row r="281" spans="1:11">
      <c r="A281" s="1" t="s">
        <v>4593</v>
      </c>
      <c r="B281" s="1" t="s">
        <v>2093</v>
      </c>
      <c r="C281" s="1" t="s">
        <v>1730</v>
      </c>
      <c r="D281" s="1">
        <v>4</v>
      </c>
      <c r="E281" s="1">
        <v>1999</v>
      </c>
      <c r="F281" s="1">
        <v>799.6</v>
      </c>
      <c r="G281" s="1">
        <f t="shared" si="12"/>
        <v>7196.4</v>
      </c>
      <c r="H281" s="1">
        <v>1398</v>
      </c>
      <c r="I281" s="1">
        <f t="shared" si="13"/>
        <v>1604.3999999999996</v>
      </c>
      <c r="J281" t="str">
        <f>IF(AND(COUNTIF(Products!A:A,C281)=1,E281=VLOOKUP(C281,Products!A:G,6,FALSE),H281=VLOOKUP(C281,Products!A:G,7,FALSE)),"OK","ERROR")</f>
        <v>OK</v>
      </c>
      <c r="K281" t="str">
        <f t="shared" si="14"/>
        <v>OK</v>
      </c>
    </row>
    <row r="282" spans="1:11">
      <c r="A282" s="1" t="s">
        <v>4594</v>
      </c>
      <c r="B282" s="1" t="s">
        <v>2094</v>
      </c>
      <c r="C282" s="1" t="s">
        <v>1756</v>
      </c>
      <c r="D282" s="1">
        <v>1</v>
      </c>
      <c r="E282" s="1">
        <v>299</v>
      </c>
      <c r="F282" s="1">
        <v>0</v>
      </c>
      <c r="G282" s="1">
        <f t="shared" si="12"/>
        <v>299</v>
      </c>
      <c r="H282" s="1">
        <v>223</v>
      </c>
      <c r="I282" s="1">
        <f t="shared" si="13"/>
        <v>76</v>
      </c>
      <c r="J282" t="str">
        <f>IF(AND(COUNTIF(Products!A:A,C282)=1,E282=VLOOKUP(C282,Products!A:G,6,FALSE),H282=VLOOKUP(C282,Products!A:G,7,FALSE)),"OK","ERROR")</f>
        <v>OK</v>
      </c>
      <c r="K282" t="str">
        <f t="shared" si="14"/>
        <v>OK</v>
      </c>
    </row>
    <row r="283" spans="1:11">
      <c r="A283" s="1" t="s">
        <v>4595</v>
      </c>
      <c r="B283" s="1" t="s">
        <v>2095</v>
      </c>
      <c r="C283" s="1" t="s">
        <v>1701</v>
      </c>
      <c r="D283" s="1">
        <v>2</v>
      </c>
      <c r="E283" s="1">
        <v>1299</v>
      </c>
      <c r="F283" s="1">
        <v>519.6</v>
      </c>
      <c r="G283" s="1">
        <f t="shared" si="12"/>
        <v>2078.4</v>
      </c>
      <c r="H283" s="1">
        <v>969</v>
      </c>
      <c r="I283" s="1">
        <f t="shared" si="13"/>
        <v>140.40000000000009</v>
      </c>
      <c r="J283" t="str">
        <f>IF(AND(COUNTIF(Products!A:A,C283)=1,E283=VLOOKUP(C283,Products!A:G,6,FALSE),H283=VLOOKUP(C283,Products!A:G,7,FALSE)),"OK","ERROR")</f>
        <v>OK</v>
      </c>
      <c r="K283" t="str">
        <f t="shared" si="14"/>
        <v>OK</v>
      </c>
    </row>
    <row r="284" spans="1:11">
      <c r="A284" s="1" t="s">
        <v>4596</v>
      </c>
      <c r="B284" s="1" t="s">
        <v>2096</v>
      </c>
      <c r="C284" s="1" t="s">
        <v>1685</v>
      </c>
      <c r="D284" s="1">
        <v>4</v>
      </c>
      <c r="E284" s="1">
        <v>2499</v>
      </c>
      <c r="F284" s="1">
        <v>1999.2</v>
      </c>
      <c r="G284" s="1">
        <f t="shared" si="12"/>
        <v>7996.8</v>
      </c>
      <c r="H284" s="1">
        <v>1599</v>
      </c>
      <c r="I284" s="1">
        <f t="shared" si="13"/>
        <v>1600.8000000000002</v>
      </c>
      <c r="J284" t="str">
        <f>IF(AND(COUNTIF(Products!A:A,C284)=1,E284=VLOOKUP(C284,Products!A:G,6,FALSE),H284=VLOOKUP(C284,Products!A:G,7,FALSE)),"OK","ERROR")</f>
        <v>OK</v>
      </c>
      <c r="K284" t="str">
        <f t="shared" si="14"/>
        <v>OK</v>
      </c>
    </row>
    <row r="285" spans="1:11">
      <c r="A285" s="1" t="s">
        <v>4597</v>
      </c>
      <c r="B285" s="1" t="s">
        <v>2097</v>
      </c>
      <c r="C285" s="1" t="s">
        <v>1711</v>
      </c>
      <c r="D285" s="1">
        <v>1</v>
      </c>
      <c r="E285" s="1">
        <v>1599</v>
      </c>
      <c r="F285" s="1">
        <v>0</v>
      </c>
      <c r="G285" s="1">
        <f t="shared" si="12"/>
        <v>1599</v>
      </c>
      <c r="H285" s="1">
        <v>1180</v>
      </c>
      <c r="I285" s="1">
        <f t="shared" si="13"/>
        <v>419</v>
      </c>
      <c r="J285" t="str">
        <f>IF(AND(COUNTIF(Products!A:A,C285)=1,E285=VLOOKUP(C285,Products!A:G,6,FALSE),H285=VLOOKUP(C285,Products!A:G,7,FALSE)),"OK","ERROR")</f>
        <v>OK</v>
      </c>
      <c r="K285" t="str">
        <f t="shared" si="14"/>
        <v>OK</v>
      </c>
    </row>
    <row r="286" spans="1:11">
      <c r="A286" s="1" t="s">
        <v>4598</v>
      </c>
      <c r="B286" s="1" t="s">
        <v>2098</v>
      </c>
      <c r="C286" s="1" t="s">
        <v>1693</v>
      </c>
      <c r="D286" s="1">
        <v>1</v>
      </c>
      <c r="E286" s="1">
        <v>499</v>
      </c>
      <c r="F286" s="1">
        <v>74.849999999999994</v>
      </c>
      <c r="G286" s="1">
        <f t="shared" si="12"/>
        <v>424.15</v>
      </c>
      <c r="H286" s="1">
        <v>391</v>
      </c>
      <c r="I286" s="1">
        <f t="shared" si="13"/>
        <v>33.149999999999977</v>
      </c>
      <c r="J286" t="str">
        <f>IF(AND(COUNTIF(Products!A:A,C286)=1,E286=VLOOKUP(C286,Products!A:G,6,FALSE),H286=VLOOKUP(C286,Products!A:G,7,FALSE)),"OK","ERROR")</f>
        <v>OK</v>
      </c>
      <c r="K286" t="str">
        <f t="shared" si="14"/>
        <v>OK</v>
      </c>
    </row>
    <row r="287" spans="1:11">
      <c r="A287" s="1" t="s">
        <v>4599</v>
      </c>
      <c r="B287" s="1" t="s">
        <v>2099</v>
      </c>
      <c r="C287" s="1" t="s">
        <v>1710</v>
      </c>
      <c r="D287" s="1">
        <v>4</v>
      </c>
      <c r="E287" s="1">
        <v>3999</v>
      </c>
      <c r="F287" s="1">
        <v>1599.6</v>
      </c>
      <c r="G287" s="1">
        <f t="shared" si="12"/>
        <v>14396.4</v>
      </c>
      <c r="H287" s="1">
        <v>3007</v>
      </c>
      <c r="I287" s="1">
        <f t="shared" si="13"/>
        <v>2368.3999999999996</v>
      </c>
      <c r="J287" t="str">
        <f>IF(AND(COUNTIF(Products!A:A,C287)=1,E287=VLOOKUP(C287,Products!A:G,6,FALSE),H287=VLOOKUP(C287,Products!A:G,7,FALSE)),"OK","ERROR")</f>
        <v>OK</v>
      </c>
      <c r="K287" t="str">
        <f t="shared" si="14"/>
        <v>OK</v>
      </c>
    </row>
    <row r="288" spans="1:11">
      <c r="A288" s="1" t="s">
        <v>4600</v>
      </c>
      <c r="B288" s="1" t="s">
        <v>2100</v>
      </c>
      <c r="C288" s="1" t="s">
        <v>1690</v>
      </c>
      <c r="D288" s="1">
        <v>4</v>
      </c>
      <c r="E288" s="1">
        <v>6999</v>
      </c>
      <c r="F288" s="1">
        <v>2799.6</v>
      </c>
      <c r="G288" s="1">
        <f t="shared" si="12"/>
        <v>25196.400000000001</v>
      </c>
      <c r="H288" s="1">
        <v>4046</v>
      </c>
      <c r="I288" s="1">
        <f t="shared" si="13"/>
        <v>9012.4000000000015</v>
      </c>
      <c r="J288" t="str">
        <f>IF(AND(COUNTIF(Products!A:A,C288)=1,E288=VLOOKUP(C288,Products!A:G,6,FALSE),H288=VLOOKUP(C288,Products!A:G,7,FALSE)),"OK","ERROR")</f>
        <v>OK</v>
      </c>
      <c r="K288" t="str">
        <f t="shared" si="14"/>
        <v>OK</v>
      </c>
    </row>
    <row r="289" spans="1:11">
      <c r="A289" s="1" t="s">
        <v>4601</v>
      </c>
      <c r="B289" s="1" t="s">
        <v>2101</v>
      </c>
      <c r="C289" s="1" t="s">
        <v>1756</v>
      </c>
      <c r="D289" s="1">
        <v>4</v>
      </c>
      <c r="E289" s="1">
        <v>299</v>
      </c>
      <c r="F289" s="1">
        <v>59.8</v>
      </c>
      <c r="G289" s="1">
        <f t="shared" si="12"/>
        <v>1136.2</v>
      </c>
      <c r="H289" s="1">
        <v>223</v>
      </c>
      <c r="I289" s="1">
        <f t="shared" si="13"/>
        <v>244.20000000000005</v>
      </c>
      <c r="J289" t="str">
        <f>IF(AND(COUNTIF(Products!A:A,C289)=1,E289=VLOOKUP(C289,Products!A:G,6,FALSE),H289=VLOOKUP(C289,Products!A:G,7,FALSE)),"OK","ERROR")</f>
        <v>OK</v>
      </c>
      <c r="K289" t="str">
        <f t="shared" si="14"/>
        <v>OK</v>
      </c>
    </row>
    <row r="290" spans="1:11">
      <c r="A290" s="1" t="s">
        <v>4602</v>
      </c>
      <c r="B290" s="1" t="s">
        <v>2102</v>
      </c>
      <c r="C290" s="1" t="s">
        <v>1798</v>
      </c>
      <c r="D290" s="1">
        <v>1</v>
      </c>
      <c r="E290" s="1">
        <v>1299</v>
      </c>
      <c r="F290" s="1">
        <v>64.95</v>
      </c>
      <c r="G290" s="1">
        <f t="shared" si="12"/>
        <v>1234.05</v>
      </c>
      <c r="H290" s="1">
        <v>1025</v>
      </c>
      <c r="I290" s="1">
        <f t="shared" si="13"/>
        <v>209.04999999999995</v>
      </c>
      <c r="J290" t="str">
        <f>IF(AND(COUNTIF(Products!A:A,C290)=1,E290=VLOOKUP(C290,Products!A:G,6,FALSE),H290=VLOOKUP(C290,Products!A:G,7,FALSE)),"OK","ERROR")</f>
        <v>OK</v>
      </c>
      <c r="K290" t="str">
        <f t="shared" si="14"/>
        <v>OK</v>
      </c>
    </row>
    <row r="291" spans="1:11">
      <c r="A291" s="1" t="s">
        <v>4603</v>
      </c>
      <c r="B291" s="1" t="s">
        <v>2103</v>
      </c>
      <c r="C291" s="1" t="s">
        <v>1768</v>
      </c>
      <c r="D291" s="1">
        <v>1</v>
      </c>
      <c r="E291" s="1">
        <v>399</v>
      </c>
      <c r="F291" s="1">
        <v>19.95</v>
      </c>
      <c r="G291" s="1">
        <f t="shared" si="12"/>
        <v>379.05</v>
      </c>
      <c r="H291" s="1">
        <v>322</v>
      </c>
      <c r="I291" s="1">
        <f t="shared" si="13"/>
        <v>57.050000000000011</v>
      </c>
      <c r="J291" t="str">
        <f>IF(AND(COUNTIF(Products!A:A,C291)=1,E291=VLOOKUP(C291,Products!A:G,6,FALSE),H291=VLOOKUP(C291,Products!A:G,7,FALSE)),"OK","ERROR")</f>
        <v>OK</v>
      </c>
      <c r="K291" t="str">
        <f t="shared" si="14"/>
        <v>OK</v>
      </c>
    </row>
    <row r="292" spans="1:11">
      <c r="A292" s="1" t="s">
        <v>4604</v>
      </c>
      <c r="B292" s="1" t="s">
        <v>2104</v>
      </c>
      <c r="C292" s="1" t="s">
        <v>1799</v>
      </c>
      <c r="D292" s="1">
        <v>2</v>
      </c>
      <c r="E292" s="1">
        <v>4999</v>
      </c>
      <c r="F292" s="1">
        <v>0</v>
      </c>
      <c r="G292" s="1">
        <f t="shared" si="12"/>
        <v>9998</v>
      </c>
      <c r="H292" s="1">
        <v>3463</v>
      </c>
      <c r="I292" s="1">
        <f t="shared" si="13"/>
        <v>3072</v>
      </c>
      <c r="J292" t="str">
        <f>IF(AND(COUNTIF(Products!A:A,C292)=1,E292=VLOOKUP(C292,Products!A:G,6,FALSE),H292=VLOOKUP(C292,Products!A:G,7,FALSE)),"OK","ERROR")</f>
        <v>OK</v>
      </c>
      <c r="K292" t="str">
        <f t="shared" si="14"/>
        <v>OK</v>
      </c>
    </row>
    <row r="293" spans="1:11">
      <c r="A293" s="1" t="s">
        <v>4605</v>
      </c>
      <c r="B293" s="1" t="s">
        <v>2105</v>
      </c>
      <c r="C293" s="1" t="s">
        <v>1767</v>
      </c>
      <c r="D293" s="1">
        <v>2</v>
      </c>
      <c r="E293" s="1">
        <v>1999</v>
      </c>
      <c r="F293" s="1">
        <v>599.70000000000005</v>
      </c>
      <c r="G293" s="1">
        <f t="shared" si="12"/>
        <v>3398.3</v>
      </c>
      <c r="H293" s="1">
        <v>1338</v>
      </c>
      <c r="I293" s="1">
        <f t="shared" si="13"/>
        <v>722.30000000000018</v>
      </c>
      <c r="J293" t="str">
        <f>IF(AND(COUNTIF(Products!A:A,C293)=1,E293=VLOOKUP(C293,Products!A:G,6,FALSE),H293=VLOOKUP(C293,Products!A:G,7,FALSE)),"OK","ERROR")</f>
        <v>OK</v>
      </c>
      <c r="K293" t="str">
        <f t="shared" si="14"/>
        <v>OK</v>
      </c>
    </row>
    <row r="294" spans="1:11">
      <c r="A294" s="1" t="s">
        <v>4606</v>
      </c>
      <c r="B294" s="1" t="s">
        <v>2106</v>
      </c>
      <c r="C294" s="1" t="s">
        <v>1714</v>
      </c>
      <c r="D294" s="1">
        <v>3</v>
      </c>
      <c r="E294" s="1">
        <v>4999</v>
      </c>
      <c r="F294" s="1">
        <v>0</v>
      </c>
      <c r="G294" s="1">
        <f t="shared" si="12"/>
        <v>14997</v>
      </c>
      <c r="H294" s="1">
        <v>3985</v>
      </c>
      <c r="I294" s="1">
        <f t="shared" si="13"/>
        <v>3042</v>
      </c>
      <c r="J294" t="str">
        <f>IF(AND(COUNTIF(Products!A:A,C294)=1,E294=VLOOKUP(C294,Products!A:G,6,FALSE),H294=VLOOKUP(C294,Products!A:G,7,FALSE)),"OK","ERROR")</f>
        <v>OK</v>
      </c>
      <c r="K294" t="str">
        <f t="shared" si="14"/>
        <v>OK</v>
      </c>
    </row>
    <row r="295" spans="1:11">
      <c r="A295" s="1" t="s">
        <v>4607</v>
      </c>
      <c r="B295" s="1" t="s">
        <v>2107</v>
      </c>
      <c r="C295" s="1" t="s">
        <v>1717</v>
      </c>
      <c r="D295" s="1">
        <v>1</v>
      </c>
      <c r="E295" s="1">
        <v>399</v>
      </c>
      <c r="F295" s="1">
        <v>59.85</v>
      </c>
      <c r="G295" s="1">
        <f t="shared" si="12"/>
        <v>339.15</v>
      </c>
      <c r="H295" s="1">
        <v>226</v>
      </c>
      <c r="I295" s="1">
        <f t="shared" si="13"/>
        <v>113.14999999999998</v>
      </c>
      <c r="J295" t="str">
        <f>IF(AND(COUNTIF(Products!A:A,C295)=1,E295=VLOOKUP(C295,Products!A:G,6,FALSE),H295=VLOOKUP(C295,Products!A:G,7,FALSE)),"OK","ERROR")</f>
        <v>OK</v>
      </c>
      <c r="K295" t="str">
        <f t="shared" si="14"/>
        <v>OK</v>
      </c>
    </row>
    <row r="296" spans="1:11">
      <c r="A296" s="1" t="s">
        <v>4608</v>
      </c>
      <c r="B296" s="1" t="s">
        <v>2108</v>
      </c>
      <c r="C296" s="1" t="s">
        <v>1752</v>
      </c>
      <c r="D296" s="1">
        <v>1</v>
      </c>
      <c r="E296" s="1">
        <v>2999</v>
      </c>
      <c r="F296" s="1">
        <v>449.85</v>
      </c>
      <c r="G296" s="1">
        <f t="shared" si="12"/>
        <v>2549.15</v>
      </c>
      <c r="H296" s="1">
        <v>1877</v>
      </c>
      <c r="I296" s="1">
        <f t="shared" si="13"/>
        <v>672.15000000000009</v>
      </c>
      <c r="J296" t="str">
        <f>IF(AND(COUNTIF(Products!A:A,C296)=1,E296=VLOOKUP(C296,Products!A:G,6,FALSE),H296=VLOOKUP(C296,Products!A:G,7,FALSE)),"OK","ERROR")</f>
        <v>OK</v>
      </c>
      <c r="K296" t="str">
        <f t="shared" si="14"/>
        <v>OK</v>
      </c>
    </row>
    <row r="297" spans="1:11">
      <c r="A297" s="1" t="s">
        <v>4609</v>
      </c>
      <c r="B297" s="1" t="s">
        <v>2109</v>
      </c>
      <c r="C297" s="1" t="s">
        <v>1664</v>
      </c>
      <c r="D297" s="1">
        <v>4</v>
      </c>
      <c r="E297" s="1">
        <v>999</v>
      </c>
      <c r="F297" s="1">
        <v>399.6</v>
      </c>
      <c r="G297" s="1">
        <f t="shared" si="12"/>
        <v>3596.4</v>
      </c>
      <c r="H297" s="1">
        <v>590</v>
      </c>
      <c r="I297" s="1">
        <f t="shared" si="13"/>
        <v>1236.4000000000001</v>
      </c>
      <c r="J297" t="str">
        <f>IF(AND(COUNTIF(Products!A:A,C297)=1,E297=VLOOKUP(C297,Products!A:G,6,FALSE),H297=VLOOKUP(C297,Products!A:G,7,FALSE)),"OK","ERROR")</f>
        <v>OK</v>
      </c>
      <c r="K297" t="str">
        <f t="shared" si="14"/>
        <v>OK</v>
      </c>
    </row>
    <row r="298" spans="1:11">
      <c r="A298" s="1" t="s">
        <v>4610</v>
      </c>
      <c r="B298" s="1" t="s">
        <v>2110</v>
      </c>
      <c r="C298" s="1" t="s">
        <v>1680</v>
      </c>
      <c r="D298" s="1">
        <v>1</v>
      </c>
      <c r="E298" s="1">
        <v>2499</v>
      </c>
      <c r="F298" s="1">
        <v>499.8</v>
      </c>
      <c r="G298" s="1">
        <f t="shared" si="12"/>
        <v>1999.2</v>
      </c>
      <c r="H298" s="1">
        <v>2030</v>
      </c>
      <c r="I298" s="1">
        <f t="shared" si="13"/>
        <v>-30.799999999999955</v>
      </c>
      <c r="J298" t="str">
        <f>IF(AND(COUNTIF(Products!A:A,C298)=1,E298=VLOOKUP(C298,Products!A:G,6,FALSE),H298=VLOOKUP(C298,Products!A:G,7,FALSE)),"OK","ERROR")</f>
        <v>OK</v>
      </c>
      <c r="K298" t="str">
        <f t="shared" si="14"/>
        <v>OK</v>
      </c>
    </row>
    <row r="299" spans="1:11">
      <c r="A299" s="1" t="s">
        <v>4611</v>
      </c>
      <c r="B299" s="1" t="s">
        <v>2111</v>
      </c>
      <c r="C299" s="1" t="s">
        <v>1733</v>
      </c>
      <c r="D299" s="1">
        <v>1</v>
      </c>
      <c r="E299" s="1">
        <v>799</v>
      </c>
      <c r="F299" s="1">
        <v>39.950000000000003</v>
      </c>
      <c r="G299" s="1">
        <f t="shared" si="12"/>
        <v>759.05</v>
      </c>
      <c r="H299" s="1">
        <v>538</v>
      </c>
      <c r="I299" s="1">
        <f t="shared" si="13"/>
        <v>221.04999999999995</v>
      </c>
      <c r="J299" t="str">
        <f>IF(AND(COUNTIF(Products!A:A,C299)=1,E299=VLOOKUP(C299,Products!A:G,6,FALSE),H299=VLOOKUP(C299,Products!A:G,7,FALSE)),"OK","ERROR")</f>
        <v>OK</v>
      </c>
      <c r="K299" t="str">
        <f t="shared" si="14"/>
        <v>OK</v>
      </c>
    </row>
    <row r="300" spans="1:11">
      <c r="A300" s="1" t="s">
        <v>4612</v>
      </c>
      <c r="B300" s="1" t="s">
        <v>2112</v>
      </c>
      <c r="C300" s="1" t="s">
        <v>1748</v>
      </c>
      <c r="D300" s="1">
        <v>1</v>
      </c>
      <c r="E300" s="1">
        <v>299</v>
      </c>
      <c r="F300" s="1">
        <v>0</v>
      </c>
      <c r="G300" s="1">
        <f t="shared" si="12"/>
        <v>299</v>
      </c>
      <c r="H300" s="1">
        <v>170</v>
      </c>
      <c r="I300" s="1">
        <f t="shared" si="13"/>
        <v>129</v>
      </c>
      <c r="J300" t="str">
        <f>IF(AND(COUNTIF(Products!A:A,C300)=1,E300=VLOOKUP(C300,Products!A:G,6,FALSE),H300=VLOOKUP(C300,Products!A:G,7,FALSE)),"OK","ERROR")</f>
        <v>OK</v>
      </c>
      <c r="K300" t="str">
        <f t="shared" si="14"/>
        <v>OK</v>
      </c>
    </row>
    <row r="301" spans="1:11">
      <c r="A301" s="1" t="s">
        <v>4613</v>
      </c>
      <c r="B301" s="1" t="s">
        <v>2113</v>
      </c>
      <c r="C301" s="1" t="s">
        <v>1789</v>
      </c>
      <c r="D301" s="1">
        <v>2</v>
      </c>
      <c r="E301" s="1">
        <v>999</v>
      </c>
      <c r="F301" s="1">
        <v>99.9</v>
      </c>
      <c r="G301" s="1">
        <f t="shared" si="12"/>
        <v>1898.1</v>
      </c>
      <c r="H301" s="1">
        <v>727</v>
      </c>
      <c r="I301" s="1">
        <f t="shared" si="13"/>
        <v>444.09999999999991</v>
      </c>
      <c r="J301" t="str">
        <f>IF(AND(COUNTIF(Products!A:A,C301)=1,E301=VLOOKUP(C301,Products!A:G,6,FALSE),H301=VLOOKUP(C301,Products!A:G,7,FALSE)),"OK","ERROR")</f>
        <v>OK</v>
      </c>
      <c r="K301" t="str">
        <f t="shared" si="14"/>
        <v>OK</v>
      </c>
    </row>
    <row r="302" spans="1:11">
      <c r="A302" s="1" t="s">
        <v>4614</v>
      </c>
      <c r="B302" s="1" t="s">
        <v>2114</v>
      </c>
      <c r="C302" s="1" t="s">
        <v>1701</v>
      </c>
      <c r="D302" s="1">
        <v>3</v>
      </c>
      <c r="E302" s="1">
        <v>1299</v>
      </c>
      <c r="F302" s="1">
        <v>584.54999999999995</v>
      </c>
      <c r="G302" s="1">
        <f t="shared" si="12"/>
        <v>3312.45</v>
      </c>
      <c r="H302" s="1">
        <v>969</v>
      </c>
      <c r="I302" s="1">
        <f t="shared" si="13"/>
        <v>405.44999999999982</v>
      </c>
      <c r="J302" t="str">
        <f>IF(AND(COUNTIF(Products!A:A,C302)=1,E302=VLOOKUP(C302,Products!A:G,6,FALSE),H302=VLOOKUP(C302,Products!A:G,7,FALSE)),"OK","ERROR")</f>
        <v>OK</v>
      </c>
      <c r="K302" t="str">
        <f t="shared" si="14"/>
        <v>OK</v>
      </c>
    </row>
    <row r="303" spans="1:11">
      <c r="A303" s="1" t="s">
        <v>4615</v>
      </c>
      <c r="B303" s="1" t="s">
        <v>2115</v>
      </c>
      <c r="C303" s="1" t="s">
        <v>1722</v>
      </c>
      <c r="D303" s="1">
        <v>1</v>
      </c>
      <c r="E303" s="1">
        <v>399</v>
      </c>
      <c r="F303" s="1">
        <v>0</v>
      </c>
      <c r="G303" s="1">
        <f t="shared" si="12"/>
        <v>399</v>
      </c>
      <c r="H303" s="1">
        <v>315</v>
      </c>
      <c r="I303" s="1">
        <f t="shared" si="13"/>
        <v>84</v>
      </c>
      <c r="J303" t="str">
        <f>IF(AND(COUNTIF(Products!A:A,C303)=1,E303=VLOOKUP(C303,Products!A:G,6,FALSE),H303=VLOOKUP(C303,Products!A:G,7,FALSE)),"OK","ERROR")</f>
        <v>OK</v>
      </c>
      <c r="K303" t="str">
        <f t="shared" si="14"/>
        <v>OK</v>
      </c>
    </row>
    <row r="304" spans="1:11">
      <c r="A304" s="1" t="s">
        <v>4616</v>
      </c>
      <c r="B304" s="1" t="s">
        <v>2116</v>
      </c>
      <c r="C304" s="1" t="s">
        <v>1737</v>
      </c>
      <c r="D304" s="1">
        <v>2</v>
      </c>
      <c r="E304" s="1">
        <v>499</v>
      </c>
      <c r="F304" s="1">
        <v>0</v>
      </c>
      <c r="G304" s="1">
        <f t="shared" si="12"/>
        <v>998</v>
      </c>
      <c r="H304" s="1">
        <v>320</v>
      </c>
      <c r="I304" s="1">
        <f t="shared" si="13"/>
        <v>358</v>
      </c>
      <c r="J304" t="str">
        <f>IF(AND(COUNTIF(Products!A:A,C304)=1,E304=VLOOKUP(C304,Products!A:G,6,FALSE),H304=VLOOKUP(C304,Products!A:G,7,FALSE)),"OK","ERROR")</f>
        <v>OK</v>
      </c>
      <c r="K304" t="str">
        <f t="shared" si="14"/>
        <v>OK</v>
      </c>
    </row>
    <row r="305" spans="1:11">
      <c r="A305" s="1" t="s">
        <v>4617</v>
      </c>
      <c r="B305" s="1" t="s">
        <v>2117</v>
      </c>
      <c r="C305" s="1" t="s">
        <v>1784</v>
      </c>
      <c r="D305" s="1">
        <v>1</v>
      </c>
      <c r="E305" s="1">
        <v>2999</v>
      </c>
      <c r="F305" s="1">
        <v>0</v>
      </c>
      <c r="G305" s="1">
        <f t="shared" si="12"/>
        <v>2999</v>
      </c>
      <c r="H305" s="1">
        <v>2377</v>
      </c>
      <c r="I305" s="1">
        <f t="shared" si="13"/>
        <v>622</v>
      </c>
      <c r="J305" t="str">
        <f>IF(AND(COUNTIF(Products!A:A,C305)=1,E305=VLOOKUP(C305,Products!A:G,6,FALSE),H305=VLOOKUP(C305,Products!A:G,7,FALSE)),"OK","ERROR")</f>
        <v>OK</v>
      </c>
      <c r="K305" t="str">
        <f t="shared" si="14"/>
        <v>OK</v>
      </c>
    </row>
    <row r="306" spans="1:11">
      <c r="A306" s="1" t="s">
        <v>4618</v>
      </c>
      <c r="B306" s="1" t="s">
        <v>2118</v>
      </c>
      <c r="C306" s="1" t="s">
        <v>1695</v>
      </c>
      <c r="D306" s="1">
        <v>1</v>
      </c>
      <c r="E306" s="1">
        <v>1999</v>
      </c>
      <c r="F306" s="1">
        <v>99.95</v>
      </c>
      <c r="G306" s="1">
        <f t="shared" si="12"/>
        <v>1899.05</v>
      </c>
      <c r="H306" s="1">
        <v>1597</v>
      </c>
      <c r="I306" s="1">
        <f t="shared" si="13"/>
        <v>302.04999999999995</v>
      </c>
      <c r="J306" t="str">
        <f>IF(AND(COUNTIF(Products!A:A,C306)=1,E306=VLOOKUP(C306,Products!A:G,6,FALSE),H306=VLOOKUP(C306,Products!A:G,7,FALSE)),"OK","ERROR")</f>
        <v>OK</v>
      </c>
      <c r="K306" t="str">
        <f t="shared" si="14"/>
        <v>OK</v>
      </c>
    </row>
    <row r="307" spans="1:11">
      <c r="A307" s="1" t="s">
        <v>4619</v>
      </c>
      <c r="B307" s="1" t="s">
        <v>2119</v>
      </c>
      <c r="C307" s="1" t="s">
        <v>1752</v>
      </c>
      <c r="D307" s="1">
        <v>2</v>
      </c>
      <c r="E307" s="1">
        <v>2999</v>
      </c>
      <c r="F307" s="1">
        <v>599.79999999999995</v>
      </c>
      <c r="G307" s="1">
        <f t="shared" si="12"/>
        <v>5398.2</v>
      </c>
      <c r="H307" s="1">
        <v>1877</v>
      </c>
      <c r="I307" s="1">
        <f t="shared" si="13"/>
        <v>1644.1999999999998</v>
      </c>
      <c r="J307" t="str">
        <f>IF(AND(COUNTIF(Products!A:A,C307)=1,E307=VLOOKUP(C307,Products!A:G,6,FALSE),H307=VLOOKUP(C307,Products!A:G,7,FALSE)),"OK","ERROR")</f>
        <v>OK</v>
      </c>
      <c r="K307" t="str">
        <f t="shared" si="14"/>
        <v>OK</v>
      </c>
    </row>
    <row r="308" spans="1:11">
      <c r="A308" s="1" t="s">
        <v>4620</v>
      </c>
      <c r="B308" s="1" t="s">
        <v>2120</v>
      </c>
      <c r="C308" s="1" t="s">
        <v>1753</v>
      </c>
      <c r="D308" s="1">
        <v>2</v>
      </c>
      <c r="E308" s="1">
        <v>799</v>
      </c>
      <c r="F308" s="1">
        <v>239.7</v>
      </c>
      <c r="G308" s="1">
        <f t="shared" si="12"/>
        <v>1358.3</v>
      </c>
      <c r="H308" s="1">
        <v>445</v>
      </c>
      <c r="I308" s="1">
        <f t="shared" si="13"/>
        <v>468.29999999999995</v>
      </c>
      <c r="J308" t="str">
        <f>IF(AND(COUNTIF(Products!A:A,C308)=1,E308=VLOOKUP(C308,Products!A:G,6,FALSE),H308=VLOOKUP(C308,Products!A:G,7,FALSE)),"OK","ERROR")</f>
        <v>OK</v>
      </c>
      <c r="K308" t="str">
        <f t="shared" si="14"/>
        <v>OK</v>
      </c>
    </row>
    <row r="309" spans="1:11">
      <c r="A309" s="1" t="s">
        <v>4621</v>
      </c>
      <c r="B309" s="1" t="s">
        <v>2121</v>
      </c>
      <c r="C309" s="1" t="s">
        <v>1681</v>
      </c>
      <c r="D309" s="1">
        <v>1</v>
      </c>
      <c r="E309" s="1">
        <v>799</v>
      </c>
      <c r="F309" s="1">
        <v>0</v>
      </c>
      <c r="G309" s="1">
        <f t="shared" si="12"/>
        <v>799</v>
      </c>
      <c r="H309" s="1">
        <v>645</v>
      </c>
      <c r="I309" s="1">
        <f t="shared" si="13"/>
        <v>154</v>
      </c>
      <c r="J309" t="str">
        <f>IF(AND(COUNTIF(Products!A:A,C309)=1,E309=VLOOKUP(C309,Products!A:G,6,FALSE),H309=VLOOKUP(C309,Products!A:G,7,FALSE)),"OK","ERROR")</f>
        <v>OK</v>
      </c>
      <c r="K309" t="str">
        <f t="shared" si="14"/>
        <v>OK</v>
      </c>
    </row>
    <row r="310" spans="1:11">
      <c r="A310" s="1" t="s">
        <v>4622</v>
      </c>
      <c r="B310" s="1" t="s">
        <v>2122</v>
      </c>
      <c r="C310" s="1" t="s">
        <v>1778</v>
      </c>
      <c r="D310" s="1">
        <v>1</v>
      </c>
      <c r="E310" s="1">
        <v>499</v>
      </c>
      <c r="F310" s="1">
        <v>74.849999999999994</v>
      </c>
      <c r="G310" s="1">
        <f t="shared" si="12"/>
        <v>424.15</v>
      </c>
      <c r="H310" s="1">
        <v>323</v>
      </c>
      <c r="I310" s="1">
        <f t="shared" si="13"/>
        <v>101.14999999999998</v>
      </c>
      <c r="J310" t="str">
        <f>IF(AND(COUNTIF(Products!A:A,C310)=1,E310=VLOOKUP(C310,Products!A:G,6,FALSE),H310=VLOOKUP(C310,Products!A:G,7,FALSE)),"OK","ERROR")</f>
        <v>OK</v>
      </c>
      <c r="K310" t="str">
        <f t="shared" si="14"/>
        <v>OK</v>
      </c>
    </row>
    <row r="311" spans="1:11">
      <c r="A311" s="1" t="s">
        <v>4623</v>
      </c>
      <c r="B311" s="1" t="s">
        <v>2123</v>
      </c>
      <c r="C311" s="1" t="s">
        <v>1758</v>
      </c>
      <c r="D311" s="1">
        <v>3</v>
      </c>
      <c r="E311" s="1">
        <v>2499</v>
      </c>
      <c r="F311" s="1">
        <v>749.7</v>
      </c>
      <c r="G311" s="1">
        <f t="shared" si="12"/>
        <v>6747.3</v>
      </c>
      <c r="H311" s="1">
        <v>1632</v>
      </c>
      <c r="I311" s="1">
        <f t="shared" si="13"/>
        <v>1851.3000000000002</v>
      </c>
      <c r="J311" t="str">
        <f>IF(AND(COUNTIF(Products!A:A,C311)=1,E311=VLOOKUP(C311,Products!A:G,6,FALSE),H311=VLOOKUP(C311,Products!A:G,7,FALSE)),"OK","ERROR")</f>
        <v>OK</v>
      </c>
      <c r="K311" t="str">
        <f t="shared" si="14"/>
        <v>OK</v>
      </c>
    </row>
    <row r="312" spans="1:11">
      <c r="A312" s="1" t="s">
        <v>4624</v>
      </c>
      <c r="B312" s="1" t="s">
        <v>2124</v>
      </c>
      <c r="C312" s="1" t="s">
        <v>1681</v>
      </c>
      <c r="D312" s="1">
        <v>4</v>
      </c>
      <c r="E312" s="1">
        <v>799</v>
      </c>
      <c r="F312" s="1">
        <v>319.60000000000002</v>
      </c>
      <c r="G312" s="1">
        <f t="shared" si="12"/>
        <v>2876.4</v>
      </c>
      <c r="H312" s="1">
        <v>645</v>
      </c>
      <c r="I312" s="1">
        <f t="shared" si="13"/>
        <v>296.40000000000009</v>
      </c>
      <c r="J312" t="str">
        <f>IF(AND(COUNTIF(Products!A:A,C312)=1,E312=VLOOKUP(C312,Products!A:G,6,FALSE),H312=VLOOKUP(C312,Products!A:G,7,FALSE)),"OK","ERROR")</f>
        <v>OK</v>
      </c>
      <c r="K312" t="str">
        <f t="shared" si="14"/>
        <v>OK</v>
      </c>
    </row>
    <row r="313" spans="1:11">
      <c r="A313" s="1" t="s">
        <v>4625</v>
      </c>
      <c r="B313" s="1" t="s">
        <v>2125</v>
      </c>
      <c r="C313" s="1" t="s">
        <v>1789</v>
      </c>
      <c r="D313" s="1">
        <v>4</v>
      </c>
      <c r="E313" s="1">
        <v>999</v>
      </c>
      <c r="F313" s="1">
        <v>399.6</v>
      </c>
      <c r="G313" s="1">
        <f t="shared" si="12"/>
        <v>3596.4</v>
      </c>
      <c r="H313" s="1">
        <v>727</v>
      </c>
      <c r="I313" s="1">
        <f t="shared" si="13"/>
        <v>688.40000000000009</v>
      </c>
      <c r="J313" t="str">
        <f>IF(AND(COUNTIF(Products!A:A,C313)=1,E313=VLOOKUP(C313,Products!A:G,6,FALSE),H313=VLOOKUP(C313,Products!A:G,7,FALSE)),"OK","ERROR")</f>
        <v>OK</v>
      </c>
      <c r="K313" t="str">
        <f t="shared" si="14"/>
        <v>OK</v>
      </c>
    </row>
    <row r="314" spans="1:11">
      <c r="A314" s="1" t="s">
        <v>4626</v>
      </c>
      <c r="B314" s="1" t="s">
        <v>2126</v>
      </c>
      <c r="C314" s="1" t="s">
        <v>1737</v>
      </c>
      <c r="D314" s="1">
        <v>1</v>
      </c>
      <c r="E314" s="1">
        <v>499</v>
      </c>
      <c r="F314" s="1">
        <v>74.849999999999994</v>
      </c>
      <c r="G314" s="1">
        <f t="shared" si="12"/>
        <v>424.15</v>
      </c>
      <c r="H314" s="1">
        <v>320</v>
      </c>
      <c r="I314" s="1">
        <f t="shared" si="13"/>
        <v>104.14999999999998</v>
      </c>
      <c r="J314" t="str">
        <f>IF(AND(COUNTIF(Products!A:A,C314)=1,E314=VLOOKUP(C314,Products!A:G,6,FALSE),H314=VLOOKUP(C314,Products!A:G,7,FALSE)),"OK","ERROR")</f>
        <v>OK</v>
      </c>
      <c r="K314" t="str">
        <f t="shared" si="14"/>
        <v>OK</v>
      </c>
    </row>
    <row r="315" spans="1:11">
      <c r="A315" s="1" t="s">
        <v>4627</v>
      </c>
      <c r="B315" s="1" t="s">
        <v>2127</v>
      </c>
      <c r="C315" s="1" t="s">
        <v>1682</v>
      </c>
      <c r="D315" s="1">
        <v>1</v>
      </c>
      <c r="E315" s="1">
        <v>1599</v>
      </c>
      <c r="F315" s="1">
        <v>159.9</v>
      </c>
      <c r="G315" s="1">
        <f t="shared" si="12"/>
        <v>1439.1</v>
      </c>
      <c r="H315" s="1">
        <v>1169</v>
      </c>
      <c r="I315" s="1">
        <f t="shared" si="13"/>
        <v>270.09999999999991</v>
      </c>
      <c r="J315" t="str">
        <f>IF(AND(COUNTIF(Products!A:A,C315)=1,E315=VLOOKUP(C315,Products!A:G,6,FALSE),H315=VLOOKUP(C315,Products!A:G,7,FALSE)),"OK","ERROR")</f>
        <v>OK</v>
      </c>
      <c r="K315" t="str">
        <f t="shared" si="14"/>
        <v>OK</v>
      </c>
    </row>
    <row r="316" spans="1:11">
      <c r="A316" s="1" t="s">
        <v>4628</v>
      </c>
      <c r="B316" s="1" t="s">
        <v>2128</v>
      </c>
      <c r="C316" s="1" t="s">
        <v>1762</v>
      </c>
      <c r="D316" s="1">
        <v>3</v>
      </c>
      <c r="E316" s="1">
        <v>999</v>
      </c>
      <c r="F316" s="1">
        <v>0</v>
      </c>
      <c r="G316" s="1">
        <f t="shared" si="12"/>
        <v>2997</v>
      </c>
      <c r="H316" s="1">
        <v>818</v>
      </c>
      <c r="I316" s="1">
        <f t="shared" si="13"/>
        <v>543</v>
      </c>
      <c r="J316" t="str">
        <f>IF(AND(COUNTIF(Products!A:A,C316)=1,E316=VLOOKUP(C316,Products!A:G,6,FALSE),H316=VLOOKUP(C316,Products!A:G,7,FALSE)),"OK","ERROR")</f>
        <v>OK</v>
      </c>
      <c r="K316" t="str">
        <f t="shared" si="14"/>
        <v>OK</v>
      </c>
    </row>
    <row r="317" spans="1:11">
      <c r="A317" s="1" t="s">
        <v>4629</v>
      </c>
      <c r="B317" s="1" t="s">
        <v>2129</v>
      </c>
      <c r="C317" s="1" t="s">
        <v>1720</v>
      </c>
      <c r="D317" s="1">
        <v>3</v>
      </c>
      <c r="E317" s="1">
        <v>999</v>
      </c>
      <c r="F317" s="1">
        <v>449.55</v>
      </c>
      <c r="G317" s="1">
        <f t="shared" si="12"/>
        <v>2547.4499999999998</v>
      </c>
      <c r="H317" s="1">
        <v>573</v>
      </c>
      <c r="I317" s="1">
        <f t="shared" si="13"/>
        <v>828.44999999999982</v>
      </c>
      <c r="J317" t="str">
        <f>IF(AND(COUNTIF(Products!A:A,C317)=1,E317=VLOOKUP(C317,Products!A:G,6,FALSE),H317=VLOOKUP(C317,Products!A:G,7,FALSE)),"OK","ERROR")</f>
        <v>OK</v>
      </c>
      <c r="K317" t="str">
        <f t="shared" si="14"/>
        <v>OK</v>
      </c>
    </row>
    <row r="318" spans="1:11">
      <c r="A318" s="1" t="s">
        <v>4630</v>
      </c>
      <c r="B318" s="1" t="s">
        <v>2130</v>
      </c>
      <c r="C318" s="1" t="s">
        <v>1676</v>
      </c>
      <c r="D318" s="1">
        <v>2</v>
      </c>
      <c r="E318" s="1">
        <v>299</v>
      </c>
      <c r="F318" s="1">
        <v>89.7</v>
      </c>
      <c r="G318" s="1">
        <f t="shared" si="12"/>
        <v>508.3</v>
      </c>
      <c r="H318" s="1">
        <v>197</v>
      </c>
      <c r="I318" s="1">
        <f t="shared" si="13"/>
        <v>114.30000000000001</v>
      </c>
      <c r="J318" t="str">
        <f>IF(AND(COUNTIF(Products!A:A,C318)=1,E318=VLOOKUP(C318,Products!A:G,6,FALSE),H318=VLOOKUP(C318,Products!A:G,7,FALSE)),"OK","ERROR")</f>
        <v>OK</v>
      </c>
      <c r="K318" t="str">
        <f t="shared" si="14"/>
        <v>OK</v>
      </c>
    </row>
    <row r="319" spans="1:11">
      <c r="A319" s="1" t="s">
        <v>4631</v>
      </c>
      <c r="B319" s="1" t="s">
        <v>2131</v>
      </c>
      <c r="C319" s="1" t="s">
        <v>1699</v>
      </c>
      <c r="D319" s="1">
        <v>1</v>
      </c>
      <c r="E319" s="1">
        <v>999</v>
      </c>
      <c r="F319" s="1">
        <v>49.95</v>
      </c>
      <c r="G319" s="1">
        <f t="shared" si="12"/>
        <v>949.05</v>
      </c>
      <c r="H319" s="1">
        <v>693</v>
      </c>
      <c r="I319" s="1">
        <f t="shared" si="13"/>
        <v>256.04999999999995</v>
      </c>
      <c r="J319" t="str">
        <f>IF(AND(COUNTIF(Products!A:A,C319)=1,E319=VLOOKUP(C319,Products!A:G,6,FALSE),H319=VLOOKUP(C319,Products!A:G,7,FALSE)),"OK","ERROR")</f>
        <v>OK</v>
      </c>
      <c r="K319" t="str">
        <f t="shared" si="14"/>
        <v>OK</v>
      </c>
    </row>
    <row r="320" spans="1:11">
      <c r="A320" s="1" t="s">
        <v>4632</v>
      </c>
      <c r="B320" s="1" t="s">
        <v>2132</v>
      </c>
      <c r="C320" s="1" t="s">
        <v>1681</v>
      </c>
      <c r="D320" s="1">
        <v>1</v>
      </c>
      <c r="E320" s="1">
        <v>799</v>
      </c>
      <c r="F320" s="1">
        <v>39.950000000000003</v>
      </c>
      <c r="G320" s="1">
        <f t="shared" si="12"/>
        <v>759.05</v>
      </c>
      <c r="H320" s="1">
        <v>645</v>
      </c>
      <c r="I320" s="1">
        <f t="shared" si="13"/>
        <v>114.04999999999995</v>
      </c>
      <c r="J320" t="str">
        <f>IF(AND(COUNTIF(Products!A:A,C320)=1,E320=VLOOKUP(C320,Products!A:G,6,FALSE),H320=VLOOKUP(C320,Products!A:G,7,FALSE)),"OK","ERROR")</f>
        <v>OK</v>
      </c>
      <c r="K320" t="str">
        <f t="shared" si="14"/>
        <v>OK</v>
      </c>
    </row>
    <row r="321" spans="1:11">
      <c r="A321" s="1" t="s">
        <v>4633</v>
      </c>
      <c r="B321" s="1" t="s">
        <v>2133</v>
      </c>
      <c r="C321" s="1" t="s">
        <v>1740</v>
      </c>
      <c r="D321" s="1">
        <v>3</v>
      </c>
      <c r="E321" s="1">
        <v>4999</v>
      </c>
      <c r="F321" s="1">
        <v>1499.7</v>
      </c>
      <c r="G321" s="1">
        <f t="shared" si="12"/>
        <v>13497.3</v>
      </c>
      <c r="H321" s="1">
        <v>2912</v>
      </c>
      <c r="I321" s="1">
        <f t="shared" si="13"/>
        <v>4761.2999999999993</v>
      </c>
      <c r="J321" t="str">
        <f>IF(AND(COUNTIF(Products!A:A,C321)=1,E321=VLOOKUP(C321,Products!A:G,6,FALSE),H321=VLOOKUP(C321,Products!A:G,7,FALSE)),"OK","ERROR")</f>
        <v>OK</v>
      </c>
      <c r="K321" t="str">
        <f t="shared" si="14"/>
        <v>OK</v>
      </c>
    </row>
    <row r="322" spans="1:11">
      <c r="A322" s="1" t="s">
        <v>4634</v>
      </c>
      <c r="B322" s="1" t="s">
        <v>2134</v>
      </c>
      <c r="C322" s="1" t="s">
        <v>1756</v>
      </c>
      <c r="D322" s="1">
        <v>1</v>
      </c>
      <c r="E322" s="1">
        <v>299</v>
      </c>
      <c r="F322" s="1">
        <v>74.75</v>
      </c>
      <c r="G322" s="1">
        <f t="shared" si="12"/>
        <v>224.25</v>
      </c>
      <c r="H322" s="1">
        <v>223</v>
      </c>
      <c r="I322" s="1">
        <f t="shared" si="13"/>
        <v>1.25</v>
      </c>
      <c r="J322" t="str">
        <f>IF(AND(COUNTIF(Products!A:A,C322)=1,E322=VLOOKUP(C322,Products!A:G,6,FALSE),H322=VLOOKUP(C322,Products!A:G,7,FALSE)),"OK","ERROR")</f>
        <v>OK</v>
      </c>
      <c r="K322" t="str">
        <f t="shared" si="14"/>
        <v>OK</v>
      </c>
    </row>
    <row r="323" spans="1:11">
      <c r="A323" s="1" t="s">
        <v>4635</v>
      </c>
      <c r="B323" s="1" t="s">
        <v>2135</v>
      </c>
      <c r="C323" s="1" t="s">
        <v>1699</v>
      </c>
      <c r="D323" s="1">
        <v>2</v>
      </c>
      <c r="E323" s="1">
        <v>999</v>
      </c>
      <c r="F323" s="1">
        <v>199.8</v>
      </c>
      <c r="G323" s="1">
        <f t="shared" ref="G323:G386" si="15">IFERROR(D323*E323-F323,0)</f>
        <v>1798.2</v>
      </c>
      <c r="H323" s="1">
        <v>693</v>
      </c>
      <c r="I323" s="1">
        <f t="shared" ref="I323:I386" si="16">G323-(D323*H323)</f>
        <v>412.20000000000005</v>
      </c>
      <c r="J323" t="str">
        <f>IF(AND(COUNTIF(Products!A:A,C323)=1,E323=VLOOKUP(C323,Products!A:G,6,FALSE),H323=VLOOKUP(C323,Products!A:G,7,FALSE)),"OK","ERROR")</f>
        <v>OK</v>
      </c>
      <c r="K323" t="str">
        <f t="shared" ref="K323:K386" si="17">IF(I323=G323-(D323*H323),"OK","ERROR")</f>
        <v>OK</v>
      </c>
    </row>
    <row r="324" spans="1:11">
      <c r="A324" s="1" t="s">
        <v>4636</v>
      </c>
      <c r="B324" s="1" t="s">
        <v>2136</v>
      </c>
      <c r="C324" s="1" t="s">
        <v>1725</v>
      </c>
      <c r="D324" s="1">
        <v>1</v>
      </c>
      <c r="E324" s="1">
        <v>2499</v>
      </c>
      <c r="F324" s="1">
        <v>499.8</v>
      </c>
      <c r="G324" s="1">
        <f t="shared" si="15"/>
        <v>1999.2</v>
      </c>
      <c r="H324" s="1">
        <v>1833</v>
      </c>
      <c r="I324" s="1">
        <f t="shared" si="16"/>
        <v>166.20000000000005</v>
      </c>
      <c r="J324" t="str">
        <f>IF(AND(COUNTIF(Products!A:A,C324)=1,E324=VLOOKUP(C324,Products!A:G,6,FALSE),H324=VLOOKUP(C324,Products!A:G,7,FALSE)),"OK","ERROR")</f>
        <v>OK</v>
      </c>
      <c r="K324" t="str">
        <f t="shared" si="17"/>
        <v>OK</v>
      </c>
    </row>
    <row r="325" spans="1:11">
      <c r="A325" s="1" t="s">
        <v>4637</v>
      </c>
      <c r="B325" s="1" t="s">
        <v>2137</v>
      </c>
      <c r="C325" s="1" t="s">
        <v>1774</v>
      </c>
      <c r="D325" s="1">
        <v>1</v>
      </c>
      <c r="E325" s="1">
        <v>499</v>
      </c>
      <c r="F325" s="1">
        <v>0</v>
      </c>
      <c r="G325" s="1">
        <f t="shared" si="15"/>
        <v>499</v>
      </c>
      <c r="H325" s="1">
        <v>280</v>
      </c>
      <c r="I325" s="1">
        <f t="shared" si="16"/>
        <v>219</v>
      </c>
      <c r="J325" t="str">
        <f>IF(AND(COUNTIF(Products!A:A,C325)=1,E325=VLOOKUP(C325,Products!A:G,6,FALSE),H325=VLOOKUP(C325,Products!A:G,7,FALSE)),"OK","ERROR")</f>
        <v>OK</v>
      </c>
      <c r="K325" t="str">
        <f t="shared" si="17"/>
        <v>OK</v>
      </c>
    </row>
    <row r="326" spans="1:11">
      <c r="A326" s="1" t="s">
        <v>4638</v>
      </c>
      <c r="B326" s="1" t="s">
        <v>2138</v>
      </c>
      <c r="C326" s="1" t="s">
        <v>1797</v>
      </c>
      <c r="D326" s="1">
        <v>4</v>
      </c>
      <c r="E326" s="1">
        <v>399</v>
      </c>
      <c r="F326" s="1">
        <v>239.4</v>
      </c>
      <c r="G326" s="1">
        <f t="shared" si="15"/>
        <v>1356.6</v>
      </c>
      <c r="H326" s="1">
        <v>278</v>
      </c>
      <c r="I326" s="1">
        <f t="shared" si="16"/>
        <v>244.59999999999991</v>
      </c>
      <c r="J326" t="str">
        <f>IF(AND(COUNTIF(Products!A:A,C326)=1,E326=VLOOKUP(C326,Products!A:G,6,FALSE),H326=VLOOKUP(C326,Products!A:G,7,FALSE)),"OK","ERROR")</f>
        <v>OK</v>
      </c>
      <c r="K326" t="str">
        <f t="shared" si="17"/>
        <v>OK</v>
      </c>
    </row>
    <row r="327" spans="1:11">
      <c r="A327" s="1" t="s">
        <v>4639</v>
      </c>
      <c r="B327" s="1" t="s">
        <v>2139</v>
      </c>
      <c r="C327" s="1" t="s">
        <v>1763</v>
      </c>
      <c r="D327" s="1">
        <v>2</v>
      </c>
      <c r="E327" s="1">
        <v>999</v>
      </c>
      <c r="F327" s="1">
        <v>0</v>
      </c>
      <c r="G327" s="1">
        <f t="shared" si="15"/>
        <v>1998</v>
      </c>
      <c r="H327" s="1">
        <v>636</v>
      </c>
      <c r="I327" s="1">
        <f t="shared" si="16"/>
        <v>726</v>
      </c>
      <c r="J327" t="str">
        <f>IF(AND(COUNTIF(Products!A:A,C327)=1,E327=VLOOKUP(C327,Products!A:G,6,FALSE),H327=VLOOKUP(C327,Products!A:G,7,FALSE)),"OK","ERROR")</f>
        <v>OK</v>
      </c>
      <c r="K327" t="str">
        <f t="shared" si="17"/>
        <v>OK</v>
      </c>
    </row>
    <row r="328" spans="1:11">
      <c r="A328" s="1" t="s">
        <v>4640</v>
      </c>
      <c r="B328" s="1" t="s">
        <v>2140</v>
      </c>
      <c r="C328" s="1" t="s">
        <v>1714</v>
      </c>
      <c r="D328" s="1">
        <v>1</v>
      </c>
      <c r="E328" s="1">
        <v>4999</v>
      </c>
      <c r="F328" s="1">
        <v>499.9</v>
      </c>
      <c r="G328" s="1">
        <f t="shared" si="15"/>
        <v>4499.1000000000004</v>
      </c>
      <c r="H328" s="1">
        <v>3985</v>
      </c>
      <c r="I328" s="1">
        <f t="shared" si="16"/>
        <v>514.10000000000036</v>
      </c>
      <c r="J328" t="str">
        <f>IF(AND(COUNTIF(Products!A:A,C328)=1,E328=VLOOKUP(C328,Products!A:G,6,FALSE),H328=VLOOKUP(C328,Products!A:G,7,FALSE)),"OK","ERROR")</f>
        <v>OK</v>
      </c>
      <c r="K328" t="str">
        <f t="shared" si="17"/>
        <v>OK</v>
      </c>
    </row>
    <row r="329" spans="1:11">
      <c r="A329" s="1" t="s">
        <v>4641</v>
      </c>
      <c r="B329" s="1" t="s">
        <v>2141</v>
      </c>
      <c r="C329" s="1" t="s">
        <v>1754</v>
      </c>
      <c r="D329" s="1">
        <v>1</v>
      </c>
      <c r="E329" s="1">
        <v>399</v>
      </c>
      <c r="F329" s="1">
        <v>59.85</v>
      </c>
      <c r="G329" s="1">
        <f t="shared" si="15"/>
        <v>339.15</v>
      </c>
      <c r="H329" s="1">
        <v>252</v>
      </c>
      <c r="I329" s="1">
        <f t="shared" si="16"/>
        <v>87.149999999999977</v>
      </c>
      <c r="J329" t="str">
        <f>IF(AND(COUNTIF(Products!A:A,C329)=1,E329=VLOOKUP(C329,Products!A:G,6,FALSE),H329=VLOOKUP(C329,Products!A:G,7,FALSE)),"OK","ERROR")</f>
        <v>OK</v>
      </c>
      <c r="K329" t="str">
        <f t="shared" si="17"/>
        <v>OK</v>
      </c>
    </row>
    <row r="330" spans="1:11">
      <c r="A330" s="1" t="s">
        <v>4642</v>
      </c>
      <c r="B330" s="1" t="s">
        <v>2142</v>
      </c>
      <c r="C330" s="1" t="s">
        <v>1745</v>
      </c>
      <c r="D330" s="1">
        <v>1</v>
      </c>
      <c r="E330" s="1">
        <v>599</v>
      </c>
      <c r="F330" s="1">
        <v>0</v>
      </c>
      <c r="G330" s="1">
        <f t="shared" si="15"/>
        <v>599</v>
      </c>
      <c r="H330" s="1">
        <v>464</v>
      </c>
      <c r="I330" s="1">
        <f t="shared" si="16"/>
        <v>135</v>
      </c>
      <c r="J330" t="str">
        <f>IF(AND(COUNTIF(Products!A:A,C330)=1,E330=VLOOKUP(C330,Products!A:G,6,FALSE),H330=VLOOKUP(C330,Products!A:G,7,FALSE)),"OK","ERROR")</f>
        <v>OK</v>
      </c>
      <c r="K330" t="str">
        <f t="shared" si="17"/>
        <v>OK</v>
      </c>
    </row>
    <row r="331" spans="1:11">
      <c r="A331" s="1" t="s">
        <v>4643</v>
      </c>
      <c r="B331" s="1" t="s">
        <v>2143</v>
      </c>
      <c r="C331" s="1" t="s">
        <v>1681</v>
      </c>
      <c r="D331" s="1">
        <v>3</v>
      </c>
      <c r="E331" s="1">
        <v>799</v>
      </c>
      <c r="F331" s="1">
        <v>359.55</v>
      </c>
      <c r="G331" s="1">
        <f t="shared" si="15"/>
        <v>2037.45</v>
      </c>
      <c r="H331" s="1">
        <v>645</v>
      </c>
      <c r="I331" s="1">
        <f t="shared" si="16"/>
        <v>102.45000000000005</v>
      </c>
      <c r="J331" t="str">
        <f>IF(AND(COUNTIF(Products!A:A,C331)=1,E331=VLOOKUP(C331,Products!A:G,6,FALSE),H331=VLOOKUP(C331,Products!A:G,7,FALSE)),"OK","ERROR")</f>
        <v>OK</v>
      </c>
      <c r="K331" t="str">
        <f t="shared" si="17"/>
        <v>OK</v>
      </c>
    </row>
    <row r="332" spans="1:11">
      <c r="A332" s="1" t="s">
        <v>4644</v>
      </c>
      <c r="B332" s="1" t="s">
        <v>2144</v>
      </c>
      <c r="C332" s="1" t="s">
        <v>1720</v>
      </c>
      <c r="D332" s="1">
        <v>3</v>
      </c>
      <c r="E332" s="1">
        <v>999</v>
      </c>
      <c r="F332" s="1">
        <v>299.7</v>
      </c>
      <c r="G332" s="1">
        <f t="shared" si="15"/>
        <v>2697.3</v>
      </c>
      <c r="H332" s="1">
        <v>573</v>
      </c>
      <c r="I332" s="1">
        <f t="shared" si="16"/>
        <v>978.30000000000018</v>
      </c>
      <c r="J332" t="str">
        <f>IF(AND(COUNTIF(Products!A:A,C332)=1,E332=VLOOKUP(C332,Products!A:G,6,FALSE),H332=VLOOKUP(C332,Products!A:G,7,FALSE)),"OK","ERROR")</f>
        <v>OK</v>
      </c>
      <c r="K332" t="str">
        <f t="shared" si="17"/>
        <v>OK</v>
      </c>
    </row>
    <row r="333" spans="1:11">
      <c r="A333" s="1" t="s">
        <v>4645</v>
      </c>
      <c r="B333" s="1" t="s">
        <v>2145</v>
      </c>
      <c r="C333" s="1" t="s">
        <v>1722</v>
      </c>
      <c r="D333" s="1">
        <v>1</v>
      </c>
      <c r="E333" s="1">
        <v>399</v>
      </c>
      <c r="F333" s="1">
        <v>59.85</v>
      </c>
      <c r="G333" s="1">
        <f t="shared" si="15"/>
        <v>339.15</v>
      </c>
      <c r="H333" s="1">
        <v>315</v>
      </c>
      <c r="I333" s="1">
        <f t="shared" si="16"/>
        <v>24.149999999999977</v>
      </c>
      <c r="J333" t="str">
        <f>IF(AND(COUNTIF(Products!A:A,C333)=1,E333=VLOOKUP(C333,Products!A:G,6,FALSE),H333=VLOOKUP(C333,Products!A:G,7,FALSE)),"OK","ERROR")</f>
        <v>OK</v>
      </c>
      <c r="K333" t="str">
        <f t="shared" si="17"/>
        <v>OK</v>
      </c>
    </row>
    <row r="334" spans="1:11">
      <c r="A334" s="1" t="s">
        <v>4646</v>
      </c>
      <c r="B334" s="1" t="s">
        <v>2146</v>
      </c>
      <c r="C334" s="1" t="s">
        <v>1778</v>
      </c>
      <c r="D334" s="1">
        <v>1</v>
      </c>
      <c r="E334" s="1">
        <v>499</v>
      </c>
      <c r="F334" s="1">
        <v>74.849999999999994</v>
      </c>
      <c r="G334" s="1">
        <f t="shared" si="15"/>
        <v>424.15</v>
      </c>
      <c r="H334" s="1">
        <v>323</v>
      </c>
      <c r="I334" s="1">
        <f t="shared" si="16"/>
        <v>101.14999999999998</v>
      </c>
      <c r="J334" t="str">
        <f>IF(AND(COUNTIF(Products!A:A,C334)=1,E334=VLOOKUP(C334,Products!A:G,6,FALSE),H334=VLOOKUP(C334,Products!A:G,7,FALSE)),"OK","ERROR")</f>
        <v>OK</v>
      </c>
      <c r="K334" t="str">
        <f t="shared" si="17"/>
        <v>OK</v>
      </c>
    </row>
    <row r="335" spans="1:11">
      <c r="A335" s="1" t="s">
        <v>4647</v>
      </c>
      <c r="B335" s="1" t="s">
        <v>2147</v>
      </c>
      <c r="C335" s="1" t="s">
        <v>1664</v>
      </c>
      <c r="D335" s="1">
        <v>4</v>
      </c>
      <c r="E335" s="1">
        <v>999</v>
      </c>
      <c r="F335" s="1">
        <v>199.8</v>
      </c>
      <c r="G335" s="1">
        <f t="shared" si="15"/>
        <v>3796.2</v>
      </c>
      <c r="H335" s="1">
        <v>590</v>
      </c>
      <c r="I335" s="1">
        <f t="shared" si="16"/>
        <v>1436.1999999999998</v>
      </c>
      <c r="J335" t="str">
        <f>IF(AND(COUNTIF(Products!A:A,C335)=1,E335=VLOOKUP(C335,Products!A:G,6,FALSE),H335=VLOOKUP(C335,Products!A:G,7,FALSE)),"OK","ERROR")</f>
        <v>OK</v>
      </c>
      <c r="K335" t="str">
        <f t="shared" si="17"/>
        <v>OK</v>
      </c>
    </row>
    <row r="336" spans="1:11">
      <c r="A336" s="1" t="s">
        <v>4648</v>
      </c>
      <c r="B336" s="1" t="s">
        <v>2148</v>
      </c>
      <c r="C336" s="1" t="s">
        <v>1717</v>
      </c>
      <c r="D336" s="1">
        <v>1</v>
      </c>
      <c r="E336" s="1">
        <v>399</v>
      </c>
      <c r="F336" s="1">
        <v>19.95</v>
      </c>
      <c r="G336" s="1">
        <f t="shared" si="15"/>
        <v>379.05</v>
      </c>
      <c r="H336" s="1">
        <v>226</v>
      </c>
      <c r="I336" s="1">
        <f t="shared" si="16"/>
        <v>153.05000000000001</v>
      </c>
      <c r="J336" t="str">
        <f>IF(AND(COUNTIF(Products!A:A,C336)=1,E336=VLOOKUP(C336,Products!A:G,6,FALSE),H336=VLOOKUP(C336,Products!A:G,7,FALSE)),"OK","ERROR")</f>
        <v>OK</v>
      </c>
      <c r="K336" t="str">
        <f t="shared" si="17"/>
        <v>OK</v>
      </c>
    </row>
    <row r="337" spans="1:11">
      <c r="A337" s="1" t="s">
        <v>4649</v>
      </c>
      <c r="B337" s="1" t="s">
        <v>2149</v>
      </c>
      <c r="C337" s="1" t="s">
        <v>1773</v>
      </c>
      <c r="D337" s="1">
        <v>1</v>
      </c>
      <c r="E337" s="1">
        <v>6999</v>
      </c>
      <c r="F337" s="1">
        <v>1749.75</v>
      </c>
      <c r="G337" s="1">
        <f t="shared" si="15"/>
        <v>5249.25</v>
      </c>
      <c r="H337" s="1">
        <v>4949</v>
      </c>
      <c r="I337" s="1">
        <f t="shared" si="16"/>
        <v>300.25</v>
      </c>
      <c r="J337" t="str">
        <f>IF(AND(COUNTIF(Products!A:A,C337)=1,E337=VLOOKUP(C337,Products!A:G,6,FALSE),H337=VLOOKUP(C337,Products!A:G,7,FALSE)),"OK","ERROR")</f>
        <v>OK</v>
      </c>
      <c r="K337" t="str">
        <f t="shared" si="17"/>
        <v>OK</v>
      </c>
    </row>
    <row r="338" spans="1:11">
      <c r="A338" s="1" t="s">
        <v>4650</v>
      </c>
      <c r="B338" s="1" t="s">
        <v>2150</v>
      </c>
      <c r="C338" s="1" t="s">
        <v>1660</v>
      </c>
      <c r="D338" s="1">
        <v>1</v>
      </c>
      <c r="E338" s="1">
        <v>799</v>
      </c>
      <c r="F338" s="1">
        <v>159.80000000000001</v>
      </c>
      <c r="G338" s="1">
        <f t="shared" si="15"/>
        <v>639.20000000000005</v>
      </c>
      <c r="H338" s="1">
        <v>547</v>
      </c>
      <c r="I338" s="1">
        <f t="shared" si="16"/>
        <v>92.200000000000045</v>
      </c>
      <c r="J338" t="str">
        <f>IF(AND(COUNTIF(Products!A:A,C338)=1,E338=VLOOKUP(C338,Products!A:G,6,FALSE),H338=VLOOKUP(C338,Products!A:G,7,FALSE)),"OK","ERROR")</f>
        <v>OK</v>
      </c>
      <c r="K338" t="str">
        <f t="shared" si="17"/>
        <v>OK</v>
      </c>
    </row>
    <row r="339" spans="1:11">
      <c r="A339" s="1" t="s">
        <v>4651</v>
      </c>
      <c r="B339" s="1" t="s">
        <v>2151</v>
      </c>
      <c r="C339" s="1" t="s">
        <v>1704</v>
      </c>
      <c r="D339" s="1">
        <v>4</v>
      </c>
      <c r="E339" s="1">
        <v>599</v>
      </c>
      <c r="F339" s="1">
        <v>239.6</v>
      </c>
      <c r="G339" s="1">
        <f t="shared" si="15"/>
        <v>2156.4</v>
      </c>
      <c r="H339" s="1">
        <v>363</v>
      </c>
      <c r="I339" s="1">
        <f t="shared" si="16"/>
        <v>704.40000000000009</v>
      </c>
      <c r="J339" t="str">
        <f>IF(AND(COUNTIF(Products!A:A,C339)=1,E339=VLOOKUP(C339,Products!A:G,6,FALSE),H339=VLOOKUP(C339,Products!A:G,7,FALSE)),"OK","ERROR")</f>
        <v>OK</v>
      </c>
      <c r="K339" t="str">
        <f t="shared" si="17"/>
        <v>OK</v>
      </c>
    </row>
    <row r="340" spans="1:11">
      <c r="A340" s="1" t="s">
        <v>4652</v>
      </c>
      <c r="B340" s="1" t="s">
        <v>2152</v>
      </c>
      <c r="C340" s="1" t="s">
        <v>1759</v>
      </c>
      <c r="D340" s="1">
        <v>1</v>
      </c>
      <c r="E340" s="1">
        <v>2499</v>
      </c>
      <c r="F340" s="1">
        <v>374.85</v>
      </c>
      <c r="G340" s="1">
        <f t="shared" si="15"/>
        <v>2124.15</v>
      </c>
      <c r="H340" s="1">
        <v>1430</v>
      </c>
      <c r="I340" s="1">
        <f t="shared" si="16"/>
        <v>694.15000000000009</v>
      </c>
      <c r="J340" t="str">
        <f>IF(AND(COUNTIF(Products!A:A,C340)=1,E340=VLOOKUP(C340,Products!A:G,6,FALSE),H340=VLOOKUP(C340,Products!A:G,7,FALSE)),"OK","ERROR")</f>
        <v>OK</v>
      </c>
      <c r="K340" t="str">
        <f t="shared" si="17"/>
        <v>OK</v>
      </c>
    </row>
    <row r="341" spans="1:11">
      <c r="A341" s="1" t="s">
        <v>4653</v>
      </c>
      <c r="B341" s="1" t="s">
        <v>2153</v>
      </c>
      <c r="C341" s="1" t="s">
        <v>1728</v>
      </c>
      <c r="D341" s="1">
        <v>1</v>
      </c>
      <c r="E341" s="1">
        <v>4999</v>
      </c>
      <c r="F341" s="1">
        <v>499.9</v>
      </c>
      <c r="G341" s="1">
        <f t="shared" si="15"/>
        <v>4499.1000000000004</v>
      </c>
      <c r="H341" s="1">
        <v>3040</v>
      </c>
      <c r="I341" s="1">
        <f t="shared" si="16"/>
        <v>1459.1000000000004</v>
      </c>
      <c r="J341" t="str">
        <f>IF(AND(COUNTIF(Products!A:A,C341)=1,E341=VLOOKUP(C341,Products!A:G,6,FALSE),H341=VLOOKUP(C341,Products!A:G,7,FALSE)),"OK","ERROR")</f>
        <v>OK</v>
      </c>
      <c r="K341" t="str">
        <f t="shared" si="17"/>
        <v>OK</v>
      </c>
    </row>
    <row r="342" spans="1:11">
      <c r="A342" s="1" t="s">
        <v>4654</v>
      </c>
      <c r="B342" s="1" t="s">
        <v>2154</v>
      </c>
      <c r="C342" s="1" t="s">
        <v>1752</v>
      </c>
      <c r="D342" s="1">
        <v>4</v>
      </c>
      <c r="E342" s="1">
        <v>2999</v>
      </c>
      <c r="F342" s="1">
        <v>2399.1999999999998</v>
      </c>
      <c r="G342" s="1">
        <f t="shared" si="15"/>
        <v>9596.7999999999993</v>
      </c>
      <c r="H342" s="1">
        <v>1877</v>
      </c>
      <c r="I342" s="1">
        <f t="shared" si="16"/>
        <v>2088.7999999999993</v>
      </c>
      <c r="J342" t="str">
        <f>IF(AND(COUNTIF(Products!A:A,C342)=1,E342=VLOOKUP(C342,Products!A:G,6,FALSE),H342=VLOOKUP(C342,Products!A:G,7,FALSE)),"OK","ERROR")</f>
        <v>OK</v>
      </c>
      <c r="K342" t="str">
        <f t="shared" si="17"/>
        <v>OK</v>
      </c>
    </row>
    <row r="343" spans="1:11">
      <c r="A343" s="1" t="s">
        <v>4655</v>
      </c>
      <c r="B343" s="1" t="s">
        <v>2155</v>
      </c>
      <c r="C343" s="1" t="s">
        <v>1670</v>
      </c>
      <c r="D343" s="1">
        <v>2</v>
      </c>
      <c r="E343" s="1">
        <v>599</v>
      </c>
      <c r="F343" s="1">
        <v>179.7</v>
      </c>
      <c r="G343" s="1">
        <f t="shared" si="15"/>
        <v>1018.3</v>
      </c>
      <c r="H343" s="1">
        <v>426</v>
      </c>
      <c r="I343" s="1">
        <f t="shared" si="16"/>
        <v>166.29999999999995</v>
      </c>
      <c r="J343" t="str">
        <f>IF(AND(COUNTIF(Products!A:A,C343)=1,E343=VLOOKUP(C343,Products!A:G,6,FALSE),H343=VLOOKUP(C343,Products!A:G,7,FALSE)),"OK","ERROR")</f>
        <v>OK</v>
      </c>
      <c r="K343" t="str">
        <f t="shared" si="17"/>
        <v>OK</v>
      </c>
    </row>
    <row r="344" spans="1:11">
      <c r="A344" s="1" t="s">
        <v>4656</v>
      </c>
      <c r="B344" s="1" t="s">
        <v>2156</v>
      </c>
      <c r="C344" s="1" t="s">
        <v>1773</v>
      </c>
      <c r="D344" s="1">
        <v>1</v>
      </c>
      <c r="E344" s="1">
        <v>6999</v>
      </c>
      <c r="F344" s="1">
        <v>349.95</v>
      </c>
      <c r="G344" s="1">
        <f t="shared" si="15"/>
        <v>6649.05</v>
      </c>
      <c r="H344" s="1">
        <v>4949</v>
      </c>
      <c r="I344" s="1">
        <f t="shared" si="16"/>
        <v>1700.0500000000002</v>
      </c>
      <c r="J344" t="str">
        <f>IF(AND(COUNTIF(Products!A:A,C344)=1,E344=VLOOKUP(C344,Products!A:G,6,FALSE),H344=VLOOKUP(C344,Products!A:G,7,FALSE)),"OK","ERROR")</f>
        <v>OK</v>
      </c>
      <c r="K344" t="str">
        <f t="shared" si="17"/>
        <v>OK</v>
      </c>
    </row>
    <row r="345" spans="1:11">
      <c r="A345" s="1" t="s">
        <v>4657</v>
      </c>
      <c r="B345" s="1" t="s">
        <v>2157</v>
      </c>
      <c r="C345" s="1" t="s">
        <v>1757</v>
      </c>
      <c r="D345" s="1">
        <v>1</v>
      </c>
      <c r="E345" s="1">
        <v>999</v>
      </c>
      <c r="F345" s="1">
        <v>0</v>
      </c>
      <c r="G345" s="1">
        <f t="shared" si="15"/>
        <v>999</v>
      </c>
      <c r="H345" s="1">
        <v>611</v>
      </c>
      <c r="I345" s="1">
        <f t="shared" si="16"/>
        <v>388</v>
      </c>
      <c r="J345" t="str">
        <f>IF(AND(COUNTIF(Products!A:A,C345)=1,E345=VLOOKUP(C345,Products!A:G,6,FALSE),H345=VLOOKUP(C345,Products!A:G,7,FALSE)),"OK","ERROR")</f>
        <v>OK</v>
      </c>
      <c r="K345" t="str">
        <f t="shared" si="17"/>
        <v>OK</v>
      </c>
    </row>
    <row r="346" spans="1:11">
      <c r="A346" s="1" t="s">
        <v>4658</v>
      </c>
      <c r="B346" s="1" t="s">
        <v>2158</v>
      </c>
      <c r="C346" s="1" t="s">
        <v>1670</v>
      </c>
      <c r="D346" s="1">
        <v>4</v>
      </c>
      <c r="E346" s="1">
        <v>599</v>
      </c>
      <c r="F346" s="1">
        <v>119.8</v>
      </c>
      <c r="G346" s="1">
        <f t="shared" si="15"/>
        <v>2276.1999999999998</v>
      </c>
      <c r="H346" s="1">
        <v>426</v>
      </c>
      <c r="I346" s="1">
        <f t="shared" si="16"/>
        <v>572.19999999999982</v>
      </c>
      <c r="J346" t="str">
        <f>IF(AND(COUNTIF(Products!A:A,C346)=1,E346=VLOOKUP(C346,Products!A:G,6,FALSE),H346=VLOOKUP(C346,Products!A:G,7,FALSE)),"OK","ERROR")</f>
        <v>OK</v>
      </c>
      <c r="K346" t="str">
        <f t="shared" si="17"/>
        <v>OK</v>
      </c>
    </row>
    <row r="347" spans="1:11">
      <c r="A347" s="1" t="s">
        <v>4659</v>
      </c>
      <c r="B347" s="1" t="s">
        <v>2159</v>
      </c>
      <c r="C347" s="1" t="s">
        <v>1710</v>
      </c>
      <c r="D347" s="1">
        <v>4</v>
      </c>
      <c r="E347" s="1">
        <v>3999</v>
      </c>
      <c r="F347" s="1">
        <v>3999</v>
      </c>
      <c r="G347" s="1">
        <f t="shared" si="15"/>
        <v>11997</v>
      </c>
      <c r="H347" s="1">
        <v>3007</v>
      </c>
      <c r="I347" s="1">
        <f t="shared" si="16"/>
        <v>-31</v>
      </c>
      <c r="J347" t="str">
        <f>IF(AND(COUNTIF(Products!A:A,C347)=1,E347=VLOOKUP(C347,Products!A:G,6,FALSE),H347=VLOOKUP(C347,Products!A:G,7,FALSE)),"OK","ERROR")</f>
        <v>OK</v>
      </c>
      <c r="K347" t="str">
        <f t="shared" si="17"/>
        <v>OK</v>
      </c>
    </row>
    <row r="348" spans="1:11">
      <c r="A348" s="1" t="s">
        <v>4660</v>
      </c>
      <c r="B348" s="1" t="s">
        <v>2160</v>
      </c>
      <c r="C348" s="1" t="s">
        <v>1706</v>
      </c>
      <c r="D348" s="1">
        <v>4</v>
      </c>
      <c r="E348" s="1">
        <v>799</v>
      </c>
      <c r="F348" s="1">
        <v>0</v>
      </c>
      <c r="G348" s="1">
        <f t="shared" si="15"/>
        <v>3196</v>
      </c>
      <c r="H348" s="1">
        <v>526</v>
      </c>
      <c r="I348" s="1">
        <f t="shared" si="16"/>
        <v>1092</v>
      </c>
      <c r="J348" t="str">
        <f>IF(AND(COUNTIF(Products!A:A,C348)=1,E348=VLOOKUP(C348,Products!A:G,6,FALSE),H348=VLOOKUP(C348,Products!A:G,7,FALSE)),"OK","ERROR")</f>
        <v>OK</v>
      </c>
      <c r="K348" t="str">
        <f t="shared" si="17"/>
        <v>OK</v>
      </c>
    </row>
    <row r="349" spans="1:11">
      <c r="A349" s="1" t="s">
        <v>4661</v>
      </c>
      <c r="B349" s="1" t="s">
        <v>2161</v>
      </c>
      <c r="C349" s="1" t="s">
        <v>1709</v>
      </c>
      <c r="D349" s="1">
        <v>1</v>
      </c>
      <c r="E349" s="1">
        <v>799</v>
      </c>
      <c r="F349" s="1">
        <v>0</v>
      </c>
      <c r="G349" s="1">
        <f t="shared" si="15"/>
        <v>799</v>
      </c>
      <c r="H349" s="1">
        <v>566</v>
      </c>
      <c r="I349" s="1">
        <f t="shared" si="16"/>
        <v>233</v>
      </c>
      <c r="J349" t="str">
        <f>IF(AND(COUNTIF(Products!A:A,C349)=1,E349=VLOOKUP(C349,Products!A:G,6,FALSE),H349=VLOOKUP(C349,Products!A:G,7,FALSE)),"OK","ERROR")</f>
        <v>OK</v>
      </c>
      <c r="K349" t="str">
        <f t="shared" si="17"/>
        <v>OK</v>
      </c>
    </row>
    <row r="350" spans="1:11">
      <c r="A350" s="1" t="s">
        <v>4662</v>
      </c>
      <c r="B350" s="1" t="s">
        <v>2162</v>
      </c>
      <c r="C350" s="1" t="s">
        <v>1709</v>
      </c>
      <c r="D350" s="1">
        <v>4</v>
      </c>
      <c r="E350" s="1">
        <v>799</v>
      </c>
      <c r="F350" s="1">
        <v>159.80000000000001</v>
      </c>
      <c r="G350" s="1">
        <f t="shared" si="15"/>
        <v>3036.2</v>
      </c>
      <c r="H350" s="1">
        <v>566</v>
      </c>
      <c r="I350" s="1">
        <f t="shared" si="16"/>
        <v>772.19999999999982</v>
      </c>
      <c r="J350" t="str">
        <f>IF(AND(COUNTIF(Products!A:A,C350)=1,E350=VLOOKUP(C350,Products!A:G,6,FALSE),H350=VLOOKUP(C350,Products!A:G,7,FALSE)),"OK","ERROR")</f>
        <v>OK</v>
      </c>
      <c r="K350" t="str">
        <f t="shared" si="17"/>
        <v>OK</v>
      </c>
    </row>
    <row r="351" spans="1:11">
      <c r="A351" s="1" t="s">
        <v>4663</v>
      </c>
      <c r="B351" s="1" t="s">
        <v>2163</v>
      </c>
      <c r="C351" s="1" t="s">
        <v>1799</v>
      </c>
      <c r="D351" s="1">
        <v>1</v>
      </c>
      <c r="E351" s="1">
        <v>4999</v>
      </c>
      <c r="F351" s="1">
        <v>1249.75</v>
      </c>
      <c r="G351" s="1">
        <f t="shared" si="15"/>
        <v>3749.25</v>
      </c>
      <c r="H351" s="1">
        <v>3463</v>
      </c>
      <c r="I351" s="1">
        <f t="shared" si="16"/>
        <v>286.25</v>
      </c>
      <c r="J351" t="str">
        <f>IF(AND(COUNTIF(Products!A:A,C351)=1,E351=VLOOKUP(C351,Products!A:G,6,FALSE),H351=VLOOKUP(C351,Products!A:G,7,FALSE)),"OK","ERROR")</f>
        <v>OK</v>
      </c>
      <c r="K351" t="str">
        <f t="shared" si="17"/>
        <v>OK</v>
      </c>
    </row>
    <row r="352" spans="1:11">
      <c r="A352" s="1" t="s">
        <v>4664</v>
      </c>
      <c r="B352" s="1" t="s">
        <v>2164</v>
      </c>
      <c r="C352" s="1" t="s">
        <v>1730</v>
      </c>
      <c r="D352" s="1">
        <v>2</v>
      </c>
      <c r="E352" s="1">
        <v>1999</v>
      </c>
      <c r="F352" s="1">
        <v>399.8</v>
      </c>
      <c r="G352" s="1">
        <f t="shared" si="15"/>
        <v>3598.2</v>
      </c>
      <c r="H352" s="1">
        <v>1398</v>
      </c>
      <c r="I352" s="1">
        <f t="shared" si="16"/>
        <v>802.19999999999982</v>
      </c>
      <c r="J352" t="str">
        <f>IF(AND(COUNTIF(Products!A:A,C352)=1,E352=VLOOKUP(C352,Products!A:G,6,FALSE),H352=VLOOKUP(C352,Products!A:G,7,FALSE)),"OK","ERROR")</f>
        <v>OK</v>
      </c>
      <c r="K352" t="str">
        <f t="shared" si="17"/>
        <v>OK</v>
      </c>
    </row>
    <row r="353" spans="1:11">
      <c r="A353" s="1" t="s">
        <v>4665</v>
      </c>
      <c r="B353" s="1" t="s">
        <v>2165</v>
      </c>
      <c r="C353" s="1" t="s">
        <v>1714</v>
      </c>
      <c r="D353" s="1">
        <v>1</v>
      </c>
      <c r="E353" s="1">
        <v>4999</v>
      </c>
      <c r="F353" s="1">
        <v>249.95</v>
      </c>
      <c r="G353" s="1">
        <f t="shared" si="15"/>
        <v>4749.05</v>
      </c>
      <c r="H353" s="1">
        <v>3985</v>
      </c>
      <c r="I353" s="1">
        <f t="shared" si="16"/>
        <v>764.05000000000018</v>
      </c>
      <c r="J353" t="str">
        <f>IF(AND(COUNTIF(Products!A:A,C353)=1,E353=VLOOKUP(C353,Products!A:G,6,FALSE),H353=VLOOKUP(C353,Products!A:G,7,FALSE)),"OK","ERROR")</f>
        <v>OK</v>
      </c>
      <c r="K353" t="str">
        <f t="shared" si="17"/>
        <v>OK</v>
      </c>
    </row>
    <row r="354" spans="1:11">
      <c r="A354" s="1" t="s">
        <v>4666</v>
      </c>
      <c r="B354" s="1" t="s">
        <v>2166</v>
      </c>
      <c r="C354" s="1" t="s">
        <v>1784</v>
      </c>
      <c r="D354" s="1">
        <v>1</v>
      </c>
      <c r="E354" s="1">
        <v>2999</v>
      </c>
      <c r="F354" s="1">
        <v>149.94999999999999</v>
      </c>
      <c r="G354" s="1">
        <f t="shared" si="15"/>
        <v>2849.05</v>
      </c>
      <c r="H354" s="1">
        <v>2377</v>
      </c>
      <c r="I354" s="1">
        <f t="shared" si="16"/>
        <v>472.05000000000018</v>
      </c>
      <c r="J354" t="str">
        <f>IF(AND(COUNTIF(Products!A:A,C354)=1,E354=VLOOKUP(C354,Products!A:G,6,FALSE),H354=VLOOKUP(C354,Products!A:G,7,FALSE)),"OK","ERROR")</f>
        <v>OK</v>
      </c>
      <c r="K354" t="str">
        <f t="shared" si="17"/>
        <v>OK</v>
      </c>
    </row>
    <row r="355" spans="1:11">
      <c r="A355" s="1" t="s">
        <v>4667</v>
      </c>
      <c r="B355" s="1" t="s">
        <v>2167</v>
      </c>
      <c r="C355" s="1" t="s">
        <v>1736</v>
      </c>
      <c r="D355" s="1">
        <v>4</v>
      </c>
      <c r="E355" s="1">
        <v>2499</v>
      </c>
      <c r="F355" s="1">
        <v>1999.2</v>
      </c>
      <c r="G355" s="1">
        <f t="shared" si="15"/>
        <v>7996.8</v>
      </c>
      <c r="H355" s="1">
        <v>1946</v>
      </c>
      <c r="I355" s="1">
        <f t="shared" si="16"/>
        <v>212.80000000000018</v>
      </c>
      <c r="J355" t="str">
        <f>IF(AND(COUNTIF(Products!A:A,C355)=1,E355=VLOOKUP(C355,Products!A:G,6,FALSE),H355=VLOOKUP(C355,Products!A:G,7,FALSE)),"OK","ERROR")</f>
        <v>OK</v>
      </c>
      <c r="K355" t="str">
        <f t="shared" si="17"/>
        <v>OK</v>
      </c>
    </row>
    <row r="356" spans="1:11">
      <c r="A356" s="1" t="s">
        <v>4668</v>
      </c>
      <c r="B356" s="1" t="s">
        <v>2168</v>
      </c>
      <c r="C356" s="1" t="s">
        <v>1774</v>
      </c>
      <c r="D356" s="1">
        <v>1</v>
      </c>
      <c r="E356" s="1">
        <v>499</v>
      </c>
      <c r="F356" s="1">
        <v>74.849999999999994</v>
      </c>
      <c r="G356" s="1">
        <f t="shared" si="15"/>
        <v>424.15</v>
      </c>
      <c r="H356" s="1">
        <v>280</v>
      </c>
      <c r="I356" s="1">
        <f t="shared" si="16"/>
        <v>144.14999999999998</v>
      </c>
      <c r="J356" t="str">
        <f>IF(AND(COUNTIF(Products!A:A,C356)=1,E356=VLOOKUP(C356,Products!A:G,6,FALSE),H356=VLOOKUP(C356,Products!A:G,7,FALSE)),"OK","ERROR")</f>
        <v>OK</v>
      </c>
      <c r="K356" t="str">
        <f t="shared" si="17"/>
        <v>OK</v>
      </c>
    </row>
    <row r="357" spans="1:11">
      <c r="A357" s="1" t="s">
        <v>4669</v>
      </c>
      <c r="B357" s="1" t="s">
        <v>2169</v>
      </c>
      <c r="C357" s="1" t="s">
        <v>1686</v>
      </c>
      <c r="D357" s="1">
        <v>4</v>
      </c>
      <c r="E357" s="1">
        <v>1299</v>
      </c>
      <c r="F357" s="1">
        <v>259.8</v>
      </c>
      <c r="G357" s="1">
        <f t="shared" si="15"/>
        <v>4936.2</v>
      </c>
      <c r="H357" s="1">
        <v>881</v>
      </c>
      <c r="I357" s="1">
        <f t="shared" si="16"/>
        <v>1412.1999999999998</v>
      </c>
      <c r="J357" t="str">
        <f>IF(AND(COUNTIF(Products!A:A,C357)=1,E357=VLOOKUP(C357,Products!A:G,6,FALSE),H357=VLOOKUP(C357,Products!A:G,7,FALSE)),"OK","ERROR")</f>
        <v>OK</v>
      </c>
      <c r="K357" t="str">
        <f t="shared" si="17"/>
        <v>OK</v>
      </c>
    </row>
    <row r="358" spans="1:11">
      <c r="A358" s="1" t="s">
        <v>4670</v>
      </c>
      <c r="B358" s="1" t="s">
        <v>2170</v>
      </c>
      <c r="C358" s="1" t="s">
        <v>1721</v>
      </c>
      <c r="D358" s="1">
        <v>3</v>
      </c>
      <c r="E358" s="1">
        <v>799</v>
      </c>
      <c r="F358" s="1">
        <v>119.85</v>
      </c>
      <c r="G358" s="1">
        <f t="shared" si="15"/>
        <v>2277.15</v>
      </c>
      <c r="H358" s="1">
        <v>639</v>
      </c>
      <c r="I358" s="1">
        <f t="shared" si="16"/>
        <v>360.15000000000009</v>
      </c>
      <c r="J358" t="str">
        <f>IF(AND(COUNTIF(Products!A:A,C358)=1,E358=VLOOKUP(C358,Products!A:G,6,FALSE),H358=VLOOKUP(C358,Products!A:G,7,FALSE)),"OK","ERROR")</f>
        <v>OK</v>
      </c>
      <c r="K358" t="str">
        <f t="shared" si="17"/>
        <v>OK</v>
      </c>
    </row>
    <row r="359" spans="1:11">
      <c r="A359" s="1" t="s">
        <v>4671</v>
      </c>
      <c r="B359" s="1" t="s">
        <v>2171</v>
      </c>
      <c r="C359" s="1" t="s">
        <v>1752</v>
      </c>
      <c r="D359" s="1">
        <v>2</v>
      </c>
      <c r="E359" s="1">
        <v>2999</v>
      </c>
      <c r="F359" s="1">
        <v>0</v>
      </c>
      <c r="G359" s="1">
        <f t="shared" si="15"/>
        <v>5998</v>
      </c>
      <c r="H359" s="1">
        <v>1877</v>
      </c>
      <c r="I359" s="1">
        <f t="shared" si="16"/>
        <v>2244</v>
      </c>
      <c r="J359" t="str">
        <f>IF(AND(COUNTIF(Products!A:A,C359)=1,E359=VLOOKUP(C359,Products!A:G,6,FALSE),H359=VLOOKUP(C359,Products!A:G,7,FALSE)),"OK","ERROR")</f>
        <v>OK</v>
      </c>
      <c r="K359" t="str">
        <f t="shared" si="17"/>
        <v>OK</v>
      </c>
    </row>
    <row r="360" spans="1:11">
      <c r="A360" s="1" t="s">
        <v>4672</v>
      </c>
      <c r="B360" s="1" t="s">
        <v>2172</v>
      </c>
      <c r="C360" s="1" t="s">
        <v>1766</v>
      </c>
      <c r="D360" s="1">
        <v>3</v>
      </c>
      <c r="E360" s="1">
        <v>2999</v>
      </c>
      <c r="F360" s="1">
        <v>0</v>
      </c>
      <c r="G360" s="1">
        <f t="shared" si="15"/>
        <v>8997</v>
      </c>
      <c r="H360" s="1">
        <v>1870</v>
      </c>
      <c r="I360" s="1">
        <f t="shared" si="16"/>
        <v>3387</v>
      </c>
      <c r="J360" t="str">
        <f>IF(AND(COUNTIF(Products!A:A,C360)=1,E360=VLOOKUP(C360,Products!A:G,6,FALSE),H360=VLOOKUP(C360,Products!A:G,7,FALSE)),"OK","ERROR")</f>
        <v>OK</v>
      </c>
      <c r="K360" t="str">
        <f t="shared" si="17"/>
        <v>OK</v>
      </c>
    </row>
    <row r="361" spans="1:11">
      <c r="A361" s="1" t="s">
        <v>4673</v>
      </c>
      <c r="B361" s="1" t="s">
        <v>2173</v>
      </c>
      <c r="C361" s="1" t="s">
        <v>1735</v>
      </c>
      <c r="D361" s="1">
        <v>3</v>
      </c>
      <c r="E361" s="1">
        <v>3999</v>
      </c>
      <c r="F361" s="1">
        <v>1799.55</v>
      </c>
      <c r="G361" s="1">
        <f t="shared" si="15"/>
        <v>10197.450000000001</v>
      </c>
      <c r="H361" s="1">
        <v>2895</v>
      </c>
      <c r="I361" s="1">
        <f t="shared" si="16"/>
        <v>1512.4500000000007</v>
      </c>
      <c r="J361" t="str">
        <f>IF(AND(COUNTIF(Products!A:A,C361)=1,E361=VLOOKUP(C361,Products!A:G,6,FALSE),H361=VLOOKUP(C361,Products!A:G,7,FALSE)),"OK","ERROR")</f>
        <v>OK</v>
      </c>
      <c r="K361" t="str">
        <f t="shared" si="17"/>
        <v>OK</v>
      </c>
    </row>
    <row r="362" spans="1:11">
      <c r="A362" s="1" t="s">
        <v>4674</v>
      </c>
      <c r="B362" s="1" t="s">
        <v>2174</v>
      </c>
      <c r="C362" s="1" t="s">
        <v>1712</v>
      </c>
      <c r="D362" s="1">
        <v>2</v>
      </c>
      <c r="E362" s="1">
        <v>399</v>
      </c>
      <c r="F362" s="1">
        <v>0</v>
      </c>
      <c r="G362" s="1">
        <f t="shared" si="15"/>
        <v>798</v>
      </c>
      <c r="H362" s="1">
        <v>321</v>
      </c>
      <c r="I362" s="1">
        <f t="shared" si="16"/>
        <v>156</v>
      </c>
      <c r="J362" t="str">
        <f>IF(AND(COUNTIF(Products!A:A,C362)=1,E362=VLOOKUP(C362,Products!A:G,6,FALSE),H362=VLOOKUP(C362,Products!A:G,7,FALSE)),"OK","ERROR")</f>
        <v>OK</v>
      </c>
      <c r="K362" t="str">
        <f t="shared" si="17"/>
        <v>OK</v>
      </c>
    </row>
    <row r="363" spans="1:11">
      <c r="A363" s="1" t="s">
        <v>4675</v>
      </c>
      <c r="B363" s="1" t="s">
        <v>2175</v>
      </c>
      <c r="C363" s="1" t="s">
        <v>1774</v>
      </c>
      <c r="D363" s="1">
        <v>4</v>
      </c>
      <c r="E363" s="1">
        <v>499</v>
      </c>
      <c r="F363" s="1">
        <v>299.39999999999998</v>
      </c>
      <c r="G363" s="1">
        <f t="shared" si="15"/>
        <v>1696.6</v>
      </c>
      <c r="H363" s="1">
        <v>280</v>
      </c>
      <c r="I363" s="1">
        <f t="shared" si="16"/>
        <v>576.59999999999991</v>
      </c>
      <c r="J363" t="str">
        <f>IF(AND(COUNTIF(Products!A:A,C363)=1,E363=VLOOKUP(C363,Products!A:G,6,FALSE),H363=VLOOKUP(C363,Products!A:G,7,FALSE)),"OK","ERROR")</f>
        <v>OK</v>
      </c>
      <c r="K363" t="str">
        <f t="shared" si="17"/>
        <v>OK</v>
      </c>
    </row>
    <row r="364" spans="1:11">
      <c r="A364" s="1" t="s">
        <v>4676</v>
      </c>
      <c r="B364" s="1" t="s">
        <v>2176</v>
      </c>
      <c r="C364" s="1" t="s">
        <v>1757</v>
      </c>
      <c r="D364" s="1">
        <v>1</v>
      </c>
      <c r="E364" s="1">
        <v>999</v>
      </c>
      <c r="F364" s="1">
        <v>99.9</v>
      </c>
      <c r="G364" s="1">
        <f t="shared" si="15"/>
        <v>899.1</v>
      </c>
      <c r="H364" s="1">
        <v>611</v>
      </c>
      <c r="I364" s="1">
        <f t="shared" si="16"/>
        <v>288.10000000000002</v>
      </c>
      <c r="J364" t="str">
        <f>IF(AND(COUNTIF(Products!A:A,C364)=1,E364=VLOOKUP(C364,Products!A:G,6,FALSE),H364=VLOOKUP(C364,Products!A:G,7,FALSE)),"OK","ERROR")</f>
        <v>OK</v>
      </c>
      <c r="K364" t="str">
        <f t="shared" si="17"/>
        <v>OK</v>
      </c>
    </row>
    <row r="365" spans="1:11">
      <c r="A365" s="1" t="s">
        <v>4677</v>
      </c>
      <c r="B365" s="1" t="s">
        <v>2177</v>
      </c>
      <c r="C365" s="1" t="s">
        <v>1753</v>
      </c>
      <c r="D365" s="1">
        <v>1</v>
      </c>
      <c r="E365" s="1">
        <v>799</v>
      </c>
      <c r="F365" s="1">
        <v>119.85</v>
      </c>
      <c r="G365" s="1">
        <f t="shared" si="15"/>
        <v>679.15</v>
      </c>
      <c r="H365" s="1">
        <v>445</v>
      </c>
      <c r="I365" s="1">
        <f t="shared" si="16"/>
        <v>234.14999999999998</v>
      </c>
      <c r="J365" t="str">
        <f>IF(AND(COUNTIF(Products!A:A,C365)=1,E365=VLOOKUP(C365,Products!A:G,6,FALSE),H365=VLOOKUP(C365,Products!A:G,7,FALSE)),"OK","ERROR")</f>
        <v>OK</v>
      </c>
      <c r="K365" t="str">
        <f t="shared" si="17"/>
        <v>OK</v>
      </c>
    </row>
    <row r="366" spans="1:11">
      <c r="A366" s="1" t="s">
        <v>4678</v>
      </c>
      <c r="B366" s="1" t="s">
        <v>2178</v>
      </c>
      <c r="C366" s="1" t="s">
        <v>1685</v>
      </c>
      <c r="D366" s="1">
        <v>1</v>
      </c>
      <c r="E366" s="1">
        <v>2499</v>
      </c>
      <c r="F366" s="1">
        <v>0</v>
      </c>
      <c r="G366" s="1">
        <f t="shared" si="15"/>
        <v>2499</v>
      </c>
      <c r="H366" s="1">
        <v>1599</v>
      </c>
      <c r="I366" s="1">
        <f t="shared" si="16"/>
        <v>900</v>
      </c>
      <c r="J366" t="str">
        <f>IF(AND(COUNTIF(Products!A:A,C366)=1,E366=VLOOKUP(C366,Products!A:G,6,FALSE),H366=VLOOKUP(C366,Products!A:G,7,FALSE)),"OK","ERROR")</f>
        <v>OK</v>
      </c>
      <c r="K366" t="str">
        <f t="shared" si="17"/>
        <v>OK</v>
      </c>
    </row>
    <row r="367" spans="1:11">
      <c r="A367" s="1" t="s">
        <v>4679</v>
      </c>
      <c r="B367" s="1" t="s">
        <v>2179</v>
      </c>
      <c r="C367" s="1" t="s">
        <v>1710</v>
      </c>
      <c r="D367" s="1">
        <v>1</v>
      </c>
      <c r="E367" s="1">
        <v>3999</v>
      </c>
      <c r="F367" s="1">
        <v>0</v>
      </c>
      <c r="G367" s="1">
        <f t="shared" si="15"/>
        <v>3999</v>
      </c>
      <c r="H367" s="1">
        <v>3007</v>
      </c>
      <c r="I367" s="1">
        <f t="shared" si="16"/>
        <v>992</v>
      </c>
      <c r="J367" t="str">
        <f>IF(AND(COUNTIF(Products!A:A,C367)=1,E367=VLOOKUP(C367,Products!A:G,6,FALSE),H367=VLOOKUP(C367,Products!A:G,7,FALSE)),"OK","ERROR")</f>
        <v>OK</v>
      </c>
      <c r="K367" t="str">
        <f t="shared" si="17"/>
        <v>OK</v>
      </c>
    </row>
    <row r="368" spans="1:11">
      <c r="A368" s="1" t="s">
        <v>4680</v>
      </c>
      <c r="B368" s="1" t="s">
        <v>2180</v>
      </c>
      <c r="C368" s="1" t="s">
        <v>1726</v>
      </c>
      <c r="D368" s="1">
        <v>1</v>
      </c>
      <c r="E368" s="1">
        <v>599</v>
      </c>
      <c r="F368" s="1">
        <v>59.9</v>
      </c>
      <c r="G368" s="1">
        <f t="shared" si="15"/>
        <v>539.1</v>
      </c>
      <c r="H368" s="1">
        <v>358</v>
      </c>
      <c r="I368" s="1">
        <f t="shared" si="16"/>
        <v>181.10000000000002</v>
      </c>
      <c r="J368" t="str">
        <f>IF(AND(COUNTIF(Products!A:A,C368)=1,E368=VLOOKUP(C368,Products!A:G,6,FALSE),H368=VLOOKUP(C368,Products!A:G,7,FALSE)),"OK","ERROR")</f>
        <v>OK</v>
      </c>
      <c r="K368" t="str">
        <f t="shared" si="17"/>
        <v>OK</v>
      </c>
    </row>
    <row r="369" spans="1:11">
      <c r="A369" s="1" t="s">
        <v>4681</v>
      </c>
      <c r="B369" s="1" t="s">
        <v>2181</v>
      </c>
      <c r="C369" s="1" t="s">
        <v>1780</v>
      </c>
      <c r="D369" s="1">
        <v>4</v>
      </c>
      <c r="E369" s="1">
        <v>2999</v>
      </c>
      <c r="F369" s="1">
        <v>2399.1999999999998</v>
      </c>
      <c r="G369" s="1">
        <f t="shared" si="15"/>
        <v>9596.7999999999993</v>
      </c>
      <c r="H369" s="1">
        <v>2394</v>
      </c>
      <c r="I369" s="1">
        <f t="shared" si="16"/>
        <v>20.799999999999272</v>
      </c>
      <c r="J369" t="str">
        <f>IF(AND(COUNTIF(Products!A:A,C369)=1,E369=VLOOKUP(C369,Products!A:G,6,FALSE),H369=VLOOKUP(C369,Products!A:G,7,FALSE)),"OK","ERROR")</f>
        <v>OK</v>
      </c>
      <c r="K369" t="str">
        <f t="shared" si="17"/>
        <v>OK</v>
      </c>
    </row>
    <row r="370" spans="1:11">
      <c r="A370" s="1" t="s">
        <v>4682</v>
      </c>
      <c r="B370" s="1" t="s">
        <v>2182</v>
      </c>
      <c r="C370" s="1" t="s">
        <v>1668</v>
      </c>
      <c r="D370" s="1">
        <v>4</v>
      </c>
      <c r="E370" s="1">
        <v>8999</v>
      </c>
      <c r="F370" s="1">
        <v>1799.8</v>
      </c>
      <c r="G370" s="1">
        <f t="shared" si="15"/>
        <v>34196.199999999997</v>
      </c>
      <c r="H370" s="1">
        <v>5059</v>
      </c>
      <c r="I370" s="1">
        <f t="shared" si="16"/>
        <v>13960.199999999997</v>
      </c>
      <c r="J370" t="str">
        <f>IF(AND(COUNTIF(Products!A:A,C370)=1,E370=VLOOKUP(C370,Products!A:G,6,FALSE),H370=VLOOKUP(C370,Products!A:G,7,FALSE)),"OK","ERROR")</f>
        <v>OK</v>
      </c>
      <c r="K370" t="str">
        <f t="shared" si="17"/>
        <v>OK</v>
      </c>
    </row>
    <row r="371" spans="1:11">
      <c r="A371" s="1" t="s">
        <v>4683</v>
      </c>
      <c r="B371" s="1" t="s">
        <v>2183</v>
      </c>
      <c r="C371" s="1" t="s">
        <v>1660</v>
      </c>
      <c r="D371" s="1">
        <v>1</v>
      </c>
      <c r="E371" s="1">
        <v>799</v>
      </c>
      <c r="F371" s="1">
        <v>199.75</v>
      </c>
      <c r="G371" s="1">
        <f t="shared" si="15"/>
        <v>599.25</v>
      </c>
      <c r="H371" s="1">
        <v>547</v>
      </c>
      <c r="I371" s="1">
        <f t="shared" si="16"/>
        <v>52.25</v>
      </c>
      <c r="J371" t="str">
        <f>IF(AND(COUNTIF(Products!A:A,C371)=1,E371=VLOOKUP(C371,Products!A:G,6,FALSE),H371=VLOOKUP(C371,Products!A:G,7,FALSE)),"OK","ERROR")</f>
        <v>OK</v>
      </c>
      <c r="K371" t="str">
        <f t="shared" si="17"/>
        <v>OK</v>
      </c>
    </row>
    <row r="372" spans="1:11">
      <c r="A372" s="1" t="s">
        <v>4684</v>
      </c>
      <c r="B372" s="1" t="s">
        <v>2184</v>
      </c>
      <c r="C372" s="1" t="s">
        <v>1682</v>
      </c>
      <c r="D372" s="1">
        <v>2</v>
      </c>
      <c r="E372" s="1">
        <v>1599</v>
      </c>
      <c r="F372" s="1">
        <v>0</v>
      </c>
      <c r="G372" s="1">
        <f t="shared" si="15"/>
        <v>3198</v>
      </c>
      <c r="H372" s="1">
        <v>1169</v>
      </c>
      <c r="I372" s="1">
        <f t="shared" si="16"/>
        <v>860</v>
      </c>
      <c r="J372" t="str">
        <f>IF(AND(COUNTIF(Products!A:A,C372)=1,E372=VLOOKUP(C372,Products!A:G,6,FALSE),H372=VLOOKUP(C372,Products!A:G,7,FALSE)),"OK","ERROR")</f>
        <v>OK</v>
      </c>
      <c r="K372" t="str">
        <f t="shared" si="17"/>
        <v>OK</v>
      </c>
    </row>
    <row r="373" spans="1:11">
      <c r="A373" s="1" t="s">
        <v>4685</v>
      </c>
      <c r="B373" s="1" t="s">
        <v>2185</v>
      </c>
      <c r="C373" s="1" t="s">
        <v>1676</v>
      </c>
      <c r="D373" s="1">
        <v>2</v>
      </c>
      <c r="E373" s="1">
        <v>299</v>
      </c>
      <c r="F373" s="1">
        <v>89.7</v>
      </c>
      <c r="G373" s="1">
        <f t="shared" si="15"/>
        <v>508.3</v>
      </c>
      <c r="H373" s="1">
        <v>197</v>
      </c>
      <c r="I373" s="1">
        <f t="shared" si="16"/>
        <v>114.30000000000001</v>
      </c>
      <c r="J373" t="str">
        <f>IF(AND(COUNTIF(Products!A:A,C373)=1,E373=VLOOKUP(C373,Products!A:G,6,FALSE),H373=VLOOKUP(C373,Products!A:G,7,FALSE)),"OK","ERROR")</f>
        <v>OK</v>
      </c>
      <c r="K373" t="str">
        <f t="shared" si="17"/>
        <v>OK</v>
      </c>
    </row>
    <row r="374" spans="1:11">
      <c r="A374" s="1" t="s">
        <v>4686</v>
      </c>
      <c r="B374" s="1" t="s">
        <v>2186</v>
      </c>
      <c r="C374" s="1" t="s">
        <v>1706</v>
      </c>
      <c r="D374" s="1">
        <v>2</v>
      </c>
      <c r="E374" s="1">
        <v>799</v>
      </c>
      <c r="F374" s="1">
        <v>159.80000000000001</v>
      </c>
      <c r="G374" s="1">
        <f t="shared" si="15"/>
        <v>1438.2</v>
      </c>
      <c r="H374" s="1">
        <v>526</v>
      </c>
      <c r="I374" s="1">
        <f t="shared" si="16"/>
        <v>386.20000000000005</v>
      </c>
      <c r="J374" t="str">
        <f>IF(AND(COUNTIF(Products!A:A,C374)=1,E374=VLOOKUP(C374,Products!A:G,6,FALSE),H374=VLOOKUP(C374,Products!A:G,7,FALSE)),"OK","ERROR")</f>
        <v>OK</v>
      </c>
      <c r="K374" t="str">
        <f t="shared" si="17"/>
        <v>OK</v>
      </c>
    </row>
    <row r="375" spans="1:11">
      <c r="A375" s="1" t="s">
        <v>4687</v>
      </c>
      <c r="B375" s="1" t="s">
        <v>2187</v>
      </c>
      <c r="C375" s="1" t="s">
        <v>1720</v>
      </c>
      <c r="D375" s="1">
        <v>2</v>
      </c>
      <c r="E375" s="1">
        <v>999</v>
      </c>
      <c r="F375" s="1">
        <v>0</v>
      </c>
      <c r="G375" s="1">
        <f t="shared" si="15"/>
        <v>1998</v>
      </c>
      <c r="H375" s="1">
        <v>573</v>
      </c>
      <c r="I375" s="1">
        <f t="shared" si="16"/>
        <v>852</v>
      </c>
      <c r="J375" t="str">
        <f>IF(AND(COUNTIF(Products!A:A,C375)=1,E375=VLOOKUP(C375,Products!A:G,6,FALSE),H375=VLOOKUP(C375,Products!A:G,7,FALSE)),"OK","ERROR")</f>
        <v>OK</v>
      </c>
      <c r="K375" t="str">
        <f t="shared" si="17"/>
        <v>OK</v>
      </c>
    </row>
    <row r="376" spans="1:11">
      <c r="A376" s="1" t="s">
        <v>4688</v>
      </c>
      <c r="B376" s="1" t="s">
        <v>2188</v>
      </c>
      <c r="C376" s="1" t="s">
        <v>1758</v>
      </c>
      <c r="D376" s="1">
        <v>1</v>
      </c>
      <c r="E376" s="1">
        <v>2499</v>
      </c>
      <c r="F376" s="1">
        <v>0</v>
      </c>
      <c r="G376" s="1">
        <f t="shared" si="15"/>
        <v>2499</v>
      </c>
      <c r="H376" s="1">
        <v>1632</v>
      </c>
      <c r="I376" s="1">
        <f t="shared" si="16"/>
        <v>867</v>
      </c>
      <c r="J376" t="str">
        <f>IF(AND(COUNTIF(Products!A:A,C376)=1,E376=VLOOKUP(C376,Products!A:G,6,FALSE),H376=VLOOKUP(C376,Products!A:G,7,FALSE)),"OK","ERROR")</f>
        <v>OK</v>
      </c>
      <c r="K376" t="str">
        <f t="shared" si="17"/>
        <v>OK</v>
      </c>
    </row>
    <row r="377" spans="1:11">
      <c r="A377" s="1" t="s">
        <v>4689</v>
      </c>
      <c r="B377" s="1" t="s">
        <v>2189</v>
      </c>
      <c r="C377" s="1" t="s">
        <v>1784</v>
      </c>
      <c r="D377" s="1">
        <v>2</v>
      </c>
      <c r="E377" s="1">
        <v>2999</v>
      </c>
      <c r="F377" s="1">
        <v>0</v>
      </c>
      <c r="G377" s="1">
        <f t="shared" si="15"/>
        <v>5998</v>
      </c>
      <c r="H377" s="1">
        <v>2377</v>
      </c>
      <c r="I377" s="1">
        <f t="shared" si="16"/>
        <v>1244</v>
      </c>
      <c r="J377" t="str">
        <f>IF(AND(COUNTIF(Products!A:A,C377)=1,E377=VLOOKUP(C377,Products!A:G,6,FALSE),H377=VLOOKUP(C377,Products!A:G,7,FALSE)),"OK","ERROR")</f>
        <v>OK</v>
      </c>
      <c r="K377" t="str">
        <f t="shared" si="17"/>
        <v>OK</v>
      </c>
    </row>
    <row r="378" spans="1:11">
      <c r="A378" s="1" t="s">
        <v>4690</v>
      </c>
      <c r="B378" s="1" t="s">
        <v>2190</v>
      </c>
      <c r="C378" s="1" t="s">
        <v>1676</v>
      </c>
      <c r="D378" s="1">
        <v>2</v>
      </c>
      <c r="E378" s="1">
        <v>299</v>
      </c>
      <c r="F378" s="1">
        <v>59.8</v>
      </c>
      <c r="G378" s="1">
        <f t="shared" si="15"/>
        <v>538.20000000000005</v>
      </c>
      <c r="H378" s="1">
        <v>197</v>
      </c>
      <c r="I378" s="1">
        <f t="shared" si="16"/>
        <v>144.20000000000005</v>
      </c>
      <c r="J378" t="str">
        <f>IF(AND(COUNTIF(Products!A:A,C378)=1,E378=VLOOKUP(C378,Products!A:G,6,FALSE),H378=VLOOKUP(C378,Products!A:G,7,FALSE)),"OK","ERROR")</f>
        <v>OK</v>
      </c>
      <c r="K378" t="str">
        <f t="shared" si="17"/>
        <v>OK</v>
      </c>
    </row>
    <row r="379" spans="1:11">
      <c r="A379" s="1" t="s">
        <v>4691</v>
      </c>
      <c r="B379" s="1" t="s">
        <v>2191</v>
      </c>
      <c r="C379" s="1" t="s">
        <v>1733</v>
      </c>
      <c r="D379" s="1">
        <v>2</v>
      </c>
      <c r="E379" s="1">
        <v>799</v>
      </c>
      <c r="F379" s="1">
        <v>239.7</v>
      </c>
      <c r="G379" s="1">
        <f t="shared" si="15"/>
        <v>1358.3</v>
      </c>
      <c r="H379" s="1">
        <v>538</v>
      </c>
      <c r="I379" s="1">
        <f t="shared" si="16"/>
        <v>282.29999999999995</v>
      </c>
      <c r="J379" t="str">
        <f>IF(AND(COUNTIF(Products!A:A,C379)=1,E379=VLOOKUP(C379,Products!A:G,6,FALSE),H379=VLOOKUP(C379,Products!A:G,7,FALSE)),"OK","ERROR")</f>
        <v>OK</v>
      </c>
      <c r="K379" t="str">
        <f t="shared" si="17"/>
        <v>OK</v>
      </c>
    </row>
    <row r="380" spans="1:11">
      <c r="A380" s="1" t="s">
        <v>4692</v>
      </c>
      <c r="B380" s="1" t="s">
        <v>2192</v>
      </c>
      <c r="C380" s="1" t="s">
        <v>1772</v>
      </c>
      <c r="D380" s="1">
        <v>3</v>
      </c>
      <c r="E380" s="1">
        <v>1999</v>
      </c>
      <c r="F380" s="1">
        <v>1499.25</v>
      </c>
      <c r="G380" s="1">
        <f t="shared" si="15"/>
        <v>4497.75</v>
      </c>
      <c r="H380" s="1">
        <v>1506</v>
      </c>
      <c r="I380" s="1">
        <f t="shared" si="16"/>
        <v>-20.25</v>
      </c>
      <c r="J380" t="str">
        <f>IF(AND(COUNTIF(Products!A:A,C380)=1,E380=VLOOKUP(C380,Products!A:G,6,FALSE),H380=VLOOKUP(C380,Products!A:G,7,FALSE)),"OK","ERROR")</f>
        <v>OK</v>
      </c>
      <c r="K380" t="str">
        <f t="shared" si="17"/>
        <v>OK</v>
      </c>
    </row>
    <row r="381" spans="1:11">
      <c r="A381" s="1" t="s">
        <v>4693</v>
      </c>
      <c r="B381" s="1" t="s">
        <v>2193</v>
      </c>
      <c r="C381" s="1" t="s">
        <v>1799</v>
      </c>
      <c r="D381" s="1">
        <v>1</v>
      </c>
      <c r="E381" s="1">
        <v>4999</v>
      </c>
      <c r="F381" s="1">
        <v>499.9</v>
      </c>
      <c r="G381" s="1">
        <f t="shared" si="15"/>
        <v>4499.1000000000004</v>
      </c>
      <c r="H381" s="1">
        <v>3463</v>
      </c>
      <c r="I381" s="1">
        <f t="shared" si="16"/>
        <v>1036.1000000000004</v>
      </c>
      <c r="J381" t="str">
        <f>IF(AND(COUNTIF(Products!A:A,C381)=1,E381=VLOOKUP(C381,Products!A:G,6,FALSE),H381=VLOOKUP(C381,Products!A:G,7,FALSE)),"OK","ERROR")</f>
        <v>OK</v>
      </c>
      <c r="K381" t="str">
        <f t="shared" si="17"/>
        <v>OK</v>
      </c>
    </row>
    <row r="382" spans="1:11">
      <c r="A382" s="1" t="s">
        <v>4694</v>
      </c>
      <c r="B382" s="1" t="s">
        <v>2194</v>
      </c>
      <c r="C382" s="1" t="s">
        <v>1726</v>
      </c>
      <c r="D382" s="1">
        <v>1</v>
      </c>
      <c r="E382" s="1">
        <v>599</v>
      </c>
      <c r="F382" s="1">
        <v>0</v>
      </c>
      <c r="G382" s="1">
        <f t="shared" si="15"/>
        <v>599</v>
      </c>
      <c r="H382" s="1">
        <v>358</v>
      </c>
      <c r="I382" s="1">
        <f t="shared" si="16"/>
        <v>241</v>
      </c>
      <c r="J382" t="str">
        <f>IF(AND(COUNTIF(Products!A:A,C382)=1,E382=VLOOKUP(C382,Products!A:G,6,FALSE),H382=VLOOKUP(C382,Products!A:G,7,FALSE)),"OK","ERROR")</f>
        <v>OK</v>
      </c>
      <c r="K382" t="str">
        <f t="shared" si="17"/>
        <v>OK</v>
      </c>
    </row>
    <row r="383" spans="1:11">
      <c r="A383" s="1" t="s">
        <v>4695</v>
      </c>
      <c r="B383" s="1" t="s">
        <v>2195</v>
      </c>
      <c r="C383" s="1" t="s">
        <v>1728</v>
      </c>
      <c r="D383" s="1">
        <v>2</v>
      </c>
      <c r="E383" s="1">
        <v>4999</v>
      </c>
      <c r="F383" s="1">
        <v>1499.7</v>
      </c>
      <c r="G383" s="1">
        <f t="shared" si="15"/>
        <v>8498.2999999999993</v>
      </c>
      <c r="H383" s="1">
        <v>3040</v>
      </c>
      <c r="I383" s="1">
        <f t="shared" si="16"/>
        <v>2418.2999999999993</v>
      </c>
      <c r="J383" t="str">
        <f>IF(AND(COUNTIF(Products!A:A,C383)=1,E383=VLOOKUP(C383,Products!A:G,6,FALSE),H383=VLOOKUP(C383,Products!A:G,7,FALSE)),"OK","ERROR")</f>
        <v>OK</v>
      </c>
      <c r="K383" t="str">
        <f t="shared" si="17"/>
        <v>OK</v>
      </c>
    </row>
    <row r="384" spans="1:11">
      <c r="A384" s="1" t="s">
        <v>4696</v>
      </c>
      <c r="B384" s="1" t="s">
        <v>2196</v>
      </c>
      <c r="C384" s="1" t="s">
        <v>1743</v>
      </c>
      <c r="D384" s="1">
        <v>1</v>
      </c>
      <c r="E384" s="1">
        <v>299</v>
      </c>
      <c r="F384" s="1">
        <v>59.8</v>
      </c>
      <c r="G384" s="1">
        <f t="shared" si="15"/>
        <v>239.2</v>
      </c>
      <c r="H384" s="1">
        <v>188</v>
      </c>
      <c r="I384" s="1">
        <f t="shared" si="16"/>
        <v>51.199999999999989</v>
      </c>
      <c r="J384" t="str">
        <f>IF(AND(COUNTIF(Products!A:A,C384)=1,E384=VLOOKUP(C384,Products!A:G,6,FALSE),H384=VLOOKUP(C384,Products!A:G,7,FALSE)),"OK","ERROR")</f>
        <v>OK</v>
      </c>
      <c r="K384" t="str">
        <f t="shared" si="17"/>
        <v>OK</v>
      </c>
    </row>
    <row r="385" spans="1:11">
      <c r="A385" s="1" t="s">
        <v>4697</v>
      </c>
      <c r="B385" s="1" t="s">
        <v>2197</v>
      </c>
      <c r="C385" s="1" t="s">
        <v>1792</v>
      </c>
      <c r="D385" s="1">
        <v>3</v>
      </c>
      <c r="E385" s="1">
        <v>399</v>
      </c>
      <c r="F385" s="1">
        <v>59.85</v>
      </c>
      <c r="G385" s="1">
        <f t="shared" si="15"/>
        <v>1137.1500000000001</v>
      </c>
      <c r="H385" s="1">
        <v>244</v>
      </c>
      <c r="I385" s="1">
        <f t="shared" si="16"/>
        <v>405.15000000000009</v>
      </c>
      <c r="J385" t="str">
        <f>IF(AND(COUNTIF(Products!A:A,C385)=1,E385=VLOOKUP(C385,Products!A:G,6,FALSE),H385=VLOOKUP(C385,Products!A:G,7,FALSE)),"OK","ERROR")</f>
        <v>OK</v>
      </c>
      <c r="K385" t="str">
        <f t="shared" si="17"/>
        <v>OK</v>
      </c>
    </row>
    <row r="386" spans="1:11">
      <c r="A386" s="1" t="s">
        <v>4698</v>
      </c>
      <c r="B386" s="1" t="s">
        <v>2198</v>
      </c>
      <c r="C386" s="1" t="s">
        <v>1712</v>
      </c>
      <c r="D386" s="1">
        <v>2</v>
      </c>
      <c r="E386" s="1">
        <v>399</v>
      </c>
      <c r="F386" s="1">
        <v>79.8</v>
      </c>
      <c r="G386" s="1">
        <f t="shared" si="15"/>
        <v>718.2</v>
      </c>
      <c r="H386" s="1">
        <v>321</v>
      </c>
      <c r="I386" s="1">
        <f t="shared" si="16"/>
        <v>76.200000000000045</v>
      </c>
      <c r="J386" t="str">
        <f>IF(AND(COUNTIF(Products!A:A,C386)=1,E386=VLOOKUP(C386,Products!A:G,6,FALSE),H386=VLOOKUP(C386,Products!A:G,7,FALSE)),"OK","ERROR")</f>
        <v>OK</v>
      </c>
      <c r="K386" t="str">
        <f t="shared" si="17"/>
        <v>OK</v>
      </c>
    </row>
    <row r="387" spans="1:11">
      <c r="A387" s="1" t="s">
        <v>4699</v>
      </c>
      <c r="B387" s="1" t="s">
        <v>2199</v>
      </c>
      <c r="C387" s="1" t="s">
        <v>1690</v>
      </c>
      <c r="D387" s="1">
        <v>3</v>
      </c>
      <c r="E387" s="1">
        <v>6999</v>
      </c>
      <c r="F387" s="1">
        <v>3149.55</v>
      </c>
      <c r="G387" s="1">
        <f t="shared" ref="G387:G450" si="18">IFERROR(D387*E387-F387,0)</f>
        <v>17847.45</v>
      </c>
      <c r="H387" s="1">
        <v>4046</v>
      </c>
      <c r="I387" s="1">
        <f t="shared" ref="I387:I450" si="19">G387-(D387*H387)</f>
        <v>5709.4500000000007</v>
      </c>
      <c r="J387" t="str">
        <f>IF(AND(COUNTIF(Products!A:A,C387)=1,E387=VLOOKUP(C387,Products!A:G,6,FALSE),H387=VLOOKUP(C387,Products!A:G,7,FALSE)),"OK","ERROR")</f>
        <v>OK</v>
      </c>
      <c r="K387" t="str">
        <f t="shared" ref="K387:K450" si="20">IF(I387=G387-(D387*H387),"OK","ERROR")</f>
        <v>OK</v>
      </c>
    </row>
    <row r="388" spans="1:11">
      <c r="A388" s="1" t="s">
        <v>4700</v>
      </c>
      <c r="B388" s="1" t="s">
        <v>2200</v>
      </c>
      <c r="C388" s="1" t="s">
        <v>1799</v>
      </c>
      <c r="D388" s="1">
        <v>2</v>
      </c>
      <c r="E388" s="1">
        <v>4999</v>
      </c>
      <c r="F388" s="1">
        <v>0</v>
      </c>
      <c r="G388" s="1">
        <f t="shared" si="18"/>
        <v>9998</v>
      </c>
      <c r="H388" s="1">
        <v>3463</v>
      </c>
      <c r="I388" s="1">
        <f t="shared" si="19"/>
        <v>3072</v>
      </c>
      <c r="J388" t="str">
        <f>IF(AND(COUNTIF(Products!A:A,C388)=1,E388=VLOOKUP(C388,Products!A:G,6,FALSE),H388=VLOOKUP(C388,Products!A:G,7,FALSE)),"OK","ERROR")</f>
        <v>OK</v>
      </c>
      <c r="K388" t="str">
        <f t="shared" si="20"/>
        <v>OK</v>
      </c>
    </row>
    <row r="389" spans="1:11">
      <c r="A389" s="1" t="s">
        <v>4701</v>
      </c>
      <c r="B389" s="1" t="s">
        <v>2201</v>
      </c>
      <c r="C389" s="1" t="s">
        <v>1719</v>
      </c>
      <c r="D389" s="1">
        <v>2</v>
      </c>
      <c r="E389" s="1">
        <v>399</v>
      </c>
      <c r="F389" s="1">
        <v>0</v>
      </c>
      <c r="G389" s="1">
        <f t="shared" si="18"/>
        <v>798</v>
      </c>
      <c r="H389" s="1">
        <v>248</v>
      </c>
      <c r="I389" s="1">
        <f t="shared" si="19"/>
        <v>302</v>
      </c>
      <c r="J389" t="str">
        <f>IF(AND(COUNTIF(Products!A:A,C389)=1,E389=VLOOKUP(C389,Products!A:G,6,FALSE),H389=VLOOKUP(C389,Products!A:G,7,FALSE)),"OK","ERROR")</f>
        <v>OK</v>
      </c>
      <c r="K389" t="str">
        <f t="shared" si="20"/>
        <v>OK</v>
      </c>
    </row>
    <row r="390" spans="1:11">
      <c r="A390" s="1" t="s">
        <v>4702</v>
      </c>
      <c r="B390" s="1" t="s">
        <v>2202</v>
      </c>
      <c r="C390" s="1" t="s">
        <v>1688</v>
      </c>
      <c r="D390" s="1">
        <v>4</v>
      </c>
      <c r="E390" s="1">
        <v>999</v>
      </c>
      <c r="F390" s="1">
        <v>199.8</v>
      </c>
      <c r="G390" s="1">
        <f t="shared" si="18"/>
        <v>3796.2</v>
      </c>
      <c r="H390" s="1">
        <v>813</v>
      </c>
      <c r="I390" s="1">
        <f t="shared" si="19"/>
        <v>544.19999999999982</v>
      </c>
      <c r="J390" t="str">
        <f>IF(AND(COUNTIF(Products!A:A,C390)=1,E390=VLOOKUP(C390,Products!A:G,6,FALSE),H390=VLOOKUP(C390,Products!A:G,7,FALSE)),"OK","ERROR")</f>
        <v>OK</v>
      </c>
      <c r="K390" t="str">
        <f t="shared" si="20"/>
        <v>OK</v>
      </c>
    </row>
    <row r="391" spans="1:11">
      <c r="A391" s="1" t="s">
        <v>4703</v>
      </c>
      <c r="B391" s="1" t="s">
        <v>2203</v>
      </c>
      <c r="C391" s="1" t="s">
        <v>1720</v>
      </c>
      <c r="D391" s="1">
        <v>4</v>
      </c>
      <c r="E391" s="1">
        <v>999</v>
      </c>
      <c r="F391" s="1">
        <v>0</v>
      </c>
      <c r="G391" s="1">
        <f t="shared" si="18"/>
        <v>3996</v>
      </c>
      <c r="H391" s="1">
        <v>573</v>
      </c>
      <c r="I391" s="1">
        <f t="shared" si="19"/>
        <v>1704</v>
      </c>
      <c r="J391" t="str">
        <f>IF(AND(COUNTIF(Products!A:A,C391)=1,E391=VLOOKUP(C391,Products!A:G,6,FALSE),H391=VLOOKUP(C391,Products!A:G,7,FALSE)),"OK","ERROR")</f>
        <v>OK</v>
      </c>
      <c r="K391" t="str">
        <f t="shared" si="20"/>
        <v>OK</v>
      </c>
    </row>
    <row r="392" spans="1:11">
      <c r="A392" s="1" t="s">
        <v>4704</v>
      </c>
      <c r="B392" s="1" t="s">
        <v>2204</v>
      </c>
      <c r="C392" s="1" t="s">
        <v>1688</v>
      </c>
      <c r="D392" s="1">
        <v>1</v>
      </c>
      <c r="E392" s="1">
        <v>999</v>
      </c>
      <c r="F392" s="1">
        <v>99.9</v>
      </c>
      <c r="G392" s="1">
        <f t="shared" si="18"/>
        <v>899.1</v>
      </c>
      <c r="H392" s="1">
        <v>813</v>
      </c>
      <c r="I392" s="1">
        <f t="shared" si="19"/>
        <v>86.100000000000023</v>
      </c>
      <c r="J392" t="str">
        <f>IF(AND(COUNTIF(Products!A:A,C392)=1,E392=VLOOKUP(C392,Products!A:G,6,FALSE),H392=VLOOKUP(C392,Products!A:G,7,FALSE)),"OK","ERROR")</f>
        <v>OK</v>
      </c>
      <c r="K392" t="str">
        <f t="shared" si="20"/>
        <v>OK</v>
      </c>
    </row>
    <row r="393" spans="1:11">
      <c r="A393" s="1" t="s">
        <v>4705</v>
      </c>
      <c r="B393" s="1" t="s">
        <v>2205</v>
      </c>
      <c r="C393" s="1" t="s">
        <v>1710</v>
      </c>
      <c r="D393" s="1">
        <v>4</v>
      </c>
      <c r="E393" s="1">
        <v>3999</v>
      </c>
      <c r="F393" s="1">
        <v>1599.6</v>
      </c>
      <c r="G393" s="1">
        <f t="shared" si="18"/>
        <v>14396.4</v>
      </c>
      <c r="H393" s="1">
        <v>3007</v>
      </c>
      <c r="I393" s="1">
        <f t="shared" si="19"/>
        <v>2368.3999999999996</v>
      </c>
      <c r="J393" t="str">
        <f>IF(AND(COUNTIF(Products!A:A,C393)=1,E393=VLOOKUP(C393,Products!A:G,6,FALSE),H393=VLOOKUP(C393,Products!A:G,7,FALSE)),"OK","ERROR")</f>
        <v>OK</v>
      </c>
      <c r="K393" t="str">
        <f t="shared" si="20"/>
        <v>OK</v>
      </c>
    </row>
    <row r="394" spans="1:11">
      <c r="A394" s="1" t="s">
        <v>4706</v>
      </c>
      <c r="B394" s="1" t="s">
        <v>2206</v>
      </c>
      <c r="C394" s="1" t="s">
        <v>1701</v>
      </c>
      <c r="D394" s="1">
        <v>2</v>
      </c>
      <c r="E394" s="1">
        <v>1299</v>
      </c>
      <c r="F394" s="1">
        <v>389.7</v>
      </c>
      <c r="G394" s="1">
        <f t="shared" si="18"/>
        <v>2208.3000000000002</v>
      </c>
      <c r="H394" s="1">
        <v>969</v>
      </c>
      <c r="I394" s="1">
        <f t="shared" si="19"/>
        <v>270.30000000000018</v>
      </c>
      <c r="J394" t="str">
        <f>IF(AND(COUNTIF(Products!A:A,C394)=1,E394=VLOOKUP(C394,Products!A:G,6,FALSE),H394=VLOOKUP(C394,Products!A:G,7,FALSE)),"OK","ERROR")</f>
        <v>OK</v>
      </c>
      <c r="K394" t="str">
        <f t="shared" si="20"/>
        <v>OK</v>
      </c>
    </row>
    <row r="395" spans="1:11">
      <c r="A395" s="1" t="s">
        <v>4707</v>
      </c>
      <c r="B395" s="1" t="s">
        <v>2207</v>
      </c>
      <c r="C395" s="1" t="s">
        <v>1726</v>
      </c>
      <c r="D395" s="1">
        <v>1</v>
      </c>
      <c r="E395" s="1">
        <v>599</v>
      </c>
      <c r="F395" s="1">
        <v>0</v>
      </c>
      <c r="G395" s="1">
        <f t="shared" si="18"/>
        <v>599</v>
      </c>
      <c r="H395" s="1">
        <v>358</v>
      </c>
      <c r="I395" s="1">
        <f t="shared" si="19"/>
        <v>241</v>
      </c>
      <c r="J395" t="str">
        <f>IF(AND(COUNTIF(Products!A:A,C395)=1,E395=VLOOKUP(C395,Products!A:G,6,FALSE),H395=VLOOKUP(C395,Products!A:G,7,FALSE)),"OK","ERROR")</f>
        <v>OK</v>
      </c>
      <c r="K395" t="str">
        <f t="shared" si="20"/>
        <v>OK</v>
      </c>
    </row>
    <row r="396" spans="1:11">
      <c r="A396" s="1" t="s">
        <v>4708</v>
      </c>
      <c r="B396" s="1" t="s">
        <v>2208</v>
      </c>
      <c r="C396" s="1" t="s">
        <v>1716</v>
      </c>
      <c r="D396" s="1">
        <v>4</v>
      </c>
      <c r="E396" s="1">
        <v>2999</v>
      </c>
      <c r="F396" s="1">
        <v>1199.5999999999999</v>
      </c>
      <c r="G396" s="1">
        <f t="shared" si="18"/>
        <v>10796.4</v>
      </c>
      <c r="H396" s="1">
        <v>2406</v>
      </c>
      <c r="I396" s="1">
        <f t="shared" si="19"/>
        <v>1172.3999999999996</v>
      </c>
      <c r="J396" t="str">
        <f>IF(AND(COUNTIF(Products!A:A,C396)=1,E396=VLOOKUP(C396,Products!A:G,6,FALSE),H396=VLOOKUP(C396,Products!A:G,7,FALSE)),"OK","ERROR")</f>
        <v>OK</v>
      </c>
      <c r="K396" t="str">
        <f t="shared" si="20"/>
        <v>OK</v>
      </c>
    </row>
    <row r="397" spans="1:11">
      <c r="A397" s="1" t="s">
        <v>4709</v>
      </c>
      <c r="B397" s="1" t="s">
        <v>2209</v>
      </c>
      <c r="C397" s="1" t="s">
        <v>1727</v>
      </c>
      <c r="D397" s="1">
        <v>1</v>
      </c>
      <c r="E397" s="1">
        <v>4999</v>
      </c>
      <c r="F397" s="1">
        <v>0</v>
      </c>
      <c r="G397" s="1">
        <f t="shared" si="18"/>
        <v>4999</v>
      </c>
      <c r="H397" s="1">
        <v>3765</v>
      </c>
      <c r="I397" s="1">
        <f t="shared" si="19"/>
        <v>1234</v>
      </c>
      <c r="J397" t="str">
        <f>IF(AND(COUNTIF(Products!A:A,C397)=1,E397=VLOOKUP(C397,Products!A:G,6,FALSE),H397=VLOOKUP(C397,Products!A:G,7,FALSE)),"OK","ERROR")</f>
        <v>OK</v>
      </c>
      <c r="K397" t="str">
        <f t="shared" si="20"/>
        <v>OK</v>
      </c>
    </row>
    <row r="398" spans="1:11">
      <c r="A398" s="1" t="s">
        <v>4710</v>
      </c>
      <c r="B398" s="1" t="s">
        <v>2210</v>
      </c>
      <c r="C398" s="1" t="s">
        <v>1706</v>
      </c>
      <c r="D398" s="1">
        <v>3</v>
      </c>
      <c r="E398" s="1">
        <v>799</v>
      </c>
      <c r="F398" s="1">
        <v>359.55</v>
      </c>
      <c r="G398" s="1">
        <f t="shared" si="18"/>
        <v>2037.45</v>
      </c>
      <c r="H398" s="1">
        <v>526</v>
      </c>
      <c r="I398" s="1">
        <f t="shared" si="19"/>
        <v>459.45000000000005</v>
      </c>
      <c r="J398" t="str">
        <f>IF(AND(COUNTIF(Products!A:A,C398)=1,E398=VLOOKUP(C398,Products!A:G,6,FALSE),H398=VLOOKUP(C398,Products!A:G,7,FALSE)),"OK","ERROR")</f>
        <v>OK</v>
      </c>
      <c r="K398" t="str">
        <f t="shared" si="20"/>
        <v>OK</v>
      </c>
    </row>
    <row r="399" spans="1:11">
      <c r="A399" s="1" t="s">
        <v>4711</v>
      </c>
      <c r="B399" s="1" t="s">
        <v>2211</v>
      </c>
      <c r="C399" s="1" t="s">
        <v>1674</v>
      </c>
      <c r="D399" s="1">
        <v>1</v>
      </c>
      <c r="E399" s="1">
        <v>599</v>
      </c>
      <c r="F399" s="1">
        <v>59.9</v>
      </c>
      <c r="G399" s="1">
        <f t="shared" si="18"/>
        <v>539.1</v>
      </c>
      <c r="H399" s="1">
        <v>470</v>
      </c>
      <c r="I399" s="1">
        <f t="shared" si="19"/>
        <v>69.100000000000023</v>
      </c>
      <c r="J399" t="str">
        <f>IF(AND(COUNTIF(Products!A:A,C399)=1,E399=VLOOKUP(C399,Products!A:G,6,FALSE),H399=VLOOKUP(C399,Products!A:G,7,FALSE)),"OK","ERROR")</f>
        <v>OK</v>
      </c>
      <c r="K399" t="str">
        <f t="shared" si="20"/>
        <v>OK</v>
      </c>
    </row>
    <row r="400" spans="1:11">
      <c r="A400" s="1" t="s">
        <v>4712</v>
      </c>
      <c r="B400" s="1" t="s">
        <v>2212</v>
      </c>
      <c r="C400" s="1" t="s">
        <v>1668</v>
      </c>
      <c r="D400" s="1">
        <v>1</v>
      </c>
      <c r="E400" s="1">
        <v>8999</v>
      </c>
      <c r="F400" s="1">
        <v>449.95</v>
      </c>
      <c r="G400" s="1">
        <f t="shared" si="18"/>
        <v>8549.0499999999993</v>
      </c>
      <c r="H400" s="1">
        <v>5059</v>
      </c>
      <c r="I400" s="1">
        <f t="shared" si="19"/>
        <v>3490.0499999999993</v>
      </c>
      <c r="J400" t="str">
        <f>IF(AND(COUNTIF(Products!A:A,C400)=1,E400=VLOOKUP(C400,Products!A:G,6,FALSE),H400=VLOOKUP(C400,Products!A:G,7,FALSE)),"OK","ERROR")</f>
        <v>OK</v>
      </c>
      <c r="K400" t="str">
        <f t="shared" si="20"/>
        <v>OK</v>
      </c>
    </row>
    <row r="401" spans="1:11">
      <c r="A401" s="1" t="s">
        <v>4713</v>
      </c>
      <c r="B401" s="1" t="s">
        <v>2213</v>
      </c>
      <c r="C401" s="1" t="s">
        <v>1719</v>
      </c>
      <c r="D401" s="1">
        <v>1</v>
      </c>
      <c r="E401" s="1">
        <v>399</v>
      </c>
      <c r="F401" s="1">
        <v>59.85</v>
      </c>
      <c r="G401" s="1">
        <f t="shared" si="18"/>
        <v>339.15</v>
      </c>
      <c r="H401" s="1">
        <v>248</v>
      </c>
      <c r="I401" s="1">
        <f t="shared" si="19"/>
        <v>91.149999999999977</v>
      </c>
      <c r="J401" t="str">
        <f>IF(AND(COUNTIF(Products!A:A,C401)=1,E401=VLOOKUP(C401,Products!A:G,6,FALSE),H401=VLOOKUP(C401,Products!A:G,7,FALSE)),"OK","ERROR")</f>
        <v>OK</v>
      </c>
      <c r="K401" t="str">
        <f t="shared" si="20"/>
        <v>OK</v>
      </c>
    </row>
    <row r="402" spans="1:11">
      <c r="A402" s="1" t="s">
        <v>4714</v>
      </c>
      <c r="B402" s="1" t="s">
        <v>2214</v>
      </c>
      <c r="C402" s="1" t="s">
        <v>1695</v>
      </c>
      <c r="D402" s="1">
        <v>2</v>
      </c>
      <c r="E402" s="1">
        <v>1999</v>
      </c>
      <c r="F402" s="1">
        <v>0</v>
      </c>
      <c r="G402" s="1">
        <f t="shared" si="18"/>
        <v>3998</v>
      </c>
      <c r="H402" s="1">
        <v>1597</v>
      </c>
      <c r="I402" s="1">
        <f t="shared" si="19"/>
        <v>804</v>
      </c>
      <c r="J402" t="str">
        <f>IF(AND(COUNTIF(Products!A:A,C402)=1,E402=VLOOKUP(C402,Products!A:G,6,FALSE),H402=VLOOKUP(C402,Products!A:G,7,FALSE)),"OK","ERROR")</f>
        <v>OK</v>
      </c>
      <c r="K402" t="str">
        <f t="shared" si="20"/>
        <v>OK</v>
      </c>
    </row>
    <row r="403" spans="1:11">
      <c r="A403" s="1" t="s">
        <v>4715</v>
      </c>
      <c r="B403" s="1" t="s">
        <v>2215</v>
      </c>
      <c r="C403" s="1" t="s">
        <v>1740</v>
      </c>
      <c r="D403" s="1">
        <v>2</v>
      </c>
      <c r="E403" s="1">
        <v>4999</v>
      </c>
      <c r="F403" s="1">
        <v>999.8</v>
      </c>
      <c r="G403" s="1">
        <f t="shared" si="18"/>
        <v>8998.2000000000007</v>
      </c>
      <c r="H403" s="1">
        <v>2912</v>
      </c>
      <c r="I403" s="1">
        <f t="shared" si="19"/>
        <v>3174.2000000000007</v>
      </c>
      <c r="J403" t="str">
        <f>IF(AND(COUNTIF(Products!A:A,C403)=1,E403=VLOOKUP(C403,Products!A:G,6,FALSE),H403=VLOOKUP(C403,Products!A:G,7,FALSE)),"OK","ERROR")</f>
        <v>OK</v>
      </c>
      <c r="K403" t="str">
        <f t="shared" si="20"/>
        <v>OK</v>
      </c>
    </row>
    <row r="404" spans="1:11">
      <c r="A404" s="1" t="s">
        <v>4716</v>
      </c>
      <c r="B404" s="1" t="s">
        <v>2216</v>
      </c>
      <c r="C404" s="1" t="s">
        <v>1783</v>
      </c>
      <c r="D404" s="1">
        <v>2</v>
      </c>
      <c r="E404" s="1">
        <v>799</v>
      </c>
      <c r="F404" s="1">
        <v>0</v>
      </c>
      <c r="G404" s="1">
        <f t="shared" si="18"/>
        <v>1598</v>
      </c>
      <c r="H404" s="1">
        <v>560</v>
      </c>
      <c r="I404" s="1">
        <f t="shared" si="19"/>
        <v>478</v>
      </c>
      <c r="J404" t="str">
        <f>IF(AND(COUNTIF(Products!A:A,C404)=1,E404=VLOOKUP(C404,Products!A:G,6,FALSE),H404=VLOOKUP(C404,Products!A:G,7,FALSE)),"OK","ERROR")</f>
        <v>OK</v>
      </c>
      <c r="K404" t="str">
        <f t="shared" si="20"/>
        <v>OK</v>
      </c>
    </row>
    <row r="405" spans="1:11">
      <c r="A405" s="1" t="s">
        <v>4717</v>
      </c>
      <c r="B405" s="1" t="s">
        <v>2217</v>
      </c>
      <c r="C405" s="1" t="s">
        <v>1733</v>
      </c>
      <c r="D405" s="1">
        <v>2</v>
      </c>
      <c r="E405" s="1">
        <v>799</v>
      </c>
      <c r="F405" s="1">
        <v>79.900000000000006</v>
      </c>
      <c r="G405" s="1">
        <f t="shared" si="18"/>
        <v>1518.1</v>
      </c>
      <c r="H405" s="1">
        <v>538</v>
      </c>
      <c r="I405" s="1">
        <f t="shared" si="19"/>
        <v>442.09999999999991</v>
      </c>
      <c r="J405" t="str">
        <f>IF(AND(COUNTIF(Products!A:A,C405)=1,E405=VLOOKUP(C405,Products!A:G,6,FALSE),H405=VLOOKUP(C405,Products!A:G,7,FALSE)),"OK","ERROR")</f>
        <v>OK</v>
      </c>
      <c r="K405" t="str">
        <f t="shared" si="20"/>
        <v>OK</v>
      </c>
    </row>
    <row r="406" spans="1:11">
      <c r="A406" s="1" t="s">
        <v>4718</v>
      </c>
      <c r="B406" s="1" t="s">
        <v>2218</v>
      </c>
      <c r="C406" s="1" t="s">
        <v>1690</v>
      </c>
      <c r="D406" s="1">
        <v>1</v>
      </c>
      <c r="E406" s="1">
        <v>6999</v>
      </c>
      <c r="F406" s="1">
        <v>1399.8</v>
      </c>
      <c r="G406" s="1">
        <f t="shared" si="18"/>
        <v>5599.2</v>
      </c>
      <c r="H406" s="1">
        <v>4046</v>
      </c>
      <c r="I406" s="1">
        <f t="shared" si="19"/>
        <v>1553.1999999999998</v>
      </c>
      <c r="J406" t="str">
        <f>IF(AND(COUNTIF(Products!A:A,C406)=1,E406=VLOOKUP(C406,Products!A:G,6,FALSE),H406=VLOOKUP(C406,Products!A:G,7,FALSE)),"OK","ERROR")</f>
        <v>OK</v>
      </c>
      <c r="K406" t="str">
        <f t="shared" si="20"/>
        <v>OK</v>
      </c>
    </row>
    <row r="407" spans="1:11">
      <c r="A407" s="1" t="s">
        <v>4719</v>
      </c>
      <c r="B407" s="1" t="s">
        <v>2219</v>
      </c>
      <c r="C407" s="1" t="s">
        <v>1772</v>
      </c>
      <c r="D407" s="1">
        <v>1</v>
      </c>
      <c r="E407" s="1">
        <v>1999</v>
      </c>
      <c r="F407" s="1">
        <v>299.85000000000002</v>
      </c>
      <c r="G407" s="1">
        <f t="shared" si="18"/>
        <v>1699.15</v>
      </c>
      <c r="H407" s="1">
        <v>1506</v>
      </c>
      <c r="I407" s="1">
        <f t="shared" si="19"/>
        <v>193.15000000000009</v>
      </c>
      <c r="J407" t="str">
        <f>IF(AND(COUNTIF(Products!A:A,C407)=1,E407=VLOOKUP(C407,Products!A:G,6,FALSE),H407=VLOOKUP(C407,Products!A:G,7,FALSE)),"OK","ERROR")</f>
        <v>OK</v>
      </c>
      <c r="K407" t="str">
        <f t="shared" si="20"/>
        <v>OK</v>
      </c>
    </row>
    <row r="408" spans="1:11">
      <c r="A408" s="1" t="s">
        <v>4720</v>
      </c>
      <c r="B408" s="1" t="s">
        <v>2220</v>
      </c>
      <c r="C408" s="1" t="s">
        <v>1702</v>
      </c>
      <c r="D408" s="1">
        <v>1</v>
      </c>
      <c r="E408" s="1">
        <v>4999</v>
      </c>
      <c r="F408" s="1">
        <v>1249.75</v>
      </c>
      <c r="G408" s="1">
        <f t="shared" si="18"/>
        <v>3749.25</v>
      </c>
      <c r="H408" s="1">
        <v>3572</v>
      </c>
      <c r="I408" s="1">
        <f t="shared" si="19"/>
        <v>177.25</v>
      </c>
      <c r="J408" t="str">
        <f>IF(AND(COUNTIF(Products!A:A,C408)=1,E408=VLOOKUP(C408,Products!A:G,6,FALSE),H408=VLOOKUP(C408,Products!A:G,7,FALSE)),"OK","ERROR")</f>
        <v>OK</v>
      </c>
      <c r="K408" t="str">
        <f t="shared" si="20"/>
        <v>OK</v>
      </c>
    </row>
    <row r="409" spans="1:11">
      <c r="A409" s="1" t="s">
        <v>4721</v>
      </c>
      <c r="B409" s="1" t="s">
        <v>2221</v>
      </c>
      <c r="C409" s="1" t="s">
        <v>1668</v>
      </c>
      <c r="D409" s="1">
        <v>1</v>
      </c>
      <c r="E409" s="1">
        <v>8999</v>
      </c>
      <c r="F409" s="1">
        <v>1799.8</v>
      </c>
      <c r="G409" s="1">
        <f t="shared" si="18"/>
        <v>7199.2</v>
      </c>
      <c r="H409" s="1">
        <v>5059</v>
      </c>
      <c r="I409" s="1">
        <f t="shared" si="19"/>
        <v>2140.1999999999998</v>
      </c>
      <c r="J409" t="str">
        <f>IF(AND(COUNTIF(Products!A:A,C409)=1,E409=VLOOKUP(C409,Products!A:G,6,FALSE),H409=VLOOKUP(C409,Products!A:G,7,FALSE)),"OK","ERROR")</f>
        <v>OK</v>
      </c>
      <c r="K409" t="str">
        <f t="shared" si="20"/>
        <v>OK</v>
      </c>
    </row>
    <row r="410" spans="1:11">
      <c r="A410" s="1" t="s">
        <v>4722</v>
      </c>
      <c r="B410" s="1" t="s">
        <v>2222</v>
      </c>
      <c r="C410" s="1" t="s">
        <v>1740</v>
      </c>
      <c r="D410" s="1">
        <v>4</v>
      </c>
      <c r="E410" s="1">
        <v>4999</v>
      </c>
      <c r="F410" s="1">
        <v>999.8</v>
      </c>
      <c r="G410" s="1">
        <f t="shared" si="18"/>
        <v>18996.2</v>
      </c>
      <c r="H410" s="1">
        <v>2912</v>
      </c>
      <c r="I410" s="1">
        <f t="shared" si="19"/>
        <v>7348.2000000000007</v>
      </c>
      <c r="J410" t="str">
        <f>IF(AND(COUNTIF(Products!A:A,C410)=1,E410=VLOOKUP(C410,Products!A:G,6,FALSE),H410=VLOOKUP(C410,Products!A:G,7,FALSE)),"OK","ERROR")</f>
        <v>OK</v>
      </c>
      <c r="K410" t="str">
        <f t="shared" si="20"/>
        <v>OK</v>
      </c>
    </row>
    <row r="411" spans="1:11">
      <c r="A411" s="1" t="s">
        <v>4723</v>
      </c>
      <c r="B411" s="1" t="s">
        <v>2223</v>
      </c>
      <c r="C411" s="1" t="s">
        <v>1709</v>
      </c>
      <c r="D411" s="1">
        <v>4</v>
      </c>
      <c r="E411" s="1">
        <v>799</v>
      </c>
      <c r="F411" s="1">
        <v>159.80000000000001</v>
      </c>
      <c r="G411" s="1">
        <f t="shared" si="18"/>
        <v>3036.2</v>
      </c>
      <c r="H411" s="1">
        <v>566</v>
      </c>
      <c r="I411" s="1">
        <f t="shared" si="19"/>
        <v>772.19999999999982</v>
      </c>
      <c r="J411" t="str">
        <f>IF(AND(COUNTIF(Products!A:A,C411)=1,E411=VLOOKUP(C411,Products!A:G,6,FALSE),H411=VLOOKUP(C411,Products!A:G,7,FALSE)),"OK","ERROR")</f>
        <v>OK</v>
      </c>
      <c r="K411" t="str">
        <f t="shared" si="20"/>
        <v>OK</v>
      </c>
    </row>
    <row r="412" spans="1:11">
      <c r="A412" s="1" t="s">
        <v>4724</v>
      </c>
      <c r="B412" s="1" t="s">
        <v>2224</v>
      </c>
      <c r="C412" s="1" t="s">
        <v>1779</v>
      </c>
      <c r="D412" s="1">
        <v>4</v>
      </c>
      <c r="E412" s="1">
        <v>999</v>
      </c>
      <c r="F412" s="1">
        <v>399.6</v>
      </c>
      <c r="G412" s="1">
        <f t="shared" si="18"/>
        <v>3596.4</v>
      </c>
      <c r="H412" s="1">
        <v>809</v>
      </c>
      <c r="I412" s="1">
        <f t="shared" si="19"/>
        <v>360.40000000000009</v>
      </c>
      <c r="J412" t="str">
        <f>IF(AND(COUNTIF(Products!A:A,C412)=1,E412=VLOOKUP(C412,Products!A:G,6,FALSE),H412=VLOOKUP(C412,Products!A:G,7,FALSE)),"OK","ERROR")</f>
        <v>OK</v>
      </c>
      <c r="K412" t="str">
        <f t="shared" si="20"/>
        <v>OK</v>
      </c>
    </row>
    <row r="413" spans="1:11">
      <c r="A413" s="1" t="s">
        <v>4725</v>
      </c>
      <c r="B413" s="1" t="s">
        <v>2225</v>
      </c>
      <c r="C413" s="1" t="s">
        <v>1797</v>
      </c>
      <c r="D413" s="1">
        <v>1</v>
      </c>
      <c r="E413" s="1">
        <v>399</v>
      </c>
      <c r="F413" s="1">
        <v>59.85</v>
      </c>
      <c r="G413" s="1">
        <f t="shared" si="18"/>
        <v>339.15</v>
      </c>
      <c r="H413" s="1">
        <v>278</v>
      </c>
      <c r="I413" s="1">
        <f t="shared" si="19"/>
        <v>61.149999999999977</v>
      </c>
      <c r="J413" t="str">
        <f>IF(AND(COUNTIF(Products!A:A,C413)=1,E413=VLOOKUP(C413,Products!A:G,6,FALSE),H413=VLOOKUP(C413,Products!A:G,7,FALSE)),"OK","ERROR")</f>
        <v>OK</v>
      </c>
      <c r="K413" t="str">
        <f t="shared" si="20"/>
        <v>OK</v>
      </c>
    </row>
    <row r="414" spans="1:11">
      <c r="A414" s="1" t="s">
        <v>4726</v>
      </c>
      <c r="B414" s="1" t="s">
        <v>2226</v>
      </c>
      <c r="C414" s="1" t="s">
        <v>1674</v>
      </c>
      <c r="D414" s="1">
        <v>2</v>
      </c>
      <c r="E414" s="1">
        <v>599</v>
      </c>
      <c r="F414" s="1">
        <v>0</v>
      </c>
      <c r="G414" s="1">
        <f t="shared" si="18"/>
        <v>1198</v>
      </c>
      <c r="H414" s="1">
        <v>470</v>
      </c>
      <c r="I414" s="1">
        <f t="shared" si="19"/>
        <v>258</v>
      </c>
      <c r="J414" t="str">
        <f>IF(AND(COUNTIF(Products!A:A,C414)=1,E414=VLOOKUP(C414,Products!A:G,6,FALSE),H414=VLOOKUP(C414,Products!A:G,7,FALSE)),"OK","ERROR")</f>
        <v>OK</v>
      </c>
      <c r="K414" t="str">
        <f t="shared" si="20"/>
        <v>OK</v>
      </c>
    </row>
    <row r="415" spans="1:11">
      <c r="A415" s="1" t="s">
        <v>4727</v>
      </c>
      <c r="B415" s="1" t="s">
        <v>2227</v>
      </c>
      <c r="C415" s="1" t="s">
        <v>1787</v>
      </c>
      <c r="D415" s="1">
        <v>2</v>
      </c>
      <c r="E415" s="1">
        <v>8999</v>
      </c>
      <c r="F415" s="1">
        <v>0</v>
      </c>
      <c r="G415" s="1">
        <f t="shared" si="18"/>
        <v>17998</v>
      </c>
      <c r="H415" s="1">
        <v>5811</v>
      </c>
      <c r="I415" s="1">
        <f t="shared" si="19"/>
        <v>6376</v>
      </c>
      <c r="J415" t="str">
        <f>IF(AND(COUNTIF(Products!A:A,C415)=1,E415=VLOOKUP(C415,Products!A:G,6,FALSE),H415=VLOOKUP(C415,Products!A:G,7,FALSE)),"OK","ERROR")</f>
        <v>OK</v>
      </c>
      <c r="K415" t="str">
        <f t="shared" si="20"/>
        <v>OK</v>
      </c>
    </row>
    <row r="416" spans="1:11">
      <c r="A416" s="1" t="s">
        <v>4728</v>
      </c>
      <c r="B416" s="1" t="s">
        <v>2228</v>
      </c>
      <c r="C416" s="1" t="s">
        <v>1772</v>
      </c>
      <c r="D416" s="1">
        <v>2</v>
      </c>
      <c r="E416" s="1">
        <v>1999</v>
      </c>
      <c r="F416" s="1">
        <v>0</v>
      </c>
      <c r="G416" s="1">
        <f t="shared" si="18"/>
        <v>3998</v>
      </c>
      <c r="H416" s="1">
        <v>1506</v>
      </c>
      <c r="I416" s="1">
        <f t="shared" si="19"/>
        <v>986</v>
      </c>
      <c r="J416" t="str">
        <f>IF(AND(COUNTIF(Products!A:A,C416)=1,E416=VLOOKUP(C416,Products!A:G,6,FALSE),H416=VLOOKUP(C416,Products!A:G,7,FALSE)),"OK","ERROR")</f>
        <v>OK</v>
      </c>
      <c r="K416" t="str">
        <f t="shared" si="20"/>
        <v>OK</v>
      </c>
    </row>
    <row r="417" spans="1:11">
      <c r="A417" s="1" t="s">
        <v>4729</v>
      </c>
      <c r="B417" s="1" t="s">
        <v>2229</v>
      </c>
      <c r="C417" s="1" t="s">
        <v>1705</v>
      </c>
      <c r="D417" s="1">
        <v>1</v>
      </c>
      <c r="E417" s="1">
        <v>299</v>
      </c>
      <c r="F417" s="1">
        <v>44.85</v>
      </c>
      <c r="G417" s="1">
        <f t="shared" si="18"/>
        <v>254.15</v>
      </c>
      <c r="H417" s="1">
        <v>206</v>
      </c>
      <c r="I417" s="1">
        <f t="shared" si="19"/>
        <v>48.150000000000006</v>
      </c>
      <c r="J417" t="str">
        <f>IF(AND(COUNTIF(Products!A:A,C417)=1,E417=VLOOKUP(C417,Products!A:G,6,FALSE),H417=VLOOKUP(C417,Products!A:G,7,FALSE)),"OK","ERROR")</f>
        <v>OK</v>
      </c>
      <c r="K417" t="str">
        <f t="shared" si="20"/>
        <v>OK</v>
      </c>
    </row>
    <row r="418" spans="1:11">
      <c r="A418" s="1" t="s">
        <v>4730</v>
      </c>
      <c r="B418" s="1" t="s">
        <v>2230</v>
      </c>
      <c r="C418" s="1" t="s">
        <v>1727</v>
      </c>
      <c r="D418" s="1">
        <v>4</v>
      </c>
      <c r="E418" s="1">
        <v>4999</v>
      </c>
      <c r="F418" s="1">
        <v>1999.6</v>
      </c>
      <c r="G418" s="1">
        <f t="shared" si="18"/>
        <v>17996.400000000001</v>
      </c>
      <c r="H418" s="1">
        <v>3765</v>
      </c>
      <c r="I418" s="1">
        <f t="shared" si="19"/>
        <v>2936.4000000000015</v>
      </c>
      <c r="J418" t="str">
        <f>IF(AND(COUNTIF(Products!A:A,C418)=1,E418=VLOOKUP(C418,Products!A:G,6,FALSE),H418=VLOOKUP(C418,Products!A:G,7,FALSE)),"OK","ERROR")</f>
        <v>OK</v>
      </c>
      <c r="K418" t="str">
        <f t="shared" si="20"/>
        <v>OK</v>
      </c>
    </row>
    <row r="419" spans="1:11">
      <c r="A419" s="1" t="s">
        <v>4731</v>
      </c>
      <c r="B419" s="1" t="s">
        <v>2231</v>
      </c>
      <c r="C419" s="1" t="s">
        <v>1706</v>
      </c>
      <c r="D419" s="1">
        <v>3</v>
      </c>
      <c r="E419" s="1">
        <v>799</v>
      </c>
      <c r="F419" s="1">
        <v>119.85</v>
      </c>
      <c r="G419" s="1">
        <f t="shared" si="18"/>
        <v>2277.15</v>
      </c>
      <c r="H419" s="1">
        <v>526</v>
      </c>
      <c r="I419" s="1">
        <f t="shared" si="19"/>
        <v>699.15000000000009</v>
      </c>
      <c r="J419" t="str">
        <f>IF(AND(COUNTIF(Products!A:A,C419)=1,E419=VLOOKUP(C419,Products!A:G,6,FALSE),H419=VLOOKUP(C419,Products!A:G,7,FALSE)),"OK","ERROR")</f>
        <v>OK</v>
      </c>
      <c r="K419" t="str">
        <f t="shared" si="20"/>
        <v>OK</v>
      </c>
    </row>
    <row r="420" spans="1:11">
      <c r="A420" s="1" t="s">
        <v>4732</v>
      </c>
      <c r="B420" s="1" t="s">
        <v>2232</v>
      </c>
      <c r="C420" s="1" t="s">
        <v>1752</v>
      </c>
      <c r="D420" s="1">
        <v>2</v>
      </c>
      <c r="E420" s="1">
        <v>2999</v>
      </c>
      <c r="F420" s="1">
        <v>899.7</v>
      </c>
      <c r="G420" s="1">
        <f t="shared" si="18"/>
        <v>5098.3</v>
      </c>
      <c r="H420" s="1">
        <v>1877</v>
      </c>
      <c r="I420" s="1">
        <f t="shared" si="19"/>
        <v>1344.3000000000002</v>
      </c>
      <c r="J420" t="str">
        <f>IF(AND(COUNTIF(Products!A:A,C420)=1,E420=VLOOKUP(C420,Products!A:G,6,FALSE),H420=VLOOKUP(C420,Products!A:G,7,FALSE)),"OK","ERROR")</f>
        <v>OK</v>
      </c>
      <c r="K420" t="str">
        <f t="shared" si="20"/>
        <v>OK</v>
      </c>
    </row>
    <row r="421" spans="1:11">
      <c r="A421" s="1" t="s">
        <v>4733</v>
      </c>
      <c r="B421" s="1" t="s">
        <v>2233</v>
      </c>
      <c r="C421" s="1" t="s">
        <v>1774</v>
      </c>
      <c r="D421" s="1">
        <v>4</v>
      </c>
      <c r="E421" s="1">
        <v>499</v>
      </c>
      <c r="F421" s="1">
        <v>99.8</v>
      </c>
      <c r="G421" s="1">
        <f t="shared" si="18"/>
        <v>1896.2</v>
      </c>
      <c r="H421" s="1">
        <v>280</v>
      </c>
      <c r="I421" s="1">
        <f t="shared" si="19"/>
        <v>776.2</v>
      </c>
      <c r="J421" t="str">
        <f>IF(AND(COUNTIF(Products!A:A,C421)=1,E421=VLOOKUP(C421,Products!A:G,6,FALSE),H421=VLOOKUP(C421,Products!A:G,7,FALSE)),"OK","ERROR")</f>
        <v>OK</v>
      </c>
      <c r="K421" t="str">
        <f t="shared" si="20"/>
        <v>OK</v>
      </c>
    </row>
    <row r="422" spans="1:11">
      <c r="A422" s="1" t="s">
        <v>4734</v>
      </c>
      <c r="B422" s="1" t="s">
        <v>2234</v>
      </c>
      <c r="C422" s="1" t="s">
        <v>1779</v>
      </c>
      <c r="D422" s="1">
        <v>4</v>
      </c>
      <c r="E422" s="1">
        <v>999</v>
      </c>
      <c r="F422" s="1">
        <v>999</v>
      </c>
      <c r="G422" s="1">
        <f t="shared" si="18"/>
        <v>2997</v>
      </c>
      <c r="H422" s="1">
        <v>809</v>
      </c>
      <c r="I422" s="1">
        <f t="shared" si="19"/>
        <v>-239</v>
      </c>
      <c r="J422" t="str">
        <f>IF(AND(COUNTIF(Products!A:A,C422)=1,E422=VLOOKUP(C422,Products!A:G,6,FALSE),H422=VLOOKUP(C422,Products!A:G,7,FALSE)),"OK","ERROR")</f>
        <v>OK</v>
      </c>
      <c r="K422" t="str">
        <f t="shared" si="20"/>
        <v>OK</v>
      </c>
    </row>
    <row r="423" spans="1:11">
      <c r="A423" s="1" t="s">
        <v>4735</v>
      </c>
      <c r="B423" s="1" t="s">
        <v>2235</v>
      </c>
      <c r="C423" s="1" t="s">
        <v>1756</v>
      </c>
      <c r="D423" s="1">
        <v>1</v>
      </c>
      <c r="E423" s="1">
        <v>299</v>
      </c>
      <c r="F423" s="1">
        <v>14.95</v>
      </c>
      <c r="G423" s="1">
        <f t="shared" si="18"/>
        <v>284.05</v>
      </c>
      <c r="H423" s="1">
        <v>223</v>
      </c>
      <c r="I423" s="1">
        <f t="shared" si="19"/>
        <v>61.050000000000011</v>
      </c>
      <c r="J423" t="str">
        <f>IF(AND(COUNTIF(Products!A:A,C423)=1,E423=VLOOKUP(C423,Products!A:G,6,FALSE),H423=VLOOKUP(C423,Products!A:G,7,FALSE)),"OK","ERROR")</f>
        <v>OK</v>
      </c>
      <c r="K423" t="str">
        <f t="shared" si="20"/>
        <v>OK</v>
      </c>
    </row>
    <row r="424" spans="1:11">
      <c r="A424" s="1" t="s">
        <v>4736</v>
      </c>
      <c r="B424" s="1" t="s">
        <v>2236</v>
      </c>
      <c r="C424" s="1" t="s">
        <v>1759</v>
      </c>
      <c r="D424" s="1">
        <v>4</v>
      </c>
      <c r="E424" s="1">
        <v>2499</v>
      </c>
      <c r="F424" s="1">
        <v>999.6</v>
      </c>
      <c r="G424" s="1">
        <f t="shared" si="18"/>
        <v>8996.4</v>
      </c>
      <c r="H424" s="1">
        <v>1430</v>
      </c>
      <c r="I424" s="1">
        <f t="shared" si="19"/>
        <v>3276.3999999999996</v>
      </c>
      <c r="J424" t="str">
        <f>IF(AND(COUNTIF(Products!A:A,C424)=1,E424=VLOOKUP(C424,Products!A:G,6,FALSE),H424=VLOOKUP(C424,Products!A:G,7,FALSE)),"OK","ERROR")</f>
        <v>OK</v>
      </c>
      <c r="K424" t="str">
        <f t="shared" si="20"/>
        <v>OK</v>
      </c>
    </row>
    <row r="425" spans="1:11">
      <c r="A425" s="1" t="s">
        <v>4737</v>
      </c>
      <c r="B425" s="1" t="s">
        <v>2237</v>
      </c>
      <c r="C425" s="1" t="s">
        <v>1705</v>
      </c>
      <c r="D425" s="1">
        <v>4</v>
      </c>
      <c r="E425" s="1">
        <v>299</v>
      </c>
      <c r="F425" s="1">
        <v>119.6</v>
      </c>
      <c r="G425" s="1">
        <f t="shared" si="18"/>
        <v>1076.4000000000001</v>
      </c>
      <c r="H425" s="1">
        <v>206</v>
      </c>
      <c r="I425" s="1">
        <f t="shared" si="19"/>
        <v>252.40000000000009</v>
      </c>
      <c r="J425" t="str">
        <f>IF(AND(COUNTIF(Products!A:A,C425)=1,E425=VLOOKUP(C425,Products!A:G,6,FALSE),H425=VLOOKUP(C425,Products!A:G,7,FALSE)),"OK","ERROR")</f>
        <v>OK</v>
      </c>
      <c r="K425" t="str">
        <f t="shared" si="20"/>
        <v>OK</v>
      </c>
    </row>
    <row r="426" spans="1:11">
      <c r="A426" s="1" t="s">
        <v>4738</v>
      </c>
      <c r="B426" s="1" t="s">
        <v>2238</v>
      </c>
      <c r="C426" s="1" t="s">
        <v>1769</v>
      </c>
      <c r="D426" s="1">
        <v>2</v>
      </c>
      <c r="E426" s="1">
        <v>3999</v>
      </c>
      <c r="F426" s="1">
        <v>1999.5</v>
      </c>
      <c r="G426" s="1">
        <f t="shared" si="18"/>
        <v>5998.5</v>
      </c>
      <c r="H426" s="1">
        <v>2547</v>
      </c>
      <c r="I426" s="1">
        <f t="shared" si="19"/>
        <v>904.5</v>
      </c>
      <c r="J426" t="str">
        <f>IF(AND(COUNTIF(Products!A:A,C426)=1,E426=VLOOKUP(C426,Products!A:G,6,FALSE),H426=VLOOKUP(C426,Products!A:G,7,FALSE)),"OK","ERROR")</f>
        <v>OK</v>
      </c>
      <c r="K426" t="str">
        <f t="shared" si="20"/>
        <v>OK</v>
      </c>
    </row>
    <row r="427" spans="1:11">
      <c r="A427" s="1" t="s">
        <v>4739</v>
      </c>
      <c r="B427" s="1" t="s">
        <v>2239</v>
      </c>
      <c r="C427" s="1" t="s">
        <v>1748</v>
      </c>
      <c r="D427" s="1">
        <v>4</v>
      </c>
      <c r="E427" s="1">
        <v>299</v>
      </c>
      <c r="F427" s="1">
        <v>119.6</v>
      </c>
      <c r="G427" s="1">
        <f t="shared" si="18"/>
        <v>1076.4000000000001</v>
      </c>
      <c r="H427" s="1">
        <v>170</v>
      </c>
      <c r="I427" s="1">
        <f t="shared" si="19"/>
        <v>396.40000000000009</v>
      </c>
      <c r="J427" t="str">
        <f>IF(AND(COUNTIF(Products!A:A,C427)=1,E427=VLOOKUP(C427,Products!A:G,6,FALSE),H427=VLOOKUP(C427,Products!A:G,7,FALSE)),"OK","ERROR")</f>
        <v>OK</v>
      </c>
      <c r="K427" t="str">
        <f t="shared" si="20"/>
        <v>OK</v>
      </c>
    </row>
    <row r="428" spans="1:11">
      <c r="A428" s="1" t="s">
        <v>4740</v>
      </c>
      <c r="B428" s="1" t="s">
        <v>2240</v>
      </c>
      <c r="C428" s="1" t="s">
        <v>1666</v>
      </c>
      <c r="D428" s="1">
        <v>1</v>
      </c>
      <c r="E428" s="1">
        <v>399</v>
      </c>
      <c r="F428" s="1">
        <v>0</v>
      </c>
      <c r="G428" s="1">
        <f t="shared" si="18"/>
        <v>399</v>
      </c>
      <c r="H428" s="1">
        <v>307</v>
      </c>
      <c r="I428" s="1">
        <f t="shared" si="19"/>
        <v>92</v>
      </c>
      <c r="J428" t="str">
        <f>IF(AND(COUNTIF(Products!A:A,C428)=1,E428=VLOOKUP(C428,Products!A:G,6,FALSE),H428=VLOOKUP(C428,Products!A:G,7,FALSE)),"OK","ERROR")</f>
        <v>OK</v>
      </c>
      <c r="K428" t="str">
        <f t="shared" si="20"/>
        <v>OK</v>
      </c>
    </row>
    <row r="429" spans="1:11">
      <c r="A429" s="1" t="s">
        <v>4741</v>
      </c>
      <c r="B429" s="1" t="s">
        <v>2241</v>
      </c>
      <c r="C429" s="1" t="s">
        <v>1674</v>
      </c>
      <c r="D429" s="1">
        <v>1</v>
      </c>
      <c r="E429" s="1">
        <v>599</v>
      </c>
      <c r="F429" s="1">
        <v>59.9</v>
      </c>
      <c r="G429" s="1">
        <f t="shared" si="18"/>
        <v>539.1</v>
      </c>
      <c r="H429" s="1">
        <v>470</v>
      </c>
      <c r="I429" s="1">
        <f t="shared" si="19"/>
        <v>69.100000000000023</v>
      </c>
      <c r="J429" t="str">
        <f>IF(AND(COUNTIF(Products!A:A,C429)=1,E429=VLOOKUP(C429,Products!A:G,6,FALSE),H429=VLOOKUP(C429,Products!A:G,7,FALSE)),"OK","ERROR")</f>
        <v>OK</v>
      </c>
      <c r="K429" t="str">
        <f t="shared" si="20"/>
        <v>OK</v>
      </c>
    </row>
    <row r="430" spans="1:11">
      <c r="A430" s="1" t="s">
        <v>4742</v>
      </c>
      <c r="B430" s="1" t="s">
        <v>2242</v>
      </c>
      <c r="C430" s="1" t="s">
        <v>1685</v>
      </c>
      <c r="D430" s="1">
        <v>1</v>
      </c>
      <c r="E430" s="1">
        <v>2499</v>
      </c>
      <c r="F430" s="1">
        <v>0</v>
      </c>
      <c r="G430" s="1">
        <f t="shared" si="18"/>
        <v>2499</v>
      </c>
      <c r="H430" s="1">
        <v>1599</v>
      </c>
      <c r="I430" s="1">
        <f t="shared" si="19"/>
        <v>900</v>
      </c>
      <c r="J430" t="str">
        <f>IF(AND(COUNTIF(Products!A:A,C430)=1,E430=VLOOKUP(C430,Products!A:G,6,FALSE),H430=VLOOKUP(C430,Products!A:G,7,FALSE)),"OK","ERROR")</f>
        <v>OK</v>
      </c>
      <c r="K430" t="str">
        <f t="shared" si="20"/>
        <v>OK</v>
      </c>
    </row>
    <row r="431" spans="1:11">
      <c r="A431" s="1" t="s">
        <v>4743</v>
      </c>
      <c r="B431" s="1" t="s">
        <v>2243</v>
      </c>
      <c r="C431" s="1" t="s">
        <v>1783</v>
      </c>
      <c r="D431" s="1">
        <v>1</v>
      </c>
      <c r="E431" s="1">
        <v>799</v>
      </c>
      <c r="F431" s="1">
        <v>0</v>
      </c>
      <c r="G431" s="1">
        <f t="shared" si="18"/>
        <v>799</v>
      </c>
      <c r="H431" s="1">
        <v>560</v>
      </c>
      <c r="I431" s="1">
        <f t="shared" si="19"/>
        <v>239</v>
      </c>
      <c r="J431" t="str">
        <f>IF(AND(COUNTIF(Products!A:A,C431)=1,E431=VLOOKUP(C431,Products!A:G,6,FALSE),H431=VLOOKUP(C431,Products!A:G,7,FALSE)),"OK","ERROR")</f>
        <v>OK</v>
      </c>
      <c r="K431" t="str">
        <f t="shared" si="20"/>
        <v>OK</v>
      </c>
    </row>
    <row r="432" spans="1:11">
      <c r="A432" s="1" t="s">
        <v>4744</v>
      </c>
      <c r="B432" s="1" t="s">
        <v>2244</v>
      </c>
      <c r="C432" s="1" t="s">
        <v>1746</v>
      </c>
      <c r="D432" s="1">
        <v>1</v>
      </c>
      <c r="E432" s="1">
        <v>1999</v>
      </c>
      <c r="F432" s="1">
        <v>0</v>
      </c>
      <c r="G432" s="1">
        <f t="shared" si="18"/>
        <v>1999</v>
      </c>
      <c r="H432" s="1">
        <v>1414</v>
      </c>
      <c r="I432" s="1">
        <f t="shared" si="19"/>
        <v>585</v>
      </c>
      <c r="J432" t="str">
        <f>IF(AND(COUNTIF(Products!A:A,C432)=1,E432=VLOOKUP(C432,Products!A:G,6,FALSE),H432=VLOOKUP(C432,Products!A:G,7,FALSE)),"OK","ERROR")</f>
        <v>OK</v>
      </c>
      <c r="K432" t="str">
        <f t="shared" si="20"/>
        <v>OK</v>
      </c>
    </row>
    <row r="433" spans="1:11">
      <c r="A433" s="1" t="s">
        <v>4745</v>
      </c>
      <c r="B433" s="1" t="s">
        <v>2245</v>
      </c>
      <c r="C433" s="1" t="s">
        <v>1682</v>
      </c>
      <c r="D433" s="1">
        <v>1</v>
      </c>
      <c r="E433" s="1">
        <v>1599</v>
      </c>
      <c r="F433" s="1">
        <v>319.8</v>
      </c>
      <c r="G433" s="1">
        <f t="shared" si="18"/>
        <v>1279.2</v>
      </c>
      <c r="H433" s="1">
        <v>1169</v>
      </c>
      <c r="I433" s="1">
        <f t="shared" si="19"/>
        <v>110.20000000000005</v>
      </c>
      <c r="J433" t="str">
        <f>IF(AND(COUNTIF(Products!A:A,C433)=1,E433=VLOOKUP(C433,Products!A:G,6,FALSE),H433=VLOOKUP(C433,Products!A:G,7,FALSE)),"OK","ERROR")</f>
        <v>OK</v>
      </c>
      <c r="K433" t="str">
        <f t="shared" si="20"/>
        <v>OK</v>
      </c>
    </row>
    <row r="434" spans="1:11">
      <c r="A434" s="1" t="s">
        <v>4746</v>
      </c>
      <c r="B434" s="1" t="s">
        <v>2246</v>
      </c>
      <c r="C434" s="1" t="s">
        <v>1695</v>
      </c>
      <c r="D434" s="1">
        <v>4</v>
      </c>
      <c r="E434" s="1">
        <v>1999</v>
      </c>
      <c r="F434" s="1">
        <v>0</v>
      </c>
      <c r="G434" s="1">
        <f t="shared" si="18"/>
        <v>7996</v>
      </c>
      <c r="H434" s="1">
        <v>1597</v>
      </c>
      <c r="I434" s="1">
        <f t="shared" si="19"/>
        <v>1608</v>
      </c>
      <c r="J434" t="str">
        <f>IF(AND(COUNTIF(Products!A:A,C434)=1,E434=VLOOKUP(C434,Products!A:G,6,FALSE),H434=VLOOKUP(C434,Products!A:G,7,FALSE)),"OK","ERROR")</f>
        <v>OK</v>
      </c>
      <c r="K434" t="str">
        <f t="shared" si="20"/>
        <v>OK</v>
      </c>
    </row>
    <row r="435" spans="1:11">
      <c r="A435" s="1" t="s">
        <v>4747</v>
      </c>
      <c r="B435" s="1" t="s">
        <v>2247</v>
      </c>
      <c r="C435" s="1" t="s">
        <v>1759</v>
      </c>
      <c r="D435" s="1">
        <v>2</v>
      </c>
      <c r="E435" s="1">
        <v>2499</v>
      </c>
      <c r="F435" s="1">
        <v>0</v>
      </c>
      <c r="G435" s="1">
        <f t="shared" si="18"/>
        <v>4998</v>
      </c>
      <c r="H435" s="1">
        <v>1430</v>
      </c>
      <c r="I435" s="1">
        <f t="shared" si="19"/>
        <v>2138</v>
      </c>
      <c r="J435" t="str">
        <f>IF(AND(COUNTIF(Products!A:A,C435)=1,E435=VLOOKUP(C435,Products!A:G,6,FALSE),H435=VLOOKUP(C435,Products!A:G,7,FALSE)),"OK","ERROR")</f>
        <v>OK</v>
      </c>
      <c r="K435" t="str">
        <f t="shared" si="20"/>
        <v>OK</v>
      </c>
    </row>
    <row r="436" spans="1:11">
      <c r="A436" s="1" t="s">
        <v>4748</v>
      </c>
      <c r="B436" s="1" t="s">
        <v>2248</v>
      </c>
      <c r="C436" s="1" t="s">
        <v>1731</v>
      </c>
      <c r="D436" s="1">
        <v>2</v>
      </c>
      <c r="E436" s="1">
        <v>1999</v>
      </c>
      <c r="F436" s="1">
        <v>199.9</v>
      </c>
      <c r="G436" s="1">
        <f t="shared" si="18"/>
        <v>3798.1</v>
      </c>
      <c r="H436" s="1">
        <v>1547</v>
      </c>
      <c r="I436" s="1">
        <f t="shared" si="19"/>
        <v>704.09999999999991</v>
      </c>
      <c r="J436" t="str">
        <f>IF(AND(COUNTIF(Products!A:A,C436)=1,E436=VLOOKUP(C436,Products!A:G,6,FALSE),H436=VLOOKUP(C436,Products!A:G,7,FALSE)),"OK","ERROR")</f>
        <v>OK</v>
      </c>
      <c r="K436" t="str">
        <f t="shared" si="20"/>
        <v>OK</v>
      </c>
    </row>
    <row r="437" spans="1:11">
      <c r="A437" s="1" t="s">
        <v>4749</v>
      </c>
      <c r="B437" s="1" t="s">
        <v>2249</v>
      </c>
      <c r="C437" s="1" t="s">
        <v>1742</v>
      </c>
      <c r="D437" s="1">
        <v>2</v>
      </c>
      <c r="E437" s="1">
        <v>299</v>
      </c>
      <c r="F437" s="1">
        <v>89.7</v>
      </c>
      <c r="G437" s="1">
        <f t="shared" si="18"/>
        <v>508.3</v>
      </c>
      <c r="H437" s="1">
        <v>188</v>
      </c>
      <c r="I437" s="1">
        <f t="shared" si="19"/>
        <v>132.30000000000001</v>
      </c>
      <c r="J437" t="str">
        <f>IF(AND(COUNTIF(Products!A:A,C437)=1,E437=VLOOKUP(C437,Products!A:G,6,FALSE),H437=VLOOKUP(C437,Products!A:G,7,FALSE)),"OK","ERROR")</f>
        <v>OK</v>
      </c>
      <c r="K437" t="str">
        <f t="shared" si="20"/>
        <v>OK</v>
      </c>
    </row>
    <row r="438" spans="1:11">
      <c r="A438" s="1" t="s">
        <v>4750</v>
      </c>
      <c r="B438" s="1" t="s">
        <v>2250</v>
      </c>
      <c r="C438" s="1" t="s">
        <v>1737</v>
      </c>
      <c r="D438" s="1">
        <v>3</v>
      </c>
      <c r="E438" s="1">
        <v>499</v>
      </c>
      <c r="F438" s="1">
        <v>74.849999999999994</v>
      </c>
      <c r="G438" s="1">
        <f t="shared" si="18"/>
        <v>1422.15</v>
      </c>
      <c r="H438" s="1">
        <v>320</v>
      </c>
      <c r="I438" s="1">
        <f t="shared" si="19"/>
        <v>462.15000000000009</v>
      </c>
      <c r="J438" t="str">
        <f>IF(AND(COUNTIF(Products!A:A,C438)=1,E438=VLOOKUP(C438,Products!A:G,6,FALSE),H438=VLOOKUP(C438,Products!A:G,7,FALSE)),"OK","ERROR")</f>
        <v>OK</v>
      </c>
      <c r="K438" t="str">
        <f t="shared" si="20"/>
        <v>OK</v>
      </c>
    </row>
    <row r="439" spans="1:11">
      <c r="A439" s="1" t="s">
        <v>4751</v>
      </c>
      <c r="B439" s="1" t="s">
        <v>2251</v>
      </c>
      <c r="C439" s="1" t="s">
        <v>1712</v>
      </c>
      <c r="D439" s="1">
        <v>1</v>
      </c>
      <c r="E439" s="1">
        <v>399</v>
      </c>
      <c r="F439" s="1">
        <v>0</v>
      </c>
      <c r="G439" s="1">
        <f t="shared" si="18"/>
        <v>399</v>
      </c>
      <c r="H439" s="1">
        <v>321</v>
      </c>
      <c r="I439" s="1">
        <f t="shared" si="19"/>
        <v>78</v>
      </c>
      <c r="J439" t="str">
        <f>IF(AND(COUNTIF(Products!A:A,C439)=1,E439=VLOOKUP(C439,Products!A:G,6,FALSE),H439=VLOOKUP(C439,Products!A:G,7,FALSE)),"OK","ERROR")</f>
        <v>OK</v>
      </c>
      <c r="K439" t="str">
        <f t="shared" si="20"/>
        <v>OK</v>
      </c>
    </row>
    <row r="440" spans="1:11">
      <c r="A440" s="1" t="s">
        <v>4752</v>
      </c>
      <c r="B440" s="1" t="s">
        <v>2252</v>
      </c>
      <c r="C440" s="1" t="s">
        <v>1740</v>
      </c>
      <c r="D440" s="1">
        <v>1</v>
      </c>
      <c r="E440" s="1">
        <v>4999</v>
      </c>
      <c r="F440" s="1">
        <v>0</v>
      </c>
      <c r="G440" s="1">
        <f t="shared" si="18"/>
        <v>4999</v>
      </c>
      <c r="H440" s="1">
        <v>2912</v>
      </c>
      <c r="I440" s="1">
        <f t="shared" si="19"/>
        <v>2087</v>
      </c>
      <c r="J440" t="str">
        <f>IF(AND(COUNTIF(Products!A:A,C440)=1,E440=VLOOKUP(C440,Products!A:G,6,FALSE),H440=VLOOKUP(C440,Products!A:G,7,FALSE)),"OK","ERROR")</f>
        <v>OK</v>
      </c>
      <c r="K440" t="str">
        <f t="shared" si="20"/>
        <v>OK</v>
      </c>
    </row>
    <row r="441" spans="1:11">
      <c r="A441" s="1" t="s">
        <v>4753</v>
      </c>
      <c r="B441" s="1" t="s">
        <v>2253</v>
      </c>
      <c r="C441" s="1" t="s">
        <v>1728</v>
      </c>
      <c r="D441" s="1">
        <v>2</v>
      </c>
      <c r="E441" s="1">
        <v>4999</v>
      </c>
      <c r="F441" s="1">
        <v>499.9</v>
      </c>
      <c r="G441" s="1">
        <f t="shared" si="18"/>
        <v>9498.1</v>
      </c>
      <c r="H441" s="1">
        <v>3040</v>
      </c>
      <c r="I441" s="1">
        <f t="shared" si="19"/>
        <v>3418.1000000000004</v>
      </c>
      <c r="J441" t="str">
        <f>IF(AND(COUNTIF(Products!A:A,C441)=1,E441=VLOOKUP(C441,Products!A:G,6,FALSE),H441=VLOOKUP(C441,Products!A:G,7,FALSE)),"OK","ERROR")</f>
        <v>OK</v>
      </c>
      <c r="K441" t="str">
        <f t="shared" si="20"/>
        <v>OK</v>
      </c>
    </row>
    <row r="442" spans="1:11">
      <c r="A442" s="1" t="s">
        <v>4754</v>
      </c>
      <c r="B442" s="1" t="s">
        <v>2254</v>
      </c>
      <c r="C442" s="1" t="s">
        <v>1668</v>
      </c>
      <c r="D442" s="1">
        <v>1</v>
      </c>
      <c r="E442" s="1">
        <v>8999</v>
      </c>
      <c r="F442" s="1">
        <v>0</v>
      </c>
      <c r="G442" s="1">
        <f t="shared" si="18"/>
        <v>8999</v>
      </c>
      <c r="H442" s="1">
        <v>5059</v>
      </c>
      <c r="I442" s="1">
        <f t="shared" si="19"/>
        <v>3940</v>
      </c>
      <c r="J442" t="str">
        <f>IF(AND(COUNTIF(Products!A:A,C442)=1,E442=VLOOKUP(C442,Products!A:G,6,FALSE),H442=VLOOKUP(C442,Products!A:G,7,FALSE)),"OK","ERROR")</f>
        <v>OK</v>
      </c>
      <c r="K442" t="str">
        <f t="shared" si="20"/>
        <v>OK</v>
      </c>
    </row>
    <row r="443" spans="1:11">
      <c r="A443" s="1" t="s">
        <v>4755</v>
      </c>
      <c r="B443" s="1" t="s">
        <v>2255</v>
      </c>
      <c r="C443" s="1" t="s">
        <v>1779</v>
      </c>
      <c r="D443" s="1">
        <v>3</v>
      </c>
      <c r="E443" s="1">
        <v>999</v>
      </c>
      <c r="F443" s="1">
        <v>149.85</v>
      </c>
      <c r="G443" s="1">
        <f t="shared" si="18"/>
        <v>2847.15</v>
      </c>
      <c r="H443" s="1">
        <v>809</v>
      </c>
      <c r="I443" s="1">
        <f t="shared" si="19"/>
        <v>420.15000000000009</v>
      </c>
      <c r="J443" t="str">
        <f>IF(AND(COUNTIF(Products!A:A,C443)=1,E443=VLOOKUP(C443,Products!A:G,6,FALSE),H443=VLOOKUP(C443,Products!A:G,7,FALSE)),"OK","ERROR")</f>
        <v>OK</v>
      </c>
      <c r="K443" t="str">
        <f t="shared" si="20"/>
        <v>OK</v>
      </c>
    </row>
    <row r="444" spans="1:11">
      <c r="A444" s="1" t="s">
        <v>4756</v>
      </c>
      <c r="B444" s="1" t="s">
        <v>2256</v>
      </c>
      <c r="C444" s="1" t="s">
        <v>1785</v>
      </c>
      <c r="D444" s="1">
        <v>3</v>
      </c>
      <c r="E444" s="1">
        <v>2999</v>
      </c>
      <c r="F444" s="1">
        <v>449.85</v>
      </c>
      <c r="G444" s="1">
        <f t="shared" si="18"/>
        <v>8547.15</v>
      </c>
      <c r="H444" s="1">
        <v>2453</v>
      </c>
      <c r="I444" s="1">
        <f t="shared" si="19"/>
        <v>1188.1499999999996</v>
      </c>
      <c r="J444" t="str">
        <f>IF(AND(COUNTIF(Products!A:A,C444)=1,E444=VLOOKUP(C444,Products!A:G,6,FALSE),H444=VLOOKUP(C444,Products!A:G,7,FALSE)),"OK","ERROR")</f>
        <v>OK</v>
      </c>
      <c r="K444" t="str">
        <f t="shared" si="20"/>
        <v>OK</v>
      </c>
    </row>
    <row r="445" spans="1:11">
      <c r="A445" s="1" t="s">
        <v>4757</v>
      </c>
      <c r="B445" s="1" t="s">
        <v>2257</v>
      </c>
      <c r="C445" s="1" t="s">
        <v>1681</v>
      </c>
      <c r="D445" s="1">
        <v>1</v>
      </c>
      <c r="E445" s="1">
        <v>799</v>
      </c>
      <c r="F445" s="1">
        <v>0</v>
      </c>
      <c r="G445" s="1">
        <f t="shared" si="18"/>
        <v>799</v>
      </c>
      <c r="H445" s="1">
        <v>645</v>
      </c>
      <c r="I445" s="1">
        <f t="shared" si="19"/>
        <v>154</v>
      </c>
      <c r="J445" t="str">
        <f>IF(AND(COUNTIF(Products!A:A,C445)=1,E445=VLOOKUP(C445,Products!A:G,6,FALSE),H445=VLOOKUP(C445,Products!A:G,7,FALSE)),"OK","ERROR")</f>
        <v>OK</v>
      </c>
      <c r="K445" t="str">
        <f t="shared" si="20"/>
        <v>OK</v>
      </c>
    </row>
    <row r="446" spans="1:11">
      <c r="A446" s="1" t="s">
        <v>4758</v>
      </c>
      <c r="B446" s="1" t="s">
        <v>2258</v>
      </c>
      <c r="C446" s="1" t="s">
        <v>1726</v>
      </c>
      <c r="D446" s="1">
        <v>3</v>
      </c>
      <c r="E446" s="1">
        <v>599</v>
      </c>
      <c r="F446" s="1">
        <v>179.7</v>
      </c>
      <c r="G446" s="1">
        <f t="shared" si="18"/>
        <v>1617.3</v>
      </c>
      <c r="H446" s="1">
        <v>358</v>
      </c>
      <c r="I446" s="1">
        <f t="shared" si="19"/>
        <v>543.29999999999995</v>
      </c>
      <c r="J446" t="str">
        <f>IF(AND(COUNTIF(Products!A:A,C446)=1,E446=VLOOKUP(C446,Products!A:G,6,FALSE),H446=VLOOKUP(C446,Products!A:G,7,FALSE)),"OK","ERROR")</f>
        <v>OK</v>
      </c>
      <c r="K446" t="str">
        <f t="shared" si="20"/>
        <v>OK</v>
      </c>
    </row>
    <row r="447" spans="1:11">
      <c r="A447" s="1" t="s">
        <v>4759</v>
      </c>
      <c r="B447" s="1" t="s">
        <v>2259</v>
      </c>
      <c r="C447" s="1" t="s">
        <v>1702</v>
      </c>
      <c r="D447" s="1">
        <v>3</v>
      </c>
      <c r="E447" s="1">
        <v>4999</v>
      </c>
      <c r="F447" s="1">
        <v>2249.5500000000002</v>
      </c>
      <c r="G447" s="1">
        <f t="shared" si="18"/>
        <v>12747.45</v>
      </c>
      <c r="H447" s="1">
        <v>3572</v>
      </c>
      <c r="I447" s="1">
        <f t="shared" si="19"/>
        <v>2031.4500000000007</v>
      </c>
      <c r="J447" t="str">
        <f>IF(AND(COUNTIF(Products!A:A,C447)=1,E447=VLOOKUP(C447,Products!A:G,6,FALSE),H447=VLOOKUP(C447,Products!A:G,7,FALSE)),"OK","ERROR")</f>
        <v>OK</v>
      </c>
      <c r="K447" t="str">
        <f t="shared" si="20"/>
        <v>OK</v>
      </c>
    </row>
    <row r="448" spans="1:11">
      <c r="A448" s="1" t="s">
        <v>4760</v>
      </c>
      <c r="B448" s="1" t="s">
        <v>2260</v>
      </c>
      <c r="C448" s="1" t="s">
        <v>1790</v>
      </c>
      <c r="D448" s="1">
        <v>4</v>
      </c>
      <c r="E448" s="1">
        <v>999</v>
      </c>
      <c r="F448" s="1">
        <v>199.8</v>
      </c>
      <c r="G448" s="1">
        <f t="shared" si="18"/>
        <v>3796.2</v>
      </c>
      <c r="H448" s="1">
        <v>629</v>
      </c>
      <c r="I448" s="1">
        <f t="shared" si="19"/>
        <v>1280.1999999999998</v>
      </c>
      <c r="J448" t="str">
        <f>IF(AND(COUNTIF(Products!A:A,C448)=1,E448=VLOOKUP(C448,Products!A:G,6,FALSE),H448=VLOOKUP(C448,Products!A:G,7,FALSE)),"OK","ERROR")</f>
        <v>OK</v>
      </c>
      <c r="K448" t="str">
        <f t="shared" si="20"/>
        <v>OK</v>
      </c>
    </row>
    <row r="449" spans="1:11">
      <c r="A449" s="1" t="s">
        <v>4761</v>
      </c>
      <c r="B449" s="1" t="s">
        <v>2261</v>
      </c>
      <c r="C449" s="1" t="s">
        <v>1746</v>
      </c>
      <c r="D449" s="1">
        <v>1</v>
      </c>
      <c r="E449" s="1">
        <v>1999</v>
      </c>
      <c r="F449" s="1">
        <v>99.95</v>
      </c>
      <c r="G449" s="1">
        <f t="shared" si="18"/>
        <v>1899.05</v>
      </c>
      <c r="H449" s="1">
        <v>1414</v>
      </c>
      <c r="I449" s="1">
        <f t="shared" si="19"/>
        <v>485.04999999999995</v>
      </c>
      <c r="J449" t="str">
        <f>IF(AND(COUNTIF(Products!A:A,C449)=1,E449=VLOOKUP(C449,Products!A:G,6,FALSE),H449=VLOOKUP(C449,Products!A:G,7,FALSE)),"OK","ERROR")</f>
        <v>OK</v>
      </c>
      <c r="K449" t="str">
        <f t="shared" si="20"/>
        <v>OK</v>
      </c>
    </row>
    <row r="450" spans="1:11">
      <c r="A450" s="1" t="s">
        <v>4762</v>
      </c>
      <c r="B450" s="1" t="s">
        <v>2262</v>
      </c>
      <c r="C450" s="1" t="s">
        <v>1794</v>
      </c>
      <c r="D450" s="1">
        <v>3</v>
      </c>
      <c r="E450" s="1">
        <v>299</v>
      </c>
      <c r="F450" s="1">
        <v>0</v>
      </c>
      <c r="G450" s="1">
        <f t="shared" si="18"/>
        <v>897</v>
      </c>
      <c r="H450" s="1">
        <v>168</v>
      </c>
      <c r="I450" s="1">
        <f t="shared" si="19"/>
        <v>393</v>
      </c>
      <c r="J450" t="str">
        <f>IF(AND(COUNTIF(Products!A:A,C450)=1,E450=VLOOKUP(C450,Products!A:G,6,FALSE),H450=VLOOKUP(C450,Products!A:G,7,FALSE)),"OK","ERROR")</f>
        <v>OK</v>
      </c>
      <c r="K450" t="str">
        <f t="shared" si="20"/>
        <v>OK</v>
      </c>
    </row>
    <row r="451" spans="1:11">
      <c r="A451" s="1" t="s">
        <v>4763</v>
      </c>
      <c r="B451" s="1" t="s">
        <v>2263</v>
      </c>
      <c r="C451" s="1" t="s">
        <v>1710</v>
      </c>
      <c r="D451" s="1">
        <v>2</v>
      </c>
      <c r="E451" s="1">
        <v>3999</v>
      </c>
      <c r="F451" s="1">
        <v>1599.6</v>
      </c>
      <c r="G451" s="1">
        <f t="shared" ref="G451:G514" si="21">IFERROR(D451*E451-F451,0)</f>
        <v>6398.4</v>
      </c>
      <c r="H451" s="1">
        <v>3007</v>
      </c>
      <c r="I451" s="1">
        <f t="shared" ref="I451:I514" si="22">G451-(D451*H451)</f>
        <v>384.39999999999964</v>
      </c>
      <c r="J451" t="str">
        <f>IF(AND(COUNTIF(Products!A:A,C451)=1,E451=VLOOKUP(C451,Products!A:G,6,FALSE),H451=VLOOKUP(C451,Products!A:G,7,FALSE)),"OK","ERROR")</f>
        <v>OK</v>
      </c>
      <c r="K451" t="str">
        <f t="shared" ref="K451:K514" si="23">IF(I451=G451-(D451*H451),"OK","ERROR")</f>
        <v>OK</v>
      </c>
    </row>
    <row r="452" spans="1:11">
      <c r="A452" s="1" t="s">
        <v>4764</v>
      </c>
      <c r="B452" s="1" t="s">
        <v>2264</v>
      </c>
      <c r="C452" s="1" t="s">
        <v>1762</v>
      </c>
      <c r="D452" s="1">
        <v>2</v>
      </c>
      <c r="E452" s="1">
        <v>999</v>
      </c>
      <c r="F452" s="1">
        <v>199.8</v>
      </c>
      <c r="G452" s="1">
        <f t="shared" si="21"/>
        <v>1798.2</v>
      </c>
      <c r="H452" s="1">
        <v>818</v>
      </c>
      <c r="I452" s="1">
        <f t="shared" si="22"/>
        <v>162.20000000000005</v>
      </c>
      <c r="J452" t="str">
        <f>IF(AND(COUNTIF(Products!A:A,C452)=1,E452=VLOOKUP(C452,Products!A:G,6,FALSE),H452=VLOOKUP(C452,Products!A:G,7,FALSE)),"OK","ERROR")</f>
        <v>OK</v>
      </c>
      <c r="K452" t="str">
        <f t="shared" si="23"/>
        <v>OK</v>
      </c>
    </row>
    <row r="453" spans="1:11">
      <c r="A453" s="1" t="s">
        <v>4765</v>
      </c>
      <c r="B453" s="1" t="s">
        <v>2265</v>
      </c>
      <c r="C453" s="1" t="s">
        <v>1699</v>
      </c>
      <c r="D453" s="1">
        <v>2</v>
      </c>
      <c r="E453" s="1">
        <v>999</v>
      </c>
      <c r="F453" s="1">
        <v>99.9</v>
      </c>
      <c r="G453" s="1">
        <f t="shared" si="21"/>
        <v>1898.1</v>
      </c>
      <c r="H453" s="1">
        <v>693</v>
      </c>
      <c r="I453" s="1">
        <f t="shared" si="22"/>
        <v>512.09999999999991</v>
      </c>
      <c r="J453" t="str">
        <f>IF(AND(COUNTIF(Products!A:A,C453)=1,E453=VLOOKUP(C453,Products!A:G,6,FALSE),H453=VLOOKUP(C453,Products!A:G,7,FALSE)),"OK","ERROR")</f>
        <v>OK</v>
      </c>
      <c r="K453" t="str">
        <f t="shared" si="23"/>
        <v>OK</v>
      </c>
    </row>
    <row r="454" spans="1:11">
      <c r="A454" s="1" t="s">
        <v>4766</v>
      </c>
      <c r="B454" s="1" t="s">
        <v>2266</v>
      </c>
      <c r="C454" s="1" t="s">
        <v>1784</v>
      </c>
      <c r="D454" s="1">
        <v>2</v>
      </c>
      <c r="E454" s="1">
        <v>2999</v>
      </c>
      <c r="F454" s="1">
        <v>599.79999999999995</v>
      </c>
      <c r="G454" s="1">
        <f t="shared" si="21"/>
        <v>5398.2</v>
      </c>
      <c r="H454" s="1">
        <v>2377</v>
      </c>
      <c r="I454" s="1">
        <f t="shared" si="22"/>
        <v>644.19999999999982</v>
      </c>
      <c r="J454" t="str">
        <f>IF(AND(COUNTIF(Products!A:A,C454)=1,E454=VLOOKUP(C454,Products!A:G,6,FALSE),H454=VLOOKUP(C454,Products!A:G,7,FALSE)),"OK","ERROR")</f>
        <v>OK</v>
      </c>
      <c r="K454" t="str">
        <f t="shared" si="23"/>
        <v>OK</v>
      </c>
    </row>
    <row r="455" spans="1:11">
      <c r="A455" s="1" t="s">
        <v>4767</v>
      </c>
      <c r="B455" s="1" t="s">
        <v>2267</v>
      </c>
      <c r="C455" s="1" t="s">
        <v>1795</v>
      </c>
      <c r="D455" s="1">
        <v>2</v>
      </c>
      <c r="E455" s="1">
        <v>499</v>
      </c>
      <c r="F455" s="1">
        <v>49.9</v>
      </c>
      <c r="G455" s="1">
        <f t="shared" si="21"/>
        <v>948.1</v>
      </c>
      <c r="H455" s="1">
        <v>324</v>
      </c>
      <c r="I455" s="1">
        <f t="shared" si="22"/>
        <v>300.10000000000002</v>
      </c>
      <c r="J455" t="str">
        <f>IF(AND(COUNTIF(Products!A:A,C455)=1,E455=VLOOKUP(C455,Products!A:G,6,FALSE),H455=VLOOKUP(C455,Products!A:G,7,FALSE)),"OK","ERROR")</f>
        <v>OK</v>
      </c>
      <c r="K455" t="str">
        <f t="shared" si="23"/>
        <v>OK</v>
      </c>
    </row>
    <row r="456" spans="1:11">
      <c r="A456" s="1" t="s">
        <v>4768</v>
      </c>
      <c r="B456" s="1" t="s">
        <v>2268</v>
      </c>
      <c r="C456" s="1" t="s">
        <v>1766</v>
      </c>
      <c r="D456" s="1">
        <v>4</v>
      </c>
      <c r="E456" s="1">
        <v>2999</v>
      </c>
      <c r="F456" s="1">
        <v>599.79999999999995</v>
      </c>
      <c r="G456" s="1">
        <f t="shared" si="21"/>
        <v>11396.2</v>
      </c>
      <c r="H456" s="1">
        <v>1870</v>
      </c>
      <c r="I456" s="1">
        <f t="shared" si="22"/>
        <v>3916.2000000000007</v>
      </c>
      <c r="J456" t="str">
        <f>IF(AND(COUNTIF(Products!A:A,C456)=1,E456=VLOOKUP(C456,Products!A:G,6,FALSE),H456=VLOOKUP(C456,Products!A:G,7,FALSE)),"OK","ERROR")</f>
        <v>OK</v>
      </c>
      <c r="K456" t="str">
        <f t="shared" si="23"/>
        <v>OK</v>
      </c>
    </row>
    <row r="457" spans="1:11">
      <c r="A457" s="1" t="s">
        <v>4769</v>
      </c>
      <c r="B457" s="1" t="s">
        <v>2269</v>
      </c>
      <c r="C457" s="1" t="s">
        <v>1710</v>
      </c>
      <c r="D457" s="1">
        <v>2</v>
      </c>
      <c r="E457" s="1">
        <v>3999</v>
      </c>
      <c r="F457" s="1">
        <v>1199.7</v>
      </c>
      <c r="G457" s="1">
        <f t="shared" si="21"/>
        <v>6798.3</v>
      </c>
      <c r="H457" s="1">
        <v>3007</v>
      </c>
      <c r="I457" s="1">
        <f t="shared" si="22"/>
        <v>784.30000000000018</v>
      </c>
      <c r="J457" t="str">
        <f>IF(AND(COUNTIF(Products!A:A,C457)=1,E457=VLOOKUP(C457,Products!A:G,6,FALSE),H457=VLOOKUP(C457,Products!A:G,7,FALSE)),"OK","ERROR")</f>
        <v>OK</v>
      </c>
      <c r="K457" t="str">
        <f t="shared" si="23"/>
        <v>OK</v>
      </c>
    </row>
    <row r="458" spans="1:11">
      <c r="A458" s="1" t="s">
        <v>4770</v>
      </c>
      <c r="B458" s="1" t="s">
        <v>2270</v>
      </c>
      <c r="C458" s="1" t="s">
        <v>1706</v>
      </c>
      <c r="D458" s="1">
        <v>1</v>
      </c>
      <c r="E458" s="1">
        <v>799</v>
      </c>
      <c r="F458" s="1">
        <v>39.950000000000003</v>
      </c>
      <c r="G458" s="1">
        <f t="shared" si="21"/>
        <v>759.05</v>
      </c>
      <c r="H458" s="1">
        <v>526</v>
      </c>
      <c r="I458" s="1">
        <f t="shared" si="22"/>
        <v>233.04999999999995</v>
      </c>
      <c r="J458" t="str">
        <f>IF(AND(COUNTIF(Products!A:A,C458)=1,E458=VLOOKUP(C458,Products!A:G,6,FALSE),H458=VLOOKUP(C458,Products!A:G,7,FALSE)),"OK","ERROR")</f>
        <v>OK</v>
      </c>
      <c r="K458" t="str">
        <f t="shared" si="23"/>
        <v>OK</v>
      </c>
    </row>
    <row r="459" spans="1:11">
      <c r="A459" s="1" t="s">
        <v>4771</v>
      </c>
      <c r="B459" s="1" t="s">
        <v>2271</v>
      </c>
      <c r="C459" s="1" t="s">
        <v>1746</v>
      </c>
      <c r="D459" s="1">
        <v>1</v>
      </c>
      <c r="E459" s="1">
        <v>1999</v>
      </c>
      <c r="F459" s="1">
        <v>99.95</v>
      </c>
      <c r="G459" s="1">
        <f t="shared" si="21"/>
        <v>1899.05</v>
      </c>
      <c r="H459" s="1">
        <v>1414</v>
      </c>
      <c r="I459" s="1">
        <f t="shared" si="22"/>
        <v>485.04999999999995</v>
      </c>
      <c r="J459" t="str">
        <f>IF(AND(COUNTIF(Products!A:A,C459)=1,E459=VLOOKUP(C459,Products!A:G,6,FALSE),H459=VLOOKUP(C459,Products!A:G,7,FALSE)),"OK","ERROR")</f>
        <v>OK</v>
      </c>
      <c r="K459" t="str">
        <f t="shared" si="23"/>
        <v>OK</v>
      </c>
    </row>
    <row r="460" spans="1:11">
      <c r="A460" s="1" t="s">
        <v>4772</v>
      </c>
      <c r="B460" s="1" t="s">
        <v>2272</v>
      </c>
      <c r="C460" s="1" t="s">
        <v>1740</v>
      </c>
      <c r="D460" s="1">
        <v>4</v>
      </c>
      <c r="E460" s="1">
        <v>4999</v>
      </c>
      <c r="F460" s="1">
        <v>0</v>
      </c>
      <c r="G460" s="1">
        <f t="shared" si="21"/>
        <v>19996</v>
      </c>
      <c r="H460" s="1">
        <v>2912</v>
      </c>
      <c r="I460" s="1">
        <f t="shared" si="22"/>
        <v>8348</v>
      </c>
      <c r="J460" t="str">
        <f>IF(AND(COUNTIF(Products!A:A,C460)=1,E460=VLOOKUP(C460,Products!A:G,6,FALSE),H460=VLOOKUP(C460,Products!A:G,7,FALSE)),"OK","ERROR")</f>
        <v>OK</v>
      </c>
      <c r="K460" t="str">
        <f t="shared" si="23"/>
        <v>OK</v>
      </c>
    </row>
    <row r="461" spans="1:11">
      <c r="A461" s="1" t="s">
        <v>4773</v>
      </c>
      <c r="B461" s="1" t="s">
        <v>2273</v>
      </c>
      <c r="C461" s="1" t="s">
        <v>1685</v>
      </c>
      <c r="D461" s="1">
        <v>2</v>
      </c>
      <c r="E461" s="1">
        <v>2499</v>
      </c>
      <c r="F461" s="1">
        <v>1249.5</v>
      </c>
      <c r="G461" s="1">
        <f t="shared" si="21"/>
        <v>3748.5</v>
      </c>
      <c r="H461" s="1">
        <v>1599</v>
      </c>
      <c r="I461" s="1">
        <f t="shared" si="22"/>
        <v>550.5</v>
      </c>
      <c r="J461" t="str">
        <f>IF(AND(COUNTIF(Products!A:A,C461)=1,E461=VLOOKUP(C461,Products!A:G,6,FALSE),H461=VLOOKUP(C461,Products!A:G,7,FALSE)),"OK","ERROR")</f>
        <v>OK</v>
      </c>
      <c r="K461" t="str">
        <f t="shared" si="23"/>
        <v>OK</v>
      </c>
    </row>
    <row r="462" spans="1:11">
      <c r="A462" s="1" t="s">
        <v>4774</v>
      </c>
      <c r="B462" s="1" t="s">
        <v>2274</v>
      </c>
      <c r="C462" s="1" t="s">
        <v>1706</v>
      </c>
      <c r="D462" s="1">
        <v>4</v>
      </c>
      <c r="E462" s="1">
        <v>799</v>
      </c>
      <c r="F462" s="1">
        <v>479.4</v>
      </c>
      <c r="G462" s="1">
        <f t="shared" si="21"/>
        <v>2716.6</v>
      </c>
      <c r="H462" s="1">
        <v>526</v>
      </c>
      <c r="I462" s="1">
        <f t="shared" si="22"/>
        <v>612.59999999999991</v>
      </c>
      <c r="J462" t="str">
        <f>IF(AND(COUNTIF(Products!A:A,C462)=1,E462=VLOOKUP(C462,Products!A:G,6,FALSE),H462=VLOOKUP(C462,Products!A:G,7,FALSE)),"OK","ERROR")</f>
        <v>OK</v>
      </c>
      <c r="K462" t="str">
        <f t="shared" si="23"/>
        <v>OK</v>
      </c>
    </row>
    <row r="463" spans="1:11">
      <c r="A463" s="1" t="s">
        <v>4775</v>
      </c>
      <c r="B463" s="1" t="s">
        <v>2275</v>
      </c>
      <c r="C463" s="1" t="s">
        <v>1666</v>
      </c>
      <c r="D463" s="1">
        <v>1</v>
      </c>
      <c r="E463" s="1">
        <v>399</v>
      </c>
      <c r="F463" s="1">
        <v>19.95</v>
      </c>
      <c r="G463" s="1">
        <f t="shared" si="21"/>
        <v>379.05</v>
      </c>
      <c r="H463" s="1">
        <v>307</v>
      </c>
      <c r="I463" s="1">
        <f t="shared" si="22"/>
        <v>72.050000000000011</v>
      </c>
      <c r="J463" t="str">
        <f>IF(AND(COUNTIF(Products!A:A,C463)=1,E463=VLOOKUP(C463,Products!A:G,6,FALSE),H463=VLOOKUP(C463,Products!A:G,7,FALSE)),"OK","ERROR")</f>
        <v>OK</v>
      </c>
      <c r="K463" t="str">
        <f t="shared" si="23"/>
        <v>OK</v>
      </c>
    </row>
    <row r="464" spans="1:11">
      <c r="A464" s="1" t="s">
        <v>4776</v>
      </c>
      <c r="B464" s="1" t="s">
        <v>2276</v>
      </c>
      <c r="C464" s="1" t="s">
        <v>1753</v>
      </c>
      <c r="D464" s="1">
        <v>1</v>
      </c>
      <c r="E464" s="1">
        <v>799</v>
      </c>
      <c r="F464" s="1">
        <v>119.85</v>
      </c>
      <c r="G464" s="1">
        <f t="shared" si="21"/>
        <v>679.15</v>
      </c>
      <c r="H464" s="1">
        <v>445</v>
      </c>
      <c r="I464" s="1">
        <f t="shared" si="22"/>
        <v>234.14999999999998</v>
      </c>
      <c r="J464" t="str">
        <f>IF(AND(COUNTIF(Products!A:A,C464)=1,E464=VLOOKUP(C464,Products!A:G,6,FALSE),H464=VLOOKUP(C464,Products!A:G,7,FALSE)),"OK","ERROR")</f>
        <v>OK</v>
      </c>
      <c r="K464" t="str">
        <f t="shared" si="23"/>
        <v>OK</v>
      </c>
    </row>
    <row r="465" spans="1:11">
      <c r="A465" s="1" t="s">
        <v>4777</v>
      </c>
      <c r="B465" s="1" t="s">
        <v>2277</v>
      </c>
      <c r="C465" s="1" t="s">
        <v>1686</v>
      </c>
      <c r="D465" s="1">
        <v>1</v>
      </c>
      <c r="E465" s="1">
        <v>1299</v>
      </c>
      <c r="F465" s="1">
        <v>129.9</v>
      </c>
      <c r="G465" s="1">
        <f t="shared" si="21"/>
        <v>1169.0999999999999</v>
      </c>
      <c r="H465" s="1">
        <v>881</v>
      </c>
      <c r="I465" s="1">
        <f t="shared" si="22"/>
        <v>288.09999999999991</v>
      </c>
      <c r="J465" t="str">
        <f>IF(AND(COUNTIF(Products!A:A,C465)=1,E465=VLOOKUP(C465,Products!A:G,6,FALSE),H465=VLOOKUP(C465,Products!A:G,7,FALSE)),"OK","ERROR")</f>
        <v>OK</v>
      </c>
      <c r="K465" t="str">
        <f t="shared" si="23"/>
        <v>OK</v>
      </c>
    </row>
    <row r="466" spans="1:11">
      <c r="A466" s="1" t="s">
        <v>4778</v>
      </c>
      <c r="B466" s="1" t="s">
        <v>2278</v>
      </c>
      <c r="C466" s="1" t="s">
        <v>1757</v>
      </c>
      <c r="D466" s="1">
        <v>2</v>
      </c>
      <c r="E466" s="1">
        <v>999</v>
      </c>
      <c r="F466" s="1">
        <v>99.9</v>
      </c>
      <c r="G466" s="1">
        <f t="shared" si="21"/>
        <v>1898.1</v>
      </c>
      <c r="H466" s="1">
        <v>611</v>
      </c>
      <c r="I466" s="1">
        <f t="shared" si="22"/>
        <v>676.09999999999991</v>
      </c>
      <c r="J466" t="str">
        <f>IF(AND(COUNTIF(Products!A:A,C466)=1,E466=VLOOKUP(C466,Products!A:G,6,FALSE),H466=VLOOKUP(C466,Products!A:G,7,FALSE)),"OK","ERROR")</f>
        <v>OK</v>
      </c>
      <c r="K466" t="str">
        <f t="shared" si="23"/>
        <v>OK</v>
      </c>
    </row>
    <row r="467" spans="1:11">
      <c r="A467" s="1" t="s">
        <v>4779</v>
      </c>
      <c r="B467" s="1" t="s">
        <v>2279</v>
      </c>
      <c r="C467" s="1" t="s">
        <v>1792</v>
      </c>
      <c r="D467" s="1">
        <v>4</v>
      </c>
      <c r="E467" s="1">
        <v>399</v>
      </c>
      <c r="F467" s="1">
        <v>0</v>
      </c>
      <c r="G467" s="1">
        <f t="shared" si="21"/>
        <v>1596</v>
      </c>
      <c r="H467" s="1">
        <v>244</v>
      </c>
      <c r="I467" s="1">
        <f t="shared" si="22"/>
        <v>620</v>
      </c>
      <c r="J467" t="str">
        <f>IF(AND(COUNTIF(Products!A:A,C467)=1,E467=VLOOKUP(C467,Products!A:G,6,FALSE),H467=VLOOKUP(C467,Products!A:G,7,FALSE)),"OK","ERROR")</f>
        <v>OK</v>
      </c>
      <c r="K467" t="str">
        <f t="shared" si="23"/>
        <v>OK</v>
      </c>
    </row>
    <row r="468" spans="1:11">
      <c r="A468" s="1" t="s">
        <v>4780</v>
      </c>
      <c r="B468" s="1" t="s">
        <v>2280</v>
      </c>
      <c r="C468" s="1" t="s">
        <v>1686</v>
      </c>
      <c r="D468" s="1">
        <v>4</v>
      </c>
      <c r="E468" s="1">
        <v>1299</v>
      </c>
      <c r="F468" s="1">
        <v>259.8</v>
      </c>
      <c r="G468" s="1">
        <f t="shared" si="21"/>
        <v>4936.2</v>
      </c>
      <c r="H468" s="1">
        <v>881</v>
      </c>
      <c r="I468" s="1">
        <f t="shared" si="22"/>
        <v>1412.1999999999998</v>
      </c>
      <c r="J468" t="str">
        <f>IF(AND(COUNTIF(Products!A:A,C468)=1,E468=VLOOKUP(C468,Products!A:G,6,FALSE),H468=VLOOKUP(C468,Products!A:G,7,FALSE)),"OK","ERROR")</f>
        <v>OK</v>
      </c>
      <c r="K468" t="str">
        <f t="shared" si="23"/>
        <v>OK</v>
      </c>
    </row>
    <row r="469" spans="1:11">
      <c r="A469" s="1" t="s">
        <v>4781</v>
      </c>
      <c r="B469" s="1" t="s">
        <v>2281</v>
      </c>
      <c r="C469" s="1" t="s">
        <v>1773</v>
      </c>
      <c r="D469" s="1">
        <v>1</v>
      </c>
      <c r="E469" s="1">
        <v>6999</v>
      </c>
      <c r="F469" s="1">
        <v>349.95</v>
      </c>
      <c r="G469" s="1">
        <f t="shared" si="21"/>
        <v>6649.05</v>
      </c>
      <c r="H469" s="1">
        <v>4949</v>
      </c>
      <c r="I469" s="1">
        <f t="shared" si="22"/>
        <v>1700.0500000000002</v>
      </c>
      <c r="J469" t="str">
        <f>IF(AND(COUNTIF(Products!A:A,C469)=1,E469=VLOOKUP(C469,Products!A:G,6,FALSE),H469=VLOOKUP(C469,Products!A:G,7,FALSE)),"OK","ERROR")</f>
        <v>OK</v>
      </c>
      <c r="K469" t="str">
        <f t="shared" si="23"/>
        <v>OK</v>
      </c>
    </row>
    <row r="470" spans="1:11">
      <c r="A470" s="1" t="s">
        <v>4782</v>
      </c>
      <c r="B470" s="1" t="s">
        <v>2282</v>
      </c>
      <c r="C470" s="1" t="s">
        <v>1716</v>
      </c>
      <c r="D470" s="1">
        <v>4</v>
      </c>
      <c r="E470" s="1">
        <v>2999</v>
      </c>
      <c r="F470" s="1">
        <v>0</v>
      </c>
      <c r="G470" s="1">
        <f t="shared" si="21"/>
        <v>11996</v>
      </c>
      <c r="H470" s="1">
        <v>2406</v>
      </c>
      <c r="I470" s="1">
        <f t="shared" si="22"/>
        <v>2372</v>
      </c>
      <c r="J470" t="str">
        <f>IF(AND(COUNTIF(Products!A:A,C470)=1,E470=VLOOKUP(C470,Products!A:G,6,FALSE),H470=VLOOKUP(C470,Products!A:G,7,FALSE)),"OK","ERROR")</f>
        <v>OK</v>
      </c>
      <c r="K470" t="str">
        <f t="shared" si="23"/>
        <v>OK</v>
      </c>
    </row>
    <row r="471" spans="1:11">
      <c r="A471" s="1" t="s">
        <v>4783</v>
      </c>
      <c r="B471" s="1" t="s">
        <v>2283</v>
      </c>
      <c r="C471" s="1" t="s">
        <v>1714</v>
      </c>
      <c r="D471" s="1">
        <v>1</v>
      </c>
      <c r="E471" s="1">
        <v>4999</v>
      </c>
      <c r="F471" s="1">
        <v>0</v>
      </c>
      <c r="G471" s="1">
        <f t="shared" si="21"/>
        <v>4999</v>
      </c>
      <c r="H471" s="1">
        <v>3985</v>
      </c>
      <c r="I471" s="1">
        <f t="shared" si="22"/>
        <v>1014</v>
      </c>
      <c r="J471" t="str">
        <f>IF(AND(COUNTIF(Products!A:A,C471)=1,E471=VLOOKUP(C471,Products!A:G,6,FALSE),H471=VLOOKUP(C471,Products!A:G,7,FALSE)),"OK","ERROR")</f>
        <v>OK</v>
      </c>
      <c r="K471" t="str">
        <f t="shared" si="23"/>
        <v>OK</v>
      </c>
    </row>
    <row r="472" spans="1:11">
      <c r="A472" s="1" t="s">
        <v>4784</v>
      </c>
      <c r="B472" s="1" t="s">
        <v>2284</v>
      </c>
      <c r="C472" s="1" t="s">
        <v>1693</v>
      </c>
      <c r="D472" s="1">
        <v>1</v>
      </c>
      <c r="E472" s="1">
        <v>499</v>
      </c>
      <c r="F472" s="1">
        <v>0</v>
      </c>
      <c r="G472" s="1">
        <f t="shared" si="21"/>
        <v>499</v>
      </c>
      <c r="H472" s="1">
        <v>391</v>
      </c>
      <c r="I472" s="1">
        <f t="shared" si="22"/>
        <v>108</v>
      </c>
      <c r="J472" t="str">
        <f>IF(AND(COUNTIF(Products!A:A,C472)=1,E472=VLOOKUP(C472,Products!A:G,6,FALSE),H472=VLOOKUP(C472,Products!A:G,7,FALSE)),"OK","ERROR")</f>
        <v>OK</v>
      </c>
      <c r="K472" t="str">
        <f t="shared" si="23"/>
        <v>OK</v>
      </c>
    </row>
    <row r="473" spans="1:11">
      <c r="A473" s="1" t="s">
        <v>4785</v>
      </c>
      <c r="B473" s="1" t="s">
        <v>2285</v>
      </c>
      <c r="C473" s="1" t="s">
        <v>1702</v>
      </c>
      <c r="D473" s="1">
        <v>1</v>
      </c>
      <c r="E473" s="1">
        <v>4999</v>
      </c>
      <c r="F473" s="1">
        <v>499.9</v>
      </c>
      <c r="G473" s="1">
        <f t="shared" si="21"/>
        <v>4499.1000000000004</v>
      </c>
      <c r="H473" s="1">
        <v>3572</v>
      </c>
      <c r="I473" s="1">
        <f t="shared" si="22"/>
        <v>927.10000000000036</v>
      </c>
      <c r="J473" t="str">
        <f>IF(AND(COUNTIF(Products!A:A,C473)=1,E473=VLOOKUP(C473,Products!A:G,6,FALSE),H473=VLOOKUP(C473,Products!A:G,7,FALSE)),"OK","ERROR")</f>
        <v>OK</v>
      </c>
      <c r="K473" t="str">
        <f t="shared" si="23"/>
        <v>OK</v>
      </c>
    </row>
    <row r="474" spans="1:11">
      <c r="A474" s="1" t="s">
        <v>4786</v>
      </c>
      <c r="B474" s="1" t="s">
        <v>2286</v>
      </c>
      <c r="C474" s="1" t="s">
        <v>1756</v>
      </c>
      <c r="D474" s="1">
        <v>2</v>
      </c>
      <c r="E474" s="1">
        <v>299</v>
      </c>
      <c r="F474" s="1">
        <v>59.8</v>
      </c>
      <c r="G474" s="1">
        <f t="shared" si="21"/>
        <v>538.20000000000005</v>
      </c>
      <c r="H474" s="1">
        <v>223</v>
      </c>
      <c r="I474" s="1">
        <f t="shared" si="22"/>
        <v>92.200000000000045</v>
      </c>
      <c r="J474" t="str">
        <f>IF(AND(COUNTIF(Products!A:A,C474)=1,E474=VLOOKUP(C474,Products!A:G,6,FALSE),H474=VLOOKUP(C474,Products!A:G,7,FALSE)),"OK","ERROR")</f>
        <v>OK</v>
      </c>
      <c r="K474" t="str">
        <f t="shared" si="23"/>
        <v>OK</v>
      </c>
    </row>
    <row r="475" spans="1:11">
      <c r="A475" s="1" t="s">
        <v>4787</v>
      </c>
      <c r="B475" s="1" t="s">
        <v>2287</v>
      </c>
      <c r="C475" s="1" t="s">
        <v>1777</v>
      </c>
      <c r="D475" s="1">
        <v>2</v>
      </c>
      <c r="E475" s="1">
        <v>3999</v>
      </c>
      <c r="F475" s="1">
        <v>0</v>
      </c>
      <c r="G475" s="1">
        <f t="shared" si="21"/>
        <v>7998</v>
      </c>
      <c r="H475" s="1">
        <v>2514</v>
      </c>
      <c r="I475" s="1">
        <f t="shared" si="22"/>
        <v>2970</v>
      </c>
      <c r="J475" t="str">
        <f>IF(AND(COUNTIF(Products!A:A,C475)=1,E475=VLOOKUP(C475,Products!A:G,6,FALSE),H475=VLOOKUP(C475,Products!A:G,7,FALSE)),"OK","ERROR")</f>
        <v>OK</v>
      </c>
      <c r="K475" t="str">
        <f t="shared" si="23"/>
        <v>OK</v>
      </c>
    </row>
    <row r="476" spans="1:11">
      <c r="A476" s="1" t="s">
        <v>4788</v>
      </c>
      <c r="B476" s="1" t="s">
        <v>2288</v>
      </c>
      <c r="C476" s="1" t="s">
        <v>1696</v>
      </c>
      <c r="D476" s="1">
        <v>2</v>
      </c>
      <c r="E476" s="1">
        <v>799</v>
      </c>
      <c r="F476" s="1">
        <v>239.7</v>
      </c>
      <c r="G476" s="1">
        <f t="shared" si="21"/>
        <v>1358.3</v>
      </c>
      <c r="H476" s="1">
        <v>613</v>
      </c>
      <c r="I476" s="1">
        <f t="shared" si="22"/>
        <v>132.29999999999995</v>
      </c>
      <c r="J476" t="str">
        <f>IF(AND(COUNTIF(Products!A:A,C476)=1,E476=VLOOKUP(C476,Products!A:G,6,FALSE),H476=VLOOKUP(C476,Products!A:G,7,FALSE)),"OK","ERROR")</f>
        <v>OK</v>
      </c>
      <c r="K476" t="str">
        <f t="shared" si="23"/>
        <v>OK</v>
      </c>
    </row>
    <row r="477" spans="1:11">
      <c r="A477" s="1" t="s">
        <v>4789</v>
      </c>
      <c r="B477" s="1" t="s">
        <v>2289</v>
      </c>
      <c r="C477" s="1" t="s">
        <v>1764</v>
      </c>
      <c r="D477" s="1">
        <v>1</v>
      </c>
      <c r="E477" s="1">
        <v>499</v>
      </c>
      <c r="F477" s="1">
        <v>74.849999999999994</v>
      </c>
      <c r="G477" s="1">
        <f t="shared" si="21"/>
        <v>424.15</v>
      </c>
      <c r="H477" s="1">
        <v>334</v>
      </c>
      <c r="I477" s="1">
        <f t="shared" si="22"/>
        <v>90.149999999999977</v>
      </c>
      <c r="J477" t="str">
        <f>IF(AND(COUNTIF(Products!A:A,C477)=1,E477=VLOOKUP(C477,Products!A:G,6,FALSE),H477=VLOOKUP(C477,Products!A:G,7,FALSE)),"OK","ERROR")</f>
        <v>OK</v>
      </c>
      <c r="K477" t="str">
        <f t="shared" si="23"/>
        <v>OK</v>
      </c>
    </row>
    <row r="478" spans="1:11">
      <c r="A478" s="1" t="s">
        <v>4790</v>
      </c>
      <c r="B478" s="1" t="s">
        <v>2290</v>
      </c>
      <c r="C478" s="1" t="s">
        <v>1759</v>
      </c>
      <c r="D478" s="1">
        <v>4</v>
      </c>
      <c r="E478" s="1">
        <v>2499</v>
      </c>
      <c r="F478" s="1">
        <v>999.6</v>
      </c>
      <c r="G478" s="1">
        <f t="shared" si="21"/>
        <v>8996.4</v>
      </c>
      <c r="H478" s="1">
        <v>1430</v>
      </c>
      <c r="I478" s="1">
        <f t="shared" si="22"/>
        <v>3276.3999999999996</v>
      </c>
      <c r="J478" t="str">
        <f>IF(AND(COUNTIF(Products!A:A,C478)=1,E478=VLOOKUP(C478,Products!A:G,6,FALSE),H478=VLOOKUP(C478,Products!A:G,7,FALSE)),"OK","ERROR")</f>
        <v>OK</v>
      </c>
      <c r="K478" t="str">
        <f t="shared" si="23"/>
        <v>OK</v>
      </c>
    </row>
    <row r="479" spans="1:11">
      <c r="A479" s="1" t="s">
        <v>4791</v>
      </c>
      <c r="B479" s="1" t="s">
        <v>2291</v>
      </c>
      <c r="C479" s="1" t="s">
        <v>1758</v>
      </c>
      <c r="D479" s="1">
        <v>4</v>
      </c>
      <c r="E479" s="1">
        <v>2499</v>
      </c>
      <c r="F479" s="1">
        <v>0</v>
      </c>
      <c r="G479" s="1">
        <f t="shared" si="21"/>
        <v>9996</v>
      </c>
      <c r="H479" s="1">
        <v>1632</v>
      </c>
      <c r="I479" s="1">
        <f t="shared" si="22"/>
        <v>3468</v>
      </c>
      <c r="J479" t="str">
        <f>IF(AND(COUNTIF(Products!A:A,C479)=1,E479=VLOOKUP(C479,Products!A:G,6,FALSE),H479=VLOOKUP(C479,Products!A:G,7,FALSE)),"OK","ERROR")</f>
        <v>OK</v>
      </c>
      <c r="K479" t="str">
        <f t="shared" si="23"/>
        <v>OK</v>
      </c>
    </row>
    <row r="480" spans="1:11">
      <c r="A480" s="1" t="s">
        <v>4792</v>
      </c>
      <c r="B480" s="1" t="s">
        <v>2292</v>
      </c>
      <c r="C480" s="1" t="s">
        <v>1771</v>
      </c>
      <c r="D480" s="1">
        <v>1</v>
      </c>
      <c r="E480" s="1">
        <v>399</v>
      </c>
      <c r="F480" s="1">
        <v>0</v>
      </c>
      <c r="G480" s="1">
        <f t="shared" si="21"/>
        <v>399</v>
      </c>
      <c r="H480" s="1">
        <v>257</v>
      </c>
      <c r="I480" s="1">
        <f t="shared" si="22"/>
        <v>142</v>
      </c>
      <c r="J480" t="str">
        <f>IF(AND(COUNTIF(Products!A:A,C480)=1,E480=VLOOKUP(C480,Products!A:G,6,FALSE),H480=VLOOKUP(C480,Products!A:G,7,FALSE)),"OK","ERROR")</f>
        <v>OK</v>
      </c>
      <c r="K480" t="str">
        <f t="shared" si="23"/>
        <v>OK</v>
      </c>
    </row>
    <row r="481" spans="1:11">
      <c r="A481" s="1" t="s">
        <v>4793</v>
      </c>
      <c r="B481" s="1" t="s">
        <v>2293</v>
      </c>
      <c r="C481" s="1" t="s">
        <v>1686</v>
      </c>
      <c r="D481" s="1">
        <v>4</v>
      </c>
      <c r="E481" s="1">
        <v>1299</v>
      </c>
      <c r="F481" s="1">
        <v>779.4</v>
      </c>
      <c r="G481" s="1">
        <f t="shared" si="21"/>
        <v>4416.6000000000004</v>
      </c>
      <c r="H481" s="1">
        <v>881</v>
      </c>
      <c r="I481" s="1">
        <f t="shared" si="22"/>
        <v>892.60000000000036</v>
      </c>
      <c r="J481" t="str">
        <f>IF(AND(COUNTIF(Products!A:A,C481)=1,E481=VLOOKUP(C481,Products!A:G,6,FALSE),H481=VLOOKUP(C481,Products!A:G,7,FALSE)),"OK","ERROR")</f>
        <v>OK</v>
      </c>
      <c r="K481" t="str">
        <f t="shared" si="23"/>
        <v>OK</v>
      </c>
    </row>
    <row r="482" spans="1:11">
      <c r="A482" s="1" t="s">
        <v>4794</v>
      </c>
      <c r="B482" s="1" t="s">
        <v>2294</v>
      </c>
      <c r="C482" s="1" t="s">
        <v>1787</v>
      </c>
      <c r="D482" s="1">
        <v>2</v>
      </c>
      <c r="E482" s="1">
        <v>8999</v>
      </c>
      <c r="F482" s="1">
        <v>3599.6</v>
      </c>
      <c r="G482" s="1">
        <f t="shared" si="21"/>
        <v>14398.4</v>
      </c>
      <c r="H482" s="1">
        <v>5811</v>
      </c>
      <c r="I482" s="1">
        <f t="shared" si="22"/>
        <v>2776.3999999999996</v>
      </c>
      <c r="J482" t="str">
        <f>IF(AND(COUNTIF(Products!A:A,C482)=1,E482=VLOOKUP(C482,Products!A:G,6,FALSE),H482=VLOOKUP(C482,Products!A:G,7,FALSE)),"OK","ERROR")</f>
        <v>OK</v>
      </c>
      <c r="K482" t="str">
        <f t="shared" si="23"/>
        <v>OK</v>
      </c>
    </row>
    <row r="483" spans="1:11">
      <c r="A483" s="1" t="s">
        <v>4795</v>
      </c>
      <c r="B483" s="1" t="s">
        <v>2295</v>
      </c>
      <c r="C483" s="1" t="s">
        <v>1778</v>
      </c>
      <c r="D483" s="1">
        <v>1</v>
      </c>
      <c r="E483" s="1">
        <v>499</v>
      </c>
      <c r="F483" s="1">
        <v>24.95</v>
      </c>
      <c r="G483" s="1">
        <f t="shared" si="21"/>
        <v>474.05</v>
      </c>
      <c r="H483" s="1">
        <v>323</v>
      </c>
      <c r="I483" s="1">
        <f t="shared" si="22"/>
        <v>151.05000000000001</v>
      </c>
      <c r="J483" t="str">
        <f>IF(AND(COUNTIF(Products!A:A,C483)=1,E483=VLOOKUP(C483,Products!A:G,6,FALSE),H483=VLOOKUP(C483,Products!A:G,7,FALSE)),"OK","ERROR")</f>
        <v>OK</v>
      </c>
      <c r="K483" t="str">
        <f t="shared" si="23"/>
        <v>OK</v>
      </c>
    </row>
    <row r="484" spans="1:11">
      <c r="A484" s="1" t="s">
        <v>4796</v>
      </c>
      <c r="B484" s="1" t="s">
        <v>2296</v>
      </c>
      <c r="C484" s="1" t="s">
        <v>1685</v>
      </c>
      <c r="D484" s="1">
        <v>2</v>
      </c>
      <c r="E484" s="1">
        <v>2499</v>
      </c>
      <c r="F484" s="1">
        <v>499.8</v>
      </c>
      <c r="G484" s="1">
        <f t="shared" si="21"/>
        <v>4498.2</v>
      </c>
      <c r="H484" s="1">
        <v>1599</v>
      </c>
      <c r="I484" s="1">
        <f t="shared" si="22"/>
        <v>1300.1999999999998</v>
      </c>
      <c r="J484" t="str">
        <f>IF(AND(COUNTIF(Products!A:A,C484)=1,E484=VLOOKUP(C484,Products!A:G,6,FALSE),H484=VLOOKUP(C484,Products!A:G,7,FALSE)),"OK","ERROR")</f>
        <v>OK</v>
      </c>
      <c r="K484" t="str">
        <f t="shared" si="23"/>
        <v>OK</v>
      </c>
    </row>
    <row r="485" spans="1:11">
      <c r="A485" s="1" t="s">
        <v>4797</v>
      </c>
      <c r="B485" s="1" t="s">
        <v>2297</v>
      </c>
      <c r="C485" s="1" t="s">
        <v>1701</v>
      </c>
      <c r="D485" s="1">
        <v>2</v>
      </c>
      <c r="E485" s="1">
        <v>1299</v>
      </c>
      <c r="F485" s="1">
        <v>259.8</v>
      </c>
      <c r="G485" s="1">
        <f t="shared" si="21"/>
        <v>2338.1999999999998</v>
      </c>
      <c r="H485" s="1">
        <v>969</v>
      </c>
      <c r="I485" s="1">
        <f t="shared" si="22"/>
        <v>400.19999999999982</v>
      </c>
      <c r="J485" t="str">
        <f>IF(AND(COUNTIF(Products!A:A,C485)=1,E485=VLOOKUP(C485,Products!A:G,6,FALSE),H485=VLOOKUP(C485,Products!A:G,7,FALSE)),"OK","ERROR")</f>
        <v>OK</v>
      </c>
      <c r="K485" t="str">
        <f t="shared" si="23"/>
        <v>OK</v>
      </c>
    </row>
    <row r="486" spans="1:11">
      <c r="A486" s="1" t="s">
        <v>4798</v>
      </c>
      <c r="B486" s="1" t="s">
        <v>2298</v>
      </c>
      <c r="C486" s="1" t="s">
        <v>1706</v>
      </c>
      <c r="D486" s="1">
        <v>4</v>
      </c>
      <c r="E486" s="1">
        <v>799</v>
      </c>
      <c r="F486" s="1">
        <v>479.4</v>
      </c>
      <c r="G486" s="1">
        <f t="shared" si="21"/>
        <v>2716.6</v>
      </c>
      <c r="H486" s="1">
        <v>526</v>
      </c>
      <c r="I486" s="1">
        <f t="shared" si="22"/>
        <v>612.59999999999991</v>
      </c>
      <c r="J486" t="str">
        <f>IF(AND(COUNTIF(Products!A:A,C486)=1,E486=VLOOKUP(C486,Products!A:G,6,FALSE),H486=VLOOKUP(C486,Products!A:G,7,FALSE)),"OK","ERROR")</f>
        <v>OK</v>
      </c>
      <c r="K486" t="str">
        <f t="shared" si="23"/>
        <v>OK</v>
      </c>
    </row>
    <row r="487" spans="1:11">
      <c r="A487" s="1" t="s">
        <v>4799</v>
      </c>
      <c r="B487" s="1" t="s">
        <v>2299</v>
      </c>
      <c r="C487" s="1" t="s">
        <v>1670</v>
      </c>
      <c r="D487" s="1">
        <v>1</v>
      </c>
      <c r="E487" s="1">
        <v>599</v>
      </c>
      <c r="F487" s="1">
        <v>0</v>
      </c>
      <c r="G487" s="1">
        <f t="shared" si="21"/>
        <v>599</v>
      </c>
      <c r="H487" s="1">
        <v>426</v>
      </c>
      <c r="I487" s="1">
        <f t="shared" si="22"/>
        <v>173</v>
      </c>
      <c r="J487" t="str">
        <f>IF(AND(COUNTIF(Products!A:A,C487)=1,E487=VLOOKUP(C487,Products!A:G,6,FALSE),H487=VLOOKUP(C487,Products!A:G,7,FALSE)),"OK","ERROR")</f>
        <v>OK</v>
      </c>
      <c r="K487" t="str">
        <f t="shared" si="23"/>
        <v>OK</v>
      </c>
    </row>
    <row r="488" spans="1:11">
      <c r="A488" s="1" t="s">
        <v>4800</v>
      </c>
      <c r="B488" s="1" t="s">
        <v>2300</v>
      </c>
      <c r="C488" s="1" t="s">
        <v>1774</v>
      </c>
      <c r="D488" s="1">
        <v>1</v>
      </c>
      <c r="E488" s="1">
        <v>499</v>
      </c>
      <c r="F488" s="1">
        <v>0</v>
      </c>
      <c r="G488" s="1">
        <f t="shared" si="21"/>
        <v>499</v>
      </c>
      <c r="H488" s="1">
        <v>280</v>
      </c>
      <c r="I488" s="1">
        <f t="shared" si="22"/>
        <v>219</v>
      </c>
      <c r="J488" t="str">
        <f>IF(AND(COUNTIF(Products!A:A,C488)=1,E488=VLOOKUP(C488,Products!A:G,6,FALSE),H488=VLOOKUP(C488,Products!A:G,7,FALSE)),"OK","ERROR")</f>
        <v>OK</v>
      </c>
      <c r="K488" t="str">
        <f t="shared" si="23"/>
        <v>OK</v>
      </c>
    </row>
    <row r="489" spans="1:11">
      <c r="A489" s="1" t="s">
        <v>4801</v>
      </c>
      <c r="B489" s="1" t="s">
        <v>2301</v>
      </c>
      <c r="C489" s="1" t="s">
        <v>1772</v>
      </c>
      <c r="D489" s="1">
        <v>2</v>
      </c>
      <c r="E489" s="1">
        <v>1999</v>
      </c>
      <c r="F489" s="1">
        <v>0</v>
      </c>
      <c r="G489" s="1">
        <f t="shared" si="21"/>
        <v>3998</v>
      </c>
      <c r="H489" s="1">
        <v>1506</v>
      </c>
      <c r="I489" s="1">
        <f t="shared" si="22"/>
        <v>986</v>
      </c>
      <c r="J489" t="str">
        <f>IF(AND(COUNTIF(Products!A:A,C489)=1,E489=VLOOKUP(C489,Products!A:G,6,FALSE),H489=VLOOKUP(C489,Products!A:G,7,FALSE)),"OK","ERROR")</f>
        <v>OK</v>
      </c>
      <c r="K489" t="str">
        <f t="shared" si="23"/>
        <v>OK</v>
      </c>
    </row>
    <row r="490" spans="1:11">
      <c r="A490" s="1" t="s">
        <v>4802</v>
      </c>
      <c r="B490" s="1" t="s">
        <v>2302</v>
      </c>
      <c r="C490" s="1" t="s">
        <v>1690</v>
      </c>
      <c r="D490" s="1">
        <v>2</v>
      </c>
      <c r="E490" s="1">
        <v>6999</v>
      </c>
      <c r="F490" s="1">
        <v>3499.5</v>
      </c>
      <c r="G490" s="1">
        <f t="shared" si="21"/>
        <v>10498.5</v>
      </c>
      <c r="H490" s="1">
        <v>4046</v>
      </c>
      <c r="I490" s="1">
        <f t="shared" si="22"/>
        <v>2406.5</v>
      </c>
      <c r="J490" t="str">
        <f>IF(AND(COUNTIF(Products!A:A,C490)=1,E490=VLOOKUP(C490,Products!A:G,6,FALSE),H490=VLOOKUP(C490,Products!A:G,7,FALSE)),"OK","ERROR")</f>
        <v>OK</v>
      </c>
      <c r="K490" t="str">
        <f t="shared" si="23"/>
        <v>OK</v>
      </c>
    </row>
    <row r="491" spans="1:11">
      <c r="A491" s="1" t="s">
        <v>4803</v>
      </c>
      <c r="B491" s="1" t="s">
        <v>2303</v>
      </c>
      <c r="C491" s="1" t="s">
        <v>1743</v>
      </c>
      <c r="D491" s="1">
        <v>3</v>
      </c>
      <c r="E491" s="1">
        <v>299</v>
      </c>
      <c r="F491" s="1">
        <v>0</v>
      </c>
      <c r="G491" s="1">
        <f t="shared" si="21"/>
        <v>897</v>
      </c>
      <c r="H491" s="1">
        <v>188</v>
      </c>
      <c r="I491" s="1">
        <f t="shared" si="22"/>
        <v>333</v>
      </c>
      <c r="J491" t="str">
        <f>IF(AND(COUNTIF(Products!A:A,C491)=1,E491=VLOOKUP(C491,Products!A:G,6,FALSE),H491=VLOOKUP(C491,Products!A:G,7,FALSE)),"OK","ERROR")</f>
        <v>OK</v>
      </c>
      <c r="K491" t="str">
        <f t="shared" si="23"/>
        <v>OK</v>
      </c>
    </row>
    <row r="492" spans="1:11">
      <c r="A492" s="1" t="s">
        <v>4804</v>
      </c>
      <c r="B492" s="1" t="s">
        <v>2304</v>
      </c>
      <c r="C492" s="1" t="s">
        <v>1784</v>
      </c>
      <c r="D492" s="1">
        <v>1</v>
      </c>
      <c r="E492" s="1">
        <v>2999</v>
      </c>
      <c r="F492" s="1">
        <v>0</v>
      </c>
      <c r="G492" s="1">
        <f t="shared" si="21"/>
        <v>2999</v>
      </c>
      <c r="H492" s="1">
        <v>2377</v>
      </c>
      <c r="I492" s="1">
        <f t="shared" si="22"/>
        <v>622</v>
      </c>
      <c r="J492" t="str">
        <f>IF(AND(COUNTIF(Products!A:A,C492)=1,E492=VLOOKUP(C492,Products!A:G,6,FALSE),H492=VLOOKUP(C492,Products!A:G,7,FALSE)),"OK","ERROR")</f>
        <v>OK</v>
      </c>
      <c r="K492" t="str">
        <f t="shared" si="23"/>
        <v>OK</v>
      </c>
    </row>
    <row r="493" spans="1:11">
      <c r="A493" s="1" t="s">
        <v>4805</v>
      </c>
      <c r="B493" s="1" t="s">
        <v>2305</v>
      </c>
      <c r="C493" s="1" t="s">
        <v>1738</v>
      </c>
      <c r="D493" s="1">
        <v>1</v>
      </c>
      <c r="E493" s="1">
        <v>599</v>
      </c>
      <c r="F493" s="1">
        <v>29.95</v>
      </c>
      <c r="G493" s="1">
        <f t="shared" si="21"/>
        <v>569.04999999999995</v>
      </c>
      <c r="H493" s="1">
        <v>443</v>
      </c>
      <c r="I493" s="1">
        <f t="shared" si="22"/>
        <v>126.04999999999995</v>
      </c>
      <c r="J493" t="str">
        <f>IF(AND(COUNTIF(Products!A:A,C493)=1,E493=VLOOKUP(C493,Products!A:G,6,FALSE),H493=VLOOKUP(C493,Products!A:G,7,FALSE)),"OK","ERROR")</f>
        <v>OK</v>
      </c>
      <c r="K493" t="str">
        <f t="shared" si="23"/>
        <v>OK</v>
      </c>
    </row>
    <row r="494" spans="1:11">
      <c r="A494" s="1" t="s">
        <v>4806</v>
      </c>
      <c r="B494" s="1" t="s">
        <v>2306</v>
      </c>
      <c r="C494" s="1" t="s">
        <v>1682</v>
      </c>
      <c r="D494" s="1">
        <v>1</v>
      </c>
      <c r="E494" s="1">
        <v>1599</v>
      </c>
      <c r="F494" s="1">
        <v>0</v>
      </c>
      <c r="G494" s="1">
        <f t="shared" si="21"/>
        <v>1599</v>
      </c>
      <c r="H494" s="1">
        <v>1169</v>
      </c>
      <c r="I494" s="1">
        <f t="shared" si="22"/>
        <v>430</v>
      </c>
      <c r="J494" t="str">
        <f>IF(AND(COUNTIF(Products!A:A,C494)=1,E494=VLOOKUP(C494,Products!A:G,6,FALSE),H494=VLOOKUP(C494,Products!A:G,7,FALSE)),"OK","ERROR")</f>
        <v>OK</v>
      </c>
      <c r="K494" t="str">
        <f t="shared" si="23"/>
        <v>OK</v>
      </c>
    </row>
    <row r="495" spans="1:11">
      <c r="A495" s="1" t="s">
        <v>4807</v>
      </c>
      <c r="B495" s="1" t="s">
        <v>2307</v>
      </c>
      <c r="C495" s="1" t="s">
        <v>1711</v>
      </c>
      <c r="D495" s="1">
        <v>1</v>
      </c>
      <c r="E495" s="1">
        <v>1599</v>
      </c>
      <c r="F495" s="1">
        <v>79.95</v>
      </c>
      <c r="G495" s="1">
        <f t="shared" si="21"/>
        <v>1519.05</v>
      </c>
      <c r="H495" s="1">
        <v>1180</v>
      </c>
      <c r="I495" s="1">
        <f t="shared" si="22"/>
        <v>339.04999999999995</v>
      </c>
      <c r="J495" t="str">
        <f>IF(AND(COUNTIF(Products!A:A,C495)=1,E495=VLOOKUP(C495,Products!A:G,6,FALSE),H495=VLOOKUP(C495,Products!A:G,7,FALSE)),"OK","ERROR")</f>
        <v>OK</v>
      </c>
      <c r="K495" t="str">
        <f t="shared" si="23"/>
        <v>OK</v>
      </c>
    </row>
    <row r="496" spans="1:11">
      <c r="A496" s="1" t="s">
        <v>4808</v>
      </c>
      <c r="B496" s="1" t="s">
        <v>2308</v>
      </c>
      <c r="C496" s="1" t="s">
        <v>1773</v>
      </c>
      <c r="D496" s="1">
        <v>4</v>
      </c>
      <c r="E496" s="1">
        <v>6999</v>
      </c>
      <c r="F496" s="1">
        <v>0</v>
      </c>
      <c r="G496" s="1">
        <f t="shared" si="21"/>
        <v>27996</v>
      </c>
      <c r="H496" s="1">
        <v>4949</v>
      </c>
      <c r="I496" s="1">
        <f t="shared" si="22"/>
        <v>8200</v>
      </c>
      <c r="J496" t="str">
        <f>IF(AND(COUNTIF(Products!A:A,C496)=1,E496=VLOOKUP(C496,Products!A:G,6,FALSE),H496=VLOOKUP(C496,Products!A:G,7,FALSE)),"OK","ERROR")</f>
        <v>OK</v>
      </c>
      <c r="K496" t="str">
        <f t="shared" si="23"/>
        <v>OK</v>
      </c>
    </row>
    <row r="497" spans="1:11">
      <c r="A497" s="1" t="s">
        <v>4809</v>
      </c>
      <c r="B497" s="1" t="s">
        <v>2309</v>
      </c>
      <c r="C497" s="1" t="s">
        <v>1783</v>
      </c>
      <c r="D497" s="1">
        <v>2</v>
      </c>
      <c r="E497" s="1">
        <v>799</v>
      </c>
      <c r="F497" s="1">
        <v>0</v>
      </c>
      <c r="G497" s="1">
        <f t="shared" si="21"/>
        <v>1598</v>
      </c>
      <c r="H497" s="1">
        <v>560</v>
      </c>
      <c r="I497" s="1">
        <f t="shared" si="22"/>
        <v>478</v>
      </c>
      <c r="J497" t="str">
        <f>IF(AND(COUNTIF(Products!A:A,C497)=1,E497=VLOOKUP(C497,Products!A:G,6,FALSE),H497=VLOOKUP(C497,Products!A:G,7,FALSE)),"OK","ERROR")</f>
        <v>OK</v>
      </c>
      <c r="K497" t="str">
        <f t="shared" si="23"/>
        <v>OK</v>
      </c>
    </row>
    <row r="498" spans="1:11">
      <c r="A498" s="1" t="s">
        <v>4810</v>
      </c>
      <c r="B498" s="1" t="s">
        <v>2310</v>
      </c>
      <c r="C498" s="1" t="s">
        <v>1742</v>
      </c>
      <c r="D498" s="1">
        <v>1</v>
      </c>
      <c r="E498" s="1">
        <v>299</v>
      </c>
      <c r="F498" s="1">
        <v>29.9</v>
      </c>
      <c r="G498" s="1">
        <f t="shared" si="21"/>
        <v>269.10000000000002</v>
      </c>
      <c r="H498" s="1">
        <v>188</v>
      </c>
      <c r="I498" s="1">
        <f t="shared" si="22"/>
        <v>81.100000000000023</v>
      </c>
      <c r="J498" t="str">
        <f>IF(AND(COUNTIF(Products!A:A,C498)=1,E498=VLOOKUP(C498,Products!A:G,6,FALSE),H498=VLOOKUP(C498,Products!A:G,7,FALSE)),"OK","ERROR")</f>
        <v>OK</v>
      </c>
      <c r="K498" t="str">
        <f t="shared" si="23"/>
        <v>OK</v>
      </c>
    </row>
    <row r="499" spans="1:11">
      <c r="A499" s="1" t="s">
        <v>4811</v>
      </c>
      <c r="B499" s="1" t="s">
        <v>2311</v>
      </c>
      <c r="C499" s="1" t="s">
        <v>1774</v>
      </c>
      <c r="D499" s="1">
        <v>1</v>
      </c>
      <c r="E499" s="1">
        <v>499</v>
      </c>
      <c r="F499" s="1">
        <v>24.95</v>
      </c>
      <c r="G499" s="1">
        <f t="shared" si="21"/>
        <v>474.05</v>
      </c>
      <c r="H499" s="1">
        <v>280</v>
      </c>
      <c r="I499" s="1">
        <f t="shared" si="22"/>
        <v>194.05</v>
      </c>
      <c r="J499" t="str">
        <f>IF(AND(COUNTIF(Products!A:A,C499)=1,E499=VLOOKUP(C499,Products!A:G,6,FALSE),H499=VLOOKUP(C499,Products!A:G,7,FALSE)),"OK","ERROR")</f>
        <v>OK</v>
      </c>
      <c r="K499" t="str">
        <f t="shared" si="23"/>
        <v>OK</v>
      </c>
    </row>
    <row r="500" spans="1:11">
      <c r="A500" s="1" t="s">
        <v>4812</v>
      </c>
      <c r="B500" s="1" t="s">
        <v>2312</v>
      </c>
      <c r="C500" s="1" t="s">
        <v>1711</v>
      </c>
      <c r="D500" s="1">
        <v>1</v>
      </c>
      <c r="E500" s="1">
        <v>1599</v>
      </c>
      <c r="F500" s="1">
        <v>79.95</v>
      </c>
      <c r="G500" s="1">
        <f t="shared" si="21"/>
        <v>1519.05</v>
      </c>
      <c r="H500" s="1">
        <v>1180</v>
      </c>
      <c r="I500" s="1">
        <f t="shared" si="22"/>
        <v>339.04999999999995</v>
      </c>
      <c r="J500" t="str">
        <f>IF(AND(COUNTIF(Products!A:A,C500)=1,E500=VLOOKUP(C500,Products!A:G,6,FALSE),H500=VLOOKUP(C500,Products!A:G,7,FALSE)),"OK","ERROR")</f>
        <v>OK</v>
      </c>
      <c r="K500" t="str">
        <f t="shared" si="23"/>
        <v>OK</v>
      </c>
    </row>
    <row r="501" spans="1:11">
      <c r="A501" s="1" t="s">
        <v>4813</v>
      </c>
      <c r="B501" s="1" t="s">
        <v>2313</v>
      </c>
      <c r="C501" s="1" t="s">
        <v>1766</v>
      </c>
      <c r="D501" s="1">
        <v>1</v>
      </c>
      <c r="E501" s="1">
        <v>2999</v>
      </c>
      <c r="F501" s="1">
        <v>0</v>
      </c>
      <c r="G501" s="1">
        <f t="shared" si="21"/>
        <v>2999</v>
      </c>
      <c r="H501" s="1">
        <v>1870</v>
      </c>
      <c r="I501" s="1">
        <f t="shared" si="22"/>
        <v>1129</v>
      </c>
      <c r="J501" t="str">
        <f>IF(AND(COUNTIF(Products!A:A,C501)=1,E501=VLOOKUP(C501,Products!A:G,6,FALSE),H501=VLOOKUP(C501,Products!A:G,7,FALSE)),"OK","ERROR")</f>
        <v>OK</v>
      </c>
      <c r="K501" t="str">
        <f t="shared" si="23"/>
        <v>OK</v>
      </c>
    </row>
    <row r="502" spans="1:11">
      <c r="A502" s="1" t="s">
        <v>4814</v>
      </c>
      <c r="B502" s="1" t="s">
        <v>2314</v>
      </c>
      <c r="C502" s="1" t="s">
        <v>1793</v>
      </c>
      <c r="D502" s="1">
        <v>2</v>
      </c>
      <c r="E502" s="1">
        <v>299</v>
      </c>
      <c r="F502" s="1">
        <v>59.8</v>
      </c>
      <c r="G502" s="1">
        <f t="shared" si="21"/>
        <v>538.20000000000005</v>
      </c>
      <c r="H502" s="1">
        <v>221</v>
      </c>
      <c r="I502" s="1">
        <f t="shared" si="22"/>
        <v>96.200000000000045</v>
      </c>
      <c r="J502" t="str">
        <f>IF(AND(COUNTIF(Products!A:A,C502)=1,E502=VLOOKUP(C502,Products!A:G,6,FALSE),H502=VLOOKUP(C502,Products!A:G,7,FALSE)),"OK","ERROR")</f>
        <v>OK</v>
      </c>
      <c r="K502" t="str">
        <f t="shared" si="23"/>
        <v>OK</v>
      </c>
    </row>
    <row r="503" spans="1:11">
      <c r="A503" s="1" t="s">
        <v>4815</v>
      </c>
      <c r="B503" s="1" t="s">
        <v>2315</v>
      </c>
      <c r="C503" s="1" t="s">
        <v>1741</v>
      </c>
      <c r="D503" s="1">
        <v>1</v>
      </c>
      <c r="E503" s="1">
        <v>799</v>
      </c>
      <c r="F503" s="1">
        <v>119.85</v>
      </c>
      <c r="G503" s="1">
        <f t="shared" si="21"/>
        <v>679.15</v>
      </c>
      <c r="H503" s="1">
        <v>596</v>
      </c>
      <c r="I503" s="1">
        <f t="shared" si="22"/>
        <v>83.149999999999977</v>
      </c>
      <c r="J503" t="str">
        <f>IF(AND(COUNTIF(Products!A:A,C503)=1,E503=VLOOKUP(C503,Products!A:G,6,FALSE),H503=VLOOKUP(C503,Products!A:G,7,FALSE)),"OK","ERROR")</f>
        <v>OK</v>
      </c>
      <c r="K503" t="str">
        <f t="shared" si="23"/>
        <v>OK</v>
      </c>
    </row>
    <row r="504" spans="1:11">
      <c r="A504" s="1" t="s">
        <v>4816</v>
      </c>
      <c r="B504" s="1" t="s">
        <v>2316</v>
      </c>
      <c r="C504" s="1" t="s">
        <v>1673</v>
      </c>
      <c r="D504" s="1">
        <v>3</v>
      </c>
      <c r="E504" s="1">
        <v>399</v>
      </c>
      <c r="F504" s="1">
        <v>179.55</v>
      </c>
      <c r="G504" s="1">
        <f t="shared" si="21"/>
        <v>1017.45</v>
      </c>
      <c r="H504" s="1">
        <v>221</v>
      </c>
      <c r="I504" s="1">
        <f t="shared" si="22"/>
        <v>354.45000000000005</v>
      </c>
      <c r="J504" t="str">
        <f>IF(AND(COUNTIF(Products!A:A,C504)=1,E504=VLOOKUP(C504,Products!A:G,6,FALSE),H504=VLOOKUP(C504,Products!A:G,7,FALSE)),"OK","ERROR")</f>
        <v>OK</v>
      </c>
      <c r="K504" t="str">
        <f t="shared" si="23"/>
        <v>OK</v>
      </c>
    </row>
    <row r="505" spans="1:11">
      <c r="A505" s="1" t="s">
        <v>4817</v>
      </c>
      <c r="B505" s="1" t="s">
        <v>2317</v>
      </c>
      <c r="C505" s="1" t="s">
        <v>1720</v>
      </c>
      <c r="D505" s="1">
        <v>2</v>
      </c>
      <c r="E505" s="1">
        <v>999</v>
      </c>
      <c r="F505" s="1">
        <v>299.7</v>
      </c>
      <c r="G505" s="1">
        <f t="shared" si="21"/>
        <v>1698.3</v>
      </c>
      <c r="H505" s="1">
        <v>573</v>
      </c>
      <c r="I505" s="1">
        <f t="shared" si="22"/>
        <v>552.29999999999995</v>
      </c>
      <c r="J505" t="str">
        <f>IF(AND(COUNTIF(Products!A:A,C505)=1,E505=VLOOKUP(C505,Products!A:G,6,FALSE),H505=VLOOKUP(C505,Products!A:G,7,FALSE)),"OK","ERROR")</f>
        <v>OK</v>
      </c>
      <c r="K505" t="str">
        <f t="shared" si="23"/>
        <v>OK</v>
      </c>
    </row>
    <row r="506" spans="1:11">
      <c r="A506" s="1" t="s">
        <v>4818</v>
      </c>
      <c r="B506" s="1" t="s">
        <v>2318</v>
      </c>
      <c r="C506" s="1" t="s">
        <v>1748</v>
      </c>
      <c r="D506" s="1">
        <v>4</v>
      </c>
      <c r="E506" s="1">
        <v>299</v>
      </c>
      <c r="F506" s="1">
        <v>179.4</v>
      </c>
      <c r="G506" s="1">
        <f t="shared" si="21"/>
        <v>1016.6</v>
      </c>
      <c r="H506" s="1">
        <v>170</v>
      </c>
      <c r="I506" s="1">
        <f t="shared" si="22"/>
        <v>336.6</v>
      </c>
      <c r="J506" t="str">
        <f>IF(AND(COUNTIF(Products!A:A,C506)=1,E506=VLOOKUP(C506,Products!A:G,6,FALSE),H506=VLOOKUP(C506,Products!A:G,7,FALSE)),"OK","ERROR")</f>
        <v>OK</v>
      </c>
      <c r="K506" t="str">
        <f t="shared" si="23"/>
        <v>OK</v>
      </c>
    </row>
    <row r="507" spans="1:11">
      <c r="A507" s="1" t="s">
        <v>4819</v>
      </c>
      <c r="B507" s="1" t="s">
        <v>2319</v>
      </c>
      <c r="C507" s="1" t="s">
        <v>1757</v>
      </c>
      <c r="D507" s="1">
        <v>1</v>
      </c>
      <c r="E507" s="1">
        <v>999</v>
      </c>
      <c r="F507" s="1">
        <v>0</v>
      </c>
      <c r="G507" s="1">
        <f t="shared" si="21"/>
        <v>999</v>
      </c>
      <c r="H507" s="1">
        <v>611</v>
      </c>
      <c r="I507" s="1">
        <f t="shared" si="22"/>
        <v>388</v>
      </c>
      <c r="J507" t="str">
        <f>IF(AND(COUNTIF(Products!A:A,C507)=1,E507=VLOOKUP(C507,Products!A:G,6,FALSE),H507=VLOOKUP(C507,Products!A:G,7,FALSE)),"OK","ERROR")</f>
        <v>OK</v>
      </c>
      <c r="K507" t="str">
        <f t="shared" si="23"/>
        <v>OK</v>
      </c>
    </row>
    <row r="508" spans="1:11">
      <c r="A508" s="1" t="s">
        <v>4820</v>
      </c>
      <c r="B508" s="1" t="s">
        <v>2320</v>
      </c>
      <c r="C508" s="1" t="s">
        <v>1732</v>
      </c>
      <c r="D508" s="1">
        <v>2</v>
      </c>
      <c r="E508" s="1">
        <v>1599</v>
      </c>
      <c r="F508" s="1">
        <v>0</v>
      </c>
      <c r="G508" s="1">
        <f t="shared" si="21"/>
        <v>3198</v>
      </c>
      <c r="H508" s="1">
        <v>1138</v>
      </c>
      <c r="I508" s="1">
        <f t="shared" si="22"/>
        <v>922</v>
      </c>
      <c r="J508" t="str">
        <f>IF(AND(COUNTIF(Products!A:A,C508)=1,E508=VLOOKUP(C508,Products!A:G,6,FALSE),H508=VLOOKUP(C508,Products!A:G,7,FALSE)),"OK","ERROR")</f>
        <v>OK</v>
      </c>
      <c r="K508" t="str">
        <f t="shared" si="23"/>
        <v>OK</v>
      </c>
    </row>
    <row r="509" spans="1:11">
      <c r="A509" s="1" t="s">
        <v>4821</v>
      </c>
      <c r="B509" s="1" t="s">
        <v>2321</v>
      </c>
      <c r="C509" s="1" t="s">
        <v>1753</v>
      </c>
      <c r="D509" s="1">
        <v>1</v>
      </c>
      <c r="E509" s="1">
        <v>799</v>
      </c>
      <c r="F509" s="1">
        <v>0</v>
      </c>
      <c r="G509" s="1">
        <f t="shared" si="21"/>
        <v>799</v>
      </c>
      <c r="H509" s="1">
        <v>445</v>
      </c>
      <c r="I509" s="1">
        <f t="shared" si="22"/>
        <v>354</v>
      </c>
      <c r="J509" t="str">
        <f>IF(AND(COUNTIF(Products!A:A,C509)=1,E509=VLOOKUP(C509,Products!A:G,6,FALSE),H509=VLOOKUP(C509,Products!A:G,7,FALSE)),"OK","ERROR")</f>
        <v>OK</v>
      </c>
      <c r="K509" t="str">
        <f t="shared" si="23"/>
        <v>OK</v>
      </c>
    </row>
    <row r="510" spans="1:11">
      <c r="A510" s="1" t="s">
        <v>4822</v>
      </c>
      <c r="B510" s="1" t="s">
        <v>2322</v>
      </c>
      <c r="C510" s="1" t="s">
        <v>1759</v>
      </c>
      <c r="D510" s="1">
        <v>1</v>
      </c>
      <c r="E510" s="1">
        <v>2499</v>
      </c>
      <c r="F510" s="1">
        <v>0</v>
      </c>
      <c r="G510" s="1">
        <f t="shared" si="21"/>
        <v>2499</v>
      </c>
      <c r="H510" s="1">
        <v>1430</v>
      </c>
      <c r="I510" s="1">
        <f t="shared" si="22"/>
        <v>1069</v>
      </c>
      <c r="J510" t="str">
        <f>IF(AND(COUNTIF(Products!A:A,C510)=1,E510=VLOOKUP(C510,Products!A:G,6,FALSE),H510=VLOOKUP(C510,Products!A:G,7,FALSE)),"OK","ERROR")</f>
        <v>OK</v>
      </c>
      <c r="K510" t="str">
        <f t="shared" si="23"/>
        <v>OK</v>
      </c>
    </row>
    <row r="511" spans="1:11">
      <c r="A511" s="1" t="s">
        <v>4823</v>
      </c>
      <c r="B511" s="1" t="s">
        <v>2323</v>
      </c>
      <c r="C511" s="1" t="s">
        <v>1756</v>
      </c>
      <c r="D511" s="1">
        <v>3</v>
      </c>
      <c r="E511" s="1">
        <v>299</v>
      </c>
      <c r="F511" s="1">
        <v>44.85</v>
      </c>
      <c r="G511" s="1">
        <f t="shared" si="21"/>
        <v>852.15</v>
      </c>
      <c r="H511" s="1">
        <v>223</v>
      </c>
      <c r="I511" s="1">
        <f t="shared" si="22"/>
        <v>183.14999999999998</v>
      </c>
      <c r="J511" t="str">
        <f>IF(AND(COUNTIF(Products!A:A,C511)=1,E511=VLOOKUP(C511,Products!A:G,6,FALSE),H511=VLOOKUP(C511,Products!A:G,7,FALSE)),"OK","ERROR")</f>
        <v>OK</v>
      </c>
      <c r="K511" t="str">
        <f t="shared" si="23"/>
        <v>OK</v>
      </c>
    </row>
    <row r="512" spans="1:11">
      <c r="A512" s="1" t="s">
        <v>4824</v>
      </c>
      <c r="B512" s="1" t="s">
        <v>2324</v>
      </c>
      <c r="C512" s="1" t="s">
        <v>1693</v>
      </c>
      <c r="D512" s="1">
        <v>3</v>
      </c>
      <c r="E512" s="1">
        <v>499</v>
      </c>
      <c r="F512" s="1">
        <v>299.39999999999998</v>
      </c>
      <c r="G512" s="1">
        <f t="shared" si="21"/>
        <v>1197.5999999999999</v>
      </c>
      <c r="H512" s="1">
        <v>391</v>
      </c>
      <c r="I512" s="1">
        <f t="shared" si="22"/>
        <v>24.599999999999909</v>
      </c>
      <c r="J512" t="str">
        <f>IF(AND(COUNTIF(Products!A:A,C512)=1,E512=VLOOKUP(C512,Products!A:G,6,FALSE),H512=VLOOKUP(C512,Products!A:G,7,FALSE)),"OK","ERROR")</f>
        <v>OK</v>
      </c>
      <c r="K512" t="str">
        <f t="shared" si="23"/>
        <v>OK</v>
      </c>
    </row>
    <row r="513" spans="1:11">
      <c r="A513" s="1" t="s">
        <v>4825</v>
      </c>
      <c r="B513" s="1" t="s">
        <v>2325</v>
      </c>
      <c r="C513" s="1" t="s">
        <v>1733</v>
      </c>
      <c r="D513" s="1">
        <v>1</v>
      </c>
      <c r="E513" s="1">
        <v>799</v>
      </c>
      <c r="F513" s="1">
        <v>39.950000000000003</v>
      </c>
      <c r="G513" s="1">
        <f t="shared" si="21"/>
        <v>759.05</v>
      </c>
      <c r="H513" s="1">
        <v>538</v>
      </c>
      <c r="I513" s="1">
        <f t="shared" si="22"/>
        <v>221.04999999999995</v>
      </c>
      <c r="J513" t="str">
        <f>IF(AND(COUNTIF(Products!A:A,C513)=1,E513=VLOOKUP(C513,Products!A:G,6,FALSE),H513=VLOOKUP(C513,Products!A:G,7,FALSE)),"OK","ERROR")</f>
        <v>OK</v>
      </c>
      <c r="K513" t="str">
        <f t="shared" si="23"/>
        <v>OK</v>
      </c>
    </row>
    <row r="514" spans="1:11">
      <c r="A514" s="1" t="s">
        <v>4826</v>
      </c>
      <c r="B514" s="1" t="s">
        <v>2326</v>
      </c>
      <c r="C514" s="1" t="s">
        <v>1683</v>
      </c>
      <c r="D514" s="1">
        <v>2</v>
      </c>
      <c r="E514" s="1">
        <v>999</v>
      </c>
      <c r="F514" s="1">
        <v>0</v>
      </c>
      <c r="G514" s="1">
        <f t="shared" si="21"/>
        <v>1998</v>
      </c>
      <c r="H514" s="1">
        <v>603</v>
      </c>
      <c r="I514" s="1">
        <f t="shared" si="22"/>
        <v>792</v>
      </c>
      <c r="J514" t="str">
        <f>IF(AND(COUNTIF(Products!A:A,C514)=1,E514=VLOOKUP(C514,Products!A:G,6,FALSE),H514=VLOOKUP(C514,Products!A:G,7,FALSE)),"OK","ERROR")</f>
        <v>OK</v>
      </c>
      <c r="K514" t="str">
        <f t="shared" si="23"/>
        <v>OK</v>
      </c>
    </row>
    <row r="515" spans="1:11">
      <c r="A515" s="1" t="s">
        <v>4827</v>
      </c>
      <c r="B515" s="1" t="s">
        <v>2327</v>
      </c>
      <c r="C515" s="1" t="s">
        <v>1666</v>
      </c>
      <c r="D515" s="1">
        <v>1</v>
      </c>
      <c r="E515" s="1">
        <v>399</v>
      </c>
      <c r="F515" s="1">
        <v>59.85</v>
      </c>
      <c r="G515" s="1">
        <f t="shared" ref="G515:G578" si="24">IFERROR(D515*E515-F515,0)</f>
        <v>339.15</v>
      </c>
      <c r="H515" s="1">
        <v>307</v>
      </c>
      <c r="I515" s="1">
        <f t="shared" ref="I515:I578" si="25">G515-(D515*H515)</f>
        <v>32.149999999999977</v>
      </c>
      <c r="J515" t="str">
        <f>IF(AND(COUNTIF(Products!A:A,C515)=1,E515=VLOOKUP(C515,Products!A:G,6,FALSE),H515=VLOOKUP(C515,Products!A:G,7,FALSE)),"OK","ERROR")</f>
        <v>OK</v>
      </c>
      <c r="K515" t="str">
        <f t="shared" ref="K515:K578" si="26">IF(I515=G515-(D515*H515),"OK","ERROR")</f>
        <v>OK</v>
      </c>
    </row>
    <row r="516" spans="1:11">
      <c r="A516" s="1" t="s">
        <v>4828</v>
      </c>
      <c r="B516" s="1" t="s">
        <v>2328</v>
      </c>
      <c r="C516" s="1" t="s">
        <v>1745</v>
      </c>
      <c r="D516" s="1">
        <v>1</v>
      </c>
      <c r="E516" s="1">
        <v>599</v>
      </c>
      <c r="F516" s="1">
        <v>89.85</v>
      </c>
      <c r="G516" s="1">
        <f t="shared" si="24"/>
        <v>509.15</v>
      </c>
      <c r="H516" s="1">
        <v>464</v>
      </c>
      <c r="I516" s="1">
        <f t="shared" si="25"/>
        <v>45.149999999999977</v>
      </c>
      <c r="J516" t="str">
        <f>IF(AND(COUNTIF(Products!A:A,C516)=1,E516=VLOOKUP(C516,Products!A:G,6,FALSE),H516=VLOOKUP(C516,Products!A:G,7,FALSE)),"OK","ERROR")</f>
        <v>OK</v>
      </c>
      <c r="K516" t="str">
        <f t="shared" si="26"/>
        <v>OK</v>
      </c>
    </row>
    <row r="517" spans="1:11">
      <c r="A517" s="1" t="s">
        <v>4829</v>
      </c>
      <c r="B517" s="1" t="s">
        <v>2329</v>
      </c>
      <c r="C517" s="1" t="s">
        <v>1680</v>
      </c>
      <c r="D517" s="1">
        <v>1</v>
      </c>
      <c r="E517" s="1">
        <v>2499</v>
      </c>
      <c r="F517" s="1">
        <v>0</v>
      </c>
      <c r="G517" s="1">
        <f t="shared" si="24"/>
        <v>2499</v>
      </c>
      <c r="H517" s="1">
        <v>2030</v>
      </c>
      <c r="I517" s="1">
        <f t="shared" si="25"/>
        <v>469</v>
      </c>
      <c r="J517" t="str">
        <f>IF(AND(COUNTIF(Products!A:A,C517)=1,E517=VLOOKUP(C517,Products!A:G,6,FALSE),H517=VLOOKUP(C517,Products!A:G,7,FALSE)),"OK","ERROR")</f>
        <v>OK</v>
      </c>
      <c r="K517" t="str">
        <f t="shared" si="26"/>
        <v>OK</v>
      </c>
    </row>
    <row r="518" spans="1:11">
      <c r="A518" s="1" t="s">
        <v>4830</v>
      </c>
      <c r="B518" s="1" t="s">
        <v>2330</v>
      </c>
      <c r="C518" s="1" t="s">
        <v>1769</v>
      </c>
      <c r="D518" s="1">
        <v>2</v>
      </c>
      <c r="E518" s="1">
        <v>3999</v>
      </c>
      <c r="F518" s="1">
        <v>1199.7</v>
      </c>
      <c r="G518" s="1">
        <f t="shared" si="24"/>
        <v>6798.3</v>
      </c>
      <c r="H518" s="1">
        <v>2547</v>
      </c>
      <c r="I518" s="1">
        <f t="shared" si="25"/>
        <v>1704.3000000000002</v>
      </c>
      <c r="J518" t="str">
        <f>IF(AND(COUNTIF(Products!A:A,C518)=1,E518=VLOOKUP(C518,Products!A:G,6,FALSE),H518=VLOOKUP(C518,Products!A:G,7,FALSE)),"OK","ERROR")</f>
        <v>OK</v>
      </c>
      <c r="K518" t="str">
        <f t="shared" si="26"/>
        <v>OK</v>
      </c>
    </row>
    <row r="519" spans="1:11">
      <c r="A519" s="1" t="s">
        <v>4831</v>
      </c>
      <c r="B519" s="1" t="s">
        <v>2331</v>
      </c>
      <c r="C519" s="1" t="s">
        <v>1715</v>
      </c>
      <c r="D519" s="1">
        <v>3</v>
      </c>
      <c r="E519" s="1">
        <v>1299</v>
      </c>
      <c r="F519" s="1">
        <v>194.85</v>
      </c>
      <c r="G519" s="1">
        <f t="shared" si="24"/>
        <v>3702.15</v>
      </c>
      <c r="H519" s="1">
        <v>863</v>
      </c>
      <c r="I519" s="1">
        <f t="shared" si="25"/>
        <v>1113.1500000000001</v>
      </c>
      <c r="J519" t="str">
        <f>IF(AND(COUNTIF(Products!A:A,C519)=1,E519=VLOOKUP(C519,Products!A:G,6,FALSE),H519=VLOOKUP(C519,Products!A:G,7,FALSE)),"OK","ERROR")</f>
        <v>OK</v>
      </c>
      <c r="K519" t="str">
        <f t="shared" si="26"/>
        <v>OK</v>
      </c>
    </row>
    <row r="520" spans="1:11">
      <c r="A520" s="1" t="s">
        <v>4832</v>
      </c>
      <c r="B520" s="1" t="s">
        <v>2332</v>
      </c>
      <c r="C520" s="1" t="s">
        <v>1738</v>
      </c>
      <c r="D520" s="1">
        <v>1</v>
      </c>
      <c r="E520" s="1">
        <v>599</v>
      </c>
      <c r="F520" s="1">
        <v>0</v>
      </c>
      <c r="G520" s="1">
        <f t="shared" si="24"/>
        <v>599</v>
      </c>
      <c r="H520" s="1">
        <v>443</v>
      </c>
      <c r="I520" s="1">
        <f t="shared" si="25"/>
        <v>156</v>
      </c>
      <c r="J520" t="str">
        <f>IF(AND(COUNTIF(Products!A:A,C520)=1,E520=VLOOKUP(C520,Products!A:G,6,FALSE),H520=VLOOKUP(C520,Products!A:G,7,FALSE)),"OK","ERROR")</f>
        <v>OK</v>
      </c>
      <c r="K520" t="str">
        <f t="shared" si="26"/>
        <v>OK</v>
      </c>
    </row>
    <row r="521" spans="1:11">
      <c r="A521" s="1" t="s">
        <v>4833</v>
      </c>
      <c r="B521" s="1" t="s">
        <v>2333</v>
      </c>
      <c r="C521" s="1" t="s">
        <v>1784</v>
      </c>
      <c r="D521" s="1">
        <v>1</v>
      </c>
      <c r="E521" s="1">
        <v>2999</v>
      </c>
      <c r="F521" s="1">
        <v>299.89999999999998</v>
      </c>
      <c r="G521" s="1">
        <f t="shared" si="24"/>
        <v>2699.1</v>
      </c>
      <c r="H521" s="1">
        <v>2377</v>
      </c>
      <c r="I521" s="1">
        <f t="shared" si="25"/>
        <v>322.09999999999991</v>
      </c>
      <c r="J521" t="str">
        <f>IF(AND(COUNTIF(Products!A:A,C521)=1,E521=VLOOKUP(C521,Products!A:G,6,FALSE),H521=VLOOKUP(C521,Products!A:G,7,FALSE)),"OK","ERROR")</f>
        <v>OK</v>
      </c>
      <c r="K521" t="str">
        <f t="shared" si="26"/>
        <v>OK</v>
      </c>
    </row>
    <row r="522" spans="1:11">
      <c r="A522" s="1" t="s">
        <v>4834</v>
      </c>
      <c r="B522" s="1" t="s">
        <v>2334</v>
      </c>
      <c r="C522" s="1" t="s">
        <v>1766</v>
      </c>
      <c r="D522" s="1">
        <v>1</v>
      </c>
      <c r="E522" s="1">
        <v>2999</v>
      </c>
      <c r="F522" s="1">
        <v>149.94999999999999</v>
      </c>
      <c r="G522" s="1">
        <f t="shared" si="24"/>
        <v>2849.05</v>
      </c>
      <c r="H522" s="1">
        <v>1870</v>
      </c>
      <c r="I522" s="1">
        <f t="shared" si="25"/>
        <v>979.05000000000018</v>
      </c>
      <c r="J522" t="str">
        <f>IF(AND(COUNTIF(Products!A:A,C522)=1,E522=VLOOKUP(C522,Products!A:G,6,FALSE),H522=VLOOKUP(C522,Products!A:G,7,FALSE)),"OK","ERROR")</f>
        <v>OK</v>
      </c>
      <c r="K522" t="str">
        <f t="shared" si="26"/>
        <v>OK</v>
      </c>
    </row>
    <row r="523" spans="1:11">
      <c r="A523" s="1" t="s">
        <v>4835</v>
      </c>
      <c r="B523" s="1" t="s">
        <v>2335</v>
      </c>
      <c r="C523" s="1" t="s">
        <v>1712</v>
      </c>
      <c r="D523" s="1">
        <v>1</v>
      </c>
      <c r="E523" s="1">
        <v>399</v>
      </c>
      <c r="F523" s="1">
        <v>59.85</v>
      </c>
      <c r="G523" s="1">
        <f t="shared" si="24"/>
        <v>339.15</v>
      </c>
      <c r="H523" s="1">
        <v>321</v>
      </c>
      <c r="I523" s="1">
        <f t="shared" si="25"/>
        <v>18.149999999999977</v>
      </c>
      <c r="J523" t="str">
        <f>IF(AND(COUNTIF(Products!A:A,C523)=1,E523=VLOOKUP(C523,Products!A:G,6,FALSE),H523=VLOOKUP(C523,Products!A:G,7,FALSE)),"OK","ERROR")</f>
        <v>OK</v>
      </c>
      <c r="K523" t="str">
        <f t="shared" si="26"/>
        <v>OK</v>
      </c>
    </row>
    <row r="524" spans="1:11">
      <c r="A524" s="1" t="s">
        <v>4836</v>
      </c>
      <c r="B524" s="1" t="s">
        <v>2336</v>
      </c>
      <c r="C524" s="1" t="s">
        <v>1693</v>
      </c>
      <c r="D524" s="1">
        <v>1</v>
      </c>
      <c r="E524" s="1">
        <v>499</v>
      </c>
      <c r="F524" s="1">
        <v>49.9</v>
      </c>
      <c r="G524" s="1">
        <f t="shared" si="24"/>
        <v>449.1</v>
      </c>
      <c r="H524" s="1">
        <v>391</v>
      </c>
      <c r="I524" s="1">
        <f t="shared" si="25"/>
        <v>58.100000000000023</v>
      </c>
      <c r="J524" t="str">
        <f>IF(AND(COUNTIF(Products!A:A,C524)=1,E524=VLOOKUP(C524,Products!A:G,6,FALSE),H524=VLOOKUP(C524,Products!A:G,7,FALSE)),"OK","ERROR")</f>
        <v>OK</v>
      </c>
      <c r="K524" t="str">
        <f t="shared" si="26"/>
        <v>OK</v>
      </c>
    </row>
    <row r="525" spans="1:11">
      <c r="A525" s="1" t="s">
        <v>4837</v>
      </c>
      <c r="B525" s="1" t="s">
        <v>2337</v>
      </c>
      <c r="C525" s="1" t="s">
        <v>1720</v>
      </c>
      <c r="D525" s="1">
        <v>1</v>
      </c>
      <c r="E525" s="1">
        <v>999</v>
      </c>
      <c r="F525" s="1">
        <v>149.85</v>
      </c>
      <c r="G525" s="1">
        <f t="shared" si="24"/>
        <v>849.15</v>
      </c>
      <c r="H525" s="1">
        <v>573</v>
      </c>
      <c r="I525" s="1">
        <f t="shared" si="25"/>
        <v>276.14999999999998</v>
      </c>
      <c r="J525" t="str">
        <f>IF(AND(COUNTIF(Products!A:A,C525)=1,E525=VLOOKUP(C525,Products!A:G,6,FALSE),H525=VLOOKUP(C525,Products!A:G,7,FALSE)),"OK","ERROR")</f>
        <v>OK</v>
      </c>
      <c r="K525" t="str">
        <f t="shared" si="26"/>
        <v>OK</v>
      </c>
    </row>
    <row r="526" spans="1:11">
      <c r="A526" s="1" t="s">
        <v>4838</v>
      </c>
      <c r="B526" s="1" t="s">
        <v>2338</v>
      </c>
      <c r="C526" s="1" t="s">
        <v>1754</v>
      </c>
      <c r="D526" s="1">
        <v>1</v>
      </c>
      <c r="E526" s="1">
        <v>399</v>
      </c>
      <c r="F526" s="1">
        <v>0</v>
      </c>
      <c r="G526" s="1">
        <f t="shared" si="24"/>
        <v>399</v>
      </c>
      <c r="H526" s="1">
        <v>252</v>
      </c>
      <c r="I526" s="1">
        <f t="shared" si="25"/>
        <v>147</v>
      </c>
      <c r="J526" t="str">
        <f>IF(AND(COUNTIF(Products!A:A,C526)=1,E526=VLOOKUP(C526,Products!A:G,6,FALSE),H526=VLOOKUP(C526,Products!A:G,7,FALSE)),"OK","ERROR")</f>
        <v>OK</v>
      </c>
      <c r="K526" t="str">
        <f t="shared" si="26"/>
        <v>OK</v>
      </c>
    </row>
    <row r="527" spans="1:11">
      <c r="A527" s="1" t="s">
        <v>4839</v>
      </c>
      <c r="B527" s="1" t="s">
        <v>2339</v>
      </c>
      <c r="C527" s="1" t="s">
        <v>1741</v>
      </c>
      <c r="D527" s="1">
        <v>1</v>
      </c>
      <c r="E527" s="1">
        <v>799</v>
      </c>
      <c r="F527" s="1">
        <v>119.85</v>
      </c>
      <c r="G527" s="1">
        <f t="shared" si="24"/>
        <v>679.15</v>
      </c>
      <c r="H527" s="1">
        <v>596</v>
      </c>
      <c r="I527" s="1">
        <f t="shared" si="25"/>
        <v>83.149999999999977</v>
      </c>
      <c r="J527" t="str">
        <f>IF(AND(COUNTIF(Products!A:A,C527)=1,E527=VLOOKUP(C527,Products!A:G,6,FALSE),H527=VLOOKUP(C527,Products!A:G,7,FALSE)),"OK","ERROR")</f>
        <v>OK</v>
      </c>
      <c r="K527" t="str">
        <f t="shared" si="26"/>
        <v>OK</v>
      </c>
    </row>
    <row r="528" spans="1:11">
      <c r="A528" s="1" t="s">
        <v>4840</v>
      </c>
      <c r="B528" s="1" t="s">
        <v>2340</v>
      </c>
      <c r="C528" s="1" t="s">
        <v>1779</v>
      </c>
      <c r="D528" s="1">
        <v>2</v>
      </c>
      <c r="E528" s="1">
        <v>999</v>
      </c>
      <c r="F528" s="1">
        <v>199.8</v>
      </c>
      <c r="G528" s="1">
        <f t="shared" si="24"/>
        <v>1798.2</v>
      </c>
      <c r="H528" s="1">
        <v>809</v>
      </c>
      <c r="I528" s="1">
        <f t="shared" si="25"/>
        <v>180.20000000000005</v>
      </c>
      <c r="J528" t="str">
        <f>IF(AND(COUNTIF(Products!A:A,C528)=1,E528=VLOOKUP(C528,Products!A:G,6,FALSE),H528=VLOOKUP(C528,Products!A:G,7,FALSE)),"OK","ERROR")</f>
        <v>OK</v>
      </c>
      <c r="K528" t="str">
        <f t="shared" si="26"/>
        <v>OK</v>
      </c>
    </row>
    <row r="529" spans="1:11">
      <c r="A529" s="1" t="s">
        <v>4841</v>
      </c>
      <c r="B529" s="1" t="s">
        <v>2341</v>
      </c>
      <c r="C529" s="1" t="s">
        <v>1674</v>
      </c>
      <c r="D529" s="1">
        <v>1</v>
      </c>
      <c r="E529" s="1">
        <v>599</v>
      </c>
      <c r="F529" s="1">
        <v>0</v>
      </c>
      <c r="G529" s="1">
        <f t="shared" si="24"/>
        <v>599</v>
      </c>
      <c r="H529" s="1">
        <v>470</v>
      </c>
      <c r="I529" s="1">
        <f t="shared" si="25"/>
        <v>129</v>
      </c>
      <c r="J529" t="str">
        <f>IF(AND(COUNTIF(Products!A:A,C529)=1,E529=VLOOKUP(C529,Products!A:G,6,FALSE),H529=VLOOKUP(C529,Products!A:G,7,FALSE)),"OK","ERROR")</f>
        <v>OK</v>
      </c>
      <c r="K529" t="str">
        <f t="shared" si="26"/>
        <v>OK</v>
      </c>
    </row>
    <row r="530" spans="1:11">
      <c r="A530" s="1" t="s">
        <v>4842</v>
      </c>
      <c r="B530" s="1" t="s">
        <v>2342</v>
      </c>
      <c r="C530" s="1" t="s">
        <v>1780</v>
      </c>
      <c r="D530" s="1">
        <v>1</v>
      </c>
      <c r="E530" s="1">
        <v>2999</v>
      </c>
      <c r="F530" s="1">
        <v>449.85</v>
      </c>
      <c r="G530" s="1">
        <f t="shared" si="24"/>
        <v>2549.15</v>
      </c>
      <c r="H530" s="1">
        <v>2394</v>
      </c>
      <c r="I530" s="1">
        <f t="shared" si="25"/>
        <v>155.15000000000009</v>
      </c>
      <c r="J530" t="str">
        <f>IF(AND(COUNTIF(Products!A:A,C530)=1,E530=VLOOKUP(C530,Products!A:G,6,FALSE),H530=VLOOKUP(C530,Products!A:G,7,FALSE)),"OK","ERROR")</f>
        <v>OK</v>
      </c>
      <c r="K530" t="str">
        <f t="shared" si="26"/>
        <v>OK</v>
      </c>
    </row>
    <row r="531" spans="1:11">
      <c r="A531" s="1" t="s">
        <v>4843</v>
      </c>
      <c r="B531" s="1" t="s">
        <v>2343</v>
      </c>
      <c r="C531" s="1" t="s">
        <v>1686</v>
      </c>
      <c r="D531" s="1">
        <v>3</v>
      </c>
      <c r="E531" s="1">
        <v>1299</v>
      </c>
      <c r="F531" s="1">
        <v>389.7</v>
      </c>
      <c r="G531" s="1">
        <f t="shared" si="24"/>
        <v>3507.3</v>
      </c>
      <c r="H531" s="1">
        <v>881</v>
      </c>
      <c r="I531" s="1">
        <f t="shared" si="25"/>
        <v>864.30000000000018</v>
      </c>
      <c r="J531" t="str">
        <f>IF(AND(COUNTIF(Products!A:A,C531)=1,E531=VLOOKUP(C531,Products!A:G,6,FALSE),H531=VLOOKUP(C531,Products!A:G,7,FALSE)),"OK","ERROR")</f>
        <v>OK</v>
      </c>
      <c r="K531" t="str">
        <f t="shared" si="26"/>
        <v>OK</v>
      </c>
    </row>
    <row r="532" spans="1:11">
      <c r="A532" s="1" t="s">
        <v>4844</v>
      </c>
      <c r="B532" s="1" t="s">
        <v>2344</v>
      </c>
      <c r="C532" s="1" t="s">
        <v>1717</v>
      </c>
      <c r="D532" s="1">
        <v>3</v>
      </c>
      <c r="E532" s="1">
        <v>399</v>
      </c>
      <c r="F532" s="1">
        <v>179.55</v>
      </c>
      <c r="G532" s="1">
        <f t="shared" si="24"/>
        <v>1017.45</v>
      </c>
      <c r="H532" s="1">
        <v>226</v>
      </c>
      <c r="I532" s="1">
        <f t="shared" si="25"/>
        <v>339.45000000000005</v>
      </c>
      <c r="J532" t="str">
        <f>IF(AND(COUNTIF(Products!A:A,C532)=1,E532=VLOOKUP(C532,Products!A:G,6,FALSE),H532=VLOOKUP(C532,Products!A:G,7,FALSE)),"OK","ERROR")</f>
        <v>OK</v>
      </c>
      <c r="K532" t="str">
        <f t="shared" si="26"/>
        <v>OK</v>
      </c>
    </row>
    <row r="533" spans="1:11">
      <c r="A533" s="1" t="s">
        <v>4845</v>
      </c>
      <c r="B533" s="1" t="s">
        <v>2345</v>
      </c>
      <c r="C533" s="1" t="s">
        <v>1799</v>
      </c>
      <c r="D533" s="1">
        <v>1</v>
      </c>
      <c r="E533" s="1">
        <v>4999</v>
      </c>
      <c r="F533" s="1">
        <v>749.85</v>
      </c>
      <c r="G533" s="1">
        <f t="shared" si="24"/>
        <v>4249.1499999999996</v>
      </c>
      <c r="H533" s="1">
        <v>3463</v>
      </c>
      <c r="I533" s="1">
        <f t="shared" si="25"/>
        <v>786.14999999999964</v>
      </c>
      <c r="J533" t="str">
        <f>IF(AND(COUNTIF(Products!A:A,C533)=1,E533=VLOOKUP(C533,Products!A:G,6,FALSE),H533=VLOOKUP(C533,Products!A:G,7,FALSE)),"OK","ERROR")</f>
        <v>OK</v>
      </c>
      <c r="K533" t="str">
        <f t="shared" si="26"/>
        <v>OK</v>
      </c>
    </row>
    <row r="534" spans="1:11">
      <c r="A534" s="1" t="s">
        <v>4846</v>
      </c>
      <c r="B534" s="1" t="s">
        <v>2346</v>
      </c>
      <c r="C534" s="1" t="s">
        <v>1768</v>
      </c>
      <c r="D534" s="1">
        <v>2</v>
      </c>
      <c r="E534" s="1">
        <v>399</v>
      </c>
      <c r="F534" s="1">
        <v>79.8</v>
      </c>
      <c r="G534" s="1">
        <f t="shared" si="24"/>
        <v>718.2</v>
      </c>
      <c r="H534" s="1">
        <v>322</v>
      </c>
      <c r="I534" s="1">
        <f t="shared" si="25"/>
        <v>74.200000000000045</v>
      </c>
      <c r="J534" t="str">
        <f>IF(AND(COUNTIF(Products!A:A,C534)=1,E534=VLOOKUP(C534,Products!A:G,6,FALSE),H534=VLOOKUP(C534,Products!A:G,7,FALSE)),"OK","ERROR")</f>
        <v>OK</v>
      </c>
      <c r="K534" t="str">
        <f t="shared" si="26"/>
        <v>OK</v>
      </c>
    </row>
    <row r="535" spans="1:11">
      <c r="A535" s="1" t="s">
        <v>4847</v>
      </c>
      <c r="B535" s="1" t="s">
        <v>2347</v>
      </c>
      <c r="C535" s="1" t="s">
        <v>1751</v>
      </c>
      <c r="D535" s="1">
        <v>1</v>
      </c>
      <c r="E535" s="1">
        <v>1599</v>
      </c>
      <c r="F535" s="1">
        <v>0</v>
      </c>
      <c r="G535" s="1">
        <f t="shared" si="24"/>
        <v>1599</v>
      </c>
      <c r="H535" s="1">
        <v>1023</v>
      </c>
      <c r="I535" s="1">
        <f t="shared" si="25"/>
        <v>576</v>
      </c>
      <c r="J535" t="str">
        <f>IF(AND(COUNTIF(Products!A:A,C535)=1,E535=VLOOKUP(C535,Products!A:G,6,FALSE),H535=VLOOKUP(C535,Products!A:G,7,FALSE)),"OK","ERROR")</f>
        <v>OK</v>
      </c>
      <c r="K535" t="str">
        <f t="shared" si="26"/>
        <v>OK</v>
      </c>
    </row>
    <row r="536" spans="1:11">
      <c r="A536" s="1" t="s">
        <v>4848</v>
      </c>
      <c r="B536" s="1" t="s">
        <v>2348</v>
      </c>
      <c r="C536" s="1" t="s">
        <v>1706</v>
      </c>
      <c r="D536" s="1">
        <v>2</v>
      </c>
      <c r="E536" s="1">
        <v>799</v>
      </c>
      <c r="F536" s="1">
        <v>159.80000000000001</v>
      </c>
      <c r="G536" s="1">
        <f t="shared" si="24"/>
        <v>1438.2</v>
      </c>
      <c r="H536" s="1">
        <v>526</v>
      </c>
      <c r="I536" s="1">
        <f t="shared" si="25"/>
        <v>386.20000000000005</v>
      </c>
      <c r="J536" t="str">
        <f>IF(AND(COUNTIF(Products!A:A,C536)=1,E536=VLOOKUP(C536,Products!A:G,6,FALSE),H536=VLOOKUP(C536,Products!A:G,7,FALSE)),"OK","ERROR")</f>
        <v>OK</v>
      </c>
      <c r="K536" t="str">
        <f t="shared" si="26"/>
        <v>OK</v>
      </c>
    </row>
    <row r="537" spans="1:11">
      <c r="A537" s="1" t="s">
        <v>4849</v>
      </c>
      <c r="B537" s="1" t="s">
        <v>2349</v>
      </c>
      <c r="C537" s="1" t="s">
        <v>1717</v>
      </c>
      <c r="D537" s="1">
        <v>2</v>
      </c>
      <c r="E537" s="1">
        <v>399</v>
      </c>
      <c r="F537" s="1">
        <v>0</v>
      </c>
      <c r="G537" s="1">
        <f t="shared" si="24"/>
        <v>798</v>
      </c>
      <c r="H537" s="1">
        <v>226</v>
      </c>
      <c r="I537" s="1">
        <f t="shared" si="25"/>
        <v>346</v>
      </c>
      <c r="J537" t="str">
        <f>IF(AND(COUNTIF(Products!A:A,C537)=1,E537=VLOOKUP(C537,Products!A:G,6,FALSE),H537=VLOOKUP(C537,Products!A:G,7,FALSE)),"OK","ERROR")</f>
        <v>OK</v>
      </c>
      <c r="K537" t="str">
        <f t="shared" si="26"/>
        <v>OK</v>
      </c>
    </row>
    <row r="538" spans="1:11">
      <c r="A538" s="1" t="s">
        <v>4850</v>
      </c>
      <c r="B538" s="1" t="s">
        <v>2350</v>
      </c>
      <c r="C538" s="1" t="s">
        <v>1782</v>
      </c>
      <c r="D538" s="1">
        <v>1</v>
      </c>
      <c r="E538" s="1">
        <v>6999</v>
      </c>
      <c r="F538" s="1">
        <v>0</v>
      </c>
      <c r="G538" s="1">
        <f t="shared" si="24"/>
        <v>6999</v>
      </c>
      <c r="H538" s="1">
        <v>4782</v>
      </c>
      <c r="I538" s="1">
        <f t="shared" si="25"/>
        <v>2217</v>
      </c>
      <c r="J538" t="str">
        <f>IF(AND(COUNTIF(Products!A:A,C538)=1,E538=VLOOKUP(C538,Products!A:G,6,FALSE),H538=VLOOKUP(C538,Products!A:G,7,FALSE)),"OK","ERROR")</f>
        <v>OK</v>
      </c>
      <c r="K538" t="str">
        <f t="shared" si="26"/>
        <v>OK</v>
      </c>
    </row>
    <row r="539" spans="1:11">
      <c r="A539" s="1" t="s">
        <v>4851</v>
      </c>
      <c r="B539" s="1" t="s">
        <v>2351</v>
      </c>
      <c r="C539" s="1" t="s">
        <v>1751</v>
      </c>
      <c r="D539" s="1">
        <v>1</v>
      </c>
      <c r="E539" s="1">
        <v>1599</v>
      </c>
      <c r="F539" s="1">
        <v>0</v>
      </c>
      <c r="G539" s="1">
        <f t="shared" si="24"/>
        <v>1599</v>
      </c>
      <c r="H539" s="1">
        <v>1023</v>
      </c>
      <c r="I539" s="1">
        <f t="shared" si="25"/>
        <v>576</v>
      </c>
      <c r="J539" t="str">
        <f>IF(AND(COUNTIF(Products!A:A,C539)=1,E539=VLOOKUP(C539,Products!A:G,6,FALSE),H539=VLOOKUP(C539,Products!A:G,7,FALSE)),"OK","ERROR")</f>
        <v>OK</v>
      </c>
      <c r="K539" t="str">
        <f t="shared" si="26"/>
        <v>OK</v>
      </c>
    </row>
    <row r="540" spans="1:11">
      <c r="A540" s="1" t="s">
        <v>4852</v>
      </c>
      <c r="B540" s="1" t="s">
        <v>2352</v>
      </c>
      <c r="C540" s="1" t="s">
        <v>1764</v>
      </c>
      <c r="D540" s="1">
        <v>4</v>
      </c>
      <c r="E540" s="1">
        <v>499</v>
      </c>
      <c r="F540" s="1">
        <v>99.8</v>
      </c>
      <c r="G540" s="1">
        <f t="shared" si="24"/>
        <v>1896.2</v>
      </c>
      <c r="H540" s="1">
        <v>334</v>
      </c>
      <c r="I540" s="1">
        <f t="shared" si="25"/>
        <v>560.20000000000005</v>
      </c>
      <c r="J540" t="str">
        <f>IF(AND(COUNTIF(Products!A:A,C540)=1,E540=VLOOKUP(C540,Products!A:G,6,FALSE),H540=VLOOKUP(C540,Products!A:G,7,FALSE)),"OK","ERROR")</f>
        <v>OK</v>
      </c>
      <c r="K540" t="str">
        <f t="shared" si="26"/>
        <v>OK</v>
      </c>
    </row>
    <row r="541" spans="1:11">
      <c r="A541" s="1" t="s">
        <v>4853</v>
      </c>
      <c r="B541" s="1" t="s">
        <v>2353</v>
      </c>
      <c r="C541" s="1" t="s">
        <v>1761</v>
      </c>
      <c r="D541" s="1">
        <v>2</v>
      </c>
      <c r="E541" s="1">
        <v>499</v>
      </c>
      <c r="F541" s="1">
        <v>0</v>
      </c>
      <c r="G541" s="1">
        <f t="shared" si="24"/>
        <v>998</v>
      </c>
      <c r="H541" s="1">
        <v>394</v>
      </c>
      <c r="I541" s="1">
        <f t="shared" si="25"/>
        <v>210</v>
      </c>
      <c r="J541" t="str">
        <f>IF(AND(COUNTIF(Products!A:A,C541)=1,E541=VLOOKUP(C541,Products!A:G,6,FALSE),H541=VLOOKUP(C541,Products!A:G,7,FALSE)),"OK","ERROR")</f>
        <v>OK</v>
      </c>
      <c r="K541" t="str">
        <f t="shared" si="26"/>
        <v>OK</v>
      </c>
    </row>
    <row r="542" spans="1:11">
      <c r="A542" s="1" t="s">
        <v>4854</v>
      </c>
      <c r="B542" s="1" t="s">
        <v>2354</v>
      </c>
      <c r="C542" s="1" t="s">
        <v>1794</v>
      </c>
      <c r="D542" s="1">
        <v>2</v>
      </c>
      <c r="E542" s="1">
        <v>299</v>
      </c>
      <c r="F542" s="1">
        <v>29.9</v>
      </c>
      <c r="G542" s="1">
        <f t="shared" si="24"/>
        <v>568.1</v>
      </c>
      <c r="H542" s="1">
        <v>168</v>
      </c>
      <c r="I542" s="1">
        <f t="shared" si="25"/>
        <v>232.10000000000002</v>
      </c>
      <c r="J542" t="str">
        <f>IF(AND(COUNTIF(Products!A:A,C542)=1,E542=VLOOKUP(C542,Products!A:G,6,FALSE),H542=VLOOKUP(C542,Products!A:G,7,FALSE)),"OK","ERROR")</f>
        <v>OK</v>
      </c>
      <c r="K542" t="str">
        <f t="shared" si="26"/>
        <v>OK</v>
      </c>
    </row>
    <row r="543" spans="1:11">
      <c r="A543" s="1" t="s">
        <v>4855</v>
      </c>
      <c r="B543" s="1" t="s">
        <v>2355</v>
      </c>
      <c r="C543" s="1" t="s">
        <v>1790</v>
      </c>
      <c r="D543" s="1">
        <v>2</v>
      </c>
      <c r="E543" s="1">
        <v>999</v>
      </c>
      <c r="F543" s="1">
        <v>299.7</v>
      </c>
      <c r="G543" s="1">
        <f t="shared" si="24"/>
        <v>1698.3</v>
      </c>
      <c r="H543" s="1">
        <v>629</v>
      </c>
      <c r="I543" s="1">
        <f t="shared" si="25"/>
        <v>440.29999999999995</v>
      </c>
      <c r="J543" t="str">
        <f>IF(AND(COUNTIF(Products!A:A,C543)=1,E543=VLOOKUP(C543,Products!A:G,6,FALSE),H543=VLOOKUP(C543,Products!A:G,7,FALSE)),"OK","ERROR")</f>
        <v>OK</v>
      </c>
      <c r="K543" t="str">
        <f t="shared" si="26"/>
        <v>OK</v>
      </c>
    </row>
    <row r="544" spans="1:11">
      <c r="A544" s="1" t="s">
        <v>4856</v>
      </c>
      <c r="B544" s="1" t="s">
        <v>2356</v>
      </c>
      <c r="C544" s="1" t="s">
        <v>1768</v>
      </c>
      <c r="D544" s="1">
        <v>1</v>
      </c>
      <c r="E544" s="1">
        <v>399</v>
      </c>
      <c r="F544" s="1">
        <v>59.85</v>
      </c>
      <c r="G544" s="1">
        <f t="shared" si="24"/>
        <v>339.15</v>
      </c>
      <c r="H544" s="1">
        <v>322</v>
      </c>
      <c r="I544" s="1">
        <f t="shared" si="25"/>
        <v>17.149999999999977</v>
      </c>
      <c r="J544" t="str">
        <f>IF(AND(COUNTIF(Products!A:A,C544)=1,E544=VLOOKUP(C544,Products!A:G,6,FALSE),H544=VLOOKUP(C544,Products!A:G,7,FALSE)),"OK","ERROR")</f>
        <v>OK</v>
      </c>
      <c r="K544" t="str">
        <f t="shared" si="26"/>
        <v>OK</v>
      </c>
    </row>
    <row r="545" spans="1:11">
      <c r="A545" s="1" t="s">
        <v>4857</v>
      </c>
      <c r="B545" s="1" t="s">
        <v>2357</v>
      </c>
      <c r="C545" s="1" t="s">
        <v>1780</v>
      </c>
      <c r="D545" s="1">
        <v>2</v>
      </c>
      <c r="E545" s="1">
        <v>2999</v>
      </c>
      <c r="F545" s="1">
        <v>0</v>
      </c>
      <c r="G545" s="1">
        <f t="shared" si="24"/>
        <v>5998</v>
      </c>
      <c r="H545" s="1">
        <v>2394</v>
      </c>
      <c r="I545" s="1">
        <f t="shared" si="25"/>
        <v>1210</v>
      </c>
      <c r="J545" t="str">
        <f>IF(AND(COUNTIF(Products!A:A,C545)=1,E545=VLOOKUP(C545,Products!A:G,6,FALSE),H545=VLOOKUP(C545,Products!A:G,7,FALSE)),"OK","ERROR")</f>
        <v>OK</v>
      </c>
      <c r="K545" t="str">
        <f t="shared" si="26"/>
        <v>OK</v>
      </c>
    </row>
    <row r="546" spans="1:11">
      <c r="A546" s="1" t="s">
        <v>4858</v>
      </c>
      <c r="B546" s="1" t="s">
        <v>2358</v>
      </c>
      <c r="C546" s="1" t="s">
        <v>1743</v>
      </c>
      <c r="D546" s="1">
        <v>1</v>
      </c>
      <c r="E546" s="1">
        <v>299</v>
      </c>
      <c r="F546" s="1">
        <v>0</v>
      </c>
      <c r="G546" s="1">
        <f t="shared" si="24"/>
        <v>299</v>
      </c>
      <c r="H546" s="1">
        <v>188</v>
      </c>
      <c r="I546" s="1">
        <f t="shared" si="25"/>
        <v>111</v>
      </c>
      <c r="J546" t="str">
        <f>IF(AND(COUNTIF(Products!A:A,C546)=1,E546=VLOOKUP(C546,Products!A:G,6,FALSE),H546=VLOOKUP(C546,Products!A:G,7,FALSE)),"OK","ERROR")</f>
        <v>OK</v>
      </c>
      <c r="K546" t="str">
        <f t="shared" si="26"/>
        <v>OK</v>
      </c>
    </row>
    <row r="547" spans="1:11">
      <c r="A547" s="1" t="s">
        <v>4859</v>
      </c>
      <c r="B547" s="1" t="s">
        <v>2359</v>
      </c>
      <c r="C547" s="1" t="s">
        <v>1702</v>
      </c>
      <c r="D547" s="1">
        <v>1</v>
      </c>
      <c r="E547" s="1">
        <v>4999</v>
      </c>
      <c r="F547" s="1">
        <v>749.85</v>
      </c>
      <c r="G547" s="1">
        <f t="shared" si="24"/>
        <v>4249.1499999999996</v>
      </c>
      <c r="H547" s="1">
        <v>3572</v>
      </c>
      <c r="I547" s="1">
        <f t="shared" si="25"/>
        <v>677.14999999999964</v>
      </c>
      <c r="J547" t="str">
        <f>IF(AND(COUNTIF(Products!A:A,C547)=1,E547=VLOOKUP(C547,Products!A:G,6,FALSE),H547=VLOOKUP(C547,Products!A:G,7,FALSE)),"OK","ERROR")</f>
        <v>OK</v>
      </c>
      <c r="K547" t="str">
        <f t="shared" si="26"/>
        <v>OK</v>
      </c>
    </row>
    <row r="548" spans="1:11">
      <c r="A548" s="1" t="s">
        <v>4860</v>
      </c>
      <c r="B548" s="1" t="s">
        <v>2360</v>
      </c>
      <c r="C548" s="1" t="s">
        <v>1790</v>
      </c>
      <c r="D548" s="1">
        <v>1</v>
      </c>
      <c r="E548" s="1">
        <v>999</v>
      </c>
      <c r="F548" s="1">
        <v>99.9</v>
      </c>
      <c r="G548" s="1">
        <f t="shared" si="24"/>
        <v>899.1</v>
      </c>
      <c r="H548" s="1">
        <v>629</v>
      </c>
      <c r="I548" s="1">
        <f t="shared" si="25"/>
        <v>270.10000000000002</v>
      </c>
      <c r="J548" t="str">
        <f>IF(AND(COUNTIF(Products!A:A,C548)=1,E548=VLOOKUP(C548,Products!A:G,6,FALSE),H548=VLOOKUP(C548,Products!A:G,7,FALSE)),"OK","ERROR")</f>
        <v>OK</v>
      </c>
      <c r="K548" t="str">
        <f t="shared" si="26"/>
        <v>OK</v>
      </c>
    </row>
    <row r="549" spans="1:11">
      <c r="A549" s="1" t="s">
        <v>4861</v>
      </c>
      <c r="B549" s="1" t="s">
        <v>2361</v>
      </c>
      <c r="C549" s="1" t="s">
        <v>1795</v>
      </c>
      <c r="D549" s="1">
        <v>3</v>
      </c>
      <c r="E549" s="1">
        <v>499</v>
      </c>
      <c r="F549" s="1">
        <v>149.69999999999999</v>
      </c>
      <c r="G549" s="1">
        <f t="shared" si="24"/>
        <v>1347.3</v>
      </c>
      <c r="H549" s="1">
        <v>324</v>
      </c>
      <c r="I549" s="1">
        <f t="shared" si="25"/>
        <v>375.29999999999995</v>
      </c>
      <c r="J549" t="str">
        <f>IF(AND(COUNTIF(Products!A:A,C549)=1,E549=VLOOKUP(C549,Products!A:G,6,FALSE),H549=VLOOKUP(C549,Products!A:G,7,FALSE)),"OK","ERROR")</f>
        <v>OK</v>
      </c>
      <c r="K549" t="str">
        <f t="shared" si="26"/>
        <v>OK</v>
      </c>
    </row>
    <row r="550" spans="1:11">
      <c r="A550" s="1" t="s">
        <v>4862</v>
      </c>
      <c r="B550" s="1" t="s">
        <v>2362</v>
      </c>
      <c r="C550" s="1" t="s">
        <v>1673</v>
      </c>
      <c r="D550" s="1">
        <v>1</v>
      </c>
      <c r="E550" s="1">
        <v>399</v>
      </c>
      <c r="F550" s="1">
        <v>19.95</v>
      </c>
      <c r="G550" s="1">
        <f t="shared" si="24"/>
        <v>379.05</v>
      </c>
      <c r="H550" s="1">
        <v>221</v>
      </c>
      <c r="I550" s="1">
        <f t="shared" si="25"/>
        <v>158.05000000000001</v>
      </c>
      <c r="J550" t="str">
        <f>IF(AND(COUNTIF(Products!A:A,C550)=1,E550=VLOOKUP(C550,Products!A:G,6,FALSE),H550=VLOOKUP(C550,Products!A:G,7,FALSE)),"OK","ERROR")</f>
        <v>OK</v>
      </c>
      <c r="K550" t="str">
        <f t="shared" si="26"/>
        <v>OK</v>
      </c>
    </row>
    <row r="551" spans="1:11">
      <c r="A551" s="1" t="s">
        <v>4863</v>
      </c>
      <c r="B551" s="1" t="s">
        <v>2363</v>
      </c>
      <c r="C551" s="1" t="s">
        <v>1758</v>
      </c>
      <c r="D551" s="1">
        <v>2</v>
      </c>
      <c r="E551" s="1">
        <v>2499</v>
      </c>
      <c r="F551" s="1">
        <v>749.7</v>
      </c>
      <c r="G551" s="1">
        <f t="shared" si="24"/>
        <v>4248.3</v>
      </c>
      <c r="H551" s="1">
        <v>1632</v>
      </c>
      <c r="I551" s="1">
        <f t="shared" si="25"/>
        <v>984.30000000000018</v>
      </c>
      <c r="J551" t="str">
        <f>IF(AND(COUNTIF(Products!A:A,C551)=1,E551=VLOOKUP(C551,Products!A:G,6,FALSE),H551=VLOOKUP(C551,Products!A:G,7,FALSE)),"OK","ERROR")</f>
        <v>OK</v>
      </c>
      <c r="K551" t="str">
        <f t="shared" si="26"/>
        <v>OK</v>
      </c>
    </row>
    <row r="552" spans="1:11">
      <c r="A552" s="1" t="s">
        <v>4864</v>
      </c>
      <c r="B552" s="1" t="s">
        <v>2364</v>
      </c>
      <c r="C552" s="1" t="s">
        <v>1660</v>
      </c>
      <c r="D552" s="1">
        <v>1</v>
      </c>
      <c r="E552" s="1">
        <v>799</v>
      </c>
      <c r="F552" s="1">
        <v>159.80000000000001</v>
      </c>
      <c r="G552" s="1">
        <f t="shared" si="24"/>
        <v>639.20000000000005</v>
      </c>
      <c r="H552" s="1">
        <v>547</v>
      </c>
      <c r="I552" s="1">
        <f t="shared" si="25"/>
        <v>92.200000000000045</v>
      </c>
      <c r="J552" t="str">
        <f>IF(AND(COUNTIF(Products!A:A,C552)=1,E552=VLOOKUP(C552,Products!A:G,6,FALSE),H552=VLOOKUP(C552,Products!A:G,7,FALSE)),"OK","ERROR")</f>
        <v>OK</v>
      </c>
      <c r="K552" t="str">
        <f t="shared" si="26"/>
        <v>OK</v>
      </c>
    </row>
    <row r="553" spans="1:11">
      <c r="A553" s="1" t="s">
        <v>4865</v>
      </c>
      <c r="B553" s="1" t="s">
        <v>2365</v>
      </c>
      <c r="C553" s="1" t="s">
        <v>1798</v>
      </c>
      <c r="D553" s="1">
        <v>3</v>
      </c>
      <c r="E553" s="1">
        <v>1299</v>
      </c>
      <c r="F553" s="1">
        <v>194.85</v>
      </c>
      <c r="G553" s="1">
        <f t="shared" si="24"/>
        <v>3702.15</v>
      </c>
      <c r="H553" s="1">
        <v>1025</v>
      </c>
      <c r="I553" s="1">
        <f t="shared" si="25"/>
        <v>627.15000000000009</v>
      </c>
      <c r="J553" t="str">
        <f>IF(AND(COUNTIF(Products!A:A,C553)=1,E553=VLOOKUP(C553,Products!A:G,6,FALSE),H553=VLOOKUP(C553,Products!A:G,7,FALSE)),"OK","ERROR")</f>
        <v>OK</v>
      </c>
      <c r="K553" t="str">
        <f t="shared" si="26"/>
        <v>OK</v>
      </c>
    </row>
    <row r="554" spans="1:11">
      <c r="A554" s="1" t="s">
        <v>4866</v>
      </c>
      <c r="B554" s="1" t="s">
        <v>2366</v>
      </c>
      <c r="C554" s="1" t="s">
        <v>1682</v>
      </c>
      <c r="D554" s="1">
        <v>1</v>
      </c>
      <c r="E554" s="1">
        <v>1599</v>
      </c>
      <c r="F554" s="1">
        <v>0</v>
      </c>
      <c r="G554" s="1">
        <f t="shared" si="24"/>
        <v>1599</v>
      </c>
      <c r="H554" s="1">
        <v>1169</v>
      </c>
      <c r="I554" s="1">
        <f t="shared" si="25"/>
        <v>430</v>
      </c>
      <c r="J554" t="str">
        <f>IF(AND(COUNTIF(Products!A:A,C554)=1,E554=VLOOKUP(C554,Products!A:G,6,FALSE),H554=VLOOKUP(C554,Products!A:G,7,FALSE)),"OK","ERROR")</f>
        <v>OK</v>
      </c>
      <c r="K554" t="str">
        <f t="shared" si="26"/>
        <v>OK</v>
      </c>
    </row>
    <row r="555" spans="1:11">
      <c r="A555" s="1" t="s">
        <v>4867</v>
      </c>
      <c r="B555" s="1" t="s">
        <v>2367</v>
      </c>
      <c r="C555" s="1" t="s">
        <v>1696</v>
      </c>
      <c r="D555" s="1">
        <v>1</v>
      </c>
      <c r="E555" s="1">
        <v>799</v>
      </c>
      <c r="F555" s="1">
        <v>119.85</v>
      </c>
      <c r="G555" s="1">
        <f t="shared" si="24"/>
        <v>679.15</v>
      </c>
      <c r="H555" s="1">
        <v>613</v>
      </c>
      <c r="I555" s="1">
        <f t="shared" si="25"/>
        <v>66.149999999999977</v>
      </c>
      <c r="J555" t="str">
        <f>IF(AND(COUNTIF(Products!A:A,C555)=1,E555=VLOOKUP(C555,Products!A:G,6,FALSE),H555=VLOOKUP(C555,Products!A:G,7,FALSE)),"OK","ERROR")</f>
        <v>OK</v>
      </c>
      <c r="K555" t="str">
        <f t="shared" si="26"/>
        <v>OK</v>
      </c>
    </row>
    <row r="556" spans="1:11">
      <c r="A556" s="1" t="s">
        <v>4868</v>
      </c>
      <c r="B556" s="1" t="s">
        <v>2368</v>
      </c>
      <c r="C556" s="1" t="s">
        <v>1759</v>
      </c>
      <c r="D556" s="1">
        <v>2</v>
      </c>
      <c r="E556" s="1">
        <v>2499</v>
      </c>
      <c r="F556" s="1">
        <v>0</v>
      </c>
      <c r="G556" s="1">
        <f t="shared" si="24"/>
        <v>4998</v>
      </c>
      <c r="H556" s="1">
        <v>1430</v>
      </c>
      <c r="I556" s="1">
        <f t="shared" si="25"/>
        <v>2138</v>
      </c>
      <c r="J556" t="str">
        <f>IF(AND(COUNTIF(Products!A:A,C556)=1,E556=VLOOKUP(C556,Products!A:G,6,FALSE),H556=VLOOKUP(C556,Products!A:G,7,FALSE)),"OK","ERROR")</f>
        <v>OK</v>
      </c>
      <c r="K556" t="str">
        <f t="shared" si="26"/>
        <v>OK</v>
      </c>
    </row>
    <row r="557" spans="1:11">
      <c r="A557" s="1" t="s">
        <v>4869</v>
      </c>
      <c r="B557" s="1" t="s">
        <v>2369</v>
      </c>
      <c r="C557" s="1" t="s">
        <v>1780</v>
      </c>
      <c r="D557" s="1">
        <v>3</v>
      </c>
      <c r="E557" s="1">
        <v>2999</v>
      </c>
      <c r="F557" s="1">
        <v>899.7</v>
      </c>
      <c r="G557" s="1">
        <f t="shared" si="24"/>
        <v>8097.3</v>
      </c>
      <c r="H557" s="1">
        <v>2394</v>
      </c>
      <c r="I557" s="1">
        <f t="shared" si="25"/>
        <v>915.30000000000018</v>
      </c>
      <c r="J557" t="str">
        <f>IF(AND(COUNTIF(Products!A:A,C557)=1,E557=VLOOKUP(C557,Products!A:G,6,FALSE),H557=VLOOKUP(C557,Products!A:G,7,FALSE)),"OK","ERROR")</f>
        <v>OK</v>
      </c>
      <c r="K557" t="str">
        <f t="shared" si="26"/>
        <v>OK</v>
      </c>
    </row>
    <row r="558" spans="1:11">
      <c r="A558" s="1" t="s">
        <v>4870</v>
      </c>
      <c r="B558" s="1" t="s">
        <v>2370</v>
      </c>
      <c r="C558" s="1" t="s">
        <v>1793</v>
      </c>
      <c r="D558" s="1">
        <v>4</v>
      </c>
      <c r="E558" s="1">
        <v>299</v>
      </c>
      <c r="F558" s="1">
        <v>0</v>
      </c>
      <c r="G558" s="1">
        <f t="shared" si="24"/>
        <v>1196</v>
      </c>
      <c r="H558" s="1">
        <v>221</v>
      </c>
      <c r="I558" s="1">
        <f t="shared" si="25"/>
        <v>312</v>
      </c>
      <c r="J558" t="str">
        <f>IF(AND(COUNTIF(Products!A:A,C558)=1,E558=VLOOKUP(C558,Products!A:G,6,FALSE),H558=VLOOKUP(C558,Products!A:G,7,FALSE)),"OK","ERROR")</f>
        <v>OK</v>
      </c>
      <c r="K558" t="str">
        <f t="shared" si="26"/>
        <v>OK</v>
      </c>
    </row>
    <row r="559" spans="1:11">
      <c r="A559" s="1" t="s">
        <v>4871</v>
      </c>
      <c r="B559" s="1" t="s">
        <v>2371</v>
      </c>
      <c r="C559" s="1" t="s">
        <v>1664</v>
      </c>
      <c r="D559" s="1">
        <v>4</v>
      </c>
      <c r="E559" s="1">
        <v>999</v>
      </c>
      <c r="F559" s="1">
        <v>0</v>
      </c>
      <c r="G559" s="1">
        <f t="shared" si="24"/>
        <v>3996</v>
      </c>
      <c r="H559" s="1">
        <v>590</v>
      </c>
      <c r="I559" s="1">
        <f t="shared" si="25"/>
        <v>1636</v>
      </c>
      <c r="J559" t="str">
        <f>IF(AND(COUNTIF(Products!A:A,C559)=1,E559=VLOOKUP(C559,Products!A:G,6,FALSE),H559=VLOOKUP(C559,Products!A:G,7,FALSE)),"OK","ERROR")</f>
        <v>OK</v>
      </c>
      <c r="K559" t="str">
        <f t="shared" si="26"/>
        <v>OK</v>
      </c>
    </row>
    <row r="560" spans="1:11">
      <c r="A560" s="1" t="s">
        <v>4872</v>
      </c>
      <c r="B560" s="1" t="s">
        <v>2372</v>
      </c>
      <c r="C560" s="1" t="s">
        <v>1680</v>
      </c>
      <c r="D560" s="1">
        <v>2</v>
      </c>
      <c r="E560" s="1">
        <v>2499</v>
      </c>
      <c r="F560" s="1">
        <v>0</v>
      </c>
      <c r="G560" s="1">
        <f t="shared" si="24"/>
        <v>4998</v>
      </c>
      <c r="H560" s="1">
        <v>2030</v>
      </c>
      <c r="I560" s="1">
        <f t="shared" si="25"/>
        <v>938</v>
      </c>
      <c r="J560" t="str">
        <f>IF(AND(COUNTIF(Products!A:A,C560)=1,E560=VLOOKUP(C560,Products!A:G,6,FALSE),H560=VLOOKUP(C560,Products!A:G,7,FALSE)),"OK","ERROR")</f>
        <v>OK</v>
      </c>
      <c r="K560" t="str">
        <f t="shared" si="26"/>
        <v>OK</v>
      </c>
    </row>
    <row r="561" spans="1:11">
      <c r="A561" s="1" t="s">
        <v>4873</v>
      </c>
      <c r="B561" s="1" t="s">
        <v>2373</v>
      </c>
      <c r="C561" s="1" t="s">
        <v>1666</v>
      </c>
      <c r="D561" s="1">
        <v>1</v>
      </c>
      <c r="E561" s="1">
        <v>399</v>
      </c>
      <c r="F561" s="1">
        <v>0</v>
      </c>
      <c r="G561" s="1">
        <f t="shared" si="24"/>
        <v>399</v>
      </c>
      <c r="H561" s="1">
        <v>307</v>
      </c>
      <c r="I561" s="1">
        <f t="shared" si="25"/>
        <v>92</v>
      </c>
      <c r="J561" t="str">
        <f>IF(AND(COUNTIF(Products!A:A,C561)=1,E561=VLOOKUP(C561,Products!A:G,6,FALSE),H561=VLOOKUP(C561,Products!A:G,7,FALSE)),"OK","ERROR")</f>
        <v>OK</v>
      </c>
      <c r="K561" t="str">
        <f t="shared" si="26"/>
        <v>OK</v>
      </c>
    </row>
    <row r="562" spans="1:11">
      <c r="A562" s="1" t="s">
        <v>4874</v>
      </c>
      <c r="B562" s="1" t="s">
        <v>2374</v>
      </c>
      <c r="C562" s="1" t="s">
        <v>1774</v>
      </c>
      <c r="D562" s="1">
        <v>2</v>
      </c>
      <c r="E562" s="1">
        <v>499</v>
      </c>
      <c r="F562" s="1">
        <v>199.6</v>
      </c>
      <c r="G562" s="1">
        <f t="shared" si="24"/>
        <v>798.4</v>
      </c>
      <c r="H562" s="1">
        <v>280</v>
      </c>
      <c r="I562" s="1">
        <f t="shared" si="25"/>
        <v>238.39999999999998</v>
      </c>
      <c r="J562" t="str">
        <f>IF(AND(COUNTIF(Products!A:A,C562)=1,E562=VLOOKUP(C562,Products!A:G,6,FALSE),H562=VLOOKUP(C562,Products!A:G,7,FALSE)),"OK","ERROR")</f>
        <v>OK</v>
      </c>
      <c r="K562" t="str">
        <f t="shared" si="26"/>
        <v>OK</v>
      </c>
    </row>
    <row r="563" spans="1:11">
      <c r="A563" s="1" t="s">
        <v>4875</v>
      </c>
      <c r="B563" s="1" t="s">
        <v>2375</v>
      </c>
      <c r="C563" s="1" t="s">
        <v>1695</v>
      </c>
      <c r="D563" s="1">
        <v>1</v>
      </c>
      <c r="E563" s="1">
        <v>1999</v>
      </c>
      <c r="F563" s="1">
        <v>0</v>
      </c>
      <c r="G563" s="1">
        <f t="shared" si="24"/>
        <v>1999</v>
      </c>
      <c r="H563" s="1">
        <v>1597</v>
      </c>
      <c r="I563" s="1">
        <f t="shared" si="25"/>
        <v>402</v>
      </c>
      <c r="J563" t="str">
        <f>IF(AND(COUNTIF(Products!A:A,C563)=1,E563=VLOOKUP(C563,Products!A:G,6,FALSE),H563=VLOOKUP(C563,Products!A:G,7,FALSE)),"OK","ERROR")</f>
        <v>OK</v>
      </c>
      <c r="K563" t="str">
        <f t="shared" si="26"/>
        <v>OK</v>
      </c>
    </row>
    <row r="564" spans="1:11">
      <c r="A564" s="1" t="s">
        <v>4876</v>
      </c>
      <c r="B564" s="1" t="s">
        <v>2376</v>
      </c>
      <c r="C564" s="1" t="s">
        <v>1799</v>
      </c>
      <c r="D564" s="1">
        <v>2</v>
      </c>
      <c r="E564" s="1">
        <v>4999</v>
      </c>
      <c r="F564" s="1">
        <v>0</v>
      </c>
      <c r="G564" s="1">
        <f t="shared" si="24"/>
        <v>9998</v>
      </c>
      <c r="H564" s="1">
        <v>3463</v>
      </c>
      <c r="I564" s="1">
        <f t="shared" si="25"/>
        <v>3072</v>
      </c>
      <c r="J564" t="str">
        <f>IF(AND(COUNTIF(Products!A:A,C564)=1,E564=VLOOKUP(C564,Products!A:G,6,FALSE),H564=VLOOKUP(C564,Products!A:G,7,FALSE)),"OK","ERROR")</f>
        <v>OK</v>
      </c>
      <c r="K564" t="str">
        <f t="shared" si="26"/>
        <v>OK</v>
      </c>
    </row>
    <row r="565" spans="1:11">
      <c r="A565" s="1" t="s">
        <v>4877</v>
      </c>
      <c r="B565" s="1" t="s">
        <v>2377</v>
      </c>
      <c r="C565" s="1" t="s">
        <v>1792</v>
      </c>
      <c r="D565" s="1">
        <v>1</v>
      </c>
      <c r="E565" s="1">
        <v>399</v>
      </c>
      <c r="F565" s="1">
        <v>39.9</v>
      </c>
      <c r="G565" s="1">
        <f t="shared" si="24"/>
        <v>359.1</v>
      </c>
      <c r="H565" s="1">
        <v>244</v>
      </c>
      <c r="I565" s="1">
        <f t="shared" si="25"/>
        <v>115.10000000000002</v>
      </c>
      <c r="J565" t="str">
        <f>IF(AND(COUNTIF(Products!A:A,C565)=1,E565=VLOOKUP(C565,Products!A:G,6,FALSE),H565=VLOOKUP(C565,Products!A:G,7,FALSE)),"OK","ERROR")</f>
        <v>OK</v>
      </c>
      <c r="K565" t="str">
        <f t="shared" si="26"/>
        <v>OK</v>
      </c>
    </row>
    <row r="566" spans="1:11">
      <c r="A566" s="1" t="s">
        <v>4878</v>
      </c>
      <c r="B566" s="1" t="s">
        <v>2378</v>
      </c>
      <c r="C566" s="1" t="s">
        <v>1771</v>
      </c>
      <c r="D566" s="1">
        <v>1</v>
      </c>
      <c r="E566" s="1">
        <v>399</v>
      </c>
      <c r="F566" s="1">
        <v>19.95</v>
      </c>
      <c r="G566" s="1">
        <f t="shared" si="24"/>
        <v>379.05</v>
      </c>
      <c r="H566" s="1">
        <v>257</v>
      </c>
      <c r="I566" s="1">
        <f t="shared" si="25"/>
        <v>122.05000000000001</v>
      </c>
      <c r="J566" t="str">
        <f>IF(AND(COUNTIF(Products!A:A,C566)=1,E566=VLOOKUP(C566,Products!A:G,6,FALSE),H566=VLOOKUP(C566,Products!A:G,7,FALSE)),"OK","ERROR")</f>
        <v>OK</v>
      </c>
      <c r="K566" t="str">
        <f t="shared" si="26"/>
        <v>OK</v>
      </c>
    </row>
    <row r="567" spans="1:11">
      <c r="A567" s="1" t="s">
        <v>4879</v>
      </c>
      <c r="B567" s="1" t="s">
        <v>2379</v>
      </c>
      <c r="C567" s="1" t="s">
        <v>1790</v>
      </c>
      <c r="D567" s="1">
        <v>1</v>
      </c>
      <c r="E567" s="1">
        <v>999</v>
      </c>
      <c r="F567" s="1">
        <v>99.9</v>
      </c>
      <c r="G567" s="1">
        <f t="shared" si="24"/>
        <v>899.1</v>
      </c>
      <c r="H567" s="1">
        <v>629</v>
      </c>
      <c r="I567" s="1">
        <f t="shared" si="25"/>
        <v>270.10000000000002</v>
      </c>
      <c r="J567" t="str">
        <f>IF(AND(COUNTIF(Products!A:A,C567)=1,E567=VLOOKUP(C567,Products!A:G,6,FALSE),H567=VLOOKUP(C567,Products!A:G,7,FALSE)),"OK","ERROR")</f>
        <v>OK</v>
      </c>
      <c r="K567" t="str">
        <f t="shared" si="26"/>
        <v>OK</v>
      </c>
    </row>
    <row r="568" spans="1:11">
      <c r="A568" s="1" t="s">
        <v>4880</v>
      </c>
      <c r="B568" s="1" t="s">
        <v>2380</v>
      </c>
      <c r="C568" s="1" t="s">
        <v>1769</v>
      </c>
      <c r="D568" s="1">
        <v>3</v>
      </c>
      <c r="E568" s="1">
        <v>3999</v>
      </c>
      <c r="F568" s="1">
        <v>1799.55</v>
      </c>
      <c r="G568" s="1">
        <f t="shared" si="24"/>
        <v>10197.450000000001</v>
      </c>
      <c r="H568" s="1">
        <v>2547</v>
      </c>
      <c r="I568" s="1">
        <f t="shared" si="25"/>
        <v>2556.4500000000007</v>
      </c>
      <c r="J568" t="str">
        <f>IF(AND(COUNTIF(Products!A:A,C568)=1,E568=VLOOKUP(C568,Products!A:G,6,FALSE),H568=VLOOKUP(C568,Products!A:G,7,FALSE)),"OK","ERROR")</f>
        <v>OK</v>
      </c>
      <c r="K568" t="str">
        <f t="shared" si="26"/>
        <v>OK</v>
      </c>
    </row>
    <row r="569" spans="1:11">
      <c r="A569" s="1" t="s">
        <v>4881</v>
      </c>
      <c r="B569" s="1" t="s">
        <v>2381</v>
      </c>
      <c r="C569" s="1" t="s">
        <v>1709</v>
      </c>
      <c r="D569" s="1">
        <v>1</v>
      </c>
      <c r="E569" s="1">
        <v>799</v>
      </c>
      <c r="F569" s="1">
        <v>0</v>
      </c>
      <c r="G569" s="1">
        <f t="shared" si="24"/>
        <v>799</v>
      </c>
      <c r="H569" s="1">
        <v>566</v>
      </c>
      <c r="I569" s="1">
        <f t="shared" si="25"/>
        <v>233</v>
      </c>
      <c r="J569" t="str">
        <f>IF(AND(COUNTIF(Products!A:A,C569)=1,E569=VLOOKUP(C569,Products!A:G,6,FALSE),H569=VLOOKUP(C569,Products!A:G,7,FALSE)),"OK","ERROR")</f>
        <v>OK</v>
      </c>
      <c r="K569" t="str">
        <f t="shared" si="26"/>
        <v>OK</v>
      </c>
    </row>
    <row r="570" spans="1:11">
      <c r="A570" s="1" t="s">
        <v>4882</v>
      </c>
      <c r="B570" s="1" t="s">
        <v>2382</v>
      </c>
      <c r="C570" s="1" t="s">
        <v>1692</v>
      </c>
      <c r="D570" s="1">
        <v>3</v>
      </c>
      <c r="E570" s="1">
        <v>499</v>
      </c>
      <c r="F570" s="1">
        <v>149.69999999999999</v>
      </c>
      <c r="G570" s="1">
        <f t="shared" si="24"/>
        <v>1347.3</v>
      </c>
      <c r="H570" s="1">
        <v>403</v>
      </c>
      <c r="I570" s="1">
        <f t="shared" si="25"/>
        <v>138.29999999999995</v>
      </c>
      <c r="J570" t="str">
        <f>IF(AND(COUNTIF(Products!A:A,C570)=1,E570=VLOOKUP(C570,Products!A:G,6,FALSE),H570=VLOOKUP(C570,Products!A:G,7,FALSE)),"OK","ERROR")</f>
        <v>OK</v>
      </c>
      <c r="K570" t="str">
        <f t="shared" si="26"/>
        <v>OK</v>
      </c>
    </row>
    <row r="571" spans="1:11">
      <c r="A571" s="1" t="s">
        <v>4883</v>
      </c>
      <c r="B571" s="1" t="s">
        <v>2383</v>
      </c>
      <c r="C571" s="1" t="s">
        <v>1690</v>
      </c>
      <c r="D571" s="1">
        <v>3</v>
      </c>
      <c r="E571" s="1">
        <v>6999</v>
      </c>
      <c r="F571" s="1">
        <v>4199.3999999999996</v>
      </c>
      <c r="G571" s="1">
        <f t="shared" si="24"/>
        <v>16797.599999999999</v>
      </c>
      <c r="H571" s="1">
        <v>4046</v>
      </c>
      <c r="I571" s="1">
        <f t="shared" si="25"/>
        <v>4659.5999999999985</v>
      </c>
      <c r="J571" t="str">
        <f>IF(AND(COUNTIF(Products!A:A,C571)=1,E571=VLOOKUP(C571,Products!A:G,6,FALSE),H571=VLOOKUP(C571,Products!A:G,7,FALSE)),"OK","ERROR")</f>
        <v>OK</v>
      </c>
      <c r="K571" t="str">
        <f t="shared" si="26"/>
        <v>OK</v>
      </c>
    </row>
    <row r="572" spans="1:11">
      <c r="A572" s="1" t="s">
        <v>4884</v>
      </c>
      <c r="B572" s="1" t="s">
        <v>2384</v>
      </c>
      <c r="C572" s="1" t="s">
        <v>1742</v>
      </c>
      <c r="D572" s="1">
        <v>4</v>
      </c>
      <c r="E572" s="1">
        <v>299</v>
      </c>
      <c r="F572" s="1">
        <v>179.4</v>
      </c>
      <c r="G572" s="1">
        <f t="shared" si="24"/>
        <v>1016.6</v>
      </c>
      <c r="H572" s="1">
        <v>188</v>
      </c>
      <c r="I572" s="1">
        <f t="shared" si="25"/>
        <v>264.60000000000002</v>
      </c>
      <c r="J572" t="str">
        <f>IF(AND(COUNTIF(Products!A:A,C572)=1,E572=VLOOKUP(C572,Products!A:G,6,FALSE),H572=VLOOKUP(C572,Products!A:G,7,FALSE)),"OK","ERROR")</f>
        <v>OK</v>
      </c>
      <c r="K572" t="str">
        <f t="shared" si="26"/>
        <v>OK</v>
      </c>
    </row>
    <row r="573" spans="1:11">
      <c r="A573" s="1" t="s">
        <v>4885</v>
      </c>
      <c r="B573" s="1" t="s">
        <v>2385</v>
      </c>
      <c r="C573" s="1" t="s">
        <v>1793</v>
      </c>
      <c r="D573" s="1">
        <v>1</v>
      </c>
      <c r="E573" s="1">
        <v>299</v>
      </c>
      <c r="F573" s="1">
        <v>0</v>
      </c>
      <c r="G573" s="1">
        <f t="shared" si="24"/>
        <v>299</v>
      </c>
      <c r="H573" s="1">
        <v>221</v>
      </c>
      <c r="I573" s="1">
        <f t="shared" si="25"/>
        <v>78</v>
      </c>
      <c r="J573" t="str">
        <f>IF(AND(COUNTIF(Products!A:A,C573)=1,E573=VLOOKUP(C573,Products!A:G,6,FALSE),H573=VLOOKUP(C573,Products!A:G,7,FALSE)),"OK","ERROR")</f>
        <v>OK</v>
      </c>
      <c r="K573" t="str">
        <f t="shared" si="26"/>
        <v>OK</v>
      </c>
    </row>
    <row r="574" spans="1:11">
      <c r="A574" s="1" t="s">
        <v>4886</v>
      </c>
      <c r="B574" s="1" t="s">
        <v>2386</v>
      </c>
      <c r="C574" s="1" t="s">
        <v>1722</v>
      </c>
      <c r="D574" s="1">
        <v>3</v>
      </c>
      <c r="E574" s="1">
        <v>399</v>
      </c>
      <c r="F574" s="1">
        <v>0</v>
      </c>
      <c r="G574" s="1">
        <f t="shared" si="24"/>
        <v>1197</v>
      </c>
      <c r="H574" s="1">
        <v>315</v>
      </c>
      <c r="I574" s="1">
        <f t="shared" si="25"/>
        <v>252</v>
      </c>
      <c r="J574" t="str">
        <f>IF(AND(COUNTIF(Products!A:A,C574)=1,E574=VLOOKUP(C574,Products!A:G,6,FALSE),H574=VLOOKUP(C574,Products!A:G,7,FALSE)),"OK","ERROR")</f>
        <v>OK</v>
      </c>
      <c r="K574" t="str">
        <f t="shared" si="26"/>
        <v>OK</v>
      </c>
    </row>
    <row r="575" spans="1:11">
      <c r="A575" s="1" t="s">
        <v>4887</v>
      </c>
      <c r="B575" s="1" t="s">
        <v>2387</v>
      </c>
      <c r="C575" s="1" t="s">
        <v>1676</v>
      </c>
      <c r="D575" s="1">
        <v>1</v>
      </c>
      <c r="E575" s="1">
        <v>299</v>
      </c>
      <c r="F575" s="1">
        <v>29.9</v>
      </c>
      <c r="G575" s="1">
        <f t="shared" si="24"/>
        <v>269.10000000000002</v>
      </c>
      <c r="H575" s="1">
        <v>197</v>
      </c>
      <c r="I575" s="1">
        <f t="shared" si="25"/>
        <v>72.100000000000023</v>
      </c>
      <c r="J575" t="str">
        <f>IF(AND(COUNTIF(Products!A:A,C575)=1,E575=VLOOKUP(C575,Products!A:G,6,FALSE),H575=VLOOKUP(C575,Products!A:G,7,FALSE)),"OK","ERROR")</f>
        <v>OK</v>
      </c>
      <c r="K575" t="str">
        <f t="shared" si="26"/>
        <v>OK</v>
      </c>
    </row>
    <row r="576" spans="1:11">
      <c r="A576" s="1" t="s">
        <v>4888</v>
      </c>
      <c r="B576" s="1" t="s">
        <v>2388</v>
      </c>
      <c r="C576" s="1" t="s">
        <v>1685</v>
      </c>
      <c r="D576" s="1">
        <v>2</v>
      </c>
      <c r="E576" s="1">
        <v>2499</v>
      </c>
      <c r="F576" s="1">
        <v>499.8</v>
      </c>
      <c r="G576" s="1">
        <f t="shared" si="24"/>
        <v>4498.2</v>
      </c>
      <c r="H576" s="1">
        <v>1599</v>
      </c>
      <c r="I576" s="1">
        <f t="shared" si="25"/>
        <v>1300.1999999999998</v>
      </c>
      <c r="J576" t="str">
        <f>IF(AND(COUNTIF(Products!A:A,C576)=1,E576=VLOOKUP(C576,Products!A:G,6,FALSE),H576=VLOOKUP(C576,Products!A:G,7,FALSE)),"OK","ERROR")</f>
        <v>OK</v>
      </c>
      <c r="K576" t="str">
        <f t="shared" si="26"/>
        <v>OK</v>
      </c>
    </row>
    <row r="577" spans="1:11">
      <c r="A577" s="1" t="s">
        <v>4889</v>
      </c>
      <c r="B577" s="1" t="s">
        <v>2389</v>
      </c>
      <c r="C577" s="1" t="s">
        <v>1715</v>
      </c>
      <c r="D577" s="1">
        <v>3</v>
      </c>
      <c r="E577" s="1">
        <v>1299</v>
      </c>
      <c r="F577" s="1">
        <v>0</v>
      </c>
      <c r="G577" s="1">
        <f t="shared" si="24"/>
        <v>3897</v>
      </c>
      <c r="H577" s="1">
        <v>863</v>
      </c>
      <c r="I577" s="1">
        <f t="shared" si="25"/>
        <v>1308</v>
      </c>
      <c r="J577" t="str">
        <f>IF(AND(COUNTIF(Products!A:A,C577)=1,E577=VLOOKUP(C577,Products!A:G,6,FALSE),H577=VLOOKUP(C577,Products!A:G,7,FALSE)),"OK","ERROR")</f>
        <v>OK</v>
      </c>
      <c r="K577" t="str">
        <f t="shared" si="26"/>
        <v>OK</v>
      </c>
    </row>
    <row r="578" spans="1:11">
      <c r="A578" s="1" t="s">
        <v>4890</v>
      </c>
      <c r="B578" s="1" t="s">
        <v>2390</v>
      </c>
      <c r="C578" s="1" t="s">
        <v>1686</v>
      </c>
      <c r="D578" s="1">
        <v>3</v>
      </c>
      <c r="E578" s="1">
        <v>1299</v>
      </c>
      <c r="F578" s="1">
        <v>779.4</v>
      </c>
      <c r="G578" s="1">
        <f t="shared" si="24"/>
        <v>3117.6</v>
      </c>
      <c r="H578" s="1">
        <v>881</v>
      </c>
      <c r="I578" s="1">
        <f t="shared" si="25"/>
        <v>474.59999999999991</v>
      </c>
      <c r="J578" t="str">
        <f>IF(AND(COUNTIF(Products!A:A,C578)=1,E578=VLOOKUP(C578,Products!A:G,6,FALSE),H578=VLOOKUP(C578,Products!A:G,7,FALSE)),"OK","ERROR")</f>
        <v>OK</v>
      </c>
      <c r="K578" t="str">
        <f t="shared" si="26"/>
        <v>OK</v>
      </c>
    </row>
    <row r="579" spans="1:11">
      <c r="A579" s="1" t="s">
        <v>4891</v>
      </c>
      <c r="B579" s="1" t="s">
        <v>2391</v>
      </c>
      <c r="C579" s="1" t="s">
        <v>1753</v>
      </c>
      <c r="D579" s="1">
        <v>1</v>
      </c>
      <c r="E579" s="1">
        <v>799</v>
      </c>
      <c r="F579" s="1">
        <v>0</v>
      </c>
      <c r="G579" s="1">
        <f t="shared" ref="G579:G642" si="27">IFERROR(D579*E579-F579,0)</f>
        <v>799</v>
      </c>
      <c r="H579" s="1">
        <v>445</v>
      </c>
      <c r="I579" s="1">
        <f t="shared" ref="I579:I642" si="28">G579-(D579*H579)</f>
        <v>354</v>
      </c>
      <c r="J579" t="str">
        <f>IF(AND(COUNTIF(Products!A:A,C579)=1,E579=VLOOKUP(C579,Products!A:G,6,FALSE),H579=VLOOKUP(C579,Products!A:G,7,FALSE)),"OK","ERROR")</f>
        <v>OK</v>
      </c>
      <c r="K579" t="str">
        <f t="shared" ref="K579:K642" si="29">IF(I579=G579-(D579*H579),"OK","ERROR")</f>
        <v>OK</v>
      </c>
    </row>
    <row r="580" spans="1:11">
      <c r="A580" s="1" t="s">
        <v>4892</v>
      </c>
      <c r="B580" s="1" t="s">
        <v>2392</v>
      </c>
      <c r="C580" s="1" t="s">
        <v>1681</v>
      </c>
      <c r="D580" s="1">
        <v>4</v>
      </c>
      <c r="E580" s="1">
        <v>799</v>
      </c>
      <c r="F580" s="1">
        <v>0</v>
      </c>
      <c r="G580" s="1">
        <f t="shared" si="27"/>
        <v>3196</v>
      </c>
      <c r="H580" s="1">
        <v>645</v>
      </c>
      <c r="I580" s="1">
        <f t="shared" si="28"/>
        <v>616</v>
      </c>
      <c r="J580" t="str">
        <f>IF(AND(COUNTIF(Products!A:A,C580)=1,E580=VLOOKUP(C580,Products!A:G,6,FALSE),H580=VLOOKUP(C580,Products!A:G,7,FALSE)),"OK","ERROR")</f>
        <v>OK</v>
      </c>
      <c r="K580" t="str">
        <f t="shared" si="29"/>
        <v>OK</v>
      </c>
    </row>
    <row r="581" spans="1:11">
      <c r="A581" s="1" t="s">
        <v>4893</v>
      </c>
      <c r="B581" s="1" t="s">
        <v>2393</v>
      </c>
      <c r="C581" s="1" t="s">
        <v>1780</v>
      </c>
      <c r="D581" s="1">
        <v>1</v>
      </c>
      <c r="E581" s="1">
        <v>2999</v>
      </c>
      <c r="F581" s="1">
        <v>449.85</v>
      </c>
      <c r="G581" s="1">
        <f t="shared" si="27"/>
        <v>2549.15</v>
      </c>
      <c r="H581" s="1">
        <v>2394</v>
      </c>
      <c r="I581" s="1">
        <f t="shared" si="28"/>
        <v>155.15000000000009</v>
      </c>
      <c r="J581" t="str">
        <f>IF(AND(COUNTIF(Products!A:A,C581)=1,E581=VLOOKUP(C581,Products!A:G,6,FALSE),H581=VLOOKUP(C581,Products!A:G,7,FALSE)),"OK","ERROR")</f>
        <v>OK</v>
      </c>
      <c r="K581" t="str">
        <f t="shared" si="29"/>
        <v>OK</v>
      </c>
    </row>
    <row r="582" spans="1:11">
      <c r="A582" s="1" t="s">
        <v>4894</v>
      </c>
      <c r="B582" s="1" t="s">
        <v>2394</v>
      </c>
      <c r="C582" s="1" t="s">
        <v>1680</v>
      </c>
      <c r="D582" s="1">
        <v>2</v>
      </c>
      <c r="E582" s="1">
        <v>2499</v>
      </c>
      <c r="F582" s="1">
        <v>249.9</v>
      </c>
      <c r="G582" s="1">
        <f t="shared" si="27"/>
        <v>4748.1000000000004</v>
      </c>
      <c r="H582" s="1">
        <v>2030</v>
      </c>
      <c r="I582" s="1">
        <f t="shared" si="28"/>
        <v>688.10000000000036</v>
      </c>
      <c r="J582" t="str">
        <f>IF(AND(COUNTIF(Products!A:A,C582)=1,E582=VLOOKUP(C582,Products!A:G,6,FALSE),H582=VLOOKUP(C582,Products!A:G,7,FALSE)),"OK","ERROR")</f>
        <v>OK</v>
      </c>
      <c r="K582" t="str">
        <f t="shared" si="29"/>
        <v>OK</v>
      </c>
    </row>
    <row r="583" spans="1:11">
      <c r="A583" s="1" t="s">
        <v>4895</v>
      </c>
      <c r="B583" s="1" t="s">
        <v>2395</v>
      </c>
      <c r="C583" s="1" t="s">
        <v>1767</v>
      </c>
      <c r="D583" s="1">
        <v>1</v>
      </c>
      <c r="E583" s="1">
        <v>1999</v>
      </c>
      <c r="F583" s="1">
        <v>199.9</v>
      </c>
      <c r="G583" s="1">
        <f t="shared" si="27"/>
        <v>1799.1</v>
      </c>
      <c r="H583" s="1">
        <v>1338</v>
      </c>
      <c r="I583" s="1">
        <f t="shared" si="28"/>
        <v>461.09999999999991</v>
      </c>
      <c r="J583" t="str">
        <f>IF(AND(COUNTIF(Products!A:A,C583)=1,E583=VLOOKUP(C583,Products!A:G,6,FALSE),H583=VLOOKUP(C583,Products!A:G,7,FALSE)),"OK","ERROR")</f>
        <v>OK</v>
      </c>
      <c r="K583" t="str">
        <f t="shared" si="29"/>
        <v>OK</v>
      </c>
    </row>
    <row r="584" spans="1:11">
      <c r="A584" s="1" t="s">
        <v>4896</v>
      </c>
      <c r="B584" s="1" t="s">
        <v>2396</v>
      </c>
      <c r="C584" s="1" t="s">
        <v>1717</v>
      </c>
      <c r="D584" s="1">
        <v>4</v>
      </c>
      <c r="E584" s="1">
        <v>399</v>
      </c>
      <c r="F584" s="1">
        <v>159.6</v>
      </c>
      <c r="G584" s="1">
        <f t="shared" si="27"/>
        <v>1436.4</v>
      </c>
      <c r="H584" s="1">
        <v>226</v>
      </c>
      <c r="I584" s="1">
        <f t="shared" si="28"/>
        <v>532.40000000000009</v>
      </c>
      <c r="J584" t="str">
        <f>IF(AND(COUNTIF(Products!A:A,C584)=1,E584=VLOOKUP(C584,Products!A:G,6,FALSE),H584=VLOOKUP(C584,Products!A:G,7,FALSE)),"OK","ERROR")</f>
        <v>OK</v>
      </c>
      <c r="K584" t="str">
        <f t="shared" si="29"/>
        <v>OK</v>
      </c>
    </row>
    <row r="585" spans="1:11">
      <c r="A585" s="1" t="s">
        <v>4897</v>
      </c>
      <c r="B585" s="1" t="s">
        <v>2397</v>
      </c>
      <c r="C585" s="1" t="s">
        <v>1731</v>
      </c>
      <c r="D585" s="1">
        <v>2</v>
      </c>
      <c r="E585" s="1">
        <v>1999</v>
      </c>
      <c r="F585" s="1">
        <v>999.5</v>
      </c>
      <c r="G585" s="1">
        <f t="shared" si="27"/>
        <v>2998.5</v>
      </c>
      <c r="H585" s="1">
        <v>1547</v>
      </c>
      <c r="I585" s="1">
        <f t="shared" si="28"/>
        <v>-95.5</v>
      </c>
      <c r="J585" t="str">
        <f>IF(AND(COUNTIF(Products!A:A,C585)=1,E585=VLOOKUP(C585,Products!A:G,6,FALSE),H585=VLOOKUP(C585,Products!A:G,7,FALSE)),"OK","ERROR")</f>
        <v>OK</v>
      </c>
      <c r="K585" t="str">
        <f t="shared" si="29"/>
        <v>OK</v>
      </c>
    </row>
    <row r="586" spans="1:11">
      <c r="A586" s="1" t="s">
        <v>4898</v>
      </c>
      <c r="B586" s="1" t="s">
        <v>2398</v>
      </c>
      <c r="C586" s="1" t="s">
        <v>1768</v>
      </c>
      <c r="D586" s="1">
        <v>4</v>
      </c>
      <c r="E586" s="1">
        <v>399</v>
      </c>
      <c r="F586" s="1">
        <v>79.8</v>
      </c>
      <c r="G586" s="1">
        <f t="shared" si="27"/>
        <v>1516.2</v>
      </c>
      <c r="H586" s="1">
        <v>322</v>
      </c>
      <c r="I586" s="1">
        <f t="shared" si="28"/>
        <v>228.20000000000005</v>
      </c>
      <c r="J586" t="str">
        <f>IF(AND(COUNTIF(Products!A:A,C586)=1,E586=VLOOKUP(C586,Products!A:G,6,FALSE),H586=VLOOKUP(C586,Products!A:G,7,FALSE)),"OK","ERROR")</f>
        <v>OK</v>
      </c>
      <c r="K586" t="str">
        <f t="shared" si="29"/>
        <v>OK</v>
      </c>
    </row>
    <row r="587" spans="1:11">
      <c r="A587" s="1" t="s">
        <v>4899</v>
      </c>
      <c r="B587" s="1" t="s">
        <v>2399</v>
      </c>
      <c r="C587" s="1" t="s">
        <v>1696</v>
      </c>
      <c r="D587" s="1">
        <v>1</v>
      </c>
      <c r="E587" s="1">
        <v>799</v>
      </c>
      <c r="F587" s="1">
        <v>119.85</v>
      </c>
      <c r="G587" s="1">
        <f t="shared" si="27"/>
        <v>679.15</v>
      </c>
      <c r="H587" s="1">
        <v>613</v>
      </c>
      <c r="I587" s="1">
        <f t="shared" si="28"/>
        <v>66.149999999999977</v>
      </c>
      <c r="J587" t="str">
        <f>IF(AND(COUNTIF(Products!A:A,C587)=1,E587=VLOOKUP(C587,Products!A:G,6,FALSE),H587=VLOOKUP(C587,Products!A:G,7,FALSE)),"OK","ERROR")</f>
        <v>OK</v>
      </c>
      <c r="K587" t="str">
        <f t="shared" si="29"/>
        <v>OK</v>
      </c>
    </row>
    <row r="588" spans="1:11">
      <c r="A588" s="1" t="s">
        <v>4900</v>
      </c>
      <c r="B588" s="1" t="s">
        <v>2400</v>
      </c>
      <c r="C588" s="1" t="s">
        <v>1743</v>
      </c>
      <c r="D588" s="1">
        <v>3</v>
      </c>
      <c r="E588" s="1">
        <v>299</v>
      </c>
      <c r="F588" s="1">
        <v>89.7</v>
      </c>
      <c r="G588" s="1">
        <f t="shared" si="27"/>
        <v>807.3</v>
      </c>
      <c r="H588" s="1">
        <v>188</v>
      </c>
      <c r="I588" s="1">
        <f t="shared" si="28"/>
        <v>243.29999999999995</v>
      </c>
      <c r="J588" t="str">
        <f>IF(AND(COUNTIF(Products!A:A,C588)=1,E588=VLOOKUP(C588,Products!A:G,6,FALSE),H588=VLOOKUP(C588,Products!A:G,7,FALSE)),"OK","ERROR")</f>
        <v>OK</v>
      </c>
      <c r="K588" t="str">
        <f t="shared" si="29"/>
        <v>OK</v>
      </c>
    </row>
    <row r="589" spans="1:11">
      <c r="A589" s="1" t="s">
        <v>4901</v>
      </c>
      <c r="B589" s="1" t="s">
        <v>2401</v>
      </c>
      <c r="C589" s="1" t="s">
        <v>1732</v>
      </c>
      <c r="D589" s="1">
        <v>2</v>
      </c>
      <c r="E589" s="1">
        <v>1599</v>
      </c>
      <c r="F589" s="1">
        <v>159.9</v>
      </c>
      <c r="G589" s="1">
        <f t="shared" si="27"/>
        <v>3038.1</v>
      </c>
      <c r="H589" s="1">
        <v>1138</v>
      </c>
      <c r="I589" s="1">
        <f t="shared" si="28"/>
        <v>762.09999999999991</v>
      </c>
      <c r="J589" t="str">
        <f>IF(AND(COUNTIF(Products!A:A,C589)=1,E589=VLOOKUP(C589,Products!A:G,6,FALSE),H589=VLOOKUP(C589,Products!A:G,7,FALSE)),"OK","ERROR")</f>
        <v>OK</v>
      </c>
      <c r="K589" t="str">
        <f t="shared" si="29"/>
        <v>OK</v>
      </c>
    </row>
    <row r="590" spans="1:11">
      <c r="A590" s="1" t="s">
        <v>4902</v>
      </c>
      <c r="B590" s="1" t="s">
        <v>2402</v>
      </c>
      <c r="C590" s="1" t="s">
        <v>1782</v>
      </c>
      <c r="D590" s="1">
        <v>4</v>
      </c>
      <c r="E590" s="1">
        <v>6999</v>
      </c>
      <c r="F590" s="1">
        <v>0</v>
      </c>
      <c r="G590" s="1">
        <f t="shared" si="27"/>
        <v>27996</v>
      </c>
      <c r="H590" s="1">
        <v>4782</v>
      </c>
      <c r="I590" s="1">
        <f t="shared" si="28"/>
        <v>8868</v>
      </c>
      <c r="J590" t="str">
        <f>IF(AND(COUNTIF(Products!A:A,C590)=1,E590=VLOOKUP(C590,Products!A:G,6,FALSE),H590=VLOOKUP(C590,Products!A:G,7,FALSE)),"OK","ERROR")</f>
        <v>OK</v>
      </c>
      <c r="K590" t="str">
        <f t="shared" si="29"/>
        <v>OK</v>
      </c>
    </row>
    <row r="591" spans="1:11">
      <c r="A591" s="1" t="s">
        <v>4903</v>
      </c>
      <c r="B591" s="1" t="s">
        <v>2403</v>
      </c>
      <c r="C591" s="1" t="s">
        <v>1715</v>
      </c>
      <c r="D591" s="1">
        <v>2</v>
      </c>
      <c r="E591" s="1">
        <v>1299</v>
      </c>
      <c r="F591" s="1">
        <v>389.7</v>
      </c>
      <c r="G591" s="1">
        <f t="shared" si="27"/>
        <v>2208.3000000000002</v>
      </c>
      <c r="H591" s="1">
        <v>863</v>
      </c>
      <c r="I591" s="1">
        <f t="shared" si="28"/>
        <v>482.30000000000018</v>
      </c>
      <c r="J591" t="str">
        <f>IF(AND(COUNTIF(Products!A:A,C591)=1,E591=VLOOKUP(C591,Products!A:G,6,FALSE),H591=VLOOKUP(C591,Products!A:G,7,FALSE)),"OK","ERROR")</f>
        <v>OK</v>
      </c>
      <c r="K591" t="str">
        <f t="shared" si="29"/>
        <v>OK</v>
      </c>
    </row>
    <row r="592" spans="1:11">
      <c r="A592" s="1" t="s">
        <v>4904</v>
      </c>
      <c r="B592" s="1" t="s">
        <v>2404</v>
      </c>
      <c r="C592" s="1" t="s">
        <v>1732</v>
      </c>
      <c r="D592" s="1">
        <v>4</v>
      </c>
      <c r="E592" s="1">
        <v>1599</v>
      </c>
      <c r="F592" s="1">
        <v>1279.2</v>
      </c>
      <c r="G592" s="1">
        <f t="shared" si="27"/>
        <v>5116.8</v>
      </c>
      <c r="H592" s="1">
        <v>1138</v>
      </c>
      <c r="I592" s="1">
        <f t="shared" si="28"/>
        <v>564.80000000000018</v>
      </c>
      <c r="J592" t="str">
        <f>IF(AND(COUNTIF(Products!A:A,C592)=1,E592=VLOOKUP(C592,Products!A:G,6,FALSE),H592=VLOOKUP(C592,Products!A:G,7,FALSE)),"OK","ERROR")</f>
        <v>OK</v>
      </c>
      <c r="K592" t="str">
        <f t="shared" si="29"/>
        <v>OK</v>
      </c>
    </row>
    <row r="593" spans="1:11">
      <c r="A593" s="1" t="s">
        <v>4905</v>
      </c>
      <c r="B593" s="1" t="s">
        <v>2405</v>
      </c>
      <c r="C593" s="1" t="s">
        <v>1673</v>
      </c>
      <c r="D593" s="1">
        <v>2</v>
      </c>
      <c r="E593" s="1">
        <v>399</v>
      </c>
      <c r="F593" s="1">
        <v>119.7</v>
      </c>
      <c r="G593" s="1">
        <f t="shared" si="27"/>
        <v>678.3</v>
      </c>
      <c r="H593" s="1">
        <v>221</v>
      </c>
      <c r="I593" s="1">
        <f t="shared" si="28"/>
        <v>236.29999999999995</v>
      </c>
      <c r="J593" t="str">
        <f>IF(AND(COUNTIF(Products!A:A,C593)=1,E593=VLOOKUP(C593,Products!A:G,6,FALSE),H593=VLOOKUP(C593,Products!A:G,7,FALSE)),"OK","ERROR")</f>
        <v>OK</v>
      </c>
      <c r="K593" t="str">
        <f t="shared" si="29"/>
        <v>OK</v>
      </c>
    </row>
    <row r="594" spans="1:11">
      <c r="A594" s="1" t="s">
        <v>4906</v>
      </c>
      <c r="B594" s="1" t="s">
        <v>2406</v>
      </c>
      <c r="C594" s="1" t="s">
        <v>1686</v>
      </c>
      <c r="D594" s="1">
        <v>2</v>
      </c>
      <c r="E594" s="1">
        <v>1299</v>
      </c>
      <c r="F594" s="1">
        <v>389.7</v>
      </c>
      <c r="G594" s="1">
        <f t="shared" si="27"/>
        <v>2208.3000000000002</v>
      </c>
      <c r="H594" s="1">
        <v>881</v>
      </c>
      <c r="I594" s="1">
        <f t="shared" si="28"/>
        <v>446.30000000000018</v>
      </c>
      <c r="J594" t="str">
        <f>IF(AND(COUNTIF(Products!A:A,C594)=1,E594=VLOOKUP(C594,Products!A:G,6,FALSE),H594=VLOOKUP(C594,Products!A:G,7,FALSE)),"OK","ERROR")</f>
        <v>OK</v>
      </c>
      <c r="K594" t="str">
        <f t="shared" si="29"/>
        <v>OK</v>
      </c>
    </row>
    <row r="595" spans="1:11">
      <c r="A595" s="1" t="s">
        <v>4907</v>
      </c>
      <c r="B595" s="1" t="s">
        <v>2407</v>
      </c>
      <c r="C595" s="1" t="s">
        <v>1726</v>
      </c>
      <c r="D595" s="1">
        <v>3</v>
      </c>
      <c r="E595" s="1">
        <v>599</v>
      </c>
      <c r="F595" s="1">
        <v>449.25</v>
      </c>
      <c r="G595" s="1">
        <f t="shared" si="27"/>
        <v>1347.75</v>
      </c>
      <c r="H595" s="1">
        <v>358</v>
      </c>
      <c r="I595" s="1">
        <f t="shared" si="28"/>
        <v>273.75</v>
      </c>
      <c r="J595" t="str">
        <f>IF(AND(COUNTIF(Products!A:A,C595)=1,E595=VLOOKUP(C595,Products!A:G,6,FALSE),H595=VLOOKUP(C595,Products!A:G,7,FALSE)),"OK","ERROR")</f>
        <v>OK</v>
      </c>
      <c r="K595" t="str">
        <f t="shared" si="29"/>
        <v>OK</v>
      </c>
    </row>
    <row r="596" spans="1:11">
      <c r="A596" s="1" t="s">
        <v>4908</v>
      </c>
      <c r="B596" s="1" t="s">
        <v>2408</v>
      </c>
      <c r="C596" s="1" t="s">
        <v>1768</v>
      </c>
      <c r="D596" s="1">
        <v>2</v>
      </c>
      <c r="E596" s="1">
        <v>399</v>
      </c>
      <c r="F596" s="1">
        <v>39.9</v>
      </c>
      <c r="G596" s="1">
        <f t="shared" si="27"/>
        <v>758.1</v>
      </c>
      <c r="H596" s="1">
        <v>322</v>
      </c>
      <c r="I596" s="1">
        <f t="shared" si="28"/>
        <v>114.10000000000002</v>
      </c>
      <c r="J596" t="str">
        <f>IF(AND(COUNTIF(Products!A:A,C596)=1,E596=VLOOKUP(C596,Products!A:G,6,FALSE),H596=VLOOKUP(C596,Products!A:G,7,FALSE)),"OK","ERROR")</f>
        <v>OK</v>
      </c>
      <c r="K596" t="str">
        <f t="shared" si="29"/>
        <v>OK</v>
      </c>
    </row>
    <row r="597" spans="1:11">
      <c r="A597" s="1" t="s">
        <v>4909</v>
      </c>
      <c r="B597" s="1" t="s">
        <v>2409</v>
      </c>
      <c r="C597" s="1" t="s">
        <v>1674</v>
      </c>
      <c r="D597" s="1">
        <v>4</v>
      </c>
      <c r="E597" s="1">
        <v>599</v>
      </c>
      <c r="F597" s="1">
        <v>479.2</v>
      </c>
      <c r="G597" s="1">
        <f t="shared" si="27"/>
        <v>1916.8</v>
      </c>
      <c r="H597" s="1">
        <v>470</v>
      </c>
      <c r="I597" s="1">
        <f t="shared" si="28"/>
        <v>36.799999999999955</v>
      </c>
      <c r="J597" t="str">
        <f>IF(AND(COUNTIF(Products!A:A,C597)=1,E597=VLOOKUP(C597,Products!A:G,6,FALSE),H597=VLOOKUP(C597,Products!A:G,7,FALSE)),"OK","ERROR")</f>
        <v>OK</v>
      </c>
      <c r="K597" t="str">
        <f t="shared" si="29"/>
        <v>OK</v>
      </c>
    </row>
    <row r="598" spans="1:11">
      <c r="A598" s="1" t="s">
        <v>4910</v>
      </c>
      <c r="B598" s="1" t="s">
        <v>2410</v>
      </c>
      <c r="C598" s="1" t="s">
        <v>1777</v>
      </c>
      <c r="D598" s="1">
        <v>2</v>
      </c>
      <c r="E598" s="1">
        <v>3999</v>
      </c>
      <c r="F598" s="1">
        <v>799.8</v>
      </c>
      <c r="G598" s="1">
        <f t="shared" si="27"/>
        <v>7198.2</v>
      </c>
      <c r="H598" s="1">
        <v>2514</v>
      </c>
      <c r="I598" s="1">
        <f t="shared" si="28"/>
        <v>2170.1999999999998</v>
      </c>
      <c r="J598" t="str">
        <f>IF(AND(COUNTIF(Products!A:A,C598)=1,E598=VLOOKUP(C598,Products!A:G,6,FALSE),H598=VLOOKUP(C598,Products!A:G,7,FALSE)),"OK","ERROR")</f>
        <v>OK</v>
      </c>
      <c r="K598" t="str">
        <f t="shared" si="29"/>
        <v>OK</v>
      </c>
    </row>
    <row r="599" spans="1:11">
      <c r="A599" s="1" t="s">
        <v>4911</v>
      </c>
      <c r="B599" s="1" t="s">
        <v>2411</v>
      </c>
      <c r="C599" s="1" t="s">
        <v>1720</v>
      </c>
      <c r="D599" s="1">
        <v>3</v>
      </c>
      <c r="E599" s="1">
        <v>999</v>
      </c>
      <c r="F599" s="1">
        <v>0</v>
      </c>
      <c r="G599" s="1">
        <f t="shared" si="27"/>
        <v>2997</v>
      </c>
      <c r="H599" s="1">
        <v>573</v>
      </c>
      <c r="I599" s="1">
        <f t="shared" si="28"/>
        <v>1278</v>
      </c>
      <c r="J599" t="str">
        <f>IF(AND(COUNTIF(Products!A:A,C599)=1,E599=VLOOKUP(C599,Products!A:G,6,FALSE),H599=VLOOKUP(C599,Products!A:G,7,FALSE)),"OK","ERROR")</f>
        <v>OK</v>
      </c>
      <c r="K599" t="str">
        <f t="shared" si="29"/>
        <v>OK</v>
      </c>
    </row>
    <row r="600" spans="1:11">
      <c r="A600" s="1" t="s">
        <v>4912</v>
      </c>
      <c r="B600" s="1" t="s">
        <v>2412</v>
      </c>
      <c r="C600" s="1" t="s">
        <v>1769</v>
      </c>
      <c r="D600" s="1">
        <v>2</v>
      </c>
      <c r="E600" s="1">
        <v>3999</v>
      </c>
      <c r="F600" s="1">
        <v>0</v>
      </c>
      <c r="G600" s="1">
        <f t="shared" si="27"/>
        <v>7998</v>
      </c>
      <c r="H600" s="1">
        <v>2547</v>
      </c>
      <c r="I600" s="1">
        <f t="shared" si="28"/>
        <v>2904</v>
      </c>
      <c r="J600" t="str">
        <f>IF(AND(COUNTIF(Products!A:A,C600)=1,E600=VLOOKUP(C600,Products!A:G,6,FALSE),H600=VLOOKUP(C600,Products!A:G,7,FALSE)),"OK","ERROR")</f>
        <v>OK</v>
      </c>
      <c r="K600" t="str">
        <f t="shared" si="29"/>
        <v>OK</v>
      </c>
    </row>
    <row r="601" spans="1:11">
      <c r="A601" s="1" t="s">
        <v>4913</v>
      </c>
      <c r="B601" s="1" t="s">
        <v>2413</v>
      </c>
      <c r="C601" s="1" t="s">
        <v>1715</v>
      </c>
      <c r="D601" s="1">
        <v>4</v>
      </c>
      <c r="E601" s="1">
        <v>1299</v>
      </c>
      <c r="F601" s="1">
        <v>259.8</v>
      </c>
      <c r="G601" s="1">
        <f t="shared" si="27"/>
        <v>4936.2</v>
      </c>
      <c r="H601" s="1">
        <v>863</v>
      </c>
      <c r="I601" s="1">
        <f t="shared" si="28"/>
        <v>1484.1999999999998</v>
      </c>
      <c r="J601" t="str">
        <f>IF(AND(COUNTIF(Products!A:A,C601)=1,E601=VLOOKUP(C601,Products!A:G,6,FALSE),H601=VLOOKUP(C601,Products!A:G,7,FALSE)),"OK","ERROR")</f>
        <v>OK</v>
      </c>
      <c r="K601" t="str">
        <f t="shared" si="29"/>
        <v>OK</v>
      </c>
    </row>
    <row r="602" spans="1:11">
      <c r="A602" s="1" t="s">
        <v>4914</v>
      </c>
      <c r="B602" s="1" t="s">
        <v>2414</v>
      </c>
      <c r="C602" s="1" t="s">
        <v>1731</v>
      </c>
      <c r="D602" s="1">
        <v>1</v>
      </c>
      <c r="E602" s="1">
        <v>1999</v>
      </c>
      <c r="F602" s="1">
        <v>299.85000000000002</v>
      </c>
      <c r="G602" s="1">
        <f t="shared" si="27"/>
        <v>1699.15</v>
      </c>
      <c r="H602" s="1">
        <v>1547</v>
      </c>
      <c r="I602" s="1">
        <f t="shared" si="28"/>
        <v>152.15000000000009</v>
      </c>
      <c r="J602" t="str">
        <f>IF(AND(COUNTIF(Products!A:A,C602)=1,E602=VLOOKUP(C602,Products!A:G,6,FALSE),H602=VLOOKUP(C602,Products!A:G,7,FALSE)),"OK","ERROR")</f>
        <v>OK</v>
      </c>
      <c r="K602" t="str">
        <f t="shared" si="29"/>
        <v>OK</v>
      </c>
    </row>
    <row r="603" spans="1:11">
      <c r="A603" s="1" t="s">
        <v>4915</v>
      </c>
      <c r="B603" s="1" t="s">
        <v>2415</v>
      </c>
      <c r="C603" s="1" t="s">
        <v>1717</v>
      </c>
      <c r="D603" s="1">
        <v>2</v>
      </c>
      <c r="E603" s="1">
        <v>399</v>
      </c>
      <c r="F603" s="1">
        <v>119.7</v>
      </c>
      <c r="G603" s="1">
        <f t="shared" si="27"/>
        <v>678.3</v>
      </c>
      <c r="H603" s="1">
        <v>226</v>
      </c>
      <c r="I603" s="1">
        <f t="shared" si="28"/>
        <v>226.29999999999995</v>
      </c>
      <c r="J603" t="str">
        <f>IF(AND(COUNTIF(Products!A:A,C603)=1,E603=VLOOKUP(C603,Products!A:G,6,FALSE),H603=VLOOKUP(C603,Products!A:G,7,FALSE)),"OK","ERROR")</f>
        <v>OK</v>
      </c>
      <c r="K603" t="str">
        <f t="shared" si="29"/>
        <v>OK</v>
      </c>
    </row>
    <row r="604" spans="1:11">
      <c r="A604" s="1" t="s">
        <v>4916</v>
      </c>
      <c r="B604" s="1" t="s">
        <v>2416</v>
      </c>
      <c r="C604" s="1" t="s">
        <v>1752</v>
      </c>
      <c r="D604" s="1">
        <v>3</v>
      </c>
      <c r="E604" s="1">
        <v>2999</v>
      </c>
      <c r="F604" s="1">
        <v>899.7</v>
      </c>
      <c r="G604" s="1">
        <f t="shared" si="27"/>
        <v>8097.3</v>
      </c>
      <c r="H604" s="1">
        <v>1877</v>
      </c>
      <c r="I604" s="1">
        <f t="shared" si="28"/>
        <v>2466.3000000000002</v>
      </c>
      <c r="J604" t="str">
        <f>IF(AND(COUNTIF(Products!A:A,C604)=1,E604=VLOOKUP(C604,Products!A:G,6,FALSE),H604=VLOOKUP(C604,Products!A:G,7,FALSE)),"OK","ERROR")</f>
        <v>OK</v>
      </c>
      <c r="K604" t="str">
        <f t="shared" si="29"/>
        <v>OK</v>
      </c>
    </row>
    <row r="605" spans="1:11">
      <c r="A605" s="1" t="s">
        <v>4917</v>
      </c>
      <c r="B605" s="1" t="s">
        <v>2417</v>
      </c>
      <c r="C605" s="1" t="s">
        <v>1761</v>
      </c>
      <c r="D605" s="1">
        <v>1</v>
      </c>
      <c r="E605" s="1">
        <v>499</v>
      </c>
      <c r="F605" s="1">
        <v>24.95</v>
      </c>
      <c r="G605" s="1">
        <f t="shared" si="27"/>
        <v>474.05</v>
      </c>
      <c r="H605" s="1">
        <v>394</v>
      </c>
      <c r="I605" s="1">
        <f t="shared" si="28"/>
        <v>80.050000000000011</v>
      </c>
      <c r="J605" t="str">
        <f>IF(AND(COUNTIF(Products!A:A,C605)=1,E605=VLOOKUP(C605,Products!A:G,6,FALSE),H605=VLOOKUP(C605,Products!A:G,7,FALSE)),"OK","ERROR")</f>
        <v>OK</v>
      </c>
      <c r="K605" t="str">
        <f t="shared" si="29"/>
        <v>OK</v>
      </c>
    </row>
    <row r="606" spans="1:11">
      <c r="A606" s="1" t="s">
        <v>4918</v>
      </c>
      <c r="B606" s="1" t="s">
        <v>2418</v>
      </c>
      <c r="C606" s="1" t="s">
        <v>1795</v>
      </c>
      <c r="D606" s="1">
        <v>2</v>
      </c>
      <c r="E606" s="1">
        <v>499</v>
      </c>
      <c r="F606" s="1">
        <v>249.5</v>
      </c>
      <c r="G606" s="1">
        <f t="shared" si="27"/>
        <v>748.5</v>
      </c>
      <c r="H606" s="1">
        <v>324</v>
      </c>
      <c r="I606" s="1">
        <f t="shared" si="28"/>
        <v>100.5</v>
      </c>
      <c r="J606" t="str">
        <f>IF(AND(COUNTIF(Products!A:A,C606)=1,E606=VLOOKUP(C606,Products!A:G,6,FALSE),H606=VLOOKUP(C606,Products!A:G,7,FALSE)),"OK","ERROR")</f>
        <v>OK</v>
      </c>
      <c r="K606" t="str">
        <f t="shared" si="29"/>
        <v>OK</v>
      </c>
    </row>
    <row r="607" spans="1:11">
      <c r="A607" s="1" t="s">
        <v>4919</v>
      </c>
      <c r="B607" s="1" t="s">
        <v>2419</v>
      </c>
      <c r="C607" s="1" t="s">
        <v>1769</v>
      </c>
      <c r="D607" s="1">
        <v>2</v>
      </c>
      <c r="E607" s="1">
        <v>3999</v>
      </c>
      <c r="F607" s="1">
        <v>799.8</v>
      </c>
      <c r="G607" s="1">
        <f t="shared" si="27"/>
        <v>7198.2</v>
      </c>
      <c r="H607" s="1">
        <v>2547</v>
      </c>
      <c r="I607" s="1">
        <f t="shared" si="28"/>
        <v>2104.1999999999998</v>
      </c>
      <c r="J607" t="str">
        <f>IF(AND(COUNTIF(Products!A:A,C607)=1,E607=VLOOKUP(C607,Products!A:G,6,FALSE),H607=VLOOKUP(C607,Products!A:G,7,FALSE)),"OK","ERROR")</f>
        <v>OK</v>
      </c>
      <c r="K607" t="str">
        <f t="shared" si="29"/>
        <v>OK</v>
      </c>
    </row>
    <row r="608" spans="1:11">
      <c r="A608" s="1" t="s">
        <v>4920</v>
      </c>
      <c r="B608" s="1" t="s">
        <v>2420</v>
      </c>
      <c r="C608" s="1" t="s">
        <v>1753</v>
      </c>
      <c r="D608" s="1">
        <v>4</v>
      </c>
      <c r="E608" s="1">
        <v>799</v>
      </c>
      <c r="F608" s="1">
        <v>319.60000000000002</v>
      </c>
      <c r="G608" s="1">
        <f t="shared" si="27"/>
        <v>2876.4</v>
      </c>
      <c r="H608" s="1">
        <v>445</v>
      </c>
      <c r="I608" s="1">
        <f t="shared" si="28"/>
        <v>1096.4000000000001</v>
      </c>
      <c r="J608" t="str">
        <f>IF(AND(COUNTIF(Products!A:A,C608)=1,E608=VLOOKUP(C608,Products!A:G,6,FALSE),H608=VLOOKUP(C608,Products!A:G,7,FALSE)),"OK","ERROR")</f>
        <v>OK</v>
      </c>
      <c r="K608" t="str">
        <f t="shared" si="29"/>
        <v>OK</v>
      </c>
    </row>
    <row r="609" spans="1:11">
      <c r="A609" s="1" t="s">
        <v>4921</v>
      </c>
      <c r="B609" s="1" t="s">
        <v>2421</v>
      </c>
      <c r="C609" s="1" t="s">
        <v>1705</v>
      </c>
      <c r="D609" s="1">
        <v>1</v>
      </c>
      <c r="E609" s="1">
        <v>299</v>
      </c>
      <c r="F609" s="1">
        <v>14.95</v>
      </c>
      <c r="G609" s="1">
        <f t="shared" si="27"/>
        <v>284.05</v>
      </c>
      <c r="H609" s="1">
        <v>206</v>
      </c>
      <c r="I609" s="1">
        <f t="shared" si="28"/>
        <v>78.050000000000011</v>
      </c>
      <c r="J609" t="str">
        <f>IF(AND(COUNTIF(Products!A:A,C609)=1,E609=VLOOKUP(C609,Products!A:G,6,FALSE),H609=VLOOKUP(C609,Products!A:G,7,FALSE)),"OK","ERROR")</f>
        <v>OK</v>
      </c>
      <c r="K609" t="str">
        <f t="shared" si="29"/>
        <v>OK</v>
      </c>
    </row>
    <row r="610" spans="1:11">
      <c r="A610" s="1" t="s">
        <v>4922</v>
      </c>
      <c r="B610" s="1" t="s">
        <v>2422</v>
      </c>
      <c r="C610" s="1" t="s">
        <v>1745</v>
      </c>
      <c r="D610" s="1">
        <v>2</v>
      </c>
      <c r="E610" s="1">
        <v>599</v>
      </c>
      <c r="F610" s="1">
        <v>239.6</v>
      </c>
      <c r="G610" s="1">
        <f t="shared" si="27"/>
        <v>958.4</v>
      </c>
      <c r="H610" s="1">
        <v>464</v>
      </c>
      <c r="I610" s="1">
        <f t="shared" si="28"/>
        <v>30.399999999999977</v>
      </c>
      <c r="J610" t="str">
        <f>IF(AND(COUNTIF(Products!A:A,C610)=1,E610=VLOOKUP(C610,Products!A:G,6,FALSE),H610=VLOOKUP(C610,Products!A:G,7,FALSE)),"OK","ERROR")</f>
        <v>OK</v>
      </c>
      <c r="K610" t="str">
        <f t="shared" si="29"/>
        <v>OK</v>
      </c>
    </row>
    <row r="611" spans="1:11">
      <c r="A611" s="1" t="s">
        <v>4923</v>
      </c>
      <c r="B611" s="1" t="s">
        <v>2423</v>
      </c>
      <c r="C611" s="1" t="s">
        <v>1730</v>
      </c>
      <c r="D611" s="1">
        <v>1</v>
      </c>
      <c r="E611" s="1">
        <v>1999</v>
      </c>
      <c r="F611" s="1">
        <v>0</v>
      </c>
      <c r="G611" s="1">
        <f t="shared" si="27"/>
        <v>1999</v>
      </c>
      <c r="H611" s="1">
        <v>1398</v>
      </c>
      <c r="I611" s="1">
        <f t="shared" si="28"/>
        <v>601</v>
      </c>
      <c r="J611" t="str">
        <f>IF(AND(COUNTIF(Products!A:A,C611)=1,E611=VLOOKUP(C611,Products!A:G,6,FALSE),H611=VLOOKUP(C611,Products!A:G,7,FALSE)),"OK","ERROR")</f>
        <v>OK</v>
      </c>
      <c r="K611" t="str">
        <f t="shared" si="29"/>
        <v>OK</v>
      </c>
    </row>
    <row r="612" spans="1:11">
      <c r="A612" s="1" t="s">
        <v>4924</v>
      </c>
      <c r="B612" s="1" t="s">
        <v>2424</v>
      </c>
      <c r="C612" s="1" t="s">
        <v>1688</v>
      </c>
      <c r="D612" s="1">
        <v>1</v>
      </c>
      <c r="E612" s="1">
        <v>999</v>
      </c>
      <c r="F612" s="1">
        <v>0</v>
      </c>
      <c r="G612" s="1">
        <f t="shared" si="27"/>
        <v>999</v>
      </c>
      <c r="H612" s="1">
        <v>813</v>
      </c>
      <c r="I612" s="1">
        <f t="shared" si="28"/>
        <v>186</v>
      </c>
      <c r="J612" t="str">
        <f>IF(AND(COUNTIF(Products!A:A,C612)=1,E612=VLOOKUP(C612,Products!A:G,6,FALSE),H612=VLOOKUP(C612,Products!A:G,7,FALSE)),"OK","ERROR")</f>
        <v>OK</v>
      </c>
      <c r="K612" t="str">
        <f t="shared" si="29"/>
        <v>OK</v>
      </c>
    </row>
    <row r="613" spans="1:11">
      <c r="A613" s="1" t="s">
        <v>4925</v>
      </c>
      <c r="B613" s="1" t="s">
        <v>2425</v>
      </c>
      <c r="C613" s="1" t="s">
        <v>1722</v>
      </c>
      <c r="D613" s="1">
        <v>2</v>
      </c>
      <c r="E613" s="1">
        <v>399</v>
      </c>
      <c r="F613" s="1">
        <v>39.9</v>
      </c>
      <c r="G613" s="1">
        <f t="shared" si="27"/>
        <v>758.1</v>
      </c>
      <c r="H613" s="1">
        <v>315</v>
      </c>
      <c r="I613" s="1">
        <f t="shared" si="28"/>
        <v>128.10000000000002</v>
      </c>
      <c r="J613" t="str">
        <f>IF(AND(COUNTIF(Products!A:A,C613)=1,E613=VLOOKUP(C613,Products!A:G,6,FALSE),H613=VLOOKUP(C613,Products!A:G,7,FALSE)),"OK","ERROR")</f>
        <v>OK</v>
      </c>
      <c r="K613" t="str">
        <f t="shared" si="29"/>
        <v>OK</v>
      </c>
    </row>
    <row r="614" spans="1:11">
      <c r="A614" s="1" t="s">
        <v>4926</v>
      </c>
      <c r="B614" s="1" t="s">
        <v>2426</v>
      </c>
      <c r="C614" s="1" t="s">
        <v>1793</v>
      </c>
      <c r="D614" s="1">
        <v>4</v>
      </c>
      <c r="E614" s="1">
        <v>299</v>
      </c>
      <c r="F614" s="1">
        <v>299</v>
      </c>
      <c r="G614" s="1">
        <f t="shared" si="27"/>
        <v>897</v>
      </c>
      <c r="H614" s="1">
        <v>221</v>
      </c>
      <c r="I614" s="1">
        <f t="shared" si="28"/>
        <v>13</v>
      </c>
      <c r="J614" t="str">
        <f>IF(AND(COUNTIF(Products!A:A,C614)=1,E614=VLOOKUP(C614,Products!A:G,6,FALSE),H614=VLOOKUP(C614,Products!A:G,7,FALSE)),"OK","ERROR")</f>
        <v>OK</v>
      </c>
      <c r="K614" t="str">
        <f t="shared" si="29"/>
        <v>OK</v>
      </c>
    </row>
    <row r="615" spans="1:11">
      <c r="A615" s="1" t="s">
        <v>4927</v>
      </c>
      <c r="B615" s="1" t="s">
        <v>2427</v>
      </c>
      <c r="C615" s="1" t="s">
        <v>1728</v>
      </c>
      <c r="D615" s="1">
        <v>1</v>
      </c>
      <c r="E615" s="1">
        <v>4999</v>
      </c>
      <c r="F615" s="1">
        <v>0</v>
      </c>
      <c r="G615" s="1">
        <f t="shared" si="27"/>
        <v>4999</v>
      </c>
      <c r="H615" s="1">
        <v>3040</v>
      </c>
      <c r="I615" s="1">
        <f t="shared" si="28"/>
        <v>1959</v>
      </c>
      <c r="J615" t="str">
        <f>IF(AND(COUNTIF(Products!A:A,C615)=1,E615=VLOOKUP(C615,Products!A:G,6,FALSE),H615=VLOOKUP(C615,Products!A:G,7,FALSE)),"OK","ERROR")</f>
        <v>OK</v>
      </c>
      <c r="K615" t="str">
        <f t="shared" si="29"/>
        <v>OK</v>
      </c>
    </row>
    <row r="616" spans="1:11">
      <c r="A616" s="1" t="s">
        <v>4928</v>
      </c>
      <c r="B616" s="1" t="s">
        <v>2428</v>
      </c>
      <c r="C616" s="1" t="s">
        <v>1774</v>
      </c>
      <c r="D616" s="1">
        <v>2</v>
      </c>
      <c r="E616" s="1">
        <v>499</v>
      </c>
      <c r="F616" s="1">
        <v>0</v>
      </c>
      <c r="G616" s="1">
        <f t="shared" si="27"/>
        <v>998</v>
      </c>
      <c r="H616" s="1">
        <v>280</v>
      </c>
      <c r="I616" s="1">
        <f t="shared" si="28"/>
        <v>438</v>
      </c>
      <c r="J616" t="str">
        <f>IF(AND(COUNTIF(Products!A:A,C616)=1,E616=VLOOKUP(C616,Products!A:G,6,FALSE),H616=VLOOKUP(C616,Products!A:G,7,FALSE)),"OK","ERROR")</f>
        <v>OK</v>
      </c>
      <c r="K616" t="str">
        <f t="shared" si="29"/>
        <v>OK</v>
      </c>
    </row>
    <row r="617" spans="1:11">
      <c r="A617" s="1" t="s">
        <v>4929</v>
      </c>
      <c r="B617" s="1" t="s">
        <v>2429</v>
      </c>
      <c r="C617" s="1" t="s">
        <v>1709</v>
      </c>
      <c r="D617" s="1">
        <v>4</v>
      </c>
      <c r="E617" s="1">
        <v>799</v>
      </c>
      <c r="F617" s="1">
        <v>319.60000000000002</v>
      </c>
      <c r="G617" s="1">
        <f t="shared" si="27"/>
        <v>2876.4</v>
      </c>
      <c r="H617" s="1">
        <v>566</v>
      </c>
      <c r="I617" s="1">
        <f t="shared" si="28"/>
        <v>612.40000000000009</v>
      </c>
      <c r="J617" t="str">
        <f>IF(AND(COUNTIF(Products!A:A,C617)=1,E617=VLOOKUP(C617,Products!A:G,6,FALSE),H617=VLOOKUP(C617,Products!A:G,7,FALSE)),"OK","ERROR")</f>
        <v>OK</v>
      </c>
      <c r="K617" t="str">
        <f t="shared" si="29"/>
        <v>OK</v>
      </c>
    </row>
    <row r="618" spans="1:11">
      <c r="A618" s="1" t="s">
        <v>4930</v>
      </c>
      <c r="B618" s="1" t="s">
        <v>2430</v>
      </c>
      <c r="C618" s="1" t="s">
        <v>1745</v>
      </c>
      <c r="D618" s="1">
        <v>2</v>
      </c>
      <c r="E618" s="1">
        <v>599</v>
      </c>
      <c r="F618" s="1">
        <v>0</v>
      </c>
      <c r="G618" s="1">
        <f t="shared" si="27"/>
        <v>1198</v>
      </c>
      <c r="H618" s="1">
        <v>464</v>
      </c>
      <c r="I618" s="1">
        <f t="shared" si="28"/>
        <v>270</v>
      </c>
      <c r="J618" t="str">
        <f>IF(AND(COUNTIF(Products!A:A,C618)=1,E618=VLOOKUP(C618,Products!A:G,6,FALSE),H618=VLOOKUP(C618,Products!A:G,7,FALSE)),"OK","ERROR")</f>
        <v>OK</v>
      </c>
      <c r="K618" t="str">
        <f t="shared" si="29"/>
        <v>OK</v>
      </c>
    </row>
    <row r="619" spans="1:11">
      <c r="A619" s="1" t="s">
        <v>4931</v>
      </c>
      <c r="B619" s="1" t="s">
        <v>2431</v>
      </c>
      <c r="C619" s="1" t="s">
        <v>1740</v>
      </c>
      <c r="D619" s="1">
        <v>2</v>
      </c>
      <c r="E619" s="1">
        <v>4999</v>
      </c>
      <c r="F619" s="1">
        <v>0</v>
      </c>
      <c r="G619" s="1">
        <f t="shared" si="27"/>
        <v>9998</v>
      </c>
      <c r="H619" s="1">
        <v>2912</v>
      </c>
      <c r="I619" s="1">
        <f t="shared" si="28"/>
        <v>4174</v>
      </c>
      <c r="J619" t="str">
        <f>IF(AND(COUNTIF(Products!A:A,C619)=1,E619=VLOOKUP(C619,Products!A:G,6,FALSE),H619=VLOOKUP(C619,Products!A:G,7,FALSE)),"OK","ERROR")</f>
        <v>OK</v>
      </c>
      <c r="K619" t="str">
        <f t="shared" si="29"/>
        <v>OK</v>
      </c>
    </row>
    <row r="620" spans="1:11">
      <c r="A620" s="1" t="s">
        <v>4932</v>
      </c>
      <c r="B620" s="1" t="s">
        <v>2432</v>
      </c>
      <c r="C620" s="1" t="s">
        <v>1737</v>
      </c>
      <c r="D620" s="1">
        <v>1</v>
      </c>
      <c r="E620" s="1">
        <v>499</v>
      </c>
      <c r="F620" s="1">
        <v>74.849999999999994</v>
      </c>
      <c r="G620" s="1">
        <f t="shared" si="27"/>
        <v>424.15</v>
      </c>
      <c r="H620" s="1">
        <v>320</v>
      </c>
      <c r="I620" s="1">
        <f t="shared" si="28"/>
        <v>104.14999999999998</v>
      </c>
      <c r="J620" t="str">
        <f>IF(AND(COUNTIF(Products!A:A,C620)=1,E620=VLOOKUP(C620,Products!A:G,6,FALSE),H620=VLOOKUP(C620,Products!A:G,7,FALSE)),"OK","ERROR")</f>
        <v>OK</v>
      </c>
      <c r="K620" t="str">
        <f t="shared" si="29"/>
        <v>OK</v>
      </c>
    </row>
    <row r="621" spans="1:11">
      <c r="A621" s="1" t="s">
        <v>4933</v>
      </c>
      <c r="B621" s="1" t="s">
        <v>2433</v>
      </c>
      <c r="C621" s="1" t="s">
        <v>1736</v>
      </c>
      <c r="D621" s="1">
        <v>1</v>
      </c>
      <c r="E621" s="1">
        <v>2499</v>
      </c>
      <c r="F621" s="1">
        <v>249.9</v>
      </c>
      <c r="G621" s="1">
        <f t="shared" si="27"/>
        <v>2249.1</v>
      </c>
      <c r="H621" s="1">
        <v>1946</v>
      </c>
      <c r="I621" s="1">
        <f t="shared" si="28"/>
        <v>303.09999999999991</v>
      </c>
      <c r="J621" t="str">
        <f>IF(AND(COUNTIF(Products!A:A,C621)=1,E621=VLOOKUP(C621,Products!A:G,6,FALSE),H621=VLOOKUP(C621,Products!A:G,7,FALSE)),"OK","ERROR")</f>
        <v>OK</v>
      </c>
      <c r="K621" t="str">
        <f t="shared" si="29"/>
        <v>OK</v>
      </c>
    </row>
    <row r="622" spans="1:11">
      <c r="A622" s="1" t="s">
        <v>4934</v>
      </c>
      <c r="B622" s="1" t="s">
        <v>2434</v>
      </c>
      <c r="C622" s="1" t="s">
        <v>1705</v>
      </c>
      <c r="D622" s="1">
        <v>1</v>
      </c>
      <c r="E622" s="1">
        <v>299</v>
      </c>
      <c r="F622" s="1">
        <v>0</v>
      </c>
      <c r="G622" s="1">
        <f t="shared" si="27"/>
        <v>299</v>
      </c>
      <c r="H622" s="1">
        <v>206</v>
      </c>
      <c r="I622" s="1">
        <f t="shared" si="28"/>
        <v>93</v>
      </c>
      <c r="J622" t="str">
        <f>IF(AND(COUNTIF(Products!A:A,C622)=1,E622=VLOOKUP(C622,Products!A:G,6,FALSE),H622=VLOOKUP(C622,Products!A:G,7,FALSE)),"OK","ERROR")</f>
        <v>OK</v>
      </c>
      <c r="K622" t="str">
        <f t="shared" si="29"/>
        <v>OK</v>
      </c>
    </row>
    <row r="623" spans="1:11">
      <c r="A623" s="1" t="s">
        <v>4935</v>
      </c>
      <c r="B623" s="1" t="s">
        <v>2435</v>
      </c>
      <c r="C623" s="1" t="s">
        <v>1753</v>
      </c>
      <c r="D623" s="1">
        <v>3</v>
      </c>
      <c r="E623" s="1">
        <v>799</v>
      </c>
      <c r="F623" s="1">
        <v>0</v>
      </c>
      <c r="G623" s="1">
        <f t="shared" si="27"/>
        <v>2397</v>
      </c>
      <c r="H623" s="1">
        <v>445</v>
      </c>
      <c r="I623" s="1">
        <f t="shared" si="28"/>
        <v>1062</v>
      </c>
      <c r="J623" t="str">
        <f>IF(AND(COUNTIF(Products!A:A,C623)=1,E623=VLOOKUP(C623,Products!A:G,6,FALSE),H623=VLOOKUP(C623,Products!A:G,7,FALSE)),"OK","ERROR")</f>
        <v>OK</v>
      </c>
      <c r="K623" t="str">
        <f t="shared" si="29"/>
        <v>OK</v>
      </c>
    </row>
    <row r="624" spans="1:11">
      <c r="A624" s="1" t="s">
        <v>4936</v>
      </c>
      <c r="B624" s="1" t="s">
        <v>2436</v>
      </c>
      <c r="C624" s="1" t="s">
        <v>1725</v>
      </c>
      <c r="D624" s="1">
        <v>1</v>
      </c>
      <c r="E624" s="1">
        <v>2499</v>
      </c>
      <c r="F624" s="1">
        <v>0</v>
      </c>
      <c r="G624" s="1">
        <f t="shared" si="27"/>
        <v>2499</v>
      </c>
      <c r="H624" s="1">
        <v>1833</v>
      </c>
      <c r="I624" s="1">
        <f t="shared" si="28"/>
        <v>666</v>
      </c>
      <c r="J624" t="str">
        <f>IF(AND(COUNTIF(Products!A:A,C624)=1,E624=VLOOKUP(C624,Products!A:G,6,FALSE),H624=VLOOKUP(C624,Products!A:G,7,FALSE)),"OK","ERROR")</f>
        <v>OK</v>
      </c>
      <c r="K624" t="str">
        <f t="shared" si="29"/>
        <v>OK</v>
      </c>
    </row>
    <row r="625" spans="1:11">
      <c r="A625" s="1" t="s">
        <v>4937</v>
      </c>
      <c r="B625" s="1" t="s">
        <v>2437</v>
      </c>
      <c r="C625" s="1" t="s">
        <v>1730</v>
      </c>
      <c r="D625" s="1">
        <v>1</v>
      </c>
      <c r="E625" s="1">
        <v>1999</v>
      </c>
      <c r="F625" s="1">
        <v>0</v>
      </c>
      <c r="G625" s="1">
        <f t="shared" si="27"/>
        <v>1999</v>
      </c>
      <c r="H625" s="1">
        <v>1398</v>
      </c>
      <c r="I625" s="1">
        <f t="shared" si="28"/>
        <v>601</v>
      </c>
      <c r="J625" t="str">
        <f>IF(AND(COUNTIF(Products!A:A,C625)=1,E625=VLOOKUP(C625,Products!A:G,6,FALSE),H625=VLOOKUP(C625,Products!A:G,7,FALSE)),"OK","ERROR")</f>
        <v>OK</v>
      </c>
      <c r="K625" t="str">
        <f t="shared" si="29"/>
        <v>OK</v>
      </c>
    </row>
    <row r="626" spans="1:11">
      <c r="A626" s="1" t="s">
        <v>4938</v>
      </c>
      <c r="B626" s="1" t="s">
        <v>2438</v>
      </c>
      <c r="C626" s="1" t="s">
        <v>1733</v>
      </c>
      <c r="D626" s="1">
        <v>2</v>
      </c>
      <c r="E626" s="1">
        <v>799</v>
      </c>
      <c r="F626" s="1">
        <v>0</v>
      </c>
      <c r="G626" s="1">
        <f t="shared" si="27"/>
        <v>1598</v>
      </c>
      <c r="H626" s="1">
        <v>538</v>
      </c>
      <c r="I626" s="1">
        <f t="shared" si="28"/>
        <v>522</v>
      </c>
      <c r="J626" t="str">
        <f>IF(AND(COUNTIF(Products!A:A,C626)=1,E626=VLOOKUP(C626,Products!A:G,6,FALSE),H626=VLOOKUP(C626,Products!A:G,7,FALSE)),"OK","ERROR")</f>
        <v>OK</v>
      </c>
      <c r="K626" t="str">
        <f t="shared" si="29"/>
        <v>OK</v>
      </c>
    </row>
    <row r="627" spans="1:11">
      <c r="A627" s="1" t="s">
        <v>4939</v>
      </c>
      <c r="B627" s="1" t="s">
        <v>2439</v>
      </c>
      <c r="C627" s="1" t="s">
        <v>1733</v>
      </c>
      <c r="D627" s="1">
        <v>2</v>
      </c>
      <c r="E627" s="1">
        <v>799</v>
      </c>
      <c r="F627" s="1">
        <v>159.80000000000001</v>
      </c>
      <c r="G627" s="1">
        <f t="shared" si="27"/>
        <v>1438.2</v>
      </c>
      <c r="H627" s="1">
        <v>538</v>
      </c>
      <c r="I627" s="1">
        <f t="shared" si="28"/>
        <v>362.20000000000005</v>
      </c>
      <c r="J627" t="str">
        <f>IF(AND(COUNTIF(Products!A:A,C627)=1,E627=VLOOKUP(C627,Products!A:G,6,FALSE),H627=VLOOKUP(C627,Products!A:G,7,FALSE)),"OK","ERROR")</f>
        <v>OK</v>
      </c>
      <c r="K627" t="str">
        <f t="shared" si="29"/>
        <v>OK</v>
      </c>
    </row>
    <row r="628" spans="1:11">
      <c r="A628" s="1" t="s">
        <v>4940</v>
      </c>
      <c r="B628" s="1" t="s">
        <v>2440</v>
      </c>
      <c r="C628" s="1" t="s">
        <v>1685</v>
      </c>
      <c r="D628" s="1">
        <v>1</v>
      </c>
      <c r="E628" s="1">
        <v>2499</v>
      </c>
      <c r="F628" s="1">
        <v>0</v>
      </c>
      <c r="G628" s="1">
        <f t="shared" si="27"/>
        <v>2499</v>
      </c>
      <c r="H628" s="1">
        <v>1599</v>
      </c>
      <c r="I628" s="1">
        <f t="shared" si="28"/>
        <v>900</v>
      </c>
      <c r="J628" t="str">
        <f>IF(AND(COUNTIF(Products!A:A,C628)=1,E628=VLOOKUP(C628,Products!A:G,6,FALSE),H628=VLOOKUP(C628,Products!A:G,7,FALSE)),"OK","ERROR")</f>
        <v>OK</v>
      </c>
      <c r="K628" t="str">
        <f t="shared" si="29"/>
        <v>OK</v>
      </c>
    </row>
    <row r="629" spans="1:11">
      <c r="A629" s="1" t="s">
        <v>4941</v>
      </c>
      <c r="B629" s="1" t="s">
        <v>2441</v>
      </c>
      <c r="C629" s="1" t="s">
        <v>1767</v>
      </c>
      <c r="D629" s="1">
        <v>1</v>
      </c>
      <c r="E629" s="1">
        <v>1999</v>
      </c>
      <c r="F629" s="1">
        <v>299.85000000000002</v>
      </c>
      <c r="G629" s="1">
        <f t="shared" si="27"/>
        <v>1699.15</v>
      </c>
      <c r="H629" s="1">
        <v>1338</v>
      </c>
      <c r="I629" s="1">
        <f t="shared" si="28"/>
        <v>361.15000000000009</v>
      </c>
      <c r="J629" t="str">
        <f>IF(AND(COUNTIF(Products!A:A,C629)=1,E629=VLOOKUP(C629,Products!A:G,6,FALSE),H629=VLOOKUP(C629,Products!A:G,7,FALSE)),"OK","ERROR")</f>
        <v>OK</v>
      </c>
      <c r="K629" t="str">
        <f t="shared" si="29"/>
        <v>OK</v>
      </c>
    </row>
    <row r="630" spans="1:11">
      <c r="A630" s="1" t="s">
        <v>4942</v>
      </c>
      <c r="B630" s="1" t="s">
        <v>2442</v>
      </c>
      <c r="C630" s="1" t="s">
        <v>1721</v>
      </c>
      <c r="D630" s="1">
        <v>1</v>
      </c>
      <c r="E630" s="1">
        <v>799</v>
      </c>
      <c r="F630" s="1">
        <v>79.900000000000006</v>
      </c>
      <c r="G630" s="1">
        <f t="shared" si="27"/>
        <v>719.1</v>
      </c>
      <c r="H630" s="1">
        <v>639</v>
      </c>
      <c r="I630" s="1">
        <f t="shared" si="28"/>
        <v>80.100000000000023</v>
      </c>
      <c r="J630" t="str">
        <f>IF(AND(COUNTIF(Products!A:A,C630)=1,E630=VLOOKUP(C630,Products!A:G,6,FALSE),H630=VLOOKUP(C630,Products!A:G,7,FALSE)),"OK","ERROR")</f>
        <v>OK</v>
      </c>
      <c r="K630" t="str">
        <f t="shared" si="29"/>
        <v>OK</v>
      </c>
    </row>
    <row r="631" spans="1:11">
      <c r="A631" s="1" t="s">
        <v>4943</v>
      </c>
      <c r="B631" s="1" t="s">
        <v>2443</v>
      </c>
      <c r="C631" s="1" t="s">
        <v>1798</v>
      </c>
      <c r="D631" s="1">
        <v>1</v>
      </c>
      <c r="E631" s="1">
        <v>1299</v>
      </c>
      <c r="F631" s="1">
        <v>194.85</v>
      </c>
      <c r="G631" s="1">
        <f t="shared" si="27"/>
        <v>1104.1500000000001</v>
      </c>
      <c r="H631" s="1">
        <v>1025</v>
      </c>
      <c r="I631" s="1">
        <f t="shared" si="28"/>
        <v>79.150000000000091</v>
      </c>
      <c r="J631" t="str">
        <f>IF(AND(COUNTIF(Products!A:A,C631)=1,E631=VLOOKUP(C631,Products!A:G,6,FALSE),H631=VLOOKUP(C631,Products!A:G,7,FALSE)),"OK","ERROR")</f>
        <v>OK</v>
      </c>
      <c r="K631" t="str">
        <f t="shared" si="29"/>
        <v>OK</v>
      </c>
    </row>
    <row r="632" spans="1:11">
      <c r="A632" s="1" t="s">
        <v>4944</v>
      </c>
      <c r="B632" s="1" t="s">
        <v>2444</v>
      </c>
      <c r="C632" s="1" t="s">
        <v>1670</v>
      </c>
      <c r="D632" s="1">
        <v>1</v>
      </c>
      <c r="E632" s="1">
        <v>599</v>
      </c>
      <c r="F632" s="1">
        <v>0</v>
      </c>
      <c r="G632" s="1">
        <f t="shared" si="27"/>
        <v>599</v>
      </c>
      <c r="H632" s="1">
        <v>426</v>
      </c>
      <c r="I632" s="1">
        <f t="shared" si="28"/>
        <v>173</v>
      </c>
      <c r="J632" t="str">
        <f>IF(AND(COUNTIF(Products!A:A,C632)=1,E632=VLOOKUP(C632,Products!A:G,6,FALSE),H632=VLOOKUP(C632,Products!A:G,7,FALSE)),"OK","ERROR")</f>
        <v>OK</v>
      </c>
      <c r="K632" t="str">
        <f t="shared" si="29"/>
        <v>OK</v>
      </c>
    </row>
    <row r="633" spans="1:11">
      <c r="A633" s="1" t="s">
        <v>4945</v>
      </c>
      <c r="B633" s="1" t="s">
        <v>2445</v>
      </c>
      <c r="C633" s="1" t="s">
        <v>1685</v>
      </c>
      <c r="D633" s="1">
        <v>3</v>
      </c>
      <c r="E633" s="1">
        <v>2499</v>
      </c>
      <c r="F633" s="1">
        <v>1124.55</v>
      </c>
      <c r="G633" s="1">
        <f t="shared" si="27"/>
        <v>6372.45</v>
      </c>
      <c r="H633" s="1">
        <v>1599</v>
      </c>
      <c r="I633" s="1">
        <f t="shared" si="28"/>
        <v>1575.4499999999998</v>
      </c>
      <c r="J633" t="str">
        <f>IF(AND(COUNTIF(Products!A:A,C633)=1,E633=VLOOKUP(C633,Products!A:G,6,FALSE),H633=VLOOKUP(C633,Products!A:G,7,FALSE)),"OK","ERROR")</f>
        <v>OK</v>
      </c>
      <c r="K633" t="str">
        <f t="shared" si="29"/>
        <v>OK</v>
      </c>
    </row>
    <row r="634" spans="1:11">
      <c r="A634" s="1" t="s">
        <v>4946</v>
      </c>
      <c r="B634" s="1" t="s">
        <v>2446</v>
      </c>
      <c r="C634" s="1" t="s">
        <v>1742</v>
      </c>
      <c r="D634" s="1">
        <v>1</v>
      </c>
      <c r="E634" s="1">
        <v>299</v>
      </c>
      <c r="F634" s="1">
        <v>14.95</v>
      </c>
      <c r="G634" s="1">
        <f t="shared" si="27"/>
        <v>284.05</v>
      </c>
      <c r="H634" s="1">
        <v>188</v>
      </c>
      <c r="I634" s="1">
        <f t="shared" si="28"/>
        <v>96.050000000000011</v>
      </c>
      <c r="J634" t="str">
        <f>IF(AND(COUNTIF(Products!A:A,C634)=1,E634=VLOOKUP(C634,Products!A:G,6,FALSE),H634=VLOOKUP(C634,Products!A:G,7,FALSE)),"OK","ERROR")</f>
        <v>OK</v>
      </c>
      <c r="K634" t="str">
        <f t="shared" si="29"/>
        <v>OK</v>
      </c>
    </row>
    <row r="635" spans="1:11">
      <c r="A635" s="1" t="s">
        <v>4947</v>
      </c>
      <c r="B635" s="1" t="s">
        <v>2447</v>
      </c>
      <c r="C635" s="1" t="s">
        <v>1795</v>
      </c>
      <c r="D635" s="1">
        <v>3</v>
      </c>
      <c r="E635" s="1">
        <v>499</v>
      </c>
      <c r="F635" s="1">
        <v>0</v>
      </c>
      <c r="G635" s="1">
        <f t="shared" si="27"/>
        <v>1497</v>
      </c>
      <c r="H635" s="1">
        <v>324</v>
      </c>
      <c r="I635" s="1">
        <f t="shared" si="28"/>
        <v>525</v>
      </c>
      <c r="J635" t="str">
        <f>IF(AND(COUNTIF(Products!A:A,C635)=1,E635=VLOOKUP(C635,Products!A:G,6,FALSE),H635=VLOOKUP(C635,Products!A:G,7,FALSE)),"OK","ERROR")</f>
        <v>OK</v>
      </c>
      <c r="K635" t="str">
        <f t="shared" si="29"/>
        <v>OK</v>
      </c>
    </row>
    <row r="636" spans="1:11">
      <c r="A636" s="1" t="s">
        <v>4948</v>
      </c>
      <c r="B636" s="1" t="s">
        <v>2448</v>
      </c>
      <c r="C636" s="1" t="s">
        <v>1778</v>
      </c>
      <c r="D636" s="1">
        <v>2</v>
      </c>
      <c r="E636" s="1">
        <v>499</v>
      </c>
      <c r="F636" s="1">
        <v>99.8</v>
      </c>
      <c r="G636" s="1">
        <f t="shared" si="27"/>
        <v>898.2</v>
      </c>
      <c r="H636" s="1">
        <v>323</v>
      </c>
      <c r="I636" s="1">
        <f t="shared" si="28"/>
        <v>252.20000000000005</v>
      </c>
      <c r="J636" t="str">
        <f>IF(AND(COUNTIF(Products!A:A,C636)=1,E636=VLOOKUP(C636,Products!A:G,6,FALSE),H636=VLOOKUP(C636,Products!A:G,7,FALSE)),"OK","ERROR")</f>
        <v>OK</v>
      </c>
      <c r="K636" t="str">
        <f t="shared" si="29"/>
        <v>OK</v>
      </c>
    </row>
    <row r="637" spans="1:11">
      <c r="A637" s="1" t="s">
        <v>4949</v>
      </c>
      <c r="B637" s="1" t="s">
        <v>2449</v>
      </c>
      <c r="C637" s="1" t="s">
        <v>1793</v>
      </c>
      <c r="D637" s="1">
        <v>1</v>
      </c>
      <c r="E637" s="1">
        <v>299</v>
      </c>
      <c r="F637" s="1">
        <v>29.9</v>
      </c>
      <c r="G637" s="1">
        <f t="shared" si="27"/>
        <v>269.10000000000002</v>
      </c>
      <c r="H637" s="1">
        <v>221</v>
      </c>
      <c r="I637" s="1">
        <f t="shared" si="28"/>
        <v>48.100000000000023</v>
      </c>
      <c r="J637" t="str">
        <f>IF(AND(COUNTIF(Products!A:A,C637)=1,E637=VLOOKUP(C637,Products!A:G,6,FALSE),H637=VLOOKUP(C637,Products!A:G,7,FALSE)),"OK","ERROR")</f>
        <v>OK</v>
      </c>
      <c r="K637" t="str">
        <f t="shared" si="29"/>
        <v>OK</v>
      </c>
    </row>
    <row r="638" spans="1:11">
      <c r="A638" s="1" t="s">
        <v>4950</v>
      </c>
      <c r="B638" s="1" t="s">
        <v>2450</v>
      </c>
      <c r="C638" s="1" t="s">
        <v>1701</v>
      </c>
      <c r="D638" s="1">
        <v>1</v>
      </c>
      <c r="E638" s="1">
        <v>1299</v>
      </c>
      <c r="F638" s="1">
        <v>194.85</v>
      </c>
      <c r="G638" s="1">
        <f t="shared" si="27"/>
        <v>1104.1500000000001</v>
      </c>
      <c r="H638" s="1">
        <v>969</v>
      </c>
      <c r="I638" s="1">
        <f t="shared" si="28"/>
        <v>135.15000000000009</v>
      </c>
      <c r="J638" t="str">
        <f>IF(AND(COUNTIF(Products!A:A,C638)=1,E638=VLOOKUP(C638,Products!A:G,6,FALSE),H638=VLOOKUP(C638,Products!A:G,7,FALSE)),"OK","ERROR")</f>
        <v>OK</v>
      </c>
      <c r="K638" t="str">
        <f t="shared" si="29"/>
        <v>OK</v>
      </c>
    </row>
    <row r="639" spans="1:11">
      <c r="A639" s="1" t="s">
        <v>4951</v>
      </c>
      <c r="B639" s="1" t="s">
        <v>2451</v>
      </c>
      <c r="C639" s="1" t="s">
        <v>1710</v>
      </c>
      <c r="D639" s="1">
        <v>3</v>
      </c>
      <c r="E639" s="1">
        <v>3999</v>
      </c>
      <c r="F639" s="1">
        <v>2399.4</v>
      </c>
      <c r="G639" s="1">
        <f t="shared" si="27"/>
        <v>9597.6</v>
      </c>
      <c r="H639" s="1">
        <v>3007</v>
      </c>
      <c r="I639" s="1">
        <f t="shared" si="28"/>
        <v>576.60000000000036</v>
      </c>
      <c r="J639" t="str">
        <f>IF(AND(COUNTIF(Products!A:A,C639)=1,E639=VLOOKUP(C639,Products!A:G,6,FALSE),H639=VLOOKUP(C639,Products!A:G,7,FALSE)),"OK","ERROR")</f>
        <v>OK</v>
      </c>
      <c r="K639" t="str">
        <f t="shared" si="29"/>
        <v>OK</v>
      </c>
    </row>
    <row r="640" spans="1:11">
      <c r="A640" s="1" t="s">
        <v>4952</v>
      </c>
      <c r="B640" s="1" t="s">
        <v>2452</v>
      </c>
      <c r="C640" s="1" t="s">
        <v>1717</v>
      </c>
      <c r="D640" s="1">
        <v>4</v>
      </c>
      <c r="E640" s="1">
        <v>399</v>
      </c>
      <c r="F640" s="1">
        <v>0</v>
      </c>
      <c r="G640" s="1">
        <f t="shared" si="27"/>
        <v>1596</v>
      </c>
      <c r="H640" s="1">
        <v>226</v>
      </c>
      <c r="I640" s="1">
        <f t="shared" si="28"/>
        <v>692</v>
      </c>
      <c r="J640" t="str">
        <f>IF(AND(COUNTIF(Products!A:A,C640)=1,E640=VLOOKUP(C640,Products!A:G,6,FALSE),H640=VLOOKUP(C640,Products!A:G,7,FALSE)),"OK","ERROR")</f>
        <v>OK</v>
      </c>
      <c r="K640" t="str">
        <f t="shared" si="29"/>
        <v>OK</v>
      </c>
    </row>
    <row r="641" spans="1:11">
      <c r="A641" s="1" t="s">
        <v>4953</v>
      </c>
      <c r="B641" s="1" t="s">
        <v>2453</v>
      </c>
      <c r="C641" s="1" t="s">
        <v>1788</v>
      </c>
      <c r="D641" s="1">
        <v>1</v>
      </c>
      <c r="E641" s="1">
        <v>3999</v>
      </c>
      <c r="F641" s="1">
        <v>199.95</v>
      </c>
      <c r="G641" s="1">
        <f t="shared" si="27"/>
        <v>3799.05</v>
      </c>
      <c r="H641" s="1">
        <v>3076</v>
      </c>
      <c r="I641" s="1">
        <f t="shared" si="28"/>
        <v>723.05000000000018</v>
      </c>
      <c r="J641" t="str">
        <f>IF(AND(COUNTIF(Products!A:A,C641)=1,E641=VLOOKUP(C641,Products!A:G,6,FALSE),H641=VLOOKUP(C641,Products!A:G,7,FALSE)),"OK","ERROR")</f>
        <v>OK</v>
      </c>
      <c r="K641" t="str">
        <f t="shared" si="29"/>
        <v>OK</v>
      </c>
    </row>
    <row r="642" spans="1:11">
      <c r="A642" s="1" t="s">
        <v>4954</v>
      </c>
      <c r="B642" s="1" t="s">
        <v>2454</v>
      </c>
      <c r="C642" s="1" t="s">
        <v>1758</v>
      </c>
      <c r="D642" s="1">
        <v>1</v>
      </c>
      <c r="E642" s="1">
        <v>2499</v>
      </c>
      <c r="F642" s="1">
        <v>249.9</v>
      </c>
      <c r="G642" s="1">
        <f t="shared" si="27"/>
        <v>2249.1</v>
      </c>
      <c r="H642" s="1">
        <v>1632</v>
      </c>
      <c r="I642" s="1">
        <f t="shared" si="28"/>
        <v>617.09999999999991</v>
      </c>
      <c r="J642" t="str">
        <f>IF(AND(COUNTIF(Products!A:A,C642)=1,E642=VLOOKUP(C642,Products!A:G,6,FALSE),H642=VLOOKUP(C642,Products!A:G,7,FALSE)),"OK","ERROR")</f>
        <v>OK</v>
      </c>
      <c r="K642" t="str">
        <f t="shared" si="29"/>
        <v>OK</v>
      </c>
    </row>
    <row r="643" spans="1:11">
      <c r="A643" s="1" t="s">
        <v>4955</v>
      </c>
      <c r="B643" s="1" t="s">
        <v>2455</v>
      </c>
      <c r="C643" s="1" t="s">
        <v>1788</v>
      </c>
      <c r="D643" s="1">
        <v>2</v>
      </c>
      <c r="E643" s="1">
        <v>3999</v>
      </c>
      <c r="F643" s="1">
        <v>0</v>
      </c>
      <c r="G643" s="1">
        <f t="shared" ref="G643:G706" si="30">IFERROR(D643*E643-F643,0)</f>
        <v>7998</v>
      </c>
      <c r="H643" s="1">
        <v>3076</v>
      </c>
      <c r="I643" s="1">
        <f t="shared" ref="I643:I706" si="31">G643-(D643*H643)</f>
        <v>1846</v>
      </c>
      <c r="J643" t="str">
        <f>IF(AND(COUNTIF(Products!A:A,C643)=1,E643=VLOOKUP(C643,Products!A:G,6,FALSE),H643=VLOOKUP(C643,Products!A:G,7,FALSE)),"OK","ERROR")</f>
        <v>OK</v>
      </c>
      <c r="K643" t="str">
        <f t="shared" ref="K643:K706" si="32">IF(I643=G643-(D643*H643),"OK","ERROR")</f>
        <v>OK</v>
      </c>
    </row>
    <row r="644" spans="1:11">
      <c r="A644" s="1" t="s">
        <v>4956</v>
      </c>
      <c r="B644" s="1" t="s">
        <v>2456</v>
      </c>
      <c r="C644" s="1" t="s">
        <v>1680</v>
      </c>
      <c r="D644" s="1">
        <v>1</v>
      </c>
      <c r="E644" s="1">
        <v>2499</v>
      </c>
      <c r="F644" s="1">
        <v>0</v>
      </c>
      <c r="G644" s="1">
        <f t="shared" si="30"/>
        <v>2499</v>
      </c>
      <c r="H644" s="1">
        <v>2030</v>
      </c>
      <c r="I644" s="1">
        <f t="shared" si="31"/>
        <v>469</v>
      </c>
      <c r="J644" t="str">
        <f>IF(AND(COUNTIF(Products!A:A,C644)=1,E644=VLOOKUP(C644,Products!A:G,6,FALSE),H644=VLOOKUP(C644,Products!A:G,7,FALSE)),"OK","ERROR")</f>
        <v>OK</v>
      </c>
      <c r="K644" t="str">
        <f t="shared" si="32"/>
        <v>OK</v>
      </c>
    </row>
    <row r="645" spans="1:11">
      <c r="A645" s="1" t="s">
        <v>4957</v>
      </c>
      <c r="B645" s="1" t="s">
        <v>2457</v>
      </c>
      <c r="C645" s="1" t="s">
        <v>1793</v>
      </c>
      <c r="D645" s="1">
        <v>1</v>
      </c>
      <c r="E645" s="1">
        <v>299</v>
      </c>
      <c r="F645" s="1">
        <v>44.85</v>
      </c>
      <c r="G645" s="1">
        <f t="shared" si="30"/>
        <v>254.15</v>
      </c>
      <c r="H645" s="1">
        <v>221</v>
      </c>
      <c r="I645" s="1">
        <f t="shared" si="31"/>
        <v>33.150000000000006</v>
      </c>
      <c r="J645" t="str">
        <f>IF(AND(COUNTIF(Products!A:A,C645)=1,E645=VLOOKUP(C645,Products!A:G,6,FALSE),H645=VLOOKUP(C645,Products!A:G,7,FALSE)),"OK","ERROR")</f>
        <v>OK</v>
      </c>
      <c r="K645" t="str">
        <f t="shared" si="32"/>
        <v>OK</v>
      </c>
    </row>
    <row r="646" spans="1:11">
      <c r="A646" s="1" t="s">
        <v>4958</v>
      </c>
      <c r="B646" s="1" t="s">
        <v>2458</v>
      </c>
      <c r="C646" s="1" t="s">
        <v>1720</v>
      </c>
      <c r="D646" s="1">
        <v>1</v>
      </c>
      <c r="E646" s="1">
        <v>999</v>
      </c>
      <c r="F646" s="1">
        <v>199.8</v>
      </c>
      <c r="G646" s="1">
        <f t="shared" si="30"/>
        <v>799.2</v>
      </c>
      <c r="H646" s="1">
        <v>573</v>
      </c>
      <c r="I646" s="1">
        <f t="shared" si="31"/>
        <v>226.20000000000005</v>
      </c>
      <c r="J646" t="str">
        <f>IF(AND(COUNTIF(Products!A:A,C646)=1,E646=VLOOKUP(C646,Products!A:G,6,FALSE),H646=VLOOKUP(C646,Products!A:G,7,FALSE)),"OK","ERROR")</f>
        <v>OK</v>
      </c>
      <c r="K646" t="str">
        <f t="shared" si="32"/>
        <v>OK</v>
      </c>
    </row>
    <row r="647" spans="1:11">
      <c r="A647" s="1" t="s">
        <v>4959</v>
      </c>
      <c r="B647" s="1" t="s">
        <v>2459</v>
      </c>
      <c r="C647" s="1" t="s">
        <v>1681</v>
      </c>
      <c r="D647" s="1">
        <v>2</v>
      </c>
      <c r="E647" s="1">
        <v>799</v>
      </c>
      <c r="F647" s="1">
        <v>159.80000000000001</v>
      </c>
      <c r="G647" s="1">
        <f t="shared" si="30"/>
        <v>1438.2</v>
      </c>
      <c r="H647" s="1">
        <v>645</v>
      </c>
      <c r="I647" s="1">
        <f t="shared" si="31"/>
        <v>148.20000000000005</v>
      </c>
      <c r="J647" t="str">
        <f>IF(AND(COUNTIF(Products!A:A,C647)=1,E647=VLOOKUP(C647,Products!A:G,6,FALSE),H647=VLOOKUP(C647,Products!A:G,7,FALSE)),"OK","ERROR")</f>
        <v>OK</v>
      </c>
      <c r="K647" t="str">
        <f t="shared" si="32"/>
        <v>OK</v>
      </c>
    </row>
    <row r="648" spans="1:11">
      <c r="A648" s="1" t="s">
        <v>4960</v>
      </c>
      <c r="B648" s="1" t="s">
        <v>2460</v>
      </c>
      <c r="C648" s="1" t="s">
        <v>1722</v>
      </c>
      <c r="D648" s="1">
        <v>1</v>
      </c>
      <c r="E648" s="1">
        <v>399</v>
      </c>
      <c r="F648" s="1">
        <v>59.85</v>
      </c>
      <c r="G648" s="1">
        <f t="shared" si="30"/>
        <v>339.15</v>
      </c>
      <c r="H648" s="1">
        <v>315</v>
      </c>
      <c r="I648" s="1">
        <f t="shared" si="31"/>
        <v>24.149999999999977</v>
      </c>
      <c r="J648" t="str">
        <f>IF(AND(COUNTIF(Products!A:A,C648)=1,E648=VLOOKUP(C648,Products!A:G,6,FALSE),H648=VLOOKUP(C648,Products!A:G,7,FALSE)),"OK","ERROR")</f>
        <v>OK</v>
      </c>
      <c r="K648" t="str">
        <f t="shared" si="32"/>
        <v>OK</v>
      </c>
    </row>
    <row r="649" spans="1:11">
      <c r="A649" s="1" t="s">
        <v>4961</v>
      </c>
      <c r="B649" s="1" t="s">
        <v>2461</v>
      </c>
      <c r="C649" s="1" t="s">
        <v>1682</v>
      </c>
      <c r="D649" s="1">
        <v>2</v>
      </c>
      <c r="E649" s="1">
        <v>1599</v>
      </c>
      <c r="F649" s="1">
        <v>0</v>
      </c>
      <c r="G649" s="1">
        <f t="shared" si="30"/>
        <v>3198</v>
      </c>
      <c r="H649" s="1">
        <v>1169</v>
      </c>
      <c r="I649" s="1">
        <f t="shared" si="31"/>
        <v>860</v>
      </c>
      <c r="J649" t="str">
        <f>IF(AND(COUNTIF(Products!A:A,C649)=1,E649=VLOOKUP(C649,Products!A:G,6,FALSE),H649=VLOOKUP(C649,Products!A:G,7,FALSE)),"OK","ERROR")</f>
        <v>OK</v>
      </c>
      <c r="K649" t="str">
        <f t="shared" si="32"/>
        <v>OK</v>
      </c>
    </row>
    <row r="650" spans="1:11">
      <c r="A650" s="1" t="s">
        <v>4962</v>
      </c>
      <c r="B650" s="1" t="s">
        <v>2462</v>
      </c>
      <c r="C650" s="1" t="s">
        <v>1772</v>
      </c>
      <c r="D650" s="1">
        <v>2</v>
      </c>
      <c r="E650" s="1">
        <v>1999</v>
      </c>
      <c r="F650" s="1">
        <v>0</v>
      </c>
      <c r="G650" s="1">
        <f t="shared" si="30"/>
        <v>3998</v>
      </c>
      <c r="H650" s="1">
        <v>1506</v>
      </c>
      <c r="I650" s="1">
        <f t="shared" si="31"/>
        <v>986</v>
      </c>
      <c r="J650" t="str">
        <f>IF(AND(COUNTIF(Products!A:A,C650)=1,E650=VLOOKUP(C650,Products!A:G,6,FALSE),H650=VLOOKUP(C650,Products!A:G,7,FALSE)),"OK","ERROR")</f>
        <v>OK</v>
      </c>
      <c r="K650" t="str">
        <f t="shared" si="32"/>
        <v>OK</v>
      </c>
    </row>
    <row r="651" spans="1:11">
      <c r="A651" s="1" t="s">
        <v>4963</v>
      </c>
      <c r="B651" s="1" t="s">
        <v>2463</v>
      </c>
      <c r="C651" s="1" t="s">
        <v>1763</v>
      </c>
      <c r="D651" s="1">
        <v>2</v>
      </c>
      <c r="E651" s="1">
        <v>999</v>
      </c>
      <c r="F651" s="1">
        <v>299.7</v>
      </c>
      <c r="G651" s="1">
        <f t="shared" si="30"/>
        <v>1698.3</v>
      </c>
      <c r="H651" s="1">
        <v>636</v>
      </c>
      <c r="I651" s="1">
        <f t="shared" si="31"/>
        <v>426.29999999999995</v>
      </c>
      <c r="J651" t="str">
        <f>IF(AND(COUNTIF(Products!A:A,C651)=1,E651=VLOOKUP(C651,Products!A:G,6,FALSE),H651=VLOOKUP(C651,Products!A:G,7,FALSE)),"OK","ERROR")</f>
        <v>OK</v>
      </c>
      <c r="K651" t="str">
        <f t="shared" si="32"/>
        <v>OK</v>
      </c>
    </row>
    <row r="652" spans="1:11">
      <c r="A652" s="1" t="s">
        <v>4964</v>
      </c>
      <c r="B652" s="1" t="s">
        <v>2464</v>
      </c>
      <c r="C652" s="1" t="s">
        <v>1725</v>
      </c>
      <c r="D652" s="1">
        <v>1</v>
      </c>
      <c r="E652" s="1">
        <v>2499</v>
      </c>
      <c r="F652" s="1">
        <v>0</v>
      </c>
      <c r="G652" s="1">
        <f t="shared" si="30"/>
        <v>2499</v>
      </c>
      <c r="H652" s="1">
        <v>1833</v>
      </c>
      <c r="I652" s="1">
        <f t="shared" si="31"/>
        <v>666</v>
      </c>
      <c r="J652" t="str">
        <f>IF(AND(COUNTIF(Products!A:A,C652)=1,E652=VLOOKUP(C652,Products!A:G,6,FALSE),H652=VLOOKUP(C652,Products!A:G,7,FALSE)),"OK","ERROR")</f>
        <v>OK</v>
      </c>
      <c r="K652" t="str">
        <f t="shared" si="32"/>
        <v>OK</v>
      </c>
    </row>
    <row r="653" spans="1:11">
      <c r="A653" s="1" t="s">
        <v>4965</v>
      </c>
      <c r="B653" s="1" t="s">
        <v>2465</v>
      </c>
      <c r="C653" s="1" t="s">
        <v>1728</v>
      </c>
      <c r="D653" s="1">
        <v>1</v>
      </c>
      <c r="E653" s="1">
        <v>4999</v>
      </c>
      <c r="F653" s="1">
        <v>0</v>
      </c>
      <c r="G653" s="1">
        <f t="shared" si="30"/>
        <v>4999</v>
      </c>
      <c r="H653" s="1">
        <v>3040</v>
      </c>
      <c r="I653" s="1">
        <f t="shared" si="31"/>
        <v>1959</v>
      </c>
      <c r="J653" t="str">
        <f>IF(AND(COUNTIF(Products!A:A,C653)=1,E653=VLOOKUP(C653,Products!A:G,6,FALSE),H653=VLOOKUP(C653,Products!A:G,7,FALSE)),"OK","ERROR")</f>
        <v>OK</v>
      </c>
      <c r="K653" t="str">
        <f t="shared" si="32"/>
        <v>OK</v>
      </c>
    </row>
    <row r="654" spans="1:11">
      <c r="A654" s="1" t="s">
        <v>4966</v>
      </c>
      <c r="B654" s="1" t="s">
        <v>2466</v>
      </c>
      <c r="C654" s="1" t="s">
        <v>1674</v>
      </c>
      <c r="D654" s="1">
        <v>1</v>
      </c>
      <c r="E654" s="1">
        <v>599</v>
      </c>
      <c r="F654" s="1">
        <v>0</v>
      </c>
      <c r="G654" s="1">
        <f t="shared" si="30"/>
        <v>599</v>
      </c>
      <c r="H654" s="1">
        <v>470</v>
      </c>
      <c r="I654" s="1">
        <f t="shared" si="31"/>
        <v>129</v>
      </c>
      <c r="J654" t="str">
        <f>IF(AND(COUNTIF(Products!A:A,C654)=1,E654=VLOOKUP(C654,Products!A:G,6,FALSE),H654=VLOOKUP(C654,Products!A:G,7,FALSE)),"OK","ERROR")</f>
        <v>OK</v>
      </c>
      <c r="K654" t="str">
        <f t="shared" si="32"/>
        <v>OK</v>
      </c>
    </row>
    <row r="655" spans="1:11">
      <c r="A655" s="1" t="s">
        <v>4967</v>
      </c>
      <c r="B655" s="1" t="s">
        <v>2467</v>
      </c>
      <c r="C655" s="1" t="s">
        <v>1693</v>
      </c>
      <c r="D655" s="1">
        <v>1</v>
      </c>
      <c r="E655" s="1">
        <v>499</v>
      </c>
      <c r="F655" s="1">
        <v>99.8</v>
      </c>
      <c r="G655" s="1">
        <f t="shared" si="30"/>
        <v>399.2</v>
      </c>
      <c r="H655" s="1">
        <v>391</v>
      </c>
      <c r="I655" s="1">
        <f t="shared" si="31"/>
        <v>8.1999999999999886</v>
      </c>
      <c r="J655" t="str">
        <f>IF(AND(COUNTIF(Products!A:A,C655)=1,E655=VLOOKUP(C655,Products!A:G,6,FALSE),H655=VLOOKUP(C655,Products!A:G,7,FALSE)),"OK","ERROR")</f>
        <v>OK</v>
      </c>
      <c r="K655" t="str">
        <f t="shared" si="32"/>
        <v>OK</v>
      </c>
    </row>
    <row r="656" spans="1:11">
      <c r="A656" s="1" t="s">
        <v>4968</v>
      </c>
      <c r="B656" s="1" t="s">
        <v>2468</v>
      </c>
      <c r="C656" s="1" t="s">
        <v>1740</v>
      </c>
      <c r="D656" s="1">
        <v>1</v>
      </c>
      <c r="E656" s="1">
        <v>4999</v>
      </c>
      <c r="F656" s="1">
        <v>499.9</v>
      </c>
      <c r="G656" s="1">
        <f t="shared" si="30"/>
        <v>4499.1000000000004</v>
      </c>
      <c r="H656" s="1">
        <v>2912</v>
      </c>
      <c r="I656" s="1">
        <f t="shared" si="31"/>
        <v>1587.1000000000004</v>
      </c>
      <c r="J656" t="str">
        <f>IF(AND(COUNTIF(Products!A:A,C656)=1,E656=VLOOKUP(C656,Products!A:G,6,FALSE),H656=VLOOKUP(C656,Products!A:G,7,FALSE)),"OK","ERROR")</f>
        <v>OK</v>
      </c>
      <c r="K656" t="str">
        <f t="shared" si="32"/>
        <v>OK</v>
      </c>
    </row>
    <row r="657" spans="1:11">
      <c r="A657" s="1" t="s">
        <v>4969</v>
      </c>
      <c r="B657" s="1" t="s">
        <v>2469</v>
      </c>
      <c r="C657" s="1" t="s">
        <v>1777</v>
      </c>
      <c r="D657" s="1">
        <v>2</v>
      </c>
      <c r="E657" s="1">
        <v>3999</v>
      </c>
      <c r="F657" s="1">
        <v>1199.7</v>
      </c>
      <c r="G657" s="1">
        <f t="shared" si="30"/>
        <v>6798.3</v>
      </c>
      <c r="H657" s="1">
        <v>2514</v>
      </c>
      <c r="I657" s="1">
        <f t="shared" si="31"/>
        <v>1770.3000000000002</v>
      </c>
      <c r="J657" t="str">
        <f>IF(AND(COUNTIF(Products!A:A,C657)=1,E657=VLOOKUP(C657,Products!A:G,6,FALSE),H657=VLOOKUP(C657,Products!A:G,7,FALSE)),"OK","ERROR")</f>
        <v>OK</v>
      </c>
      <c r="K657" t="str">
        <f t="shared" si="32"/>
        <v>OK</v>
      </c>
    </row>
    <row r="658" spans="1:11">
      <c r="A658" s="1" t="s">
        <v>4970</v>
      </c>
      <c r="B658" s="1" t="s">
        <v>2470</v>
      </c>
      <c r="C658" s="1" t="s">
        <v>1752</v>
      </c>
      <c r="D658" s="1">
        <v>1</v>
      </c>
      <c r="E658" s="1">
        <v>2999</v>
      </c>
      <c r="F658" s="1">
        <v>149.94999999999999</v>
      </c>
      <c r="G658" s="1">
        <f t="shared" si="30"/>
        <v>2849.05</v>
      </c>
      <c r="H658" s="1">
        <v>1877</v>
      </c>
      <c r="I658" s="1">
        <f t="shared" si="31"/>
        <v>972.05000000000018</v>
      </c>
      <c r="J658" t="str">
        <f>IF(AND(COUNTIF(Products!A:A,C658)=1,E658=VLOOKUP(C658,Products!A:G,6,FALSE),H658=VLOOKUP(C658,Products!A:G,7,FALSE)),"OK","ERROR")</f>
        <v>OK</v>
      </c>
      <c r="K658" t="str">
        <f t="shared" si="32"/>
        <v>OK</v>
      </c>
    </row>
    <row r="659" spans="1:11">
      <c r="A659" s="1" t="s">
        <v>4971</v>
      </c>
      <c r="B659" s="1" t="s">
        <v>2471</v>
      </c>
      <c r="C659" s="1" t="s">
        <v>1752</v>
      </c>
      <c r="D659" s="1">
        <v>1</v>
      </c>
      <c r="E659" s="1">
        <v>2999</v>
      </c>
      <c r="F659" s="1">
        <v>299.89999999999998</v>
      </c>
      <c r="G659" s="1">
        <f t="shared" si="30"/>
        <v>2699.1</v>
      </c>
      <c r="H659" s="1">
        <v>1877</v>
      </c>
      <c r="I659" s="1">
        <f t="shared" si="31"/>
        <v>822.09999999999991</v>
      </c>
      <c r="J659" t="str">
        <f>IF(AND(COUNTIF(Products!A:A,C659)=1,E659=VLOOKUP(C659,Products!A:G,6,FALSE),H659=VLOOKUP(C659,Products!A:G,7,FALSE)),"OK","ERROR")</f>
        <v>OK</v>
      </c>
      <c r="K659" t="str">
        <f t="shared" si="32"/>
        <v>OK</v>
      </c>
    </row>
    <row r="660" spans="1:11">
      <c r="A660" s="1" t="s">
        <v>4972</v>
      </c>
      <c r="B660" s="1" t="s">
        <v>2472</v>
      </c>
      <c r="C660" s="1" t="s">
        <v>1777</v>
      </c>
      <c r="D660" s="1">
        <v>4</v>
      </c>
      <c r="E660" s="1">
        <v>3999</v>
      </c>
      <c r="F660" s="1">
        <v>0</v>
      </c>
      <c r="G660" s="1">
        <f t="shared" si="30"/>
        <v>15996</v>
      </c>
      <c r="H660" s="1">
        <v>2514</v>
      </c>
      <c r="I660" s="1">
        <f t="shared" si="31"/>
        <v>5940</v>
      </c>
      <c r="J660" t="str">
        <f>IF(AND(COUNTIF(Products!A:A,C660)=1,E660=VLOOKUP(C660,Products!A:G,6,FALSE),H660=VLOOKUP(C660,Products!A:G,7,FALSE)),"OK","ERROR")</f>
        <v>OK</v>
      </c>
      <c r="K660" t="str">
        <f t="shared" si="32"/>
        <v>OK</v>
      </c>
    </row>
    <row r="661" spans="1:11">
      <c r="A661" s="1" t="s">
        <v>4973</v>
      </c>
      <c r="B661" s="1" t="s">
        <v>2473</v>
      </c>
      <c r="C661" s="1" t="s">
        <v>1725</v>
      </c>
      <c r="D661" s="1">
        <v>1</v>
      </c>
      <c r="E661" s="1">
        <v>2499</v>
      </c>
      <c r="F661" s="1">
        <v>124.95</v>
      </c>
      <c r="G661" s="1">
        <f t="shared" si="30"/>
        <v>2374.0500000000002</v>
      </c>
      <c r="H661" s="1">
        <v>1833</v>
      </c>
      <c r="I661" s="1">
        <f t="shared" si="31"/>
        <v>541.05000000000018</v>
      </c>
      <c r="J661" t="str">
        <f>IF(AND(COUNTIF(Products!A:A,C661)=1,E661=VLOOKUP(C661,Products!A:G,6,FALSE),H661=VLOOKUP(C661,Products!A:G,7,FALSE)),"OK","ERROR")</f>
        <v>OK</v>
      </c>
      <c r="K661" t="str">
        <f t="shared" si="32"/>
        <v>OK</v>
      </c>
    </row>
    <row r="662" spans="1:11">
      <c r="A662" s="1" t="s">
        <v>4974</v>
      </c>
      <c r="B662" s="1" t="s">
        <v>2474</v>
      </c>
      <c r="C662" s="1" t="s">
        <v>1790</v>
      </c>
      <c r="D662" s="1">
        <v>1</v>
      </c>
      <c r="E662" s="1">
        <v>999</v>
      </c>
      <c r="F662" s="1">
        <v>0</v>
      </c>
      <c r="G662" s="1">
        <f t="shared" si="30"/>
        <v>999</v>
      </c>
      <c r="H662" s="1">
        <v>629</v>
      </c>
      <c r="I662" s="1">
        <f t="shared" si="31"/>
        <v>370</v>
      </c>
      <c r="J662" t="str">
        <f>IF(AND(COUNTIF(Products!A:A,C662)=1,E662=VLOOKUP(C662,Products!A:G,6,FALSE),H662=VLOOKUP(C662,Products!A:G,7,FALSE)),"OK","ERROR")</f>
        <v>OK</v>
      </c>
      <c r="K662" t="str">
        <f t="shared" si="32"/>
        <v>OK</v>
      </c>
    </row>
    <row r="663" spans="1:11">
      <c r="A663" s="1" t="s">
        <v>4975</v>
      </c>
      <c r="B663" s="1" t="s">
        <v>2475</v>
      </c>
      <c r="C663" s="1" t="s">
        <v>1690</v>
      </c>
      <c r="D663" s="1">
        <v>3</v>
      </c>
      <c r="E663" s="1">
        <v>6999</v>
      </c>
      <c r="F663" s="1">
        <v>2099.6999999999998</v>
      </c>
      <c r="G663" s="1">
        <f t="shared" si="30"/>
        <v>18897.3</v>
      </c>
      <c r="H663" s="1">
        <v>4046</v>
      </c>
      <c r="I663" s="1">
        <f t="shared" si="31"/>
        <v>6759.2999999999993</v>
      </c>
      <c r="J663" t="str">
        <f>IF(AND(COUNTIF(Products!A:A,C663)=1,E663=VLOOKUP(C663,Products!A:G,6,FALSE),H663=VLOOKUP(C663,Products!A:G,7,FALSE)),"OK","ERROR")</f>
        <v>OK</v>
      </c>
      <c r="K663" t="str">
        <f t="shared" si="32"/>
        <v>OK</v>
      </c>
    </row>
    <row r="664" spans="1:11">
      <c r="A664" s="1" t="s">
        <v>4976</v>
      </c>
      <c r="B664" s="1" t="s">
        <v>2476</v>
      </c>
      <c r="C664" s="1" t="s">
        <v>1707</v>
      </c>
      <c r="D664" s="1">
        <v>4</v>
      </c>
      <c r="E664" s="1">
        <v>2499</v>
      </c>
      <c r="F664" s="1">
        <v>0</v>
      </c>
      <c r="G664" s="1">
        <f t="shared" si="30"/>
        <v>9996</v>
      </c>
      <c r="H664" s="1">
        <v>1584</v>
      </c>
      <c r="I664" s="1">
        <f t="shared" si="31"/>
        <v>3660</v>
      </c>
      <c r="J664" t="str">
        <f>IF(AND(COUNTIF(Products!A:A,C664)=1,E664=VLOOKUP(C664,Products!A:G,6,FALSE),H664=VLOOKUP(C664,Products!A:G,7,FALSE)),"OK","ERROR")</f>
        <v>OK</v>
      </c>
      <c r="K664" t="str">
        <f t="shared" si="32"/>
        <v>OK</v>
      </c>
    </row>
    <row r="665" spans="1:11">
      <c r="A665" s="1" t="s">
        <v>4977</v>
      </c>
      <c r="B665" s="1" t="s">
        <v>2477</v>
      </c>
      <c r="C665" s="1" t="s">
        <v>1782</v>
      </c>
      <c r="D665" s="1">
        <v>1</v>
      </c>
      <c r="E665" s="1">
        <v>6999</v>
      </c>
      <c r="F665" s="1">
        <v>1049.8499999999999</v>
      </c>
      <c r="G665" s="1">
        <f t="shared" si="30"/>
        <v>5949.15</v>
      </c>
      <c r="H665" s="1">
        <v>4782</v>
      </c>
      <c r="I665" s="1">
        <f t="shared" si="31"/>
        <v>1167.1499999999996</v>
      </c>
      <c r="J665" t="str">
        <f>IF(AND(COUNTIF(Products!A:A,C665)=1,E665=VLOOKUP(C665,Products!A:G,6,FALSE),H665=VLOOKUP(C665,Products!A:G,7,FALSE)),"OK","ERROR")</f>
        <v>OK</v>
      </c>
      <c r="K665" t="str">
        <f t="shared" si="32"/>
        <v>OK</v>
      </c>
    </row>
    <row r="666" spans="1:11">
      <c r="A666" s="1" t="s">
        <v>4978</v>
      </c>
      <c r="B666" s="1" t="s">
        <v>2478</v>
      </c>
      <c r="C666" s="1" t="s">
        <v>1797</v>
      </c>
      <c r="D666" s="1">
        <v>1</v>
      </c>
      <c r="E666" s="1">
        <v>399</v>
      </c>
      <c r="F666" s="1">
        <v>0</v>
      </c>
      <c r="G666" s="1">
        <f t="shared" si="30"/>
        <v>399</v>
      </c>
      <c r="H666" s="1">
        <v>278</v>
      </c>
      <c r="I666" s="1">
        <f t="shared" si="31"/>
        <v>121</v>
      </c>
      <c r="J666" t="str">
        <f>IF(AND(COUNTIF(Products!A:A,C666)=1,E666=VLOOKUP(C666,Products!A:G,6,FALSE),H666=VLOOKUP(C666,Products!A:G,7,FALSE)),"OK","ERROR")</f>
        <v>OK</v>
      </c>
      <c r="K666" t="str">
        <f t="shared" si="32"/>
        <v>OK</v>
      </c>
    </row>
    <row r="667" spans="1:11">
      <c r="A667" s="1" t="s">
        <v>4979</v>
      </c>
      <c r="B667" s="1" t="s">
        <v>2479</v>
      </c>
      <c r="C667" s="1" t="s">
        <v>1709</v>
      </c>
      <c r="D667" s="1">
        <v>2</v>
      </c>
      <c r="E667" s="1">
        <v>799</v>
      </c>
      <c r="F667" s="1">
        <v>319.60000000000002</v>
      </c>
      <c r="G667" s="1">
        <f t="shared" si="30"/>
        <v>1278.4000000000001</v>
      </c>
      <c r="H667" s="1">
        <v>566</v>
      </c>
      <c r="I667" s="1">
        <f t="shared" si="31"/>
        <v>146.40000000000009</v>
      </c>
      <c r="J667" t="str">
        <f>IF(AND(COUNTIF(Products!A:A,C667)=1,E667=VLOOKUP(C667,Products!A:G,6,FALSE),H667=VLOOKUP(C667,Products!A:G,7,FALSE)),"OK","ERROR")</f>
        <v>OK</v>
      </c>
      <c r="K667" t="str">
        <f t="shared" si="32"/>
        <v>OK</v>
      </c>
    </row>
    <row r="668" spans="1:11">
      <c r="A668" s="1" t="s">
        <v>4980</v>
      </c>
      <c r="B668" s="1" t="s">
        <v>2480</v>
      </c>
      <c r="C668" s="1" t="s">
        <v>1784</v>
      </c>
      <c r="D668" s="1">
        <v>2</v>
      </c>
      <c r="E668" s="1">
        <v>2999</v>
      </c>
      <c r="F668" s="1">
        <v>899.7</v>
      </c>
      <c r="G668" s="1">
        <f t="shared" si="30"/>
        <v>5098.3</v>
      </c>
      <c r="H668" s="1">
        <v>2377</v>
      </c>
      <c r="I668" s="1">
        <f t="shared" si="31"/>
        <v>344.30000000000018</v>
      </c>
      <c r="J668" t="str">
        <f>IF(AND(COUNTIF(Products!A:A,C668)=1,E668=VLOOKUP(C668,Products!A:G,6,FALSE),H668=VLOOKUP(C668,Products!A:G,7,FALSE)),"OK","ERROR")</f>
        <v>OK</v>
      </c>
      <c r="K668" t="str">
        <f t="shared" si="32"/>
        <v>OK</v>
      </c>
    </row>
    <row r="669" spans="1:11">
      <c r="A669" s="1" t="s">
        <v>4981</v>
      </c>
      <c r="B669" s="1" t="s">
        <v>2481</v>
      </c>
      <c r="C669" s="1" t="s">
        <v>1766</v>
      </c>
      <c r="D669" s="1">
        <v>3</v>
      </c>
      <c r="E669" s="1">
        <v>2999</v>
      </c>
      <c r="F669" s="1">
        <v>899.7</v>
      </c>
      <c r="G669" s="1">
        <f t="shared" si="30"/>
        <v>8097.3</v>
      </c>
      <c r="H669" s="1">
        <v>1870</v>
      </c>
      <c r="I669" s="1">
        <f t="shared" si="31"/>
        <v>2487.3000000000002</v>
      </c>
      <c r="J669" t="str">
        <f>IF(AND(COUNTIF(Products!A:A,C669)=1,E669=VLOOKUP(C669,Products!A:G,6,FALSE),H669=VLOOKUP(C669,Products!A:G,7,FALSE)),"OK","ERROR")</f>
        <v>OK</v>
      </c>
      <c r="K669" t="str">
        <f t="shared" si="32"/>
        <v>OK</v>
      </c>
    </row>
    <row r="670" spans="1:11">
      <c r="A670" s="1" t="s">
        <v>4982</v>
      </c>
      <c r="B670" s="1" t="s">
        <v>2482</v>
      </c>
      <c r="C670" s="1" t="s">
        <v>1725</v>
      </c>
      <c r="D670" s="1">
        <v>3</v>
      </c>
      <c r="E670" s="1">
        <v>2499</v>
      </c>
      <c r="F670" s="1">
        <v>1124.55</v>
      </c>
      <c r="G670" s="1">
        <f t="shared" si="30"/>
        <v>6372.45</v>
      </c>
      <c r="H670" s="1">
        <v>1833</v>
      </c>
      <c r="I670" s="1">
        <f t="shared" si="31"/>
        <v>873.44999999999982</v>
      </c>
      <c r="J670" t="str">
        <f>IF(AND(COUNTIF(Products!A:A,C670)=1,E670=VLOOKUP(C670,Products!A:G,6,FALSE),H670=VLOOKUP(C670,Products!A:G,7,FALSE)),"OK","ERROR")</f>
        <v>OK</v>
      </c>
      <c r="K670" t="str">
        <f t="shared" si="32"/>
        <v>OK</v>
      </c>
    </row>
    <row r="671" spans="1:11">
      <c r="A671" s="1" t="s">
        <v>4983</v>
      </c>
      <c r="B671" s="1" t="s">
        <v>2483</v>
      </c>
      <c r="C671" s="1" t="s">
        <v>1690</v>
      </c>
      <c r="D671" s="1">
        <v>1</v>
      </c>
      <c r="E671" s="1">
        <v>6999</v>
      </c>
      <c r="F671" s="1">
        <v>349.95</v>
      </c>
      <c r="G671" s="1">
        <f t="shared" si="30"/>
        <v>6649.05</v>
      </c>
      <c r="H671" s="1">
        <v>4046</v>
      </c>
      <c r="I671" s="1">
        <f t="shared" si="31"/>
        <v>2603.0500000000002</v>
      </c>
      <c r="J671" t="str">
        <f>IF(AND(COUNTIF(Products!A:A,C671)=1,E671=VLOOKUP(C671,Products!A:G,6,FALSE),H671=VLOOKUP(C671,Products!A:G,7,FALSE)),"OK","ERROR")</f>
        <v>OK</v>
      </c>
      <c r="K671" t="str">
        <f t="shared" si="32"/>
        <v>OK</v>
      </c>
    </row>
    <row r="672" spans="1:11">
      <c r="A672" s="1" t="s">
        <v>4984</v>
      </c>
      <c r="B672" s="1" t="s">
        <v>2484</v>
      </c>
      <c r="C672" s="1" t="s">
        <v>1746</v>
      </c>
      <c r="D672" s="1">
        <v>1</v>
      </c>
      <c r="E672" s="1">
        <v>1999</v>
      </c>
      <c r="F672" s="1">
        <v>0</v>
      </c>
      <c r="G672" s="1">
        <f t="shared" si="30"/>
        <v>1999</v>
      </c>
      <c r="H672" s="1">
        <v>1414</v>
      </c>
      <c r="I672" s="1">
        <f t="shared" si="31"/>
        <v>585</v>
      </c>
      <c r="J672" t="str">
        <f>IF(AND(COUNTIF(Products!A:A,C672)=1,E672=VLOOKUP(C672,Products!A:G,6,FALSE),H672=VLOOKUP(C672,Products!A:G,7,FALSE)),"OK","ERROR")</f>
        <v>OK</v>
      </c>
      <c r="K672" t="str">
        <f t="shared" si="32"/>
        <v>OK</v>
      </c>
    </row>
    <row r="673" spans="1:11">
      <c r="A673" s="1" t="s">
        <v>4985</v>
      </c>
      <c r="B673" s="1" t="s">
        <v>2485</v>
      </c>
      <c r="C673" s="1" t="s">
        <v>1769</v>
      </c>
      <c r="D673" s="1">
        <v>2</v>
      </c>
      <c r="E673" s="1">
        <v>3999</v>
      </c>
      <c r="F673" s="1">
        <v>399.9</v>
      </c>
      <c r="G673" s="1">
        <f t="shared" si="30"/>
        <v>7598.1</v>
      </c>
      <c r="H673" s="1">
        <v>2547</v>
      </c>
      <c r="I673" s="1">
        <f t="shared" si="31"/>
        <v>2504.1000000000004</v>
      </c>
      <c r="J673" t="str">
        <f>IF(AND(COUNTIF(Products!A:A,C673)=1,E673=VLOOKUP(C673,Products!A:G,6,FALSE),H673=VLOOKUP(C673,Products!A:G,7,FALSE)),"OK","ERROR")</f>
        <v>OK</v>
      </c>
      <c r="K673" t="str">
        <f t="shared" si="32"/>
        <v>OK</v>
      </c>
    </row>
    <row r="674" spans="1:11">
      <c r="A674" s="1" t="s">
        <v>4986</v>
      </c>
      <c r="B674" s="1" t="s">
        <v>2486</v>
      </c>
      <c r="C674" s="1" t="s">
        <v>1736</v>
      </c>
      <c r="D674" s="1">
        <v>2</v>
      </c>
      <c r="E674" s="1">
        <v>2499</v>
      </c>
      <c r="F674" s="1">
        <v>749.7</v>
      </c>
      <c r="G674" s="1">
        <f t="shared" si="30"/>
        <v>4248.3</v>
      </c>
      <c r="H674" s="1">
        <v>1946</v>
      </c>
      <c r="I674" s="1">
        <f t="shared" si="31"/>
        <v>356.30000000000018</v>
      </c>
      <c r="J674" t="str">
        <f>IF(AND(COUNTIF(Products!A:A,C674)=1,E674=VLOOKUP(C674,Products!A:G,6,FALSE),H674=VLOOKUP(C674,Products!A:G,7,FALSE)),"OK","ERROR")</f>
        <v>OK</v>
      </c>
      <c r="K674" t="str">
        <f t="shared" si="32"/>
        <v>OK</v>
      </c>
    </row>
    <row r="675" spans="1:11">
      <c r="A675" s="1" t="s">
        <v>4987</v>
      </c>
      <c r="B675" s="1" t="s">
        <v>2487</v>
      </c>
      <c r="C675" s="1" t="s">
        <v>1779</v>
      </c>
      <c r="D675" s="1">
        <v>2</v>
      </c>
      <c r="E675" s="1">
        <v>999</v>
      </c>
      <c r="F675" s="1">
        <v>99.9</v>
      </c>
      <c r="G675" s="1">
        <f t="shared" si="30"/>
        <v>1898.1</v>
      </c>
      <c r="H675" s="1">
        <v>809</v>
      </c>
      <c r="I675" s="1">
        <f t="shared" si="31"/>
        <v>280.09999999999991</v>
      </c>
      <c r="J675" t="str">
        <f>IF(AND(COUNTIF(Products!A:A,C675)=1,E675=VLOOKUP(C675,Products!A:G,6,FALSE),H675=VLOOKUP(C675,Products!A:G,7,FALSE)),"OK","ERROR")</f>
        <v>OK</v>
      </c>
      <c r="K675" t="str">
        <f t="shared" si="32"/>
        <v>OK</v>
      </c>
    </row>
    <row r="676" spans="1:11">
      <c r="A676" s="1" t="s">
        <v>4988</v>
      </c>
      <c r="B676" s="1" t="s">
        <v>2488</v>
      </c>
      <c r="C676" s="1" t="s">
        <v>1707</v>
      </c>
      <c r="D676" s="1">
        <v>2</v>
      </c>
      <c r="E676" s="1">
        <v>2499</v>
      </c>
      <c r="F676" s="1">
        <v>749.7</v>
      </c>
      <c r="G676" s="1">
        <f t="shared" si="30"/>
        <v>4248.3</v>
      </c>
      <c r="H676" s="1">
        <v>1584</v>
      </c>
      <c r="I676" s="1">
        <f t="shared" si="31"/>
        <v>1080.3000000000002</v>
      </c>
      <c r="J676" t="str">
        <f>IF(AND(COUNTIF(Products!A:A,C676)=1,E676=VLOOKUP(C676,Products!A:G,6,FALSE),H676=VLOOKUP(C676,Products!A:G,7,FALSE)),"OK","ERROR")</f>
        <v>OK</v>
      </c>
      <c r="K676" t="str">
        <f t="shared" si="32"/>
        <v>OK</v>
      </c>
    </row>
    <row r="677" spans="1:11">
      <c r="A677" s="1" t="s">
        <v>4989</v>
      </c>
      <c r="B677" s="1" t="s">
        <v>2489</v>
      </c>
      <c r="C677" s="1" t="s">
        <v>1695</v>
      </c>
      <c r="D677" s="1">
        <v>2</v>
      </c>
      <c r="E677" s="1">
        <v>1999</v>
      </c>
      <c r="F677" s="1">
        <v>599.70000000000005</v>
      </c>
      <c r="G677" s="1">
        <f t="shared" si="30"/>
        <v>3398.3</v>
      </c>
      <c r="H677" s="1">
        <v>1597</v>
      </c>
      <c r="I677" s="1">
        <f t="shared" si="31"/>
        <v>204.30000000000018</v>
      </c>
      <c r="J677" t="str">
        <f>IF(AND(COUNTIF(Products!A:A,C677)=1,E677=VLOOKUP(C677,Products!A:G,6,FALSE),H677=VLOOKUP(C677,Products!A:G,7,FALSE)),"OK","ERROR")</f>
        <v>OK</v>
      </c>
      <c r="K677" t="str">
        <f t="shared" si="32"/>
        <v>OK</v>
      </c>
    </row>
    <row r="678" spans="1:11">
      <c r="A678" s="1" t="s">
        <v>4990</v>
      </c>
      <c r="B678" s="1" t="s">
        <v>2490</v>
      </c>
      <c r="C678" s="1" t="s">
        <v>1709</v>
      </c>
      <c r="D678" s="1">
        <v>2</v>
      </c>
      <c r="E678" s="1">
        <v>799</v>
      </c>
      <c r="F678" s="1">
        <v>79.900000000000006</v>
      </c>
      <c r="G678" s="1">
        <f t="shared" si="30"/>
        <v>1518.1</v>
      </c>
      <c r="H678" s="1">
        <v>566</v>
      </c>
      <c r="I678" s="1">
        <f t="shared" si="31"/>
        <v>386.09999999999991</v>
      </c>
      <c r="J678" t="str">
        <f>IF(AND(COUNTIF(Products!A:A,C678)=1,E678=VLOOKUP(C678,Products!A:G,6,FALSE),H678=VLOOKUP(C678,Products!A:G,7,FALSE)),"OK","ERROR")</f>
        <v>OK</v>
      </c>
      <c r="K678" t="str">
        <f t="shared" si="32"/>
        <v>OK</v>
      </c>
    </row>
    <row r="679" spans="1:11">
      <c r="A679" s="1" t="s">
        <v>4991</v>
      </c>
      <c r="B679" s="1" t="s">
        <v>2491</v>
      </c>
      <c r="C679" s="1" t="s">
        <v>1746</v>
      </c>
      <c r="D679" s="1">
        <v>1</v>
      </c>
      <c r="E679" s="1">
        <v>1999</v>
      </c>
      <c r="F679" s="1">
        <v>499.75</v>
      </c>
      <c r="G679" s="1">
        <f t="shared" si="30"/>
        <v>1499.25</v>
      </c>
      <c r="H679" s="1">
        <v>1414</v>
      </c>
      <c r="I679" s="1">
        <f t="shared" si="31"/>
        <v>85.25</v>
      </c>
      <c r="J679" t="str">
        <f>IF(AND(COUNTIF(Products!A:A,C679)=1,E679=VLOOKUP(C679,Products!A:G,6,FALSE),H679=VLOOKUP(C679,Products!A:G,7,FALSE)),"OK","ERROR")</f>
        <v>OK</v>
      </c>
      <c r="K679" t="str">
        <f t="shared" si="32"/>
        <v>OK</v>
      </c>
    </row>
    <row r="680" spans="1:11">
      <c r="A680" s="1" t="s">
        <v>4992</v>
      </c>
      <c r="B680" s="1" t="s">
        <v>2492</v>
      </c>
      <c r="C680" s="1" t="s">
        <v>1731</v>
      </c>
      <c r="D680" s="1">
        <v>3</v>
      </c>
      <c r="E680" s="1">
        <v>1999</v>
      </c>
      <c r="F680" s="1">
        <v>299.85000000000002</v>
      </c>
      <c r="G680" s="1">
        <f t="shared" si="30"/>
        <v>5697.15</v>
      </c>
      <c r="H680" s="1">
        <v>1547</v>
      </c>
      <c r="I680" s="1">
        <f t="shared" si="31"/>
        <v>1056.1499999999996</v>
      </c>
      <c r="J680" t="str">
        <f>IF(AND(COUNTIF(Products!A:A,C680)=1,E680=VLOOKUP(C680,Products!A:G,6,FALSE),H680=VLOOKUP(C680,Products!A:G,7,FALSE)),"OK","ERROR")</f>
        <v>OK</v>
      </c>
      <c r="K680" t="str">
        <f t="shared" si="32"/>
        <v>OK</v>
      </c>
    </row>
    <row r="681" spans="1:11">
      <c r="A681" s="1" t="s">
        <v>4993</v>
      </c>
      <c r="B681" s="1" t="s">
        <v>2493</v>
      </c>
      <c r="C681" s="1" t="s">
        <v>1728</v>
      </c>
      <c r="D681" s="1">
        <v>4</v>
      </c>
      <c r="E681" s="1">
        <v>4999</v>
      </c>
      <c r="F681" s="1">
        <v>0</v>
      </c>
      <c r="G681" s="1">
        <f t="shared" si="30"/>
        <v>19996</v>
      </c>
      <c r="H681" s="1">
        <v>3040</v>
      </c>
      <c r="I681" s="1">
        <f t="shared" si="31"/>
        <v>7836</v>
      </c>
      <c r="J681" t="str">
        <f>IF(AND(COUNTIF(Products!A:A,C681)=1,E681=VLOOKUP(C681,Products!A:G,6,FALSE),H681=VLOOKUP(C681,Products!A:G,7,FALSE)),"OK","ERROR")</f>
        <v>OK</v>
      </c>
      <c r="K681" t="str">
        <f t="shared" si="32"/>
        <v>OK</v>
      </c>
    </row>
    <row r="682" spans="1:11">
      <c r="A682" s="1" t="s">
        <v>4994</v>
      </c>
      <c r="B682" s="1" t="s">
        <v>2494</v>
      </c>
      <c r="C682" s="1" t="s">
        <v>1756</v>
      </c>
      <c r="D682" s="1">
        <v>1</v>
      </c>
      <c r="E682" s="1">
        <v>299</v>
      </c>
      <c r="F682" s="1">
        <v>0</v>
      </c>
      <c r="G682" s="1">
        <f t="shared" si="30"/>
        <v>299</v>
      </c>
      <c r="H682" s="1">
        <v>223</v>
      </c>
      <c r="I682" s="1">
        <f t="shared" si="31"/>
        <v>76</v>
      </c>
      <c r="J682" t="str">
        <f>IF(AND(COUNTIF(Products!A:A,C682)=1,E682=VLOOKUP(C682,Products!A:G,6,FALSE),H682=VLOOKUP(C682,Products!A:G,7,FALSE)),"OK","ERROR")</f>
        <v>OK</v>
      </c>
      <c r="K682" t="str">
        <f t="shared" si="32"/>
        <v>OK</v>
      </c>
    </row>
    <row r="683" spans="1:11">
      <c r="A683" s="1" t="s">
        <v>4995</v>
      </c>
      <c r="B683" s="1" t="s">
        <v>2495</v>
      </c>
      <c r="C683" s="1" t="s">
        <v>1762</v>
      </c>
      <c r="D683" s="1">
        <v>4</v>
      </c>
      <c r="E683" s="1">
        <v>999</v>
      </c>
      <c r="F683" s="1">
        <v>199.8</v>
      </c>
      <c r="G683" s="1">
        <f t="shared" si="30"/>
        <v>3796.2</v>
      </c>
      <c r="H683" s="1">
        <v>818</v>
      </c>
      <c r="I683" s="1">
        <f t="shared" si="31"/>
        <v>524.19999999999982</v>
      </c>
      <c r="J683" t="str">
        <f>IF(AND(COUNTIF(Products!A:A,C683)=1,E683=VLOOKUP(C683,Products!A:G,6,FALSE),H683=VLOOKUP(C683,Products!A:G,7,FALSE)),"OK","ERROR")</f>
        <v>OK</v>
      </c>
      <c r="K683" t="str">
        <f t="shared" si="32"/>
        <v>OK</v>
      </c>
    </row>
    <row r="684" spans="1:11">
      <c r="A684" s="1" t="s">
        <v>4996</v>
      </c>
      <c r="B684" s="1" t="s">
        <v>2496</v>
      </c>
      <c r="C684" s="1" t="s">
        <v>1733</v>
      </c>
      <c r="D684" s="1">
        <v>1</v>
      </c>
      <c r="E684" s="1">
        <v>799</v>
      </c>
      <c r="F684" s="1">
        <v>0</v>
      </c>
      <c r="G684" s="1">
        <f t="shared" si="30"/>
        <v>799</v>
      </c>
      <c r="H684" s="1">
        <v>538</v>
      </c>
      <c r="I684" s="1">
        <f t="shared" si="31"/>
        <v>261</v>
      </c>
      <c r="J684" t="str">
        <f>IF(AND(COUNTIF(Products!A:A,C684)=1,E684=VLOOKUP(C684,Products!A:G,6,FALSE),H684=VLOOKUP(C684,Products!A:G,7,FALSE)),"OK","ERROR")</f>
        <v>OK</v>
      </c>
      <c r="K684" t="str">
        <f t="shared" si="32"/>
        <v>OK</v>
      </c>
    </row>
    <row r="685" spans="1:11">
      <c r="A685" s="1" t="s">
        <v>4997</v>
      </c>
      <c r="B685" s="1" t="s">
        <v>2497</v>
      </c>
      <c r="C685" s="1" t="s">
        <v>1756</v>
      </c>
      <c r="D685" s="1">
        <v>1</v>
      </c>
      <c r="E685" s="1">
        <v>299</v>
      </c>
      <c r="F685" s="1">
        <v>0</v>
      </c>
      <c r="G685" s="1">
        <f t="shared" si="30"/>
        <v>299</v>
      </c>
      <c r="H685" s="1">
        <v>223</v>
      </c>
      <c r="I685" s="1">
        <f t="shared" si="31"/>
        <v>76</v>
      </c>
      <c r="J685" t="str">
        <f>IF(AND(COUNTIF(Products!A:A,C685)=1,E685=VLOOKUP(C685,Products!A:G,6,FALSE),H685=VLOOKUP(C685,Products!A:G,7,FALSE)),"OK","ERROR")</f>
        <v>OK</v>
      </c>
      <c r="K685" t="str">
        <f t="shared" si="32"/>
        <v>OK</v>
      </c>
    </row>
    <row r="686" spans="1:11">
      <c r="A686" s="1" t="s">
        <v>4998</v>
      </c>
      <c r="B686" s="1" t="s">
        <v>2498</v>
      </c>
      <c r="C686" s="1" t="s">
        <v>1745</v>
      </c>
      <c r="D686" s="1">
        <v>1</v>
      </c>
      <c r="E686" s="1">
        <v>599</v>
      </c>
      <c r="F686" s="1">
        <v>0</v>
      </c>
      <c r="G686" s="1">
        <f t="shared" si="30"/>
        <v>599</v>
      </c>
      <c r="H686" s="1">
        <v>464</v>
      </c>
      <c r="I686" s="1">
        <f t="shared" si="31"/>
        <v>135</v>
      </c>
      <c r="J686" t="str">
        <f>IF(AND(COUNTIF(Products!A:A,C686)=1,E686=VLOOKUP(C686,Products!A:G,6,FALSE),H686=VLOOKUP(C686,Products!A:G,7,FALSE)),"OK","ERROR")</f>
        <v>OK</v>
      </c>
      <c r="K686" t="str">
        <f t="shared" si="32"/>
        <v>OK</v>
      </c>
    </row>
    <row r="687" spans="1:11">
      <c r="A687" s="1" t="s">
        <v>4999</v>
      </c>
      <c r="B687" s="1" t="s">
        <v>2499</v>
      </c>
      <c r="C687" s="1" t="s">
        <v>1793</v>
      </c>
      <c r="D687" s="1">
        <v>1</v>
      </c>
      <c r="E687" s="1">
        <v>299</v>
      </c>
      <c r="F687" s="1">
        <v>59.8</v>
      </c>
      <c r="G687" s="1">
        <f t="shared" si="30"/>
        <v>239.2</v>
      </c>
      <c r="H687" s="1">
        <v>221</v>
      </c>
      <c r="I687" s="1">
        <f t="shared" si="31"/>
        <v>18.199999999999989</v>
      </c>
      <c r="J687" t="str">
        <f>IF(AND(COUNTIF(Products!A:A,C687)=1,E687=VLOOKUP(C687,Products!A:G,6,FALSE),H687=VLOOKUP(C687,Products!A:G,7,FALSE)),"OK","ERROR")</f>
        <v>OK</v>
      </c>
      <c r="K687" t="str">
        <f t="shared" si="32"/>
        <v>OK</v>
      </c>
    </row>
    <row r="688" spans="1:11">
      <c r="A688" s="1" t="s">
        <v>5000</v>
      </c>
      <c r="B688" s="1" t="s">
        <v>2500</v>
      </c>
      <c r="C688" s="1" t="s">
        <v>1754</v>
      </c>
      <c r="D688" s="1">
        <v>3</v>
      </c>
      <c r="E688" s="1">
        <v>399</v>
      </c>
      <c r="F688" s="1">
        <v>119.7</v>
      </c>
      <c r="G688" s="1">
        <f t="shared" si="30"/>
        <v>1077.3</v>
      </c>
      <c r="H688" s="1">
        <v>252</v>
      </c>
      <c r="I688" s="1">
        <f t="shared" si="31"/>
        <v>321.29999999999995</v>
      </c>
      <c r="J688" t="str">
        <f>IF(AND(COUNTIF(Products!A:A,C688)=1,E688=VLOOKUP(C688,Products!A:G,6,FALSE),H688=VLOOKUP(C688,Products!A:G,7,FALSE)),"OK","ERROR")</f>
        <v>OK</v>
      </c>
      <c r="K688" t="str">
        <f t="shared" si="32"/>
        <v>OK</v>
      </c>
    </row>
    <row r="689" spans="1:11">
      <c r="A689" s="1" t="s">
        <v>5001</v>
      </c>
      <c r="B689" s="1" t="s">
        <v>2501</v>
      </c>
      <c r="C689" s="1" t="s">
        <v>1753</v>
      </c>
      <c r="D689" s="1">
        <v>3</v>
      </c>
      <c r="E689" s="1">
        <v>799</v>
      </c>
      <c r="F689" s="1">
        <v>239.7</v>
      </c>
      <c r="G689" s="1">
        <f t="shared" si="30"/>
        <v>2157.3000000000002</v>
      </c>
      <c r="H689" s="1">
        <v>445</v>
      </c>
      <c r="I689" s="1">
        <f t="shared" si="31"/>
        <v>822.30000000000018</v>
      </c>
      <c r="J689" t="str">
        <f>IF(AND(COUNTIF(Products!A:A,C689)=1,E689=VLOOKUP(C689,Products!A:G,6,FALSE),H689=VLOOKUP(C689,Products!A:G,7,FALSE)),"OK","ERROR")</f>
        <v>OK</v>
      </c>
      <c r="K689" t="str">
        <f t="shared" si="32"/>
        <v>OK</v>
      </c>
    </row>
    <row r="690" spans="1:11">
      <c r="A690" s="1" t="s">
        <v>5002</v>
      </c>
      <c r="B690" s="1" t="s">
        <v>2502</v>
      </c>
      <c r="C690" s="1" t="s">
        <v>1794</v>
      </c>
      <c r="D690" s="1">
        <v>1</v>
      </c>
      <c r="E690" s="1">
        <v>299</v>
      </c>
      <c r="F690" s="1">
        <v>44.85</v>
      </c>
      <c r="G690" s="1">
        <f t="shared" si="30"/>
        <v>254.15</v>
      </c>
      <c r="H690" s="1">
        <v>168</v>
      </c>
      <c r="I690" s="1">
        <f t="shared" si="31"/>
        <v>86.15</v>
      </c>
      <c r="J690" t="str">
        <f>IF(AND(COUNTIF(Products!A:A,C690)=1,E690=VLOOKUP(C690,Products!A:G,6,FALSE),H690=VLOOKUP(C690,Products!A:G,7,FALSE)),"OK","ERROR")</f>
        <v>OK</v>
      </c>
      <c r="K690" t="str">
        <f t="shared" si="32"/>
        <v>OK</v>
      </c>
    </row>
    <row r="691" spans="1:11">
      <c r="A691" s="1" t="s">
        <v>5003</v>
      </c>
      <c r="B691" s="1" t="s">
        <v>2503</v>
      </c>
      <c r="C691" s="1" t="s">
        <v>1754</v>
      </c>
      <c r="D691" s="1">
        <v>4</v>
      </c>
      <c r="E691" s="1">
        <v>399</v>
      </c>
      <c r="F691" s="1">
        <v>159.6</v>
      </c>
      <c r="G691" s="1">
        <f t="shared" si="30"/>
        <v>1436.4</v>
      </c>
      <c r="H691" s="1">
        <v>252</v>
      </c>
      <c r="I691" s="1">
        <f t="shared" si="31"/>
        <v>428.40000000000009</v>
      </c>
      <c r="J691" t="str">
        <f>IF(AND(COUNTIF(Products!A:A,C691)=1,E691=VLOOKUP(C691,Products!A:G,6,FALSE),H691=VLOOKUP(C691,Products!A:G,7,FALSE)),"OK","ERROR")</f>
        <v>OK</v>
      </c>
      <c r="K691" t="str">
        <f t="shared" si="32"/>
        <v>OK</v>
      </c>
    </row>
    <row r="692" spans="1:11">
      <c r="A692" s="1" t="s">
        <v>5004</v>
      </c>
      <c r="B692" s="1" t="s">
        <v>2504</v>
      </c>
      <c r="C692" s="1" t="s">
        <v>1670</v>
      </c>
      <c r="D692" s="1">
        <v>4</v>
      </c>
      <c r="E692" s="1">
        <v>599</v>
      </c>
      <c r="F692" s="1">
        <v>119.8</v>
      </c>
      <c r="G692" s="1">
        <f t="shared" si="30"/>
        <v>2276.1999999999998</v>
      </c>
      <c r="H692" s="1">
        <v>426</v>
      </c>
      <c r="I692" s="1">
        <f t="shared" si="31"/>
        <v>572.19999999999982</v>
      </c>
      <c r="J692" t="str">
        <f>IF(AND(COUNTIF(Products!A:A,C692)=1,E692=VLOOKUP(C692,Products!A:G,6,FALSE),H692=VLOOKUP(C692,Products!A:G,7,FALSE)),"OK","ERROR")</f>
        <v>OK</v>
      </c>
      <c r="K692" t="str">
        <f t="shared" si="32"/>
        <v>OK</v>
      </c>
    </row>
    <row r="693" spans="1:11">
      <c r="A693" s="1" t="s">
        <v>5005</v>
      </c>
      <c r="B693" s="1" t="s">
        <v>2505</v>
      </c>
      <c r="C693" s="1" t="s">
        <v>1751</v>
      </c>
      <c r="D693" s="1">
        <v>1</v>
      </c>
      <c r="E693" s="1">
        <v>1599</v>
      </c>
      <c r="F693" s="1">
        <v>159.9</v>
      </c>
      <c r="G693" s="1">
        <f t="shared" si="30"/>
        <v>1439.1</v>
      </c>
      <c r="H693" s="1">
        <v>1023</v>
      </c>
      <c r="I693" s="1">
        <f t="shared" si="31"/>
        <v>416.09999999999991</v>
      </c>
      <c r="J693" t="str">
        <f>IF(AND(COUNTIF(Products!A:A,C693)=1,E693=VLOOKUP(C693,Products!A:G,6,FALSE),H693=VLOOKUP(C693,Products!A:G,7,FALSE)),"OK","ERROR")</f>
        <v>OK</v>
      </c>
      <c r="K693" t="str">
        <f t="shared" si="32"/>
        <v>OK</v>
      </c>
    </row>
    <row r="694" spans="1:11">
      <c r="A694" s="1" t="s">
        <v>5006</v>
      </c>
      <c r="B694" s="1" t="s">
        <v>2506</v>
      </c>
      <c r="C694" s="1" t="s">
        <v>1702</v>
      </c>
      <c r="D694" s="1">
        <v>1</v>
      </c>
      <c r="E694" s="1">
        <v>4999</v>
      </c>
      <c r="F694" s="1">
        <v>0</v>
      </c>
      <c r="G694" s="1">
        <f t="shared" si="30"/>
        <v>4999</v>
      </c>
      <c r="H694" s="1">
        <v>3572</v>
      </c>
      <c r="I694" s="1">
        <f t="shared" si="31"/>
        <v>1427</v>
      </c>
      <c r="J694" t="str">
        <f>IF(AND(COUNTIF(Products!A:A,C694)=1,E694=VLOOKUP(C694,Products!A:G,6,FALSE),H694=VLOOKUP(C694,Products!A:G,7,FALSE)),"OK","ERROR")</f>
        <v>OK</v>
      </c>
      <c r="K694" t="str">
        <f t="shared" si="32"/>
        <v>OK</v>
      </c>
    </row>
    <row r="695" spans="1:11">
      <c r="A695" s="1" t="s">
        <v>5007</v>
      </c>
      <c r="B695" s="1" t="s">
        <v>2507</v>
      </c>
      <c r="C695" s="1" t="s">
        <v>1735</v>
      </c>
      <c r="D695" s="1">
        <v>2</v>
      </c>
      <c r="E695" s="1">
        <v>3999</v>
      </c>
      <c r="F695" s="1">
        <v>1199.7</v>
      </c>
      <c r="G695" s="1">
        <f t="shared" si="30"/>
        <v>6798.3</v>
      </c>
      <c r="H695" s="1">
        <v>2895</v>
      </c>
      <c r="I695" s="1">
        <f t="shared" si="31"/>
        <v>1008.3000000000002</v>
      </c>
      <c r="J695" t="str">
        <f>IF(AND(COUNTIF(Products!A:A,C695)=1,E695=VLOOKUP(C695,Products!A:G,6,FALSE),H695=VLOOKUP(C695,Products!A:G,7,FALSE)),"OK","ERROR")</f>
        <v>OK</v>
      </c>
      <c r="K695" t="str">
        <f t="shared" si="32"/>
        <v>OK</v>
      </c>
    </row>
    <row r="696" spans="1:11">
      <c r="A696" s="1" t="s">
        <v>5008</v>
      </c>
      <c r="B696" s="1" t="s">
        <v>2508</v>
      </c>
      <c r="C696" s="1" t="s">
        <v>1753</v>
      </c>
      <c r="D696" s="1">
        <v>1</v>
      </c>
      <c r="E696" s="1">
        <v>799</v>
      </c>
      <c r="F696" s="1">
        <v>0</v>
      </c>
      <c r="G696" s="1">
        <f t="shared" si="30"/>
        <v>799</v>
      </c>
      <c r="H696" s="1">
        <v>445</v>
      </c>
      <c r="I696" s="1">
        <f t="shared" si="31"/>
        <v>354</v>
      </c>
      <c r="J696" t="str">
        <f>IF(AND(COUNTIF(Products!A:A,C696)=1,E696=VLOOKUP(C696,Products!A:G,6,FALSE),H696=VLOOKUP(C696,Products!A:G,7,FALSE)),"OK","ERROR")</f>
        <v>OK</v>
      </c>
      <c r="K696" t="str">
        <f t="shared" si="32"/>
        <v>OK</v>
      </c>
    </row>
    <row r="697" spans="1:11">
      <c r="A697" s="1" t="s">
        <v>5009</v>
      </c>
      <c r="B697" s="1" t="s">
        <v>2509</v>
      </c>
      <c r="C697" s="1" t="s">
        <v>1707</v>
      </c>
      <c r="D697" s="1">
        <v>2</v>
      </c>
      <c r="E697" s="1">
        <v>2499</v>
      </c>
      <c r="F697" s="1">
        <v>249.9</v>
      </c>
      <c r="G697" s="1">
        <f t="shared" si="30"/>
        <v>4748.1000000000004</v>
      </c>
      <c r="H697" s="1">
        <v>1584</v>
      </c>
      <c r="I697" s="1">
        <f t="shared" si="31"/>
        <v>1580.1000000000004</v>
      </c>
      <c r="J697" t="str">
        <f>IF(AND(COUNTIF(Products!A:A,C697)=1,E697=VLOOKUP(C697,Products!A:G,6,FALSE),H697=VLOOKUP(C697,Products!A:G,7,FALSE)),"OK","ERROR")</f>
        <v>OK</v>
      </c>
      <c r="K697" t="str">
        <f t="shared" si="32"/>
        <v>OK</v>
      </c>
    </row>
    <row r="698" spans="1:11">
      <c r="A698" s="1" t="s">
        <v>5010</v>
      </c>
      <c r="B698" s="1" t="s">
        <v>2510</v>
      </c>
      <c r="C698" s="1" t="s">
        <v>1660</v>
      </c>
      <c r="D698" s="1">
        <v>1</v>
      </c>
      <c r="E698" s="1">
        <v>799</v>
      </c>
      <c r="F698" s="1">
        <v>119.85</v>
      </c>
      <c r="G698" s="1">
        <f t="shared" si="30"/>
        <v>679.15</v>
      </c>
      <c r="H698" s="1">
        <v>547</v>
      </c>
      <c r="I698" s="1">
        <f t="shared" si="31"/>
        <v>132.14999999999998</v>
      </c>
      <c r="J698" t="str">
        <f>IF(AND(COUNTIF(Products!A:A,C698)=1,E698=VLOOKUP(C698,Products!A:G,6,FALSE),H698=VLOOKUP(C698,Products!A:G,7,FALSE)),"OK","ERROR")</f>
        <v>OK</v>
      </c>
      <c r="K698" t="str">
        <f t="shared" si="32"/>
        <v>OK</v>
      </c>
    </row>
    <row r="699" spans="1:11">
      <c r="A699" s="1" t="s">
        <v>5011</v>
      </c>
      <c r="B699" s="1" t="s">
        <v>2511</v>
      </c>
      <c r="C699" s="1" t="s">
        <v>1686</v>
      </c>
      <c r="D699" s="1">
        <v>2</v>
      </c>
      <c r="E699" s="1">
        <v>1299</v>
      </c>
      <c r="F699" s="1">
        <v>0</v>
      </c>
      <c r="G699" s="1">
        <f t="shared" si="30"/>
        <v>2598</v>
      </c>
      <c r="H699" s="1">
        <v>881</v>
      </c>
      <c r="I699" s="1">
        <f t="shared" si="31"/>
        <v>836</v>
      </c>
      <c r="J699" t="str">
        <f>IF(AND(COUNTIF(Products!A:A,C699)=1,E699=VLOOKUP(C699,Products!A:G,6,FALSE),H699=VLOOKUP(C699,Products!A:G,7,FALSE)),"OK","ERROR")</f>
        <v>OK</v>
      </c>
      <c r="K699" t="str">
        <f t="shared" si="32"/>
        <v>OK</v>
      </c>
    </row>
    <row r="700" spans="1:11">
      <c r="A700" s="1" t="s">
        <v>5012</v>
      </c>
      <c r="B700" s="1" t="s">
        <v>2512</v>
      </c>
      <c r="C700" s="1" t="s">
        <v>1748</v>
      </c>
      <c r="D700" s="1">
        <v>2</v>
      </c>
      <c r="E700" s="1">
        <v>299</v>
      </c>
      <c r="F700" s="1">
        <v>119.6</v>
      </c>
      <c r="G700" s="1">
        <f t="shared" si="30"/>
        <v>478.4</v>
      </c>
      <c r="H700" s="1">
        <v>170</v>
      </c>
      <c r="I700" s="1">
        <f t="shared" si="31"/>
        <v>138.39999999999998</v>
      </c>
      <c r="J700" t="str">
        <f>IF(AND(COUNTIF(Products!A:A,C700)=1,E700=VLOOKUP(C700,Products!A:G,6,FALSE),H700=VLOOKUP(C700,Products!A:G,7,FALSE)),"OK","ERROR")</f>
        <v>OK</v>
      </c>
      <c r="K700" t="str">
        <f t="shared" si="32"/>
        <v>OK</v>
      </c>
    </row>
    <row r="701" spans="1:11">
      <c r="A701" s="1" t="s">
        <v>5013</v>
      </c>
      <c r="B701" s="1" t="s">
        <v>2513</v>
      </c>
      <c r="C701" s="1" t="s">
        <v>1719</v>
      </c>
      <c r="D701" s="1">
        <v>2</v>
      </c>
      <c r="E701" s="1">
        <v>399</v>
      </c>
      <c r="F701" s="1">
        <v>159.6</v>
      </c>
      <c r="G701" s="1">
        <f t="shared" si="30"/>
        <v>638.4</v>
      </c>
      <c r="H701" s="1">
        <v>248</v>
      </c>
      <c r="I701" s="1">
        <f t="shared" si="31"/>
        <v>142.39999999999998</v>
      </c>
      <c r="J701" t="str">
        <f>IF(AND(COUNTIF(Products!A:A,C701)=1,E701=VLOOKUP(C701,Products!A:G,6,FALSE),H701=VLOOKUP(C701,Products!A:G,7,FALSE)),"OK","ERROR")</f>
        <v>OK</v>
      </c>
      <c r="K701" t="str">
        <f t="shared" si="32"/>
        <v>OK</v>
      </c>
    </row>
    <row r="702" spans="1:11">
      <c r="A702" s="1" t="s">
        <v>5014</v>
      </c>
      <c r="B702" s="1" t="s">
        <v>2514</v>
      </c>
      <c r="C702" s="1" t="s">
        <v>1743</v>
      </c>
      <c r="D702" s="1">
        <v>3</v>
      </c>
      <c r="E702" s="1">
        <v>299</v>
      </c>
      <c r="F702" s="1">
        <v>0</v>
      </c>
      <c r="G702" s="1">
        <f t="shared" si="30"/>
        <v>897</v>
      </c>
      <c r="H702" s="1">
        <v>188</v>
      </c>
      <c r="I702" s="1">
        <f t="shared" si="31"/>
        <v>333</v>
      </c>
      <c r="J702" t="str">
        <f>IF(AND(COUNTIF(Products!A:A,C702)=1,E702=VLOOKUP(C702,Products!A:G,6,FALSE),H702=VLOOKUP(C702,Products!A:G,7,FALSE)),"OK","ERROR")</f>
        <v>OK</v>
      </c>
      <c r="K702" t="str">
        <f t="shared" si="32"/>
        <v>OK</v>
      </c>
    </row>
    <row r="703" spans="1:11">
      <c r="A703" s="1" t="s">
        <v>5015</v>
      </c>
      <c r="B703" s="1" t="s">
        <v>2515</v>
      </c>
      <c r="C703" s="1" t="s">
        <v>1709</v>
      </c>
      <c r="D703" s="1">
        <v>2</v>
      </c>
      <c r="E703" s="1">
        <v>799</v>
      </c>
      <c r="F703" s="1">
        <v>79.900000000000006</v>
      </c>
      <c r="G703" s="1">
        <f t="shared" si="30"/>
        <v>1518.1</v>
      </c>
      <c r="H703" s="1">
        <v>566</v>
      </c>
      <c r="I703" s="1">
        <f t="shared" si="31"/>
        <v>386.09999999999991</v>
      </c>
      <c r="J703" t="str">
        <f>IF(AND(COUNTIF(Products!A:A,C703)=1,E703=VLOOKUP(C703,Products!A:G,6,FALSE),H703=VLOOKUP(C703,Products!A:G,7,FALSE)),"OK","ERROR")</f>
        <v>OK</v>
      </c>
      <c r="K703" t="str">
        <f t="shared" si="32"/>
        <v>OK</v>
      </c>
    </row>
    <row r="704" spans="1:11">
      <c r="A704" s="1" t="s">
        <v>5016</v>
      </c>
      <c r="B704" s="1" t="s">
        <v>2516</v>
      </c>
      <c r="C704" s="1" t="s">
        <v>1736</v>
      </c>
      <c r="D704" s="1">
        <v>1</v>
      </c>
      <c r="E704" s="1">
        <v>2499</v>
      </c>
      <c r="F704" s="1">
        <v>374.85</v>
      </c>
      <c r="G704" s="1">
        <f t="shared" si="30"/>
        <v>2124.15</v>
      </c>
      <c r="H704" s="1">
        <v>1946</v>
      </c>
      <c r="I704" s="1">
        <f t="shared" si="31"/>
        <v>178.15000000000009</v>
      </c>
      <c r="J704" t="str">
        <f>IF(AND(COUNTIF(Products!A:A,C704)=1,E704=VLOOKUP(C704,Products!A:G,6,FALSE),H704=VLOOKUP(C704,Products!A:G,7,FALSE)),"OK","ERROR")</f>
        <v>OK</v>
      </c>
      <c r="K704" t="str">
        <f t="shared" si="32"/>
        <v>OK</v>
      </c>
    </row>
    <row r="705" spans="1:11">
      <c r="A705" s="1" t="s">
        <v>5017</v>
      </c>
      <c r="B705" s="1" t="s">
        <v>2517</v>
      </c>
      <c r="C705" s="1" t="s">
        <v>1666</v>
      </c>
      <c r="D705" s="1">
        <v>2</v>
      </c>
      <c r="E705" s="1">
        <v>399</v>
      </c>
      <c r="F705" s="1">
        <v>0</v>
      </c>
      <c r="G705" s="1">
        <f t="shared" si="30"/>
        <v>798</v>
      </c>
      <c r="H705" s="1">
        <v>307</v>
      </c>
      <c r="I705" s="1">
        <f t="shared" si="31"/>
        <v>184</v>
      </c>
      <c r="J705" t="str">
        <f>IF(AND(COUNTIF(Products!A:A,C705)=1,E705=VLOOKUP(C705,Products!A:G,6,FALSE),H705=VLOOKUP(C705,Products!A:G,7,FALSE)),"OK","ERROR")</f>
        <v>OK</v>
      </c>
      <c r="K705" t="str">
        <f t="shared" si="32"/>
        <v>OK</v>
      </c>
    </row>
    <row r="706" spans="1:11">
      <c r="A706" s="1" t="s">
        <v>5018</v>
      </c>
      <c r="B706" s="1" t="s">
        <v>2518</v>
      </c>
      <c r="C706" s="1" t="s">
        <v>1779</v>
      </c>
      <c r="D706" s="1">
        <v>3</v>
      </c>
      <c r="E706" s="1">
        <v>999</v>
      </c>
      <c r="F706" s="1">
        <v>0</v>
      </c>
      <c r="G706" s="1">
        <f t="shared" si="30"/>
        <v>2997</v>
      </c>
      <c r="H706" s="1">
        <v>809</v>
      </c>
      <c r="I706" s="1">
        <f t="shared" si="31"/>
        <v>570</v>
      </c>
      <c r="J706" t="str">
        <f>IF(AND(COUNTIF(Products!A:A,C706)=1,E706=VLOOKUP(C706,Products!A:G,6,FALSE),H706=VLOOKUP(C706,Products!A:G,7,FALSE)),"OK","ERROR")</f>
        <v>OK</v>
      </c>
      <c r="K706" t="str">
        <f t="shared" si="32"/>
        <v>OK</v>
      </c>
    </row>
    <row r="707" spans="1:11">
      <c r="A707" s="1" t="s">
        <v>5019</v>
      </c>
      <c r="B707" s="1" t="s">
        <v>2519</v>
      </c>
      <c r="C707" s="1" t="s">
        <v>1668</v>
      </c>
      <c r="D707" s="1">
        <v>2</v>
      </c>
      <c r="E707" s="1">
        <v>8999</v>
      </c>
      <c r="F707" s="1">
        <v>1799.8</v>
      </c>
      <c r="G707" s="1">
        <f t="shared" ref="G707:G770" si="33">IFERROR(D707*E707-F707,0)</f>
        <v>16198.2</v>
      </c>
      <c r="H707" s="1">
        <v>5059</v>
      </c>
      <c r="I707" s="1">
        <f t="shared" ref="I707:I770" si="34">G707-(D707*H707)</f>
        <v>6080.2000000000007</v>
      </c>
      <c r="J707" t="str">
        <f>IF(AND(COUNTIF(Products!A:A,C707)=1,E707=VLOOKUP(C707,Products!A:G,6,FALSE),H707=VLOOKUP(C707,Products!A:G,7,FALSE)),"OK","ERROR")</f>
        <v>OK</v>
      </c>
      <c r="K707" t="str">
        <f t="shared" ref="K707:K770" si="35">IF(I707=G707-(D707*H707),"OK","ERROR")</f>
        <v>OK</v>
      </c>
    </row>
    <row r="708" spans="1:11">
      <c r="A708" s="1" t="s">
        <v>5020</v>
      </c>
      <c r="B708" s="1" t="s">
        <v>2520</v>
      </c>
      <c r="C708" s="1" t="s">
        <v>1754</v>
      </c>
      <c r="D708" s="1">
        <v>3</v>
      </c>
      <c r="E708" s="1">
        <v>399</v>
      </c>
      <c r="F708" s="1">
        <v>179.55</v>
      </c>
      <c r="G708" s="1">
        <f t="shared" si="33"/>
        <v>1017.45</v>
      </c>
      <c r="H708" s="1">
        <v>252</v>
      </c>
      <c r="I708" s="1">
        <f t="shared" si="34"/>
        <v>261.45000000000005</v>
      </c>
      <c r="J708" t="str">
        <f>IF(AND(COUNTIF(Products!A:A,C708)=1,E708=VLOOKUP(C708,Products!A:G,6,FALSE),H708=VLOOKUP(C708,Products!A:G,7,FALSE)),"OK","ERROR")</f>
        <v>OK</v>
      </c>
      <c r="K708" t="str">
        <f t="shared" si="35"/>
        <v>OK</v>
      </c>
    </row>
    <row r="709" spans="1:11">
      <c r="A709" s="1" t="s">
        <v>5021</v>
      </c>
      <c r="B709" s="1" t="s">
        <v>2521</v>
      </c>
      <c r="C709" s="1" t="s">
        <v>1676</v>
      </c>
      <c r="D709" s="1">
        <v>2</v>
      </c>
      <c r="E709" s="1">
        <v>299</v>
      </c>
      <c r="F709" s="1">
        <v>0</v>
      </c>
      <c r="G709" s="1">
        <f t="shared" si="33"/>
        <v>598</v>
      </c>
      <c r="H709" s="1">
        <v>197</v>
      </c>
      <c r="I709" s="1">
        <f t="shared" si="34"/>
        <v>204</v>
      </c>
      <c r="J709" t="str">
        <f>IF(AND(COUNTIF(Products!A:A,C709)=1,E709=VLOOKUP(C709,Products!A:G,6,FALSE),H709=VLOOKUP(C709,Products!A:G,7,FALSE)),"OK","ERROR")</f>
        <v>OK</v>
      </c>
      <c r="K709" t="str">
        <f t="shared" si="35"/>
        <v>OK</v>
      </c>
    </row>
    <row r="710" spans="1:11">
      <c r="A710" s="1" t="s">
        <v>5022</v>
      </c>
      <c r="B710" s="1" t="s">
        <v>2522</v>
      </c>
      <c r="C710" s="1" t="s">
        <v>1754</v>
      </c>
      <c r="D710" s="1">
        <v>4</v>
      </c>
      <c r="E710" s="1">
        <v>399</v>
      </c>
      <c r="F710" s="1">
        <v>159.6</v>
      </c>
      <c r="G710" s="1">
        <f t="shared" si="33"/>
        <v>1436.4</v>
      </c>
      <c r="H710" s="1">
        <v>252</v>
      </c>
      <c r="I710" s="1">
        <f t="shared" si="34"/>
        <v>428.40000000000009</v>
      </c>
      <c r="J710" t="str">
        <f>IF(AND(COUNTIF(Products!A:A,C710)=1,E710=VLOOKUP(C710,Products!A:G,6,FALSE),H710=VLOOKUP(C710,Products!A:G,7,FALSE)),"OK","ERROR")</f>
        <v>OK</v>
      </c>
      <c r="K710" t="str">
        <f t="shared" si="35"/>
        <v>OK</v>
      </c>
    </row>
    <row r="711" spans="1:11">
      <c r="A711" s="1" t="s">
        <v>5023</v>
      </c>
      <c r="B711" s="1" t="s">
        <v>2523</v>
      </c>
      <c r="C711" s="1" t="s">
        <v>1783</v>
      </c>
      <c r="D711" s="1">
        <v>1</v>
      </c>
      <c r="E711" s="1">
        <v>799</v>
      </c>
      <c r="F711" s="1">
        <v>0</v>
      </c>
      <c r="G711" s="1">
        <f t="shared" si="33"/>
        <v>799</v>
      </c>
      <c r="H711" s="1">
        <v>560</v>
      </c>
      <c r="I711" s="1">
        <f t="shared" si="34"/>
        <v>239</v>
      </c>
      <c r="J711" t="str">
        <f>IF(AND(COUNTIF(Products!A:A,C711)=1,E711=VLOOKUP(C711,Products!A:G,6,FALSE),H711=VLOOKUP(C711,Products!A:G,7,FALSE)),"OK","ERROR")</f>
        <v>OK</v>
      </c>
      <c r="K711" t="str">
        <f t="shared" si="35"/>
        <v>OK</v>
      </c>
    </row>
    <row r="712" spans="1:11">
      <c r="A712" s="1" t="s">
        <v>5024</v>
      </c>
      <c r="B712" s="1" t="s">
        <v>2524</v>
      </c>
      <c r="C712" s="1" t="s">
        <v>1759</v>
      </c>
      <c r="D712" s="1">
        <v>1</v>
      </c>
      <c r="E712" s="1">
        <v>2499</v>
      </c>
      <c r="F712" s="1">
        <v>0</v>
      </c>
      <c r="G712" s="1">
        <f t="shared" si="33"/>
        <v>2499</v>
      </c>
      <c r="H712" s="1">
        <v>1430</v>
      </c>
      <c r="I712" s="1">
        <f t="shared" si="34"/>
        <v>1069</v>
      </c>
      <c r="J712" t="str">
        <f>IF(AND(COUNTIF(Products!A:A,C712)=1,E712=VLOOKUP(C712,Products!A:G,6,FALSE),H712=VLOOKUP(C712,Products!A:G,7,FALSE)),"OK","ERROR")</f>
        <v>OK</v>
      </c>
      <c r="K712" t="str">
        <f t="shared" si="35"/>
        <v>OK</v>
      </c>
    </row>
    <row r="713" spans="1:11">
      <c r="A713" s="1" t="s">
        <v>5025</v>
      </c>
      <c r="B713" s="1" t="s">
        <v>2525</v>
      </c>
      <c r="C713" s="1" t="s">
        <v>1787</v>
      </c>
      <c r="D713" s="1">
        <v>3</v>
      </c>
      <c r="E713" s="1">
        <v>8999</v>
      </c>
      <c r="F713" s="1">
        <v>6749.25</v>
      </c>
      <c r="G713" s="1">
        <f t="shared" si="33"/>
        <v>20247.75</v>
      </c>
      <c r="H713" s="1">
        <v>5811</v>
      </c>
      <c r="I713" s="1">
        <f t="shared" si="34"/>
        <v>2814.75</v>
      </c>
      <c r="J713" t="str">
        <f>IF(AND(COUNTIF(Products!A:A,C713)=1,E713=VLOOKUP(C713,Products!A:G,6,FALSE),H713=VLOOKUP(C713,Products!A:G,7,FALSE)),"OK","ERROR")</f>
        <v>OK</v>
      </c>
      <c r="K713" t="str">
        <f t="shared" si="35"/>
        <v>OK</v>
      </c>
    </row>
    <row r="714" spans="1:11">
      <c r="A714" s="1" t="s">
        <v>5026</v>
      </c>
      <c r="B714" s="1" t="s">
        <v>2526</v>
      </c>
      <c r="C714" s="1" t="s">
        <v>1688</v>
      </c>
      <c r="D714" s="1">
        <v>1</v>
      </c>
      <c r="E714" s="1">
        <v>999</v>
      </c>
      <c r="F714" s="1">
        <v>49.95</v>
      </c>
      <c r="G714" s="1">
        <f t="shared" si="33"/>
        <v>949.05</v>
      </c>
      <c r="H714" s="1">
        <v>813</v>
      </c>
      <c r="I714" s="1">
        <f t="shared" si="34"/>
        <v>136.04999999999995</v>
      </c>
      <c r="J714" t="str">
        <f>IF(AND(COUNTIF(Products!A:A,C714)=1,E714=VLOOKUP(C714,Products!A:G,6,FALSE),H714=VLOOKUP(C714,Products!A:G,7,FALSE)),"OK","ERROR")</f>
        <v>OK</v>
      </c>
      <c r="K714" t="str">
        <f t="shared" si="35"/>
        <v>OK</v>
      </c>
    </row>
    <row r="715" spans="1:11">
      <c r="A715" s="1" t="s">
        <v>5027</v>
      </c>
      <c r="B715" s="1" t="s">
        <v>2527</v>
      </c>
      <c r="C715" s="1" t="s">
        <v>1738</v>
      </c>
      <c r="D715" s="1">
        <v>4</v>
      </c>
      <c r="E715" s="1">
        <v>599</v>
      </c>
      <c r="F715" s="1">
        <v>119.8</v>
      </c>
      <c r="G715" s="1">
        <f t="shared" si="33"/>
        <v>2276.1999999999998</v>
      </c>
      <c r="H715" s="1">
        <v>443</v>
      </c>
      <c r="I715" s="1">
        <f t="shared" si="34"/>
        <v>504.19999999999982</v>
      </c>
      <c r="J715" t="str">
        <f>IF(AND(COUNTIF(Products!A:A,C715)=1,E715=VLOOKUP(C715,Products!A:G,6,FALSE),H715=VLOOKUP(C715,Products!A:G,7,FALSE)),"OK","ERROR")</f>
        <v>OK</v>
      </c>
      <c r="K715" t="str">
        <f t="shared" si="35"/>
        <v>OK</v>
      </c>
    </row>
    <row r="716" spans="1:11">
      <c r="A716" s="1" t="s">
        <v>5028</v>
      </c>
      <c r="B716" s="1" t="s">
        <v>2528</v>
      </c>
      <c r="C716" s="1" t="s">
        <v>1728</v>
      </c>
      <c r="D716" s="1">
        <v>1</v>
      </c>
      <c r="E716" s="1">
        <v>4999</v>
      </c>
      <c r="F716" s="1">
        <v>499.9</v>
      </c>
      <c r="G716" s="1">
        <f t="shared" si="33"/>
        <v>4499.1000000000004</v>
      </c>
      <c r="H716" s="1">
        <v>3040</v>
      </c>
      <c r="I716" s="1">
        <f t="shared" si="34"/>
        <v>1459.1000000000004</v>
      </c>
      <c r="J716" t="str">
        <f>IF(AND(COUNTIF(Products!A:A,C716)=1,E716=VLOOKUP(C716,Products!A:G,6,FALSE),H716=VLOOKUP(C716,Products!A:G,7,FALSE)),"OK","ERROR")</f>
        <v>OK</v>
      </c>
      <c r="K716" t="str">
        <f t="shared" si="35"/>
        <v>OK</v>
      </c>
    </row>
    <row r="717" spans="1:11">
      <c r="A717" s="1" t="s">
        <v>5029</v>
      </c>
      <c r="B717" s="1" t="s">
        <v>2529</v>
      </c>
      <c r="C717" s="1" t="s">
        <v>1774</v>
      </c>
      <c r="D717" s="1">
        <v>1</v>
      </c>
      <c r="E717" s="1">
        <v>499</v>
      </c>
      <c r="F717" s="1">
        <v>49.9</v>
      </c>
      <c r="G717" s="1">
        <f t="shared" si="33"/>
        <v>449.1</v>
      </c>
      <c r="H717" s="1">
        <v>280</v>
      </c>
      <c r="I717" s="1">
        <f t="shared" si="34"/>
        <v>169.10000000000002</v>
      </c>
      <c r="J717" t="str">
        <f>IF(AND(COUNTIF(Products!A:A,C717)=1,E717=VLOOKUP(C717,Products!A:G,6,FALSE),H717=VLOOKUP(C717,Products!A:G,7,FALSE)),"OK","ERROR")</f>
        <v>OK</v>
      </c>
      <c r="K717" t="str">
        <f t="shared" si="35"/>
        <v>OK</v>
      </c>
    </row>
    <row r="718" spans="1:11">
      <c r="A718" s="1" t="s">
        <v>5030</v>
      </c>
      <c r="B718" s="1" t="s">
        <v>2530</v>
      </c>
      <c r="C718" s="1" t="s">
        <v>1707</v>
      </c>
      <c r="D718" s="1">
        <v>2</v>
      </c>
      <c r="E718" s="1">
        <v>2499</v>
      </c>
      <c r="F718" s="1">
        <v>0</v>
      </c>
      <c r="G718" s="1">
        <f t="shared" si="33"/>
        <v>4998</v>
      </c>
      <c r="H718" s="1">
        <v>1584</v>
      </c>
      <c r="I718" s="1">
        <f t="shared" si="34"/>
        <v>1830</v>
      </c>
      <c r="J718" t="str">
        <f>IF(AND(COUNTIF(Products!A:A,C718)=1,E718=VLOOKUP(C718,Products!A:G,6,FALSE),H718=VLOOKUP(C718,Products!A:G,7,FALSE)),"OK","ERROR")</f>
        <v>OK</v>
      </c>
      <c r="K718" t="str">
        <f t="shared" si="35"/>
        <v>OK</v>
      </c>
    </row>
    <row r="719" spans="1:11">
      <c r="A719" s="1" t="s">
        <v>5031</v>
      </c>
      <c r="B719" s="1" t="s">
        <v>2531</v>
      </c>
      <c r="C719" s="1" t="s">
        <v>1794</v>
      </c>
      <c r="D719" s="1">
        <v>4</v>
      </c>
      <c r="E719" s="1">
        <v>299</v>
      </c>
      <c r="F719" s="1">
        <v>0</v>
      </c>
      <c r="G719" s="1">
        <f t="shared" si="33"/>
        <v>1196</v>
      </c>
      <c r="H719" s="1">
        <v>168</v>
      </c>
      <c r="I719" s="1">
        <f t="shared" si="34"/>
        <v>524</v>
      </c>
      <c r="J719" t="str">
        <f>IF(AND(COUNTIF(Products!A:A,C719)=1,E719=VLOOKUP(C719,Products!A:G,6,FALSE),H719=VLOOKUP(C719,Products!A:G,7,FALSE)),"OK","ERROR")</f>
        <v>OK</v>
      </c>
      <c r="K719" t="str">
        <f t="shared" si="35"/>
        <v>OK</v>
      </c>
    </row>
    <row r="720" spans="1:11">
      <c r="A720" s="1" t="s">
        <v>5032</v>
      </c>
      <c r="B720" s="1" t="s">
        <v>2532</v>
      </c>
      <c r="C720" s="1" t="s">
        <v>1701</v>
      </c>
      <c r="D720" s="1">
        <v>1</v>
      </c>
      <c r="E720" s="1">
        <v>1299</v>
      </c>
      <c r="F720" s="1">
        <v>64.95</v>
      </c>
      <c r="G720" s="1">
        <f t="shared" si="33"/>
        <v>1234.05</v>
      </c>
      <c r="H720" s="1">
        <v>969</v>
      </c>
      <c r="I720" s="1">
        <f t="shared" si="34"/>
        <v>265.04999999999995</v>
      </c>
      <c r="J720" t="str">
        <f>IF(AND(COUNTIF(Products!A:A,C720)=1,E720=VLOOKUP(C720,Products!A:G,6,FALSE),H720=VLOOKUP(C720,Products!A:G,7,FALSE)),"OK","ERROR")</f>
        <v>OK</v>
      </c>
      <c r="K720" t="str">
        <f t="shared" si="35"/>
        <v>OK</v>
      </c>
    </row>
    <row r="721" spans="1:11">
      <c r="A721" s="1" t="s">
        <v>5033</v>
      </c>
      <c r="B721" s="1" t="s">
        <v>2533</v>
      </c>
      <c r="C721" s="1" t="s">
        <v>1753</v>
      </c>
      <c r="D721" s="1">
        <v>4</v>
      </c>
      <c r="E721" s="1">
        <v>799</v>
      </c>
      <c r="F721" s="1">
        <v>319.60000000000002</v>
      </c>
      <c r="G721" s="1">
        <f t="shared" si="33"/>
        <v>2876.4</v>
      </c>
      <c r="H721" s="1">
        <v>445</v>
      </c>
      <c r="I721" s="1">
        <f t="shared" si="34"/>
        <v>1096.4000000000001</v>
      </c>
      <c r="J721" t="str">
        <f>IF(AND(COUNTIF(Products!A:A,C721)=1,E721=VLOOKUP(C721,Products!A:G,6,FALSE),H721=VLOOKUP(C721,Products!A:G,7,FALSE)),"OK","ERROR")</f>
        <v>OK</v>
      </c>
      <c r="K721" t="str">
        <f t="shared" si="35"/>
        <v>OK</v>
      </c>
    </row>
    <row r="722" spans="1:11">
      <c r="A722" s="1" t="s">
        <v>5034</v>
      </c>
      <c r="B722" s="1" t="s">
        <v>2534</v>
      </c>
      <c r="C722" s="1" t="s">
        <v>1769</v>
      </c>
      <c r="D722" s="1">
        <v>1</v>
      </c>
      <c r="E722" s="1">
        <v>3999</v>
      </c>
      <c r="F722" s="1">
        <v>399.9</v>
      </c>
      <c r="G722" s="1">
        <f t="shared" si="33"/>
        <v>3599.1</v>
      </c>
      <c r="H722" s="1">
        <v>2547</v>
      </c>
      <c r="I722" s="1">
        <f t="shared" si="34"/>
        <v>1052.0999999999999</v>
      </c>
      <c r="J722" t="str">
        <f>IF(AND(COUNTIF(Products!A:A,C722)=1,E722=VLOOKUP(C722,Products!A:G,6,FALSE),H722=VLOOKUP(C722,Products!A:G,7,FALSE)),"OK","ERROR")</f>
        <v>OK</v>
      </c>
      <c r="K722" t="str">
        <f t="shared" si="35"/>
        <v>OK</v>
      </c>
    </row>
    <row r="723" spans="1:11">
      <c r="A723" s="1" t="s">
        <v>5035</v>
      </c>
      <c r="B723" s="1" t="s">
        <v>2535</v>
      </c>
      <c r="C723" s="1" t="s">
        <v>1766</v>
      </c>
      <c r="D723" s="1">
        <v>2</v>
      </c>
      <c r="E723" s="1">
        <v>2999</v>
      </c>
      <c r="F723" s="1">
        <v>0</v>
      </c>
      <c r="G723" s="1">
        <f t="shared" si="33"/>
        <v>5998</v>
      </c>
      <c r="H723" s="1">
        <v>1870</v>
      </c>
      <c r="I723" s="1">
        <f t="shared" si="34"/>
        <v>2258</v>
      </c>
      <c r="J723" t="str">
        <f>IF(AND(COUNTIF(Products!A:A,C723)=1,E723=VLOOKUP(C723,Products!A:G,6,FALSE),H723=VLOOKUP(C723,Products!A:G,7,FALSE)),"OK","ERROR")</f>
        <v>OK</v>
      </c>
      <c r="K723" t="str">
        <f t="shared" si="35"/>
        <v>OK</v>
      </c>
    </row>
    <row r="724" spans="1:11">
      <c r="A724" s="1" t="s">
        <v>5036</v>
      </c>
      <c r="B724" s="1" t="s">
        <v>2536</v>
      </c>
      <c r="C724" s="1" t="s">
        <v>1730</v>
      </c>
      <c r="D724" s="1">
        <v>2</v>
      </c>
      <c r="E724" s="1">
        <v>1999</v>
      </c>
      <c r="F724" s="1">
        <v>399.8</v>
      </c>
      <c r="G724" s="1">
        <f t="shared" si="33"/>
        <v>3598.2</v>
      </c>
      <c r="H724" s="1">
        <v>1398</v>
      </c>
      <c r="I724" s="1">
        <f t="shared" si="34"/>
        <v>802.19999999999982</v>
      </c>
      <c r="J724" t="str">
        <f>IF(AND(COUNTIF(Products!A:A,C724)=1,E724=VLOOKUP(C724,Products!A:G,6,FALSE),H724=VLOOKUP(C724,Products!A:G,7,FALSE)),"OK","ERROR")</f>
        <v>OK</v>
      </c>
      <c r="K724" t="str">
        <f t="shared" si="35"/>
        <v>OK</v>
      </c>
    </row>
    <row r="725" spans="1:11">
      <c r="A725" s="1" t="s">
        <v>5037</v>
      </c>
      <c r="B725" s="1" t="s">
        <v>2537</v>
      </c>
      <c r="C725" s="1" t="s">
        <v>1722</v>
      </c>
      <c r="D725" s="1">
        <v>2</v>
      </c>
      <c r="E725" s="1">
        <v>399</v>
      </c>
      <c r="F725" s="1">
        <v>119.7</v>
      </c>
      <c r="G725" s="1">
        <f t="shared" si="33"/>
        <v>678.3</v>
      </c>
      <c r="H725" s="1">
        <v>315</v>
      </c>
      <c r="I725" s="1">
        <f t="shared" si="34"/>
        <v>48.299999999999955</v>
      </c>
      <c r="J725" t="str">
        <f>IF(AND(COUNTIF(Products!A:A,C725)=1,E725=VLOOKUP(C725,Products!A:G,6,FALSE),H725=VLOOKUP(C725,Products!A:G,7,FALSE)),"OK","ERROR")</f>
        <v>OK</v>
      </c>
      <c r="K725" t="str">
        <f t="shared" si="35"/>
        <v>OK</v>
      </c>
    </row>
    <row r="726" spans="1:11">
      <c r="A726" s="1" t="s">
        <v>5038</v>
      </c>
      <c r="B726" s="1" t="s">
        <v>2538</v>
      </c>
      <c r="C726" s="1" t="s">
        <v>1771</v>
      </c>
      <c r="D726" s="1">
        <v>2</v>
      </c>
      <c r="E726" s="1">
        <v>399</v>
      </c>
      <c r="F726" s="1">
        <v>0</v>
      </c>
      <c r="G726" s="1">
        <f t="shared" si="33"/>
        <v>798</v>
      </c>
      <c r="H726" s="1">
        <v>257</v>
      </c>
      <c r="I726" s="1">
        <f t="shared" si="34"/>
        <v>284</v>
      </c>
      <c r="J726" t="str">
        <f>IF(AND(COUNTIF(Products!A:A,C726)=1,E726=VLOOKUP(C726,Products!A:G,6,FALSE),H726=VLOOKUP(C726,Products!A:G,7,FALSE)),"OK","ERROR")</f>
        <v>OK</v>
      </c>
      <c r="K726" t="str">
        <f t="shared" si="35"/>
        <v>OK</v>
      </c>
    </row>
    <row r="727" spans="1:11">
      <c r="A727" s="1" t="s">
        <v>5039</v>
      </c>
      <c r="B727" s="1" t="s">
        <v>2539</v>
      </c>
      <c r="C727" s="1" t="s">
        <v>1660</v>
      </c>
      <c r="D727" s="1">
        <v>3</v>
      </c>
      <c r="E727" s="1">
        <v>799</v>
      </c>
      <c r="F727" s="1">
        <v>0</v>
      </c>
      <c r="G727" s="1">
        <f t="shared" si="33"/>
        <v>2397</v>
      </c>
      <c r="H727" s="1">
        <v>547</v>
      </c>
      <c r="I727" s="1">
        <f t="shared" si="34"/>
        <v>756</v>
      </c>
      <c r="J727" t="str">
        <f>IF(AND(COUNTIF(Products!A:A,C727)=1,E727=VLOOKUP(C727,Products!A:G,6,FALSE),H727=VLOOKUP(C727,Products!A:G,7,FALSE)),"OK","ERROR")</f>
        <v>OK</v>
      </c>
      <c r="K727" t="str">
        <f t="shared" si="35"/>
        <v>OK</v>
      </c>
    </row>
    <row r="728" spans="1:11">
      <c r="A728" s="1" t="s">
        <v>5040</v>
      </c>
      <c r="B728" s="1" t="s">
        <v>2540</v>
      </c>
      <c r="C728" s="1" t="s">
        <v>1769</v>
      </c>
      <c r="D728" s="1">
        <v>3</v>
      </c>
      <c r="E728" s="1">
        <v>3999</v>
      </c>
      <c r="F728" s="1">
        <v>1799.55</v>
      </c>
      <c r="G728" s="1">
        <f t="shared" si="33"/>
        <v>10197.450000000001</v>
      </c>
      <c r="H728" s="1">
        <v>2547</v>
      </c>
      <c r="I728" s="1">
        <f t="shared" si="34"/>
        <v>2556.4500000000007</v>
      </c>
      <c r="J728" t="str">
        <f>IF(AND(COUNTIF(Products!A:A,C728)=1,E728=VLOOKUP(C728,Products!A:G,6,FALSE),H728=VLOOKUP(C728,Products!A:G,7,FALSE)),"OK","ERROR")</f>
        <v>OK</v>
      </c>
      <c r="K728" t="str">
        <f t="shared" si="35"/>
        <v>OK</v>
      </c>
    </row>
    <row r="729" spans="1:11">
      <c r="A729" s="1" t="s">
        <v>5041</v>
      </c>
      <c r="B729" s="1" t="s">
        <v>2541</v>
      </c>
      <c r="C729" s="1" t="s">
        <v>1700</v>
      </c>
      <c r="D729" s="1">
        <v>2</v>
      </c>
      <c r="E729" s="1">
        <v>8999</v>
      </c>
      <c r="F729" s="1">
        <v>2699.7</v>
      </c>
      <c r="G729" s="1">
        <f t="shared" si="33"/>
        <v>15298.3</v>
      </c>
      <c r="H729" s="1">
        <v>6419</v>
      </c>
      <c r="I729" s="1">
        <f t="shared" si="34"/>
        <v>2460.2999999999993</v>
      </c>
      <c r="J729" t="str">
        <f>IF(AND(COUNTIF(Products!A:A,C729)=1,E729=VLOOKUP(C729,Products!A:G,6,FALSE),H729=VLOOKUP(C729,Products!A:G,7,FALSE)),"OK","ERROR")</f>
        <v>OK</v>
      </c>
      <c r="K729" t="str">
        <f t="shared" si="35"/>
        <v>OK</v>
      </c>
    </row>
    <row r="730" spans="1:11">
      <c r="A730" s="1" t="s">
        <v>5042</v>
      </c>
      <c r="B730" s="1" t="s">
        <v>2542</v>
      </c>
      <c r="C730" s="1" t="s">
        <v>1716</v>
      </c>
      <c r="D730" s="1">
        <v>2</v>
      </c>
      <c r="E730" s="1">
        <v>2999</v>
      </c>
      <c r="F730" s="1">
        <v>0</v>
      </c>
      <c r="G730" s="1">
        <f t="shared" si="33"/>
        <v>5998</v>
      </c>
      <c r="H730" s="1">
        <v>2406</v>
      </c>
      <c r="I730" s="1">
        <f t="shared" si="34"/>
        <v>1186</v>
      </c>
      <c r="J730" t="str">
        <f>IF(AND(COUNTIF(Products!A:A,C730)=1,E730=VLOOKUP(C730,Products!A:G,6,FALSE),H730=VLOOKUP(C730,Products!A:G,7,FALSE)),"OK","ERROR")</f>
        <v>OK</v>
      </c>
      <c r="K730" t="str">
        <f t="shared" si="35"/>
        <v>OK</v>
      </c>
    </row>
    <row r="731" spans="1:11">
      <c r="A731" s="1" t="s">
        <v>5043</v>
      </c>
      <c r="B731" s="1" t="s">
        <v>2543</v>
      </c>
      <c r="C731" s="1" t="s">
        <v>1779</v>
      </c>
      <c r="D731" s="1">
        <v>4</v>
      </c>
      <c r="E731" s="1">
        <v>999</v>
      </c>
      <c r="F731" s="1">
        <v>799.2</v>
      </c>
      <c r="G731" s="1">
        <f t="shared" si="33"/>
        <v>3196.8</v>
      </c>
      <c r="H731" s="1">
        <v>809</v>
      </c>
      <c r="I731" s="1">
        <f t="shared" si="34"/>
        <v>-39.199999999999818</v>
      </c>
      <c r="J731" t="str">
        <f>IF(AND(COUNTIF(Products!A:A,C731)=1,E731=VLOOKUP(C731,Products!A:G,6,FALSE),H731=VLOOKUP(C731,Products!A:G,7,FALSE)),"OK","ERROR")</f>
        <v>OK</v>
      </c>
      <c r="K731" t="str">
        <f t="shared" si="35"/>
        <v>OK</v>
      </c>
    </row>
    <row r="732" spans="1:11">
      <c r="A732" s="1" t="s">
        <v>5044</v>
      </c>
      <c r="B732" s="1" t="s">
        <v>2544</v>
      </c>
      <c r="C732" s="1" t="s">
        <v>1668</v>
      </c>
      <c r="D732" s="1">
        <v>1</v>
      </c>
      <c r="E732" s="1">
        <v>8999</v>
      </c>
      <c r="F732" s="1">
        <v>1349.85</v>
      </c>
      <c r="G732" s="1">
        <f t="shared" si="33"/>
        <v>7649.15</v>
      </c>
      <c r="H732" s="1">
        <v>5059</v>
      </c>
      <c r="I732" s="1">
        <f t="shared" si="34"/>
        <v>2590.1499999999996</v>
      </c>
      <c r="J732" t="str">
        <f>IF(AND(COUNTIF(Products!A:A,C732)=1,E732=VLOOKUP(C732,Products!A:G,6,FALSE),H732=VLOOKUP(C732,Products!A:G,7,FALSE)),"OK","ERROR")</f>
        <v>OK</v>
      </c>
      <c r="K732" t="str">
        <f t="shared" si="35"/>
        <v>OK</v>
      </c>
    </row>
    <row r="733" spans="1:11">
      <c r="A733" s="1" t="s">
        <v>5045</v>
      </c>
      <c r="B733" s="1" t="s">
        <v>2545</v>
      </c>
      <c r="C733" s="1" t="s">
        <v>1707</v>
      </c>
      <c r="D733" s="1">
        <v>2</v>
      </c>
      <c r="E733" s="1">
        <v>2499</v>
      </c>
      <c r="F733" s="1">
        <v>0</v>
      </c>
      <c r="G733" s="1">
        <f t="shared" si="33"/>
        <v>4998</v>
      </c>
      <c r="H733" s="1">
        <v>1584</v>
      </c>
      <c r="I733" s="1">
        <f t="shared" si="34"/>
        <v>1830</v>
      </c>
      <c r="J733" t="str">
        <f>IF(AND(COUNTIF(Products!A:A,C733)=1,E733=VLOOKUP(C733,Products!A:G,6,FALSE),H733=VLOOKUP(C733,Products!A:G,7,FALSE)),"OK","ERROR")</f>
        <v>OK</v>
      </c>
      <c r="K733" t="str">
        <f t="shared" si="35"/>
        <v>OK</v>
      </c>
    </row>
    <row r="734" spans="1:11">
      <c r="A734" s="1" t="s">
        <v>5046</v>
      </c>
      <c r="B734" s="1" t="s">
        <v>2546</v>
      </c>
      <c r="C734" s="1" t="s">
        <v>1759</v>
      </c>
      <c r="D734" s="1">
        <v>2</v>
      </c>
      <c r="E734" s="1">
        <v>2499</v>
      </c>
      <c r="F734" s="1">
        <v>0</v>
      </c>
      <c r="G734" s="1">
        <f t="shared" si="33"/>
        <v>4998</v>
      </c>
      <c r="H734" s="1">
        <v>1430</v>
      </c>
      <c r="I734" s="1">
        <f t="shared" si="34"/>
        <v>2138</v>
      </c>
      <c r="J734" t="str">
        <f>IF(AND(COUNTIF(Products!A:A,C734)=1,E734=VLOOKUP(C734,Products!A:G,6,FALSE),H734=VLOOKUP(C734,Products!A:G,7,FALSE)),"OK","ERROR")</f>
        <v>OK</v>
      </c>
      <c r="K734" t="str">
        <f t="shared" si="35"/>
        <v>OK</v>
      </c>
    </row>
    <row r="735" spans="1:11">
      <c r="A735" s="1" t="s">
        <v>5047</v>
      </c>
      <c r="B735" s="1" t="s">
        <v>2547</v>
      </c>
      <c r="C735" s="1" t="s">
        <v>1778</v>
      </c>
      <c r="D735" s="1">
        <v>2</v>
      </c>
      <c r="E735" s="1">
        <v>499</v>
      </c>
      <c r="F735" s="1">
        <v>149.69999999999999</v>
      </c>
      <c r="G735" s="1">
        <f t="shared" si="33"/>
        <v>848.3</v>
      </c>
      <c r="H735" s="1">
        <v>323</v>
      </c>
      <c r="I735" s="1">
        <f t="shared" si="34"/>
        <v>202.29999999999995</v>
      </c>
      <c r="J735" t="str">
        <f>IF(AND(COUNTIF(Products!A:A,C735)=1,E735=VLOOKUP(C735,Products!A:G,6,FALSE),H735=VLOOKUP(C735,Products!A:G,7,FALSE)),"OK","ERROR")</f>
        <v>OK</v>
      </c>
      <c r="K735" t="str">
        <f t="shared" si="35"/>
        <v>OK</v>
      </c>
    </row>
    <row r="736" spans="1:11">
      <c r="A736" s="1" t="s">
        <v>5048</v>
      </c>
      <c r="B736" s="1" t="s">
        <v>2548</v>
      </c>
      <c r="C736" s="1" t="s">
        <v>1680</v>
      </c>
      <c r="D736" s="1">
        <v>1</v>
      </c>
      <c r="E736" s="1">
        <v>2499</v>
      </c>
      <c r="F736" s="1">
        <v>124.95</v>
      </c>
      <c r="G736" s="1">
        <f t="shared" si="33"/>
        <v>2374.0500000000002</v>
      </c>
      <c r="H736" s="1">
        <v>2030</v>
      </c>
      <c r="I736" s="1">
        <f t="shared" si="34"/>
        <v>344.05000000000018</v>
      </c>
      <c r="J736" t="str">
        <f>IF(AND(COUNTIF(Products!A:A,C736)=1,E736=VLOOKUP(C736,Products!A:G,6,FALSE),H736=VLOOKUP(C736,Products!A:G,7,FALSE)),"OK","ERROR")</f>
        <v>OK</v>
      </c>
      <c r="K736" t="str">
        <f t="shared" si="35"/>
        <v>OK</v>
      </c>
    </row>
    <row r="737" spans="1:11">
      <c r="A737" s="1" t="s">
        <v>5049</v>
      </c>
      <c r="B737" s="1" t="s">
        <v>2549</v>
      </c>
      <c r="C737" s="1" t="s">
        <v>1746</v>
      </c>
      <c r="D737" s="1">
        <v>3</v>
      </c>
      <c r="E737" s="1">
        <v>1999</v>
      </c>
      <c r="F737" s="1">
        <v>0</v>
      </c>
      <c r="G737" s="1">
        <f t="shared" si="33"/>
        <v>5997</v>
      </c>
      <c r="H737" s="1">
        <v>1414</v>
      </c>
      <c r="I737" s="1">
        <f t="shared" si="34"/>
        <v>1755</v>
      </c>
      <c r="J737" t="str">
        <f>IF(AND(COUNTIF(Products!A:A,C737)=1,E737=VLOOKUP(C737,Products!A:G,6,FALSE),H737=VLOOKUP(C737,Products!A:G,7,FALSE)),"OK","ERROR")</f>
        <v>OK</v>
      </c>
      <c r="K737" t="str">
        <f t="shared" si="35"/>
        <v>OK</v>
      </c>
    </row>
    <row r="738" spans="1:11">
      <c r="A738" s="1" t="s">
        <v>5050</v>
      </c>
      <c r="B738" s="1" t="s">
        <v>2550</v>
      </c>
      <c r="C738" s="1" t="s">
        <v>1797</v>
      </c>
      <c r="D738" s="1">
        <v>1</v>
      </c>
      <c r="E738" s="1">
        <v>399</v>
      </c>
      <c r="F738" s="1">
        <v>39.9</v>
      </c>
      <c r="G738" s="1">
        <f t="shared" si="33"/>
        <v>359.1</v>
      </c>
      <c r="H738" s="1">
        <v>278</v>
      </c>
      <c r="I738" s="1">
        <f t="shared" si="34"/>
        <v>81.100000000000023</v>
      </c>
      <c r="J738" t="str">
        <f>IF(AND(COUNTIF(Products!A:A,C738)=1,E738=VLOOKUP(C738,Products!A:G,6,FALSE),H738=VLOOKUP(C738,Products!A:G,7,FALSE)),"OK","ERROR")</f>
        <v>OK</v>
      </c>
      <c r="K738" t="str">
        <f t="shared" si="35"/>
        <v>OK</v>
      </c>
    </row>
    <row r="739" spans="1:11">
      <c r="A739" s="1" t="s">
        <v>5051</v>
      </c>
      <c r="B739" s="1" t="s">
        <v>2551</v>
      </c>
      <c r="C739" s="1" t="s">
        <v>1790</v>
      </c>
      <c r="D739" s="1">
        <v>4</v>
      </c>
      <c r="E739" s="1">
        <v>999</v>
      </c>
      <c r="F739" s="1">
        <v>599.4</v>
      </c>
      <c r="G739" s="1">
        <f t="shared" si="33"/>
        <v>3396.6</v>
      </c>
      <c r="H739" s="1">
        <v>629</v>
      </c>
      <c r="I739" s="1">
        <f t="shared" si="34"/>
        <v>880.59999999999991</v>
      </c>
      <c r="J739" t="str">
        <f>IF(AND(COUNTIF(Products!A:A,C739)=1,E739=VLOOKUP(C739,Products!A:G,6,FALSE),H739=VLOOKUP(C739,Products!A:G,7,FALSE)),"OK","ERROR")</f>
        <v>OK</v>
      </c>
      <c r="K739" t="str">
        <f t="shared" si="35"/>
        <v>OK</v>
      </c>
    </row>
    <row r="740" spans="1:11">
      <c r="A740" s="1" t="s">
        <v>5052</v>
      </c>
      <c r="B740" s="1" t="s">
        <v>2552</v>
      </c>
      <c r="C740" s="1" t="s">
        <v>1778</v>
      </c>
      <c r="D740" s="1">
        <v>4</v>
      </c>
      <c r="E740" s="1">
        <v>499</v>
      </c>
      <c r="F740" s="1">
        <v>99.8</v>
      </c>
      <c r="G740" s="1">
        <f t="shared" si="33"/>
        <v>1896.2</v>
      </c>
      <c r="H740" s="1">
        <v>323</v>
      </c>
      <c r="I740" s="1">
        <f t="shared" si="34"/>
        <v>604.20000000000005</v>
      </c>
      <c r="J740" t="str">
        <f>IF(AND(COUNTIF(Products!A:A,C740)=1,E740=VLOOKUP(C740,Products!A:G,6,FALSE),H740=VLOOKUP(C740,Products!A:G,7,FALSE)),"OK","ERROR")</f>
        <v>OK</v>
      </c>
      <c r="K740" t="str">
        <f t="shared" si="35"/>
        <v>OK</v>
      </c>
    </row>
    <row r="741" spans="1:11">
      <c r="A741" s="1" t="s">
        <v>5053</v>
      </c>
      <c r="B741" s="1" t="s">
        <v>2553</v>
      </c>
      <c r="C741" s="1" t="s">
        <v>1756</v>
      </c>
      <c r="D741" s="1">
        <v>2</v>
      </c>
      <c r="E741" s="1">
        <v>299</v>
      </c>
      <c r="F741" s="1">
        <v>149.5</v>
      </c>
      <c r="G741" s="1">
        <f t="shared" si="33"/>
        <v>448.5</v>
      </c>
      <c r="H741" s="1">
        <v>223</v>
      </c>
      <c r="I741" s="1">
        <f t="shared" si="34"/>
        <v>2.5</v>
      </c>
      <c r="J741" t="str">
        <f>IF(AND(COUNTIF(Products!A:A,C741)=1,E741=VLOOKUP(C741,Products!A:G,6,FALSE),H741=VLOOKUP(C741,Products!A:G,7,FALSE)),"OK","ERROR")</f>
        <v>OK</v>
      </c>
      <c r="K741" t="str">
        <f t="shared" si="35"/>
        <v>OK</v>
      </c>
    </row>
    <row r="742" spans="1:11">
      <c r="A742" s="1" t="s">
        <v>5054</v>
      </c>
      <c r="B742" s="1" t="s">
        <v>2554</v>
      </c>
      <c r="C742" s="1" t="s">
        <v>1717</v>
      </c>
      <c r="D742" s="1">
        <v>2</v>
      </c>
      <c r="E742" s="1">
        <v>399</v>
      </c>
      <c r="F742" s="1">
        <v>79.8</v>
      </c>
      <c r="G742" s="1">
        <f t="shared" si="33"/>
        <v>718.2</v>
      </c>
      <c r="H742" s="1">
        <v>226</v>
      </c>
      <c r="I742" s="1">
        <f t="shared" si="34"/>
        <v>266.20000000000005</v>
      </c>
      <c r="J742" t="str">
        <f>IF(AND(COUNTIF(Products!A:A,C742)=1,E742=VLOOKUP(C742,Products!A:G,6,FALSE),H742=VLOOKUP(C742,Products!A:G,7,FALSE)),"OK","ERROR")</f>
        <v>OK</v>
      </c>
      <c r="K742" t="str">
        <f t="shared" si="35"/>
        <v>OK</v>
      </c>
    </row>
    <row r="743" spans="1:11">
      <c r="A743" s="1" t="s">
        <v>5055</v>
      </c>
      <c r="B743" s="1" t="s">
        <v>2555</v>
      </c>
      <c r="C743" s="1" t="s">
        <v>1764</v>
      </c>
      <c r="D743" s="1">
        <v>1</v>
      </c>
      <c r="E743" s="1">
        <v>499</v>
      </c>
      <c r="F743" s="1">
        <v>49.9</v>
      </c>
      <c r="G743" s="1">
        <f t="shared" si="33"/>
        <v>449.1</v>
      </c>
      <c r="H743" s="1">
        <v>334</v>
      </c>
      <c r="I743" s="1">
        <f t="shared" si="34"/>
        <v>115.10000000000002</v>
      </c>
      <c r="J743" t="str">
        <f>IF(AND(COUNTIF(Products!A:A,C743)=1,E743=VLOOKUP(C743,Products!A:G,6,FALSE),H743=VLOOKUP(C743,Products!A:G,7,FALSE)),"OK","ERROR")</f>
        <v>OK</v>
      </c>
      <c r="K743" t="str">
        <f t="shared" si="35"/>
        <v>OK</v>
      </c>
    </row>
    <row r="744" spans="1:11">
      <c r="A744" s="1" t="s">
        <v>5056</v>
      </c>
      <c r="B744" s="1" t="s">
        <v>2556</v>
      </c>
      <c r="C744" s="1" t="s">
        <v>1747</v>
      </c>
      <c r="D744" s="1">
        <v>1</v>
      </c>
      <c r="E744" s="1">
        <v>999</v>
      </c>
      <c r="F744" s="1">
        <v>149.85</v>
      </c>
      <c r="G744" s="1">
        <f t="shared" si="33"/>
        <v>849.15</v>
      </c>
      <c r="H744" s="1">
        <v>744</v>
      </c>
      <c r="I744" s="1">
        <f t="shared" si="34"/>
        <v>105.14999999999998</v>
      </c>
      <c r="J744" t="str">
        <f>IF(AND(COUNTIF(Products!A:A,C744)=1,E744=VLOOKUP(C744,Products!A:G,6,FALSE),H744=VLOOKUP(C744,Products!A:G,7,FALSE)),"OK","ERROR")</f>
        <v>OK</v>
      </c>
      <c r="K744" t="str">
        <f t="shared" si="35"/>
        <v>OK</v>
      </c>
    </row>
    <row r="745" spans="1:11">
      <c r="A745" s="1" t="s">
        <v>5057</v>
      </c>
      <c r="B745" s="1" t="s">
        <v>2557</v>
      </c>
      <c r="C745" s="1" t="s">
        <v>1757</v>
      </c>
      <c r="D745" s="1">
        <v>4</v>
      </c>
      <c r="E745" s="1">
        <v>999</v>
      </c>
      <c r="F745" s="1">
        <v>399.6</v>
      </c>
      <c r="G745" s="1">
        <f t="shared" si="33"/>
        <v>3596.4</v>
      </c>
      <c r="H745" s="1">
        <v>611</v>
      </c>
      <c r="I745" s="1">
        <f t="shared" si="34"/>
        <v>1152.4000000000001</v>
      </c>
      <c r="J745" t="str">
        <f>IF(AND(COUNTIF(Products!A:A,C745)=1,E745=VLOOKUP(C745,Products!A:G,6,FALSE),H745=VLOOKUP(C745,Products!A:G,7,FALSE)),"OK","ERROR")</f>
        <v>OK</v>
      </c>
      <c r="K745" t="str">
        <f t="shared" si="35"/>
        <v>OK</v>
      </c>
    </row>
    <row r="746" spans="1:11">
      <c r="A746" s="1" t="s">
        <v>5058</v>
      </c>
      <c r="B746" s="1" t="s">
        <v>2558</v>
      </c>
      <c r="C746" s="1" t="s">
        <v>1717</v>
      </c>
      <c r="D746" s="1">
        <v>2</v>
      </c>
      <c r="E746" s="1">
        <v>399</v>
      </c>
      <c r="F746" s="1">
        <v>0</v>
      </c>
      <c r="G746" s="1">
        <f t="shared" si="33"/>
        <v>798</v>
      </c>
      <c r="H746" s="1">
        <v>226</v>
      </c>
      <c r="I746" s="1">
        <f t="shared" si="34"/>
        <v>346</v>
      </c>
      <c r="J746" t="str">
        <f>IF(AND(COUNTIF(Products!A:A,C746)=1,E746=VLOOKUP(C746,Products!A:G,6,FALSE),H746=VLOOKUP(C746,Products!A:G,7,FALSE)),"OK","ERROR")</f>
        <v>OK</v>
      </c>
      <c r="K746" t="str">
        <f t="shared" si="35"/>
        <v>OK</v>
      </c>
    </row>
    <row r="747" spans="1:11">
      <c r="A747" s="1" t="s">
        <v>5059</v>
      </c>
      <c r="B747" s="1" t="s">
        <v>2559</v>
      </c>
      <c r="C747" s="1" t="s">
        <v>1789</v>
      </c>
      <c r="D747" s="1">
        <v>1</v>
      </c>
      <c r="E747" s="1">
        <v>999</v>
      </c>
      <c r="F747" s="1">
        <v>49.95</v>
      </c>
      <c r="G747" s="1">
        <f t="shared" si="33"/>
        <v>949.05</v>
      </c>
      <c r="H747" s="1">
        <v>727</v>
      </c>
      <c r="I747" s="1">
        <f t="shared" si="34"/>
        <v>222.04999999999995</v>
      </c>
      <c r="J747" t="str">
        <f>IF(AND(COUNTIF(Products!A:A,C747)=1,E747=VLOOKUP(C747,Products!A:G,6,FALSE),H747=VLOOKUP(C747,Products!A:G,7,FALSE)),"OK","ERROR")</f>
        <v>OK</v>
      </c>
      <c r="K747" t="str">
        <f t="shared" si="35"/>
        <v>OK</v>
      </c>
    </row>
    <row r="748" spans="1:11">
      <c r="A748" s="1" t="s">
        <v>5060</v>
      </c>
      <c r="B748" s="1" t="s">
        <v>2560</v>
      </c>
      <c r="C748" s="1" t="s">
        <v>1699</v>
      </c>
      <c r="D748" s="1">
        <v>2</v>
      </c>
      <c r="E748" s="1">
        <v>999</v>
      </c>
      <c r="F748" s="1">
        <v>0</v>
      </c>
      <c r="G748" s="1">
        <f t="shared" si="33"/>
        <v>1998</v>
      </c>
      <c r="H748" s="1">
        <v>693</v>
      </c>
      <c r="I748" s="1">
        <f t="shared" si="34"/>
        <v>612</v>
      </c>
      <c r="J748" t="str">
        <f>IF(AND(COUNTIF(Products!A:A,C748)=1,E748=VLOOKUP(C748,Products!A:G,6,FALSE),H748=VLOOKUP(C748,Products!A:G,7,FALSE)),"OK","ERROR")</f>
        <v>OK</v>
      </c>
      <c r="K748" t="str">
        <f t="shared" si="35"/>
        <v>OK</v>
      </c>
    </row>
    <row r="749" spans="1:11">
      <c r="A749" s="1" t="s">
        <v>5061</v>
      </c>
      <c r="B749" s="1" t="s">
        <v>2561</v>
      </c>
      <c r="C749" s="1" t="s">
        <v>1712</v>
      </c>
      <c r="D749" s="1">
        <v>1</v>
      </c>
      <c r="E749" s="1">
        <v>399</v>
      </c>
      <c r="F749" s="1">
        <v>39.9</v>
      </c>
      <c r="G749" s="1">
        <f t="shared" si="33"/>
        <v>359.1</v>
      </c>
      <c r="H749" s="1">
        <v>321</v>
      </c>
      <c r="I749" s="1">
        <f t="shared" si="34"/>
        <v>38.100000000000023</v>
      </c>
      <c r="J749" t="str">
        <f>IF(AND(COUNTIF(Products!A:A,C749)=1,E749=VLOOKUP(C749,Products!A:G,6,FALSE),H749=VLOOKUP(C749,Products!A:G,7,FALSE)),"OK","ERROR")</f>
        <v>OK</v>
      </c>
      <c r="K749" t="str">
        <f t="shared" si="35"/>
        <v>OK</v>
      </c>
    </row>
    <row r="750" spans="1:11">
      <c r="A750" s="1" t="s">
        <v>5062</v>
      </c>
      <c r="B750" s="1" t="s">
        <v>2562</v>
      </c>
      <c r="C750" s="1" t="s">
        <v>1730</v>
      </c>
      <c r="D750" s="1">
        <v>3</v>
      </c>
      <c r="E750" s="1">
        <v>1999</v>
      </c>
      <c r="F750" s="1">
        <v>599.70000000000005</v>
      </c>
      <c r="G750" s="1">
        <f t="shared" si="33"/>
        <v>5397.3</v>
      </c>
      <c r="H750" s="1">
        <v>1398</v>
      </c>
      <c r="I750" s="1">
        <f t="shared" si="34"/>
        <v>1203.3000000000002</v>
      </c>
      <c r="J750" t="str">
        <f>IF(AND(COUNTIF(Products!A:A,C750)=1,E750=VLOOKUP(C750,Products!A:G,6,FALSE),H750=VLOOKUP(C750,Products!A:G,7,FALSE)),"OK","ERROR")</f>
        <v>OK</v>
      </c>
      <c r="K750" t="str">
        <f t="shared" si="35"/>
        <v>OK</v>
      </c>
    </row>
    <row r="751" spans="1:11">
      <c r="A751" s="1" t="s">
        <v>5063</v>
      </c>
      <c r="B751" s="1" t="s">
        <v>2563</v>
      </c>
      <c r="C751" s="1" t="s">
        <v>1735</v>
      </c>
      <c r="D751" s="1">
        <v>1</v>
      </c>
      <c r="E751" s="1">
        <v>3999</v>
      </c>
      <c r="F751" s="1">
        <v>799.8</v>
      </c>
      <c r="G751" s="1">
        <f t="shared" si="33"/>
        <v>3199.2</v>
      </c>
      <c r="H751" s="1">
        <v>2895</v>
      </c>
      <c r="I751" s="1">
        <f t="shared" si="34"/>
        <v>304.19999999999982</v>
      </c>
      <c r="J751" t="str">
        <f>IF(AND(COUNTIF(Products!A:A,C751)=1,E751=VLOOKUP(C751,Products!A:G,6,FALSE),H751=VLOOKUP(C751,Products!A:G,7,FALSE)),"OK","ERROR")</f>
        <v>OK</v>
      </c>
      <c r="K751" t="str">
        <f t="shared" si="35"/>
        <v>OK</v>
      </c>
    </row>
    <row r="752" spans="1:11">
      <c r="A752" s="1" t="s">
        <v>5064</v>
      </c>
      <c r="B752" s="1" t="s">
        <v>2564</v>
      </c>
      <c r="C752" s="1" t="s">
        <v>1716</v>
      </c>
      <c r="D752" s="1">
        <v>1</v>
      </c>
      <c r="E752" s="1">
        <v>2999</v>
      </c>
      <c r="F752" s="1">
        <v>449.85</v>
      </c>
      <c r="G752" s="1">
        <f t="shared" si="33"/>
        <v>2549.15</v>
      </c>
      <c r="H752" s="1">
        <v>2406</v>
      </c>
      <c r="I752" s="1">
        <f t="shared" si="34"/>
        <v>143.15000000000009</v>
      </c>
      <c r="J752" t="str">
        <f>IF(AND(COUNTIF(Products!A:A,C752)=1,E752=VLOOKUP(C752,Products!A:G,6,FALSE),H752=VLOOKUP(C752,Products!A:G,7,FALSE)),"OK","ERROR")</f>
        <v>OK</v>
      </c>
      <c r="K752" t="str">
        <f t="shared" si="35"/>
        <v>OK</v>
      </c>
    </row>
    <row r="753" spans="1:11">
      <c r="A753" s="1" t="s">
        <v>5065</v>
      </c>
      <c r="B753" s="1" t="s">
        <v>2565</v>
      </c>
      <c r="C753" s="1" t="s">
        <v>1737</v>
      </c>
      <c r="D753" s="1">
        <v>1</v>
      </c>
      <c r="E753" s="1">
        <v>499</v>
      </c>
      <c r="F753" s="1">
        <v>99.8</v>
      </c>
      <c r="G753" s="1">
        <f t="shared" si="33"/>
        <v>399.2</v>
      </c>
      <c r="H753" s="1">
        <v>320</v>
      </c>
      <c r="I753" s="1">
        <f t="shared" si="34"/>
        <v>79.199999999999989</v>
      </c>
      <c r="J753" t="str">
        <f>IF(AND(COUNTIF(Products!A:A,C753)=1,E753=VLOOKUP(C753,Products!A:G,6,FALSE),H753=VLOOKUP(C753,Products!A:G,7,FALSE)),"OK","ERROR")</f>
        <v>OK</v>
      </c>
      <c r="K753" t="str">
        <f t="shared" si="35"/>
        <v>OK</v>
      </c>
    </row>
    <row r="754" spans="1:11">
      <c r="A754" s="1" t="s">
        <v>5066</v>
      </c>
      <c r="B754" s="1" t="s">
        <v>2566</v>
      </c>
      <c r="C754" s="1" t="s">
        <v>1740</v>
      </c>
      <c r="D754" s="1">
        <v>1</v>
      </c>
      <c r="E754" s="1">
        <v>4999</v>
      </c>
      <c r="F754" s="1">
        <v>1249.75</v>
      </c>
      <c r="G754" s="1">
        <f t="shared" si="33"/>
        <v>3749.25</v>
      </c>
      <c r="H754" s="1">
        <v>2912</v>
      </c>
      <c r="I754" s="1">
        <f t="shared" si="34"/>
        <v>837.25</v>
      </c>
      <c r="J754" t="str">
        <f>IF(AND(COUNTIF(Products!A:A,C754)=1,E754=VLOOKUP(C754,Products!A:G,6,FALSE),H754=VLOOKUP(C754,Products!A:G,7,FALSE)),"OK","ERROR")</f>
        <v>OK</v>
      </c>
      <c r="K754" t="str">
        <f t="shared" si="35"/>
        <v>OK</v>
      </c>
    </row>
    <row r="755" spans="1:11">
      <c r="A755" s="1" t="s">
        <v>5067</v>
      </c>
      <c r="B755" s="1" t="s">
        <v>2567</v>
      </c>
      <c r="C755" s="1" t="s">
        <v>1706</v>
      </c>
      <c r="D755" s="1">
        <v>4</v>
      </c>
      <c r="E755" s="1">
        <v>799</v>
      </c>
      <c r="F755" s="1">
        <v>639.20000000000005</v>
      </c>
      <c r="G755" s="1">
        <f t="shared" si="33"/>
        <v>2556.8000000000002</v>
      </c>
      <c r="H755" s="1">
        <v>526</v>
      </c>
      <c r="I755" s="1">
        <f t="shared" si="34"/>
        <v>452.80000000000018</v>
      </c>
      <c r="J755" t="str">
        <f>IF(AND(COUNTIF(Products!A:A,C755)=1,E755=VLOOKUP(C755,Products!A:G,6,FALSE),H755=VLOOKUP(C755,Products!A:G,7,FALSE)),"OK","ERROR")</f>
        <v>OK</v>
      </c>
      <c r="K755" t="str">
        <f t="shared" si="35"/>
        <v>OK</v>
      </c>
    </row>
    <row r="756" spans="1:11">
      <c r="A756" s="1" t="s">
        <v>5068</v>
      </c>
      <c r="B756" s="1" t="s">
        <v>2568</v>
      </c>
      <c r="C756" s="1" t="s">
        <v>1696</v>
      </c>
      <c r="D756" s="1">
        <v>2</v>
      </c>
      <c r="E756" s="1">
        <v>799</v>
      </c>
      <c r="F756" s="1">
        <v>319.60000000000002</v>
      </c>
      <c r="G756" s="1">
        <f t="shared" si="33"/>
        <v>1278.4000000000001</v>
      </c>
      <c r="H756" s="1">
        <v>613</v>
      </c>
      <c r="I756" s="1">
        <f t="shared" si="34"/>
        <v>52.400000000000091</v>
      </c>
      <c r="J756" t="str">
        <f>IF(AND(COUNTIF(Products!A:A,C756)=1,E756=VLOOKUP(C756,Products!A:G,6,FALSE),H756=VLOOKUP(C756,Products!A:G,7,FALSE)),"OK","ERROR")</f>
        <v>OK</v>
      </c>
      <c r="K756" t="str">
        <f t="shared" si="35"/>
        <v>OK</v>
      </c>
    </row>
    <row r="757" spans="1:11">
      <c r="A757" s="1" t="s">
        <v>5069</v>
      </c>
      <c r="B757" s="1" t="s">
        <v>2569</v>
      </c>
      <c r="C757" s="1" t="s">
        <v>1790</v>
      </c>
      <c r="D757" s="1">
        <v>1</v>
      </c>
      <c r="E757" s="1">
        <v>999</v>
      </c>
      <c r="F757" s="1">
        <v>149.85</v>
      </c>
      <c r="G757" s="1">
        <f t="shared" si="33"/>
        <v>849.15</v>
      </c>
      <c r="H757" s="1">
        <v>629</v>
      </c>
      <c r="I757" s="1">
        <f t="shared" si="34"/>
        <v>220.14999999999998</v>
      </c>
      <c r="J757" t="str">
        <f>IF(AND(COUNTIF(Products!A:A,C757)=1,E757=VLOOKUP(C757,Products!A:G,6,FALSE),H757=VLOOKUP(C757,Products!A:G,7,FALSE)),"OK","ERROR")</f>
        <v>OK</v>
      </c>
      <c r="K757" t="str">
        <f t="shared" si="35"/>
        <v>OK</v>
      </c>
    </row>
    <row r="758" spans="1:11">
      <c r="A758" s="1" t="s">
        <v>5070</v>
      </c>
      <c r="B758" s="1" t="s">
        <v>2570</v>
      </c>
      <c r="C758" s="1" t="s">
        <v>1670</v>
      </c>
      <c r="D758" s="1">
        <v>1</v>
      </c>
      <c r="E758" s="1">
        <v>599</v>
      </c>
      <c r="F758" s="1">
        <v>0</v>
      </c>
      <c r="G758" s="1">
        <f t="shared" si="33"/>
        <v>599</v>
      </c>
      <c r="H758" s="1">
        <v>426</v>
      </c>
      <c r="I758" s="1">
        <f t="shared" si="34"/>
        <v>173</v>
      </c>
      <c r="J758" t="str">
        <f>IF(AND(COUNTIF(Products!A:A,C758)=1,E758=VLOOKUP(C758,Products!A:G,6,FALSE),H758=VLOOKUP(C758,Products!A:G,7,FALSE)),"OK","ERROR")</f>
        <v>OK</v>
      </c>
      <c r="K758" t="str">
        <f t="shared" si="35"/>
        <v>OK</v>
      </c>
    </row>
    <row r="759" spans="1:11">
      <c r="A759" s="1" t="s">
        <v>5071</v>
      </c>
      <c r="B759" s="1" t="s">
        <v>2571</v>
      </c>
      <c r="C759" s="1" t="s">
        <v>1741</v>
      </c>
      <c r="D759" s="1">
        <v>2</v>
      </c>
      <c r="E759" s="1">
        <v>799</v>
      </c>
      <c r="F759" s="1">
        <v>239.7</v>
      </c>
      <c r="G759" s="1">
        <f t="shared" si="33"/>
        <v>1358.3</v>
      </c>
      <c r="H759" s="1">
        <v>596</v>
      </c>
      <c r="I759" s="1">
        <f t="shared" si="34"/>
        <v>166.29999999999995</v>
      </c>
      <c r="J759" t="str">
        <f>IF(AND(COUNTIF(Products!A:A,C759)=1,E759=VLOOKUP(C759,Products!A:G,6,FALSE),H759=VLOOKUP(C759,Products!A:G,7,FALSE)),"OK","ERROR")</f>
        <v>OK</v>
      </c>
      <c r="K759" t="str">
        <f t="shared" si="35"/>
        <v>OK</v>
      </c>
    </row>
    <row r="760" spans="1:11">
      <c r="A760" s="1" t="s">
        <v>5072</v>
      </c>
      <c r="B760" s="1" t="s">
        <v>2572</v>
      </c>
      <c r="C760" s="1" t="s">
        <v>1727</v>
      </c>
      <c r="D760" s="1">
        <v>2</v>
      </c>
      <c r="E760" s="1">
        <v>4999</v>
      </c>
      <c r="F760" s="1">
        <v>1499.7</v>
      </c>
      <c r="G760" s="1">
        <f t="shared" si="33"/>
        <v>8498.2999999999993</v>
      </c>
      <c r="H760" s="1">
        <v>3765</v>
      </c>
      <c r="I760" s="1">
        <f t="shared" si="34"/>
        <v>968.29999999999927</v>
      </c>
      <c r="J760" t="str">
        <f>IF(AND(COUNTIF(Products!A:A,C760)=1,E760=VLOOKUP(C760,Products!A:G,6,FALSE),H760=VLOOKUP(C760,Products!A:G,7,FALSE)),"OK","ERROR")</f>
        <v>OK</v>
      </c>
      <c r="K760" t="str">
        <f t="shared" si="35"/>
        <v>OK</v>
      </c>
    </row>
    <row r="761" spans="1:11">
      <c r="A761" s="1" t="s">
        <v>5073</v>
      </c>
      <c r="B761" s="1" t="s">
        <v>2573</v>
      </c>
      <c r="C761" s="1" t="s">
        <v>1733</v>
      </c>
      <c r="D761" s="1">
        <v>1</v>
      </c>
      <c r="E761" s="1">
        <v>799</v>
      </c>
      <c r="F761" s="1">
        <v>0</v>
      </c>
      <c r="G761" s="1">
        <f t="shared" si="33"/>
        <v>799</v>
      </c>
      <c r="H761" s="1">
        <v>538</v>
      </c>
      <c r="I761" s="1">
        <f t="shared" si="34"/>
        <v>261</v>
      </c>
      <c r="J761" t="str">
        <f>IF(AND(COUNTIF(Products!A:A,C761)=1,E761=VLOOKUP(C761,Products!A:G,6,FALSE),H761=VLOOKUP(C761,Products!A:G,7,FALSE)),"OK","ERROR")</f>
        <v>OK</v>
      </c>
      <c r="K761" t="str">
        <f t="shared" si="35"/>
        <v>OK</v>
      </c>
    </row>
    <row r="762" spans="1:11">
      <c r="A762" s="1" t="s">
        <v>5074</v>
      </c>
      <c r="B762" s="1" t="s">
        <v>2574</v>
      </c>
      <c r="C762" s="1" t="s">
        <v>1753</v>
      </c>
      <c r="D762" s="1">
        <v>1</v>
      </c>
      <c r="E762" s="1">
        <v>799</v>
      </c>
      <c r="F762" s="1">
        <v>39.950000000000003</v>
      </c>
      <c r="G762" s="1">
        <f t="shared" si="33"/>
        <v>759.05</v>
      </c>
      <c r="H762" s="1">
        <v>445</v>
      </c>
      <c r="I762" s="1">
        <f t="shared" si="34"/>
        <v>314.04999999999995</v>
      </c>
      <c r="J762" t="str">
        <f>IF(AND(COUNTIF(Products!A:A,C762)=1,E762=VLOOKUP(C762,Products!A:G,6,FALSE),H762=VLOOKUP(C762,Products!A:G,7,FALSE)),"OK","ERROR")</f>
        <v>OK</v>
      </c>
      <c r="K762" t="str">
        <f t="shared" si="35"/>
        <v>OK</v>
      </c>
    </row>
    <row r="763" spans="1:11">
      <c r="A763" s="1" t="s">
        <v>5075</v>
      </c>
      <c r="B763" s="1" t="s">
        <v>2575</v>
      </c>
      <c r="C763" s="1" t="s">
        <v>1797</v>
      </c>
      <c r="D763" s="1">
        <v>1</v>
      </c>
      <c r="E763" s="1">
        <v>399</v>
      </c>
      <c r="F763" s="1">
        <v>0</v>
      </c>
      <c r="G763" s="1">
        <f t="shared" si="33"/>
        <v>399</v>
      </c>
      <c r="H763" s="1">
        <v>278</v>
      </c>
      <c r="I763" s="1">
        <f t="shared" si="34"/>
        <v>121</v>
      </c>
      <c r="J763" t="str">
        <f>IF(AND(COUNTIF(Products!A:A,C763)=1,E763=VLOOKUP(C763,Products!A:G,6,FALSE),H763=VLOOKUP(C763,Products!A:G,7,FALSE)),"OK","ERROR")</f>
        <v>OK</v>
      </c>
      <c r="K763" t="str">
        <f t="shared" si="35"/>
        <v>OK</v>
      </c>
    </row>
    <row r="764" spans="1:11">
      <c r="A764" s="1" t="s">
        <v>5076</v>
      </c>
      <c r="B764" s="1" t="s">
        <v>2576</v>
      </c>
      <c r="C764" s="1" t="s">
        <v>1762</v>
      </c>
      <c r="D764" s="1">
        <v>1</v>
      </c>
      <c r="E764" s="1">
        <v>999</v>
      </c>
      <c r="F764" s="1">
        <v>99.9</v>
      </c>
      <c r="G764" s="1">
        <f t="shared" si="33"/>
        <v>899.1</v>
      </c>
      <c r="H764" s="1">
        <v>818</v>
      </c>
      <c r="I764" s="1">
        <f t="shared" si="34"/>
        <v>81.100000000000023</v>
      </c>
      <c r="J764" t="str">
        <f>IF(AND(COUNTIF(Products!A:A,C764)=1,E764=VLOOKUP(C764,Products!A:G,6,FALSE),H764=VLOOKUP(C764,Products!A:G,7,FALSE)),"OK","ERROR")</f>
        <v>OK</v>
      </c>
      <c r="K764" t="str">
        <f t="shared" si="35"/>
        <v>OK</v>
      </c>
    </row>
    <row r="765" spans="1:11">
      <c r="A765" s="1" t="s">
        <v>5077</v>
      </c>
      <c r="B765" s="1" t="s">
        <v>2577</v>
      </c>
      <c r="C765" s="1" t="s">
        <v>1758</v>
      </c>
      <c r="D765" s="1">
        <v>1</v>
      </c>
      <c r="E765" s="1">
        <v>2499</v>
      </c>
      <c r="F765" s="1">
        <v>374.85</v>
      </c>
      <c r="G765" s="1">
        <f t="shared" si="33"/>
        <v>2124.15</v>
      </c>
      <c r="H765" s="1">
        <v>1632</v>
      </c>
      <c r="I765" s="1">
        <f t="shared" si="34"/>
        <v>492.15000000000009</v>
      </c>
      <c r="J765" t="str">
        <f>IF(AND(COUNTIF(Products!A:A,C765)=1,E765=VLOOKUP(C765,Products!A:G,6,FALSE),H765=VLOOKUP(C765,Products!A:G,7,FALSE)),"OK","ERROR")</f>
        <v>OK</v>
      </c>
      <c r="K765" t="str">
        <f t="shared" si="35"/>
        <v>OK</v>
      </c>
    </row>
    <row r="766" spans="1:11">
      <c r="A766" s="1" t="s">
        <v>5078</v>
      </c>
      <c r="B766" s="1" t="s">
        <v>2578</v>
      </c>
      <c r="C766" s="1" t="s">
        <v>1664</v>
      </c>
      <c r="D766" s="1">
        <v>2</v>
      </c>
      <c r="E766" s="1">
        <v>999</v>
      </c>
      <c r="F766" s="1">
        <v>0</v>
      </c>
      <c r="G766" s="1">
        <f t="shared" si="33"/>
        <v>1998</v>
      </c>
      <c r="H766" s="1">
        <v>590</v>
      </c>
      <c r="I766" s="1">
        <f t="shared" si="34"/>
        <v>818</v>
      </c>
      <c r="J766" t="str">
        <f>IF(AND(COUNTIF(Products!A:A,C766)=1,E766=VLOOKUP(C766,Products!A:G,6,FALSE),H766=VLOOKUP(C766,Products!A:G,7,FALSE)),"OK","ERROR")</f>
        <v>OK</v>
      </c>
      <c r="K766" t="str">
        <f t="shared" si="35"/>
        <v>OK</v>
      </c>
    </row>
    <row r="767" spans="1:11">
      <c r="A767" s="1" t="s">
        <v>5079</v>
      </c>
      <c r="B767" s="1" t="s">
        <v>2579</v>
      </c>
      <c r="C767" s="1" t="s">
        <v>1758</v>
      </c>
      <c r="D767" s="1">
        <v>3</v>
      </c>
      <c r="E767" s="1">
        <v>2499</v>
      </c>
      <c r="F767" s="1">
        <v>1124.55</v>
      </c>
      <c r="G767" s="1">
        <f t="shared" si="33"/>
        <v>6372.45</v>
      </c>
      <c r="H767" s="1">
        <v>1632</v>
      </c>
      <c r="I767" s="1">
        <f t="shared" si="34"/>
        <v>1476.4499999999998</v>
      </c>
      <c r="J767" t="str">
        <f>IF(AND(COUNTIF(Products!A:A,C767)=1,E767=VLOOKUP(C767,Products!A:G,6,FALSE),H767=VLOOKUP(C767,Products!A:G,7,FALSE)),"OK","ERROR")</f>
        <v>OK</v>
      </c>
      <c r="K767" t="str">
        <f t="shared" si="35"/>
        <v>OK</v>
      </c>
    </row>
    <row r="768" spans="1:11">
      <c r="A768" s="1" t="s">
        <v>5080</v>
      </c>
      <c r="B768" s="1" t="s">
        <v>2580</v>
      </c>
      <c r="C768" s="1" t="s">
        <v>1709</v>
      </c>
      <c r="D768" s="1">
        <v>1</v>
      </c>
      <c r="E768" s="1">
        <v>799</v>
      </c>
      <c r="F768" s="1">
        <v>119.85</v>
      </c>
      <c r="G768" s="1">
        <f t="shared" si="33"/>
        <v>679.15</v>
      </c>
      <c r="H768" s="1">
        <v>566</v>
      </c>
      <c r="I768" s="1">
        <f t="shared" si="34"/>
        <v>113.14999999999998</v>
      </c>
      <c r="J768" t="str">
        <f>IF(AND(COUNTIF(Products!A:A,C768)=1,E768=VLOOKUP(C768,Products!A:G,6,FALSE),H768=VLOOKUP(C768,Products!A:G,7,FALSE)),"OK","ERROR")</f>
        <v>OK</v>
      </c>
      <c r="K768" t="str">
        <f t="shared" si="35"/>
        <v>OK</v>
      </c>
    </row>
    <row r="769" spans="1:11">
      <c r="A769" s="1" t="s">
        <v>5081</v>
      </c>
      <c r="B769" s="1" t="s">
        <v>2581</v>
      </c>
      <c r="C769" s="1" t="s">
        <v>1690</v>
      </c>
      <c r="D769" s="1">
        <v>4</v>
      </c>
      <c r="E769" s="1">
        <v>6999</v>
      </c>
      <c r="F769" s="1">
        <v>5599.2</v>
      </c>
      <c r="G769" s="1">
        <f t="shared" si="33"/>
        <v>22396.799999999999</v>
      </c>
      <c r="H769" s="1">
        <v>4046</v>
      </c>
      <c r="I769" s="1">
        <f t="shared" si="34"/>
        <v>6212.7999999999993</v>
      </c>
      <c r="J769" t="str">
        <f>IF(AND(COUNTIF(Products!A:A,C769)=1,E769=VLOOKUP(C769,Products!A:G,6,FALSE),H769=VLOOKUP(C769,Products!A:G,7,FALSE)),"OK","ERROR")</f>
        <v>OK</v>
      </c>
      <c r="K769" t="str">
        <f t="shared" si="35"/>
        <v>OK</v>
      </c>
    </row>
    <row r="770" spans="1:11">
      <c r="A770" s="1" t="s">
        <v>5082</v>
      </c>
      <c r="B770" s="1" t="s">
        <v>2582</v>
      </c>
      <c r="C770" s="1" t="s">
        <v>1784</v>
      </c>
      <c r="D770" s="1">
        <v>1</v>
      </c>
      <c r="E770" s="1">
        <v>2999</v>
      </c>
      <c r="F770" s="1">
        <v>0</v>
      </c>
      <c r="G770" s="1">
        <f t="shared" si="33"/>
        <v>2999</v>
      </c>
      <c r="H770" s="1">
        <v>2377</v>
      </c>
      <c r="I770" s="1">
        <f t="shared" si="34"/>
        <v>622</v>
      </c>
      <c r="J770" t="str">
        <f>IF(AND(COUNTIF(Products!A:A,C770)=1,E770=VLOOKUP(C770,Products!A:G,6,FALSE),H770=VLOOKUP(C770,Products!A:G,7,FALSE)),"OK","ERROR")</f>
        <v>OK</v>
      </c>
      <c r="K770" t="str">
        <f t="shared" si="35"/>
        <v>OK</v>
      </c>
    </row>
    <row r="771" spans="1:11">
      <c r="A771" s="1" t="s">
        <v>5083</v>
      </c>
      <c r="B771" s="1" t="s">
        <v>2583</v>
      </c>
      <c r="C771" s="1" t="s">
        <v>1782</v>
      </c>
      <c r="D771" s="1">
        <v>1</v>
      </c>
      <c r="E771" s="1">
        <v>6999</v>
      </c>
      <c r="F771" s="1">
        <v>0</v>
      </c>
      <c r="G771" s="1">
        <f t="shared" ref="G771:G834" si="36">IFERROR(D771*E771-F771,0)</f>
        <v>6999</v>
      </c>
      <c r="H771" s="1">
        <v>4782</v>
      </c>
      <c r="I771" s="1">
        <f t="shared" ref="I771:I834" si="37">G771-(D771*H771)</f>
        <v>2217</v>
      </c>
      <c r="J771" t="str">
        <f>IF(AND(COUNTIF(Products!A:A,C771)=1,E771=VLOOKUP(C771,Products!A:G,6,FALSE),H771=VLOOKUP(C771,Products!A:G,7,FALSE)),"OK","ERROR")</f>
        <v>OK</v>
      </c>
      <c r="K771" t="str">
        <f t="shared" ref="K771:K834" si="38">IF(I771=G771-(D771*H771),"OK","ERROR")</f>
        <v>OK</v>
      </c>
    </row>
    <row r="772" spans="1:11">
      <c r="A772" s="1" t="s">
        <v>5084</v>
      </c>
      <c r="B772" s="1" t="s">
        <v>2584</v>
      </c>
      <c r="C772" s="1" t="s">
        <v>1730</v>
      </c>
      <c r="D772" s="1">
        <v>2</v>
      </c>
      <c r="E772" s="1">
        <v>1999</v>
      </c>
      <c r="F772" s="1">
        <v>199.9</v>
      </c>
      <c r="G772" s="1">
        <f t="shared" si="36"/>
        <v>3798.1</v>
      </c>
      <c r="H772" s="1">
        <v>1398</v>
      </c>
      <c r="I772" s="1">
        <f t="shared" si="37"/>
        <v>1002.0999999999999</v>
      </c>
      <c r="J772" t="str">
        <f>IF(AND(COUNTIF(Products!A:A,C772)=1,E772=VLOOKUP(C772,Products!A:G,6,FALSE),H772=VLOOKUP(C772,Products!A:G,7,FALSE)),"OK","ERROR")</f>
        <v>OK</v>
      </c>
      <c r="K772" t="str">
        <f t="shared" si="38"/>
        <v>OK</v>
      </c>
    </row>
    <row r="773" spans="1:11">
      <c r="A773" s="1" t="s">
        <v>5085</v>
      </c>
      <c r="B773" s="1" t="s">
        <v>2585</v>
      </c>
      <c r="C773" s="1" t="s">
        <v>1787</v>
      </c>
      <c r="D773" s="1">
        <v>1</v>
      </c>
      <c r="E773" s="1">
        <v>8999</v>
      </c>
      <c r="F773" s="1">
        <v>1349.85</v>
      </c>
      <c r="G773" s="1">
        <f t="shared" si="36"/>
        <v>7649.15</v>
      </c>
      <c r="H773" s="1">
        <v>5811</v>
      </c>
      <c r="I773" s="1">
        <f t="shared" si="37"/>
        <v>1838.1499999999996</v>
      </c>
      <c r="J773" t="str">
        <f>IF(AND(COUNTIF(Products!A:A,C773)=1,E773=VLOOKUP(C773,Products!A:G,6,FALSE),H773=VLOOKUP(C773,Products!A:G,7,FALSE)),"OK","ERROR")</f>
        <v>OK</v>
      </c>
      <c r="K773" t="str">
        <f t="shared" si="38"/>
        <v>OK</v>
      </c>
    </row>
    <row r="774" spans="1:11">
      <c r="A774" s="1" t="s">
        <v>5086</v>
      </c>
      <c r="B774" s="1" t="s">
        <v>2586</v>
      </c>
      <c r="C774" s="1" t="s">
        <v>1774</v>
      </c>
      <c r="D774" s="1">
        <v>4</v>
      </c>
      <c r="E774" s="1">
        <v>499</v>
      </c>
      <c r="F774" s="1">
        <v>0</v>
      </c>
      <c r="G774" s="1">
        <f t="shared" si="36"/>
        <v>1996</v>
      </c>
      <c r="H774" s="1">
        <v>280</v>
      </c>
      <c r="I774" s="1">
        <f t="shared" si="37"/>
        <v>876</v>
      </c>
      <c r="J774" t="str">
        <f>IF(AND(COUNTIF(Products!A:A,C774)=1,E774=VLOOKUP(C774,Products!A:G,6,FALSE),H774=VLOOKUP(C774,Products!A:G,7,FALSE)),"OK","ERROR")</f>
        <v>OK</v>
      </c>
      <c r="K774" t="str">
        <f t="shared" si="38"/>
        <v>OK</v>
      </c>
    </row>
    <row r="775" spans="1:11">
      <c r="A775" s="1" t="s">
        <v>5087</v>
      </c>
      <c r="B775" s="1" t="s">
        <v>2587</v>
      </c>
      <c r="C775" s="1" t="s">
        <v>1754</v>
      </c>
      <c r="D775" s="1">
        <v>1</v>
      </c>
      <c r="E775" s="1">
        <v>399</v>
      </c>
      <c r="F775" s="1">
        <v>39.9</v>
      </c>
      <c r="G775" s="1">
        <f t="shared" si="36"/>
        <v>359.1</v>
      </c>
      <c r="H775" s="1">
        <v>252</v>
      </c>
      <c r="I775" s="1">
        <f t="shared" si="37"/>
        <v>107.10000000000002</v>
      </c>
      <c r="J775" t="str">
        <f>IF(AND(COUNTIF(Products!A:A,C775)=1,E775=VLOOKUP(C775,Products!A:G,6,FALSE),H775=VLOOKUP(C775,Products!A:G,7,FALSE)),"OK","ERROR")</f>
        <v>OK</v>
      </c>
      <c r="K775" t="str">
        <f t="shared" si="38"/>
        <v>OK</v>
      </c>
    </row>
    <row r="776" spans="1:11">
      <c r="A776" s="1" t="s">
        <v>5088</v>
      </c>
      <c r="B776" s="1" t="s">
        <v>2588</v>
      </c>
      <c r="C776" s="1" t="s">
        <v>1754</v>
      </c>
      <c r="D776" s="1">
        <v>4</v>
      </c>
      <c r="E776" s="1">
        <v>399</v>
      </c>
      <c r="F776" s="1">
        <v>0</v>
      </c>
      <c r="G776" s="1">
        <f t="shared" si="36"/>
        <v>1596</v>
      </c>
      <c r="H776" s="1">
        <v>252</v>
      </c>
      <c r="I776" s="1">
        <f t="shared" si="37"/>
        <v>588</v>
      </c>
      <c r="J776" t="str">
        <f>IF(AND(COUNTIF(Products!A:A,C776)=1,E776=VLOOKUP(C776,Products!A:G,6,FALSE),H776=VLOOKUP(C776,Products!A:G,7,FALSE)),"OK","ERROR")</f>
        <v>OK</v>
      </c>
      <c r="K776" t="str">
        <f t="shared" si="38"/>
        <v>OK</v>
      </c>
    </row>
    <row r="777" spans="1:11">
      <c r="A777" s="1" t="s">
        <v>5089</v>
      </c>
      <c r="B777" s="1" t="s">
        <v>2589</v>
      </c>
      <c r="C777" s="1" t="s">
        <v>1676</v>
      </c>
      <c r="D777" s="1">
        <v>2</v>
      </c>
      <c r="E777" s="1">
        <v>299</v>
      </c>
      <c r="F777" s="1">
        <v>29.9</v>
      </c>
      <c r="G777" s="1">
        <f t="shared" si="36"/>
        <v>568.1</v>
      </c>
      <c r="H777" s="1">
        <v>197</v>
      </c>
      <c r="I777" s="1">
        <f t="shared" si="37"/>
        <v>174.10000000000002</v>
      </c>
      <c r="J777" t="str">
        <f>IF(AND(COUNTIF(Products!A:A,C777)=1,E777=VLOOKUP(C777,Products!A:G,6,FALSE),H777=VLOOKUP(C777,Products!A:G,7,FALSE)),"OK","ERROR")</f>
        <v>OK</v>
      </c>
      <c r="K777" t="str">
        <f t="shared" si="38"/>
        <v>OK</v>
      </c>
    </row>
    <row r="778" spans="1:11">
      <c r="A778" s="1" t="s">
        <v>5090</v>
      </c>
      <c r="B778" s="1" t="s">
        <v>2590</v>
      </c>
      <c r="C778" s="1" t="s">
        <v>1788</v>
      </c>
      <c r="D778" s="1">
        <v>4</v>
      </c>
      <c r="E778" s="1">
        <v>3999</v>
      </c>
      <c r="F778" s="1">
        <v>3999</v>
      </c>
      <c r="G778" s="1">
        <f t="shared" si="36"/>
        <v>11997</v>
      </c>
      <c r="H778" s="1">
        <v>3076</v>
      </c>
      <c r="I778" s="1">
        <f t="shared" si="37"/>
        <v>-307</v>
      </c>
      <c r="J778" t="str">
        <f>IF(AND(COUNTIF(Products!A:A,C778)=1,E778=VLOOKUP(C778,Products!A:G,6,FALSE),H778=VLOOKUP(C778,Products!A:G,7,FALSE)),"OK","ERROR")</f>
        <v>OK</v>
      </c>
      <c r="K778" t="str">
        <f t="shared" si="38"/>
        <v>OK</v>
      </c>
    </row>
    <row r="779" spans="1:11">
      <c r="A779" s="1" t="s">
        <v>5091</v>
      </c>
      <c r="B779" s="1" t="s">
        <v>2591</v>
      </c>
      <c r="C779" s="1" t="s">
        <v>1771</v>
      </c>
      <c r="D779" s="1">
        <v>4</v>
      </c>
      <c r="E779" s="1">
        <v>399</v>
      </c>
      <c r="F779" s="1">
        <v>239.4</v>
      </c>
      <c r="G779" s="1">
        <f t="shared" si="36"/>
        <v>1356.6</v>
      </c>
      <c r="H779" s="1">
        <v>257</v>
      </c>
      <c r="I779" s="1">
        <f t="shared" si="37"/>
        <v>328.59999999999991</v>
      </c>
      <c r="J779" t="str">
        <f>IF(AND(COUNTIF(Products!A:A,C779)=1,E779=VLOOKUP(C779,Products!A:G,6,FALSE),H779=VLOOKUP(C779,Products!A:G,7,FALSE)),"OK","ERROR")</f>
        <v>OK</v>
      </c>
      <c r="K779" t="str">
        <f t="shared" si="38"/>
        <v>OK</v>
      </c>
    </row>
    <row r="780" spans="1:11">
      <c r="A780" s="1" t="s">
        <v>5092</v>
      </c>
      <c r="B780" s="1" t="s">
        <v>2592</v>
      </c>
      <c r="C780" s="1" t="s">
        <v>1773</v>
      </c>
      <c r="D780" s="1">
        <v>4</v>
      </c>
      <c r="E780" s="1">
        <v>6999</v>
      </c>
      <c r="F780" s="1">
        <v>0</v>
      </c>
      <c r="G780" s="1">
        <f t="shared" si="36"/>
        <v>27996</v>
      </c>
      <c r="H780" s="1">
        <v>4949</v>
      </c>
      <c r="I780" s="1">
        <f t="shared" si="37"/>
        <v>8200</v>
      </c>
      <c r="J780" t="str">
        <f>IF(AND(COUNTIF(Products!A:A,C780)=1,E780=VLOOKUP(C780,Products!A:G,6,FALSE),H780=VLOOKUP(C780,Products!A:G,7,FALSE)),"OK","ERROR")</f>
        <v>OK</v>
      </c>
      <c r="K780" t="str">
        <f t="shared" si="38"/>
        <v>OK</v>
      </c>
    </row>
    <row r="781" spans="1:11">
      <c r="A781" s="1" t="s">
        <v>5093</v>
      </c>
      <c r="B781" s="1" t="s">
        <v>2593</v>
      </c>
      <c r="C781" s="1" t="s">
        <v>1761</v>
      </c>
      <c r="D781" s="1">
        <v>3</v>
      </c>
      <c r="E781" s="1">
        <v>499</v>
      </c>
      <c r="F781" s="1">
        <v>0</v>
      </c>
      <c r="G781" s="1">
        <f t="shared" si="36"/>
        <v>1497</v>
      </c>
      <c r="H781" s="1">
        <v>394</v>
      </c>
      <c r="I781" s="1">
        <f t="shared" si="37"/>
        <v>315</v>
      </c>
      <c r="J781" t="str">
        <f>IF(AND(COUNTIF(Products!A:A,C781)=1,E781=VLOOKUP(C781,Products!A:G,6,FALSE),H781=VLOOKUP(C781,Products!A:G,7,FALSE)),"OK","ERROR")</f>
        <v>OK</v>
      </c>
      <c r="K781" t="str">
        <f t="shared" si="38"/>
        <v>OK</v>
      </c>
    </row>
    <row r="782" spans="1:11">
      <c r="A782" s="1" t="s">
        <v>5094</v>
      </c>
      <c r="B782" s="1" t="s">
        <v>2594</v>
      </c>
      <c r="C782" s="1" t="s">
        <v>1743</v>
      </c>
      <c r="D782" s="1">
        <v>3</v>
      </c>
      <c r="E782" s="1">
        <v>299</v>
      </c>
      <c r="F782" s="1">
        <v>89.7</v>
      </c>
      <c r="G782" s="1">
        <f t="shared" si="36"/>
        <v>807.3</v>
      </c>
      <c r="H782" s="1">
        <v>188</v>
      </c>
      <c r="I782" s="1">
        <f t="shared" si="37"/>
        <v>243.29999999999995</v>
      </c>
      <c r="J782" t="str">
        <f>IF(AND(COUNTIF(Products!A:A,C782)=1,E782=VLOOKUP(C782,Products!A:G,6,FALSE),H782=VLOOKUP(C782,Products!A:G,7,FALSE)),"OK","ERROR")</f>
        <v>OK</v>
      </c>
      <c r="K782" t="str">
        <f t="shared" si="38"/>
        <v>OK</v>
      </c>
    </row>
    <row r="783" spans="1:11">
      <c r="A783" s="1" t="s">
        <v>5095</v>
      </c>
      <c r="B783" s="1" t="s">
        <v>2595</v>
      </c>
      <c r="C783" s="1" t="s">
        <v>1736</v>
      </c>
      <c r="D783" s="1">
        <v>4</v>
      </c>
      <c r="E783" s="1">
        <v>2499</v>
      </c>
      <c r="F783" s="1">
        <v>0</v>
      </c>
      <c r="G783" s="1">
        <f t="shared" si="36"/>
        <v>9996</v>
      </c>
      <c r="H783" s="1">
        <v>1946</v>
      </c>
      <c r="I783" s="1">
        <f t="shared" si="37"/>
        <v>2212</v>
      </c>
      <c r="J783" t="str">
        <f>IF(AND(COUNTIF(Products!A:A,C783)=1,E783=VLOOKUP(C783,Products!A:G,6,FALSE),H783=VLOOKUP(C783,Products!A:G,7,FALSE)),"OK","ERROR")</f>
        <v>OK</v>
      </c>
      <c r="K783" t="str">
        <f t="shared" si="38"/>
        <v>OK</v>
      </c>
    </row>
    <row r="784" spans="1:11">
      <c r="A784" s="1" t="s">
        <v>5096</v>
      </c>
      <c r="B784" s="1" t="s">
        <v>2596</v>
      </c>
      <c r="C784" s="1" t="s">
        <v>1732</v>
      </c>
      <c r="D784" s="1">
        <v>1</v>
      </c>
      <c r="E784" s="1">
        <v>1599</v>
      </c>
      <c r="F784" s="1">
        <v>159.9</v>
      </c>
      <c r="G784" s="1">
        <f t="shared" si="36"/>
        <v>1439.1</v>
      </c>
      <c r="H784" s="1">
        <v>1138</v>
      </c>
      <c r="I784" s="1">
        <f t="shared" si="37"/>
        <v>301.09999999999991</v>
      </c>
      <c r="J784" t="str">
        <f>IF(AND(COUNTIF(Products!A:A,C784)=1,E784=VLOOKUP(C784,Products!A:G,6,FALSE),H784=VLOOKUP(C784,Products!A:G,7,FALSE)),"OK","ERROR")</f>
        <v>OK</v>
      </c>
      <c r="K784" t="str">
        <f t="shared" si="38"/>
        <v>OK</v>
      </c>
    </row>
    <row r="785" spans="1:11">
      <c r="A785" s="1" t="s">
        <v>5097</v>
      </c>
      <c r="B785" s="1" t="s">
        <v>2597</v>
      </c>
      <c r="C785" s="1" t="s">
        <v>1680</v>
      </c>
      <c r="D785" s="1">
        <v>1</v>
      </c>
      <c r="E785" s="1">
        <v>2499</v>
      </c>
      <c r="F785" s="1">
        <v>0</v>
      </c>
      <c r="G785" s="1">
        <f t="shared" si="36"/>
        <v>2499</v>
      </c>
      <c r="H785" s="1">
        <v>2030</v>
      </c>
      <c r="I785" s="1">
        <f t="shared" si="37"/>
        <v>469</v>
      </c>
      <c r="J785" t="str">
        <f>IF(AND(COUNTIF(Products!A:A,C785)=1,E785=VLOOKUP(C785,Products!A:G,6,FALSE),H785=VLOOKUP(C785,Products!A:G,7,FALSE)),"OK","ERROR")</f>
        <v>OK</v>
      </c>
      <c r="K785" t="str">
        <f t="shared" si="38"/>
        <v>OK</v>
      </c>
    </row>
    <row r="786" spans="1:11">
      <c r="A786" s="1" t="s">
        <v>5098</v>
      </c>
      <c r="B786" s="1" t="s">
        <v>2598</v>
      </c>
      <c r="C786" s="1" t="s">
        <v>1778</v>
      </c>
      <c r="D786" s="1">
        <v>1</v>
      </c>
      <c r="E786" s="1">
        <v>499</v>
      </c>
      <c r="F786" s="1">
        <v>0</v>
      </c>
      <c r="G786" s="1">
        <f t="shared" si="36"/>
        <v>499</v>
      </c>
      <c r="H786" s="1">
        <v>323</v>
      </c>
      <c r="I786" s="1">
        <f t="shared" si="37"/>
        <v>176</v>
      </c>
      <c r="J786" t="str">
        <f>IF(AND(COUNTIF(Products!A:A,C786)=1,E786=VLOOKUP(C786,Products!A:G,6,FALSE),H786=VLOOKUP(C786,Products!A:G,7,FALSE)),"OK","ERROR")</f>
        <v>OK</v>
      </c>
      <c r="K786" t="str">
        <f t="shared" si="38"/>
        <v>OK</v>
      </c>
    </row>
    <row r="787" spans="1:11">
      <c r="A787" s="1" t="s">
        <v>5099</v>
      </c>
      <c r="B787" s="1" t="s">
        <v>2599</v>
      </c>
      <c r="C787" s="1" t="s">
        <v>1738</v>
      </c>
      <c r="D787" s="1">
        <v>1</v>
      </c>
      <c r="E787" s="1">
        <v>599</v>
      </c>
      <c r="F787" s="1">
        <v>0</v>
      </c>
      <c r="G787" s="1">
        <f t="shared" si="36"/>
        <v>599</v>
      </c>
      <c r="H787" s="1">
        <v>443</v>
      </c>
      <c r="I787" s="1">
        <f t="shared" si="37"/>
        <v>156</v>
      </c>
      <c r="J787" t="str">
        <f>IF(AND(COUNTIF(Products!A:A,C787)=1,E787=VLOOKUP(C787,Products!A:G,6,FALSE),H787=VLOOKUP(C787,Products!A:G,7,FALSE)),"OK","ERROR")</f>
        <v>OK</v>
      </c>
      <c r="K787" t="str">
        <f t="shared" si="38"/>
        <v>OK</v>
      </c>
    </row>
    <row r="788" spans="1:11">
      <c r="A788" s="1" t="s">
        <v>5100</v>
      </c>
      <c r="B788" s="1" t="s">
        <v>2600</v>
      </c>
      <c r="C788" s="1" t="s">
        <v>1768</v>
      </c>
      <c r="D788" s="1">
        <v>1</v>
      </c>
      <c r="E788" s="1">
        <v>399</v>
      </c>
      <c r="F788" s="1">
        <v>0</v>
      </c>
      <c r="G788" s="1">
        <f t="shared" si="36"/>
        <v>399</v>
      </c>
      <c r="H788" s="1">
        <v>322</v>
      </c>
      <c r="I788" s="1">
        <f t="shared" si="37"/>
        <v>77</v>
      </c>
      <c r="J788" t="str">
        <f>IF(AND(COUNTIF(Products!A:A,C788)=1,E788=VLOOKUP(C788,Products!A:G,6,FALSE),H788=VLOOKUP(C788,Products!A:G,7,FALSE)),"OK","ERROR")</f>
        <v>OK</v>
      </c>
      <c r="K788" t="str">
        <f t="shared" si="38"/>
        <v>OK</v>
      </c>
    </row>
    <row r="789" spans="1:11">
      <c r="A789" s="1" t="s">
        <v>5101</v>
      </c>
      <c r="B789" s="1" t="s">
        <v>2601</v>
      </c>
      <c r="C789" s="1" t="s">
        <v>1752</v>
      </c>
      <c r="D789" s="1">
        <v>2</v>
      </c>
      <c r="E789" s="1">
        <v>2999</v>
      </c>
      <c r="F789" s="1">
        <v>299.89999999999998</v>
      </c>
      <c r="G789" s="1">
        <f t="shared" si="36"/>
        <v>5698.1</v>
      </c>
      <c r="H789" s="1">
        <v>1877</v>
      </c>
      <c r="I789" s="1">
        <f t="shared" si="37"/>
        <v>1944.1000000000004</v>
      </c>
      <c r="J789" t="str">
        <f>IF(AND(COUNTIF(Products!A:A,C789)=1,E789=VLOOKUP(C789,Products!A:G,6,FALSE),H789=VLOOKUP(C789,Products!A:G,7,FALSE)),"OK","ERROR")</f>
        <v>OK</v>
      </c>
      <c r="K789" t="str">
        <f t="shared" si="38"/>
        <v>OK</v>
      </c>
    </row>
    <row r="790" spans="1:11">
      <c r="A790" s="1" t="s">
        <v>5102</v>
      </c>
      <c r="B790" s="1" t="s">
        <v>2602</v>
      </c>
      <c r="C790" s="1" t="s">
        <v>1720</v>
      </c>
      <c r="D790" s="1">
        <v>2</v>
      </c>
      <c r="E790" s="1">
        <v>999</v>
      </c>
      <c r="F790" s="1">
        <v>399.6</v>
      </c>
      <c r="G790" s="1">
        <f t="shared" si="36"/>
        <v>1598.4</v>
      </c>
      <c r="H790" s="1">
        <v>573</v>
      </c>
      <c r="I790" s="1">
        <f t="shared" si="37"/>
        <v>452.40000000000009</v>
      </c>
      <c r="J790" t="str">
        <f>IF(AND(COUNTIF(Products!A:A,C790)=1,E790=VLOOKUP(C790,Products!A:G,6,FALSE),H790=VLOOKUP(C790,Products!A:G,7,FALSE)),"OK","ERROR")</f>
        <v>OK</v>
      </c>
      <c r="K790" t="str">
        <f t="shared" si="38"/>
        <v>OK</v>
      </c>
    </row>
    <row r="791" spans="1:11">
      <c r="A791" s="1" t="s">
        <v>5103</v>
      </c>
      <c r="B791" s="1" t="s">
        <v>2603</v>
      </c>
      <c r="C791" s="1" t="s">
        <v>1728</v>
      </c>
      <c r="D791" s="1">
        <v>1</v>
      </c>
      <c r="E791" s="1">
        <v>4999</v>
      </c>
      <c r="F791" s="1">
        <v>499.9</v>
      </c>
      <c r="G791" s="1">
        <f t="shared" si="36"/>
        <v>4499.1000000000004</v>
      </c>
      <c r="H791" s="1">
        <v>3040</v>
      </c>
      <c r="I791" s="1">
        <f t="shared" si="37"/>
        <v>1459.1000000000004</v>
      </c>
      <c r="J791" t="str">
        <f>IF(AND(COUNTIF(Products!A:A,C791)=1,E791=VLOOKUP(C791,Products!A:G,6,FALSE),H791=VLOOKUP(C791,Products!A:G,7,FALSE)),"OK","ERROR")</f>
        <v>OK</v>
      </c>
      <c r="K791" t="str">
        <f t="shared" si="38"/>
        <v>OK</v>
      </c>
    </row>
    <row r="792" spans="1:11">
      <c r="A792" s="1" t="s">
        <v>5104</v>
      </c>
      <c r="B792" s="1" t="s">
        <v>2604</v>
      </c>
      <c r="C792" s="1" t="s">
        <v>1705</v>
      </c>
      <c r="D792" s="1">
        <v>1</v>
      </c>
      <c r="E792" s="1">
        <v>299</v>
      </c>
      <c r="F792" s="1">
        <v>0</v>
      </c>
      <c r="G792" s="1">
        <f t="shared" si="36"/>
        <v>299</v>
      </c>
      <c r="H792" s="1">
        <v>206</v>
      </c>
      <c r="I792" s="1">
        <f t="shared" si="37"/>
        <v>93</v>
      </c>
      <c r="J792" t="str">
        <f>IF(AND(COUNTIF(Products!A:A,C792)=1,E792=VLOOKUP(C792,Products!A:G,6,FALSE),H792=VLOOKUP(C792,Products!A:G,7,FALSE)),"OK","ERROR")</f>
        <v>OK</v>
      </c>
      <c r="K792" t="str">
        <f t="shared" si="38"/>
        <v>OK</v>
      </c>
    </row>
    <row r="793" spans="1:11">
      <c r="A793" s="1" t="s">
        <v>5105</v>
      </c>
      <c r="B793" s="1" t="s">
        <v>2605</v>
      </c>
      <c r="C793" s="1" t="s">
        <v>1790</v>
      </c>
      <c r="D793" s="1">
        <v>1</v>
      </c>
      <c r="E793" s="1">
        <v>999</v>
      </c>
      <c r="F793" s="1">
        <v>99.9</v>
      </c>
      <c r="G793" s="1">
        <f t="shared" si="36"/>
        <v>899.1</v>
      </c>
      <c r="H793" s="1">
        <v>629</v>
      </c>
      <c r="I793" s="1">
        <f t="shared" si="37"/>
        <v>270.10000000000002</v>
      </c>
      <c r="J793" t="str">
        <f>IF(AND(COUNTIF(Products!A:A,C793)=1,E793=VLOOKUP(C793,Products!A:G,6,FALSE),H793=VLOOKUP(C793,Products!A:G,7,FALSE)),"OK","ERROR")</f>
        <v>OK</v>
      </c>
      <c r="K793" t="str">
        <f t="shared" si="38"/>
        <v>OK</v>
      </c>
    </row>
    <row r="794" spans="1:11">
      <c r="A794" s="1" t="s">
        <v>5106</v>
      </c>
      <c r="B794" s="1" t="s">
        <v>2606</v>
      </c>
      <c r="C794" s="1" t="s">
        <v>1680</v>
      </c>
      <c r="D794" s="1">
        <v>4</v>
      </c>
      <c r="E794" s="1">
        <v>2499</v>
      </c>
      <c r="F794" s="1">
        <v>0</v>
      </c>
      <c r="G794" s="1">
        <f t="shared" si="36"/>
        <v>9996</v>
      </c>
      <c r="H794" s="1">
        <v>2030</v>
      </c>
      <c r="I794" s="1">
        <f t="shared" si="37"/>
        <v>1876</v>
      </c>
      <c r="J794" t="str">
        <f>IF(AND(COUNTIF(Products!A:A,C794)=1,E794=VLOOKUP(C794,Products!A:G,6,FALSE),H794=VLOOKUP(C794,Products!A:G,7,FALSE)),"OK","ERROR")</f>
        <v>OK</v>
      </c>
      <c r="K794" t="str">
        <f t="shared" si="38"/>
        <v>OK</v>
      </c>
    </row>
    <row r="795" spans="1:11">
      <c r="A795" s="1" t="s">
        <v>5107</v>
      </c>
      <c r="B795" s="1" t="s">
        <v>2607</v>
      </c>
      <c r="C795" s="1" t="s">
        <v>1680</v>
      </c>
      <c r="D795" s="1">
        <v>3</v>
      </c>
      <c r="E795" s="1">
        <v>2499</v>
      </c>
      <c r="F795" s="1">
        <v>0</v>
      </c>
      <c r="G795" s="1">
        <f t="shared" si="36"/>
        <v>7497</v>
      </c>
      <c r="H795" s="1">
        <v>2030</v>
      </c>
      <c r="I795" s="1">
        <f t="shared" si="37"/>
        <v>1407</v>
      </c>
      <c r="J795" t="str">
        <f>IF(AND(COUNTIF(Products!A:A,C795)=1,E795=VLOOKUP(C795,Products!A:G,6,FALSE),H795=VLOOKUP(C795,Products!A:G,7,FALSE)),"OK","ERROR")</f>
        <v>OK</v>
      </c>
      <c r="K795" t="str">
        <f t="shared" si="38"/>
        <v>OK</v>
      </c>
    </row>
    <row r="796" spans="1:11">
      <c r="A796" s="1" t="s">
        <v>5108</v>
      </c>
      <c r="B796" s="1" t="s">
        <v>2608</v>
      </c>
      <c r="C796" s="1" t="s">
        <v>1738</v>
      </c>
      <c r="D796" s="1">
        <v>3</v>
      </c>
      <c r="E796" s="1">
        <v>599</v>
      </c>
      <c r="F796" s="1">
        <v>179.7</v>
      </c>
      <c r="G796" s="1">
        <f t="shared" si="36"/>
        <v>1617.3</v>
      </c>
      <c r="H796" s="1">
        <v>443</v>
      </c>
      <c r="I796" s="1">
        <f t="shared" si="37"/>
        <v>288.29999999999995</v>
      </c>
      <c r="J796" t="str">
        <f>IF(AND(COUNTIF(Products!A:A,C796)=1,E796=VLOOKUP(C796,Products!A:G,6,FALSE),H796=VLOOKUP(C796,Products!A:G,7,FALSE)),"OK","ERROR")</f>
        <v>OK</v>
      </c>
      <c r="K796" t="str">
        <f t="shared" si="38"/>
        <v>OK</v>
      </c>
    </row>
    <row r="797" spans="1:11">
      <c r="A797" s="1" t="s">
        <v>5109</v>
      </c>
      <c r="B797" s="1" t="s">
        <v>2609</v>
      </c>
      <c r="C797" s="1" t="s">
        <v>1742</v>
      </c>
      <c r="D797" s="1">
        <v>2</v>
      </c>
      <c r="E797" s="1">
        <v>299</v>
      </c>
      <c r="F797" s="1">
        <v>0</v>
      </c>
      <c r="G797" s="1">
        <f t="shared" si="36"/>
        <v>598</v>
      </c>
      <c r="H797" s="1">
        <v>188</v>
      </c>
      <c r="I797" s="1">
        <f t="shared" si="37"/>
        <v>222</v>
      </c>
      <c r="J797" t="str">
        <f>IF(AND(COUNTIF(Products!A:A,C797)=1,E797=VLOOKUP(C797,Products!A:G,6,FALSE),H797=VLOOKUP(C797,Products!A:G,7,FALSE)),"OK","ERROR")</f>
        <v>OK</v>
      </c>
      <c r="K797" t="str">
        <f t="shared" si="38"/>
        <v>OK</v>
      </c>
    </row>
    <row r="798" spans="1:11">
      <c r="A798" s="1" t="s">
        <v>5110</v>
      </c>
      <c r="B798" s="1" t="s">
        <v>2610</v>
      </c>
      <c r="C798" s="1" t="s">
        <v>1795</v>
      </c>
      <c r="D798" s="1">
        <v>4</v>
      </c>
      <c r="E798" s="1">
        <v>499</v>
      </c>
      <c r="F798" s="1">
        <v>399.2</v>
      </c>
      <c r="G798" s="1">
        <f t="shared" si="36"/>
        <v>1596.8</v>
      </c>
      <c r="H798" s="1">
        <v>324</v>
      </c>
      <c r="I798" s="1">
        <f t="shared" si="37"/>
        <v>300.79999999999995</v>
      </c>
      <c r="J798" t="str">
        <f>IF(AND(COUNTIF(Products!A:A,C798)=1,E798=VLOOKUP(C798,Products!A:G,6,FALSE),H798=VLOOKUP(C798,Products!A:G,7,FALSE)),"OK","ERROR")</f>
        <v>OK</v>
      </c>
      <c r="K798" t="str">
        <f t="shared" si="38"/>
        <v>OK</v>
      </c>
    </row>
    <row r="799" spans="1:11">
      <c r="A799" s="1" t="s">
        <v>5111</v>
      </c>
      <c r="B799" s="1" t="s">
        <v>2611</v>
      </c>
      <c r="C799" s="1" t="s">
        <v>1752</v>
      </c>
      <c r="D799" s="1">
        <v>4</v>
      </c>
      <c r="E799" s="1">
        <v>2999</v>
      </c>
      <c r="F799" s="1">
        <v>1799.4</v>
      </c>
      <c r="G799" s="1">
        <f t="shared" si="36"/>
        <v>10196.6</v>
      </c>
      <c r="H799" s="1">
        <v>1877</v>
      </c>
      <c r="I799" s="1">
        <f t="shared" si="37"/>
        <v>2688.6000000000004</v>
      </c>
      <c r="J799" t="str">
        <f>IF(AND(COUNTIF(Products!A:A,C799)=1,E799=VLOOKUP(C799,Products!A:G,6,FALSE),H799=VLOOKUP(C799,Products!A:G,7,FALSE)),"OK","ERROR")</f>
        <v>OK</v>
      </c>
      <c r="K799" t="str">
        <f t="shared" si="38"/>
        <v>OK</v>
      </c>
    </row>
    <row r="800" spans="1:11">
      <c r="A800" s="1" t="s">
        <v>5112</v>
      </c>
      <c r="B800" s="1" t="s">
        <v>2612</v>
      </c>
      <c r="C800" s="1" t="s">
        <v>1753</v>
      </c>
      <c r="D800" s="1">
        <v>3</v>
      </c>
      <c r="E800" s="1">
        <v>799</v>
      </c>
      <c r="F800" s="1">
        <v>0</v>
      </c>
      <c r="G800" s="1">
        <f t="shared" si="36"/>
        <v>2397</v>
      </c>
      <c r="H800" s="1">
        <v>445</v>
      </c>
      <c r="I800" s="1">
        <f t="shared" si="37"/>
        <v>1062</v>
      </c>
      <c r="J800" t="str">
        <f>IF(AND(COUNTIF(Products!A:A,C800)=1,E800=VLOOKUP(C800,Products!A:G,6,FALSE),H800=VLOOKUP(C800,Products!A:G,7,FALSE)),"OK","ERROR")</f>
        <v>OK</v>
      </c>
      <c r="K800" t="str">
        <f t="shared" si="38"/>
        <v>OK</v>
      </c>
    </row>
    <row r="801" spans="1:11">
      <c r="A801" s="1" t="s">
        <v>5113</v>
      </c>
      <c r="B801" s="1" t="s">
        <v>2613</v>
      </c>
      <c r="C801" s="1" t="s">
        <v>1779</v>
      </c>
      <c r="D801" s="1">
        <v>2</v>
      </c>
      <c r="E801" s="1">
        <v>999</v>
      </c>
      <c r="F801" s="1">
        <v>0</v>
      </c>
      <c r="G801" s="1">
        <f t="shared" si="36"/>
        <v>1998</v>
      </c>
      <c r="H801" s="1">
        <v>809</v>
      </c>
      <c r="I801" s="1">
        <f t="shared" si="37"/>
        <v>380</v>
      </c>
      <c r="J801" t="str">
        <f>IF(AND(COUNTIF(Products!A:A,C801)=1,E801=VLOOKUP(C801,Products!A:G,6,FALSE),H801=VLOOKUP(C801,Products!A:G,7,FALSE)),"OK","ERROR")</f>
        <v>OK</v>
      </c>
      <c r="K801" t="str">
        <f t="shared" si="38"/>
        <v>OK</v>
      </c>
    </row>
    <row r="802" spans="1:11">
      <c r="A802" s="1" t="s">
        <v>5114</v>
      </c>
      <c r="B802" s="1" t="s">
        <v>2614</v>
      </c>
      <c r="C802" s="1" t="s">
        <v>1704</v>
      </c>
      <c r="D802" s="1">
        <v>1</v>
      </c>
      <c r="E802" s="1">
        <v>599</v>
      </c>
      <c r="F802" s="1">
        <v>89.85</v>
      </c>
      <c r="G802" s="1">
        <f t="shared" si="36"/>
        <v>509.15</v>
      </c>
      <c r="H802" s="1">
        <v>363</v>
      </c>
      <c r="I802" s="1">
        <f t="shared" si="37"/>
        <v>146.14999999999998</v>
      </c>
      <c r="J802" t="str">
        <f>IF(AND(COUNTIF(Products!A:A,C802)=1,E802=VLOOKUP(C802,Products!A:G,6,FALSE),H802=VLOOKUP(C802,Products!A:G,7,FALSE)),"OK","ERROR")</f>
        <v>OK</v>
      </c>
      <c r="K802" t="str">
        <f t="shared" si="38"/>
        <v>OK</v>
      </c>
    </row>
    <row r="803" spans="1:11">
      <c r="A803" s="1" t="s">
        <v>5115</v>
      </c>
      <c r="B803" s="1" t="s">
        <v>2615</v>
      </c>
      <c r="C803" s="1" t="s">
        <v>1715</v>
      </c>
      <c r="D803" s="1">
        <v>2</v>
      </c>
      <c r="E803" s="1">
        <v>1299</v>
      </c>
      <c r="F803" s="1">
        <v>519.6</v>
      </c>
      <c r="G803" s="1">
        <f t="shared" si="36"/>
        <v>2078.4</v>
      </c>
      <c r="H803" s="1">
        <v>863</v>
      </c>
      <c r="I803" s="1">
        <f t="shared" si="37"/>
        <v>352.40000000000009</v>
      </c>
      <c r="J803" t="str">
        <f>IF(AND(COUNTIF(Products!A:A,C803)=1,E803=VLOOKUP(C803,Products!A:G,6,FALSE),H803=VLOOKUP(C803,Products!A:G,7,FALSE)),"OK","ERROR")</f>
        <v>OK</v>
      </c>
      <c r="K803" t="str">
        <f t="shared" si="38"/>
        <v>OK</v>
      </c>
    </row>
    <row r="804" spans="1:11">
      <c r="A804" s="1" t="s">
        <v>5116</v>
      </c>
      <c r="B804" s="1" t="s">
        <v>2616</v>
      </c>
      <c r="C804" s="1" t="s">
        <v>1780</v>
      </c>
      <c r="D804" s="1">
        <v>4</v>
      </c>
      <c r="E804" s="1">
        <v>2999</v>
      </c>
      <c r="F804" s="1">
        <v>1799.4</v>
      </c>
      <c r="G804" s="1">
        <f t="shared" si="36"/>
        <v>10196.6</v>
      </c>
      <c r="H804" s="1">
        <v>2394</v>
      </c>
      <c r="I804" s="1">
        <f t="shared" si="37"/>
        <v>620.60000000000036</v>
      </c>
      <c r="J804" t="str">
        <f>IF(AND(COUNTIF(Products!A:A,C804)=1,E804=VLOOKUP(C804,Products!A:G,6,FALSE),H804=VLOOKUP(C804,Products!A:G,7,FALSE)),"OK","ERROR")</f>
        <v>OK</v>
      </c>
      <c r="K804" t="str">
        <f t="shared" si="38"/>
        <v>OK</v>
      </c>
    </row>
    <row r="805" spans="1:11">
      <c r="A805" s="1" t="s">
        <v>5117</v>
      </c>
      <c r="B805" s="1" t="s">
        <v>2617</v>
      </c>
      <c r="C805" s="1" t="s">
        <v>1797</v>
      </c>
      <c r="D805" s="1">
        <v>1</v>
      </c>
      <c r="E805" s="1">
        <v>399</v>
      </c>
      <c r="F805" s="1">
        <v>0</v>
      </c>
      <c r="G805" s="1">
        <f t="shared" si="36"/>
        <v>399</v>
      </c>
      <c r="H805" s="1">
        <v>278</v>
      </c>
      <c r="I805" s="1">
        <f t="shared" si="37"/>
        <v>121</v>
      </c>
      <c r="J805" t="str">
        <f>IF(AND(COUNTIF(Products!A:A,C805)=1,E805=VLOOKUP(C805,Products!A:G,6,FALSE),H805=VLOOKUP(C805,Products!A:G,7,FALSE)),"OK","ERROR")</f>
        <v>OK</v>
      </c>
      <c r="K805" t="str">
        <f t="shared" si="38"/>
        <v>OK</v>
      </c>
    </row>
    <row r="806" spans="1:11">
      <c r="A806" s="1" t="s">
        <v>5118</v>
      </c>
      <c r="B806" s="1" t="s">
        <v>2618</v>
      </c>
      <c r="C806" s="1" t="s">
        <v>1670</v>
      </c>
      <c r="D806" s="1">
        <v>4</v>
      </c>
      <c r="E806" s="1">
        <v>599</v>
      </c>
      <c r="F806" s="1">
        <v>239.6</v>
      </c>
      <c r="G806" s="1">
        <f t="shared" si="36"/>
        <v>2156.4</v>
      </c>
      <c r="H806" s="1">
        <v>426</v>
      </c>
      <c r="I806" s="1">
        <f t="shared" si="37"/>
        <v>452.40000000000009</v>
      </c>
      <c r="J806" t="str">
        <f>IF(AND(COUNTIF(Products!A:A,C806)=1,E806=VLOOKUP(C806,Products!A:G,6,FALSE),H806=VLOOKUP(C806,Products!A:G,7,FALSE)),"OK","ERROR")</f>
        <v>OK</v>
      </c>
      <c r="K806" t="str">
        <f t="shared" si="38"/>
        <v>OK</v>
      </c>
    </row>
    <row r="807" spans="1:11">
      <c r="A807" s="1" t="s">
        <v>5119</v>
      </c>
      <c r="B807" s="1" t="s">
        <v>2619</v>
      </c>
      <c r="C807" s="1" t="s">
        <v>1761</v>
      </c>
      <c r="D807" s="1">
        <v>3</v>
      </c>
      <c r="E807" s="1">
        <v>499</v>
      </c>
      <c r="F807" s="1">
        <v>299.39999999999998</v>
      </c>
      <c r="G807" s="1">
        <f t="shared" si="36"/>
        <v>1197.5999999999999</v>
      </c>
      <c r="H807" s="1">
        <v>394</v>
      </c>
      <c r="I807" s="1">
        <f t="shared" si="37"/>
        <v>15.599999999999909</v>
      </c>
      <c r="J807" t="str">
        <f>IF(AND(COUNTIF(Products!A:A,C807)=1,E807=VLOOKUP(C807,Products!A:G,6,FALSE),H807=VLOOKUP(C807,Products!A:G,7,FALSE)),"OK","ERROR")</f>
        <v>OK</v>
      </c>
      <c r="K807" t="str">
        <f t="shared" si="38"/>
        <v>OK</v>
      </c>
    </row>
    <row r="808" spans="1:11">
      <c r="A808" s="1" t="s">
        <v>5120</v>
      </c>
      <c r="B808" s="1" t="s">
        <v>2620</v>
      </c>
      <c r="C808" s="1" t="s">
        <v>1683</v>
      </c>
      <c r="D808" s="1">
        <v>4</v>
      </c>
      <c r="E808" s="1">
        <v>999</v>
      </c>
      <c r="F808" s="1">
        <v>0</v>
      </c>
      <c r="G808" s="1">
        <f t="shared" si="36"/>
        <v>3996</v>
      </c>
      <c r="H808" s="1">
        <v>603</v>
      </c>
      <c r="I808" s="1">
        <f t="shared" si="37"/>
        <v>1584</v>
      </c>
      <c r="J808" t="str">
        <f>IF(AND(COUNTIF(Products!A:A,C808)=1,E808=VLOOKUP(C808,Products!A:G,6,FALSE),H808=VLOOKUP(C808,Products!A:G,7,FALSE)),"OK","ERROR")</f>
        <v>OK</v>
      </c>
      <c r="K808" t="str">
        <f t="shared" si="38"/>
        <v>OK</v>
      </c>
    </row>
    <row r="809" spans="1:11">
      <c r="A809" s="1" t="s">
        <v>5121</v>
      </c>
      <c r="B809" s="1" t="s">
        <v>2621</v>
      </c>
      <c r="C809" s="1" t="s">
        <v>1771</v>
      </c>
      <c r="D809" s="1">
        <v>1</v>
      </c>
      <c r="E809" s="1">
        <v>399</v>
      </c>
      <c r="F809" s="1">
        <v>79.8</v>
      </c>
      <c r="G809" s="1">
        <f t="shared" si="36"/>
        <v>319.2</v>
      </c>
      <c r="H809" s="1">
        <v>257</v>
      </c>
      <c r="I809" s="1">
        <f t="shared" si="37"/>
        <v>62.199999999999989</v>
      </c>
      <c r="J809" t="str">
        <f>IF(AND(COUNTIF(Products!A:A,C809)=1,E809=VLOOKUP(C809,Products!A:G,6,FALSE),H809=VLOOKUP(C809,Products!A:G,7,FALSE)),"OK","ERROR")</f>
        <v>OK</v>
      </c>
      <c r="K809" t="str">
        <f t="shared" si="38"/>
        <v>OK</v>
      </c>
    </row>
    <row r="810" spans="1:11">
      <c r="A810" s="1" t="s">
        <v>5122</v>
      </c>
      <c r="B810" s="1" t="s">
        <v>2622</v>
      </c>
      <c r="C810" s="1" t="s">
        <v>1774</v>
      </c>
      <c r="D810" s="1">
        <v>1</v>
      </c>
      <c r="E810" s="1">
        <v>499</v>
      </c>
      <c r="F810" s="1">
        <v>99.8</v>
      </c>
      <c r="G810" s="1">
        <f t="shared" si="36"/>
        <v>399.2</v>
      </c>
      <c r="H810" s="1">
        <v>280</v>
      </c>
      <c r="I810" s="1">
        <f t="shared" si="37"/>
        <v>119.19999999999999</v>
      </c>
      <c r="J810" t="str">
        <f>IF(AND(COUNTIF(Products!A:A,C810)=1,E810=VLOOKUP(C810,Products!A:G,6,FALSE),H810=VLOOKUP(C810,Products!A:G,7,FALSE)),"OK","ERROR")</f>
        <v>OK</v>
      </c>
      <c r="K810" t="str">
        <f t="shared" si="38"/>
        <v>OK</v>
      </c>
    </row>
    <row r="811" spans="1:11">
      <c r="A811" s="1" t="s">
        <v>5123</v>
      </c>
      <c r="B811" s="1" t="s">
        <v>2623</v>
      </c>
      <c r="C811" s="1" t="s">
        <v>1660</v>
      </c>
      <c r="D811" s="1">
        <v>2</v>
      </c>
      <c r="E811" s="1">
        <v>799</v>
      </c>
      <c r="F811" s="1">
        <v>159.80000000000001</v>
      </c>
      <c r="G811" s="1">
        <f t="shared" si="36"/>
        <v>1438.2</v>
      </c>
      <c r="H811" s="1">
        <v>547</v>
      </c>
      <c r="I811" s="1">
        <f t="shared" si="37"/>
        <v>344.20000000000005</v>
      </c>
      <c r="J811" t="str">
        <f>IF(AND(COUNTIF(Products!A:A,C811)=1,E811=VLOOKUP(C811,Products!A:G,6,FALSE),H811=VLOOKUP(C811,Products!A:G,7,FALSE)),"OK","ERROR")</f>
        <v>OK</v>
      </c>
      <c r="K811" t="str">
        <f t="shared" si="38"/>
        <v>OK</v>
      </c>
    </row>
    <row r="812" spans="1:11">
      <c r="A812" s="1" t="s">
        <v>5124</v>
      </c>
      <c r="B812" s="1" t="s">
        <v>2624</v>
      </c>
      <c r="C812" s="1" t="s">
        <v>1674</v>
      </c>
      <c r="D812" s="1">
        <v>1</v>
      </c>
      <c r="E812" s="1">
        <v>599</v>
      </c>
      <c r="F812" s="1">
        <v>119.8</v>
      </c>
      <c r="G812" s="1">
        <f t="shared" si="36"/>
        <v>479.2</v>
      </c>
      <c r="H812" s="1">
        <v>470</v>
      </c>
      <c r="I812" s="1">
        <f t="shared" si="37"/>
        <v>9.1999999999999886</v>
      </c>
      <c r="J812" t="str">
        <f>IF(AND(COUNTIF(Products!A:A,C812)=1,E812=VLOOKUP(C812,Products!A:G,6,FALSE),H812=VLOOKUP(C812,Products!A:G,7,FALSE)),"OK","ERROR")</f>
        <v>OK</v>
      </c>
      <c r="K812" t="str">
        <f t="shared" si="38"/>
        <v>OK</v>
      </c>
    </row>
    <row r="813" spans="1:11">
      <c r="A813" s="1" t="s">
        <v>5125</v>
      </c>
      <c r="B813" s="1" t="s">
        <v>2625</v>
      </c>
      <c r="C813" s="1" t="s">
        <v>1686</v>
      </c>
      <c r="D813" s="1">
        <v>3</v>
      </c>
      <c r="E813" s="1">
        <v>1299</v>
      </c>
      <c r="F813" s="1">
        <v>389.7</v>
      </c>
      <c r="G813" s="1">
        <f t="shared" si="36"/>
        <v>3507.3</v>
      </c>
      <c r="H813" s="1">
        <v>881</v>
      </c>
      <c r="I813" s="1">
        <f t="shared" si="37"/>
        <v>864.30000000000018</v>
      </c>
      <c r="J813" t="str">
        <f>IF(AND(COUNTIF(Products!A:A,C813)=1,E813=VLOOKUP(C813,Products!A:G,6,FALSE),H813=VLOOKUP(C813,Products!A:G,7,FALSE)),"OK","ERROR")</f>
        <v>OK</v>
      </c>
      <c r="K813" t="str">
        <f t="shared" si="38"/>
        <v>OK</v>
      </c>
    </row>
    <row r="814" spans="1:11">
      <c r="A814" s="1" t="s">
        <v>5126</v>
      </c>
      <c r="B814" s="1" t="s">
        <v>2626</v>
      </c>
      <c r="C814" s="1" t="s">
        <v>1779</v>
      </c>
      <c r="D814" s="1">
        <v>2</v>
      </c>
      <c r="E814" s="1">
        <v>999</v>
      </c>
      <c r="F814" s="1">
        <v>0</v>
      </c>
      <c r="G814" s="1">
        <f t="shared" si="36"/>
        <v>1998</v>
      </c>
      <c r="H814" s="1">
        <v>809</v>
      </c>
      <c r="I814" s="1">
        <f t="shared" si="37"/>
        <v>380</v>
      </c>
      <c r="J814" t="str">
        <f>IF(AND(COUNTIF(Products!A:A,C814)=1,E814=VLOOKUP(C814,Products!A:G,6,FALSE),H814=VLOOKUP(C814,Products!A:G,7,FALSE)),"OK","ERROR")</f>
        <v>OK</v>
      </c>
      <c r="K814" t="str">
        <f t="shared" si="38"/>
        <v>OK</v>
      </c>
    </row>
    <row r="815" spans="1:11">
      <c r="A815" s="1" t="s">
        <v>5127</v>
      </c>
      <c r="B815" s="1" t="s">
        <v>2627</v>
      </c>
      <c r="C815" s="1" t="s">
        <v>1730</v>
      </c>
      <c r="D815" s="1">
        <v>2</v>
      </c>
      <c r="E815" s="1">
        <v>1999</v>
      </c>
      <c r="F815" s="1">
        <v>199.9</v>
      </c>
      <c r="G815" s="1">
        <f t="shared" si="36"/>
        <v>3798.1</v>
      </c>
      <c r="H815" s="1">
        <v>1398</v>
      </c>
      <c r="I815" s="1">
        <f t="shared" si="37"/>
        <v>1002.0999999999999</v>
      </c>
      <c r="J815" t="str">
        <f>IF(AND(COUNTIF(Products!A:A,C815)=1,E815=VLOOKUP(C815,Products!A:G,6,FALSE),H815=VLOOKUP(C815,Products!A:G,7,FALSE)),"OK","ERROR")</f>
        <v>OK</v>
      </c>
      <c r="K815" t="str">
        <f t="shared" si="38"/>
        <v>OK</v>
      </c>
    </row>
    <row r="816" spans="1:11">
      <c r="A816" s="1" t="s">
        <v>5128</v>
      </c>
      <c r="B816" s="1" t="s">
        <v>2628</v>
      </c>
      <c r="C816" s="1" t="s">
        <v>1799</v>
      </c>
      <c r="D816" s="1">
        <v>3</v>
      </c>
      <c r="E816" s="1">
        <v>4999</v>
      </c>
      <c r="F816" s="1">
        <v>3749.25</v>
      </c>
      <c r="G816" s="1">
        <f t="shared" si="36"/>
        <v>11247.75</v>
      </c>
      <c r="H816" s="1">
        <v>3463</v>
      </c>
      <c r="I816" s="1">
        <f t="shared" si="37"/>
        <v>858.75</v>
      </c>
      <c r="J816" t="str">
        <f>IF(AND(COUNTIF(Products!A:A,C816)=1,E816=VLOOKUP(C816,Products!A:G,6,FALSE),H816=VLOOKUP(C816,Products!A:G,7,FALSE)),"OK","ERROR")</f>
        <v>OK</v>
      </c>
      <c r="K816" t="str">
        <f t="shared" si="38"/>
        <v>OK</v>
      </c>
    </row>
    <row r="817" spans="1:11">
      <c r="A817" s="1" t="s">
        <v>5129</v>
      </c>
      <c r="B817" s="1" t="s">
        <v>2629</v>
      </c>
      <c r="C817" s="1" t="s">
        <v>1733</v>
      </c>
      <c r="D817" s="1">
        <v>3</v>
      </c>
      <c r="E817" s="1">
        <v>799</v>
      </c>
      <c r="F817" s="1">
        <v>119.85</v>
      </c>
      <c r="G817" s="1">
        <f t="shared" si="36"/>
        <v>2277.15</v>
      </c>
      <c r="H817" s="1">
        <v>538</v>
      </c>
      <c r="I817" s="1">
        <f t="shared" si="37"/>
        <v>663.15000000000009</v>
      </c>
      <c r="J817" t="str">
        <f>IF(AND(COUNTIF(Products!A:A,C817)=1,E817=VLOOKUP(C817,Products!A:G,6,FALSE),H817=VLOOKUP(C817,Products!A:G,7,FALSE)),"OK","ERROR")</f>
        <v>OK</v>
      </c>
      <c r="K817" t="str">
        <f t="shared" si="38"/>
        <v>OK</v>
      </c>
    </row>
    <row r="818" spans="1:11">
      <c r="A818" s="1" t="s">
        <v>5130</v>
      </c>
      <c r="B818" s="1" t="s">
        <v>2630</v>
      </c>
      <c r="C818" s="1" t="s">
        <v>1693</v>
      </c>
      <c r="D818" s="1">
        <v>2</v>
      </c>
      <c r="E818" s="1">
        <v>499</v>
      </c>
      <c r="F818" s="1">
        <v>99.8</v>
      </c>
      <c r="G818" s="1">
        <f t="shared" si="36"/>
        <v>898.2</v>
      </c>
      <c r="H818" s="1">
        <v>391</v>
      </c>
      <c r="I818" s="1">
        <f t="shared" si="37"/>
        <v>116.20000000000005</v>
      </c>
      <c r="J818" t="str">
        <f>IF(AND(COUNTIF(Products!A:A,C818)=1,E818=VLOOKUP(C818,Products!A:G,6,FALSE),H818=VLOOKUP(C818,Products!A:G,7,FALSE)),"OK","ERROR")</f>
        <v>OK</v>
      </c>
      <c r="K818" t="str">
        <f t="shared" si="38"/>
        <v>OK</v>
      </c>
    </row>
    <row r="819" spans="1:11">
      <c r="A819" s="1" t="s">
        <v>5131</v>
      </c>
      <c r="B819" s="1" t="s">
        <v>2631</v>
      </c>
      <c r="C819" s="1" t="s">
        <v>1692</v>
      </c>
      <c r="D819" s="1">
        <v>1</v>
      </c>
      <c r="E819" s="1">
        <v>499</v>
      </c>
      <c r="F819" s="1">
        <v>99.8</v>
      </c>
      <c r="G819" s="1">
        <f t="shared" si="36"/>
        <v>399.2</v>
      </c>
      <c r="H819" s="1">
        <v>403</v>
      </c>
      <c r="I819" s="1">
        <f t="shared" si="37"/>
        <v>-3.8000000000000114</v>
      </c>
      <c r="J819" t="str">
        <f>IF(AND(COUNTIF(Products!A:A,C819)=1,E819=VLOOKUP(C819,Products!A:G,6,FALSE),H819=VLOOKUP(C819,Products!A:G,7,FALSE)),"OK","ERROR")</f>
        <v>OK</v>
      </c>
      <c r="K819" t="str">
        <f t="shared" si="38"/>
        <v>OK</v>
      </c>
    </row>
    <row r="820" spans="1:11">
      <c r="A820" s="1" t="s">
        <v>5132</v>
      </c>
      <c r="B820" s="1" t="s">
        <v>2632</v>
      </c>
      <c r="C820" s="1" t="s">
        <v>1685</v>
      </c>
      <c r="D820" s="1">
        <v>2</v>
      </c>
      <c r="E820" s="1">
        <v>2499</v>
      </c>
      <c r="F820" s="1">
        <v>999.6</v>
      </c>
      <c r="G820" s="1">
        <f t="shared" si="36"/>
        <v>3998.4</v>
      </c>
      <c r="H820" s="1">
        <v>1599</v>
      </c>
      <c r="I820" s="1">
        <f t="shared" si="37"/>
        <v>800.40000000000009</v>
      </c>
      <c r="J820" t="str">
        <f>IF(AND(COUNTIF(Products!A:A,C820)=1,E820=VLOOKUP(C820,Products!A:G,6,FALSE),H820=VLOOKUP(C820,Products!A:G,7,FALSE)),"OK","ERROR")</f>
        <v>OK</v>
      </c>
      <c r="K820" t="str">
        <f t="shared" si="38"/>
        <v>OK</v>
      </c>
    </row>
    <row r="821" spans="1:11">
      <c r="A821" s="1" t="s">
        <v>5133</v>
      </c>
      <c r="B821" s="1" t="s">
        <v>2633</v>
      </c>
      <c r="C821" s="1" t="s">
        <v>1704</v>
      </c>
      <c r="D821" s="1">
        <v>4</v>
      </c>
      <c r="E821" s="1">
        <v>599</v>
      </c>
      <c r="F821" s="1">
        <v>239.6</v>
      </c>
      <c r="G821" s="1">
        <f t="shared" si="36"/>
        <v>2156.4</v>
      </c>
      <c r="H821" s="1">
        <v>363</v>
      </c>
      <c r="I821" s="1">
        <f t="shared" si="37"/>
        <v>704.40000000000009</v>
      </c>
      <c r="J821" t="str">
        <f>IF(AND(COUNTIF(Products!A:A,C821)=1,E821=VLOOKUP(C821,Products!A:G,6,FALSE),H821=VLOOKUP(C821,Products!A:G,7,FALSE)),"OK","ERROR")</f>
        <v>OK</v>
      </c>
      <c r="K821" t="str">
        <f t="shared" si="38"/>
        <v>OK</v>
      </c>
    </row>
    <row r="822" spans="1:11">
      <c r="A822" s="1" t="s">
        <v>5134</v>
      </c>
      <c r="B822" s="1" t="s">
        <v>2634</v>
      </c>
      <c r="C822" s="1" t="s">
        <v>1720</v>
      </c>
      <c r="D822" s="1">
        <v>3</v>
      </c>
      <c r="E822" s="1">
        <v>999</v>
      </c>
      <c r="F822" s="1">
        <v>149.85</v>
      </c>
      <c r="G822" s="1">
        <f t="shared" si="36"/>
        <v>2847.15</v>
      </c>
      <c r="H822" s="1">
        <v>573</v>
      </c>
      <c r="I822" s="1">
        <f t="shared" si="37"/>
        <v>1128.1500000000001</v>
      </c>
      <c r="J822" t="str">
        <f>IF(AND(COUNTIF(Products!A:A,C822)=1,E822=VLOOKUP(C822,Products!A:G,6,FALSE),H822=VLOOKUP(C822,Products!A:G,7,FALSE)),"OK","ERROR")</f>
        <v>OK</v>
      </c>
      <c r="K822" t="str">
        <f t="shared" si="38"/>
        <v>OK</v>
      </c>
    </row>
    <row r="823" spans="1:11">
      <c r="A823" s="1" t="s">
        <v>5135</v>
      </c>
      <c r="B823" s="1" t="s">
        <v>2635</v>
      </c>
      <c r="C823" s="1" t="s">
        <v>1759</v>
      </c>
      <c r="D823" s="1">
        <v>4</v>
      </c>
      <c r="E823" s="1">
        <v>2499</v>
      </c>
      <c r="F823" s="1">
        <v>0</v>
      </c>
      <c r="G823" s="1">
        <f t="shared" si="36"/>
        <v>9996</v>
      </c>
      <c r="H823" s="1">
        <v>1430</v>
      </c>
      <c r="I823" s="1">
        <f t="shared" si="37"/>
        <v>4276</v>
      </c>
      <c r="J823" t="str">
        <f>IF(AND(COUNTIF(Products!A:A,C823)=1,E823=VLOOKUP(C823,Products!A:G,6,FALSE),H823=VLOOKUP(C823,Products!A:G,7,FALSE)),"OK","ERROR")</f>
        <v>OK</v>
      </c>
      <c r="K823" t="str">
        <f t="shared" si="38"/>
        <v>OK</v>
      </c>
    </row>
    <row r="824" spans="1:11">
      <c r="A824" s="1" t="s">
        <v>5136</v>
      </c>
      <c r="B824" s="1" t="s">
        <v>2636</v>
      </c>
      <c r="C824" s="1" t="s">
        <v>1717</v>
      </c>
      <c r="D824" s="1">
        <v>2</v>
      </c>
      <c r="E824" s="1">
        <v>399</v>
      </c>
      <c r="F824" s="1">
        <v>0</v>
      </c>
      <c r="G824" s="1">
        <f t="shared" si="36"/>
        <v>798</v>
      </c>
      <c r="H824" s="1">
        <v>226</v>
      </c>
      <c r="I824" s="1">
        <f t="shared" si="37"/>
        <v>346</v>
      </c>
      <c r="J824" t="str">
        <f>IF(AND(COUNTIF(Products!A:A,C824)=1,E824=VLOOKUP(C824,Products!A:G,6,FALSE),H824=VLOOKUP(C824,Products!A:G,7,FALSE)),"OK","ERROR")</f>
        <v>OK</v>
      </c>
      <c r="K824" t="str">
        <f t="shared" si="38"/>
        <v>OK</v>
      </c>
    </row>
    <row r="825" spans="1:11">
      <c r="A825" s="1" t="s">
        <v>5137</v>
      </c>
      <c r="B825" s="1" t="s">
        <v>2637</v>
      </c>
      <c r="C825" s="1" t="s">
        <v>1726</v>
      </c>
      <c r="D825" s="1">
        <v>4</v>
      </c>
      <c r="E825" s="1">
        <v>599</v>
      </c>
      <c r="F825" s="1">
        <v>359.4</v>
      </c>
      <c r="G825" s="1">
        <f t="shared" si="36"/>
        <v>2036.6</v>
      </c>
      <c r="H825" s="1">
        <v>358</v>
      </c>
      <c r="I825" s="1">
        <f t="shared" si="37"/>
        <v>604.59999999999991</v>
      </c>
      <c r="J825" t="str">
        <f>IF(AND(COUNTIF(Products!A:A,C825)=1,E825=VLOOKUP(C825,Products!A:G,6,FALSE),H825=VLOOKUP(C825,Products!A:G,7,FALSE)),"OK","ERROR")</f>
        <v>OK</v>
      </c>
      <c r="K825" t="str">
        <f t="shared" si="38"/>
        <v>OK</v>
      </c>
    </row>
    <row r="826" spans="1:11">
      <c r="A826" s="1" t="s">
        <v>5138</v>
      </c>
      <c r="B826" s="1" t="s">
        <v>2638</v>
      </c>
      <c r="C826" s="1" t="s">
        <v>1787</v>
      </c>
      <c r="D826" s="1">
        <v>1</v>
      </c>
      <c r="E826" s="1">
        <v>8999</v>
      </c>
      <c r="F826" s="1">
        <v>0</v>
      </c>
      <c r="G826" s="1">
        <f t="shared" si="36"/>
        <v>8999</v>
      </c>
      <c r="H826" s="1">
        <v>5811</v>
      </c>
      <c r="I826" s="1">
        <f t="shared" si="37"/>
        <v>3188</v>
      </c>
      <c r="J826" t="str">
        <f>IF(AND(COUNTIF(Products!A:A,C826)=1,E826=VLOOKUP(C826,Products!A:G,6,FALSE),H826=VLOOKUP(C826,Products!A:G,7,FALSE)),"OK","ERROR")</f>
        <v>OK</v>
      </c>
      <c r="K826" t="str">
        <f t="shared" si="38"/>
        <v>OK</v>
      </c>
    </row>
    <row r="827" spans="1:11">
      <c r="A827" s="1" t="s">
        <v>5139</v>
      </c>
      <c r="B827" s="1" t="s">
        <v>2639</v>
      </c>
      <c r="C827" s="1" t="s">
        <v>1664</v>
      </c>
      <c r="D827" s="1">
        <v>1</v>
      </c>
      <c r="E827" s="1">
        <v>999</v>
      </c>
      <c r="F827" s="1">
        <v>49.95</v>
      </c>
      <c r="G827" s="1">
        <f t="shared" si="36"/>
        <v>949.05</v>
      </c>
      <c r="H827" s="1">
        <v>590</v>
      </c>
      <c r="I827" s="1">
        <f t="shared" si="37"/>
        <v>359.04999999999995</v>
      </c>
      <c r="J827" t="str">
        <f>IF(AND(COUNTIF(Products!A:A,C827)=1,E827=VLOOKUP(C827,Products!A:G,6,FALSE),H827=VLOOKUP(C827,Products!A:G,7,FALSE)),"OK","ERROR")</f>
        <v>OK</v>
      </c>
      <c r="K827" t="str">
        <f t="shared" si="38"/>
        <v>OK</v>
      </c>
    </row>
    <row r="828" spans="1:11">
      <c r="A828" s="1" t="s">
        <v>5140</v>
      </c>
      <c r="B828" s="1" t="s">
        <v>2640</v>
      </c>
      <c r="C828" s="1" t="s">
        <v>1678</v>
      </c>
      <c r="D828" s="1">
        <v>2</v>
      </c>
      <c r="E828" s="1">
        <v>4999</v>
      </c>
      <c r="F828" s="1">
        <v>499.9</v>
      </c>
      <c r="G828" s="1">
        <f t="shared" si="36"/>
        <v>9498.1</v>
      </c>
      <c r="H828" s="1">
        <v>2853</v>
      </c>
      <c r="I828" s="1">
        <f t="shared" si="37"/>
        <v>3792.1000000000004</v>
      </c>
      <c r="J828" t="str">
        <f>IF(AND(COUNTIF(Products!A:A,C828)=1,E828=VLOOKUP(C828,Products!A:G,6,FALSE),H828=VLOOKUP(C828,Products!A:G,7,FALSE)),"OK","ERROR")</f>
        <v>OK</v>
      </c>
      <c r="K828" t="str">
        <f t="shared" si="38"/>
        <v>OK</v>
      </c>
    </row>
    <row r="829" spans="1:11">
      <c r="A829" s="1" t="s">
        <v>5141</v>
      </c>
      <c r="B829" s="1" t="s">
        <v>2641</v>
      </c>
      <c r="C829" s="1" t="s">
        <v>1732</v>
      </c>
      <c r="D829" s="1">
        <v>4</v>
      </c>
      <c r="E829" s="1">
        <v>1599</v>
      </c>
      <c r="F829" s="1">
        <v>959.4</v>
      </c>
      <c r="G829" s="1">
        <f t="shared" si="36"/>
        <v>5436.6</v>
      </c>
      <c r="H829" s="1">
        <v>1138</v>
      </c>
      <c r="I829" s="1">
        <f t="shared" si="37"/>
        <v>884.60000000000036</v>
      </c>
      <c r="J829" t="str">
        <f>IF(AND(COUNTIF(Products!A:A,C829)=1,E829=VLOOKUP(C829,Products!A:G,6,FALSE),H829=VLOOKUP(C829,Products!A:G,7,FALSE)),"OK","ERROR")</f>
        <v>OK</v>
      </c>
      <c r="K829" t="str">
        <f t="shared" si="38"/>
        <v>OK</v>
      </c>
    </row>
    <row r="830" spans="1:11">
      <c r="A830" s="1" t="s">
        <v>5142</v>
      </c>
      <c r="B830" s="1" t="s">
        <v>2642</v>
      </c>
      <c r="C830" s="1" t="s">
        <v>1743</v>
      </c>
      <c r="D830" s="1">
        <v>1</v>
      </c>
      <c r="E830" s="1">
        <v>299</v>
      </c>
      <c r="F830" s="1">
        <v>14.95</v>
      </c>
      <c r="G830" s="1">
        <f t="shared" si="36"/>
        <v>284.05</v>
      </c>
      <c r="H830" s="1">
        <v>188</v>
      </c>
      <c r="I830" s="1">
        <f t="shared" si="37"/>
        <v>96.050000000000011</v>
      </c>
      <c r="J830" t="str">
        <f>IF(AND(COUNTIF(Products!A:A,C830)=1,E830=VLOOKUP(C830,Products!A:G,6,FALSE),H830=VLOOKUP(C830,Products!A:G,7,FALSE)),"OK","ERROR")</f>
        <v>OK</v>
      </c>
      <c r="K830" t="str">
        <f t="shared" si="38"/>
        <v>OK</v>
      </c>
    </row>
    <row r="831" spans="1:11">
      <c r="A831" s="1" t="s">
        <v>5143</v>
      </c>
      <c r="B831" s="1" t="s">
        <v>2643</v>
      </c>
      <c r="C831" s="1" t="s">
        <v>1783</v>
      </c>
      <c r="D831" s="1">
        <v>1</v>
      </c>
      <c r="E831" s="1">
        <v>799</v>
      </c>
      <c r="F831" s="1">
        <v>159.80000000000001</v>
      </c>
      <c r="G831" s="1">
        <f t="shared" si="36"/>
        <v>639.20000000000005</v>
      </c>
      <c r="H831" s="1">
        <v>560</v>
      </c>
      <c r="I831" s="1">
        <f t="shared" si="37"/>
        <v>79.200000000000045</v>
      </c>
      <c r="J831" t="str">
        <f>IF(AND(COUNTIF(Products!A:A,C831)=1,E831=VLOOKUP(C831,Products!A:G,6,FALSE),H831=VLOOKUP(C831,Products!A:G,7,FALSE)),"OK","ERROR")</f>
        <v>OK</v>
      </c>
      <c r="K831" t="str">
        <f t="shared" si="38"/>
        <v>OK</v>
      </c>
    </row>
    <row r="832" spans="1:11">
      <c r="A832" s="1" t="s">
        <v>5144</v>
      </c>
      <c r="B832" s="1" t="s">
        <v>2644</v>
      </c>
      <c r="C832" s="1" t="s">
        <v>1682</v>
      </c>
      <c r="D832" s="1">
        <v>4</v>
      </c>
      <c r="E832" s="1">
        <v>1599</v>
      </c>
      <c r="F832" s="1">
        <v>639.6</v>
      </c>
      <c r="G832" s="1">
        <f t="shared" si="36"/>
        <v>5756.4</v>
      </c>
      <c r="H832" s="1">
        <v>1169</v>
      </c>
      <c r="I832" s="1">
        <f t="shared" si="37"/>
        <v>1080.3999999999996</v>
      </c>
      <c r="J832" t="str">
        <f>IF(AND(COUNTIF(Products!A:A,C832)=1,E832=VLOOKUP(C832,Products!A:G,6,FALSE),H832=VLOOKUP(C832,Products!A:G,7,FALSE)),"OK","ERROR")</f>
        <v>OK</v>
      </c>
      <c r="K832" t="str">
        <f t="shared" si="38"/>
        <v>OK</v>
      </c>
    </row>
    <row r="833" spans="1:11">
      <c r="A833" s="1" t="s">
        <v>5145</v>
      </c>
      <c r="B833" s="1" t="s">
        <v>2645</v>
      </c>
      <c r="C833" s="1" t="s">
        <v>1709</v>
      </c>
      <c r="D833" s="1">
        <v>1</v>
      </c>
      <c r="E833" s="1">
        <v>799</v>
      </c>
      <c r="F833" s="1">
        <v>79.900000000000006</v>
      </c>
      <c r="G833" s="1">
        <f t="shared" si="36"/>
        <v>719.1</v>
      </c>
      <c r="H833" s="1">
        <v>566</v>
      </c>
      <c r="I833" s="1">
        <f t="shared" si="37"/>
        <v>153.10000000000002</v>
      </c>
      <c r="J833" t="str">
        <f>IF(AND(COUNTIF(Products!A:A,C833)=1,E833=VLOOKUP(C833,Products!A:G,6,FALSE),H833=VLOOKUP(C833,Products!A:G,7,FALSE)),"OK","ERROR")</f>
        <v>OK</v>
      </c>
      <c r="K833" t="str">
        <f t="shared" si="38"/>
        <v>OK</v>
      </c>
    </row>
    <row r="834" spans="1:11">
      <c r="A834" s="1" t="s">
        <v>5146</v>
      </c>
      <c r="B834" s="1" t="s">
        <v>2646</v>
      </c>
      <c r="C834" s="1" t="s">
        <v>1794</v>
      </c>
      <c r="D834" s="1">
        <v>2</v>
      </c>
      <c r="E834" s="1">
        <v>299</v>
      </c>
      <c r="F834" s="1">
        <v>119.6</v>
      </c>
      <c r="G834" s="1">
        <f t="shared" si="36"/>
        <v>478.4</v>
      </c>
      <c r="H834" s="1">
        <v>168</v>
      </c>
      <c r="I834" s="1">
        <f t="shared" si="37"/>
        <v>142.39999999999998</v>
      </c>
      <c r="J834" t="str">
        <f>IF(AND(COUNTIF(Products!A:A,C834)=1,E834=VLOOKUP(C834,Products!A:G,6,FALSE),H834=VLOOKUP(C834,Products!A:G,7,FALSE)),"OK","ERROR")</f>
        <v>OK</v>
      </c>
      <c r="K834" t="str">
        <f t="shared" si="38"/>
        <v>OK</v>
      </c>
    </row>
    <row r="835" spans="1:11">
      <c r="A835" s="1" t="s">
        <v>5147</v>
      </c>
      <c r="B835" s="1" t="s">
        <v>2647</v>
      </c>
      <c r="C835" s="1" t="s">
        <v>1758</v>
      </c>
      <c r="D835" s="1">
        <v>1</v>
      </c>
      <c r="E835" s="1">
        <v>2499</v>
      </c>
      <c r="F835" s="1">
        <v>499.8</v>
      </c>
      <c r="G835" s="1">
        <f t="shared" ref="G835:G898" si="39">IFERROR(D835*E835-F835,0)</f>
        <v>1999.2</v>
      </c>
      <c r="H835" s="1">
        <v>1632</v>
      </c>
      <c r="I835" s="1">
        <f t="shared" ref="I835:I898" si="40">G835-(D835*H835)</f>
        <v>367.20000000000005</v>
      </c>
      <c r="J835" t="str">
        <f>IF(AND(COUNTIF(Products!A:A,C835)=1,E835=VLOOKUP(C835,Products!A:G,6,FALSE),H835=VLOOKUP(C835,Products!A:G,7,FALSE)),"OK","ERROR")</f>
        <v>OK</v>
      </c>
      <c r="K835" t="str">
        <f t="shared" ref="K835:K898" si="41">IF(I835=G835-(D835*H835),"OK","ERROR")</f>
        <v>OK</v>
      </c>
    </row>
    <row r="836" spans="1:11">
      <c r="A836" s="1" t="s">
        <v>5148</v>
      </c>
      <c r="B836" s="1" t="s">
        <v>2648</v>
      </c>
      <c r="C836" s="1" t="s">
        <v>1753</v>
      </c>
      <c r="D836" s="1">
        <v>1</v>
      </c>
      <c r="E836" s="1">
        <v>799</v>
      </c>
      <c r="F836" s="1">
        <v>0</v>
      </c>
      <c r="G836" s="1">
        <f t="shared" si="39"/>
        <v>799</v>
      </c>
      <c r="H836" s="1">
        <v>445</v>
      </c>
      <c r="I836" s="1">
        <f t="shared" si="40"/>
        <v>354</v>
      </c>
      <c r="J836" t="str">
        <f>IF(AND(COUNTIF(Products!A:A,C836)=1,E836=VLOOKUP(C836,Products!A:G,6,FALSE),H836=VLOOKUP(C836,Products!A:G,7,FALSE)),"OK","ERROR")</f>
        <v>OK</v>
      </c>
      <c r="K836" t="str">
        <f t="shared" si="41"/>
        <v>OK</v>
      </c>
    </row>
    <row r="837" spans="1:11">
      <c r="A837" s="1" t="s">
        <v>5149</v>
      </c>
      <c r="B837" s="1" t="s">
        <v>2649</v>
      </c>
      <c r="C837" s="1" t="s">
        <v>1771</v>
      </c>
      <c r="D837" s="1">
        <v>1</v>
      </c>
      <c r="E837" s="1">
        <v>399</v>
      </c>
      <c r="F837" s="1">
        <v>19.95</v>
      </c>
      <c r="G837" s="1">
        <f t="shared" si="39"/>
        <v>379.05</v>
      </c>
      <c r="H837" s="1">
        <v>257</v>
      </c>
      <c r="I837" s="1">
        <f t="shared" si="40"/>
        <v>122.05000000000001</v>
      </c>
      <c r="J837" t="str">
        <f>IF(AND(COUNTIF(Products!A:A,C837)=1,E837=VLOOKUP(C837,Products!A:G,6,FALSE),H837=VLOOKUP(C837,Products!A:G,7,FALSE)),"OK","ERROR")</f>
        <v>OK</v>
      </c>
      <c r="K837" t="str">
        <f t="shared" si="41"/>
        <v>OK</v>
      </c>
    </row>
    <row r="838" spans="1:11">
      <c r="A838" s="1" t="s">
        <v>5150</v>
      </c>
      <c r="B838" s="1" t="s">
        <v>2650</v>
      </c>
      <c r="C838" s="1" t="s">
        <v>1695</v>
      </c>
      <c r="D838" s="1">
        <v>1</v>
      </c>
      <c r="E838" s="1">
        <v>1999</v>
      </c>
      <c r="F838" s="1">
        <v>299.85000000000002</v>
      </c>
      <c r="G838" s="1">
        <f t="shared" si="39"/>
        <v>1699.15</v>
      </c>
      <c r="H838" s="1">
        <v>1597</v>
      </c>
      <c r="I838" s="1">
        <f t="shared" si="40"/>
        <v>102.15000000000009</v>
      </c>
      <c r="J838" t="str">
        <f>IF(AND(COUNTIF(Products!A:A,C838)=1,E838=VLOOKUP(C838,Products!A:G,6,FALSE),H838=VLOOKUP(C838,Products!A:G,7,FALSE)),"OK","ERROR")</f>
        <v>OK</v>
      </c>
      <c r="K838" t="str">
        <f t="shared" si="41"/>
        <v>OK</v>
      </c>
    </row>
    <row r="839" spans="1:11">
      <c r="A839" s="1" t="s">
        <v>5151</v>
      </c>
      <c r="B839" s="1" t="s">
        <v>2651</v>
      </c>
      <c r="C839" s="1" t="s">
        <v>1759</v>
      </c>
      <c r="D839" s="1">
        <v>2</v>
      </c>
      <c r="E839" s="1">
        <v>2499</v>
      </c>
      <c r="F839" s="1">
        <v>249.9</v>
      </c>
      <c r="G839" s="1">
        <f t="shared" si="39"/>
        <v>4748.1000000000004</v>
      </c>
      <c r="H839" s="1">
        <v>1430</v>
      </c>
      <c r="I839" s="1">
        <f t="shared" si="40"/>
        <v>1888.1000000000004</v>
      </c>
      <c r="J839" t="str">
        <f>IF(AND(COUNTIF(Products!A:A,C839)=1,E839=VLOOKUP(C839,Products!A:G,6,FALSE),H839=VLOOKUP(C839,Products!A:G,7,FALSE)),"OK","ERROR")</f>
        <v>OK</v>
      </c>
      <c r="K839" t="str">
        <f t="shared" si="41"/>
        <v>OK</v>
      </c>
    </row>
    <row r="840" spans="1:11">
      <c r="A840" s="1" t="s">
        <v>5152</v>
      </c>
      <c r="B840" s="1" t="s">
        <v>2652</v>
      </c>
      <c r="C840" s="1" t="s">
        <v>1673</v>
      </c>
      <c r="D840" s="1">
        <v>2</v>
      </c>
      <c r="E840" s="1">
        <v>399</v>
      </c>
      <c r="F840" s="1">
        <v>119.7</v>
      </c>
      <c r="G840" s="1">
        <f t="shared" si="39"/>
        <v>678.3</v>
      </c>
      <c r="H840" s="1">
        <v>221</v>
      </c>
      <c r="I840" s="1">
        <f t="shared" si="40"/>
        <v>236.29999999999995</v>
      </c>
      <c r="J840" t="str">
        <f>IF(AND(COUNTIF(Products!A:A,C840)=1,E840=VLOOKUP(C840,Products!A:G,6,FALSE),H840=VLOOKUP(C840,Products!A:G,7,FALSE)),"OK","ERROR")</f>
        <v>OK</v>
      </c>
      <c r="K840" t="str">
        <f t="shared" si="41"/>
        <v>OK</v>
      </c>
    </row>
    <row r="841" spans="1:11">
      <c r="A841" s="1" t="s">
        <v>5153</v>
      </c>
      <c r="B841" s="1" t="s">
        <v>2653</v>
      </c>
      <c r="C841" s="1" t="s">
        <v>1705</v>
      </c>
      <c r="D841" s="1">
        <v>1</v>
      </c>
      <c r="E841" s="1">
        <v>299</v>
      </c>
      <c r="F841" s="1">
        <v>29.9</v>
      </c>
      <c r="G841" s="1">
        <f t="shared" si="39"/>
        <v>269.10000000000002</v>
      </c>
      <c r="H841" s="1">
        <v>206</v>
      </c>
      <c r="I841" s="1">
        <f t="shared" si="40"/>
        <v>63.100000000000023</v>
      </c>
      <c r="J841" t="str">
        <f>IF(AND(COUNTIF(Products!A:A,C841)=1,E841=VLOOKUP(C841,Products!A:G,6,FALSE),H841=VLOOKUP(C841,Products!A:G,7,FALSE)),"OK","ERROR")</f>
        <v>OK</v>
      </c>
      <c r="K841" t="str">
        <f t="shared" si="41"/>
        <v>OK</v>
      </c>
    </row>
    <row r="842" spans="1:11">
      <c r="A842" s="1" t="s">
        <v>5154</v>
      </c>
      <c r="B842" s="1" t="s">
        <v>2654</v>
      </c>
      <c r="C842" s="1" t="s">
        <v>1780</v>
      </c>
      <c r="D842" s="1">
        <v>1</v>
      </c>
      <c r="E842" s="1">
        <v>2999</v>
      </c>
      <c r="F842" s="1">
        <v>0</v>
      </c>
      <c r="G842" s="1">
        <f t="shared" si="39"/>
        <v>2999</v>
      </c>
      <c r="H842" s="1">
        <v>2394</v>
      </c>
      <c r="I842" s="1">
        <f t="shared" si="40"/>
        <v>605</v>
      </c>
      <c r="J842" t="str">
        <f>IF(AND(COUNTIF(Products!A:A,C842)=1,E842=VLOOKUP(C842,Products!A:G,6,FALSE),H842=VLOOKUP(C842,Products!A:G,7,FALSE)),"OK","ERROR")</f>
        <v>OK</v>
      </c>
      <c r="K842" t="str">
        <f t="shared" si="41"/>
        <v>OK</v>
      </c>
    </row>
    <row r="843" spans="1:11">
      <c r="A843" s="1" t="s">
        <v>5155</v>
      </c>
      <c r="B843" s="1" t="s">
        <v>2655</v>
      </c>
      <c r="C843" s="1" t="s">
        <v>1720</v>
      </c>
      <c r="D843" s="1">
        <v>3</v>
      </c>
      <c r="E843" s="1">
        <v>999</v>
      </c>
      <c r="F843" s="1">
        <v>299.7</v>
      </c>
      <c r="G843" s="1">
        <f t="shared" si="39"/>
        <v>2697.3</v>
      </c>
      <c r="H843" s="1">
        <v>573</v>
      </c>
      <c r="I843" s="1">
        <f t="shared" si="40"/>
        <v>978.30000000000018</v>
      </c>
      <c r="J843" t="str">
        <f>IF(AND(COUNTIF(Products!A:A,C843)=1,E843=VLOOKUP(C843,Products!A:G,6,FALSE),H843=VLOOKUP(C843,Products!A:G,7,FALSE)),"OK","ERROR")</f>
        <v>OK</v>
      </c>
      <c r="K843" t="str">
        <f t="shared" si="41"/>
        <v>OK</v>
      </c>
    </row>
    <row r="844" spans="1:11">
      <c r="A844" s="1" t="s">
        <v>5156</v>
      </c>
      <c r="B844" s="1" t="s">
        <v>2656</v>
      </c>
      <c r="C844" s="1" t="s">
        <v>1737</v>
      </c>
      <c r="D844" s="1">
        <v>2</v>
      </c>
      <c r="E844" s="1">
        <v>499</v>
      </c>
      <c r="F844" s="1">
        <v>0</v>
      </c>
      <c r="G844" s="1">
        <f t="shared" si="39"/>
        <v>998</v>
      </c>
      <c r="H844" s="1">
        <v>320</v>
      </c>
      <c r="I844" s="1">
        <f t="shared" si="40"/>
        <v>358</v>
      </c>
      <c r="J844" t="str">
        <f>IF(AND(COUNTIF(Products!A:A,C844)=1,E844=VLOOKUP(C844,Products!A:G,6,FALSE),H844=VLOOKUP(C844,Products!A:G,7,FALSE)),"OK","ERROR")</f>
        <v>OK</v>
      </c>
      <c r="K844" t="str">
        <f t="shared" si="41"/>
        <v>OK</v>
      </c>
    </row>
    <row r="845" spans="1:11">
      <c r="A845" s="1" t="s">
        <v>5157</v>
      </c>
      <c r="B845" s="1" t="s">
        <v>2657</v>
      </c>
      <c r="C845" s="1" t="s">
        <v>1666</v>
      </c>
      <c r="D845" s="1">
        <v>1</v>
      </c>
      <c r="E845" s="1">
        <v>399</v>
      </c>
      <c r="F845" s="1">
        <v>19.95</v>
      </c>
      <c r="G845" s="1">
        <f t="shared" si="39"/>
        <v>379.05</v>
      </c>
      <c r="H845" s="1">
        <v>307</v>
      </c>
      <c r="I845" s="1">
        <f t="shared" si="40"/>
        <v>72.050000000000011</v>
      </c>
      <c r="J845" t="str">
        <f>IF(AND(COUNTIF(Products!A:A,C845)=1,E845=VLOOKUP(C845,Products!A:G,6,FALSE),H845=VLOOKUP(C845,Products!A:G,7,FALSE)),"OK","ERROR")</f>
        <v>OK</v>
      </c>
      <c r="K845" t="str">
        <f t="shared" si="41"/>
        <v>OK</v>
      </c>
    </row>
    <row r="846" spans="1:11">
      <c r="A846" s="1" t="s">
        <v>5158</v>
      </c>
      <c r="B846" s="1" t="s">
        <v>2658</v>
      </c>
      <c r="C846" s="1" t="s">
        <v>1756</v>
      </c>
      <c r="D846" s="1">
        <v>4</v>
      </c>
      <c r="E846" s="1">
        <v>299</v>
      </c>
      <c r="F846" s="1">
        <v>179.4</v>
      </c>
      <c r="G846" s="1">
        <f t="shared" si="39"/>
        <v>1016.6</v>
      </c>
      <c r="H846" s="1">
        <v>223</v>
      </c>
      <c r="I846" s="1">
        <f t="shared" si="40"/>
        <v>124.60000000000002</v>
      </c>
      <c r="J846" t="str">
        <f>IF(AND(COUNTIF(Products!A:A,C846)=1,E846=VLOOKUP(C846,Products!A:G,6,FALSE),H846=VLOOKUP(C846,Products!A:G,7,FALSE)),"OK","ERROR")</f>
        <v>OK</v>
      </c>
      <c r="K846" t="str">
        <f t="shared" si="41"/>
        <v>OK</v>
      </c>
    </row>
    <row r="847" spans="1:11">
      <c r="A847" s="1" t="s">
        <v>5159</v>
      </c>
      <c r="B847" s="1" t="s">
        <v>2659</v>
      </c>
      <c r="C847" s="1" t="s">
        <v>1714</v>
      </c>
      <c r="D847" s="1">
        <v>1</v>
      </c>
      <c r="E847" s="1">
        <v>4999</v>
      </c>
      <c r="F847" s="1">
        <v>249.95</v>
      </c>
      <c r="G847" s="1">
        <f t="shared" si="39"/>
        <v>4749.05</v>
      </c>
      <c r="H847" s="1">
        <v>3985</v>
      </c>
      <c r="I847" s="1">
        <f t="shared" si="40"/>
        <v>764.05000000000018</v>
      </c>
      <c r="J847" t="str">
        <f>IF(AND(COUNTIF(Products!A:A,C847)=1,E847=VLOOKUP(C847,Products!A:G,6,FALSE),H847=VLOOKUP(C847,Products!A:G,7,FALSE)),"OK","ERROR")</f>
        <v>OK</v>
      </c>
      <c r="K847" t="str">
        <f t="shared" si="41"/>
        <v>OK</v>
      </c>
    </row>
    <row r="848" spans="1:11">
      <c r="A848" s="1" t="s">
        <v>5160</v>
      </c>
      <c r="B848" s="1" t="s">
        <v>2660</v>
      </c>
      <c r="C848" s="1" t="s">
        <v>1700</v>
      </c>
      <c r="D848" s="1">
        <v>1</v>
      </c>
      <c r="E848" s="1">
        <v>8999</v>
      </c>
      <c r="F848" s="1">
        <v>899.9</v>
      </c>
      <c r="G848" s="1">
        <f t="shared" si="39"/>
        <v>8099.1</v>
      </c>
      <c r="H848" s="1">
        <v>6419</v>
      </c>
      <c r="I848" s="1">
        <f t="shared" si="40"/>
        <v>1680.1000000000004</v>
      </c>
      <c r="J848" t="str">
        <f>IF(AND(COUNTIF(Products!A:A,C848)=1,E848=VLOOKUP(C848,Products!A:G,6,FALSE),H848=VLOOKUP(C848,Products!A:G,7,FALSE)),"OK","ERROR")</f>
        <v>OK</v>
      </c>
      <c r="K848" t="str">
        <f t="shared" si="41"/>
        <v>OK</v>
      </c>
    </row>
    <row r="849" spans="1:11">
      <c r="A849" s="1" t="s">
        <v>5161</v>
      </c>
      <c r="B849" s="1" t="s">
        <v>2661</v>
      </c>
      <c r="C849" s="1" t="s">
        <v>1793</v>
      </c>
      <c r="D849" s="1">
        <v>1</v>
      </c>
      <c r="E849" s="1">
        <v>299</v>
      </c>
      <c r="F849" s="1">
        <v>29.9</v>
      </c>
      <c r="G849" s="1">
        <f t="shared" si="39"/>
        <v>269.10000000000002</v>
      </c>
      <c r="H849" s="1">
        <v>221</v>
      </c>
      <c r="I849" s="1">
        <f t="shared" si="40"/>
        <v>48.100000000000023</v>
      </c>
      <c r="J849" t="str">
        <f>IF(AND(COUNTIF(Products!A:A,C849)=1,E849=VLOOKUP(C849,Products!A:G,6,FALSE),H849=VLOOKUP(C849,Products!A:G,7,FALSE)),"OK","ERROR")</f>
        <v>OK</v>
      </c>
      <c r="K849" t="str">
        <f t="shared" si="41"/>
        <v>OK</v>
      </c>
    </row>
    <row r="850" spans="1:11">
      <c r="A850" s="1" t="s">
        <v>5162</v>
      </c>
      <c r="B850" s="1" t="s">
        <v>2662</v>
      </c>
      <c r="C850" s="1" t="s">
        <v>1692</v>
      </c>
      <c r="D850" s="1">
        <v>2</v>
      </c>
      <c r="E850" s="1">
        <v>499</v>
      </c>
      <c r="F850" s="1">
        <v>0</v>
      </c>
      <c r="G850" s="1">
        <f t="shared" si="39"/>
        <v>998</v>
      </c>
      <c r="H850" s="1">
        <v>403</v>
      </c>
      <c r="I850" s="1">
        <f t="shared" si="40"/>
        <v>192</v>
      </c>
      <c r="J850" t="str">
        <f>IF(AND(COUNTIF(Products!A:A,C850)=1,E850=VLOOKUP(C850,Products!A:G,6,FALSE),H850=VLOOKUP(C850,Products!A:G,7,FALSE)),"OK","ERROR")</f>
        <v>OK</v>
      </c>
      <c r="K850" t="str">
        <f t="shared" si="41"/>
        <v>OK</v>
      </c>
    </row>
    <row r="851" spans="1:11">
      <c r="A851" s="1" t="s">
        <v>5163</v>
      </c>
      <c r="B851" s="1" t="s">
        <v>2663</v>
      </c>
      <c r="C851" s="1" t="s">
        <v>1674</v>
      </c>
      <c r="D851" s="1">
        <v>2</v>
      </c>
      <c r="E851" s="1">
        <v>599</v>
      </c>
      <c r="F851" s="1">
        <v>239.6</v>
      </c>
      <c r="G851" s="1">
        <f t="shared" si="39"/>
        <v>958.4</v>
      </c>
      <c r="H851" s="1">
        <v>470</v>
      </c>
      <c r="I851" s="1">
        <f t="shared" si="40"/>
        <v>18.399999999999977</v>
      </c>
      <c r="J851" t="str">
        <f>IF(AND(COUNTIF(Products!A:A,C851)=1,E851=VLOOKUP(C851,Products!A:G,6,FALSE),H851=VLOOKUP(C851,Products!A:G,7,FALSE)),"OK","ERROR")</f>
        <v>OK</v>
      </c>
      <c r="K851" t="str">
        <f t="shared" si="41"/>
        <v>OK</v>
      </c>
    </row>
    <row r="852" spans="1:11">
      <c r="A852" s="1" t="s">
        <v>5164</v>
      </c>
      <c r="B852" s="1" t="s">
        <v>2664</v>
      </c>
      <c r="C852" s="1" t="s">
        <v>1740</v>
      </c>
      <c r="D852" s="1">
        <v>3</v>
      </c>
      <c r="E852" s="1">
        <v>4999</v>
      </c>
      <c r="F852" s="1">
        <v>0</v>
      </c>
      <c r="G852" s="1">
        <f t="shared" si="39"/>
        <v>14997</v>
      </c>
      <c r="H852" s="1">
        <v>2912</v>
      </c>
      <c r="I852" s="1">
        <f t="shared" si="40"/>
        <v>6261</v>
      </c>
      <c r="J852" t="str">
        <f>IF(AND(COUNTIF(Products!A:A,C852)=1,E852=VLOOKUP(C852,Products!A:G,6,FALSE),H852=VLOOKUP(C852,Products!A:G,7,FALSE)),"OK","ERROR")</f>
        <v>OK</v>
      </c>
      <c r="K852" t="str">
        <f t="shared" si="41"/>
        <v>OK</v>
      </c>
    </row>
    <row r="853" spans="1:11">
      <c r="A853" s="1" t="s">
        <v>5165</v>
      </c>
      <c r="B853" s="1" t="s">
        <v>2665</v>
      </c>
      <c r="C853" s="1" t="s">
        <v>1748</v>
      </c>
      <c r="D853" s="1">
        <v>4</v>
      </c>
      <c r="E853" s="1">
        <v>299</v>
      </c>
      <c r="F853" s="1">
        <v>299</v>
      </c>
      <c r="G853" s="1">
        <f t="shared" si="39"/>
        <v>897</v>
      </c>
      <c r="H853" s="1">
        <v>170</v>
      </c>
      <c r="I853" s="1">
        <f t="shared" si="40"/>
        <v>217</v>
      </c>
      <c r="J853" t="str">
        <f>IF(AND(COUNTIF(Products!A:A,C853)=1,E853=VLOOKUP(C853,Products!A:G,6,FALSE),H853=VLOOKUP(C853,Products!A:G,7,FALSE)),"OK","ERROR")</f>
        <v>OK</v>
      </c>
      <c r="K853" t="str">
        <f t="shared" si="41"/>
        <v>OK</v>
      </c>
    </row>
    <row r="854" spans="1:11">
      <c r="A854" s="1" t="s">
        <v>5166</v>
      </c>
      <c r="B854" s="1" t="s">
        <v>2666</v>
      </c>
      <c r="C854" s="1" t="s">
        <v>1738</v>
      </c>
      <c r="D854" s="1">
        <v>3</v>
      </c>
      <c r="E854" s="1">
        <v>599</v>
      </c>
      <c r="F854" s="1">
        <v>0</v>
      </c>
      <c r="G854" s="1">
        <f t="shared" si="39"/>
        <v>1797</v>
      </c>
      <c r="H854" s="1">
        <v>443</v>
      </c>
      <c r="I854" s="1">
        <f t="shared" si="40"/>
        <v>468</v>
      </c>
      <c r="J854" t="str">
        <f>IF(AND(COUNTIF(Products!A:A,C854)=1,E854=VLOOKUP(C854,Products!A:G,6,FALSE),H854=VLOOKUP(C854,Products!A:G,7,FALSE)),"OK","ERROR")</f>
        <v>OK</v>
      </c>
      <c r="K854" t="str">
        <f t="shared" si="41"/>
        <v>OK</v>
      </c>
    </row>
    <row r="855" spans="1:11">
      <c r="A855" s="1" t="s">
        <v>5167</v>
      </c>
      <c r="B855" s="1" t="s">
        <v>2667</v>
      </c>
      <c r="C855" s="1" t="s">
        <v>1798</v>
      </c>
      <c r="D855" s="1">
        <v>1</v>
      </c>
      <c r="E855" s="1">
        <v>1299</v>
      </c>
      <c r="F855" s="1">
        <v>0</v>
      </c>
      <c r="G855" s="1">
        <f t="shared" si="39"/>
        <v>1299</v>
      </c>
      <c r="H855" s="1">
        <v>1025</v>
      </c>
      <c r="I855" s="1">
        <f t="shared" si="40"/>
        <v>274</v>
      </c>
      <c r="J855" t="str">
        <f>IF(AND(COUNTIF(Products!A:A,C855)=1,E855=VLOOKUP(C855,Products!A:G,6,FALSE),H855=VLOOKUP(C855,Products!A:G,7,FALSE)),"OK","ERROR")</f>
        <v>OK</v>
      </c>
      <c r="K855" t="str">
        <f t="shared" si="41"/>
        <v>OK</v>
      </c>
    </row>
    <row r="856" spans="1:11">
      <c r="A856" s="1" t="s">
        <v>5168</v>
      </c>
      <c r="B856" s="1" t="s">
        <v>2668</v>
      </c>
      <c r="C856" s="1" t="s">
        <v>1695</v>
      </c>
      <c r="D856" s="1">
        <v>1</v>
      </c>
      <c r="E856" s="1">
        <v>1999</v>
      </c>
      <c r="F856" s="1">
        <v>0</v>
      </c>
      <c r="G856" s="1">
        <f t="shared" si="39"/>
        <v>1999</v>
      </c>
      <c r="H856" s="1">
        <v>1597</v>
      </c>
      <c r="I856" s="1">
        <f t="shared" si="40"/>
        <v>402</v>
      </c>
      <c r="J856" t="str">
        <f>IF(AND(COUNTIF(Products!A:A,C856)=1,E856=VLOOKUP(C856,Products!A:G,6,FALSE),H856=VLOOKUP(C856,Products!A:G,7,FALSE)),"OK","ERROR")</f>
        <v>OK</v>
      </c>
      <c r="K856" t="str">
        <f t="shared" si="41"/>
        <v>OK</v>
      </c>
    </row>
    <row r="857" spans="1:11">
      <c r="A857" s="1" t="s">
        <v>5169</v>
      </c>
      <c r="B857" s="1" t="s">
        <v>2669</v>
      </c>
      <c r="C857" s="1" t="s">
        <v>1716</v>
      </c>
      <c r="D857" s="1">
        <v>1</v>
      </c>
      <c r="E857" s="1">
        <v>2999</v>
      </c>
      <c r="F857" s="1">
        <v>599.79999999999995</v>
      </c>
      <c r="G857" s="1">
        <f t="shared" si="39"/>
        <v>2399.1999999999998</v>
      </c>
      <c r="H857" s="1">
        <v>2406</v>
      </c>
      <c r="I857" s="1">
        <f t="shared" si="40"/>
        <v>-6.8000000000001819</v>
      </c>
      <c r="J857" t="str">
        <f>IF(AND(COUNTIF(Products!A:A,C857)=1,E857=VLOOKUP(C857,Products!A:G,6,FALSE),H857=VLOOKUP(C857,Products!A:G,7,FALSE)),"OK","ERROR")</f>
        <v>OK</v>
      </c>
      <c r="K857" t="str">
        <f t="shared" si="41"/>
        <v>OK</v>
      </c>
    </row>
    <row r="858" spans="1:11">
      <c r="A858" s="1" t="s">
        <v>5170</v>
      </c>
      <c r="B858" s="1" t="s">
        <v>2670</v>
      </c>
      <c r="C858" s="1" t="s">
        <v>1773</v>
      </c>
      <c r="D858" s="1">
        <v>4</v>
      </c>
      <c r="E858" s="1">
        <v>6999</v>
      </c>
      <c r="F858" s="1">
        <v>0</v>
      </c>
      <c r="G858" s="1">
        <f t="shared" si="39"/>
        <v>27996</v>
      </c>
      <c r="H858" s="1">
        <v>4949</v>
      </c>
      <c r="I858" s="1">
        <f t="shared" si="40"/>
        <v>8200</v>
      </c>
      <c r="J858" t="str">
        <f>IF(AND(COUNTIF(Products!A:A,C858)=1,E858=VLOOKUP(C858,Products!A:G,6,FALSE),H858=VLOOKUP(C858,Products!A:G,7,FALSE)),"OK","ERROR")</f>
        <v>OK</v>
      </c>
      <c r="K858" t="str">
        <f t="shared" si="41"/>
        <v>OK</v>
      </c>
    </row>
    <row r="859" spans="1:11">
      <c r="A859" s="1" t="s">
        <v>5171</v>
      </c>
      <c r="B859" s="1" t="s">
        <v>2671</v>
      </c>
      <c r="C859" s="1" t="s">
        <v>1742</v>
      </c>
      <c r="D859" s="1">
        <v>2</v>
      </c>
      <c r="E859" s="1">
        <v>299</v>
      </c>
      <c r="F859" s="1">
        <v>119.6</v>
      </c>
      <c r="G859" s="1">
        <f t="shared" si="39"/>
        <v>478.4</v>
      </c>
      <c r="H859" s="1">
        <v>188</v>
      </c>
      <c r="I859" s="1">
        <f t="shared" si="40"/>
        <v>102.39999999999998</v>
      </c>
      <c r="J859" t="str">
        <f>IF(AND(COUNTIF(Products!A:A,C859)=1,E859=VLOOKUP(C859,Products!A:G,6,FALSE),H859=VLOOKUP(C859,Products!A:G,7,FALSE)),"OK","ERROR")</f>
        <v>OK</v>
      </c>
      <c r="K859" t="str">
        <f t="shared" si="41"/>
        <v>OK</v>
      </c>
    </row>
    <row r="860" spans="1:11">
      <c r="A860" s="1" t="s">
        <v>5172</v>
      </c>
      <c r="B860" s="1" t="s">
        <v>2672</v>
      </c>
      <c r="C860" s="1" t="s">
        <v>1768</v>
      </c>
      <c r="D860" s="1">
        <v>1</v>
      </c>
      <c r="E860" s="1">
        <v>399</v>
      </c>
      <c r="F860" s="1">
        <v>0</v>
      </c>
      <c r="G860" s="1">
        <f t="shared" si="39"/>
        <v>399</v>
      </c>
      <c r="H860" s="1">
        <v>322</v>
      </c>
      <c r="I860" s="1">
        <f t="shared" si="40"/>
        <v>77</v>
      </c>
      <c r="J860" t="str">
        <f>IF(AND(COUNTIF(Products!A:A,C860)=1,E860=VLOOKUP(C860,Products!A:G,6,FALSE),H860=VLOOKUP(C860,Products!A:G,7,FALSE)),"OK","ERROR")</f>
        <v>OK</v>
      </c>
      <c r="K860" t="str">
        <f t="shared" si="41"/>
        <v>OK</v>
      </c>
    </row>
    <row r="861" spans="1:11">
      <c r="A861" s="1" t="s">
        <v>5173</v>
      </c>
      <c r="B861" s="1" t="s">
        <v>2673</v>
      </c>
      <c r="C861" s="1" t="s">
        <v>1685</v>
      </c>
      <c r="D861" s="1">
        <v>2</v>
      </c>
      <c r="E861" s="1">
        <v>2499</v>
      </c>
      <c r="F861" s="1">
        <v>0</v>
      </c>
      <c r="G861" s="1">
        <f t="shared" si="39"/>
        <v>4998</v>
      </c>
      <c r="H861" s="1">
        <v>1599</v>
      </c>
      <c r="I861" s="1">
        <f t="shared" si="40"/>
        <v>1800</v>
      </c>
      <c r="J861" t="str">
        <f>IF(AND(COUNTIF(Products!A:A,C861)=1,E861=VLOOKUP(C861,Products!A:G,6,FALSE),H861=VLOOKUP(C861,Products!A:G,7,FALSE)),"OK","ERROR")</f>
        <v>OK</v>
      </c>
      <c r="K861" t="str">
        <f t="shared" si="41"/>
        <v>OK</v>
      </c>
    </row>
    <row r="862" spans="1:11">
      <c r="A862" s="1" t="s">
        <v>5174</v>
      </c>
      <c r="B862" s="1" t="s">
        <v>2674</v>
      </c>
      <c r="C862" s="1" t="s">
        <v>1673</v>
      </c>
      <c r="D862" s="1">
        <v>2</v>
      </c>
      <c r="E862" s="1">
        <v>399</v>
      </c>
      <c r="F862" s="1">
        <v>0</v>
      </c>
      <c r="G862" s="1">
        <f t="shared" si="39"/>
        <v>798</v>
      </c>
      <c r="H862" s="1">
        <v>221</v>
      </c>
      <c r="I862" s="1">
        <f t="shared" si="40"/>
        <v>356</v>
      </c>
      <c r="J862" t="str">
        <f>IF(AND(COUNTIF(Products!A:A,C862)=1,E862=VLOOKUP(C862,Products!A:G,6,FALSE),H862=VLOOKUP(C862,Products!A:G,7,FALSE)),"OK","ERROR")</f>
        <v>OK</v>
      </c>
      <c r="K862" t="str">
        <f t="shared" si="41"/>
        <v>OK</v>
      </c>
    </row>
    <row r="863" spans="1:11">
      <c r="A863" s="1" t="s">
        <v>5175</v>
      </c>
      <c r="B863" s="1" t="s">
        <v>2675</v>
      </c>
      <c r="C863" s="1" t="s">
        <v>1682</v>
      </c>
      <c r="D863" s="1">
        <v>1</v>
      </c>
      <c r="E863" s="1">
        <v>1599</v>
      </c>
      <c r="F863" s="1">
        <v>239.85</v>
      </c>
      <c r="G863" s="1">
        <f t="shared" si="39"/>
        <v>1359.15</v>
      </c>
      <c r="H863" s="1">
        <v>1169</v>
      </c>
      <c r="I863" s="1">
        <f t="shared" si="40"/>
        <v>190.15000000000009</v>
      </c>
      <c r="J863" t="str">
        <f>IF(AND(COUNTIF(Products!A:A,C863)=1,E863=VLOOKUP(C863,Products!A:G,6,FALSE),H863=VLOOKUP(C863,Products!A:G,7,FALSE)),"OK","ERROR")</f>
        <v>OK</v>
      </c>
      <c r="K863" t="str">
        <f t="shared" si="41"/>
        <v>OK</v>
      </c>
    </row>
    <row r="864" spans="1:11">
      <c r="A864" s="1" t="s">
        <v>5176</v>
      </c>
      <c r="B864" s="1" t="s">
        <v>2676</v>
      </c>
      <c r="C864" s="1" t="s">
        <v>1793</v>
      </c>
      <c r="D864" s="1">
        <v>3</v>
      </c>
      <c r="E864" s="1">
        <v>299</v>
      </c>
      <c r="F864" s="1">
        <v>89.7</v>
      </c>
      <c r="G864" s="1">
        <f t="shared" si="39"/>
        <v>807.3</v>
      </c>
      <c r="H864" s="1">
        <v>221</v>
      </c>
      <c r="I864" s="1">
        <f t="shared" si="40"/>
        <v>144.29999999999995</v>
      </c>
      <c r="J864" t="str">
        <f>IF(AND(COUNTIF(Products!A:A,C864)=1,E864=VLOOKUP(C864,Products!A:G,6,FALSE),H864=VLOOKUP(C864,Products!A:G,7,FALSE)),"OK","ERROR")</f>
        <v>OK</v>
      </c>
      <c r="K864" t="str">
        <f t="shared" si="41"/>
        <v>OK</v>
      </c>
    </row>
    <row r="865" spans="1:11">
      <c r="A865" s="1" t="s">
        <v>5177</v>
      </c>
      <c r="B865" s="1" t="s">
        <v>2677</v>
      </c>
      <c r="C865" s="1" t="s">
        <v>1717</v>
      </c>
      <c r="D865" s="1">
        <v>1</v>
      </c>
      <c r="E865" s="1">
        <v>399</v>
      </c>
      <c r="F865" s="1">
        <v>0</v>
      </c>
      <c r="G865" s="1">
        <f t="shared" si="39"/>
        <v>399</v>
      </c>
      <c r="H865" s="1">
        <v>226</v>
      </c>
      <c r="I865" s="1">
        <f t="shared" si="40"/>
        <v>173</v>
      </c>
      <c r="J865" t="str">
        <f>IF(AND(COUNTIF(Products!A:A,C865)=1,E865=VLOOKUP(C865,Products!A:G,6,FALSE),H865=VLOOKUP(C865,Products!A:G,7,FALSE)),"OK","ERROR")</f>
        <v>OK</v>
      </c>
      <c r="K865" t="str">
        <f t="shared" si="41"/>
        <v>OK</v>
      </c>
    </row>
    <row r="866" spans="1:11">
      <c r="A866" s="1" t="s">
        <v>5178</v>
      </c>
      <c r="B866" s="1" t="s">
        <v>2678</v>
      </c>
      <c r="C866" s="1" t="s">
        <v>1736</v>
      </c>
      <c r="D866" s="1">
        <v>1</v>
      </c>
      <c r="E866" s="1">
        <v>2499</v>
      </c>
      <c r="F866" s="1">
        <v>0</v>
      </c>
      <c r="G866" s="1">
        <f t="shared" si="39"/>
        <v>2499</v>
      </c>
      <c r="H866" s="1">
        <v>1946</v>
      </c>
      <c r="I866" s="1">
        <f t="shared" si="40"/>
        <v>553</v>
      </c>
      <c r="J866" t="str">
        <f>IF(AND(COUNTIF(Products!A:A,C866)=1,E866=VLOOKUP(C866,Products!A:G,6,FALSE),H866=VLOOKUP(C866,Products!A:G,7,FALSE)),"OK","ERROR")</f>
        <v>OK</v>
      </c>
      <c r="K866" t="str">
        <f t="shared" si="41"/>
        <v>OK</v>
      </c>
    </row>
    <row r="867" spans="1:11">
      <c r="A867" s="1" t="s">
        <v>5179</v>
      </c>
      <c r="B867" s="1" t="s">
        <v>2679</v>
      </c>
      <c r="C867" s="1" t="s">
        <v>1682</v>
      </c>
      <c r="D867" s="1">
        <v>3</v>
      </c>
      <c r="E867" s="1">
        <v>1599</v>
      </c>
      <c r="F867" s="1">
        <v>0</v>
      </c>
      <c r="G867" s="1">
        <f t="shared" si="39"/>
        <v>4797</v>
      </c>
      <c r="H867" s="1">
        <v>1169</v>
      </c>
      <c r="I867" s="1">
        <f t="shared" si="40"/>
        <v>1290</v>
      </c>
      <c r="J867" t="str">
        <f>IF(AND(COUNTIF(Products!A:A,C867)=1,E867=VLOOKUP(C867,Products!A:G,6,FALSE),H867=VLOOKUP(C867,Products!A:G,7,FALSE)),"OK","ERROR")</f>
        <v>OK</v>
      </c>
      <c r="K867" t="str">
        <f t="shared" si="41"/>
        <v>OK</v>
      </c>
    </row>
    <row r="868" spans="1:11">
      <c r="A868" s="1" t="s">
        <v>5180</v>
      </c>
      <c r="B868" s="1" t="s">
        <v>2680</v>
      </c>
      <c r="C868" s="1" t="s">
        <v>1764</v>
      </c>
      <c r="D868" s="1">
        <v>1</v>
      </c>
      <c r="E868" s="1">
        <v>499</v>
      </c>
      <c r="F868" s="1">
        <v>24.95</v>
      </c>
      <c r="G868" s="1">
        <f t="shared" si="39"/>
        <v>474.05</v>
      </c>
      <c r="H868" s="1">
        <v>334</v>
      </c>
      <c r="I868" s="1">
        <f t="shared" si="40"/>
        <v>140.05000000000001</v>
      </c>
      <c r="J868" t="str">
        <f>IF(AND(COUNTIF(Products!A:A,C868)=1,E868=VLOOKUP(C868,Products!A:G,6,FALSE),H868=VLOOKUP(C868,Products!A:G,7,FALSE)),"OK","ERROR")</f>
        <v>OK</v>
      </c>
      <c r="K868" t="str">
        <f t="shared" si="41"/>
        <v>OK</v>
      </c>
    </row>
    <row r="869" spans="1:11">
      <c r="A869" s="1" t="s">
        <v>5181</v>
      </c>
      <c r="B869" s="1" t="s">
        <v>2681</v>
      </c>
      <c r="C869" s="1" t="s">
        <v>1758</v>
      </c>
      <c r="D869" s="1">
        <v>2</v>
      </c>
      <c r="E869" s="1">
        <v>2499</v>
      </c>
      <c r="F869" s="1">
        <v>749.7</v>
      </c>
      <c r="G869" s="1">
        <f t="shared" si="39"/>
        <v>4248.3</v>
      </c>
      <c r="H869" s="1">
        <v>1632</v>
      </c>
      <c r="I869" s="1">
        <f t="shared" si="40"/>
        <v>984.30000000000018</v>
      </c>
      <c r="J869" t="str">
        <f>IF(AND(COUNTIF(Products!A:A,C869)=1,E869=VLOOKUP(C869,Products!A:G,6,FALSE),H869=VLOOKUP(C869,Products!A:G,7,FALSE)),"OK","ERROR")</f>
        <v>OK</v>
      </c>
      <c r="K869" t="str">
        <f t="shared" si="41"/>
        <v>OK</v>
      </c>
    </row>
    <row r="870" spans="1:11">
      <c r="A870" s="1" t="s">
        <v>5182</v>
      </c>
      <c r="B870" s="1" t="s">
        <v>2682</v>
      </c>
      <c r="C870" s="1" t="s">
        <v>1779</v>
      </c>
      <c r="D870" s="1">
        <v>1</v>
      </c>
      <c r="E870" s="1">
        <v>999</v>
      </c>
      <c r="F870" s="1">
        <v>0</v>
      </c>
      <c r="G870" s="1">
        <f t="shared" si="39"/>
        <v>999</v>
      </c>
      <c r="H870" s="1">
        <v>809</v>
      </c>
      <c r="I870" s="1">
        <f t="shared" si="40"/>
        <v>190</v>
      </c>
      <c r="J870" t="str">
        <f>IF(AND(COUNTIF(Products!A:A,C870)=1,E870=VLOOKUP(C870,Products!A:G,6,FALSE),H870=VLOOKUP(C870,Products!A:G,7,FALSE)),"OK","ERROR")</f>
        <v>OK</v>
      </c>
      <c r="K870" t="str">
        <f t="shared" si="41"/>
        <v>OK</v>
      </c>
    </row>
    <row r="871" spans="1:11">
      <c r="A871" s="1" t="s">
        <v>5183</v>
      </c>
      <c r="B871" s="1" t="s">
        <v>2683</v>
      </c>
      <c r="C871" s="1" t="s">
        <v>1753</v>
      </c>
      <c r="D871" s="1">
        <v>1</v>
      </c>
      <c r="E871" s="1">
        <v>799</v>
      </c>
      <c r="F871" s="1">
        <v>0</v>
      </c>
      <c r="G871" s="1">
        <f t="shared" si="39"/>
        <v>799</v>
      </c>
      <c r="H871" s="1">
        <v>445</v>
      </c>
      <c r="I871" s="1">
        <f t="shared" si="40"/>
        <v>354</v>
      </c>
      <c r="J871" t="str">
        <f>IF(AND(COUNTIF(Products!A:A,C871)=1,E871=VLOOKUP(C871,Products!A:G,6,FALSE),H871=VLOOKUP(C871,Products!A:G,7,FALSE)),"OK","ERROR")</f>
        <v>OK</v>
      </c>
      <c r="K871" t="str">
        <f t="shared" si="41"/>
        <v>OK</v>
      </c>
    </row>
    <row r="872" spans="1:11">
      <c r="A872" s="1" t="s">
        <v>5184</v>
      </c>
      <c r="B872" s="1" t="s">
        <v>2684</v>
      </c>
      <c r="C872" s="1" t="s">
        <v>1695</v>
      </c>
      <c r="D872" s="1">
        <v>3</v>
      </c>
      <c r="E872" s="1">
        <v>1999</v>
      </c>
      <c r="F872" s="1">
        <v>599.70000000000005</v>
      </c>
      <c r="G872" s="1">
        <f t="shared" si="39"/>
        <v>5397.3</v>
      </c>
      <c r="H872" s="1">
        <v>1597</v>
      </c>
      <c r="I872" s="1">
        <f t="shared" si="40"/>
        <v>606.30000000000018</v>
      </c>
      <c r="J872" t="str">
        <f>IF(AND(COUNTIF(Products!A:A,C872)=1,E872=VLOOKUP(C872,Products!A:G,6,FALSE),H872=VLOOKUP(C872,Products!A:G,7,FALSE)),"OK","ERROR")</f>
        <v>OK</v>
      </c>
      <c r="K872" t="str">
        <f t="shared" si="41"/>
        <v>OK</v>
      </c>
    </row>
    <row r="873" spans="1:11">
      <c r="A873" s="1" t="s">
        <v>5185</v>
      </c>
      <c r="B873" s="1" t="s">
        <v>2685</v>
      </c>
      <c r="C873" s="1" t="s">
        <v>1717</v>
      </c>
      <c r="D873" s="1">
        <v>1</v>
      </c>
      <c r="E873" s="1">
        <v>399</v>
      </c>
      <c r="F873" s="1">
        <v>79.8</v>
      </c>
      <c r="G873" s="1">
        <f t="shared" si="39"/>
        <v>319.2</v>
      </c>
      <c r="H873" s="1">
        <v>226</v>
      </c>
      <c r="I873" s="1">
        <f t="shared" si="40"/>
        <v>93.199999999999989</v>
      </c>
      <c r="J873" t="str">
        <f>IF(AND(COUNTIF(Products!A:A,C873)=1,E873=VLOOKUP(C873,Products!A:G,6,FALSE),H873=VLOOKUP(C873,Products!A:G,7,FALSE)),"OK","ERROR")</f>
        <v>OK</v>
      </c>
      <c r="K873" t="str">
        <f t="shared" si="41"/>
        <v>OK</v>
      </c>
    </row>
    <row r="874" spans="1:11">
      <c r="A874" s="1" t="s">
        <v>5186</v>
      </c>
      <c r="B874" s="1" t="s">
        <v>2686</v>
      </c>
      <c r="C874" s="1" t="s">
        <v>1695</v>
      </c>
      <c r="D874" s="1">
        <v>3</v>
      </c>
      <c r="E874" s="1">
        <v>1999</v>
      </c>
      <c r="F874" s="1">
        <v>599.70000000000005</v>
      </c>
      <c r="G874" s="1">
        <f t="shared" si="39"/>
        <v>5397.3</v>
      </c>
      <c r="H874" s="1">
        <v>1597</v>
      </c>
      <c r="I874" s="1">
        <f t="shared" si="40"/>
        <v>606.30000000000018</v>
      </c>
      <c r="J874" t="str">
        <f>IF(AND(COUNTIF(Products!A:A,C874)=1,E874=VLOOKUP(C874,Products!A:G,6,FALSE),H874=VLOOKUP(C874,Products!A:G,7,FALSE)),"OK","ERROR")</f>
        <v>OK</v>
      </c>
      <c r="K874" t="str">
        <f t="shared" si="41"/>
        <v>OK</v>
      </c>
    </row>
    <row r="875" spans="1:11">
      <c r="A875" s="1" t="s">
        <v>5187</v>
      </c>
      <c r="B875" s="1" t="s">
        <v>2687</v>
      </c>
      <c r="C875" s="1" t="s">
        <v>1794</v>
      </c>
      <c r="D875" s="1">
        <v>1</v>
      </c>
      <c r="E875" s="1">
        <v>299</v>
      </c>
      <c r="F875" s="1">
        <v>0</v>
      </c>
      <c r="G875" s="1">
        <f t="shared" si="39"/>
        <v>299</v>
      </c>
      <c r="H875" s="1">
        <v>168</v>
      </c>
      <c r="I875" s="1">
        <f t="shared" si="40"/>
        <v>131</v>
      </c>
      <c r="J875" t="str">
        <f>IF(AND(COUNTIF(Products!A:A,C875)=1,E875=VLOOKUP(C875,Products!A:G,6,FALSE),H875=VLOOKUP(C875,Products!A:G,7,FALSE)),"OK","ERROR")</f>
        <v>OK</v>
      </c>
      <c r="K875" t="str">
        <f t="shared" si="41"/>
        <v>OK</v>
      </c>
    </row>
    <row r="876" spans="1:11">
      <c r="A876" s="1" t="s">
        <v>5188</v>
      </c>
      <c r="B876" s="1" t="s">
        <v>2688</v>
      </c>
      <c r="C876" s="1" t="s">
        <v>1789</v>
      </c>
      <c r="D876" s="1">
        <v>2</v>
      </c>
      <c r="E876" s="1">
        <v>999</v>
      </c>
      <c r="F876" s="1">
        <v>99.9</v>
      </c>
      <c r="G876" s="1">
        <f t="shared" si="39"/>
        <v>1898.1</v>
      </c>
      <c r="H876" s="1">
        <v>727</v>
      </c>
      <c r="I876" s="1">
        <f t="shared" si="40"/>
        <v>444.09999999999991</v>
      </c>
      <c r="J876" t="str">
        <f>IF(AND(COUNTIF(Products!A:A,C876)=1,E876=VLOOKUP(C876,Products!A:G,6,FALSE),H876=VLOOKUP(C876,Products!A:G,7,FALSE)),"OK","ERROR")</f>
        <v>OK</v>
      </c>
      <c r="K876" t="str">
        <f t="shared" si="41"/>
        <v>OK</v>
      </c>
    </row>
    <row r="877" spans="1:11">
      <c r="A877" s="1" t="s">
        <v>5189</v>
      </c>
      <c r="B877" s="1" t="s">
        <v>2689</v>
      </c>
      <c r="C877" s="1" t="s">
        <v>1789</v>
      </c>
      <c r="D877" s="1">
        <v>3</v>
      </c>
      <c r="E877" s="1">
        <v>999</v>
      </c>
      <c r="F877" s="1">
        <v>149.85</v>
      </c>
      <c r="G877" s="1">
        <f t="shared" si="39"/>
        <v>2847.15</v>
      </c>
      <c r="H877" s="1">
        <v>727</v>
      </c>
      <c r="I877" s="1">
        <f t="shared" si="40"/>
        <v>666.15000000000009</v>
      </c>
      <c r="J877" t="str">
        <f>IF(AND(COUNTIF(Products!A:A,C877)=1,E877=VLOOKUP(C877,Products!A:G,6,FALSE),H877=VLOOKUP(C877,Products!A:G,7,FALSE)),"OK","ERROR")</f>
        <v>OK</v>
      </c>
      <c r="K877" t="str">
        <f t="shared" si="41"/>
        <v>OK</v>
      </c>
    </row>
    <row r="878" spans="1:11">
      <c r="A878" s="1" t="s">
        <v>5190</v>
      </c>
      <c r="B878" s="1" t="s">
        <v>2690</v>
      </c>
      <c r="C878" s="1" t="s">
        <v>1728</v>
      </c>
      <c r="D878" s="1">
        <v>3</v>
      </c>
      <c r="E878" s="1">
        <v>4999</v>
      </c>
      <c r="F878" s="1">
        <v>2249.5500000000002</v>
      </c>
      <c r="G878" s="1">
        <f t="shared" si="39"/>
        <v>12747.45</v>
      </c>
      <c r="H878" s="1">
        <v>3040</v>
      </c>
      <c r="I878" s="1">
        <f t="shared" si="40"/>
        <v>3627.4500000000007</v>
      </c>
      <c r="J878" t="str">
        <f>IF(AND(COUNTIF(Products!A:A,C878)=1,E878=VLOOKUP(C878,Products!A:G,6,FALSE),H878=VLOOKUP(C878,Products!A:G,7,FALSE)),"OK","ERROR")</f>
        <v>OK</v>
      </c>
      <c r="K878" t="str">
        <f t="shared" si="41"/>
        <v>OK</v>
      </c>
    </row>
    <row r="879" spans="1:11">
      <c r="A879" s="1" t="s">
        <v>5191</v>
      </c>
      <c r="B879" s="1" t="s">
        <v>2691</v>
      </c>
      <c r="C879" s="1" t="s">
        <v>1794</v>
      </c>
      <c r="D879" s="1">
        <v>3</v>
      </c>
      <c r="E879" s="1">
        <v>299</v>
      </c>
      <c r="F879" s="1">
        <v>0</v>
      </c>
      <c r="G879" s="1">
        <f t="shared" si="39"/>
        <v>897</v>
      </c>
      <c r="H879" s="1">
        <v>168</v>
      </c>
      <c r="I879" s="1">
        <f t="shared" si="40"/>
        <v>393</v>
      </c>
      <c r="J879" t="str">
        <f>IF(AND(COUNTIF(Products!A:A,C879)=1,E879=VLOOKUP(C879,Products!A:G,6,FALSE),H879=VLOOKUP(C879,Products!A:G,7,FALSE)),"OK","ERROR")</f>
        <v>OK</v>
      </c>
      <c r="K879" t="str">
        <f t="shared" si="41"/>
        <v>OK</v>
      </c>
    </row>
    <row r="880" spans="1:11">
      <c r="A880" s="1" t="s">
        <v>5192</v>
      </c>
      <c r="B880" s="1" t="s">
        <v>2692</v>
      </c>
      <c r="C880" s="1" t="s">
        <v>1763</v>
      </c>
      <c r="D880" s="1">
        <v>1</v>
      </c>
      <c r="E880" s="1">
        <v>999</v>
      </c>
      <c r="F880" s="1">
        <v>0</v>
      </c>
      <c r="G880" s="1">
        <f t="shared" si="39"/>
        <v>999</v>
      </c>
      <c r="H880" s="1">
        <v>636</v>
      </c>
      <c r="I880" s="1">
        <f t="shared" si="40"/>
        <v>363</v>
      </c>
      <c r="J880" t="str">
        <f>IF(AND(COUNTIF(Products!A:A,C880)=1,E880=VLOOKUP(C880,Products!A:G,6,FALSE),H880=VLOOKUP(C880,Products!A:G,7,FALSE)),"OK","ERROR")</f>
        <v>OK</v>
      </c>
      <c r="K880" t="str">
        <f t="shared" si="41"/>
        <v>OK</v>
      </c>
    </row>
    <row r="881" spans="1:11">
      <c r="A881" s="1" t="s">
        <v>5193</v>
      </c>
      <c r="B881" s="1" t="s">
        <v>2693</v>
      </c>
      <c r="C881" s="1" t="s">
        <v>1777</v>
      </c>
      <c r="D881" s="1">
        <v>2</v>
      </c>
      <c r="E881" s="1">
        <v>3999</v>
      </c>
      <c r="F881" s="1">
        <v>799.8</v>
      </c>
      <c r="G881" s="1">
        <f t="shared" si="39"/>
        <v>7198.2</v>
      </c>
      <c r="H881" s="1">
        <v>2514</v>
      </c>
      <c r="I881" s="1">
        <f t="shared" si="40"/>
        <v>2170.1999999999998</v>
      </c>
      <c r="J881" t="str">
        <f>IF(AND(COUNTIF(Products!A:A,C881)=1,E881=VLOOKUP(C881,Products!A:G,6,FALSE),H881=VLOOKUP(C881,Products!A:G,7,FALSE)),"OK","ERROR")</f>
        <v>OK</v>
      </c>
      <c r="K881" t="str">
        <f t="shared" si="41"/>
        <v>OK</v>
      </c>
    </row>
    <row r="882" spans="1:11">
      <c r="A882" s="1" t="s">
        <v>5194</v>
      </c>
      <c r="B882" s="1" t="s">
        <v>2694</v>
      </c>
      <c r="C882" s="1" t="s">
        <v>1756</v>
      </c>
      <c r="D882" s="1">
        <v>2</v>
      </c>
      <c r="E882" s="1">
        <v>299</v>
      </c>
      <c r="F882" s="1">
        <v>0</v>
      </c>
      <c r="G882" s="1">
        <f t="shared" si="39"/>
        <v>598</v>
      </c>
      <c r="H882" s="1">
        <v>223</v>
      </c>
      <c r="I882" s="1">
        <f t="shared" si="40"/>
        <v>152</v>
      </c>
      <c r="J882" t="str">
        <f>IF(AND(COUNTIF(Products!A:A,C882)=1,E882=VLOOKUP(C882,Products!A:G,6,FALSE),H882=VLOOKUP(C882,Products!A:G,7,FALSE)),"OK","ERROR")</f>
        <v>OK</v>
      </c>
      <c r="K882" t="str">
        <f t="shared" si="41"/>
        <v>OK</v>
      </c>
    </row>
    <row r="883" spans="1:11">
      <c r="A883" s="1" t="s">
        <v>5195</v>
      </c>
      <c r="B883" s="1" t="s">
        <v>2695</v>
      </c>
      <c r="C883" s="1" t="s">
        <v>1748</v>
      </c>
      <c r="D883" s="1">
        <v>4</v>
      </c>
      <c r="E883" s="1">
        <v>299</v>
      </c>
      <c r="F883" s="1">
        <v>0</v>
      </c>
      <c r="G883" s="1">
        <f t="shared" si="39"/>
        <v>1196</v>
      </c>
      <c r="H883" s="1">
        <v>170</v>
      </c>
      <c r="I883" s="1">
        <f t="shared" si="40"/>
        <v>516</v>
      </c>
      <c r="J883" t="str">
        <f>IF(AND(COUNTIF(Products!A:A,C883)=1,E883=VLOOKUP(C883,Products!A:G,6,FALSE),H883=VLOOKUP(C883,Products!A:G,7,FALSE)),"OK","ERROR")</f>
        <v>OK</v>
      </c>
      <c r="K883" t="str">
        <f t="shared" si="41"/>
        <v>OK</v>
      </c>
    </row>
    <row r="884" spans="1:11">
      <c r="A884" s="1" t="s">
        <v>5196</v>
      </c>
      <c r="B884" s="1" t="s">
        <v>2696</v>
      </c>
      <c r="C884" s="1" t="s">
        <v>1787</v>
      </c>
      <c r="D884" s="1">
        <v>1</v>
      </c>
      <c r="E884" s="1">
        <v>8999</v>
      </c>
      <c r="F884" s="1">
        <v>449.95</v>
      </c>
      <c r="G884" s="1">
        <f t="shared" si="39"/>
        <v>8549.0499999999993</v>
      </c>
      <c r="H884" s="1">
        <v>5811</v>
      </c>
      <c r="I884" s="1">
        <f t="shared" si="40"/>
        <v>2738.0499999999993</v>
      </c>
      <c r="J884" t="str">
        <f>IF(AND(COUNTIF(Products!A:A,C884)=1,E884=VLOOKUP(C884,Products!A:G,6,FALSE),H884=VLOOKUP(C884,Products!A:G,7,FALSE)),"OK","ERROR")</f>
        <v>OK</v>
      </c>
      <c r="K884" t="str">
        <f t="shared" si="41"/>
        <v>OK</v>
      </c>
    </row>
    <row r="885" spans="1:11">
      <c r="A885" s="1" t="s">
        <v>5197</v>
      </c>
      <c r="B885" s="1" t="s">
        <v>2697</v>
      </c>
      <c r="C885" s="1" t="s">
        <v>1678</v>
      </c>
      <c r="D885" s="1">
        <v>1</v>
      </c>
      <c r="E885" s="1">
        <v>4999</v>
      </c>
      <c r="F885" s="1">
        <v>249.95</v>
      </c>
      <c r="G885" s="1">
        <f t="shared" si="39"/>
        <v>4749.05</v>
      </c>
      <c r="H885" s="1">
        <v>2853</v>
      </c>
      <c r="I885" s="1">
        <f t="shared" si="40"/>
        <v>1896.0500000000002</v>
      </c>
      <c r="J885" t="str">
        <f>IF(AND(COUNTIF(Products!A:A,C885)=1,E885=VLOOKUP(C885,Products!A:G,6,FALSE),H885=VLOOKUP(C885,Products!A:G,7,FALSE)),"OK","ERROR")</f>
        <v>OK</v>
      </c>
      <c r="K885" t="str">
        <f t="shared" si="41"/>
        <v>OK</v>
      </c>
    </row>
    <row r="886" spans="1:11">
      <c r="A886" s="1" t="s">
        <v>5198</v>
      </c>
      <c r="B886" s="1" t="s">
        <v>2698</v>
      </c>
      <c r="C886" s="1" t="s">
        <v>1798</v>
      </c>
      <c r="D886" s="1">
        <v>1</v>
      </c>
      <c r="E886" s="1">
        <v>1299</v>
      </c>
      <c r="F886" s="1">
        <v>0</v>
      </c>
      <c r="G886" s="1">
        <f t="shared" si="39"/>
        <v>1299</v>
      </c>
      <c r="H886" s="1">
        <v>1025</v>
      </c>
      <c r="I886" s="1">
        <f t="shared" si="40"/>
        <v>274</v>
      </c>
      <c r="J886" t="str">
        <f>IF(AND(COUNTIF(Products!A:A,C886)=1,E886=VLOOKUP(C886,Products!A:G,6,FALSE),H886=VLOOKUP(C886,Products!A:G,7,FALSE)),"OK","ERROR")</f>
        <v>OK</v>
      </c>
      <c r="K886" t="str">
        <f t="shared" si="41"/>
        <v>OK</v>
      </c>
    </row>
    <row r="887" spans="1:11">
      <c r="A887" s="1" t="s">
        <v>5199</v>
      </c>
      <c r="B887" s="1" t="s">
        <v>2699</v>
      </c>
      <c r="C887" s="1" t="s">
        <v>1690</v>
      </c>
      <c r="D887" s="1">
        <v>3</v>
      </c>
      <c r="E887" s="1">
        <v>6999</v>
      </c>
      <c r="F887" s="1">
        <v>4199.3999999999996</v>
      </c>
      <c r="G887" s="1">
        <f t="shared" si="39"/>
        <v>16797.599999999999</v>
      </c>
      <c r="H887" s="1">
        <v>4046</v>
      </c>
      <c r="I887" s="1">
        <f t="shared" si="40"/>
        <v>4659.5999999999985</v>
      </c>
      <c r="J887" t="str">
        <f>IF(AND(COUNTIF(Products!A:A,C887)=1,E887=VLOOKUP(C887,Products!A:G,6,FALSE),H887=VLOOKUP(C887,Products!A:G,7,FALSE)),"OK","ERROR")</f>
        <v>OK</v>
      </c>
      <c r="K887" t="str">
        <f t="shared" si="41"/>
        <v>OK</v>
      </c>
    </row>
    <row r="888" spans="1:11">
      <c r="A888" s="1" t="s">
        <v>5200</v>
      </c>
      <c r="B888" s="1" t="s">
        <v>2700</v>
      </c>
      <c r="C888" s="1" t="s">
        <v>1794</v>
      </c>
      <c r="D888" s="1">
        <v>2</v>
      </c>
      <c r="E888" s="1">
        <v>299</v>
      </c>
      <c r="F888" s="1">
        <v>59.8</v>
      </c>
      <c r="G888" s="1">
        <f t="shared" si="39"/>
        <v>538.20000000000005</v>
      </c>
      <c r="H888" s="1">
        <v>168</v>
      </c>
      <c r="I888" s="1">
        <f t="shared" si="40"/>
        <v>202.20000000000005</v>
      </c>
      <c r="J888" t="str">
        <f>IF(AND(COUNTIF(Products!A:A,C888)=1,E888=VLOOKUP(C888,Products!A:G,6,FALSE),H888=VLOOKUP(C888,Products!A:G,7,FALSE)),"OK","ERROR")</f>
        <v>OK</v>
      </c>
      <c r="K888" t="str">
        <f t="shared" si="41"/>
        <v>OK</v>
      </c>
    </row>
    <row r="889" spans="1:11">
      <c r="A889" s="1" t="s">
        <v>5201</v>
      </c>
      <c r="B889" s="1" t="s">
        <v>2701</v>
      </c>
      <c r="C889" s="1" t="s">
        <v>1707</v>
      </c>
      <c r="D889" s="1">
        <v>1</v>
      </c>
      <c r="E889" s="1">
        <v>2499</v>
      </c>
      <c r="F889" s="1">
        <v>624.75</v>
      </c>
      <c r="G889" s="1">
        <f t="shared" si="39"/>
        <v>1874.25</v>
      </c>
      <c r="H889" s="1">
        <v>1584</v>
      </c>
      <c r="I889" s="1">
        <f t="shared" si="40"/>
        <v>290.25</v>
      </c>
      <c r="J889" t="str">
        <f>IF(AND(COUNTIF(Products!A:A,C889)=1,E889=VLOOKUP(C889,Products!A:G,6,FALSE),H889=VLOOKUP(C889,Products!A:G,7,FALSE)),"OK","ERROR")</f>
        <v>OK</v>
      </c>
      <c r="K889" t="str">
        <f t="shared" si="41"/>
        <v>OK</v>
      </c>
    </row>
    <row r="890" spans="1:11">
      <c r="A890" s="1" t="s">
        <v>5202</v>
      </c>
      <c r="B890" s="1" t="s">
        <v>2702</v>
      </c>
      <c r="C890" s="1" t="s">
        <v>1727</v>
      </c>
      <c r="D890" s="1">
        <v>4</v>
      </c>
      <c r="E890" s="1">
        <v>4999</v>
      </c>
      <c r="F890" s="1">
        <v>0</v>
      </c>
      <c r="G890" s="1">
        <f t="shared" si="39"/>
        <v>19996</v>
      </c>
      <c r="H890" s="1">
        <v>3765</v>
      </c>
      <c r="I890" s="1">
        <f t="shared" si="40"/>
        <v>4936</v>
      </c>
      <c r="J890" t="str">
        <f>IF(AND(COUNTIF(Products!A:A,C890)=1,E890=VLOOKUP(C890,Products!A:G,6,FALSE),H890=VLOOKUP(C890,Products!A:G,7,FALSE)),"OK","ERROR")</f>
        <v>OK</v>
      </c>
      <c r="K890" t="str">
        <f t="shared" si="41"/>
        <v>OK</v>
      </c>
    </row>
    <row r="891" spans="1:11">
      <c r="A891" s="1" t="s">
        <v>5203</v>
      </c>
      <c r="B891" s="1" t="s">
        <v>2703</v>
      </c>
      <c r="C891" s="1" t="s">
        <v>1706</v>
      </c>
      <c r="D891" s="1">
        <v>3</v>
      </c>
      <c r="E891" s="1">
        <v>799</v>
      </c>
      <c r="F891" s="1">
        <v>359.55</v>
      </c>
      <c r="G891" s="1">
        <f t="shared" si="39"/>
        <v>2037.45</v>
      </c>
      <c r="H891" s="1">
        <v>526</v>
      </c>
      <c r="I891" s="1">
        <f t="shared" si="40"/>
        <v>459.45000000000005</v>
      </c>
      <c r="J891" t="str">
        <f>IF(AND(COUNTIF(Products!A:A,C891)=1,E891=VLOOKUP(C891,Products!A:G,6,FALSE),H891=VLOOKUP(C891,Products!A:G,7,FALSE)),"OK","ERROR")</f>
        <v>OK</v>
      </c>
      <c r="K891" t="str">
        <f t="shared" si="41"/>
        <v>OK</v>
      </c>
    </row>
    <row r="892" spans="1:11">
      <c r="A892" s="1" t="s">
        <v>5204</v>
      </c>
      <c r="B892" s="1" t="s">
        <v>2704</v>
      </c>
      <c r="C892" s="1" t="s">
        <v>1722</v>
      </c>
      <c r="D892" s="1">
        <v>1</v>
      </c>
      <c r="E892" s="1">
        <v>399</v>
      </c>
      <c r="F892" s="1">
        <v>19.95</v>
      </c>
      <c r="G892" s="1">
        <f t="shared" si="39"/>
        <v>379.05</v>
      </c>
      <c r="H892" s="1">
        <v>315</v>
      </c>
      <c r="I892" s="1">
        <f t="shared" si="40"/>
        <v>64.050000000000011</v>
      </c>
      <c r="J892" t="str">
        <f>IF(AND(COUNTIF(Products!A:A,C892)=1,E892=VLOOKUP(C892,Products!A:G,6,FALSE),H892=VLOOKUP(C892,Products!A:G,7,FALSE)),"OK","ERROR")</f>
        <v>OK</v>
      </c>
      <c r="K892" t="str">
        <f t="shared" si="41"/>
        <v>OK</v>
      </c>
    </row>
    <row r="893" spans="1:11">
      <c r="A893" s="1" t="s">
        <v>5205</v>
      </c>
      <c r="B893" s="1" t="s">
        <v>2705</v>
      </c>
      <c r="C893" s="1" t="s">
        <v>1720</v>
      </c>
      <c r="D893" s="1">
        <v>2</v>
      </c>
      <c r="E893" s="1">
        <v>999</v>
      </c>
      <c r="F893" s="1">
        <v>99.9</v>
      </c>
      <c r="G893" s="1">
        <f t="shared" si="39"/>
        <v>1898.1</v>
      </c>
      <c r="H893" s="1">
        <v>573</v>
      </c>
      <c r="I893" s="1">
        <f t="shared" si="40"/>
        <v>752.09999999999991</v>
      </c>
      <c r="J893" t="str">
        <f>IF(AND(COUNTIF(Products!A:A,C893)=1,E893=VLOOKUP(C893,Products!A:G,6,FALSE),H893=VLOOKUP(C893,Products!A:G,7,FALSE)),"OK","ERROR")</f>
        <v>OK</v>
      </c>
      <c r="K893" t="str">
        <f t="shared" si="41"/>
        <v>OK</v>
      </c>
    </row>
    <row r="894" spans="1:11">
      <c r="A894" s="1" t="s">
        <v>5206</v>
      </c>
      <c r="B894" s="1" t="s">
        <v>2706</v>
      </c>
      <c r="C894" s="1" t="s">
        <v>1714</v>
      </c>
      <c r="D894" s="1">
        <v>1</v>
      </c>
      <c r="E894" s="1">
        <v>4999</v>
      </c>
      <c r="F894" s="1">
        <v>749.85</v>
      </c>
      <c r="G894" s="1">
        <f t="shared" si="39"/>
        <v>4249.1499999999996</v>
      </c>
      <c r="H894" s="1">
        <v>3985</v>
      </c>
      <c r="I894" s="1">
        <f t="shared" si="40"/>
        <v>264.14999999999964</v>
      </c>
      <c r="J894" t="str">
        <f>IF(AND(COUNTIF(Products!A:A,C894)=1,E894=VLOOKUP(C894,Products!A:G,6,FALSE),H894=VLOOKUP(C894,Products!A:G,7,FALSE)),"OK","ERROR")</f>
        <v>OK</v>
      </c>
      <c r="K894" t="str">
        <f t="shared" si="41"/>
        <v>OK</v>
      </c>
    </row>
    <row r="895" spans="1:11">
      <c r="A895" s="1" t="s">
        <v>5207</v>
      </c>
      <c r="B895" s="1" t="s">
        <v>2707</v>
      </c>
      <c r="C895" s="1" t="s">
        <v>1733</v>
      </c>
      <c r="D895" s="1">
        <v>4</v>
      </c>
      <c r="E895" s="1">
        <v>799</v>
      </c>
      <c r="F895" s="1">
        <v>479.4</v>
      </c>
      <c r="G895" s="1">
        <f t="shared" si="39"/>
        <v>2716.6</v>
      </c>
      <c r="H895" s="1">
        <v>538</v>
      </c>
      <c r="I895" s="1">
        <f t="shared" si="40"/>
        <v>564.59999999999991</v>
      </c>
      <c r="J895" t="str">
        <f>IF(AND(COUNTIF(Products!A:A,C895)=1,E895=VLOOKUP(C895,Products!A:G,6,FALSE),H895=VLOOKUP(C895,Products!A:G,7,FALSE)),"OK","ERROR")</f>
        <v>OK</v>
      </c>
      <c r="K895" t="str">
        <f t="shared" si="41"/>
        <v>OK</v>
      </c>
    </row>
    <row r="896" spans="1:11">
      <c r="A896" s="1" t="s">
        <v>5208</v>
      </c>
      <c r="B896" s="1" t="s">
        <v>2708</v>
      </c>
      <c r="C896" s="1" t="s">
        <v>1741</v>
      </c>
      <c r="D896" s="1">
        <v>4</v>
      </c>
      <c r="E896" s="1">
        <v>799</v>
      </c>
      <c r="F896" s="1">
        <v>0</v>
      </c>
      <c r="G896" s="1">
        <f t="shared" si="39"/>
        <v>3196</v>
      </c>
      <c r="H896" s="1">
        <v>596</v>
      </c>
      <c r="I896" s="1">
        <f t="shared" si="40"/>
        <v>812</v>
      </c>
      <c r="J896" t="str">
        <f>IF(AND(COUNTIF(Products!A:A,C896)=1,E896=VLOOKUP(C896,Products!A:G,6,FALSE),H896=VLOOKUP(C896,Products!A:G,7,FALSE)),"OK","ERROR")</f>
        <v>OK</v>
      </c>
      <c r="K896" t="str">
        <f t="shared" si="41"/>
        <v>OK</v>
      </c>
    </row>
    <row r="897" spans="1:11">
      <c r="A897" s="1" t="s">
        <v>5209</v>
      </c>
      <c r="B897" s="1" t="s">
        <v>2709</v>
      </c>
      <c r="C897" s="1" t="s">
        <v>1783</v>
      </c>
      <c r="D897" s="1">
        <v>1</v>
      </c>
      <c r="E897" s="1">
        <v>799</v>
      </c>
      <c r="F897" s="1">
        <v>119.85</v>
      </c>
      <c r="G897" s="1">
        <f t="shared" si="39"/>
        <v>679.15</v>
      </c>
      <c r="H897" s="1">
        <v>560</v>
      </c>
      <c r="I897" s="1">
        <f t="shared" si="40"/>
        <v>119.14999999999998</v>
      </c>
      <c r="J897" t="str">
        <f>IF(AND(COUNTIF(Products!A:A,C897)=1,E897=VLOOKUP(C897,Products!A:G,6,FALSE),H897=VLOOKUP(C897,Products!A:G,7,FALSE)),"OK","ERROR")</f>
        <v>OK</v>
      </c>
      <c r="K897" t="str">
        <f t="shared" si="41"/>
        <v>OK</v>
      </c>
    </row>
    <row r="898" spans="1:11">
      <c r="A898" s="1" t="s">
        <v>5210</v>
      </c>
      <c r="B898" s="1" t="s">
        <v>2710</v>
      </c>
      <c r="C898" s="1" t="s">
        <v>1769</v>
      </c>
      <c r="D898" s="1">
        <v>1</v>
      </c>
      <c r="E898" s="1">
        <v>3999</v>
      </c>
      <c r="F898" s="1">
        <v>0</v>
      </c>
      <c r="G898" s="1">
        <f t="shared" si="39"/>
        <v>3999</v>
      </c>
      <c r="H898" s="1">
        <v>2547</v>
      </c>
      <c r="I898" s="1">
        <f t="shared" si="40"/>
        <v>1452</v>
      </c>
      <c r="J898" t="str">
        <f>IF(AND(COUNTIF(Products!A:A,C898)=1,E898=VLOOKUP(C898,Products!A:G,6,FALSE),H898=VLOOKUP(C898,Products!A:G,7,FALSE)),"OK","ERROR")</f>
        <v>OK</v>
      </c>
      <c r="K898" t="str">
        <f t="shared" si="41"/>
        <v>OK</v>
      </c>
    </row>
    <row r="899" spans="1:11">
      <c r="A899" s="1" t="s">
        <v>5211</v>
      </c>
      <c r="B899" s="1" t="s">
        <v>2711</v>
      </c>
      <c r="C899" s="1" t="s">
        <v>1683</v>
      </c>
      <c r="D899" s="1">
        <v>1</v>
      </c>
      <c r="E899" s="1">
        <v>999</v>
      </c>
      <c r="F899" s="1">
        <v>149.85</v>
      </c>
      <c r="G899" s="1">
        <f t="shared" ref="G899:G962" si="42">IFERROR(D899*E899-F899,0)</f>
        <v>849.15</v>
      </c>
      <c r="H899" s="1">
        <v>603</v>
      </c>
      <c r="I899" s="1">
        <f t="shared" ref="I899:I962" si="43">G899-(D899*H899)</f>
        <v>246.14999999999998</v>
      </c>
      <c r="J899" t="str">
        <f>IF(AND(COUNTIF(Products!A:A,C899)=1,E899=VLOOKUP(C899,Products!A:G,6,FALSE),H899=VLOOKUP(C899,Products!A:G,7,FALSE)),"OK","ERROR")</f>
        <v>OK</v>
      </c>
      <c r="K899" t="str">
        <f t="shared" ref="K899:K962" si="44">IF(I899=G899-(D899*H899),"OK","ERROR")</f>
        <v>OK</v>
      </c>
    </row>
    <row r="900" spans="1:11">
      <c r="A900" s="1" t="s">
        <v>5212</v>
      </c>
      <c r="B900" s="1" t="s">
        <v>2712</v>
      </c>
      <c r="C900" s="1" t="s">
        <v>1771</v>
      </c>
      <c r="D900" s="1">
        <v>1</v>
      </c>
      <c r="E900" s="1">
        <v>399</v>
      </c>
      <c r="F900" s="1">
        <v>19.95</v>
      </c>
      <c r="G900" s="1">
        <f t="shared" si="42"/>
        <v>379.05</v>
      </c>
      <c r="H900" s="1">
        <v>257</v>
      </c>
      <c r="I900" s="1">
        <f t="shared" si="43"/>
        <v>122.05000000000001</v>
      </c>
      <c r="J900" t="str">
        <f>IF(AND(COUNTIF(Products!A:A,C900)=1,E900=VLOOKUP(C900,Products!A:G,6,FALSE),H900=VLOOKUP(C900,Products!A:G,7,FALSE)),"OK","ERROR")</f>
        <v>OK</v>
      </c>
      <c r="K900" t="str">
        <f t="shared" si="44"/>
        <v>OK</v>
      </c>
    </row>
    <row r="901" spans="1:11">
      <c r="A901" s="1" t="s">
        <v>5213</v>
      </c>
      <c r="B901" s="1" t="s">
        <v>2713</v>
      </c>
      <c r="C901" s="1" t="s">
        <v>1797</v>
      </c>
      <c r="D901" s="1">
        <v>1</v>
      </c>
      <c r="E901" s="1">
        <v>399</v>
      </c>
      <c r="F901" s="1">
        <v>79.8</v>
      </c>
      <c r="G901" s="1">
        <f t="shared" si="42"/>
        <v>319.2</v>
      </c>
      <c r="H901" s="1">
        <v>278</v>
      </c>
      <c r="I901" s="1">
        <f t="shared" si="43"/>
        <v>41.199999999999989</v>
      </c>
      <c r="J901" t="str">
        <f>IF(AND(COUNTIF(Products!A:A,C901)=1,E901=VLOOKUP(C901,Products!A:G,6,FALSE),H901=VLOOKUP(C901,Products!A:G,7,FALSE)),"OK","ERROR")</f>
        <v>OK</v>
      </c>
      <c r="K901" t="str">
        <f t="shared" si="44"/>
        <v>OK</v>
      </c>
    </row>
    <row r="902" spans="1:11">
      <c r="A902" s="1" t="s">
        <v>5214</v>
      </c>
      <c r="B902" s="1" t="s">
        <v>2714</v>
      </c>
      <c r="C902" s="1" t="s">
        <v>1692</v>
      </c>
      <c r="D902" s="1">
        <v>1</v>
      </c>
      <c r="E902" s="1">
        <v>499</v>
      </c>
      <c r="F902" s="1">
        <v>49.9</v>
      </c>
      <c r="G902" s="1">
        <f t="shared" si="42"/>
        <v>449.1</v>
      </c>
      <c r="H902" s="1">
        <v>403</v>
      </c>
      <c r="I902" s="1">
        <f t="shared" si="43"/>
        <v>46.100000000000023</v>
      </c>
      <c r="J902" t="str">
        <f>IF(AND(COUNTIF(Products!A:A,C902)=1,E902=VLOOKUP(C902,Products!A:G,6,FALSE),H902=VLOOKUP(C902,Products!A:G,7,FALSE)),"OK","ERROR")</f>
        <v>OK</v>
      </c>
      <c r="K902" t="str">
        <f t="shared" si="44"/>
        <v>OK</v>
      </c>
    </row>
    <row r="903" spans="1:11">
      <c r="A903" s="1" t="s">
        <v>5215</v>
      </c>
      <c r="B903" s="1" t="s">
        <v>2715</v>
      </c>
      <c r="C903" s="1" t="s">
        <v>1797</v>
      </c>
      <c r="D903" s="1">
        <v>1</v>
      </c>
      <c r="E903" s="1">
        <v>399</v>
      </c>
      <c r="F903" s="1">
        <v>59.85</v>
      </c>
      <c r="G903" s="1">
        <f t="shared" si="42"/>
        <v>339.15</v>
      </c>
      <c r="H903" s="1">
        <v>278</v>
      </c>
      <c r="I903" s="1">
        <f t="shared" si="43"/>
        <v>61.149999999999977</v>
      </c>
      <c r="J903" t="str">
        <f>IF(AND(COUNTIF(Products!A:A,C903)=1,E903=VLOOKUP(C903,Products!A:G,6,FALSE),H903=VLOOKUP(C903,Products!A:G,7,FALSE)),"OK","ERROR")</f>
        <v>OK</v>
      </c>
      <c r="K903" t="str">
        <f t="shared" si="44"/>
        <v>OK</v>
      </c>
    </row>
    <row r="904" spans="1:11">
      <c r="A904" s="1" t="s">
        <v>5216</v>
      </c>
      <c r="B904" s="1" t="s">
        <v>2716</v>
      </c>
      <c r="C904" s="1" t="s">
        <v>1725</v>
      </c>
      <c r="D904" s="1">
        <v>4</v>
      </c>
      <c r="E904" s="1">
        <v>2499</v>
      </c>
      <c r="F904" s="1">
        <v>499.8</v>
      </c>
      <c r="G904" s="1">
        <f t="shared" si="42"/>
        <v>9496.2000000000007</v>
      </c>
      <c r="H904" s="1">
        <v>1833</v>
      </c>
      <c r="I904" s="1">
        <f t="shared" si="43"/>
        <v>2164.2000000000007</v>
      </c>
      <c r="J904" t="str">
        <f>IF(AND(COUNTIF(Products!A:A,C904)=1,E904=VLOOKUP(C904,Products!A:G,6,FALSE),H904=VLOOKUP(C904,Products!A:G,7,FALSE)),"OK","ERROR")</f>
        <v>OK</v>
      </c>
      <c r="K904" t="str">
        <f t="shared" si="44"/>
        <v>OK</v>
      </c>
    </row>
    <row r="905" spans="1:11">
      <c r="A905" s="1" t="s">
        <v>5217</v>
      </c>
      <c r="B905" s="1" t="s">
        <v>2717</v>
      </c>
      <c r="C905" s="1" t="s">
        <v>1777</v>
      </c>
      <c r="D905" s="1">
        <v>3</v>
      </c>
      <c r="E905" s="1">
        <v>3999</v>
      </c>
      <c r="F905" s="1">
        <v>1799.55</v>
      </c>
      <c r="G905" s="1">
        <f t="shared" si="42"/>
        <v>10197.450000000001</v>
      </c>
      <c r="H905" s="1">
        <v>2514</v>
      </c>
      <c r="I905" s="1">
        <f t="shared" si="43"/>
        <v>2655.4500000000007</v>
      </c>
      <c r="J905" t="str">
        <f>IF(AND(COUNTIF(Products!A:A,C905)=1,E905=VLOOKUP(C905,Products!A:G,6,FALSE),H905=VLOOKUP(C905,Products!A:G,7,FALSE)),"OK","ERROR")</f>
        <v>OK</v>
      </c>
      <c r="K905" t="str">
        <f t="shared" si="44"/>
        <v>OK</v>
      </c>
    </row>
    <row r="906" spans="1:11">
      <c r="A906" s="1" t="s">
        <v>5218</v>
      </c>
      <c r="B906" s="1" t="s">
        <v>2718</v>
      </c>
      <c r="C906" s="1" t="s">
        <v>1777</v>
      </c>
      <c r="D906" s="1">
        <v>2</v>
      </c>
      <c r="E906" s="1">
        <v>3999</v>
      </c>
      <c r="F906" s="1">
        <v>799.8</v>
      </c>
      <c r="G906" s="1">
        <f t="shared" si="42"/>
        <v>7198.2</v>
      </c>
      <c r="H906" s="1">
        <v>2514</v>
      </c>
      <c r="I906" s="1">
        <f t="shared" si="43"/>
        <v>2170.1999999999998</v>
      </c>
      <c r="J906" t="str">
        <f>IF(AND(COUNTIF(Products!A:A,C906)=1,E906=VLOOKUP(C906,Products!A:G,6,FALSE),H906=VLOOKUP(C906,Products!A:G,7,FALSE)),"OK","ERROR")</f>
        <v>OK</v>
      </c>
      <c r="K906" t="str">
        <f t="shared" si="44"/>
        <v>OK</v>
      </c>
    </row>
    <row r="907" spans="1:11">
      <c r="A907" s="1" t="s">
        <v>5219</v>
      </c>
      <c r="B907" s="1" t="s">
        <v>2719</v>
      </c>
      <c r="C907" s="1" t="s">
        <v>1738</v>
      </c>
      <c r="D907" s="1">
        <v>1</v>
      </c>
      <c r="E907" s="1">
        <v>599</v>
      </c>
      <c r="F907" s="1">
        <v>0</v>
      </c>
      <c r="G907" s="1">
        <f t="shared" si="42"/>
        <v>599</v>
      </c>
      <c r="H907" s="1">
        <v>443</v>
      </c>
      <c r="I907" s="1">
        <f t="shared" si="43"/>
        <v>156</v>
      </c>
      <c r="J907" t="str">
        <f>IF(AND(COUNTIF(Products!A:A,C907)=1,E907=VLOOKUP(C907,Products!A:G,6,FALSE),H907=VLOOKUP(C907,Products!A:G,7,FALSE)),"OK","ERROR")</f>
        <v>OK</v>
      </c>
      <c r="K907" t="str">
        <f t="shared" si="44"/>
        <v>OK</v>
      </c>
    </row>
    <row r="908" spans="1:11">
      <c r="A908" s="1" t="s">
        <v>5220</v>
      </c>
      <c r="B908" s="1" t="s">
        <v>2720</v>
      </c>
      <c r="C908" s="1" t="s">
        <v>1699</v>
      </c>
      <c r="D908" s="1">
        <v>1</v>
      </c>
      <c r="E908" s="1">
        <v>999</v>
      </c>
      <c r="F908" s="1">
        <v>99.9</v>
      </c>
      <c r="G908" s="1">
        <f t="shared" si="42"/>
        <v>899.1</v>
      </c>
      <c r="H908" s="1">
        <v>693</v>
      </c>
      <c r="I908" s="1">
        <f t="shared" si="43"/>
        <v>206.10000000000002</v>
      </c>
      <c r="J908" t="str">
        <f>IF(AND(COUNTIF(Products!A:A,C908)=1,E908=VLOOKUP(C908,Products!A:G,6,FALSE),H908=VLOOKUP(C908,Products!A:G,7,FALSE)),"OK","ERROR")</f>
        <v>OK</v>
      </c>
      <c r="K908" t="str">
        <f t="shared" si="44"/>
        <v>OK</v>
      </c>
    </row>
    <row r="909" spans="1:11">
      <c r="A909" s="1" t="s">
        <v>5221</v>
      </c>
      <c r="B909" s="1" t="s">
        <v>2721</v>
      </c>
      <c r="C909" s="1" t="s">
        <v>1764</v>
      </c>
      <c r="D909" s="1">
        <v>1</v>
      </c>
      <c r="E909" s="1">
        <v>499</v>
      </c>
      <c r="F909" s="1">
        <v>0</v>
      </c>
      <c r="G909" s="1">
        <f t="shared" si="42"/>
        <v>499</v>
      </c>
      <c r="H909" s="1">
        <v>334</v>
      </c>
      <c r="I909" s="1">
        <f t="shared" si="43"/>
        <v>165</v>
      </c>
      <c r="J909" t="str">
        <f>IF(AND(COUNTIF(Products!A:A,C909)=1,E909=VLOOKUP(C909,Products!A:G,6,FALSE),H909=VLOOKUP(C909,Products!A:G,7,FALSE)),"OK","ERROR")</f>
        <v>OK</v>
      </c>
      <c r="K909" t="str">
        <f t="shared" si="44"/>
        <v>OK</v>
      </c>
    </row>
    <row r="910" spans="1:11">
      <c r="A910" s="1" t="s">
        <v>5222</v>
      </c>
      <c r="B910" s="1" t="s">
        <v>2722</v>
      </c>
      <c r="C910" s="1" t="s">
        <v>1778</v>
      </c>
      <c r="D910" s="1">
        <v>4</v>
      </c>
      <c r="E910" s="1">
        <v>499</v>
      </c>
      <c r="F910" s="1">
        <v>399.2</v>
      </c>
      <c r="G910" s="1">
        <f t="shared" si="42"/>
        <v>1596.8</v>
      </c>
      <c r="H910" s="1">
        <v>323</v>
      </c>
      <c r="I910" s="1">
        <f t="shared" si="43"/>
        <v>304.79999999999995</v>
      </c>
      <c r="J910" t="str">
        <f>IF(AND(COUNTIF(Products!A:A,C910)=1,E910=VLOOKUP(C910,Products!A:G,6,FALSE),H910=VLOOKUP(C910,Products!A:G,7,FALSE)),"OK","ERROR")</f>
        <v>OK</v>
      </c>
      <c r="K910" t="str">
        <f t="shared" si="44"/>
        <v>OK</v>
      </c>
    </row>
    <row r="911" spans="1:11">
      <c r="A911" s="1" t="s">
        <v>5223</v>
      </c>
      <c r="B911" s="1" t="s">
        <v>2723</v>
      </c>
      <c r="C911" s="1" t="s">
        <v>1719</v>
      </c>
      <c r="D911" s="1">
        <v>1</v>
      </c>
      <c r="E911" s="1">
        <v>399</v>
      </c>
      <c r="F911" s="1">
        <v>0</v>
      </c>
      <c r="G911" s="1">
        <f t="shared" si="42"/>
        <v>399</v>
      </c>
      <c r="H911" s="1">
        <v>248</v>
      </c>
      <c r="I911" s="1">
        <f t="shared" si="43"/>
        <v>151</v>
      </c>
      <c r="J911" t="str">
        <f>IF(AND(COUNTIF(Products!A:A,C911)=1,E911=VLOOKUP(C911,Products!A:G,6,FALSE),H911=VLOOKUP(C911,Products!A:G,7,FALSE)),"OK","ERROR")</f>
        <v>OK</v>
      </c>
      <c r="K911" t="str">
        <f t="shared" si="44"/>
        <v>OK</v>
      </c>
    </row>
    <row r="912" spans="1:11">
      <c r="A912" s="1" t="s">
        <v>5224</v>
      </c>
      <c r="B912" s="1" t="s">
        <v>2724</v>
      </c>
      <c r="C912" s="1" t="s">
        <v>1673</v>
      </c>
      <c r="D912" s="1">
        <v>1</v>
      </c>
      <c r="E912" s="1">
        <v>399</v>
      </c>
      <c r="F912" s="1">
        <v>0</v>
      </c>
      <c r="G912" s="1">
        <f t="shared" si="42"/>
        <v>399</v>
      </c>
      <c r="H912" s="1">
        <v>221</v>
      </c>
      <c r="I912" s="1">
        <f t="shared" si="43"/>
        <v>178</v>
      </c>
      <c r="J912" t="str">
        <f>IF(AND(COUNTIF(Products!A:A,C912)=1,E912=VLOOKUP(C912,Products!A:G,6,FALSE),H912=VLOOKUP(C912,Products!A:G,7,FALSE)),"OK","ERROR")</f>
        <v>OK</v>
      </c>
      <c r="K912" t="str">
        <f t="shared" si="44"/>
        <v>OK</v>
      </c>
    </row>
    <row r="913" spans="1:11">
      <c r="A913" s="1" t="s">
        <v>5225</v>
      </c>
      <c r="B913" s="1" t="s">
        <v>2725</v>
      </c>
      <c r="C913" s="1" t="s">
        <v>1780</v>
      </c>
      <c r="D913" s="1">
        <v>1</v>
      </c>
      <c r="E913" s="1">
        <v>2999</v>
      </c>
      <c r="F913" s="1">
        <v>149.94999999999999</v>
      </c>
      <c r="G913" s="1">
        <f t="shared" si="42"/>
        <v>2849.05</v>
      </c>
      <c r="H913" s="1">
        <v>2394</v>
      </c>
      <c r="I913" s="1">
        <f t="shared" si="43"/>
        <v>455.05000000000018</v>
      </c>
      <c r="J913" t="str">
        <f>IF(AND(COUNTIF(Products!A:A,C913)=1,E913=VLOOKUP(C913,Products!A:G,6,FALSE),H913=VLOOKUP(C913,Products!A:G,7,FALSE)),"OK","ERROR")</f>
        <v>OK</v>
      </c>
      <c r="K913" t="str">
        <f t="shared" si="44"/>
        <v>OK</v>
      </c>
    </row>
    <row r="914" spans="1:11">
      <c r="A914" s="1" t="s">
        <v>5226</v>
      </c>
      <c r="B914" s="1" t="s">
        <v>2726</v>
      </c>
      <c r="C914" s="1" t="s">
        <v>1716</v>
      </c>
      <c r="D914" s="1">
        <v>1</v>
      </c>
      <c r="E914" s="1">
        <v>2999</v>
      </c>
      <c r="F914" s="1">
        <v>449.85</v>
      </c>
      <c r="G914" s="1">
        <f t="shared" si="42"/>
        <v>2549.15</v>
      </c>
      <c r="H914" s="1">
        <v>2406</v>
      </c>
      <c r="I914" s="1">
        <f t="shared" si="43"/>
        <v>143.15000000000009</v>
      </c>
      <c r="J914" t="str">
        <f>IF(AND(COUNTIF(Products!A:A,C914)=1,E914=VLOOKUP(C914,Products!A:G,6,FALSE),H914=VLOOKUP(C914,Products!A:G,7,FALSE)),"OK","ERROR")</f>
        <v>OK</v>
      </c>
      <c r="K914" t="str">
        <f t="shared" si="44"/>
        <v>OK</v>
      </c>
    </row>
    <row r="915" spans="1:11">
      <c r="A915" s="1" t="s">
        <v>5227</v>
      </c>
      <c r="B915" s="1" t="s">
        <v>2727</v>
      </c>
      <c r="C915" s="1" t="s">
        <v>1702</v>
      </c>
      <c r="D915" s="1">
        <v>1</v>
      </c>
      <c r="E915" s="1">
        <v>4999</v>
      </c>
      <c r="F915" s="1">
        <v>249.95</v>
      </c>
      <c r="G915" s="1">
        <f t="shared" si="42"/>
        <v>4749.05</v>
      </c>
      <c r="H915" s="1">
        <v>3572</v>
      </c>
      <c r="I915" s="1">
        <f t="shared" si="43"/>
        <v>1177.0500000000002</v>
      </c>
      <c r="J915" t="str">
        <f>IF(AND(COUNTIF(Products!A:A,C915)=1,E915=VLOOKUP(C915,Products!A:G,6,FALSE),H915=VLOOKUP(C915,Products!A:G,7,FALSE)),"OK","ERROR")</f>
        <v>OK</v>
      </c>
      <c r="K915" t="str">
        <f t="shared" si="44"/>
        <v>OK</v>
      </c>
    </row>
    <row r="916" spans="1:11">
      <c r="A916" s="1" t="s">
        <v>5228</v>
      </c>
      <c r="B916" s="1" t="s">
        <v>2728</v>
      </c>
      <c r="C916" s="1" t="s">
        <v>1676</v>
      </c>
      <c r="D916" s="1">
        <v>4</v>
      </c>
      <c r="E916" s="1">
        <v>299</v>
      </c>
      <c r="F916" s="1">
        <v>179.4</v>
      </c>
      <c r="G916" s="1">
        <f t="shared" si="42"/>
        <v>1016.6</v>
      </c>
      <c r="H916" s="1">
        <v>197</v>
      </c>
      <c r="I916" s="1">
        <f t="shared" si="43"/>
        <v>228.60000000000002</v>
      </c>
      <c r="J916" t="str">
        <f>IF(AND(COUNTIF(Products!A:A,C916)=1,E916=VLOOKUP(C916,Products!A:G,6,FALSE),H916=VLOOKUP(C916,Products!A:G,7,FALSE)),"OK","ERROR")</f>
        <v>OK</v>
      </c>
      <c r="K916" t="str">
        <f t="shared" si="44"/>
        <v>OK</v>
      </c>
    </row>
    <row r="917" spans="1:11">
      <c r="A917" s="1" t="s">
        <v>5229</v>
      </c>
      <c r="B917" s="1" t="s">
        <v>2729</v>
      </c>
      <c r="C917" s="1" t="s">
        <v>1720</v>
      </c>
      <c r="D917" s="1">
        <v>1</v>
      </c>
      <c r="E917" s="1">
        <v>999</v>
      </c>
      <c r="F917" s="1">
        <v>149.85</v>
      </c>
      <c r="G917" s="1">
        <f t="shared" si="42"/>
        <v>849.15</v>
      </c>
      <c r="H917" s="1">
        <v>573</v>
      </c>
      <c r="I917" s="1">
        <f t="shared" si="43"/>
        <v>276.14999999999998</v>
      </c>
      <c r="J917" t="str">
        <f>IF(AND(COUNTIF(Products!A:A,C917)=1,E917=VLOOKUP(C917,Products!A:G,6,FALSE),H917=VLOOKUP(C917,Products!A:G,7,FALSE)),"OK","ERROR")</f>
        <v>OK</v>
      </c>
      <c r="K917" t="str">
        <f t="shared" si="44"/>
        <v>OK</v>
      </c>
    </row>
    <row r="918" spans="1:11">
      <c r="A918" s="1" t="s">
        <v>5230</v>
      </c>
      <c r="B918" s="1" t="s">
        <v>2730</v>
      </c>
      <c r="C918" s="1" t="s">
        <v>1787</v>
      </c>
      <c r="D918" s="1">
        <v>3</v>
      </c>
      <c r="E918" s="1">
        <v>8999</v>
      </c>
      <c r="F918" s="1">
        <v>1349.85</v>
      </c>
      <c r="G918" s="1">
        <f t="shared" si="42"/>
        <v>25647.15</v>
      </c>
      <c r="H918" s="1">
        <v>5811</v>
      </c>
      <c r="I918" s="1">
        <f t="shared" si="43"/>
        <v>8214.1500000000015</v>
      </c>
      <c r="J918" t="str">
        <f>IF(AND(COUNTIF(Products!A:A,C918)=1,E918=VLOOKUP(C918,Products!A:G,6,FALSE),H918=VLOOKUP(C918,Products!A:G,7,FALSE)),"OK","ERROR")</f>
        <v>OK</v>
      </c>
      <c r="K918" t="str">
        <f t="shared" si="44"/>
        <v>OK</v>
      </c>
    </row>
    <row r="919" spans="1:11">
      <c r="A919" s="1" t="s">
        <v>5231</v>
      </c>
      <c r="B919" s="1" t="s">
        <v>2731</v>
      </c>
      <c r="C919" s="1" t="s">
        <v>1681</v>
      </c>
      <c r="D919" s="1">
        <v>2</v>
      </c>
      <c r="E919" s="1">
        <v>799</v>
      </c>
      <c r="F919" s="1">
        <v>399.5</v>
      </c>
      <c r="G919" s="1">
        <f t="shared" si="42"/>
        <v>1198.5</v>
      </c>
      <c r="H919" s="1">
        <v>645</v>
      </c>
      <c r="I919" s="1">
        <f t="shared" si="43"/>
        <v>-91.5</v>
      </c>
      <c r="J919" t="str">
        <f>IF(AND(COUNTIF(Products!A:A,C919)=1,E919=VLOOKUP(C919,Products!A:G,6,FALSE),H919=VLOOKUP(C919,Products!A:G,7,FALSE)),"OK","ERROR")</f>
        <v>OK</v>
      </c>
      <c r="K919" t="str">
        <f t="shared" si="44"/>
        <v>OK</v>
      </c>
    </row>
    <row r="920" spans="1:11">
      <c r="A920" s="1" t="s">
        <v>5232</v>
      </c>
      <c r="B920" s="1" t="s">
        <v>2732</v>
      </c>
      <c r="C920" s="1" t="s">
        <v>1710</v>
      </c>
      <c r="D920" s="1">
        <v>1</v>
      </c>
      <c r="E920" s="1">
        <v>3999</v>
      </c>
      <c r="F920" s="1">
        <v>0</v>
      </c>
      <c r="G920" s="1">
        <f t="shared" si="42"/>
        <v>3999</v>
      </c>
      <c r="H920" s="1">
        <v>3007</v>
      </c>
      <c r="I920" s="1">
        <f t="shared" si="43"/>
        <v>992</v>
      </c>
      <c r="J920" t="str">
        <f>IF(AND(COUNTIF(Products!A:A,C920)=1,E920=VLOOKUP(C920,Products!A:G,6,FALSE),H920=VLOOKUP(C920,Products!A:G,7,FALSE)),"OK","ERROR")</f>
        <v>OK</v>
      </c>
      <c r="K920" t="str">
        <f t="shared" si="44"/>
        <v>OK</v>
      </c>
    </row>
    <row r="921" spans="1:11">
      <c r="A921" s="1" t="s">
        <v>5233</v>
      </c>
      <c r="B921" s="1" t="s">
        <v>2733</v>
      </c>
      <c r="C921" s="1" t="s">
        <v>1690</v>
      </c>
      <c r="D921" s="1">
        <v>4</v>
      </c>
      <c r="E921" s="1">
        <v>6999</v>
      </c>
      <c r="F921" s="1">
        <v>4199.3999999999996</v>
      </c>
      <c r="G921" s="1">
        <f t="shared" si="42"/>
        <v>23796.6</v>
      </c>
      <c r="H921" s="1">
        <v>4046</v>
      </c>
      <c r="I921" s="1">
        <f t="shared" si="43"/>
        <v>7612.5999999999985</v>
      </c>
      <c r="J921" t="str">
        <f>IF(AND(COUNTIF(Products!A:A,C921)=1,E921=VLOOKUP(C921,Products!A:G,6,FALSE),H921=VLOOKUP(C921,Products!A:G,7,FALSE)),"OK","ERROR")</f>
        <v>OK</v>
      </c>
      <c r="K921" t="str">
        <f t="shared" si="44"/>
        <v>OK</v>
      </c>
    </row>
    <row r="922" spans="1:11">
      <c r="A922" s="1" t="s">
        <v>5234</v>
      </c>
      <c r="B922" s="1" t="s">
        <v>2734</v>
      </c>
      <c r="C922" s="1" t="s">
        <v>1793</v>
      </c>
      <c r="D922" s="1">
        <v>3</v>
      </c>
      <c r="E922" s="1">
        <v>299</v>
      </c>
      <c r="F922" s="1">
        <v>89.7</v>
      </c>
      <c r="G922" s="1">
        <f t="shared" si="42"/>
        <v>807.3</v>
      </c>
      <c r="H922" s="1">
        <v>221</v>
      </c>
      <c r="I922" s="1">
        <f t="shared" si="43"/>
        <v>144.29999999999995</v>
      </c>
      <c r="J922" t="str">
        <f>IF(AND(COUNTIF(Products!A:A,C922)=1,E922=VLOOKUP(C922,Products!A:G,6,FALSE),H922=VLOOKUP(C922,Products!A:G,7,FALSE)),"OK","ERROR")</f>
        <v>OK</v>
      </c>
      <c r="K922" t="str">
        <f t="shared" si="44"/>
        <v>OK</v>
      </c>
    </row>
    <row r="923" spans="1:11">
      <c r="A923" s="1" t="s">
        <v>5235</v>
      </c>
      <c r="B923" s="1" t="s">
        <v>2735</v>
      </c>
      <c r="C923" s="1" t="s">
        <v>1756</v>
      </c>
      <c r="D923" s="1">
        <v>1</v>
      </c>
      <c r="E923" s="1">
        <v>299</v>
      </c>
      <c r="F923" s="1">
        <v>29.9</v>
      </c>
      <c r="G923" s="1">
        <f t="shared" si="42"/>
        <v>269.10000000000002</v>
      </c>
      <c r="H923" s="1">
        <v>223</v>
      </c>
      <c r="I923" s="1">
        <f t="shared" si="43"/>
        <v>46.100000000000023</v>
      </c>
      <c r="J923" t="str">
        <f>IF(AND(COUNTIF(Products!A:A,C923)=1,E923=VLOOKUP(C923,Products!A:G,6,FALSE),H923=VLOOKUP(C923,Products!A:G,7,FALSE)),"OK","ERROR")</f>
        <v>OK</v>
      </c>
      <c r="K923" t="str">
        <f t="shared" si="44"/>
        <v>OK</v>
      </c>
    </row>
    <row r="924" spans="1:11">
      <c r="A924" s="1" t="s">
        <v>5236</v>
      </c>
      <c r="B924" s="1" t="s">
        <v>2736</v>
      </c>
      <c r="C924" s="1" t="s">
        <v>1764</v>
      </c>
      <c r="D924" s="1">
        <v>1</v>
      </c>
      <c r="E924" s="1">
        <v>499</v>
      </c>
      <c r="F924" s="1">
        <v>74.849999999999994</v>
      </c>
      <c r="G924" s="1">
        <f t="shared" si="42"/>
        <v>424.15</v>
      </c>
      <c r="H924" s="1">
        <v>334</v>
      </c>
      <c r="I924" s="1">
        <f t="shared" si="43"/>
        <v>90.149999999999977</v>
      </c>
      <c r="J924" t="str">
        <f>IF(AND(COUNTIF(Products!A:A,C924)=1,E924=VLOOKUP(C924,Products!A:G,6,FALSE),H924=VLOOKUP(C924,Products!A:G,7,FALSE)),"OK","ERROR")</f>
        <v>OK</v>
      </c>
      <c r="K924" t="str">
        <f t="shared" si="44"/>
        <v>OK</v>
      </c>
    </row>
    <row r="925" spans="1:11">
      <c r="A925" s="1" t="s">
        <v>5237</v>
      </c>
      <c r="B925" s="1" t="s">
        <v>2737</v>
      </c>
      <c r="C925" s="1" t="s">
        <v>1799</v>
      </c>
      <c r="D925" s="1">
        <v>1</v>
      </c>
      <c r="E925" s="1">
        <v>4999</v>
      </c>
      <c r="F925" s="1">
        <v>0</v>
      </c>
      <c r="G925" s="1">
        <f t="shared" si="42"/>
        <v>4999</v>
      </c>
      <c r="H925" s="1">
        <v>3463</v>
      </c>
      <c r="I925" s="1">
        <f t="shared" si="43"/>
        <v>1536</v>
      </c>
      <c r="J925" t="str">
        <f>IF(AND(COUNTIF(Products!A:A,C925)=1,E925=VLOOKUP(C925,Products!A:G,6,FALSE),H925=VLOOKUP(C925,Products!A:G,7,FALSE)),"OK","ERROR")</f>
        <v>OK</v>
      </c>
      <c r="K925" t="str">
        <f t="shared" si="44"/>
        <v>OK</v>
      </c>
    </row>
    <row r="926" spans="1:11">
      <c r="A926" s="1" t="s">
        <v>5238</v>
      </c>
      <c r="B926" s="1" t="s">
        <v>2738</v>
      </c>
      <c r="C926" s="1" t="s">
        <v>1714</v>
      </c>
      <c r="D926" s="1">
        <v>2</v>
      </c>
      <c r="E926" s="1">
        <v>4999</v>
      </c>
      <c r="F926" s="1">
        <v>0</v>
      </c>
      <c r="G926" s="1">
        <f t="shared" si="42"/>
        <v>9998</v>
      </c>
      <c r="H926" s="1">
        <v>3985</v>
      </c>
      <c r="I926" s="1">
        <f t="shared" si="43"/>
        <v>2028</v>
      </c>
      <c r="J926" t="str">
        <f>IF(AND(COUNTIF(Products!A:A,C926)=1,E926=VLOOKUP(C926,Products!A:G,6,FALSE),H926=VLOOKUP(C926,Products!A:G,7,FALSE)),"OK","ERROR")</f>
        <v>OK</v>
      </c>
      <c r="K926" t="str">
        <f t="shared" si="44"/>
        <v>OK</v>
      </c>
    </row>
    <row r="927" spans="1:11">
      <c r="A927" s="1" t="s">
        <v>5239</v>
      </c>
      <c r="B927" s="1" t="s">
        <v>2739</v>
      </c>
      <c r="C927" s="1" t="s">
        <v>1706</v>
      </c>
      <c r="D927" s="1">
        <v>1</v>
      </c>
      <c r="E927" s="1">
        <v>799</v>
      </c>
      <c r="F927" s="1">
        <v>79.900000000000006</v>
      </c>
      <c r="G927" s="1">
        <f t="shared" si="42"/>
        <v>719.1</v>
      </c>
      <c r="H927" s="1">
        <v>526</v>
      </c>
      <c r="I927" s="1">
        <f t="shared" si="43"/>
        <v>193.10000000000002</v>
      </c>
      <c r="J927" t="str">
        <f>IF(AND(COUNTIF(Products!A:A,C927)=1,E927=VLOOKUP(C927,Products!A:G,6,FALSE),H927=VLOOKUP(C927,Products!A:G,7,FALSE)),"OK","ERROR")</f>
        <v>OK</v>
      </c>
      <c r="K927" t="str">
        <f t="shared" si="44"/>
        <v>OK</v>
      </c>
    </row>
    <row r="928" spans="1:11">
      <c r="A928" s="1" t="s">
        <v>5240</v>
      </c>
      <c r="B928" s="1" t="s">
        <v>2740</v>
      </c>
      <c r="C928" s="1" t="s">
        <v>1763</v>
      </c>
      <c r="D928" s="1">
        <v>1</v>
      </c>
      <c r="E928" s="1">
        <v>999</v>
      </c>
      <c r="F928" s="1">
        <v>99.9</v>
      </c>
      <c r="G928" s="1">
        <f t="shared" si="42"/>
        <v>899.1</v>
      </c>
      <c r="H928" s="1">
        <v>636</v>
      </c>
      <c r="I928" s="1">
        <f t="shared" si="43"/>
        <v>263.10000000000002</v>
      </c>
      <c r="J928" t="str">
        <f>IF(AND(COUNTIF(Products!A:A,C928)=1,E928=VLOOKUP(C928,Products!A:G,6,FALSE),H928=VLOOKUP(C928,Products!A:G,7,FALSE)),"OK","ERROR")</f>
        <v>OK</v>
      </c>
      <c r="K928" t="str">
        <f t="shared" si="44"/>
        <v>OK</v>
      </c>
    </row>
    <row r="929" spans="1:11">
      <c r="A929" s="1" t="s">
        <v>5241</v>
      </c>
      <c r="B929" s="1" t="s">
        <v>2741</v>
      </c>
      <c r="C929" s="1" t="s">
        <v>1738</v>
      </c>
      <c r="D929" s="1">
        <v>1</v>
      </c>
      <c r="E929" s="1">
        <v>599</v>
      </c>
      <c r="F929" s="1">
        <v>89.85</v>
      </c>
      <c r="G929" s="1">
        <f t="shared" si="42"/>
        <v>509.15</v>
      </c>
      <c r="H929" s="1">
        <v>443</v>
      </c>
      <c r="I929" s="1">
        <f t="shared" si="43"/>
        <v>66.149999999999977</v>
      </c>
      <c r="J929" t="str">
        <f>IF(AND(COUNTIF(Products!A:A,C929)=1,E929=VLOOKUP(C929,Products!A:G,6,FALSE),H929=VLOOKUP(C929,Products!A:G,7,FALSE)),"OK","ERROR")</f>
        <v>OK</v>
      </c>
      <c r="K929" t="str">
        <f t="shared" si="44"/>
        <v>OK</v>
      </c>
    </row>
    <row r="930" spans="1:11">
      <c r="A930" s="1" t="s">
        <v>5242</v>
      </c>
      <c r="B930" s="1" t="s">
        <v>2742</v>
      </c>
      <c r="C930" s="1" t="s">
        <v>1710</v>
      </c>
      <c r="D930" s="1">
        <v>1</v>
      </c>
      <c r="E930" s="1">
        <v>3999</v>
      </c>
      <c r="F930" s="1">
        <v>0</v>
      </c>
      <c r="G930" s="1">
        <f t="shared" si="42"/>
        <v>3999</v>
      </c>
      <c r="H930" s="1">
        <v>3007</v>
      </c>
      <c r="I930" s="1">
        <f t="shared" si="43"/>
        <v>992</v>
      </c>
      <c r="J930" t="str">
        <f>IF(AND(COUNTIF(Products!A:A,C930)=1,E930=VLOOKUP(C930,Products!A:G,6,FALSE),H930=VLOOKUP(C930,Products!A:G,7,FALSE)),"OK","ERROR")</f>
        <v>OK</v>
      </c>
      <c r="K930" t="str">
        <f t="shared" si="44"/>
        <v>OK</v>
      </c>
    </row>
    <row r="931" spans="1:11">
      <c r="A931" s="1" t="s">
        <v>5243</v>
      </c>
      <c r="B931" s="1" t="s">
        <v>2743</v>
      </c>
      <c r="C931" s="1" t="s">
        <v>1720</v>
      </c>
      <c r="D931" s="1">
        <v>3</v>
      </c>
      <c r="E931" s="1">
        <v>999</v>
      </c>
      <c r="F931" s="1">
        <v>299.7</v>
      </c>
      <c r="G931" s="1">
        <f t="shared" si="42"/>
        <v>2697.3</v>
      </c>
      <c r="H931" s="1">
        <v>573</v>
      </c>
      <c r="I931" s="1">
        <f t="shared" si="43"/>
        <v>978.30000000000018</v>
      </c>
      <c r="J931" t="str">
        <f>IF(AND(COUNTIF(Products!A:A,C931)=1,E931=VLOOKUP(C931,Products!A:G,6,FALSE),H931=VLOOKUP(C931,Products!A:G,7,FALSE)),"OK","ERROR")</f>
        <v>OK</v>
      </c>
      <c r="K931" t="str">
        <f t="shared" si="44"/>
        <v>OK</v>
      </c>
    </row>
    <row r="932" spans="1:11">
      <c r="A932" s="1" t="s">
        <v>5244</v>
      </c>
      <c r="B932" s="1" t="s">
        <v>2744</v>
      </c>
      <c r="C932" s="1" t="s">
        <v>1714</v>
      </c>
      <c r="D932" s="1">
        <v>1</v>
      </c>
      <c r="E932" s="1">
        <v>4999</v>
      </c>
      <c r="F932" s="1">
        <v>499.9</v>
      </c>
      <c r="G932" s="1">
        <f t="shared" si="42"/>
        <v>4499.1000000000004</v>
      </c>
      <c r="H932" s="1">
        <v>3985</v>
      </c>
      <c r="I932" s="1">
        <f t="shared" si="43"/>
        <v>514.10000000000036</v>
      </c>
      <c r="J932" t="str">
        <f>IF(AND(COUNTIF(Products!A:A,C932)=1,E932=VLOOKUP(C932,Products!A:G,6,FALSE),H932=VLOOKUP(C932,Products!A:G,7,FALSE)),"OK","ERROR")</f>
        <v>OK</v>
      </c>
      <c r="K932" t="str">
        <f t="shared" si="44"/>
        <v>OK</v>
      </c>
    </row>
    <row r="933" spans="1:11">
      <c r="A933" s="1" t="s">
        <v>5245</v>
      </c>
      <c r="B933" s="1" t="s">
        <v>2745</v>
      </c>
      <c r="C933" s="1" t="s">
        <v>1754</v>
      </c>
      <c r="D933" s="1">
        <v>2</v>
      </c>
      <c r="E933" s="1">
        <v>399</v>
      </c>
      <c r="F933" s="1">
        <v>79.8</v>
      </c>
      <c r="G933" s="1">
        <f t="shared" si="42"/>
        <v>718.2</v>
      </c>
      <c r="H933" s="1">
        <v>252</v>
      </c>
      <c r="I933" s="1">
        <f t="shared" si="43"/>
        <v>214.20000000000005</v>
      </c>
      <c r="J933" t="str">
        <f>IF(AND(COUNTIF(Products!A:A,C933)=1,E933=VLOOKUP(C933,Products!A:G,6,FALSE),H933=VLOOKUP(C933,Products!A:G,7,FALSE)),"OK","ERROR")</f>
        <v>OK</v>
      </c>
      <c r="K933" t="str">
        <f t="shared" si="44"/>
        <v>OK</v>
      </c>
    </row>
    <row r="934" spans="1:11">
      <c r="A934" s="1" t="s">
        <v>5246</v>
      </c>
      <c r="B934" s="1" t="s">
        <v>2746</v>
      </c>
      <c r="C934" s="1" t="s">
        <v>1716</v>
      </c>
      <c r="D934" s="1">
        <v>4</v>
      </c>
      <c r="E934" s="1">
        <v>2999</v>
      </c>
      <c r="F934" s="1">
        <v>599.79999999999995</v>
      </c>
      <c r="G934" s="1">
        <f t="shared" si="42"/>
        <v>11396.2</v>
      </c>
      <c r="H934" s="1">
        <v>2406</v>
      </c>
      <c r="I934" s="1">
        <f t="shared" si="43"/>
        <v>1772.2000000000007</v>
      </c>
      <c r="J934" t="str">
        <f>IF(AND(COUNTIF(Products!A:A,C934)=1,E934=VLOOKUP(C934,Products!A:G,6,FALSE),H934=VLOOKUP(C934,Products!A:G,7,FALSE)),"OK","ERROR")</f>
        <v>OK</v>
      </c>
      <c r="K934" t="str">
        <f t="shared" si="44"/>
        <v>OK</v>
      </c>
    </row>
    <row r="935" spans="1:11">
      <c r="A935" s="1" t="s">
        <v>5247</v>
      </c>
      <c r="B935" s="1" t="s">
        <v>2747</v>
      </c>
      <c r="C935" s="1" t="s">
        <v>1692</v>
      </c>
      <c r="D935" s="1">
        <v>1</v>
      </c>
      <c r="E935" s="1">
        <v>499</v>
      </c>
      <c r="F935" s="1">
        <v>24.95</v>
      </c>
      <c r="G935" s="1">
        <f t="shared" si="42"/>
        <v>474.05</v>
      </c>
      <c r="H935" s="1">
        <v>403</v>
      </c>
      <c r="I935" s="1">
        <f t="shared" si="43"/>
        <v>71.050000000000011</v>
      </c>
      <c r="J935" t="str">
        <f>IF(AND(COUNTIF(Products!A:A,C935)=1,E935=VLOOKUP(C935,Products!A:G,6,FALSE),H935=VLOOKUP(C935,Products!A:G,7,FALSE)),"OK","ERROR")</f>
        <v>OK</v>
      </c>
      <c r="K935" t="str">
        <f t="shared" si="44"/>
        <v>OK</v>
      </c>
    </row>
    <row r="936" spans="1:11">
      <c r="A936" s="1" t="s">
        <v>5248</v>
      </c>
      <c r="B936" s="1" t="s">
        <v>2748</v>
      </c>
      <c r="C936" s="1" t="s">
        <v>1716</v>
      </c>
      <c r="D936" s="1">
        <v>3</v>
      </c>
      <c r="E936" s="1">
        <v>2999</v>
      </c>
      <c r="F936" s="1">
        <v>449.85</v>
      </c>
      <c r="G936" s="1">
        <f t="shared" si="42"/>
        <v>8547.15</v>
      </c>
      <c r="H936" s="1">
        <v>2406</v>
      </c>
      <c r="I936" s="1">
        <f t="shared" si="43"/>
        <v>1329.1499999999996</v>
      </c>
      <c r="J936" t="str">
        <f>IF(AND(COUNTIF(Products!A:A,C936)=1,E936=VLOOKUP(C936,Products!A:G,6,FALSE),H936=VLOOKUP(C936,Products!A:G,7,FALSE)),"OK","ERROR")</f>
        <v>OK</v>
      </c>
      <c r="K936" t="str">
        <f t="shared" si="44"/>
        <v>OK</v>
      </c>
    </row>
    <row r="937" spans="1:11">
      <c r="A937" s="1" t="s">
        <v>5249</v>
      </c>
      <c r="B937" s="1" t="s">
        <v>2749</v>
      </c>
      <c r="C937" s="1" t="s">
        <v>1752</v>
      </c>
      <c r="D937" s="1">
        <v>1</v>
      </c>
      <c r="E937" s="1">
        <v>2999</v>
      </c>
      <c r="F937" s="1">
        <v>299.89999999999998</v>
      </c>
      <c r="G937" s="1">
        <f t="shared" si="42"/>
        <v>2699.1</v>
      </c>
      <c r="H937" s="1">
        <v>1877</v>
      </c>
      <c r="I937" s="1">
        <f t="shared" si="43"/>
        <v>822.09999999999991</v>
      </c>
      <c r="J937" t="str">
        <f>IF(AND(COUNTIF(Products!A:A,C937)=1,E937=VLOOKUP(C937,Products!A:G,6,FALSE),H937=VLOOKUP(C937,Products!A:G,7,FALSE)),"OK","ERROR")</f>
        <v>OK</v>
      </c>
      <c r="K937" t="str">
        <f t="shared" si="44"/>
        <v>OK</v>
      </c>
    </row>
    <row r="938" spans="1:11">
      <c r="A938" s="1" t="s">
        <v>5250</v>
      </c>
      <c r="B938" s="1" t="s">
        <v>2750</v>
      </c>
      <c r="C938" s="1" t="s">
        <v>1759</v>
      </c>
      <c r="D938" s="1">
        <v>1</v>
      </c>
      <c r="E938" s="1">
        <v>2499</v>
      </c>
      <c r="F938" s="1">
        <v>0</v>
      </c>
      <c r="G938" s="1">
        <f t="shared" si="42"/>
        <v>2499</v>
      </c>
      <c r="H938" s="1">
        <v>1430</v>
      </c>
      <c r="I938" s="1">
        <f t="shared" si="43"/>
        <v>1069</v>
      </c>
      <c r="J938" t="str">
        <f>IF(AND(COUNTIF(Products!A:A,C938)=1,E938=VLOOKUP(C938,Products!A:G,6,FALSE),H938=VLOOKUP(C938,Products!A:G,7,FALSE)),"OK","ERROR")</f>
        <v>OK</v>
      </c>
      <c r="K938" t="str">
        <f t="shared" si="44"/>
        <v>OK</v>
      </c>
    </row>
    <row r="939" spans="1:11">
      <c r="A939" s="1" t="s">
        <v>5251</v>
      </c>
      <c r="B939" s="1" t="s">
        <v>2751</v>
      </c>
      <c r="C939" s="1" t="s">
        <v>1736</v>
      </c>
      <c r="D939" s="1">
        <v>1</v>
      </c>
      <c r="E939" s="1">
        <v>2499</v>
      </c>
      <c r="F939" s="1">
        <v>124.95</v>
      </c>
      <c r="G939" s="1">
        <f t="shared" si="42"/>
        <v>2374.0500000000002</v>
      </c>
      <c r="H939" s="1">
        <v>1946</v>
      </c>
      <c r="I939" s="1">
        <f t="shared" si="43"/>
        <v>428.05000000000018</v>
      </c>
      <c r="J939" t="str">
        <f>IF(AND(COUNTIF(Products!A:A,C939)=1,E939=VLOOKUP(C939,Products!A:G,6,FALSE),H939=VLOOKUP(C939,Products!A:G,7,FALSE)),"OK","ERROR")</f>
        <v>OK</v>
      </c>
      <c r="K939" t="str">
        <f t="shared" si="44"/>
        <v>OK</v>
      </c>
    </row>
    <row r="940" spans="1:11">
      <c r="A940" s="1" t="s">
        <v>5252</v>
      </c>
      <c r="B940" s="1" t="s">
        <v>2752</v>
      </c>
      <c r="C940" s="1" t="s">
        <v>1743</v>
      </c>
      <c r="D940" s="1">
        <v>3</v>
      </c>
      <c r="E940" s="1">
        <v>299</v>
      </c>
      <c r="F940" s="1">
        <v>179.4</v>
      </c>
      <c r="G940" s="1">
        <f t="shared" si="42"/>
        <v>717.6</v>
      </c>
      <c r="H940" s="1">
        <v>188</v>
      </c>
      <c r="I940" s="1">
        <f t="shared" si="43"/>
        <v>153.60000000000002</v>
      </c>
      <c r="J940" t="str">
        <f>IF(AND(COUNTIF(Products!A:A,C940)=1,E940=VLOOKUP(C940,Products!A:G,6,FALSE),H940=VLOOKUP(C940,Products!A:G,7,FALSE)),"OK","ERROR")</f>
        <v>OK</v>
      </c>
      <c r="K940" t="str">
        <f t="shared" si="44"/>
        <v>OK</v>
      </c>
    </row>
    <row r="941" spans="1:11">
      <c r="A941" s="1" t="s">
        <v>5253</v>
      </c>
      <c r="B941" s="1" t="s">
        <v>2753</v>
      </c>
      <c r="C941" s="1" t="s">
        <v>1789</v>
      </c>
      <c r="D941" s="1">
        <v>4</v>
      </c>
      <c r="E941" s="1">
        <v>999</v>
      </c>
      <c r="F941" s="1">
        <v>0</v>
      </c>
      <c r="G941" s="1">
        <f t="shared" si="42"/>
        <v>3996</v>
      </c>
      <c r="H941" s="1">
        <v>727</v>
      </c>
      <c r="I941" s="1">
        <f t="shared" si="43"/>
        <v>1088</v>
      </c>
      <c r="J941" t="str">
        <f>IF(AND(COUNTIF(Products!A:A,C941)=1,E941=VLOOKUP(C941,Products!A:G,6,FALSE),H941=VLOOKUP(C941,Products!A:G,7,FALSE)),"OK","ERROR")</f>
        <v>OK</v>
      </c>
      <c r="K941" t="str">
        <f t="shared" si="44"/>
        <v>OK</v>
      </c>
    </row>
    <row r="942" spans="1:11">
      <c r="A942" s="1" t="s">
        <v>5254</v>
      </c>
      <c r="B942" s="1" t="s">
        <v>2754</v>
      </c>
      <c r="C942" s="1" t="s">
        <v>1716</v>
      </c>
      <c r="D942" s="1">
        <v>4</v>
      </c>
      <c r="E942" s="1">
        <v>2999</v>
      </c>
      <c r="F942" s="1">
        <v>599.79999999999995</v>
      </c>
      <c r="G942" s="1">
        <f t="shared" si="42"/>
        <v>11396.2</v>
      </c>
      <c r="H942" s="1">
        <v>2406</v>
      </c>
      <c r="I942" s="1">
        <f t="shared" si="43"/>
        <v>1772.2000000000007</v>
      </c>
      <c r="J942" t="str">
        <f>IF(AND(COUNTIF(Products!A:A,C942)=1,E942=VLOOKUP(C942,Products!A:G,6,FALSE),H942=VLOOKUP(C942,Products!A:G,7,FALSE)),"OK","ERROR")</f>
        <v>OK</v>
      </c>
      <c r="K942" t="str">
        <f t="shared" si="44"/>
        <v>OK</v>
      </c>
    </row>
    <row r="943" spans="1:11">
      <c r="A943" s="1" t="s">
        <v>5255</v>
      </c>
      <c r="B943" s="1" t="s">
        <v>2755</v>
      </c>
      <c r="C943" s="1" t="s">
        <v>1798</v>
      </c>
      <c r="D943" s="1">
        <v>1</v>
      </c>
      <c r="E943" s="1">
        <v>1299</v>
      </c>
      <c r="F943" s="1">
        <v>129.9</v>
      </c>
      <c r="G943" s="1">
        <f t="shared" si="42"/>
        <v>1169.0999999999999</v>
      </c>
      <c r="H943" s="1">
        <v>1025</v>
      </c>
      <c r="I943" s="1">
        <f t="shared" si="43"/>
        <v>144.09999999999991</v>
      </c>
      <c r="J943" t="str">
        <f>IF(AND(COUNTIF(Products!A:A,C943)=1,E943=VLOOKUP(C943,Products!A:G,6,FALSE),H943=VLOOKUP(C943,Products!A:G,7,FALSE)),"OK","ERROR")</f>
        <v>OK</v>
      </c>
      <c r="K943" t="str">
        <f t="shared" si="44"/>
        <v>OK</v>
      </c>
    </row>
    <row r="944" spans="1:11">
      <c r="A944" s="1" t="s">
        <v>5256</v>
      </c>
      <c r="B944" s="1" t="s">
        <v>2756</v>
      </c>
      <c r="C944" s="1" t="s">
        <v>1678</v>
      </c>
      <c r="D944" s="1">
        <v>1</v>
      </c>
      <c r="E944" s="1">
        <v>4999</v>
      </c>
      <c r="F944" s="1">
        <v>999.8</v>
      </c>
      <c r="G944" s="1">
        <f t="shared" si="42"/>
        <v>3999.2</v>
      </c>
      <c r="H944" s="1">
        <v>2853</v>
      </c>
      <c r="I944" s="1">
        <f t="shared" si="43"/>
        <v>1146.1999999999998</v>
      </c>
      <c r="J944" t="str">
        <f>IF(AND(COUNTIF(Products!A:A,C944)=1,E944=VLOOKUP(C944,Products!A:G,6,FALSE),H944=VLOOKUP(C944,Products!A:G,7,FALSE)),"OK","ERROR")</f>
        <v>OK</v>
      </c>
      <c r="K944" t="str">
        <f t="shared" si="44"/>
        <v>OK</v>
      </c>
    </row>
    <row r="945" spans="1:11">
      <c r="A945" s="1" t="s">
        <v>5257</v>
      </c>
      <c r="B945" s="1" t="s">
        <v>2757</v>
      </c>
      <c r="C945" s="1" t="s">
        <v>1696</v>
      </c>
      <c r="D945" s="1">
        <v>2</v>
      </c>
      <c r="E945" s="1">
        <v>799</v>
      </c>
      <c r="F945" s="1">
        <v>239.7</v>
      </c>
      <c r="G945" s="1">
        <f t="shared" si="42"/>
        <v>1358.3</v>
      </c>
      <c r="H945" s="1">
        <v>613</v>
      </c>
      <c r="I945" s="1">
        <f t="shared" si="43"/>
        <v>132.29999999999995</v>
      </c>
      <c r="J945" t="str">
        <f>IF(AND(COUNTIF(Products!A:A,C945)=1,E945=VLOOKUP(C945,Products!A:G,6,FALSE),H945=VLOOKUP(C945,Products!A:G,7,FALSE)),"OK","ERROR")</f>
        <v>OK</v>
      </c>
      <c r="K945" t="str">
        <f t="shared" si="44"/>
        <v>OK</v>
      </c>
    </row>
    <row r="946" spans="1:11">
      <c r="A946" s="1" t="s">
        <v>5258</v>
      </c>
      <c r="B946" s="1" t="s">
        <v>2758</v>
      </c>
      <c r="C946" s="1" t="s">
        <v>1692</v>
      </c>
      <c r="D946" s="1">
        <v>1</v>
      </c>
      <c r="E946" s="1">
        <v>499</v>
      </c>
      <c r="F946" s="1">
        <v>24.95</v>
      </c>
      <c r="G946" s="1">
        <f t="shared" si="42"/>
        <v>474.05</v>
      </c>
      <c r="H946" s="1">
        <v>403</v>
      </c>
      <c r="I946" s="1">
        <f t="shared" si="43"/>
        <v>71.050000000000011</v>
      </c>
      <c r="J946" t="str">
        <f>IF(AND(COUNTIF(Products!A:A,C946)=1,E946=VLOOKUP(C946,Products!A:G,6,FALSE),H946=VLOOKUP(C946,Products!A:G,7,FALSE)),"OK","ERROR")</f>
        <v>OK</v>
      </c>
      <c r="K946" t="str">
        <f t="shared" si="44"/>
        <v>OK</v>
      </c>
    </row>
    <row r="947" spans="1:11">
      <c r="A947" s="1" t="s">
        <v>5259</v>
      </c>
      <c r="B947" s="1" t="s">
        <v>2759</v>
      </c>
      <c r="C947" s="1" t="s">
        <v>1686</v>
      </c>
      <c r="D947" s="1">
        <v>2</v>
      </c>
      <c r="E947" s="1">
        <v>1299</v>
      </c>
      <c r="F947" s="1">
        <v>129.9</v>
      </c>
      <c r="G947" s="1">
        <f t="shared" si="42"/>
        <v>2468.1</v>
      </c>
      <c r="H947" s="1">
        <v>881</v>
      </c>
      <c r="I947" s="1">
        <f t="shared" si="43"/>
        <v>706.09999999999991</v>
      </c>
      <c r="J947" t="str">
        <f>IF(AND(COUNTIF(Products!A:A,C947)=1,E947=VLOOKUP(C947,Products!A:G,6,FALSE),H947=VLOOKUP(C947,Products!A:G,7,FALSE)),"OK","ERROR")</f>
        <v>OK</v>
      </c>
      <c r="K947" t="str">
        <f t="shared" si="44"/>
        <v>OK</v>
      </c>
    </row>
    <row r="948" spans="1:11">
      <c r="A948" s="1" t="s">
        <v>5260</v>
      </c>
      <c r="B948" s="1" t="s">
        <v>2760</v>
      </c>
      <c r="C948" s="1" t="s">
        <v>1685</v>
      </c>
      <c r="D948" s="1">
        <v>4</v>
      </c>
      <c r="E948" s="1">
        <v>2499</v>
      </c>
      <c r="F948" s="1">
        <v>1499.4</v>
      </c>
      <c r="G948" s="1">
        <f t="shared" si="42"/>
        <v>8496.6</v>
      </c>
      <c r="H948" s="1">
        <v>1599</v>
      </c>
      <c r="I948" s="1">
        <f t="shared" si="43"/>
        <v>2100.6000000000004</v>
      </c>
      <c r="J948" t="str">
        <f>IF(AND(COUNTIF(Products!A:A,C948)=1,E948=VLOOKUP(C948,Products!A:G,6,FALSE),H948=VLOOKUP(C948,Products!A:G,7,FALSE)),"OK","ERROR")</f>
        <v>OK</v>
      </c>
      <c r="K948" t="str">
        <f t="shared" si="44"/>
        <v>OK</v>
      </c>
    </row>
    <row r="949" spans="1:11">
      <c r="A949" s="1" t="s">
        <v>5261</v>
      </c>
      <c r="B949" s="1" t="s">
        <v>2761</v>
      </c>
      <c r="C949" s="1" t="s">
        <v>1680</v>
      </c>
      <c r="D949" s="1">
        <v>1</v>
      </c>
      <c r="E949" s="1">
        <v>2499</v>
      </c>
      <c r="F949" s="1">
        <v>249.9</v>
      </c>
      <c r="G949" s="1">
        <f t="shared" si="42"/>
        <v>2249.1</v>
      </c>
      <c r="H949" s="1">
        <v>2030</v>
      </c>
      <c r="I949" s="1">
        <f t="shared" si="43"/>
        <v>219.09999999999991</v>
      </c>
      <c r="J949" t="str">
        <f>IF(AND(COUNTIF(Products!A:A,C949)=1,E949=VLOOKUP(C949,Products!A:G,6,FALSE),H949=VLOOKUP(C949,Products!A:G,7,FALSE)),"OK","ERROR")</f>
        <v>OK</v>
      </c>
      <c r="K949" t="str">
        <f t="shared" si="44"/>
        <v>OK</v>
      </c>
    </row>
    <row r="950" spans="1:11">
      <c r="A950" s="1" t="s">
        <v>5262</v>
      </c>
      <c r="B950" s="1" t="s">
        <v>2762</v>
      </c>
      <c r="C950" s="1" t="s">
        <v>1767</v>
      </c>
      <c r="D950" s="1">
        <v>2</v>
      </c>
      <c r="E950" s="1">
        <v>1999</v>
      </c>
      <c r="F950" s="1">
        <v>599.70000000000005</v>
      </c>
      <c r="G950" s="1">
        <f t="shared" si="42"/>
        <v>3398.3</v>
      </c>
      <c r="H950" s="1">
        <v>1338</v>
      </c>
      <c r="I950" s="1">
        <f t="shared" si="43"/>
        <v>722.30000000000018</v>
      </c>
      <c r="J950" t="str">
        <f>IF(AND(COUNTIF(Products!A:A,C950)=1,E950=VLOOKUP(C950,Products!A:G,6,FALSE),H950=VLOOKUP(C950,Products!A:G,7,FALSE)),"OK","ERROR")</f>
        <v>OK</v>
      </c>
      <c r="K950" t="str">
        <f t="shared" si="44"/>
        <v>OK</v>
      </c>
    </row>
    <row r="951" spans="1:11">
      <c r="A951" s="1" t="s">
        <v>5263</v>
      </c>
      <c r="B951" s="1" t="s">
        <v>2763</v>
      </c>
      <c r="C951" s="1" t="s">
        <v>1695</v>
      </c>
      <c r="D951" s="1">
        <v>1</v>
      </c>
      <c r="E951" s="1">
        <v>1999</v>
      </c>
      <c r="F951" s="1">
        <v>199.9</v>
      </c>
      <c r="G951" s="1">
        <f t="shared" si="42"/>
        <v>1799.1</v>
      </c>
      <c r="H951" s="1">
        <v>1597</v>
      </c>
      <c r="I951" s="1">
        <f t="shared" si="43"/>
        <v>202.09999999999991</v>
      </c>
      <c r="J951" t="str">
        <f>IF(AND(COUNTIF(Products!A:A,C951)=1,E951=VLOOKUP(C951,Products!A:G,6,FALSE),H951=VLOOKUP(C951,Products!A:G,7,FALSE)),"OK","ERROR")</f>
        <v>OK</v>
      </c>
      <c r="K951" t="str">
        <f t="shared" si="44"/>
        <v>OK</v>
      </c>
    </row>
    <row r="952" spans="1:11">
      <c r="A952" s="1" t="s">
        <v>5264</v>
      </c>
      <c r="B952" s="1" t="s">
        <v>2764</v>
      </c>
      <c r="C952" s="1" t="s">
        <v>1690</v>
      </c>
      <c r="D952" s="1">
        <v>4</v>
      </c>
      <c r="E952" s="1">
        <v>6999</v>
      </c>
      <c r="F952" s="1">
        <v>0</v>
      </c>
      <c r="G952" s="1">
        <f t="shared" si="42"/>
        <v>27996</v>
      </c>
      <c r="H952" s="1">
        <v>4046</v>
      </c>
      <c r="I952" s="1">
        <f t="shared" si="43"/>
        <v>11812</v>
      </c>
      <c r="J952" t="str">
        <f>IF(AND(COUNTIF(Products!A:A,C952)=1,E952=VLOOKUP(C952,Products!A:G,6,FALSE),H952=VLOOKUP(C952,Products!A:G,7,FALSE)),"OK","ERROR")</f>
        <v>OK</v>
      </c>
      <c r="K952" t="str">
        <f t="shared" si="44"/>
        <v>OK</v>
      </c>
    </row>
    <row r="953" spans="1:11">
      <c r="A953" s="1" t="s">
        <v>5265</v>
      </c>
      <c r="B953" s="1" t="s">
        <v>2765</v>
      </c>
      <c r="C953" s="1" t="s">
        <v>1769</v>
      </c>
      <c r="D953" s="1">
        <v>2</v>
      </c>
      <c r="E953" s="1">
        <v>3999</v>
      </c>
      <c r="F953" s="1">
        <v>399.9</v>
      </c>
      <c r="G953" s="1">
        <f t="shared" si="42"/>
        <v>7598.1</v>
      </c>
      <c r="H953" s="1">
        <v>2547</v>
      </c>
      <c r="I953" s="1">
        <f t="shared" si="43"/>
        <v>2504.1000000000004</v>
      </c>
      <c r="J953" t="str">
        <f>IF(AND(COUNTIF(Products!A:A,C953)=1,E953=VLOOKUP(C953,Products!A:G,6,FALSE),H953=VLOOKUP(C953,Products!A:G,7,FALSE)),"OK","ERROR")</f>
        <v>OK</v>
      </c>
      <c r="K953" t="str">
        <f t="shared" si="44"/>
        <v>OK</v>
      </c>
    </row>
    <row r="954" spans="1:11">
      <c r="A954" s="1" t="s">
        <v>5266</v>
      </c>
      <c r="B954" s="1" t="s">
        <v>2766</v>
      </c>
      <c r="C954" s="1" t="s">
        <v>1735</v>
      </c>
      <c r="D954" s="1">
        <v>1</v>
      </c>
      <c r="E954" s="1">
        <v>3999</v>
      </c>
      <c r="F954" s="1">
        <v>599.85</v>
      </c>
      <c r="G954" s="1">
        <f t="shared" si="42"/>
        <v>3399.15</v>
      </c>
      <c r="H954" s="1">
        <v>2895</v>
      </c>
      <c r="I954" s="1">
        <f t="shared" si="43"/>
        <v>504.15000000000009</v>
      </c>
      <c r="J954" t="str">
        <f>IF(AND(COUNTIF(Products!A:A,C954)=1,E954=VLOOKUP(C954,Products!A:G,6,FALSE),H954=VLOOKUP(C954,Products!A:G,7,FALSE)),"OK","ERROR")</f>
        <v>OK</v>
      </c>
      <c r="K954" t="str">
        <f t="shared" si="44"/>
        <v>OK</v>
      </c>
    </row>
    <row r="955" spans="1:11">
      <c r="A955" s="1" t="s">
        <v>5267</v>
      </c>
      <c r="B955" s="1" t="s">
        <v>2767</v>
      </c>
      <c r="C955" s="1" t="s">
        <v>1757</v>
      </c>
      <c r="D955" s="1">
        <v>1</v>
      </c>
      <c r="E955" s="1">
        <v>999</v>
      </c>
      <c r="F955" s="1">
        <v>0</v>
      </c>
      <c r="G955" s="1">
        <f t="shared" si="42"/>
        <v>999</v>
      </c>
      <c r="H955" s="1">
        <v>611</v>
      </c>
      <c r="I955" s="1">
        <f t="shared" si="43"/>
        <v>388</v>
      </c>
      <c r="J955" t="str">
        <f>IF(AND(COUNTIF(Products!A:A,C955)=1,E955=VLOOKUP(C955,Products!A:G,6,FALSE),H955=VLOOKUP(C955,Products!A:G,7,FALSE)),"OK","ERROR")</f>
        <v>OK</v>
      </c>
      <c r="K955" t="str">
        <f t="shared" si="44"/>
        <v>OK</v>
      </c>
    </row>
    <row r="956" spans="1:11">
      <c r="A956" s="1" t="s">
        <v>5268</v>
      </c>
      <c r="B956" s="1" t="s">
        <v>2768</v>
      </c>
      <c r="C956" s="1" t="s">
        <v>1715</v>
      </c>
      <c r="D956" s="1">
        <v>3</v>
      </c>
      <c r="E956" s="1">
        <v>1299</v>
      </c>
      <c r="F956" s="1">
        <v>0</v>
      </c>
      <c r="G956" s="1">
        <f t="shared" si="42"/>
        <v>3897</v>
      </c>
      <c r="H956" s="1">
        <v>863</v>
      </c>
      <c r="I956" s="1">
        <f t="shared" si="43"/>
        <v>1308</v>
      </c>
      <c r="J956" t="str">
        <f>IF(AND(COUNTIF(Products!A:A,C956)=1,E956=VLOOKUP(C956,Products!A:G,6,FALSE),H956=VLOOKUP(C956,Products!A:G,7,FALSE)),"OK","ERROR")</f>
        <v>OK</v>
      </c>
      <c r="K956" t="str">
        <f t="shared" si="44"/>
        <v>OK</v>
      </c>
    </row>
    <row r="957" spans="1:11">
      <c r="A957" s="1" t="s">
        <v>5269</v>
      </c>
      <c r="B957" s="1" t="s">
        <v>2769</v>
      </c>
      <c r="C957" s="1" t="s">
        <v>1756</v>
      </c>
      <c r="D957" s="1">
        <v>1</v>
      </c>
      <c r="E957" s="1">
        <v>299</v>
      </c>
      <c r="F957" s="1">
        <v>44.85</v>
      </c>
      <c r="G957" s="1">
        <f t="shared" si="42"/>
        <v>254.15</v>
      </c>
      <c r="H957" s="1">
        <v>223</v>
      </c>
      <c r="I957" s="1">
        <f t="shared" si="43"/>
        <v>31.150000000000006</v>
      </c>
      <c r="J957" t="str">
        <f>IF(AND(COUNTIF(Products!A:A,C957)=1,E957=VLOOKUP(C957,Products!A:G,6,FALSE),H957=VLOOKUP(C957,Products!A:G,7,FALSE)),"OK","ERROR")</f>
        <v>OK</v>
      </c>
      <c r="K957" t="str">
        <f t="shared" si="44"/>
        <v>OK</v>
      </c>
    </row>
    <row r="958" spans="1:11">
      <c r="A958" s="1" t="s">
        <v>5270</v>
      </c>
      <c r="B958" s="1" t="s">
        <v>2770</v>
      </c>
      <c r="C958" s="1" t="s">
        <v>1673</v>
      </c>
      <c r="D958" s="1">
        <v>2</v>
      </c>
      <c r="E958" s="1">
        <v>399</v>
      </c>
      <c r="F958" s="1">
        <v>39.9</v>
      </c>
      <c r="G958" s="1">
        <f t="shared" si="42"/>
        <v>758.1</v>
      </c>
      <c r="H958" s="1">
        <v>221</v>
      </c>
      <c r="I958" s="1">
        <f t="shared" si="43"/>
        <v>316.10000000000002</v>
      </c>
      <c r="J958" t="str">
        <f>IF(AND(COUNTIF(Products!A:A,C958)=1,E958=VLOOKUP(C958,Products!A:G,6,FALSE),H958=VLOOKUP(C958,Products!A:G,7,FALSE)),"OK","ERROR")</f>
        <v>OK</v>
      </c>
      <c r="K958" t="str">
        <f t="shared" si="44"/>
        <v>OK</v>
      </c>
    </row>
    <row r="959" spans="1:11">
      <c r="A959" s="1" t="s">
        <v>5271</v>
      </c>
      <c r="B959" s="1" t="s">
        <v>2771</v>
      </c>
      <c r="C959" s="1" t="s">
        <v>1733</v>
      </c>
      <c r="D959" s="1">
        <v>4</v>
      </c>
      <c r="E959" s="1">
        <v>799</v>
      </c>
      <c r="F959" s="1">
        <v>0</v>
      </c>
      <c r="G959" s="1">
        <f t="shared" si="42"/>
        <v>3196</v>
      </c>
      <c r="H959" s="1">
        <v>538</v>
      </c>
      <c r="I959" s="1">
        <f t="shared" si="43"/>
        <v>1044</v>
      </c>
      <c r="J959" t="str">
        <f>IF(AND(COUNTIF(Products!A:A,C959)=1,E959=VLOOKUP(C959,Products!A:G,6,FALSE),H959=VLOOKUP(C959,Products!A:G,7,FALSE)),"OK","ERROR")</f>
        <v>OK</v>
      </c>
      <c r="K959" t="str">
        <f t="shared" si="44"/>
        <v>OK</v>
      </c>
    </row>
    <row r="960" spans="1:11">
      <c r="A960" s="1" t="s">
        <v>5272</v>
      </c>
      <c r="B960" s="1" t="s">
        <v>2772</v>
      </c>
      <c r="C960" s="1" t="s">
        <v>1700</v>
      </c>
      <c r="D960" s="1">
        <v>1</v>
      </c>
      <c r="E960" s="1">
        <v>8999</v>
      </c>
      <c r="F960" s="1">
        <v>1349.85</v>
      </c>
      <c r="G960" s="1">
        <f t="shared" si="42"/>
        <v>7649.15</v>
      </c>
      <c r="H960" s="1">
        <v>6419</v>
      </c>
      <c r="I960" s="1">
        <f t="shared" si="43"/>
        <v>1230.1499999999996</v>
      </c>
      <c r="J960" t="str">
        <f>IF(AND(COUNTIF(Products!A:A,C960)=1,E960=VLOOKUP(C960,Products!A:G,6,FALSE),H960=VLOOKUP(C960,Products!A:G,7,FALSE)),"OK","ERROR")</f>
        <v>OK</v>
      </c>
      <c r="K960" t="str">
        <f t="shared" si="44"/>
        <v>OK</v>
      </c>
    </row>
    <row r="961" spans="1:11">
      <c r="A961" s="1" t="s">
        <v>5273</v>
      </c>
      <c r="B961" s="1" t="s">
        <v>2773</v>
      </c>
      <c r="C961" s="1" t="s">
        <v>1761</v>
      </c>
      <c r="D961" s="1">
        <v>3</v>
      </c>
      <c r="E961" s="1">
        <v>499</v>
      </c>
      <c r="F961" s="1">
        <v>0</v>
      </c>
      <c r="G961" s="1">
        <f t="shared" si="42"/>
        <v>1497</v>
      </c>
      <c r="H961" s="1">
        <v>394</v>
      </c>
      <c r="I961" s="1">
        <f t="shared" si="43"/>
        <v>315</v>
      </c>
      <c r="J961" t="str">
        <f>IF(AND(COUNTIF(Products!A:A,C961)=1,E961=VLOOKUP(C961,Products!A:G,6,FALSE),H961=VLOOKUP(C961,Products!A:G,7,FALSE)),"OK","ERROR")</f>
        <v>OK</v>
      </c>
      <c r="K961" t="str">
        <f t="shared" si="44"/>
        <v>OK</v>
      </c>
    </row>
    <row r="962" spans="1:11">
      <c r="A962" s="1" t="s">
        <v>5274</v>
      </c>
      <c r="B962" s="1" t="s">
        <v>2774</v>
      </c>
      <c r="C962" s="1" t="s">
        <v>1736</v>
      </c>
      <c r="D962" s="1">
        <v>4</v>
      </c>
      <c r="E962" s="1">
        <v>2499</v>
      </c>
      <c r="F962" s="1">
        <v>1999.2</v>
      </c>
      <c r="G962" s="1">
        <f t="shared" si="42"/>
        <v>7996.8</v>
      </c>
      <c r="H962" s="1">
        <v>1946</v>
      </c>
      <c r="I962" s="1">
        <f t="shared" si="43"/>
        <v>212.80000000000018</v>
      </c>
      <c r="J962" t="str">
        <f>IF(AND(COUNTIF(Products!A:A,C962)=1,E962=VLOOKUP(C962,Products!A:G,6,FALSE),H962=VLOOKUP(C962,Products!A:G,7,FALSE)),"OK","ERROR")</f>
        <v>OK</v>
      </c>
      <c r="K962" t="str">
        <f t="shared" si="44"/>
        <v>OK</v>
      </c>
    </row>
    <row r="963" spans="1:11">
      <c r="A963" s="1" t="s">
        <v>5275</v>
      </c>
      <c r="B963" s="1" t="s">
        <v>2775</v>
      </c>
      <c r="C963" s="1" t="s">
        <v>1710</v>
      </c>
      <c r="D963" s="1">
        <v>2</v>
      </c>
      <c r="E963" s="1">
        <v>3999</v>
      </c>
      <c r="F963" s="1">
        <v>1199.7</v>
      </c>
      <c r="G963" s="1">
        <f t="shared" ref="G963:G1026" si="45">IFERROR(D963*E963-F963,0)</f>
        <v>6798.3</v>
      </c>
      <c r="H963" s="1">
        <v>3007</v>
      </c>
      <c r="I963" s="1">
        <f t="shared" ref="I963:I1026" si="46">G963-(D963*H963)</f>
        <v>784.30000000000018</v>
      </c>
      <c r="J963" t="str">
        <f>IF(AND(COUNTIF(Products!A:A,C963)=1,E963=VLOOKUP(C963,Products!A:G,6,FALSE),H963=VLOOKUP(C963,Products!A:G,7,FALSE)),"OK","ERROR")</f>
        <v>OK</v>
      </c>
      <c r="K963" t="str">
        <f t="shared" ref="K963:K1026" si="47">IF(I963=G963-(D963*H963),"OK","ERROR")</f>
        <v>OK</v>
      </c>
    </row>
    <row r="964" spans="1:11">
      <c r="A964" s="1" t="s">
        <v>5276</v>
      </c>
      <c r="B964" s="1" t="s">
        <v>2776</v>
      </c>
      <c r="C964" s="1" t="s">
        <v>1738</v>
      </c>
      <c r="D964" s="1">
        <v>4</v>
      </c>
      <c r="E964" s="1">
        <v>599</v>
      </c>
      <c r="F964" s="1">
        <v>0</v>
      </c>
      <c r="G964" s="1">
        <f t="shared" si="45"/>
        <v>2396</v>
      </c>
      <c r="H964" s="1">
        <v>443</v>
      </c>
      <c r="I964" s="1">
        <f t="shared" si="46"/>
        <v>624</v>
      </c>
      <c r="J964" t="str">
        <f>IF(AND(COUNTIF(Products!A:A,C964)=1,E964=VLOOKUP(C964,Products!A:G,6,FALSE),H964=VLOOKUP(C964,Products!A:G,7,FALSE)),"OK","ERROR")</f>
        <v>OK</v>
      </c>
      <c r="K964" t="str">
        <f t="shared" si="47"/>
        <v>OK</v>
      </c>
    </row>
    <row r="965" spans="1:11">
      <c r="A965" s="1" t="s">
        <v>5277</v>
      </c>
      <c r="B965" s="1" t="s">
        <v>2777</v>
      </c>
      <c r="C965" s="1" t="s">
        <v>1719</v>
      </c>
      <c r="D965" s="1">
        <v>1</v>
      </c>
      <c r="E965" s="1">
        <v>399</v>
      </c>
      <c r="F965" s="1">
        <v>39.9</v>
      </c>
      <c r="G965" s="1">
        <f t="shared" si="45"/>
        <v>359.1</v>
      </c>
      <c r="H965" s="1">
        <v>248</v>
      </c>
      <c r="I965" s="1">
        <f t="shared" si="46"/>
        <v>111.10000000000002</v>
      </c>
      <c r="J965" t="str">
        <f>IF(AND(COUNTIF(Products!A:A,C965)=1,E965=VLOOKUP(C965,Products!A:G,6,FALSE),H965=VLOOKUP(C965,Products!A:G,7,FALSE)),"OK","ERROR")</f>
        <v>OK</v>
      </c>
      <c r="K965" t="str">
        <f t="shared" si="47"/>
        <v>OK</v>
      </c>
    </row>
    <row r="966" spans="1:11">
      <c r="A966" s="1" t="s">
        <v>5278</v>
      </c>
      <c r="B966" s="1" t="s">
        <v>2778</v>
      </c>
      <c r="C966" s="1" t="s">
        <v>1785</v>
      </c>
      <c r="D966" s="1">
        <v>1</v>
      </c>
      <c r="E966" s="1">
        <v>2999</v>
      </c>
      <c r="F966" s="1">
        <v>0</v>
      </c>
      <c r="G966" s="1">
        <f t="shared" si="45"/>
        <v>2999</v>
      </c>
      <c r="H966" s="1">
        <v>2453</v>
      </c>
      <c r="I966" s="1">
        <f t="shared" si="46"/>
        <v>546</v>
      </c>
      <c r="J966" t="str">
        <f>IF(AND(COUNTIF(Products!A:A,C966)=1,E966=VLOOKUP(C966,Products!A:G,6,FALSE),H966=VLOOKUP(C966,Products!A:G,7,FALSE)),"OK","ERROR")</f>
        <v>OK</v>
      </c>
      <c r="K966" t="str">
        <f t="shared" si="47"/>
        <v>OK</v>
      </c>
    </row>
    <row r="967" spans="1:11">
      <c r="A967" s="1" t="s">
        <v>5279</v>
      </c>
      <c r="B967" s="1" t="s">
        <v>2779</v>
      </c>
      <c r="C967" s="1" t="s">
        <v>1742</v>
      </c>
      <c r="D967" s="1">
        <v>1</v>
      </c>
      <c r="E967" s="1">
        <v>299</v>
      </c>
      <c r="F967" s="1">
        <v>0</v>
      </c>
      <c r="G967" s="1">
        <f t="shared" si="45"/>
        <v>299</v>
      </c>
      <c r="H967" s="1">
        <v>188</v>
      </c>
      <c r="I967" s="1">
        <f t="shared" si="46"/>
        <v>111</v>
      </c>
      <c r="J967" t="str">
        <f>IF(AND(COUNTIF(Products!A:A,C967)=1,E967=VLOOKUP(C967,Products!A:G,6,FALSE),H967=VLOOKUP(C967,Products!A:G,7,FALSE)),"OK","ERROR")</f>
        <v>OK</v>
      </c>
      <c r="K967" t="str">
        <f t="shared" si="47"/>
        <v>OK</v>
      </c>
    </row>
    <row r="968" spans="1:11">
      <c r="A968" s="1" t="s">
        <v>5280</v>
      </c>
      <c r="B968" s="1" t="s">
        <v>2780</v>
      </c>
      <c r="C968" s="1" t="s">
        <v>1778</v>
      </c>
      <c r="D968" s="1">
        <v>2</v>
      </c>
      <c r="E968" s="1">
        <v>499</v>
      </c>
      <c r="F968" s="1">
        <v>149.69999999999999</v>
      </c>
      <c r="G968" s="1">
        <f t="shared" si="45"/>
        <v>848.3</v>
      </c>
      <c r="H968" s="1">
        <v>323</v>
      </c>
      <c r="I968" s="1">
        <f t="shared" si="46"/>
        <v>202.29999999999995</v>
      </c>
      <c r="J968" t="str">
        <f>IF(AND(COUNTIF(Products!A:A,C968)=1,E968=VLOOKUP(C968,Products!A:G,6,FALSE),H968=VLOOKUP(C968,Products!A:G,7,FALSE)),"OK","ERROR")</f>
        <v>OK</v>
      </c>
      <c r="K968" t="str">
        <f t="shared" si="47"/>
        <v>OK</v>
      </c>
    </row>
    <row r="969" spans="1:11">
      <c r="A969" s="1" t="s">
        <v>5281</v>
      </c>
      <c r="B969" s="1" t="s">
        <v>2781</v>
      </c>
      <c r="C969" s="1" t="s">
        <v>1721</v>
      </c>
      <c r="D969" s="1">
        <v>1</v>
      </c>
      <c r="E969" s="1">
        <v>799</v>
      </c>
      <c r="F969" s="1">
        <v>79.900000000000006</v>
      </c>
      <c r="G969" s="1">
        <f t="shared" si="45"/>
        <v>719.1</v>
      </c>
      <c r="H969" s="1">
        <v>639</v>
      </c>
      <c r="I969" s="1">
        <f t="shared" si="46"/>
        <v>80.100000000000023</v>
      </c>
      <c r="J969" t="str">
        <f>IF(AND(COUNTIF(Products!A:A,C969)=1,E969=VLOOKUP(C969,Products!A:G,6,FALSE),H969=VLOOKUP(C969,Products!A:G,7,FALSE)),"OK","ERROR")</f>
        <v>OK</v>
      </c>
      <c r="K969" t="str">
        <f t="shared" si="47"/>
        <v>OK</v>
      </c>
    </row>
    <row r="970" spans="1:11">
      <c r="A970" s="1" t="s">
        <v>5282</v>
      </c>
      <c r="B970" s="1" t="s">
        <v>2782</v>
      </c>
      <c r="C970" s="1" t="s">
        <v>1742</v>
      </c>
      <c r="D970" s="1">
        <v>2</v>
      </c>
      <c r="E970" s="1">
        <v>299</v>
      </c>
      <c r="F970" s="1">
        <v>0</v>
      </c>
      <c r="G970" s="1">
        <f t="shared" si="45"/>
        <v>598</v>
      </c>
      <c r="H970" s="1">
        <v>188</v>
      </c>
      <c r="I970" s="1">
        <f t="shared" si="46"/>
        <v>222</v>
      </c>
      <c r="J970" t="str">
        <f>IF(AND(COUNTIF(Products!A:A,C970)=1,E970=VLOOKUP(C970,Products!A:G,6,FALSE),H970=VLOOKUP(C970,Products!A:G,7,FALSE)),"OK","ERROR")</f>
        <v>OK</v>
      </c>
      <c r="K970" t="str">
        <f t="shared" si="47"/>
        <v>OK</v>
      </c>
    </row>
    <row r="971" spans="1:11">
      <c r="A971" s="1" t="s">
        <v>5283</v>
      </c>
      <c r="B971" s="1" t="s">
        <v>2783</v>
      </c>
      <c r="C971" s="1" t="s">
        <v>1751</v>
      </c>
      <c r="D971" s="1">
        <v>2</v>
      </c>
      <c r="E971" s="1">
        <v>1599</v>
      </c>
      <c r="F971" s="1">
        <v>159.9</v>
      </c>
      <c r="G971" s="1">
        <f t="shared" si="45"/>
        <v>3038.1</v>
      </c>
      <c r="H971" s="1">
        <v>1023</v>
      </c>
      <c r="I971" s="1">
        <f t="shared" si="46"/>
        <v>992.09999999999991</v>
      </c>
      <c r="J971" t="str">
        <f>IF(AND(COUNTIF(Products!A:A,C971)=1,E971=VLOOKUP(C971,Products!A:G,6,FALSE),H971=VLOOKUP(C971,Products!A:G,7,FALSE)),"OK","ERROR")</f>
        <v>OK</v>
      </c>
      <c r="K971" t="str">
        <f t="shared" si="47"/>
        <v>OK</v>
      </c>
    </row>
    <row r="972" spans="1:11">
      <c r="A972" s="1" t="s">
        <v>5284</v>
      </c>
      <c r="B972" s="1" t="s">
        <v>2784</v>
      </c>
      <c r="C972" s="1" t="s">
        <v>1787</v>
      </c>
      <c r="D972" s="1">
        <v>4</v>
      </c>
      <c r="E972" s="1">
        <v>8999</v>
      </c>
      <c r="F972" s="1">
        <v>0</v>
      </c>
      <c r="G972" s="1">
        <f t="shared" si="45"/>
        <v>35996</v>
      </c>
      <c r="H972" s="1">
        <v>5811</v>
      </c>
      <c r="I972" s="1">
        <f t="shared" si="46"/>
        <v>12752</v>
      </c>
      <c r="J972" t="str">
        <f>IF(AND(COUNTIF(Products!A:A,C972)=1,E972=VLOOKUP(C972,Products!A:G,6,FALSE),H972=VLOOKUP(C972,Products!A:G,7,FALSE)),"OK","ERROR")</f>
        <v>OK</v>
      </c>
      <c r="K972" t="str">
        <f t="shared" si="47"/>
        <v>OK</v>
      </c>
    </row>
    <row r="973" spans="1:11">
      <c r="A973" s="1" t="s">
        <v>5285</v>
      </c>
      <c r="B973" s="1" t="s">
        <v>2785</v>
      </c>
      <c r="C973" s="1" t="s">
        <v>1710</v>
      </c>
      <c r="D973" s="1">
        <v>4</v>
      </c>
      <c r="E973" s="1">
        <v>3999</v>
      </c>
      <c r="F973" s="1">
        <v>0</v>
      </c>
      <c r="G973" s="1">
        <f t="shared" si="45"/>
        <v>15996</v>
      </c>
      <c r="H973" s="1">
        <v>3007</v>
      </c>
      <c r="I973" s="1">
        <f t="shared" si="46"/>
        <v>3968</v>
      </c>
      <c r="J973" t="str">
        <f>IF(AND(COUNTIF(Products!A:A,C973)=1,E973=VLOOKUP(C973,Products!A:G,6,FALSE),H973=VLOOKUP(C973,Products!A:G,7,FALSE)),"OK","ERROR")</f>
        <v>OK</v>
      </c>
      <c r="K973" t="str">
        <f t="shared" si="47"/>
        <v>OK</v>
      </c>
    </row>
    <row r="974" spans="1:11">
      <c r="A974" s="1" t="s">
        <v>5286</v>
      </c>
      <c r="B974" s="1" t="s">
        <v>2786</v>
      </c>
      <c r="C974" s="1" t="s">
        <v>1681</v>
      </c>
      <c r="D974" s="1">
        <v>2</v>
      </c>
      <c r="E974" s="1">
        <v>799</v>
      </c>
      <c r="F974" s="1">
        <v>79.900000000000006</v>
      </c>
      <c r="G974" s="1">
        <f t="shared" si="45"/>
        <v>1518.1</v>
      </c>
      <c r="H974" s="1">
        <v>645</v>
      </c>
      <c r="I974" s="1">
        <f t="shared" si="46"/>
        <v>228.09999999999991</v>
      </c>
      <c r="J974" t="str">
        <f>IF(AND(COUNTIF(Products!A:A,C974)=1,E974=VLOOKUP(C974,Products!A:G,6,FALSE),H974=VLOOKUP(C974,Products!A:G,7,FALSE)),"OK","ERROR")</f>
        <v>OK</v>
      </c>
      <c r="K974" t="str">
        <f t="shared" si="47"/>
        <v>OK</v>
      </c>
    </row>
    <row r="975" spans="1:11">
      <c r="A975" s="1" t="s">
        <v>5287</v>
      </c>
      <c r="B975" s="1" t="s">
        <v>2787</v>
      </c>
      <c r="C975" s="1" t="s">
        <v>1787</v>
      </c>
      <c r="D975" s="1">
        <v>1</v>
      </c>
      <c r="E975" s="1">
        <v>8999</v>
      </c>
      <c r="F975" s="1">
        <v>0</v>
      </c>
      <c r="G975" s="1">
        <f t="shared" si="45"/>
        <v>8999</v>
      </c>
      <c r="H975" s="1">
        <v>5811</v>
      </c>
      <c r="I975" s="1">
        <f t="shared" si="46"/>
        <v>3188</v>
      </c>
      <c r="J975" t="str">
        <f>IF(AND(COUNTIF(Products!A:A,C975)=1,E975=VLOOKUP(C975,Products!A:G,6,FALSE),H975=VLOOKUP(C975,Products!A:G,7,FALSE)),"OK","ERROR")</f>
        <v>OK</v>
      </c>
      <c r="K975" t="str">
        <f t="shared" si="47"/>
        <v>OK</v>
      </c>
    </row>
    <row r="976" spans="1:11">
      <c r="A976" s="1" t="s">
        <v>5288</v>
      </c>
      <c r="B976" s="1" t="s">
        <v>2788</v>
      </c>
      <c r="C976" s="1" t="s">
        <v>1670</v>
      </c>
      <c r="D976" s="1">
        <v>1</v>
      </c>
      <c r="E976" s="1">
        <v>599</v>
      </c>
      <c r="F976" s="1">
        <v>89.85</v>
      </c>
      <c r="G976" s="1">
        <f t="shared" si="45"/>
        <v>509.15</v>
      </c>
      <c r="H976" s="1">
        <v>426</v>
      </c>
      <c r="I976" s="1">
        <f t="shared" si="46"/>
        <v>83.149999999999977</v>
      </c>
      <c r="J976" t="str">
        <f>IF(AND(COUNTIF(Products!A:A,C976)=1,E976=VLOOKUP(C976,Products!A:G,6,FALSE),H976=VLOOKUP(C976,Products!A:G,7,FALSE)),"OK","ERROR")</f>
        <v>OK</v>
      </c>
      <c r="K976" t="str">
        <f t="shared" si="47"/>
        <v>OK</v>
      </c>
    </row>
    <row r="977" spans="1:11">
      <c r="A977" s="1" t="s">
        <v>5289</v>
      </c>
      <c r="B977" s="1" t="s">
        <v>2789</v>
      </c>
      <c r="C977" s="1" t="s">
        <v>1782</v>
      </c>
      <c r="D977" s="1">
        <v>2</v>
      </c>
      <c r="E977" s="1">
        <v>6999</v>
      </c>
      <c r="F977" s="1">
        <v>699.9</v>
      </c>
      <c r="G977" s="1">
        <f t="shared" si="45"/>
        <v>13298.1</v>
      </c>
      <c r="H977" s="1">
        <v>4782</v>
      </c>
      <c r="I977" s="1">
        <f t="shared" si="46"/>
        <v>3734.1000000000004</v>
      </c>
      <c r="J977" t="str">
        <f>IF(AND(COUNTIF(Products!A:A,C977)=1,E977=VLOOKUP(C977,Products!A:G,6,FALSE),H977=VLOOKUP(C977,Products!A:G,7,FALSE)),"OK","ERROR")</f>
        <v>OK</v>
      </c>
      <c r="K977" t="str">
        <f t="shared" si="47"/>
        <v>OK</v>
      </c>
    </row>
    <row r="978" spans="1:11">
      <c r="A978" s="1" t="s">
        <v>5290</v>
      </c>
      <c r="B978" s="1" t="s">
        <v>2790</v>
      </c>
      <c r="C978" s="1" t="s">
        <v>1681</v>
      </c>
      <c r="D978" s="1">
        <v>2</v>
      </c>
      <c r="E978" s="1">
        <v>799</v>
      </c>
      <c r="F978" s="1">
        <v>0</v>
      </c>
      <c r="G978" s="1">
        <f t="shared" si="45"/>
        <v>1598</v>
      </c>
      <c r="H978" s="1">
        <v>645</v>
      </c>
      <c r="I978" s="1">
        <f t="shared" si="46"/>
        <v>308</v>
      </c>
      <c r="J978" t="str">
        <f>IF(AND(COUNTIF(Products!A:A,C978)=1,E978=VLOOKUP(C978,Products!A:G,6,FALSE),H978=VLOOKUP(C978,Products!A:G,7,FALSE)),"OK","ERROR")</f>
        <v>OK</v>
      </c>
      <c r="K978" t="str">
        <f t="shared" si="47"/>
        <v>OK</v>
      </c>
    </row>
    <row r="979" spans="1:11">
      <c r="A979" s="1" t="s">
        <v>5291</v>
      </c>
      <c r="B979" s="1" t="s">
        <v>2791</v>
      </c>
      <c r="C979" s="1" t="s">
        <v>1774</v>
      </c>
      <c r="D979" s="1">
        <v>4</v>
      </c>
      <c r="E979" s="1">
        <v>499</v>
      </c>
      <c r="F979" s="1">
        <v>0</v>
      </c>
      <c r="G979" s="1">
        <f t="shared" si="45"/>
        <v>1996</v>
      </c>
      <c r="H979" s="1">
        <v>280</v>
      </c>
      <c r="I979" s="1">
        <f t="shared" si="46"/>
        <v>876</v>
      </c>
      <c r="J979" t="str">
        <f>IF(AND(COUNTIF(Products!A:A,C979)=1,E979=VLOOKUP(C979,Products!A:G,6,FALSE),H979=VLOOKUP(C979,Products!A:G,7,FALSE)),"OK","ERROR")</f>
        <v>OK</v>
      </c>
      <c r="K979" t="str">
        <f t="shared" si="47"/>
        <v>OK</v>
      </c>
    </row>
    <row r="980" spans="1:11">
      <c r="A980" s="1" t="s">
        <v>5292</v>
      </c>
      <c r="B980" s="1" t="s">
        <v>2792</v>
      </c>
      <c r="C980" s="1" t="s">
        <v>1789</v>
      </c>
      <c r="D980" s="1">
        <v>2</v>
      </c>
      <c r="E980" s="1">
        <v>999</v>
      </c>
      <c r="F980" s="1">
        <v>299.7</v>
      </c>
      <c r="G980" s="1">
        <f t="shared" si="45"/>
        <v>1698.3</v>
      </c>
      <c r="H980" s="1">
        <v>727</v>
      </c>
      <c r="I980" s="1">
        <f t="shared" si="46"/>
        <v>244.29999999999995</v>
      </c>
      <c r="J980" t="str">
        <f>IF(AND(COUNTIF(Products!A:A,C980)=1,E980=VLOOKUP(C980,Products!A:G,6,FALSE),H980=VLOOKUP(C980,Products!A:G,7,FALSE)),"OK","ERROR")</f>
        <v>OK</v>
      </c>
      <c r="K980" t="str">
        <f t="shared" si="47"/>
        <v>OK</v>
      </c>
    </row>
    <row r="981" spans="1:11">
      <c r="A981" s="1" t="s">
        <v>5293</v>
      </c>
      <c r="B981" s="1" t="s">
        <v>2793</v>
      </c>
      <c r="C981" s="1" t="s">
        <v>1780</v>
      </c>
      <c r="D981" s="1">
        <v>2</v>
      </c>
      <c r="E981" s="1">
        <v>2999</v>
      </c>
      <c r="F981" s="1">
        <v>599.79999999999995</v>
      </c>
      <c r="G981" s="1">
        <f t="shared" si="45"/>
        <v>5398.2</v>
      </c>
      <c r="H981" s="1">
        <v>2394</v>
      </c>
      <c r="I981" s="1">
        <f t="shared" si="46"/>
        <v>610.19999999999982</v>
      </c>
      <c r="J981" t="str">
        <f>IF(AND(COUNTIF(Products!A:A,C981)=1,E981=VLOOKUP(C981,Products!A:G,6,FALSE),H981=VLOOKUP(C981,Products!A:G,7,FALSE)),"OK","ERROR")</f>
        <v>OK</v>
      </c>
      <c r="K981" t="str">
        <f t="shared" si="47"/>
        <v>OK</v>
      </c>
    </row>
    <row r="982" spans="1:11">
      <c r="A982" s="1" t="s">
        <v>5294</v>
      </c>
      <c r="B982" s="1" t="s">
        <v>2794</v>
      </c>
      <c r="C982" s="1" t="s">
        <v>1736</v>
      </c>
      <c r="D982" s="1">
        <v>1</v>
      </c>
      <c r="E982" s="1">
        <v>2499</v>
      </c>
      <c r="F982" s="1">
        <v>0</v>
      </c>
      <c r="G982" s="1">
        <f t="shared" si="45"/>
        <v>2499</v>
      </c>
      <c r="H982" s="1">
        <v>1946</v>
      </c>
      <c r="I982" s="1">
        <f t="shared" si="46"/>
        <v>553</v>
      </c>
      <c r="J982" t="str">
        <f>IF(AND(COUNTIF(Products!A:A,C982)=1,E982=VLOOKUP(C982,Products!A:G,6,FALSE),H982=VLOOKUP(C982,Products!A:G,7,FALSE)),"OK","ERROR")</f>
        <v>OK</v>
      </c>
      <c r="K982" t="str">
        <f t="shared" si="47"/>
        <v>OK</v>
      </c>
    </row>
    <row r="983" spans="1:11">
      <c r="A983" s="1" t="s">
        <v>5295</v>
      </c>
      <c r="B983" s="1" t="s">
        <v>2795</v>
      </c>
      <c r="C983" s="1" t="s">
        <v>1714</v>
      </c>
      <c r="D983" s="1">
        <v>1</v>
      </c>
      <c r="E983" s="1">
        <v>4999</v>
      </c>
      <c r="F983" s="1">
        <v>0</v>
      </c>
      <c r="G983" s="1">
        <f t="shared" si="45"/>
        <v>4999</v>
      </c>
      <c r="H983" s="1">
        <v>3985</v>
      </c>
      <c r="I983" s="1">
        <f t="shared" si="46"/>
        <v>1014</v>
      </c>
      <c r="J983" t="str">
        <f>IF(AND(COUNTIF(Products!A:A,C983)=1,E983=VLOOKUP(C983,Products!A:G,6,FALSE),H983=VLOOKUP(C983,Products!A:G,7,FALSE)),"OK","ERROR")</f>
        <v>OK</v>
      </c>
      <c r="K983" t="str">
        <f t="shared" si="47"/>
        <v>OK</v>
      </c>
    </row>
    <row r="984" spans="1:11">
      <c r="A984" s="1" t="s">
        <v>5296</v>
      </c>
      <c r="B984" s="1" t="s">
        <v>2796</v>
      </c>
      <c r="C984" s="1" t="s">
        <v>1695</v>
      </c>
      <c r="D984" s="1">
        <v>3</v>
      </c>
      <c r="E984" s="1">
        <v>1999</v>
      </c>
      <c r="F984" s="1">
        <v>299.85000000000002</v>
      </c>
      <c r="G984" s="1">
        <f t="shared" si="45"/>
        <v>5697.15</v>
      </c>
      <c r="H984" s="1">
        <v>1597</v>
      </c>
      <c r="I984" s="1">
        <f t="shared" si="46"/>
        <v>906.14999999999964</v>
      </c>
      <c r="J984" t="str">
        <f>IF(AND(COUNTIF(Products!A:A,C984)=1,E984=VLOOKUP(C984,Products!A:G,6,FALSE),H984=VLOOKUP(C984,Products!A:G,7,FALSE)),"OK","ERROR")</f>
        <v>OK</v>
      </c>
      <c r="K984" t="str">
        <f t="shared" si="47"/>
        <v>OK</v>
      </c>
    </row>
    <row r="985" spans="1:11">
      <c r="A985" s="1" t="s">
        <v>5297</v>
      </c>
      <c r="B985" s="1" t="s">
        <v>2797</v>
      </c>
      <c r="C985" s="1" t="s">
        <v>1690</v>
      </c>
      <c r="D985" s="1">
        <v>2</v>
      </c>
      <c r="E985" s="1">
        <v>6999</v>
      </c>
      <c r="F985" s="1">
        <v>2099.6999999999998</v>
      </c>
      <c r="G985" s="1">
        <f t="shared" si="45"/>
        <v>11898.3</v>
      </c>
      <c r="H985" s="1">
        <v>4046</v>
      </c>
      <c r="I985" s="1">
        <f t="shared" si="46"/>
        <v>3806.2999999999993</v>
      </c>
      <c r="J985" t="str">
        <f>IF(AND(COUNTIF(Products!A:A,C985)=1,E985=VLOOKUP(C985,Products!A:G,6,FALSE),H985=VLOOKUP(C985,Products!A:G,7,FALSE)),"OK","ERROR")</f>
        <v>OK</v>
      </c>
      <c r="K985" t="str">
        <f t="shared" si="47"/>
        <v>OK</v>
      </c>
    </row>
    <row r="986" spans="1:11">
      <c r="A986" s="1" t="s">
        <v>5298</v>
      </c>
      <c r="B986" s="1" t="s">
        <v>2798</v>
      </c>
      <c r="C986" s="1" t="s">
        <v>1740</v>
      </c>
      <c r="D986" s="1">
        <v>3</v>
      </c>
      <c r="E986" s="1">
        <v>4999</v>
      </c>
      <c r="F986" s="1">
        <v>0</v>
      </c>
      <c r="G986" s="1">
        <f t="shared" si="45"/>
        <v>14997</v>
      </c>
      <c r="H986" s="1">
        <v>2912</v>
      </c>
      <c r="I986" s="1">
        <f t="shared" si="46"/>
        <v>6261</v>
      </c>
      <c r="J986" t="str">
        <f>IF(AND(COUNTIF(Products!A:A,C986)=1,E986=VLOOKUP(C986,Products!A:G,6,FALSE),H986=VLOOKUP(C986,Products!A:G,7,FALSE)),"OK","ERROR")</f>
        <v>OK</v>
      </c>
      <c r="K986" t="str">
        <f t="shared" si="47"/>
        <v>OK</v>
      </c>
    </row>
    <row r="987" spans="1:11">
      <c r="A987" s="1" t="s">
        <v>5299</v>
      </c>
      <c r="B987" s="1" t="s">
        <v>2799</v>
      </c>
      <c r="C987" s="1" t="s">
        <v>1730</v>
      </c>
      <c r="D987" s="1">
        <v>2</v>
      </c>
      <c r="E987" s="1">
        <v>1999</v>
      </c>
      <c r="F987" s="1">
        <v>799.6</v>
      </c>
      <c r="G987" s="1">
        <f t="shared" si="45"/>
        <v>3198.4</v>
      </c>
      <c r="H987" s="1">
        <v>1398</v>
      </c>
      <c r="I987" s="1">
        <f t="shared" si="46"/>
        <v>402.40000000000009</v>
      </c>
      <c r="J987" t="str">
        <f>IF(AND(COUNTIF(Products!A:A,C987)=1,E987=VLOOKUP(C987,Products!A:G,6,FALSE),H987=VLOOKUP(C987,Products!A:G,7,FALSE)),"OK","ERROR")</f>
        <v>OK</v>
      </c>
      <c r="K987" t="str">
        <f t="shared" si="47"/>
        <v>OK</v>
      </c>
    </row>
    <row r="988" spans="1:11">
      <c r="A988" s="1" t="s">
        <v>5300</v>
      </c>
      <c r="B988" s="1" t="s">
        <v>2800</v>
      </c>
      <c r="C988" s="1" t="s">
        <v>1795</v>
      </c>
      <c r="D988" s="1">
        <v>2</v>
      </c>
      <c r="E988" s="1">
        <v>499</v>
      </c>
      <c r="F988" s="1">
        <v>0</v>
      </c>
      <c r="G988" s="1">
        <f t="shared" si="45"/>
        <v>998</v>
      </c>
      <c r="H988" s="1">
        <v>324</v>
      </c>
      <c r="I988" s="1">
        <f t="shared" si="46"/>
        <v>350</v>
      </c>
      <c r="J988" t="str">
        <f>IF(AND(COUNTIF(Products!A:A,C988)=1,E988=VLOOKUP(C988,Products!A:G,6,FALSE),H988=VLOOKUP(C988,Products!A:G,7,FALSE)),"OK","ERROR")</f>
        <v>OK</v>
      </c>
      <c r="K988" t="str">
        <f t="shared" si="47"/>
        <v>OK</v>
      </c>
    </row>
    <row r="989" spans="1:11">
      <c r="A989" s="1" t="s">
        <v>5301</v>
      </c>
      <c r="B989" s="1" t="s">
        <v>2801</v>
      </c>
      <c r="C989" s="1" t="s">
        <v>1688</v>
      </c>
      <c r="D989" s="1">
        <v>2</v>
      </c>
      <c r="E989" s="1">
        <v>999</v>
      </c>
      <c r="F989" s="1">
        <v>199.8</v>
      </c>
      <c r="G989" s="1">
        <f t="shared" si="45"/>
        <v>1798.2</v>
      </c>
      <c r="H989" s="1">
        <v>813</v>
      </c>
      <c r="I989" s="1">
        <f t="shared" si="46"/>
        <v>172.20000000000005</v>
      </c>
      <c r="J989" t="str">
        <f>IF(AND(COUNTIF(Products!A:A,C989)=1,E989=VLOOKUP(C989,Products!A:G,6,FALSE),H989=VLOOKUP(C989,Products!A:G,7,FALSE)),"OK","ERROR")</f>
        <v>OK</v>
      </c>
      <c r="K989" t="str">
        <f t="shared" si="47"/>
        <v>OK</v>
      </c>
    </row>
    <row r="990" spans="1:11">
      <c r="A990" s="1" t="s">
        <v>5302</v>
      </c>
      <c r="B990" s="1" t="s">
        <v>2802</v>
      </c>
      <c r="C990" s="1" t="s">
        <v>1736</v>
      </c>
      <c r="D990" s="1">
        <v>2</v>
      </c>
      <c r="E990" s="1">
        <v>2499</v>
      </c>
      <c r="F990" s="1">
        <v>249.9</v>
      </c>
      <c r="G990" s="1">
        <f t="shared" si="45"/>
        <v>4748.1000000000004</v>
      </c>
      <c r="H990" s="1">
        <v>1946</v>
      </c>
      <c r="I990" s="1">
        <f t="shared" si="46"/>
        <v>856.10000000000036</v>
      </c>
      <c r="J990" t="str">
        <f>IF(AND(COUNTIF(Products!A:A,C990)=1,E990=VLOOKUP(C990,Products!A:G,6,FALSE),H990=VLOOKUP(C990,Products!A:G,7,FALSE)),"OK","ERROR")</f>
        <v>OK</v>
      </c>
      <c r="K990" t="str">
        <f t="shared" si="47"/>
        <v>OK</v>
      </c>
    </row>
    <row r="991" spans="1:11">
      <c r="A991" s="1" t="s">
        <v>5303</v>
      </c>
      <c r="B991" s="1" t="s">
        <v>2803</v>
      </c>
      <c r="C991" s="1" t="s">
        <v>1785</v>
      </c>
      <c r="D991" s="1">
        <v>1</v>
      </c>
      <c r="E991" s="1">
        <v>2999</v>
      </c>
      <c r="F991" s="1">
        <v>599.79999999999995</v>
      </c>
      <c r="G991" s="1">
        <f t="shared" si="45"/>
        <v>2399.1999999999998</v>
      </c>
      <c r="H991" s="1">
        <v>2453</v>
      </c>
      <c r="I991" s="1">
        <f t="shared" si="46"/>
        <v>-53.800000000000182</v>
      </c>
      <c r="J991" t="str">
        <f>IF(AND(COUNTIF(Products!A:A,C991)=1,E991=VLOOKUP(C991,Products!A:G,6,FALSE),H991=VLOOKUP(C991,Products!A:G,7,FALSE)),"OK","ERROR")</f>
        <v>OK</v>
      </c>
      <c r="K991" t="str">
        <f t="shared" si="47"/>
        <v>OK</v>
      </c>
    </row>
    <row r="992" spans="1:11">
      <c r="A992" s="1" t="s">
        <v>5304</v>
      </c>
      <c r="B992" s="1" t="s">
        <v>2804</v>
      </c>
      <c r="C992" s="1" t="s">
        <v>1754</v>
      </c>
      <c r="D992" s="1">
        <v>3</v>
      </c>
      <c r="E992" s="1">
        <v>399</v>
      </c>
      <c r="F992" s="1">
        <v>179.55</v>
      </c>
      <c r="G992" s="1">
        <f t="shared" si="45"/>
        <v>1017.45</v>
      </c>
      <c r="H992" s="1">
        <v>252</v>
      </c>
      <c r="I992" s="1">
        <f t="shared" si="46"/>
        <v>261.45000000000005</v>
      </c>
      <c r="J992" t="str">
        <f>IF(AND(COUNTIF(Products!A:A,C992)=1,E992=VLOOKUP(C992,Products!A:G,6,FALSE),H992=VLOOKUP(C992,Products!A:G,7,FALSE)),"OK","ERROR")</f>
        <v>OK</v>
      </c>
      <c r="K992" t="str">
        <f t="shared" si="47"/>
        <v>OK</v>
      </c>
    </row>
    <row r="993" spans="1:11">
      <c r="A993" s="1" t="s">
        <v>5305</v>
      </c>
      <c r="B993" s="1" t="s">
        <v>2805</v>
      </c>
      <c r="C993" s="1" t="s">
        <v>1768</v>
      </c>
      <c r="D993" s="1">
        <v>1</v>
      </c>
      <c r="E993" s="1">
        <v>399</v>
      </c>
      <c r="F993" s="1">
        <v>19.95</v>
      </c>
      <c r="G993" s="1">
        <f t="shared" si="45"/>
        <v>379.05</v>
      </c>
      <c r="H993" s="1">
        <v>322</v>
      </c>
      <c r="I993" s="1">
        <f t="shared" si="46"/>
        <v>57.050000000000011</v>
      </c>
      <c r="J993" t="str">
        <f>IF(AND(COUNTIF(Products!A:A,C993)=1,E993=VLOOKUP(C993,Products!A:G,6,FALSE),H993=VLOOKUP(C993,Products!A:G,7,FALSE)),"OK","ERROR")</f>
        <v>OK</v>
      </c>
      <c r="K993" t="str">
        <f t="shared" si="47"/>
        <v>OK</v>
      </c>
    </row>
    <row r="994" spans="1:11">
      <c r="A994" s="1" t="s">
        <v>5306</v>
      </c>
      <c r="B994" s="1" t="s">
        <v>2806</v>
      </c>
      <c r="C994" s="1" t="s">
        <v>1784</v>
      </c>
      <c r="D994" s="1">
        <v>2</v>
      </c>
      <c r="E994" s="1">
        <v>2999</v>
      </c>
      <c r="F994" s="1">
        <v>1199.5999999999999</v>
      </c>
      <c r="G994" s="1">
        <f t="shared" si="45"/>
        <v>4798.3999999999996</v>
      </c>
      <c r="H994" s="1">
        <v>2377</v>
      </c>
      <c r="I994" s="1">
        <f t="shared" si="46"/>
        <v>44.399999999999636</v>
      </c>
      <c r="J994" t="str">
        <f>IF(AND(COUNTIF(Products!A:A,C994)=1,E994=VLOOKUP(C994,Products!A:G,6,FALSE),H994=VLOOKUP(C994,Products!A:G,7,FALSE)),"OK","ERROR")</f>
        <v>OK</v>
      </c>
      <c r="K994" t="str">
        <f t="shared" si="47"/>
        <v>OK</v>
      </c>
    </row>
    <row r="995" spans="1:11">
      <c r="A995" s="1" t="s">
        <v>5307</v>
      </c>
      <c r="B995" s="1" t="s">
        <v>2807</v>
      </c>
      <c r="C995" s="1" t="s">
        <v>1730</v>
      </c>
      <c r="D995" s="1">
        <v>1</v>
      </c>
      <c r="E995" s="1">
        <v>1999</v>
      </c>
      <c r="F995" s="1">
        <v>0</v>
      </c>
      <c r="G995" s="1">
        <f t="shared" si="45"/>
        <v>1999</v>
      </c>
      <c r="H995" s="1">
        <v>1398</v>
      </c>
      <c r="I995" s="1">
        <f t="shared" si="46"/>
        <v>601</v>
      </c>
      <c r="J995" t="str">
        <f>IF(AND(COUNTIF(Products!A:A,C995)=1,E995=VLOOKUP(C995,Products!A:G,6,FALSE),H995=VLOOKUP(C995,Products!A:G,7,FALSE)),"OK","ERROR")</f>
        <v>OK</v>
      </c>
      <c r="K995" t="str">
        <f t="shared" si="47"/>
        <v>OK</v>
      </c>
    </row>
    <row r="996" spans="1:11">
      <c r="A996" s="1" t="s">
        <v>5308</v>
      </c>
      <c r="B996" s="1" t="s">
        <v>2808</v>
      </c>
      <c r="C996" s="1" t="s">
        <v>1752</v>
      </c>
      <c r="D996" s="1">
        <v>2</v>
      </c>
      <c r="E996" s="1">
        <v>2999</v>
      </c>
      <c r="F996" s="1">
        <v>299.89999999999998</v>
      </c>
      <c r="G996" s="1">
        <f t="shared" si="45"/>
        <v>5698.1</v>
      </c>
      <c r="H996" s="1">
        <v>1877</v>
      </c>
      <c r="I996" s="1">
        <f t="shared" si="46"/>
        <v>1944.1000000000004</v>
      </c>
      <c r="J996" t="str">
        <f>IF(AND(COUNTIF(Products!A:A,C996)=1,E996=VLOOKUP(C996,Products!A:G,6,FALSE),H996=VLOOKUP(C996,Products!A:G,7,FALSE)),"OK","ERROR")</f>
        <v>OK</v>
      </c>
      <c r="K996" t="str">
        <f t="shared" si="47"/>
        <v>OK</v>
      </c>
    </row>
    <row r="997" spans="1:11">
      <c r="A997" s="1" t="s">
        <v>5309</v>
      </c>
      <c r="B997" s="1" t="s">
        <v>2809</v>
      </c>
      <c r="C997" s="1" t="s">
        <v>1789</v>
      </c>
      <c r="D997" s="1">
        <v>3</v>
      </c>
      <c r="E997" s="1">
        <v>999</v>
      </c>
      <c r="F997" s="1">
        <v>0</v>
      </c>
      <c r="G997" s="1">
        <f t="shared" si="45"/>
        <v>2997</v>
      </c>
      <c r="H997" s="1">
        <v>727</v>
      </c>
      <c r="I997" s="1">
        <f t="shared" si="46"/>
        <v>816</v>
      </c>
      <c r="J997" t="str">
        <f>IF(AND(COUNTIF(Products!A:A,C997)=1,E997=VLOOKUP(C997,Products!A:G,6,FALSE),H997=VLOOKUP(C997,Products!A:G,7,FALSE)),"OK","ERROR")</f>
        <v>OK</v>
      </c>
      <c r="K997" t="str">
        <f t="shared" si="47"/>
        <v>OK</v>
      </c>
    </row>
    <row r="998" spans="1:11">
      <c r="A998" s="1" t="s">
        <v>5310</v>
      </c>
      <c r="B998" s="1" t="s">
        <v>2810</v>
      </c>
      <c r="C998" s="1" t="s">
        <v>1758</v>
      </c>
      <c r="D998" s="1">
        <v>1</v>
      </c>
      <c r="E998" s="1">
        <v>2499</v>
      </c>
      <c r="F998" s="1">
        <v>124.95</v>
      </c>
      <c r="G998" s="1">
        <f t="shared" si="45"/>
        <v>2374.0500000000002</v>
      </c>
      <c r="H998" s="1">
        <v>1632</v>
      </c>
      <c r="I998" s="1">
        <f t="shared" si="46"/>
        <v>742.05000000000018</v>
      </c>
      <c r="J998" t="str">
        <f>IF(AND(COUNTIF(Products!A:A,C998)=1,E998=VLOOKUP(C998,Products!A:G,6,FALSE),H998=VLOOKUP(C998,Products!A:G,7,FALSE)),"OK","ERROR")</f>
        <v>OK</v>
      </c>
      <c r="K998" t="str">
        <f t="shared" si="47"/>
        <v>OK</v>
      </c>
    </row>
    <row r="999" spans="1:11">
      <c r="A999" s="1" t="s">
        <v>5311</v>
      </c>
      <c r="B999" s="1" t="s">
        <v>2811</v>
      </c>
      <c r="C999" s="1" t="s">
        <v>1752</v>
      </c>
      <c r="D999" s="1">
        <v>3</v>
      </c>
      <c r="E999" s="1">
        <v>2999</v>
      </c>
      <c r="F999" s="1">
        <v>0</v>
      </c>
      <c r="G999" s="1">
        <f t="shared" si="45"/>
        <v>8997</v>
      </c>
      <c r="H999" s="1">
        <v>1877</v>
      </c>
      <c r="I999" s="1">
        <f t="shared" si="46"/>
        <v>3366</v>
      </c>
      <c r="J999" t="str">
        <f>IF(AND(COUNTIF(Products!A:A,C999)=1,E999=VLOOKUP(C999,Products!A:G,6,FALSE),H999=VLOOKUP(C999,Products!A:G,7,FALSE)),"OK","ERROR")</f>
        <v>OK</v>
      </c>
      <c r="K999" t="str">
        <f t="shared" si="47"/>
        <v>OK</v>
      </c>
    </row>
    <row r="1000" spans="1:11">
      <c r="A1000" s="1" t="s">
        <v>5312</v>
      </c>
      <c r="B1000" s="1" t="s">
        <v>2812</v>
      </c>
      <c r="C1000" s="1" t="s">
        <v>1777</v>
      </c>
      <c r="D1000" s="1">
        <v>1</v>
      </c>
      <c r="E1000" s="1">
        <v>3999</v>
      </c>
      <c r="F1000" s="1">
        <v>399.9</v>
      </c>
      <c r="G1000" s="1">
        <f t="shared" si="45"/>
        <v>3599.1</v>
      </c>
      <c r="H1000" s="1">
        <v>2514</v>
      </c>
      <c r="I1000" s="1">
        <f t="shared" si="46"/>
        <v>1085.0999999999999</v>
      </c>
      <c r="J1000" t="str">
        <f>IF(AND(COUNTIF(Products!A:A,C1000)=1,E1000=VLOOKUP(C1000,Products!A:G,6,FALSE),H1000=VLOOKUP(C1000,Products!A:G,7,FALSE)),"OK","ERROR")</f>
        <v>OK</v>
      </c>
      <c r="K1000" t="str">
        <f t="shared" si="47"/>
        <v>OK</v>
      </c>
    </row>
    <row r="1001" spans="1:11">
      <c r="A1001" s="1" t="s">
        <v>5313</v>
      </c>
      <c r="B1001" s="1" t="s">
        <v>2813</v>
      </c>
      <c r="C1001" s="1" t="s">
        <v>1686</v>
      </c>
      <c r="D1001" s="1">
        <v>1</v>
      </c>
      <c r="E1001" s="1">
        <v>1299</v>
      </c>
      <c r="F1001" s="1">
        <v>129.9</v>
      </c>
      <c r="G1001" s="1">
        <f t="shared" si="45"/>
        <v>1169.0999999999999</v>
      </c>
      <c r="H1001" s="1">
        <v>881</v>
      </c>
      <c r="I1001" s="1">
        <f t="shared" si="46"/>
        <v>288.09999999999991</v>
      </c>
      <c r="J1001" t="str">
        <f>IF(AND(COUNTIF(Products!A:A,C1001)=1,E1001=VLOOKUP(C1001,Products!A:G,6,FALSE),H1001=VLOOKUP(C1001,Products!A:G,7,FALSE)),"OK","ERROR")</f>
        <v>OK</v>
      </c>
      <c r="K1001" t="str">
        <f t="shared" si="47"/>
        <v>OK</v>
      </c>
    </row>
    <row r="1002" spans="1:11">
      <c r="A1002" s="1" t="s">
        <v>5314</v>
      </c>
      <c r="B1002" s="1" t="s">
        <v>2814</v>
      </c>
      <c r="C1002" s="1" t="s">
        <v>1701</v>
      </c>
      <c r="D1002" s="1">
        <v>1</v>
      </c>
      <c r="E1002" s="1">
        <v>1299</v>
      </c>
      <c r="F1002" s="1">
        <v>194.85</v>
      </c>
      <c r="G1002" s="1">
        <f t="shared" si="45"/>
        <v>1104.1500000000001</v>
      </c>
      <c r="H1002" s="1">
        <v>969</v>
      </c>
      <c r="I1002" s="1">
        <f t="shared" si="46"/>
        <v>135.15000000000009</v>
      </c>
      <c r="J1002" t="str">
        <f>IF(AND(COUNTIF(Products!A:A,C1002)=1,E1002=VLOOKUP(C1002,Products!A:G,6,FALSE),H1002=VLOOKUP(C1002,Products!A:G,7,FALSE)),"OK","ERROR")</f>
        <v>OK</v>
      </c>
      <c r="K1002" t="str">
        <f t="shared" si="47"/>
        <v>OK</v>
      </c>
    </row>
    <row r="1003" spans="1:11">
      <c r="A1003" s="1" t="s">
        <v>5315</v>
      </c>
      <c r="B1003" s="1" t="s">
        <v>2815</v>
      </c>
      <c r="C1003" s="1" t="s">
        <v>1711</v>
      </c>
      <c r="D1003" s="1">
        <v>1</v>
      </c>
      <c r="E1003" s="1">
        <v>1599</v>
      </c>
      <c r="F1003" s="1">
        <v>159.9</v>
      </c>
      <c r="G1003" s="1">
        <f t="shared" si="45"/>
        <v>1439.1</v>
      </c>
      <c r="H1003" s="1">
        <v>1180</v>
      </c>
      <c r="I1003" s="1">
        <f t="shared" si="46"/>
        <v>259.09999999999991</v>
      </c>
      <c r="J1003" t="str">
        <f>IF(AND(COUNTIF(Products!A:A,C1003)=1,E1003=VLOOKUP(C1003,Products!A:G,6,FALSE),H1003=VLOOKUP(C1003,Products!A:G,7,FALSE)),"OK","ERROR")</f>
        <v>OK</v>
      </c>
      <c r="K1003" t="str">
        <f t="shared" si="47"/>
        <v>OK</v>
      </c>
    </row>
    <row r="1004" spans="1:11">
      <c r="A1004" s="1" t="s">
        <v>5316</v>
      </c>
      <c r="B1004" s="1" t="s">
        <v>2816</v>
      </c>
      <c r="C1004" s="1" t="s">
        <v>1696</v>
      </c>
      <c r="D1004" s="1">
        <v>3</v>
      </c>
      <c r="E1004" s="1">
        <v>799</v>
      </c>
      <c r="F1004" s="1">
        <v>599.25</v>
      </c>
      <c r="G1004" s="1">
        <f t="shared" si="45"/>
        <v>1797.75</v>
      </c>
      <c r="H1004" s="1">
        <v>613</v>
      </c>
      <c r="I1004" s="1">
        <f t="shared" si="46"/>
        <v>-41.25</v>
      </c>
      <c r="J1004" t="str">
        <f>IF(AND(COUNTIF(Products!A:A,C1004)=1,E1004=VLOOKUP(C1004,Products!A:G,6,FALSE),H1004=VLOOKUP(C1004,Products!A:G,7,FALSE)),"OK","ERROR")</f>
        <v>OK</v>
      </c>
      <c r="K1004" t="str">
        <f t="shared" si="47"/>
        <v>OK</v>
      </c>
    </row>
    <row r="1005" spans="1:11">
      <c r="A1005" s="1" t="s">
        <v>5317</v>
      </c>
      <c r="B1005" s="1" t="s">
        <v>2817</v>
      </c>
      <c r="C1005" s="1" t="s">
        <v>1702</v>
      </c>
      <c r="D1005" s="1">
        <v>1</v>
      </c>
      <c r="E1005" s="1">
        <v>4999</v>
      </c>
      <c r="F1005" s="1">
        <v>249.95</v>
      </c>
      <c r="G1005" s="1">
        <f t="shared" si="45"/>
        <v>4749.05</v>
      </c>
      <c r="H1005" s="1">
        <v>3572</v>
      </c>
      <c r="I1005" s="1">
        <f t="shared" si="46"/>
        <v>1177.0500000000002</v>
      </c>
      <c r="J1005" t="str">
        <f>IF(AND(COUNTIF(Products!A:A,C1005)=1,E1005=VLOOKUP(C1005,Products!A:G,6,FALSE),H1005=VLOOKUP(C1005,Products!A:G,7,FALSE)),"OK","ERROR")</f>
        <v>OK</v>
      </c>
      <c r="K1005" t="str">
        <f t="shared" si="47"/>
        <v>OK</v>
      </c>
    </row>
    <row r="1006" spans="1:11">
      <c r="A1006" s="1" t="s">
        <v>5318</v>
      </c>
      <c r="B1006" s="1" t="s">
        <v>2818</v>
      </c>
      <c r="C1006" s="1" t="s">
        <v>1717</v>
      </c>
      <c r="D1006" s="1">
        <v>1</v>
      </c>
      <c r="E1006" s="1">
        <v>399</v>
      </c>
      <c r="F1006" s="1">
        <v>19.95</v>
      </c>
      <c r="G1006" s="1">
        <f t="shared" si="45"/>
        <v>379.05</v>
      </c>
      <c r="H1006" s="1">
        <v>226</v>
      </c>
      <c r="I1006" s="1">
        <f t="shared" si="46"/>
        <v>153.05000000000001</v>
      </c>
      <c r="J1006" t="str">
        <f>IF(AND(COUNTIF(Products!A:A,C1006)=1,E1006=VLOOKUP(C1006,Products!A:G,6,FALSE),H1006=VLOOKUP(C1006,Products!A:G,7,FALSE)),"OK","ERROR")</f>
        <v>OK</v>
      </c>
      <c r="K1006" t="str">
        <f t="shared" si="47"/>
        <v>OK</v>
      </c>
    </row>
    <row r="1007" spans="1:11">
      <c r="A1007" s="1" t="s">
        <v>5319</v>
      </c>
      <c r="B1007" s="1" t="s">
        <v>2819</v>
      </c>
      <c r="C1007" s="1" t="s">
        <v>1761</v>
      </c>
      <c r="D1007" s="1">
        <v>3</v>
      </c>
      <c r="E1007" s="1">
        <v>499</v>
      </c>
      <c r="F1007" s="1">
        <v>0</v>
      </c>
      <c r="G1007" s="1">
        <f t="shared" si="45"/>
        <v>1497</v>
      </c>
      <c r="H1007" s="1">
        <v>394</v>
      </c>
      <c r="I1007" s="1">
        <f t="shared" si="46"/>
        <v>315</v>
      </c>
      <c r="J1007" t="str">
        <f>IF(AND(COUNTIF(Products!A:A,C1007)=1,E1007=VLOOKUP(C1007,Products!A:G,6,FALSE),H1007=VLOOKUP(C1007,Products!A:G,7,FALSE)),"OK","ERROR")</f>
        <v>OK</v>
      </c>
      <c r="K1007" t="str">
        <f t="shared" si="47"/>
        <v>OK</v>
      </c>
    </row>
    <row r="1008" spans="1:11">
      <c r="A1008" s="1" t="s">
        <v>5320</v>
      </c>
      <c r="B1008" s="1" t="s">
        <v>2820</v>
      </c>
      <c r="C1008" s="1" t="s">
        <v>1763</v>
      </c>
      <c r="D1008" s="1">
        <v>2</v>
      </c>
      <c r="E1008" s="1">
        <v>999</v>
      </c>
      <c r="F1008" s="1">
        <v>0</v>
      </c>
      <c r="G1008" s="1">
        <f t="shared" si="45"/>
        <v>1998</v>
      </c>
      <c r="H1008" s="1">
        <v>636</v>
      </c>
      <c r="I1008" s="1">
        <f t="shared" si="46"/>
        <v>726</v>
      </c>
      <c r="J1008" t="str">
        <f>IF(AND(COUNTIF(Products!A:A,C1008)=1,E1008=VLOOKUP(C1008,Products!A:G,6,FALSE),H1008=VLOOKUP(C1008,Products!A:G,7,FALSE)),"OK","ERROR")</f>
        <v>OK</v>
      </c>
      <c r="K1008" t="str">
        <f t="shared" si="47"/>
        <v>OK</v>
      </c>
    </row>
    <row r="1009" spans="1:11">
      <c r="A1009" s="1" t="s">
        <v>5321</v>
      </c>
      <c r="B1009" s="1" t="s">
        <v>2821</v>
      </c>
      <c r="C1009" s="1" t="s">
        <v>1710</v>
      </c>
      <c r="D1009" s="1">
        <v>1</v>
      </c>
      <c r="E1009" s="1">
        <v>3999</v>
      </c>
      <c r="F1009" s="1">
        <v>399.9</v>
      </c>
      <c r="G1009" s="1">
        <f t="shared" si="45"/>
        <v>3599.1</v>
      </c>
      <c r="H1009" s="1">
        <v>3007</v>
      </c>
      <c r="I1009" s="1">
        <f t="shared" si="46"/>
        <v>592.09999999999991</v>
      </c>
      <c r="J1009" t="str">
        <f>IF(AND(COUNTIF(Products!A:A,C1009)=1,E1009=VLOOKUP(C1009,Products!A:G,6,FALSE),H1009=VLOOKUP(C1009,Products!A:G,7,FALSE)),"OK","ERROR")</f>
        <v>OK</v>
      </c>
      <c r="K1009" t="str">
        <f t="shared" si="47"/>
        <v>OK</v>
      </c>
    </row>
    <row r="1010" spans="1:11">
      <c r="A1010" s="1" t="s">
        <v>5322</v>
      </c>
      <c r="B1010" s="1" t="s">
        <v>2822</v>
      </c>
      <c r="C1010" s="1" t="s">
        <v>1743</v>
      </c>
      <c r="D1010" s="1">
        <v>2</v>
      </c>
      <c r="E1010" s="1">
        <v>299</v>
      </c>
      <c r="F1010" s="1">
        <v>0</v>
      </c>
      <c r="G1010" s="1">
        <f t="shared" si="45"/>
        <v>598</v>
      </c>
      <c r="H1010" s="1">
        <v>188</v>
      </c>
      <c r="I1010" s="1">
        <f t="shared" si="46"/>
        <v>222</v>
      </c>
      <c r="J1010" t="str">
        <f>IF(AND(COUNTIF(Products!A:A,C1010)=1,E1010=VLOOKUP(C1010,Products!A:G,6,FALSE),H1010=VLOOKUP(C1010,Products!A:G,7,FALSE)),"OK","ERROR")</f>
        <v>OK</v>
      </c>
      <c r="K1010" t="str">
        <f t="shared" si="47"/>
        <v>OK</v>
      </c>
    </row>
    <row r="1011" spans="1:11">
      <c r="A1011" s="1" t="s">
        <v>5323</v>
      </c>
      <c r="B1011" s="1" t="s">
        <v>2823</v>
      </c>
      <c r="C1011" s="1" t="s">
        <v>1741</v>
      </c>
      <c r="D1011" s="1">
        <v>1</v>
      </c>
      <c r="E1011" s="1">
        <v>799</v>
      </c>
      <c r="F1011" s="1">
        <v>79.900000000000006</v>
      </c>
      <c r="G1011" s="1">
        <f t="shared" si="45"/>
        <v>719.1</v>
      </c>
      <c r="H1011" s="1">
        <v>596</v>
      </c>
      <c r="I1011" s="1">
        <f t="shared" si="46"/>
        <v>123.10000000000002</v>
      </c>
      <c r="J1011" t="str">
        <f>IF(AND(COUNTIF(Products!A:A,C1011)=1,E1011=VLOOKUP(C1011,Products!A:G,6,FALSE),H1011=VLOOKUP(C1011,Products!A:G,7,FALSE)),"OK","ERROR")</f>
        <v>OK</v>
      </c>
      <c r="K1011" t="str">
        <f t="shared" si="47"/>
        <v>OK</v>
      </c>
    </row>
    <row r="1012" spans="1:11">
      <c r="A1012" s="1" t="s">
        <v>5324</v>
      </c>
      <c r="B1012" s="1" t="s">
        <v>2824</v>
      </c>
      <c r="C1012" s="1" t="s">
        <v>1681</v>
      </c>
      <c r="D1012" s="1">
        <v>3</v>
      </c>
      <c r="E1012" s="1">
        <v>799</v>
      </c>
      <c r="F1012" s="1">
        <v>119.85</v>
      </c>
      <c r="G1012" s="1">
        <f t="shared" si="45"/>
        <v>2277.15</v>
      </c>
      <c r="H1012" s="1">
        <v>645</v>
      </c>
      <c r="I1012" s="1">
        <f t="shared" si="46"/>
        <v>342.15000000000009</v>
      </c>
      <c r="J1012" t="str">
        <f>IF(AND(COUNTIF(Products!A:A,C1012)=1,E1012=VLOOKUP(C1012,Products!A:G,6,FALSE),H1012=VLOOKUP(C1012,Products!A:G,7,FALSE)),"OK","ERROR")</f>
        <v>OK</v>
      </c>
      <c r="K1012" t="str">
        <f t="shared" si="47"/>
        <v>OK</v>
      </c>
    </row>
    <row r="1013" spans="1:11">
      <c r="A1013" s="1" t="s">
        <v>5325</v>
      </c>
      <c r="B1013" s="1" t="s">
        <v>2825</v>
      </c>
      <c r="C1013" s="1" t="s">
        <v>1735</v>
      </c>
      <c r="D1013" s="1">
        <v>2</v>
      </c>
      <c r="E1013" s="1">
        <v>3999</v>
      </c>
      <c r="F1013" s="1">
        <v>1999.5</v>
      </c>
      <c r="G1013" s="1">
        <f t="shared" si="45"/>
        <v>5998.5</v>
      </c>
      <c r="H1013" s="1">
        <v>2895</v>
      </c>
      <c r="I1013" s="1">
        <f t="shared" si="46"/>
        <v>208.5</v>
      </c>
      <c r="J1013" t="str">
        <f>IF(AND(COUNTIF(Products!A:A,C1013)=1,E1013=VLOOKUP(C1013,Products!A:G,6,FALSE),H1013=VLOOKUP(C1013,Products!A:G,7,FALSE)),"OK","ERROR")</f>
        <v>OK</v>
      </c>
      <c r="K1013" t="str">
        <f t="shared" si="47"/>
        <v>OK</v>
      </c>
    </row>
    <row r="1014" spans="1:11">
      <c r="A1014" s="1" t="s">
        <v>5326</v>
      </c>
      <c r="B1014" s="1" t="s">
        <v>2826</v>
      </c>
      <c r="C1014" s="1" t="s">
        <v>1797</v>
      </c>
      <c r="D1014" s="1">
        <v>1</v>
      </c>
      <c r="E1014" s="1">
        <v>399</v>
      </c>
      <c r="F1014" s="1">
        <v>19.95</v>
      </c>
      <c r="G1014" s="1">
        <f t="shared" si="45"/>
        <v>379.05</v>
      </c>
      <c r="H1014" s="1">
        <v>278</v>
      </c>
      <c r="I1014" s="1">
        <f t="shared" si="46"/>
        <v>101.05000000000001</v>
      </c>
      <c r="J1014" t="str">
        <f>IF(AND(COUNTIF(Products!A:A,C1014)=1,E1014=VLOOKUP(C1014,Products!A:G,6,FALSE),H1014=VLOOKUP(C1014,Products!A:G,7,FALSE)),"OK","ERROR")</f>
        <v>OK</v>
      </c>
      <c r="K1014" t="str">
        <f t="shared" si="47"/>
        <v>OK</v>
      </c>
    </row>
    <row r="1015" spans="1:11">
      <c r="A1015" s="1" t="s">
        <v>5327</v>
      </c>
      <c r="B1015" s="1" t="s">
        <v>2827</v>
      </c>
      <c r="C1015" s="1" t="s">
        <v>1719</v>
      </c>
      <c r="D1015" s="1">
        <v>3</v>
      </c>
      <c r="E1015" s="1">
        <v>399</v>
      </c>
      <c r="F1015" s="1">
        <v>0</v>
      </c>
      <c r="G1015" s="1">
        <f t="shared" si="45"/>
        <v>1197</v>
      </c>
      <c r="H1015" s="1">
        <v>248</v>
      </c>
      <c r="I1015" s="1">
        <f t="shared" si="46"/>
        <v>453</v>
      </c>
      <c r="J1015" t="str">
        <f>IF(AND(COUNTIF(Products!A:A,C1015)=1,E1015=VLOOKUP(C1015,Products!A:G,6,FALSE),H1015=VLOOKUP(C1015,Products!A:G,7,FALSE)),"OK","ERROR")</f>
        <v>OK</v>
      </c>
      <c r="K1015" t="str">
        <f t="shared" si="47"/>
        <v>OK</v>
      </c>
    </row>
    <row r="1016" spans="1:11">
      <c r="A1016" s="1" t="s">
        <v>5328</v>
      </c>
      <c r="B1016" s="1" t="s">
        <v>2828</v>
      </c>
      <c r="C1016" s="1" t="s">
        <v>1717</v>
      </c>
      <c r="D1016" s="1">
        <v>3</v>
      </c>
      <c r="E1016" s="1">
        <v>399</v>
      </c>
      <c r="F1016" s="1">
        <v>0</v>
      </c>
      <c r="G1016" s="1">
        <f t="shared" si="45"/>
        <v>1197</v>
      </c>
      <c r="H1016" s="1">
        <v>226</v>
      </c>
      <c r="I1016" s="1">
        <f t="shared" si="46"/>
        <v>519</v>
      </c>
      <c r="J1016" t="str">
        <f>IF(AND(COUNTIF(Products!A:A,C1016)=1,E1016=VLOOKUP(C1016,Products!A:G,6,FALSE),H1016=VLOOKUP(C1016,Products!A:G,7,FALSE)),"OK","ERROR")</f>
        <v>OK</v>
      </c>
      <c r="K1016" t="str">
        <f t="shared" si="47"/>
        <v>OK</v>
      </c>
    </row>
    <row r="1017" spans="1:11">
      <c r="A1017" s="1" t="s">
        <v>5329</v>
      </c>
      <c r="B1017" s="1" t="s">
        <v>2829</v>
      </c>
      <c r="C1017" s="1" t="s">
        <v>1735</v>
      </c>
      <c r="D1017" s="1">
        <v>2</v>
      </c>
      <c r="E1017" s="1">
        <v>3999</v>
      </c>
      <c r="F1017" s="1">
        <v>399.9</v>
      </c>
      <c r="G1017" s="1">
        <f t="shared" si="45"/>
        <v>7598.1</v>
      </c>
      <c r="H1017" s="1">
        <v>2895</v>
      </c>
      <c r="I1017" s="1">
        <f t="shared" si="46"/>
        <v>1808.1000000000004</v>
      </c>
      <c r="J1017" t="str">
        <f>IF(AND(COUNTIF(Products!A:A,C1017)=1,E1017=VLOOKUP(C1017,Products!A:G,6,FALSE),H1017=VLOOKUP(C1017,Products!A:G,7,FALSE)),"OK","ERROR")</f>
        <v>OK</v>
      </c>
      <c r="K1017" t="str">
        <f t="shared" si="47"/>
        <v>OK</v>
      </c>
    </row>
    <row r="1018" spans="1:11">
      <c r="A1018" s="1" t="s">
        <v>5330</v>
      </c>
      <c r="B1018" s="1" t="s">
        <v>2830</v>
      </c>
      <c r="C1018" s="1" t="s">
        <v>1747</v>
      </c>
      <c r="D1018" s="1">
        <v>2</v>
      </c>
      <c r="E1018" s="1">
        <v>999</v>
      </c>
      <c r="F1018" s="1">
        <v>99.9</v>
      </c>
      <c r="G1018" s="1">
        <f t="shared" si="45"/>
        <v>1898.1</v>
      </c>
      <c r="H1018" s="1">
        <v>744</v>
      </c>
      <c r="I1018" s="1">
        <f t="shared" si="46"/>
        <v>410.09999999999991</v>
      </c>
      <c r="J1018" t="str">
        <f>IF(AND(COUNTIF(Products!A:A,C1018)=1,E1018=VLOOKUP(C1018,Products!A:G,6,FALSE),H1018=VLOOKUP(C1018,Products!A:G,7,FALSE)),"OK","ERROR")</f>
        <v>OK</v>
      </c>
      <c r="K1018" t="str">
        <f t="shared" si="47"/>
        <v>OK</v>
      </c>
    </row>
    <row r="1019" spans="1:11">
      <c r="A1019" s="1" t="s">
        <v>5331</v>
      </c>
      <c r="B1019" s="1" t="s">
        <v>2831</v>
      </c>
      <c r="C1019" s="1" t="s">
        <v>1741</v>
      </c>
      <c r="D1019" s="1">
        <v>2</v>
      </c>
      <c r="E1019" s="1">
        <v>799</v>
      </c>
      <c r="F1019" s="1">
        <v>239.7</v>
      </c>
      <c r="G1019" s="1">
        <f t="shared" si="45"/>
        <v>1358.3</v>
      </c>
      <c r="H1019" s="1">
        <v>596</v>
      </c>
      <c r="I1019" s="1">
        <f t="shared" si="46"/>
        <v>166.29999999999995</v>
      </c>
      <c r="J1019" t="str">
        <f>IF(AND(COUNTIF(Products!A:A,C1019)=1,E1019=VLOOKUP(C1019,Products!A:G,6,FALSE),H1019=VLOOKUP(C1019,Products!A:G,7,FALSE)),"OK","ERROR")</f>
        <v>OK</v>
      </c>
      <c r="K1019" t="str">
        <f t="shared" si="47"/>
        <v>OK</v>
      </c>
    </row>
    <row r="1020" spans="1:11">
      <c r="A1020" s="1" t="s">
        <v>5332</v>
      </c>
      <c r="B1020" s="1" t="s">
        <v>2832</v>
      </c>
      <c r="C1020" s="1" t="s">
        <v>1681</v>
      </c>
      <c r="D1020" s="1">
        <v>2</v>
      </c>
      <c r="E1020" s="1">
        <v>799</v>
      </c>
      <c r="F1020" s="1">
        <v>0</v>
      </c>
      <c r="G1020" s="1">
        <f t="shared" si="45"/>
        <v>1598</v>
      </c>
      <c r="H1020" s="1">
        <v>645</v>
      </c>
      <c r="I1020" s="1">
        <f t="shared" si="46"/>
        <v>308</v>
      </c>
      <c r="J1020" t="str">
        <f>IF(AND(COUNTIF(Products!A:A,C1020)=1,E1020=VLOOKUP(C1020,Products!A:G,6,FALSE),H1020=VLOOKUP(C1020,Products!A:G,7,FALSE)),"OK","ERROR")</f>
        <v>OK</v>
      </c>
      <c r="K1020" t="str">
        <f t="shared" si="47"/>
        <v>OK</v>
      </c>
    </row>
    <row r="1021" spans="1:11">
      <c r="A1021" s="1" t="s">
        <v>5333</v>
      </c>
      <c r="B1021" s="1" t="s">
        <v>2833</v>
      </c>
      <c r="C1021" s="1" t="s">
        <v>1722</v>
      </c>
      <c r="D1021" s="1">
        <v>2</v>
      </c>
      <c r="E1021" s="1">
        <v>399</v>
      </c>
      <c r="F1021" s="1">
        <v>39.9</v>
      </c>
      <c r="G1021" s="1">
        <f t="shared" si="45"/>
        <v>758.1</v>
      </c>
      <c r="H1021" s="1">
        <v>315</v>
      </c>
      <c r="I1021" s="1">
        <f t="shared" si="46"/>
        <v>128.10000000000002</v>
      </c>
      <c r="J1021" t="str">
        <f>IF(AND(COUNTIF(Products!A:A,C1021)=1,E1021=VLOOKUP(C1021,Products!A:G,6,FALSE),H1021=VLOOKUP(C1021,Products!A:G,7,FALSE)),"OK","ERROR")</f>
        <v>OK</v>
      </c>
      <c r="K1021" t="str">
        <f t="shared" si="47"/>
        <v>OK</v>
      </c>
    </row>
    <row r="1022" spans="1:11">
      <c r="A1022" s="1" t="s">
        <v>5334</v>
      </c>
      <c r="B1022" s="1" t="s">
        <v>2834</v>
      </c>
      <c r="C1022" s="1" t="s">
        <v>1757</v>
      </c>
      <c r="D1022" s="1">
        <v>1</v>
      </c>
      <c r="E1022" s="1">
        <v>999</v>
      </c>
      <c r="F1022" s="1">
        <v>49.95</v>
      </c>
      <c r="G1022" s="1">
        <f t="shared" si="45"/>
        <v>949.05</v>
      </c>
      <c r="H1022" s="1">
        <v>611</v>
      </c>
      <c r="I1022" s="1">
        <f t="shared" si="46"/>
        <v>338.04999999999995</v>
      </c>
      <c r="J1022" t="str">
        <f>IF(AND(COUNTIF(Products!A:A,C1022)=1,E1022=VLOOKUP(C1022,Products!A:G,6,FALSE),H1022=VLOOKUP(C1022,Products!A:G,7,FALSE)),"OK","ERROR")</f>
        <v>OK</v>
      </c>
      <c r="K1022" t="str">
        <f t="shared" si="47"/>
        <v>OK</v>
      </c>
    </row>
    <row r="1023" spans="1:11">
      <c r="A1023" s="1" t="s">
        <v>5335</v>
      </c>
      <c r="B1023" s="1" t="s">
        <v>2835</v>
      </c>
      <c r="C1023" s="1" t="s">
        <v>1793</v>
      </c>
      <c r="D1023" s="1">
        <v>4</v>
      </c>
      <c r="E1023" s="1">
        <v>299</v>
      </c>
      <c r="F1023" s="1">
        <v>179.4</v>
      </c>
      <c r="G1023" s="1">
        <f t="shared" si="45"/>
        <v>1016.6</v>
      </c>
      <c r="H1023" s="1">
        <v>221</v>
      </c>
      <c r="I1023" s="1">
        <f t="shared" si="46"/>
        <v>132.60000000000002</v>
      </c>
      <c r="J1023" t="str">
        <f>IF(AND(COUNTIF(Products!A:A,C1023)=1,E1023=VLOOKUP(C1023,Products!A:G,6,FALSE),H1023=VLOOKUP(C1023,Products!A:G,7,FALSE)),"OK","ERROR")</f>
        <v>OK</v>
      </c>
      <c r="K1023" t="str">
        <f t="shared" si="47"/>
        <v>OK</v>
      </c>
    </row>
    <row r="1024" spans="1:11">
      <c r="A1024" s="1" t="s">
        <v>5336</v>
      </c>
      <c r="B1024" s="1" t="s">
        <v>2836</v>
      </c>
      <c r="C1024" s="1" t="s">
        <v>1681</v>
      </c>
      <c r="D1024" s="1">
        <v>1</v>
      </c>
      <c r="E1024" s="1">
        <v>799</v>
      </c>
      <c r="F1024" s="1">
        <v>119.85</v>
      </c>
      <c r="G1024" s="1">
        <f t="shared" si="45"/>
        <v>679.15</v>
      </c>
      <c r="H1024" s="1">
        <v>645</v>
      </c>
      <c r="I1024" s="1">
        <f t="shared" si="46"/>
        <v>34.149999999999977</v>
      </c>
      <c r="J1024" t="str">
        <f>IF(AND(COUNTIF(Products!A:A,C1024)=1,E1024=VLOOKUP(C1024,Products!A:G,6,FALSE),H1024=VLOOKUP(C1024,Products!A:G,7,FALSE)),"OK","ERROR")</f>
        <v>OK</v>
      </c>
      <c r="K1024" t="str">
        <f t="shared" si="47"/>
        <v>OK</v>
      </c>
    </row>
    <row r="1025" spans="1:11">
      <c r="A1025" s="1" t="s">
        <v>5337</v>
      </c>
      <c r="B1025" s="1" t="s">
        <v>2837</v>
      </c>
      <c r="C1025" s="1" t="s">
        <v>1752</v>
      </c>
      <c r="D1025" s="1">
        <v>2</v>
      </c>
      <c r="E1025" s="1">
        <v>2999</v>
      </c>
      <c r="F1025" s="1">
        <v>299.89999999999998</v>
      </c>
      <c r="G1025" s="1">
        <f t="shared" si="45"/>
        <v>5698.1</v>
      </c>
      <c r="H1025" s="1">
        <v>1877</v>
      </c>
      <c r="I1025" s="1">
        <f t="shared" si="46"/>
        <v>1944.1000000000004</v>
      </c>
      <c r="J1025" t="str">
        <f>IF(AND(COUNTIF(Products!A:A,C1025)=1,E1025=VLOOKUP(C1025,Products!A:G,6,FALSE),H1025=VLOOKUP(C1025,Products!A:G,7,FALSE)),"OK","ERROR")</f>
        <v>OK</v>
      </c>
      <c r="K1025" t="str">
        <f t="shared" si="47"/>
        <v>OK</v>
      </c>
    </row>
    <row r="1026" spans="1:11">
      <c r="A1026" s="1" t="s">
        <v>5338</v>
      </c>
      <c r="B1026" s="1" t="s">
        <v>2838</v>
      </c>
      <c r="C1026" s="1" t="s">
        <v>1706</v>
      </c>
      <c r="D1026" s="1">
        <v>2</v>
      </c>
      <c r="E1026" s="1">
        <v>799</v>
      </c>
      <c r="F1026" s="1">
        <v>0</v>
      </c>
      <c r="G1026" s="1">
        <f t="shared" si="45"/>
        <v>1598</v>
      </c>
      <c r="H1026" s="1">
        <v>526</v>
      </c>
      <c r="I1026" s="1">
        <f t="shared" si="46"/>
        <v>546</v>
      </c>
      <c r="J1026" t="str">
        <f>IF(AND(COUNTIF(Products!A:A,C1026)=1,E1026=VLOOKUP(C1026,Products!A:G,6,FALSE),H1026=VLOOKUP(C1026,Products!A:G,7,FALSE)),"OK","ERROR")</f>
        <v>OK</v>
      </c>
      <c r="K1026" t="str">
        <f t="shared" si="47"/>
        <v>OK</v>
      </c>
    </row>
    <row r="1027" spans="1:11">
      <c r="A1027" s="1" t="s">
        <v>5339</v>
      </c>
      <c r="B1027" s="1" t="s">
        <v>2839</v>
      </c>
      <c r="C1027" s="1" t="s">
        <v>1740</v>
      </c>
      <c r="D1027" s="1">
        <v>4</v>
      </c>
      <c r="E1027" s="1">
        <v>4999</v>
      </c>
      <c r="F1027" s="1">
        <v>1999.6</v>
      </c>
      <c r="G1027" s="1">
        <f t="shared" ref="G1027:G1090" si="48">IFERROR(D1027*E1027-F1027,0)</f>
        <v>17996.400000000001</v>
      </c>
      <c r="H1027" s="1">
        <v>2912</v>
      </c>
      <c r="I1027" s="1">
        <f t="shared" ref="I1027:I1090" si="49">G1027-(D1027*H1027)</f>
        <v>6348.4000000000015</v>
      </c>
      <c r="J1027" t="str">
        <f>IF(AND(COUNTIF(Products!A:A,C1027)=1,E1027=VLOOKUP(C1027,Products!A:G,6,FALSE),H1027=VLOOKUP(C1027,Products!A:G,7,FALSE)),"OK","ERROR")</f>
        <v>OK</v>
      </c>
      <c r="K1027" t="str">
        <f t="shared" ref="K1027:K1090" si="50">IF(I1027=G1027-(D1027*H1027),"OK","ERROR")</f>
        <v>OK</v>
      </c>
    </row>
    <row r="1028" spans="1:11">
      <c r="A1028" s="1" t="s">
        <v>5340</v>
      </c>
      <c r="B1028" s="1" t="s">
        <v>2840</v>
      </c>
      <c r="C1028" s="1" t="s">
        <v>1681</v>
      </c>
      <c r="D1028" s="1">
        <v>1</v>
      </c>
      <c r="E1028" s="1">
        <v>799</v>
      </c>
      <c r="F1028" s="1">
        <v>39.950000000000003</v>
      </c>
      <c r="G1028" s="1">
        <f t="shared" si="48"/>
        <v>759.05</v>
      </c>
      <c r="H1028" s="1">
        <v>645</v>
      </c>
      <c r="I1028" s="1">
        <f t="shared" si="49"/>
        <v>114.04999999999995</v>
      </c>
      <c r="J1028" t="str">
        <f>IF(AND(COUNTIF(Products!A:A,C1028)=1,E1028=VLOOKUP(C1028,Products!A:G,6,FALSE),H1028=VLOOKUP(C1028,Products!A:G,7,FALSE)),"OK","ERROR")</f>
        <v>OK</v>
      </c>
      <c r="K1028" t="str">
        <f t="shared" si="50"/>
        <v>OK</v>
      </c>
    </row>
    <row r="1029" spans="1:11">
      <c r="A1029" s="1" t="s">
        <v>5341</v>
      </c>
      <c r="B1029" s="1" t="s">
        <v>2841</v>
      </c>
      <c r="C1029" s="1" t="s">
        <v>1680</v>
      </c>
      <c r="D1029" s="1">
        <v>4</v>
      </c>
      <c r="E1029" s="1">
        <v>2499</v>
      </c>
      <c r="F1029" s="1">
        <v>999.6</v>
      </c>
      <c r="G1029" s="1">
        <f t="shared" si="48"/>
        <v>8996.4</v>
      </c>
      <c r="H1029" s="1">
        <v>2030</v>
      </c>
      <c r="I1029" s="1">
        <f t="shared" si="49"/>
        <v>876.39999999999964</v>
      </c>
      <c r="J1029" t="str">
        <f>IF(AND(COUNTIF(Products!A:A,C1029)=1,E1029=VLOOKUP(C1029,Products!A:G,6,FALSE),H1029=VLOOKUP(C1029,Products!A:G,7,FALSE)),"OK","ERROR")</f>
        <v>OK</v>
      </c>
      <c r="K1029" t="str">
        <f t="shared" si="50"/>
        <v>OK</v>
      </c>
    </row>
    <row r="1030" spans="1:11">
      <c r="A1030" s="1" t="s">
        <v>5342</v>
      </c>
      <c r="B1030" s="1" t="s">
        <v>2842</v>
      </c>
      <c r="C1030" s="1" t="s">
        <v>1696</v>
      </c>
      <c r="D1030" s="1">
        <v>2</v>
      </c>
      <c r="E1030" s="1">
        <v>799</v>
      </c>
      <c r="F1030" s="1">
        <v>0</v>
      </c>
      <c r="G1030" s="1">
        <f t="shared" si="48"/>
        <v>1598</v>
      </c>
      <c r="H1030" s="1">
        <v>613</v>
      </c>
      <c r="I1030" s="1">
        <f t="shared" si="49"/>
        <v>372</v>
      </c>
      <c r="J1030" t="str">
        <f>IF(AND(COUNTIF(Products!A:A,C1030)=1,E1030=VLOOKUP(C1030,Products!A:G,6,FALSE),H1030=VLOOKUP(C1030,Products!A:G,7,FALSE)),"OK","ERROR")</f>
        <v>OK</v>
      </c>
      <c r="K1030" t="str">
        <f t="shared" si="50"/>
        <v>OK</v>
      </c>
    </row>
    <row r="1031" spans="1:11">
      <c r="A1031" s="1" t="s">
        <v>5343</v>
      </c>
      <c r="B1031" s="1" t="s">
        <v>2843</v>
      </c>
      <c r="C1031" s="1" t="s">
        <v>1681</v>
      </c>
      <c r="D1031" s="1">
        <v>1</v>
      </c>
      <c r="E1031" s="1">
        <v>799</v>
      </c>
      <c r="F1031" s="1">
        <v>0</v>
      </c>
      <c r="G1031" s="1">
        <f t="shared" si="48"/>
        <v>799</v>
      </c>
      <c r="H1031" s="1">
        <v>645</v>
      </c>
      <c r="I1031" s="1">
        <f t="shared" si="49"/>
        <v>154</v>
      </c>
      <c r="J1031" t="str">
        <f>IF(AND(COUNTIF(Products!A:A,C1031)=1,E1031=VLOOKUP(C1031,Products!A:G,6,FALSE),H1031=VLOOKUP(C1031,Products!A:G,7,FALSE)),"OK","ERROR")</f>
        <v>OK</v>
      </c>
      <c r="K1031" t="str">
        <f t="shared" si="50"/>
        <v>OK</v>
      </c>
    </row>
    <row r="1032" spans="1:11">
      <c r="A1032" s="1" t="s">
        <v>5344</v>
      </c>
      <c r="B1032" s="1" t="s">
        <v>2844</v>
      </c>
      <c r="C1032" s="1" t="s">
        <v>1701</v>
      </c>
      <c r="D1032" s="1">
        <v>1</v>
      </c>
      <c r="E1032" s="1">
        <v>1299</v>
      </c>
      <c r="F1032" s="1">
        <v>0</v>
      </c>
      <c r="G1032" s="1">
        <f t="shared" si="48"/>
        <v>1299</v>
      </c>
      <c r="H1032" s="1">
        <v>969</v>
      </c>
      <c r="I1032" s="1">
        <f t="shared" si="49"/>
        <v>330</v>
      </c>
      <c r="J1032" t="str">
        <f>IF(AND(COUNTIF(Products!A:A,C1032)=1,E1032=VLOOKUP(C1032,Products!A:G,6,FALSE),H1032=VLOOKUP(C1032,Products!A:G,7,FALSE)),"OK","ERROR")</f>
        <v>OK</v>
      </c>
      <c r="K1032" t="str">
        <f t="shared" si="50"/>
        <v>OK</v>
      </c>
    </row>
    <row r="1033" spans="1:11">
      <c r="A1033" s="1" t="s">
        <v>5345</v>
      </c>
      <c r="B1033" s="1" t="s">
        <v>2845</v>
      </c>
      <c r="C1033" s="1" t="s">
        <v>1778</v>
      </c>
      <c r="D1033" s="1">
        <v>1</v>
      </c>
      <c r="E1033" s="1">
        <v>499</v>
      </c>
      <c r="F1033" s="1">
        <v>0</v>
      </c>
      <c r="G1033" s="1">
        <f t="shared" si="48"/>
        <v>499</v>
      </c>
      <c r="H1033" s="1">
        <v>323</v>
      </c>
      <c r="I1033" s="1">
        <f t="shared" si="49"/>
        <v>176</v>
      </c>
      <c r="J1033" t="str">
        <f>IF(AND(COUNTIF(Products!A:A,C1033)=1,E1033=VLOOKUP(C1033,Products!A:G,6,FALSE),H1033=VLOOKUP(C1033,Products!A:G,7,FALSE)),"OK","ERROR")</f>
        <v>OK</v>
      </c>
      <c r="K1033" t="str">
        <f t="shared" si="50"/>
        <v>OK</v>
      </c>
    </row>
    <row r="1034" spans="1:11">
      <c r="A1034" s="1" t="s">
        <v>5346</v>
      </c>
      <c r="B1034" s="1" t="s">
        <v>2846</v>
      </c>
      <c r="C1034" s="1" t="s">
        <v>1715</v>
      </c>
      <c r="D1034" s="1">
        <v>1</v>
      </c>
      <c r="E1034" s="1">
        <v>1299</v>
      </c>
      <c r="F1034" s="1">
        <v>259.8</v>
      </c>
      <c r="G1034" s="1">
        <f t="shared" si="48"/>
        <v>1039.2</v>
      </c>
      <c r="H1034" s="1">
        <v>863</v>
      </c>
      <c r="I1034" s="1">
        <f t="shared" si="49"/>
        <v>176.20000000000005</v>
      </c>
      <c r="J1034" t="str">
        <f>IF(AND(COUNTIF(Products!A:A,C1034)=1,E1034=VLOOKUP(C1034,Products!A:G,6,FALSE),H1034=VLOOKUP(C1034,Products!A:G,7,FALSE)),"OK","ERROR")</f>
        <v>OK</v>
      </c>
      <c r="K1034" t="str">
        <f t="shared" si="50"/>
        <v>OK</v>
      </c>
    </row>
    <row r="1035" spans="1:11">
      <c r="A1035" s="1" t="s">
        <v>5347</v>
      </c>
      <c r="B1035" s="1" t="s">
        <v>2847</v>
      </c>
      <c r="C1035" s="1" t="s">
        <v>1716</v>
      </c>
      <c r="D1035" s="1">
        <v>4</v>
      </c>
      <c r="E1035" s="1">
        <v>2999</v>
      </c>
      <c r="F1035" s="1">
        <v>1199.5999999999999</v>
      </c>
      <c r="G1035" s="1">
        <f t="shared" si="48"/>
        <v>10796.4</v>
      </c>
      <c r="H1035" s="1">
        <v>2406</v>
      </c>
      <c r="I1035" s="1">
        <f t="shared" si="49"/>
        <v>1172.3999999999996</v>
      </c>
      <c r="J1035" t="str">
        <f>IF(AND(COUNTIF(Products!A:A,C1035)=1,E1035=VLOOKUP(C1035,Products!A:G,6,FALSE),H1035=VLOOKUP(C1035,Products!A:G,7,FALSE)),"OK","ERROR")</f>
        <v>OK</v>
      </c>
      <c r="K1035" t="str">
        <f t="shared" si="50"/>
        <v>OK</v>
      </c>
    </row>
    <row r="1036" spans="1:11">
      <c r="A1036" s="1" t="s">
        <v>5348</v>
      </c>
      <c r="B1036" s="1" t="s">
        <v>2848</v>
      </c>
      <c r="C1036" s="1" t="s">
        <v>1683</v>
      </c>
      <c r="D1036" s="1">
        <v>1</v>
      </c>
      <c r="E1036" s="1">
        <v>999</v>
      </c>
      <c r="F1036" s="1">
        <v>99.9</v>
      </c>
      <c r="G1036" s="1">
        <f t="shared" si="48"/>
        <v>899.1</v>
      </c>
      <c r="H1036" s="1">
        <v>603</v>
      </c>
      <c r="I1036" s="1">
        <f t="shared" si="49"/>
        <v>296.10000000000002</v>
      </c>
      <c r="J1036" t="str">
        <f>IF(AND(COUNTIF(Products!A:A,C1036)=1,E1036=VLOOKUP(C1036,Products!A:G,6,FALSE),H1036=VLOOKUP(C1036,Products!A:G,7,FALSE)),"OK","ERROR")</f>
        <v>OK</v>
      </c>
      <c r="K1036" t="str">
        <f t="shared" si="50"/>
        <v>OK</v>
      </c>
    </row>
    <row r="1037" spans="1:11">
      <c r="A1037" s="1" t="s">
        <v>5349</v>
      </c>
      <c r="B1037" s="1" t="s">
        <v>2849</v>
      </c>
      <c r="C1037" s="1" t="s">
        <v>1726</v>
      </c>
      <c r="D1037" s="1">
        <v>1</v>
      </c>
      <c r="E1037" s="1">
        <v>599</v>
      </c>
      <c r="F1037" s="1">
        <v>0</v>
      </c>
      <c r="G1037" s="1">
        <f t="shared" si="48"/>
        <v>599</v>
      </c>
      <c r="H1037" s="1">
        <v>358</v>
      </c>
      <c r="I1037" s="1">
        <f t="shared" si="49"/>
        <v>241</v>
      </c>
      <c r="J1037" t="str">
        <f>IF(AND(COUNTIF(Products!A:A,C1037)=1,E1037=VLOOKUP(C1037,Products!A:G,6,FALSE),H1037=VLOOKUP(C1037,Products!A:G,7,FALSE)),"OK","ERROR")</f>
        <v>OK</v>
      </c>
      <c r="K1037" t="str">
        <f t="shared" si="50"/>
        <v>OK</v>
      </c>
    </row>
    <row r="1038" spans="1:11">
      <c r="A1038" s="1" t="s">
        <v>5350</v>
      </c>
      <c r="B1038" s="1" t="s">
        <v>2850</v>
      </c>
      <c r="C1038" s="1" t="s">
        <v>1688</v>
      </c>
      <c r="D1038" s="1">
        <v>1</v>
      </c>
      <c r="E1038" s="1">
        <v>999</v>
      </c>
      <c r="F1038" s="1">
        <v>49.95</v>
      </c>
      <c r="G1038" s="1">
        <f t="shared" si="48"/>
        <v>949.05</v>
      </c>
      <c r="H1038" s="1">
        <v>813</v>
      </c>
      <c r="I1038" s="1">
        <f t="shared" si="49"/>
        <v>136.04999999999995</v>
      </c>
      <c r="J1038" t="str">
        <f>IF(AND(COUNTIF(Products!A:A,C1038)=1,E1038=VLOOKUP(C1038,Products!A:G,6,FALSE),H1038=VLOOKUP(C1038,Products!A:G,7,FALSE)),"OK","ERROR")</f>
        <v>OK</v>
      </c>
      <c r="K1038" t="str">
        <f t="shared" si="50"/>
        <v>OK</v>
      </c>
    </row>
    <row r="1039" spans="1:11">
      <c r="A1039" s="1" t="s">
        <v>5351</v>
      </c>
      <c r="B1039" s="1" t="s">
        <v>2851</v>
      </c>
      <c r="C1039" s="1" t="s">
        <v>1731</v>
      </c>
      <c r="D1039" s="1">
        <v>2</v>
      </c>
      <c r="E1039" s="1">
        <v>1999</v>
      </c>
      <c r="F1039" s="1">
        <v>399.8</v>
      </c>
      <c r="G1039" s="1">
        <f t="shared" si="48"/>
        <v>3598.2</v>
      </c>
      <c r="H1039" s="1">
        <v>1547</v>
      </c>
      <c r="I1039" s="1">
        <f t="shared" si="49"/>
        <v>504.19999999999982</v>
      </c>
      <c r="J1039" t="str">
        <f>IF(AND(COUNTIF(Products!A:A,C1039)=1,E1039=VLOOKUP(C1039,Products!A:G,6,FALSE),H1039=VLOOKUP(C1039,Products!A:G,7,FALSE)),"OK","ERROR")</f>
        <v>OK</v>
      </c>
      <c r="K1039" t="str">
        <f t="shared" si="50"/>
        <v>OK</v>
      </c>
    </row>
    <row r="1040" spans="1:11">
      <c r="A1040" s="1" t="s">
        <v>5352</v>
      </c>
      <c r="B1040" s="1" t="s">
        <v>2852</v>
      </c>
      <c r="C1040" s="1" t="s">
        <v>1752</v>
      </c>
      <c r="D1040" s="1">
        <v>2</v>
      </c>
      <c r="E1040" s="1">
        <v>2999</v>
      </c>
      <c r="F1040" s="1">
        <v>299.89999999999998</v>
      </c>
      <c r="G1040" s="1">
        <f t="shared" si="48"/>
        <v>5698.1</v>
      </c>
      <c r="H1040" s="1">
        <v>1877</v>
      </c>
      <c r="I1040" s="1">
        <f t="shared" si="49"/>
        <v>1944.1000000000004</v>
      </c>
      <c r="J1040" t="str">
        <f>IF(AND(COUNTIF(Products!A:A,C1040)=1,E1040=VLOOKUP(C1040,Products!A:G,6,FALSE),H1040=VLOOKUP(C1040,Products!A:G,7,FALSE)),"OK","ERROR")</f>
        <v>OK</v>
      </c>
      <c r="K1040" t="str">
        <f t="shared" si="50"/>
        <v>OK</v>
      </c>
    </row>
    <row r="1041" spans="1:11">
      <c r="A1041" s="1" t="s">
        <v>5353</v>
      </c>
      <c r="B1041" s="1" t="s">
        <v>2853</v>
      </c>
      <c r="C1041" s="1" t="s">
        <v>1759</v>
      </c>
      <c r="D1041" s="1">
        <v>1</v>
      </c>
      <c r="E1041" s="1">
        <v>2499</v>
      </c>
      <c r="F1041" s="1">
        <v>124.95</v>
      </c>
      <c r="G1041" s="1">
        <f t="shared" si="48"/>
        <v>2374.0500000000002</v>
      </c>
      <c r="H1041" s="1">
        <v>1430</v>
      </c>
      <c r="I1041" s="1">
        <f t="shared" si="49"/>
        <v>944.05000000000018</v>
      </c>
      <c r="J1041" t="str">
        <f>IF(AND(COUNTIF(Products!A:A,C1041)=1,E1041=VLOOKUP(C1041,Products!A:G,6,FALSE),H1041=VLOOKUP(C1041,Products!A:G,7,FALSE)),"OK","ERROR")</f>
        <v>OK</v>
      </c>
      <c r="K1041" t="str">
        <f t="shared" si="50"/>
        <v>OK</v>
      </c>
    </row>
    <row r="1042" spans="1:11">
      <c r="A1042" s="1" t="s">
        <v>5354</v>
      </c>
      <c r="B1042" s="1" t="s">
        <v>2854</v>
      </c>
      <c r="C1042" s="1" t="s">
        <v>1711</v>
      </c>
      <c r="D1042" s="1">
        <v>2</v>
      </c>
      <c r="E1042" s="1">
        <v>1599</v>
      </c>
      <c r="F1042" s="1">
        <v>799.5</v>
      </c>
      <c r="G1042" s="1">
        <f t="shared" si="48"/>
        <v>2398.5</v>
      </c>
      <c r="H1042" s="1">
        <v>1180</v>
      </c>
      <c r="I1042" s="1">
        <f t="shared" si="49"/>
        <v>38.5</v>
      </c>
      <c r="J1042" t="str">
        <f>IF(AND(COUNTIF(Products!A:A,C1042)=1,E1042=VLOOKUP(C1042,Products!A:G,6,FALSE),H1042=VLOOKUP(C1042,Products!A:G,7,FALSE)),"OK","ERROR")</f>
        <v>OK</v>
      </c>
      <c r="K1042" t="str">
        <f t="shared" si="50"/>
        <v>OK</v>
      </c>
    </row>
    <row r="1043" spans="1:11">
      <c r="A1043" s="1" t="s">
        <v>5355</v>
      </c>
      <c r="B1043" s="1" t="s">
        <v>2855</v>
      </c>
      <c r="C1043" s="1" t="s">
        <v>1692</v>
      </c>
      <c r="D1043" s="1">
        <v>3</v>
      </c>
      <c r="E1043" s="1">
        <v>499</v>
      </c>
      <c r="F1043" s="1">
        <v>0</v>
      </c>
      <c r="G1043" s="1">
        <f t="shared" si="48"/>
        <v>1497</v>
      </c>
      <c r="H1043" s="1">
        <v>403</v>
      </c>
      <c r="I1043" s="1">
        <f t="shared" si="49"/>
        <v>288</v>
      </c>
      <c r="J1043" t="str">
        <f>IF(AND(COUNTIF(Products!A:A,C1043)=1,E1043=VLOOKUP(C1043,Products!A:G,6,FALSE),H1043=VLOOKUP(C1043,Products!A:G,7,FALSE)),"OK","ERROR")</f>
        <v>OK</v>
      </c>
      <c r="K1043" t="str">
        <f t="shared" si="50"/>
        <v>OK</v>
      </c>
    </row>
    <row r="1044" spans="1:11">
      <c r="A1044" s="1" t="s">
        <v>5356</v>
      </c>
      <c r="B1044" s="1" t="s">
        <v>2856</v>
      </c>
      <c r="C1044" s="1" t="s">
        <v>1740</v>
      </c>
      <c r="D1044" s="1">
        <v>4</v>
      </c>
      <c r="E1044" s="1">
        <v>4999</v>
      </c>
      <c r="F1044" s="1">
        <v>2999.4</v>
      </c>
      <c r="G1044" s="1">
        <f t="shared" si="48"/>
        <v>16996.599999999999</v>
      </c>
      <c r="H1044" s="1">
        <v>2912</v>
      </c>
      <c r="I1044" s="1">
        <f t="shared" si="49"/>
        <v>5348.5999999999985</v>
      </c>
      <c r="J1044" t="str">
        <f>IF(AND(COUNTIF(Products!A:A,C1044)=1,E1044=VLOOKUP(C1044,Products!A:G,6,FALSE),H1044=VLOOKUP(C1044,Products!A:G,7,FALSE)),"OK","ERROR")</f>
        <v>OK</v>
      </c>
      <c r="K1044" t="str">
        <f t="shared" si="50"/>
        <v>OK</v>
      </c>
    </row>
    <row r="1045" spans="1:11">
      <c r="A1045" s="1" t="s">
        <v>5357</v>
      </c>
      <c r="B1045" s="1" t="s">
        <v>2857</v>
      </c>
      <c r="C1045" s="1" t="s">
        <v>1790</v>
      </c>
      <c r="D1045" s="1">
        <v>1</v>
      </c>
      <c r="E1045" s="1">
        <v>999</v>
      </c>
      <c r="F1045" s="1">
        <v>0</v>
      </c>
      <c r="G1045" s="1">
        <f t="shared" si="48"/>
        <v>999</v>
      </c>
      <c r="H1045" s="1">
        <v>629</v>
      </c>
      <c r="I1045" s="1">
        <f t="shared" si="49"/>
        <v>370</v>
      </c>
      <c r="J1045" t="str">
        <f>IF(AND(COUNTIF(Products!A:A,C1045)=1,E1045=VLOOKUP(C1045,Products!A:G,6,FALSE),H1045=VLOOKUP(C1045,Products!A:G,7,FALSE)),"OK","ERROR")</f>
        <v>OK</v>
      </c>
      <c r="K1045" t="str">
        <f t="shared" si="50"/>
        <v>OK</v>
      </c>
    </row>
    <row r="1046" spans="1:11">
      <c r="A1046" s="1" t="s">
        <v>5358</v>
      </c>
      <c r="B1046" s="1" t="s">
        <v>2858</v>
      </c>
      <c r="C1046" s="1" t="s">
        <v>1773</v>
      </c>
      <c r="D1046" s="1">
        <v>4</v>
      </c>
      <c r="E1046" s="1">
        <v>6999</v>
      </c>
      <c r="F1046" s="1">
        <v>2799.6</v>
      </c>
      <c r="G1046" s="1">
        <f t="shared" si="48"/>
        <v>25196.400000000001</v>
      </c>
      <c r="H1046" s="1">
        <v>4949</v>
      </c>
      <c r="I1046" s="1">
        <f t="shared" si="49"/>
        <v>5400.4000000000015</v>
      </c>
      <c r="J1046" t="str">
        <f>IF(AND(COUNTIF(Products!A:A,C1046)=1,E1046=VLOOKUP(C1046,Products!A:G,6,FALSE),H1046=VLOOKUP(C1046,Products!A:G,7,FALSE)),"OK","ERROR")</f>
        <v>OK</v>
      </c>
      <c r="K1046" t="str">
        <f t="shared" si="50"/>
        <v>OK</v>
      </c>
    </row>
    <row r="1047" spans="1:11">
      <c r="A1047" s="1" t="s">
        <v>5359</v>
      </c>
      <c r="B1047" s="1" t="s">
        <v>2859</v>
      </c>
      <c r="C1047" s="1" t="s">
        <v>1782</v>
      </c>
      <c r="D1047" s="1">
        <v>1</v>
      </c>
      <c r="E1047" s="1">
        <v>6999</v>
      </c>
      <c r="F1047" s="1">
        <v>0</v>
      </c>
      <c r="G1047" s="1">
        <f t="shared" si="48"/>
        <v>6999</v>
      </c>
      <c r="H1047" s="1">
        <v>4782</v>
      </c>
      <c r="I1047" s="1">
        <f t="shared" si="49"/>
        <v>2217</v>
      </c>
      <c r="J1047" t="str">
        <f>IF(AND(COUNTIF(Products!A:A,C1047)=1,E1047=VLOOKUP(C1047,Products!A:G,6,FALSE),H1047=VLOOKUP(C1047,Products!A:G,7,FALSE)),"OK","ERROR")</f>
        <v>OK</v>
      </c>
      <c r="K1047" t="str">
        <f t="shared" si="50"/>
        <v>OK</v>
      </c>
    </row>
    <row r="1048" spans="1:11">
      <c r="A1048" s="1" t="s">
        <v>5360</v>
      </c>
      <c r="B1048" s="1" t="s">
        <v>2860</v>
      </c>
      <c r="C1048" s="1" t="s">
        <v>1759</v>
      </c>
      <c r="D1048" s="1">
        <v>3</v>
      </c>
      <c r="E1048" s="1">
        <v>2499</v>
      </c>
      <c r="F1048" s="1">
        <v>374.85</v>
      </c>
      <c r="G1048" s="1">
        <f t="shared" si="48"/>
        <v>7122.15</v>
      </c>
      <c r="H1048" s="1">
        <v>1430</v>
      </c>
      <c r="I1048" s="1">
        <f t="shared" si="49"/>
        <v>2832.1499999999996</v>
      </c>
      <c r="J1048" t="str">
        <f>IF(AND(COUNTIF(Products!A:A,C1048)=1,E1048=VLOOKUP(C1048,Products!A:G,6,FALSE),H1048=VLOOKUP(C1048,Products!A:G,7,FALSE)),"OK","ERROR")</f>
        <v>OK</v>
      </c>
      <c r="K1048" t="str">
        <f t="shared" si="50"/>
        <v>OK</v>
      </c>
    </row>
    <row r="1049" spans="1:11">
      <c r="A1049" s="1" t="s">
        <v>5361</v>
      </c>
      <c r="B1049" s="1" t="s">
        <v>2861</v>
      </c>
      <c r="C1049" s="1" t="s">
        <v>1768</v>
      </c>
      <c r="D1049" s="1">
        <v>4</v>
      </c>
      <c r="E1049" s="1">
        <v>399</v>
      </c>
      <c r="F1049" s="1">
        <v>159.6</v>
      </c>
      <c r="G1049" s="1">
        <f t="shared" si="48"/>
        <v>1436.4</v>
      </c>
      <c r="H1049" s="1">
        <v>322</v>
      </c>
      <c r="I1049" s="1">
        <f t="shared" si="49"/>
        <v>148.40000000000009</v>
      </c>
      <c r="J1049" t="str">
        <f>IF(AND(COUNTIF(Products!A:A,C1049)=1,E1049=VLOOKUP(C1049,Products!A:G,6,FALSE),H1049=VLOOKUP(C1049,Products!A:G,7,FALSE)),"OK","ERROR")</f>
        <v>OK</v>
      </c>
      <c r="K1049" t="str">
        <f t="shared" si="50"/>
        <v>OK</v>
      </c>
    </row>
    <row r="1050" spans="1:11">
      <c r="A1050" s="1" t="s">
        <v>5362</v>
      </c>
      <c r="B1050" s="1" t="s">
        <v>2862</v>
      </c>
      <c r="C1050" s="1" t="s">
        <v>1719</v>
      </c>
      <c r="D1050" s="1">
        <v>1</v>
      </c>
      <c r="E1050" s="1">
        <v>399</v>
      </c>
      <c r="F1050" s="1">
        <v>59.85</v>
      </c>
      <c r="G1050" s="1">
        <f t="shared" si="48"/>
        <v>339.15</v>
      </c>
      <c r="H1050" s="1">
        <v>248</v>
      </c>
      <c r="I1050" s="1">
        <f t="shared" si="49"/>
        <v>91.149999999999977</v>
      </c>
      <c r="J1050" t="str">
        <f>IF(AND(COUNTIF(Products!A:A,C1050)=1,E1050=VLOOKUP(C1050,Products!A:G,6,FALSE),H1050=VLOOKUP(C1050,Products!A:G,7,FALSE)),"OK","ERROR")</f>
        <v>OK</v>
      </c>
      <c r="K1050" t="str">
        <f t="shared" si="50"/>
        <v>OK</v>
      </c>
    </row>
    <row r="1051" spans="1:11">
      <c r="A1051" s="1" t="s">
        <v>5363</v>
      </c>
      <c r="B1051" s="1" t="s">
        <v>2863</v>
      </c>
      <c r="C1051" s="1" t="s">
        <v>1681</v>
      </c>
      <c r="D1051" s="1">
        <v>2</v>
      </c>
      <c r="E1051" s="1">
        <v>799</v>
      </c>
      <c r="F1051" s="1">
        <v>0</v>
      </c>
      <c r="G1051" s="1">
        <f t="shared" si="48"/>
        <v>1598</v>
      </c>
      <c r="H1051" s="1">
        <v>645</v>
      </c>
      <c r="I1051" s="1">
        <f t="shared" si="49"/>
        <v>308</v>
      </c>
      <c r="J1051" t="str">
        <f>IF(AND(COUNTIF(Products!A:A,C1051)=1,E1051=VLOOKUP(C1051,Products!A:G,6,FALSE),H1051=VLOOKUP(C1051,Products!A:G,7,FALSE)),"OK","ERROR")</f>
        <v>OK</v>
      </c>
      <c r="K1051" t="str">
        <f t="shared" si="50"/>
        <v>OK</v>
      </c>
    </row>
    <row r="1052" spans="1:11">
      <c r="A1052" s="1" t="s">
        <v>5364</v>
      </c>
      <c r="B1052" s="1" t="s">
        <v>2864</v>
      </c>
      <c r="C1052" s="1" t="s">
        <v>1730</v>
      </c>
      <c r="D1052" s="1">
        <v>3</v>
      </c>
      <c r="E1052" s="1">
        <v>1999</v>
      </c>
      <c r="F1052" s="1">
        <v>599.70000000000005</v>
      </c>
      <c r="G1052" s="1">
        <f t="shared" si="48"/>
        <v>5397.3</v>
      </c>
      <c r="H1052" s="1">
        <v>1398</v>
      </c>
      <c r="I1052" s="1">
        <f t="shared" si="49"/>
        <v>1203.3000000000002</v>
      </c>
      <c r="J1052" t="str">
        <f>IF(AND(COUNTIF(Products!A:A,C1052)=1,E1052=VLOOKUP(C1052,Products!A:G,6,FALSE),H1052=VLOOKUP(C1052,Products!A:G,7,FALSE)),"OK","ERROR")</f>
        <v>OK</v>
      </c>
      <c r="K1052" t="str">
        <f t="shared" si="50"/>
        <v>OK</v>
      </c>
    </row>
    <row r="1053" spans="1:11">
      <c r="A1053" s="1" t="s">
        <v>5365</v>
      </c>
      <c r="B1053" s="1" t="s">
        <v>2865</v>
      </c>
      <c r="C1053" s="1" t="s">
        <v>1726</v>
      </c>
      <c r="D1053" s="1">
        <v>1</v>
      </c>
      <c r="E1053" s="1">
        <v>599</v>
      </c>
      <c r="F1053" s="1">
        <v>89.85</v>
      </c>
      <c r="G1053" s="1">
        <f t="shared" si="48"/>
        <v>509.15</v>
      </c>
      <c r="H1053" s="1">
        <v>358</v>
      </c>
      <c r="I1053" s="1">
        <f t="shared" si="49"/>
        <v>151.14999999999998</v>
      </c>
      <c r="J1053" t="str">
        <f>IF(AND(COUNTIF(Products!A:A,C1053)=1,E1053=VLOOKUP(C1053,Products!A:G,6,FALSE),H1053=VLOOKUP(C1053,Products!A:G,7,FALSE)),"OK","ERROR")</f>
        <v>OK</v>
      </c>
      <c r="K1053" t="str">
        <f t="shared" si="50"/>
        <v>OK</v>
      </c>
    </row>
    <row r="1054" spans="1:11">
      <c r="A1054" s="1" t="s">
        <v>5366</v>
      </c>
      <c r="B1054" s="1" t="s">
        <v>2866</v>
      </c>
      <c r="C1054" s="1" t="s">
        <v>1787</v>
      </c>
      <c r="D1054" s="1">
        <v>3</v>
      </c>
      <c r="E1054" s="1">
        <v>8999</v>
      </c>
      <c r="F1054" s="1">
        <v>1349.85</v>
      </c>
      <c r="G1054" s="1">
        <f t="shared" si="48"/>
        <v>25647.15</v>
      </c>
      <c r="H1054" s="1">
        <v>5811</v>
      </c>
      <c r="I1054" s="1">
        <f t="shared" si="49"/>
        <v>8214.1500000000015</v>
      </c>
      <c r="J1054" t="str">
        <f>IF(AND(COUNTIF(Products!A:A,C1054)=1,E1054=VLOOKUP(C1054,Products!A:G,6,FALSE),H1054=VLOOKUP(C1054,Products!A:G,7,FALSE)),"OK","ERROR")</f>
        <v>OK</v>
      </c>
      <c r="K1054" t="str">
        <f t="shared" si="50"/>
        <v>OK</v>
      </c>
    </row>
    <row r="1055" spans="1:11">
      <c r="A1055" s="1" t="s">
        <v>5367</v>
      </c>
      <c r="B1055" s="1" t="s">
        <v>2867</v>
      </c>
      <c r="C1055" s="1" t="s">
        <v>1664</v>
      </c>
      <c r="D1055" s="1">
        <v>1</v>
      </c>
      <c r="E1055" s="1">
        <v>999</v>
      </c>
      <c r="F1055" s="1">
        <v>99.9</v>
      </c>
      <c r="G1055" s="1">
        <f t="shared" si="48"/>
        <v>899.1</v>
      </c>
      <c r="H1055" s="1">
        <v>590</v>
      </c>
      <c r="I1055" s="1">
        <f t="shared" si="49"/>
        <v>309.10000000000002</v>
      </c>
      <c r="J1055" t="str">
        <f>IF(AND(COUNTIF(Products!A:A,C1055)=1,E1055=VLOOKUP(C1055,Products!A:G,6,FALSE),H1055=VLOOKUP(C1055,Products!A:G,7,FALSE)),"OK","ERROR")</f>
        <v>OK</v>
      </c>
      <c r="K1055" t="str">
        <f t="shared" si="50"/>
        <v>OK</v>
      </c>
    </row>
    <row r="1056" spans="1:11">
      <c r="A1056" s="1" t="s">
        <v>5368</v>
      </c>
      <c r="B1056" s="1" t="s">
        <v>2868</v>
      </c>
      <c r="C1056" s="1" t="s">
        <v>1745</v>
      </c>
      <c r="D1056" s="1">
        <v>1</v>
      </c>
      <c r="E1056" s="1">
        <v>599</v>
      </c>
      <c r="F1056" s="1">
        <v>89.85</v>
      </c>
      <c r="G1056" s="1">
        <f t="shared" si="48"/>
        <v>509.15</v>
      </c>
      <c r="H1056" s="1">
        <v>464</v>
      </c>
      <c r="I1056" s="1">
        <f t="shared" si="49"/>
        <v>45.149999999999977</v>
      </c>
      <c r="J1056" t="str">
        <f>IF(AND(COUNTIF(Products!A:A,C1056)=1,E1056=VLOOKUP(C1056,Products!A:G,6,FALSE),H1056=VLOOKUP(C1056,Products!A:G,7,FALSE)),"OK","ERROR")</f>
        <v>OK</v>
      </c>
      <c r="K1056" t="str">
        <f t="shared" si="50"/>
        <v>OK</v>
      </c>
    </row>
    <row r="1057" spans="1:11">
      <c r="A1057" s="1" t="s">
        <v>5369</v>
      </c>
      <c r="B1057" s="1" t="s">
        <v>2869</v>
      </c>
      <c r="C1057" s="1" t="s">
        <v>1678</v>
      </c>
      <c r="D1057" s="1">
        <v>1</v>
      </c>
      <c r="E1057" s="1">
        <v>4999</v>
      </c>
      <c r="F1057" s="1">
        <v>0</v>
      </c>
      <c r="G1057" s="1">
        <f t="shared" si="48"/>
        <v>4999</v>
      </c>
      <c r="H1057" s="1">
        <v>2853</v>
      </c>
      <c r="I1057" s="1">
        <f t="shared" si="49"/>
        <v>2146</v>
      </c>
      <c r="J1057" t="str">
        <f>IF(AND(COUNTIF(Products!A:A,C1057)=1,E1057=VLOOKUP(C1057,Products!A:G,6,FALSE),H1057=VLOOKUP(C1057,Products!A:G,7,FALSE)),"OK","ERROR")</f>
        <v>OK</v>
      </c>
      <c r="K1057" t="str">
        <f t="shared" si="50"/>
        <v>OK</v>
      </c>
    </row>
    <row r="1058" spans="1:11">
      <c r="A1058" s="1" t="s">
        <v>5370</v>
      </c>
      <c r="B1058" s="1" t="s">
        <v>2870</v>
      </c>
      <c r="C1058" s="1" t="s">
        <v>1740</v>
      </c>
      <c r="D1058" s="1">
        <v>3</v>
      </c>
      <c r="E1058" s="1">
        <v>4999</v>
      </c>
      <c r="F1058" s="1">
        <v>2249.5500000000002</v>
      </c>
      <c r="G1058" s="1">
        <f t="shared" si="48"/>
        <v>12747.45</v>
      </c>
      <c r="H1058" s="1">
        <v>2912</v>
      </c>
      <c r="I1058" s="1">
        <f t="shared" si="49"/>
        <v>4011.4500000000007</v>
      </c>
      <c r="J1058" t="str">
        <f>IF(AND(COUNTIF(Products!A:A,C1058)=1,E1058=VLOOKUP(C1058,Products!A:G,6,FALSE),H1058=VLOOKUP(C1058,Products!A:G,7,FALSE)),"OK","ERROR")</f>
        <v>OK</v>
      </c>
      <c r="K1058" t="str">
        <f t="shared" si="50"/>
        <v>OK</v>
      </c>
    </row>
    <row r="1059" spans="1:11">
      <c r="A1059" s="1" t="s">
        <v>5371</v>
      </c>
      <c r="B1059" s="1" t="s">
        <v>2871</v>
      </c>
      <c r="C1059" s="1" t="s">
        <v>1795</v>
      </c>
      <c r="D1059" s="1">
        <v>1</v>
      </c>
      <c r="E1059" s="1">
        <v>499</v>
      </c>
      <c r="F1059" s="1">
        <v>0</v>
      </c>
      <c r="G1059" s="1">
        <f t="shared" si="48"/>
        <v>499</v>
      </c>
      <c r="H1059" s="1">
        <v>324</v>
      </c>
      <c r="I1059" s="1">
        <f t="shared" si="49"/>
        <v>175</v>
      </c>
      <c r="J1059" t="str">
        <f>IF(AND(COUNTIF(Products!A:A,C1059)=1,E1059=VLOOKUP(C1059,Products!A:G,6,FALSE),H1059=VLOOKUP(C1059,Products!A:G,7,FALSE)),"OK","ERROR")</f>
        <v>OK</v>
      </c>
      <c r="K1059" t="str">
        <f t="shared" si="50"/>
        <v>OK</v>
      </c>
    </row>
    <row r="1060" spans="1:11">
      <c r="A1060" s="1" t="s">
        <v>5372</v>
      </c>
      <c r="B1060" s="1" t="s">
        <v>2872</v>
      </c>
      <c r="C1060" s="1" t="s">
        <v>1772</v>
      </c>
      <c r="D1060" s="1">
        <v>1</v>
      </c>
      <c r="E1060" s="1">
        <v>1999</v>
      </c>
      <c r="F1060" s="1">
        <v>199.9</v>
      </c>
      <c r="G1060" s="1">
        <f t="shared" si="48"/>
        <v>1799.1</v>
      </c>
      <c r="H1060" s="1">
        <v>1506</v>
      </c>
      <c r="I1060" s="1">
        <f t="shared" si="49"/>
        <v>293.09999999999991</v>
      </c>
      <c r="J1060" t="str">
        <f>IF(AND(COUNTIF(Products!A:A,C1060)=1,E1060=VLOOKUP(C1060,Products!A:G,6,FALSE),H1060=VLOOKUP(C1060,Products!A:G,7,FALSE)),"OK","ERROR")</f>
        <v>OK</v>
      </c>
      <c r="K1060" t="str">
        <f t="shared" si="50"/>
        <v>OK</v>
      </c>
    </row>
    <row r="1061" spans="1:11">
      <c r="A1061" s="1" t="s">
        <v>5373</v>
      </c>
      <c r="B1061" s="1" t="s">
        <v>2873</v>
      </c>
      <c r="C1061" s="1" t="s">
        <v>1702</v>
      </c>
      <c r="D1061" s="1">
        <v>2</v>
      </c>
      <c r="E1061" s="1">
        <v>4999</v>
      </c>
      <c r="F1061" s="1">
        <v>499.9</v>
      </c>
      <c r="G1061" s="1">
        <f t="shared" si="48"/>
        <v>9498.1</v>
      </c>
      <c r="H1061" s="1">
        <v>3572</v>
      </c>
      <c r="I1061" s="1">
        <f t="shared" si="49"/>
        <v>2354.1000000000004</v>
      </c>
      <c r="J1061" t="str">
        <f>IF(AND(COUNTIF(Products!A:A,C1061)=1,E1061=VLOOKUP(C1061,Products!A:G,6,FALSE),H1061=VLOOKUP(C1061,Products!A:G,7,FALSE)),"OK","ERROR")</f>
        <v>OK</v>
      </c>
      <c r="K1061" t="str">
        <f t="shared" si="50"/>
        <v>OK</v>
      </c>
    </row>
    <row r="1062" spans="1:11">
      <c r="A1062" s="1" t="s">
        <v>5374</v>
      </c>
      <c r="B1062" s="1" t="s">
        <v>2874</v>
      </c>
      <c r="C1062" s="1" t="s">
        <v>1733</v>
      </c>
      <c r="D1062" s="1">
        <v>1</v>
      </c>
      <c r="E1062" s="1">
        <v>799</v>
      </c>
      <c r="F1062" s="1">
        <v>79.900000000000006</v>
      </c>
      <c r="G1062" s="1">
        <f t="shared" si="48"/>
        <v>719.1</v>
      </c>
      <c r="H1062" s="1">
        <v>538</v>
      </c>
      <c r="I1062" s="1">
        <f t="shared" si="49"/>
        <v>181.10000000000002</v>
      </c>
      <c r="J1062" t="str">
        <f>IF(AND(COUNTIF(Products!A:A,C1062)=1,E1062=VLOOKUP(C1062,Products!A:G,6,FALSE),H1062=VLOOKUP(C1062,Products!A:G,7,FALSE)),"OK","ERROR")</f>
        <v>OK</v>
      </c>
      <c r="K1062" t="str">
        <f t="shared" si="50"/>
        <v>OK</v>
      </c>
    </row>
    <row r="1063" spans="1:11">
      <c r="A1063" s="1" t="s">
        <v>5375</v>
      </c>
      <c r="B1063" s="1" t="s">
        <v>2875</v>
      </c>
      <c r="C1063" s="1" t="s">
        <v>1752</v>
      </c>
      <c r="D1063" s="1">
        <v>1</v>
      </c>
      <c r="E1063" s="1">
        <v>2999</v>
      </c>
      <c r="F1063" s="1">
        <v>149.94999999999999</v>
      </c>
      <c r="G1063" s="1">
        <f t="shared" si="48"/>
        <v>2849.05</v>
      </c>
      <c r="H1063" s="1">
        <v>1877</v>
      </c>
      <c r="I1063" s="1">
        <f t="shared" si="49"/>
        <v>972.05000000000018</v>
      </c>
      <c r="J1063" t="str">
        <f>IF(AND(COUNTIF(Products!A:A,C1063)=1,E1063=VLOOKUP(C1063,Products!A:G,6,FALSE),H1063=VLOOKUP(C1063,Products!A:G,7,FALSE)),"OK","ERROR")</f>
        <v>OK</v>
      </c>
      <c r="K1063" t="str">
        <f t="shared" si="50"/>
        <v>OK</v>
      </c>
    </row>
    <row r="1064" spans="1:11">
      <c r="A1064" s="1" t="s">
        <v>5376</v>
      </c>
      <c r="B1064" s="1" t="s">
        <v>2876</v>
      </c>
      <c r="C1064" s="1" t="s">
        <v>1793</v>
      </c>
      <c r="D1064" s="1">
        <v>2</v>
      </c>
      <c r="E1064" s="1">
        <v>299</v>
      </c>
      <c r="F1064" s="1">
        <v>0</v>
      </c>
      <c r="G1064" s="1">
        <f t="shared" si="48"/>
        <v>598</v>
      </c>
      <c r="H1064" s="1">
        <v>221</v>
      </c>
      <c r="I1064" s="1">
        <f t="shared" si="49"/>
        <v>156</v>
      </c>
      <c r="J1064" t="str">
        <f>IF(AND(COUNTIF(Products!A:A,C1064)=1,E1064=VLOOKUP(C1064,Products!A:G,6,FALSE),H1064=VLOOKUP(C1064,Products!A:G,7,FALSE)),"OK","ERROR")</f>
        <v>OK</v>
      </c>
      <c r="K1064" t="str">
        <f t="shared" si="50"/>
        <v>OK</v>
      </c>
    </row>
    <row r="1065" spans="1:11">
      <c r="A1065" s="1" t="s">
        <v>5377</v>
      </c>
      <c r="B1065" s="1" t="s">
        <v>2877</v>
      </c>
      <c r="C1065" s="1" t="s">
        <v>1676</v>
      </c>
      <c r="D1065" s="1">
        <v>2</v>
      </c>
      <c r="E1065" s="1">
        <v>299</v>
      </c>
      <c r="F1065" s="1">
        <v>89.7</v>
      </c>
      <c r="G1065" s="1">
        <f t="shared" si="48"/>
        <v>508.3</v>
      </c>
      <c r="H1065" s="1">
        <v>197</v>
      </c>
      <c r="I1065" s="1">
        <f t="shared" si="49"/>
        <v>114.30000000000001</v>
      </c>
      <c r="J1065" t="str">
        <f>IF(AND(COUNTIF(Products!A:A,C1065)=1,E1065=VLOOKUP(C1065,Products!A:G,6,FALSE),H1065=VLOOKUP(C1065,Products!A:G,7,FALSE)),"OK","ERROR")</f>
        <v>OK</v>
      </c>
      <c r="K1065" t="str">
        <f t="shared" si="50"/>
        <v>OK</v>
      </c>
    </row>
    <row r="1066" spans="1:11">
      <c r="A1066" s="1" t="s">
        <v>5378</v>
      </c>
      <c r="B1066" s="1" t="s">
        <v>2878</v>
      </c>
      <c r="C1066" s="1" t="s">
        <v>1674</v>
      </c>
      <c r="D1066" s="1">
        <v>1</v>
      </c>
      <c r="E1066" s="1">
        <v>599</v>
      </c>
      <c r="F1066" s="1">
        <v>89.85</v>
      </c>
      <c r="G1066" s="1">
        <f t="shared" si="48"/>
        <v>509.15</v>
      </c>
      <c r="H1066" s="1">
        <v>470</v>
      </c>
      <c r="I1066" s="1">
        <f t="shared" si="49"/>
        <v>39.149999999999977</v>
      </c>
      <c r="J1066" t="str">
        <f>IF(AND(COUNTIF(Products!A:A,C1066)=1,E1066=VLOOKUP(C1066,Products!A:G,6,FALSE),H1066=VLOOKUP(C1066,Products!A:G,7,FALSE)),"OK","ERROR")</f>
        <v>OK</v>
      </c>
      <c r="K1066" t="str">
        <f t="shared" si="50"/>
        <v>OK</v>
      </c>
    </row>
    <row r="1067" spans="1:11">
      <c r="A1067" s="1" t="s">
        <v>5379</v>
      </c>
      <c r="B1067" s="1" t="s">
        <v>2879</v>
      </c>
      <c r="C1067" s="1" t="s">
        <v>1678</v>
      </c>
      <c r="D1067" s="1">
        <v>1</v>
      </c>
      <c r="E1067" s="1">
        <v>4999</v>
      </c>
      <c r="F1067" s="1">
        <v>749.85</v>
      </c>
      <c r="G1067" s="1">
        <f t="shared" si="48"/>
        <v>4249.1499999999996</v>
      </c>
      <c r="H1067" s="1">
        <v>2853</v>
      </c>
      <c r="I1067" s="1">
        <f t="shared" si="49"/>
        <v>1396.1499999999996</v>
      </c>
      <c r="J1067" t="str">
        <f>IF(AND(COUNTIF(Products!A:A,C1067)=1,E1067=VLOOKUP(C1067,Products!A:G,6,FALSE),H1067=VLOOKUP(C1067,Products!A:G,7,FALSE)),"OK","ERROR")</f>
        <v>OK</v>
      </c>
      <c r="K1067" t="str">
        <f t="shared" si="50"/>
        <v>OK</v>
      </c>
    </row>
    <row r="1068" spans="1:11">
      <c r="A1068" s="1" t="s">
        <v>5380</v>
      </c>
      <c r="B1068" s="1" t="s">
        <v>2880</v>
      </c>
      <c r="C1068" s="1" t="s">
        <v>1700</v>
      </c>
      <c r="D1068" s="1">
        <v>3</v>
      </c>
      <c r="E1068" s="1">
        <v>8999</v>
      </c>
      <c r="F1068" s="1">
        <v>0</v>
      </c>
      <c r="G1068" s="1">
        <f t="shared" si="48"/>
        <v>26997</v>
      </c>
      <c r="H1068" s="1">
        <v>6419</v>
      </c>
      <c r="I1068" s="1">
        <f t="shared" si="49"/>
        <v>7740</v>
      </c>
      <c r="J1068" t="str">
        <f>IF(AND(COUNTIF(Products!A:A,C1068)=1,E1068=VLOOKUP(C1068,Products!A:G,6,FALSE),H1068=VLOOKUP(C1068,Products!A:G,7,FALSE)),"OK","ERROR")</f>
        <v>OK</v>
      </c>
      <c r="K1068" t="str">
        <f t="shared" si="50"/>
        <v>OK</v>
      </c>
    </row>
    <row r="1069" spans="1:11">
      <c r="A1069" s="1" t="s">
        <v>5381</v>
      </c>
      <c r="B1069" s="1" t="s">
        <v>2881</v>
      </c>
      <c r="C1069" s="1" t="s">
        <v>1693</v>
      </c>
      <c r="D1069" s="1">
        <v>1</v>
      </c>
      <c r="E1069" s="1">
        <v>499</v>
      </c>
      <c r="F1069" s="1">
        <v>49.9</v>
      </c>
      <c r="G1069" s="1">
        <f t="shared" si="48"/>
        <v>449.1</v>
      </c>
      <c r="H1069" s="1">
        <v>391</v>
      </c>
      <c r="I1069" s="1">
        <f t="shared" si="49"/>
        <v>58.100000000000023</v>
      </c>
      <c r="J1069" t="str">
        <f>IF(AND(COUNTIF(Products!A:A,C1069)=1,E1069=VLOOKUP(C1069,Products!A:G,6,FALSE),H1069=VLOOKUP(C1069,Products!A:G,7,FALSE)),"OK","ERROR")</f>
        <v>OK</v>
      </c>
      <c r="K1069" t="str">
        <f t="shared" si="50"/>
        <v>OK</v>
      </c>
    </row>
    <row r="1070" spans="1:11">
      <c r="A1070" s="1" t="s">
        <v>5382</v>
      </c>
      <c r="B1070" s="1" t="s">
        <v>2882</v>
      </c>
      <c r="C1070" s="1" t="s">
        <v>1692</v>
      </c>
      <c r="D1070" s="1">
        <v>3</v>
      </c>
      <c r="E1070" s="1">
        <v>499</v>
      </c>
      <c r="F1070" s="1">
        <v>149.69999999999999</v>
      </c>
      <c r="G1070" s="1">
        <f t="shared" si="48"/>
        <v>1347.3</v>
      </c>
      <c r="H1070" s="1">
        <v>403</v>
      </c>
      <c r="I1070" s="1">
        <f t="shared" si="49"/>
        <v>138.29999999999995</v>
      </c>
      <c r="J1070" t="str">
        <f>IF(AND(COUNTIF(Products!A:A,C1070)=1,E1070=VLOOKUP(C1070,Products!A:G,6,FALSE),H1070=VLOOKUP(C1070,Products!A:G,7,FALSE)),"OK","ERROR")</f>
        <v>OK</v>
      </c>
      <c r="K1070" t="str">
        <f t="shared" si="50"/>
        <v>OK</v>
      </c>
    </row>
    <row r="1071" spans="1:11">
      <c r="A1071" s="1" t="s">
        <v>5383</v>
      </c>
      <c r="B1071" s="1" t="s">
        <v>2883</v>
      </c>
      <c r="C1071" s="1" t="s">
        <v>1710</v>
      </c>
      <c r="D1071" s="1">
        <v>3</v>
      </c>
      <c r="E1071" s="1">
        <v>3999</v>
      </c>
      <c r="F1071" s="1">
        <v>2399.4</v>
      </c>
      <c r="G1071" s="1">
        <f t="shared" si="48"/>
        <v>9597.6</v>
      </c>
      <c r="H1071" s="1">
        <v>3007</v>
      </c>
      <c r="I1071" s="1">
        <f t="shared" si="49"/>
        <v>576.60000000000036</v>
      </c>
      <c r="J1071" t="str">
        <f>IF(AND(COUNTIF(Products!A:A,C1071)=1,E1071=VLOOKUP(C1071,Products!A:G,6,FALSE),H1071=VLOOKUP(C1071,Products!A:G,7,FALSE)),"OK","ERROR")</f>
        <v>OK</v>
      </c>
      <c r="K1071" t="str">
        <f t="shared" si="50"/>
        <v>OK</v>
      </c>
    </row>
    <row r="1072" spans="1:11">
      <c r="A1072" s="1" t="s">
        <v>5384</v>
      </c>
      <c r="B1072" s="1" t="s">
        <v>2884</v>
      </c>
      <c r="C1072" s="1" t="s">
        <v>1707</v>
      </c>
      <c r="D1072" s="1">
        <v>1</v>
      </c>
      <c r="E1072" s="1">
        <v>2499</v>
      </c>
      <c r="F1072" s="1">
        <v>0</v>
      </c>
      <c r="G1072" s="1">
        <f t="shared" si="48"/>
        <v>2499</v>
      </c>
      <c r="H1072" s="1">
        <v>1584</v>
      </c>
      <c r="I1072" s="1">
        <f t="shared" si="49"/>
        <v>915</v>
      </c>
      <c r="J1072" t="str">
        <f>IF(AND(COUNTIF(Products!A:A,C1072)=1,E1072=VLOOKUP(C1072,Products!A:G,6,FALSE),H1072=VLOOKUP(C1072,Products!A:G,7,FALSE)),"OK","ERROR")</f>
        <v>OK</v>
      </c>
      <c r="K1072" t="str">
        <f t="shared" si="50"/>
        <v>OK</v>
      </c>
    </row>
    <row r="1073" spans="1:11">
      <c r="A1073" s="1" t="s">
        <v>5385</v>
      </c>
      <c r="B1073" s="1" t="s">
        <v>2885</v>
      </c>
      <c r="C1073" s="1" t="s">
        <v>1699</v>
      </c>
      <c r="D1073" s="1">
        <v>1</v>
      </c>
      <c r="E1073" s="1">
        <v>999</v>
      </c>
      <c r="F1073" s="1">
        <v>99.9</v>
      </c>
      <c r="G1073" s="1">
        <f t="shared" si="48"/>
        <v>899.1</v>
      </c>
      <c r="H1073" s="1">
        <v>693</v>
      </c>
      <c r="I1073" s="1">
        <f t="shared" si="49"/>
        <v>206.10000000000002</v>
      </c>
      <c r="J1073" t="str">
        <f>IF(AND(COUNTIF(Products!A:A,C1073)=1,E1073=VLOOKUP(C1073,Products!A:G,6,FALSE),H1073=VLOOKUP(C1073,Products!A:G,7,FALSE)),"OK","ERROR")</f>
        <v>OK</v>
      </c>
      <c r="K1073" t="str">
        <f t="shared" si="50"/>
        <v>OK</v>
      </c>
    </row>
    <row r="1074" spans="1:11">
      <c r="A1074" s="1" t="s">
        <v>5386</v>
      </c>
      <c r="B1074" s="1" t="s">
        <v>2886</v>
      </c>
      <c r="C1074" s="1" t="s">
        <v>1693</v>
      </c>
      <c r="D1074" s="1">
        <v>4</v>
      </c>
      <c r="E1074" s="1">
        <v>499</v>
      </c>
      <c r="F1074" s="1">
        <v>399.2</v>
      </c>
      <c r="G1074" s="1">
        <f t="shared" si="48"/>
        <v>1596.8</v>
      </c>
      <c r="H1074" s="1">
        <v>391</v>
      </c>
      <c r="I1074" s="1">
        <f t="shared" si="49"/>
        <v>32.799999999999955</v>
      </c>
      <c r="J1074" t="str">
        <f>IF(AND(COUNTIF(Products!A:A,C1074)=1,E1074=VLOOKUP(C1074,Products!A:G,6,FALSE),H1074=VLOOKUP(C1074,Products!A:G,7,FALSE)),"OK","ERROR")</f>
        <v>OK</v>
      </c>
      <c r="K1074" t="str">
        <f t="shared" si="50"/>
        <v>OK</v>
      </c>
    </row>
    <row r="1075" spans="1:11">
      <c r="A1075" s="1" t="s">
        <v>5387</v>
      </c>
      <c r="B1075" s="1" t="s">
        <v>2887</v>
      </c>
      <c r="C1075" s="1" t="s">
        <v>1772</v>
      </c>
      <c r="D1075" s="1">
        <v>4</v>
      </c>
      <c r="E1075" s="1">
        <v>1999</v>
      </c>
      <c r="F1075" s="1">
        <v>0</v>
      </c>
      <c r="G1075" s="1">
        <f t="shared" si="48"/>
        <v>7996</v>
      </c>
      <c r="H1075" s="1">
        <v>1506</v>
      </c>
      <c r="I1075" s="1">
        <f t="shared" si="49"/>
        <v>1972</v>
      </c>
      <c r="J1075" t="str">
        <f>IF(AND(COUNTIF(Products!A:A,C1075)=1,E1075=VLOOKUP(C1075,Products!A:G,6,FALSE),H1075=VLOOKUP(C1075,Products!A:G,7,FALSE)),"OK","ERROR")</f>
        <v>OK</v>
      </c>
      <c r="K1075" t="str">
        <f t="shared" si="50"/>
        <v>OK</v>
      </c>
    </row>
    <row r="1076" spans="1:11">
      <c r="A1076" s="1" t="s">
        <v>5388</v>
      </c>
      <c r="B1076" s="1" t="s">
        <v>2888</v>
      </c>
      <c r="C1076" s="1" t="s">
        <v>1797</v>
      </c>
      <c r="D1076" s="1">
        <v>4</v>
      </c>
      <c r="E1076" s="1">
        <v>399</v>
      </c>
      <c r="F1076" s="1">
        <v>239.4</v>
      </c>
      <c r="G1076" s="1">
        <f t="shared" si="48"/>
        <v>1356.6</v>
      </c>
      <c r="H1076" s="1">
        <v>278</v>
      </c>
      <c r="I1076" s="1">
        <f t="shared" si="49"/>
        <v>244.59999999999991</v>
      </c>
      <c r="J1076" t="str">
        <f>IF(AND(COUNTIF(Products!A:A,C1076)=1,E1076=VLOOKUP(C1076,Products!A:G,6,FALSE),H1076=VLOOKUP(C1076,Products!A:G,7,FALSE)),"OK","ERROR")</f>
        <v>OK</v>
      </c>
      <c r="K1076" t="str">
        <f t="shared" si="50"/>
        <v>OK</v>
      </c>
    </row>
    <row r="1077" spans="1:11">
      <c r="A1077" s="1" t="s">
        <v>5389</v>
      </c>
      <c r="B1077" s="1" t="s">
        <v>2889</v>
      </c>
      <c r="C1077" s="1" t="s">
        <v>1717</v>
      </c>
      <c r="D1077" s="1">
        <v>3</v>
      </c>
      <c r="E1077" s="1">
        <v>399</v>
      </c>
      <c r="F1077" s="1">
        <v>0</v>
      </c>
      <c r="G1077" s="1">
        <f t="shared" si="48"/>
        <v>1197</v>
      </c>
      <c r="H1077" s="1">
        <v>226</v>
      </c>
      <c r="I1077" s="1">
        <f t="shared" si="49"/>
        <v>519</v>
      </c>
      <c r="J1077" t="str">
        <f>IF(AND(COUNTIF(Products!A:A,C1077)=1,E1077=VLOOKUP(C1077,Products!A:G,6,FALSE),H1077=VLOOKUP(C1077,Products!A:G,7,FALSE)),"OK","ERROR")</f>
        <v>OK</v>
      </c>
      <c r="K1077" t="str">
        <f t="shared" si="50"/>
        <v>OK</v>
      </c>
    </row>
    <row r="1078" spans="1:11">
      <c r="A1078" s="1" t="s">
        <v>5390</v>
      </c>
      <c r="B1078" s="1" t="s">
        <v>2890</v>
      </c>
      <c r="C1078" s="1" t="s">
        <v>1704</v>
      </c>
      <c r="D1078" s="1">
        <v>1</v>
      </c>
      <c r="E1078" s="1">
        <v>599</v>
      </c>
      <c r="F1078" s="1">
        <v>149.75</v>
      </c>
      <c r="G1078" s="1">
        <f t="shared" si="48"/>
        <v>449.25</v>
      </c>
      <c r="H1078" s="1">
        <v>363</v>
      </c>
      <c r="I1078" s="1">
        <f t="shared" si="49"/>
        <v>86.25</v>
      </c>
      <c r="J1078" t="str">
        <f>IF(AND(COUNTIF(Products!A:A,C1078)=1,E1078=VLOOKUP(C1078,Products!A:G,6,FALSE),H1078=VLOOKUP(C1078,Products!A:G,7,FALSE)),"OK","ERROR")</f>
        <v>OK</v>
      </c>
      <c r="K1078" t="str">
        <f t="shared" si="50"/>
        <v>OK</v>
      </c>
    </row>
    <row r="1079" spans="1:11">
      <c r="A1079" s="1" t="s">
        <v>5391</v>
      </c>
      <c r="B1079" s="1" t="s">
        <v>2891</v>
      </c>
      <c r="C1079" s="1" t="s">
        <v>1731</v>
      </c>
      <c r="D1079" s="1">
        <v>2</v>
      </c>
      <c r="E1079" s="1">
        <v>1999</v>
      </c>
      <c r="F1079" s="1">
        <v>799.6</v>
      </c>
      <c r="G1079" s="1">
        <f t="shared" si="48"/>
        <v>3198.4</v>
      </c>
      <c r="H1079" s="1">
        <v>1547</v>
      </c>
      <c r="I1079" s="1">
        <f t="shared" si="49"/>
        <v>104.40000000000009</v>
      </c>
      <c r="J1079" t="str">
        <f>IF(AND(COUNTIF(Products!A:A,C1079)=1,E1079=VLOOKUP(C1079,Products!A:G,6,FALSE),H1079=VLOOKUP(C1079,Products!A:G,7,FALSE)),"OK","ERROR")</f>
        <v>OK</v>
      </c>
      <c r="K1079" t="str">
        <f t="shared" si="50"/>
        <v>OK</v>
      </c>
    </row>
    <row r="1080" spans="1:11">
      <c r="A1080" s="1" t="s">
        <v>5392</v>
      </c>
      <c r="B1080" s="1" t="s">
        <v>2892</v>
      </c>
      <c r="C1080" s="1" t="s">
        <v>1799</v>
      </c>
      <c r="D1080" s="1">
        <v>2</v>
      </c>
      <c r="E1080" s="1">
        <v>4999</v>
      </c>
      <c r="F1080" s="1">
        <v>1499.7</v>
      </c>
      <c r="G1080" s="1">
        <f t="shared" si="48"/>
        <v>8498.2999999999993</v>
      </c>
      <c r="H1080" s="1">
        <v>3463</v>
      </c>
      <c r="I1080" s="1">
        <f t="shared" si="49"/>
        <v>1572.2999999999993</v>
      </c>
      <c r="J1080" t="str">
        <f>IF(AND(COUNTIF(Products!A:A,C1080)=1,E1080=VLOOKUP(C1080,Products!A:G,6,FALSE),H1080=VLOOKUP(C1080,Products!A:G,7,FALSE)),"OK","ERROR")</f>
        <v>OK</v>
      </c>
      <c r="K1080" t="str">
        <f t="shared" si="50"/>
        <v>OK</v>
      </c>
    </row>
    <row r="1081" spans="1:11">
      <c r="A1081" s="1" t="s">
        <v>5393</v>
      </c>
      <c r="B1081" s="1" t="s">
        <v>2893</v>
      </c>
      <c r="C1081" s="1" t="s">
        <v>1681</v>
      </c>
      <c r="D1081" s="1">
        <v>2</v>
      </c>
      <c r="E1081" s="1">
        <v>799</v>
      </c>
      <c r="F1081" s="1">
        <v>0</v>
      </c>
      <c r="G1081" s="1">
        <f t="shared" si="48"/>
        <v>1598</v>
      </c>
      <c r="H1081" s="1">
        <v>645</v>
      </c>
      <c r="I1081" s="1">
        <f t="shared" si="49"/>
        <v>308</v>
      </c>
      <c r="J1081" t="str">
        <f>IF(AND(COUNTIF(Products!A:A,C1081)=1,E1081=VLOOKUP(C1081,Products!A:G,6,FALSE),H1081=VLOOKUP(C1081,Products!A:G,7,FALSE)),"OK","ERROR")</f>
        <v>OK</v>
      </c>
      <c r="K1081" t="str">
        <f t="shared" si="50"/>
        <v>OK</v>
      </c>
    </row>
    <row r="1082" spans="1:11">
      <c r="A1082" s="1" t="s">
        <v>5394</v>
      </c>
      <c r="B1082" s="1" t="s">
        <v>2894</v>
      </c>
      <c r="C1082" s="1" t="s">
        <v>1705</v>
      </c>
      <c r="D1082" s="1">
        <v>1</v>
      </c>
      <c r="E1082" s="1">
        <v>299</v>
      </c>
      <c r="F1082" s="1">
        <v>29.9</v>
      </c>
      <c r="G1082" s="1">
        <f t="shared" si="48"/>
        <v>269.10000000000002</v>
      </c>
      <c r="H1082" s="1">
        <v>206</v>
      </c>
      <c r="I1082" s="1">
        <f t="shared" si="49"/>
        <v>63.100000000000023</v>
      </c>
      <c r="J1082" t="str">
        <f>IF(AND(COUNTIF(Products!A:A,C1082)=1,E1082=VLOOKUP(C1082,Products!A:G,6,FALSE),H1082=VLOOKUP(C1082,Products!A:G,7,FALSE)),"OK","ERROR")</f>
        <v>OK</v>
      </c>
      <c r="K1082" t="str">
        <f t="shared" si="50"/>
        <v>OK</v>
      </c>
    </row>
    <row r="1083" spans="1:11">
      <c r="A1083" s="1" t="s">
        <v>5395</v>
      </c>
      <c r="B1083" s="1" t="s">
        <v>2895</v>
      </c>
      <c r="C1083" s="1" t="s">
        <v>1763</v>
      </c>
      <c r="D1083" s="1">
        <v>1</v>
      </c>
      <c r="E1083" s="1">
        <v>999</v>
      </c>
      <c r="F1083" s="1">
        <v>149.85</v>
      </c>
      <c r="G1083" s="1">
        <f t="shared" si="48"/>
        <v>849.15</v>
      </c>
      <c r="H1083" s="1">
        <v>636</v>
      </c>
      <c r="I1083" s="1">
        <f t="shared" si="49"/>
        <v>213.14999999999998</v>
      </c>
      <c r="J1083" t="str">
        <f>IF(AND(COUNTIF(Products!A:A,C1083)=1,E1083=VLOOKUP(C1083,Products!A:G,6,FALSE),H1083=VLOOKUP(C1083,Products!A:G,7,FALSE)),"OK","ERROR")</f>
        <v>OK</v>
      </c>
      <c r="K1083" t="str">
        <f t="shared" si="50"/>
        <v>OK</v>
      </c>
    </row>
    <row r="1084" spans="1:11">
      <c r="A1084" s="1" t="s">
        <v>5396</v>
      </c>
      <c r="B1084" s="1" t="s">
        <v>2896</v>
      </c>
      <c r="C1084" s="1" t="s">
        <v>1733</v>
      </c>
      <c r="D1084" s="1">
        <v>4</v>
      </c>
      <c r="E1084" s="1">
        <v>799</v>
      </c>
      <c r="F1084" s="1">
        <v>159.80000000000001</v>
      </c>
      <c r="G1084" s="1">
        <f t="shared" si="48"/>
        <v>3036.2</v>
      </c>
      <c r="H1084" s="1">
        <v>538</v>
      </c>
      <c r="I1084" s="1">
        <f t="shared" si="49"/>
        <v>884.19999999999982</v>
      </c>
      <c r="J1084" t="str">
        <f>IF(AND(COUNTIF(Products!A:A,C1084)=1,E1084=VLOOKUP(C1084,Products!A:G,6,FALSE),H1084=VLOOKUP(C1084,Products!A:G,7,FALSE)),"OK","ERROR")</f>
        <v>OK</v>
      </c>
      <c r="K1084" t="str">
        <f t="shared" si="50"/>
        <v>OK</v>
      </c>
    </row>
    <row r="1085" spans="1:11">
      <c r="A1085" s="1" t="s">
        <v>5397</v>
      </c>
      <c r="B1085" s="1" t="s">
        <v>2897</v>
      </c>
      <c r="C1085" s="1" t="s">
        <v>1725</v>
      </c>
      <c r="D1085" s="1">
        <v>1</v>
      </c>
      <c r="E1085" s="1">
        <v>2499</v>
      </c>
      <c r="F1085" s="1">
        <v>124.95</v>
      </c>
      <c r="G1085" s="1">
        <f t="shared" si="48"/>
        <v>2374.0500000000002</v>
      </c>
      <c r="H1085" s="1">
        <v>1833</v>
      </c>
      <c r="I1085" s="1">
        <f t="shared" si="49"/>
        <v>541.05000000000018</v>
      </c>
      <c r="J1085" t="str">
        <f>IF(AND(COUNTIF(Products!A:A,C1085)=1,E1085=VLOOKUP(C1085,Products!A:G,6,FALSE),H1085=VLOOKUP(C1085,Products!A:G,7,FALSE)),"OK","ERROR")</f>
        <v>OK</v>
      </c>
      <c r="K1085" t="str">
        <f t="shared" si="50"/>
        <v>OK</v>
      </c>
    </row>
    <row r="1086" spans="1:11">
      <c r="A1086" s="1" t="s">
        <v>5398</v>
      </c>
      <c r="B1086" s="1" t="s">
        <v>2898</v>
      </c>
      <c r="C1086" s="1" t="s">
        <v>1753</v>
      </c>
      <c r="D1086" s="1">
        <v>2</v>
      </c>
      <c r="E1086" s="1">
        <v>799</v>
      </c>
      <c r="F1086" s="1">
        <v>0</v>
      </c>
      <c r="G1086" s="1">
        <f t="shared" si="48"/>
        <v>1598</v>
      </c>
      <c r="H1086" s="1">
        <v>445</v>
      </c>
      <c r="I1086" s="1">
        <f t="shared" si="49"/>
        <v>708</v>
      </c>
      <c r="J1086" t="str">
        <f>IF(AND(COUNTIF(Products!A:A,C1086)=1,E1086=VLOOKUP(C1086,Products!A:G,6,FALSE),H1086=VLOOKUP(C1086,Products!A:G,7,FALSE)),"OK","ERROR")</f>
        <v>OK</v>
      </c>
      <c r="K1086" t="str">
        <f t="shared" si="50"/>
        <v>OK</v>
      </c>
    </row>
    <row r="1087" spans="1:11">
      <c r="A1087" s="1" t="s">
        <v>5399</v>
      </c>
      <c r="B1087" s="1" t="s">
        <v>2899</v>
      </c>
      <c r="C1087" s="1" t="s">
        <v>1726</v>
      </c>
      <c r="D1087" s="1">
        <v>1</v>
      </c>
      <c r="E1087" s="1">
        <v>599</v>
      </c>
      <c r="F1087" s="1">
        <v>89.85</v>
      </c>
      <c r="G1087" s="1">
        <f t="shared" si="48"/>
        <v>509.15</v>
      </c>
      <c r="H1087" s="1">
        <v>358</v>
      </c>
      <c r="I1087" s="1">
        <f t="shared" si="49"/>
        <v>151.14999999999998</v>
      </c>
      <c r="J1087" t="str">
        <f>IF(AND(COUNTIF(Products!A:A,C1087)=1,E1087=VLOOKUP(C1087,Products!A:G,6,FALSE),H1087=VLOOKUP(C1087,Products!A:G,7,FALSE)),"OK","ERROR")</f>
        <v>OK</v>
      </c>
      <c r="K1087" t="str">
        <f t="shared" si="50"/>
        <v>OK</v>
      </c>
    </row>
    <row r="1088" spans="1:11">
      <c r="A1088" s="1" t="s">
        <v>5400</v>
      </c>
      <c r="B1088" s="1" t="s">
        <v>2900</v>
      </c>
      <c r="C1088" s="1" t="s">
        <v>1759</v>
      </c>
      <c r="D1088" s="1">
        <v>4</v>
      </c>
      <c r="E1088" s="1">
        <v>2499</v>
      </c>
      <c r="F1088" s="1">
        <v>999.6</v>
      </c>
      <c r="G1088" s="1">
        <f t="shared" si="48"/>
        <v>8996.4</v>
      </c>
      <c r="H1088" s="1">
        <v>1430</v>
      </c>
      <c r="I1088" s="1">
        <f t="shared" si="49"/>
        <v>3276.3999999999996</v>
      </c>
      <c r="J1088" t="str">
        <f>IF(AND(COUNTIF(Products!A:A,C1088)=1,E1088=VLOOKUP(C1088,Products!A:G,6,FALSE),H1088=VLOOKUP(C1088,Products!A:G,7,FALSE)),"OK","ERROR")</f>
        <v>OK</v>
      </c>
      <c r="K1088" t="str">
        <f t="shared" si="50"/>
        <v>OK</v>
      </c>
    </row>
    <row r="1089" spans="1:11">
      <c r="A1089" s="1" t="s">
        <v>5401</v>
      </c>
      <c r="B1089" s="1" t="s">
        <v>2901</v>
      </c>
      <c r="C1089" s="1" t="s">
        <v>1787</v>
      </c>
      <c r="D1089" s="1">
        <v>3</v>
      </c>
      <c r="E1089" s="1">
        <v>8999</v>
      </c>
      <c r="F1089" s="1">
        <v>5399.4</v>
      </c>
      <c r="G1089" s="1">
        <f t="shared" si="48"/>
        <v>21597.599999999999</v>
      </c>
      <c r="H1089" s="1">
        <v>5811</v>
      </c>
      <c r="I1089" s="1">
        <f t="shared" si="49"/>
        <v>4164.5999999999985</v>
      </c>
      <c r="J1089" t="str">
        <f>IF(AND(COUNTIF(Products!A:A,C1089)=1,E1089=VLOOKUP(C1089,Products!A:G,6,FALSE),H1089=VLOOKUP(C1089,Products!A:G,7,FALSE)),"OK","ERROR")</f>
        <v>OK</v>
      </c>
      <c r="K1089" t="str">
        <f t="shared" si="50"/>
        <v>OK</v>
      </c>
    </row>
    <row r="1090" spans="1:11">
      <c r="A1090" s="1" t="s">
        <v>5402</v>
      </c>
      <c r="B1090" s="1" t="s">
        <v>2902</v>
      </c>
      <c r="C1090" s="1" t="s">
        <v>1688</v>
      </c>
      <c r="D1090" s="1">
        <v>2</v>
      </c>
      <c r="E1090" s="1">
        <v>999</v>
      </c>
      <c r="F1090" s="1">
        <v>199.8</v>
      </c>
      <c r="G1090" s="1">
        <f t="shared" si="48"/>
        <v>1798.2</v>
      </c>
      <c r="H1090" s="1">
        <v>813</v>
      </c>
      <c r="I1090" s="1">
        <f t="shared" si="49"/>
        <v>172.20000000000005</v>
      </c>
      <c r="J1090" t="str">
        <f>IF(AND(COUNTIF(Products!A:A,C1090)=1,E1090=VLOOKUP(C1090,Products!A:G,6,FALSE),H1090=VLOOKUP(C1090,Products!A:G,7,FALSE)),"OK","ERROR")</f>
        <v>OK</v>
      </c>
      <c r="K1090" t="str">
        <f t="shared" si="50"/>
        <v>OK</v>
      </c>
    </row>
    <row r="1091" spans="1:11">
      <c r="A1091" s="1" t="s">
        <v>5403</v>
      </c>
      <c r="B1091" s="1" t="s">
        <v>2903</v>
      </c>
      <c r="C1091" s="1" t="s">
        <v>1768</v>
      </c>
      <c r="D1091" s="1">
        <v>3</v>
      </c>
      <c r="E1091" s="1">
        <v>399</v>
      </c>
      <c r="F1091" s="1">
        <v>0</v>
      </c>
      <c r="G1091" s="1">
        <f t="shared" ref="G1091:G1154" si="51">IFERROR(D1091*E1091-F1091,0)</f>
        <v>1197</v>
      </c>
      <c r="H1091" s="1">
        <v>322</v>
      </c>
      <c r="I1091" s="1">
        <f t="shared" ref="I1091:I1154" si="52">G1091-(D1091*H1091)</f>
        <v>231</v>
      </c>
      <c r="J1091" t="str">
        <f>IF(AND(COUNTIF(Products!A:A,C1091)=1,E1091=VLOOKUP(C1091,Products!A:G,6,FALSE),H1091=VLOOKUP(C1091,Products!A:G,7,FALSE)),"OK","ERROR")</f>
        <v>OK</v>
      </c>
      <c r="K1091" t="str">
        <f t="shared" ref="K1091:K1154" si="53">IF(I1091=G1091-(D1091*H1091),"OK","ERROR")</f>
        <v>OK</v>
      </c>
    </row>
    <row r="1092" spans="1:11">
      <c r="A1092" s="1" t="s">
        <v>5404</v>
      </c>
      <c r="B1092" s="1" t="s">
        <v>2904</v>
      </c>
      <c r="C1092" s="1" t="s">
        <v>1673</v>
      </c>
      <c r="D1092" s="1">
        <v>1</v>
      </c>
      <c r="E1092" s="1">
        <v>399</v>
      </c>
      <c r="F1092" s="1">
        <v>99.75</v>
      </c>
      <c r="G1092" s="1">
        <f t="shared" si="51"/>
        <v>299.25</v>
      </c>
      <c r="H1092" s="1">
        <v>221</v>
      </c>
      <c r="I1092" s="1">
        <f t="shared" si="52"/>
        <v>78.25</v>
      </c>
      <c r="J1092" t="str">
        <f>IF(AND(COUNTIF(Products!A:A,C1092)=1,E1092=VLOOKUP(C1092,Products!A:G,6,FALSE),H1092=VLOOKUP(C1092,Products!A:G,7,FALSE)),"OK","ERROR")</f>
        <v>OK</v>
      </c>
      <c r="K1092" t="str">
        <f t="shared" si="53"/>
        <v>OK</v>
      </c>
    </row>
    <row r="1093" spans="1:11">
      <c r="A1093" s="1" t="s">
        <v>5405</v>
      </c>
      <c r="B1093" s="1" t="s">
        <v>2905</v>
      </c>
      <c r="C1093" s="1" t="s">
        <v>1759</v>
      </c>
      <c r="D1093" s="1">
        <v>1</v>
      </c>
      <c r="E1093" s="1">
        <v>2499</v>
      </c>
      <c r="F1093" s="1">
        <v>249.9</v>
      </c>
      <c r="G1093" s="1">
        <f t="shared" si="51"/>
        <v>2249.1</v>
      </c>
      <c r="H1093" s="1">
        <v>1430</v>
      </c>
      <c r="I1093" s="1">
        <f t="shared" si="52"/>
        <v>819.09999999999991</v>
      </c>
      <c r="J1093" t="str">
        <f>IF(AND(COUNTIF(Products!A:A,C1093)=1,E1093=VLOOKUP(C1093,Products!A:G,6,FALSE),H1093=VLOOKUP(C1093,Products!A:G,7,FALSE)),"OK","ERROR")</f>
        <v>OK</v>
      </c>
      <c r="K1093" t="str">
        <f t="shared" si="53"/>
        <v>OK</v>
      </c>
    </row>
    <row r="1094" spans="1:11">
      <c r="A1094" s="1" t="s">
        <v>5406</v>
      </c>
      <c r="B1094" s="1" t="s">
        <v>2906</v>
      </c>
      <c r="C1094" s="1" t="s">
        <v>1767</v>
      </c>
      <c r="D1094" s="1">
        <v>4</v>
      </c>
      <c r="E1094" s="1">
        <v>1999</v>
      </c>
      <c r="F1094" s="1">
        <v>799.6</v>
      </c>
      <c r="G1094" s="1">
        <f t="shared" si="51"/>
        <v>7196.4</v>
      </c>
      <c r="H1094" s="1">
        <v>1338</v>
      </c>
      <c r="I1094" s="1">
        <f t="shared" si="52"/>
        <v>1844.3999999999996</v>
      </c>
      <c r="J1094" t="str">
        <f>IF(AND(COUNTIF(Products!A:A,C1094)=1,E1094=VLOOKUP(C1094,Products!A:G,6,FALSE),H1094=VLOOKUP(C1094,Products!A:G,7,FALSE)),"OK","ERROR")</f>
        <v>OK</v>
      </c>
      <c r="K1094" t="str">
        <f t="shared" si="53"/>
        <v>OK</v>
      </c>
    </row>
    <row r="1095" spans="1:11">
      <c r="A1095" s="1" t="s">
        <v>5407</v>
      </c>
      <c r="B1095" s="1" t="s">
        <v>2907</v>
      </c>
      <c r="C1095" s="1" t="s">
        <v>1793</v>
      </c>
      <c r="D1095" s="1">
        <v>1</v>
      </c>
      <c r="E1095" s="1">
        <v>299</v>
      </c>
      <c r="F1095" s="1">
        <v>0</v>
      </c>
      <c r="G1095" s="1">
        <f t="shared" si="51"/>
        <v>299</v>
      </c>
      <c r="H1095" s="1">
        <v>221</v>
      </c>
      <c r="I1095" s="1">
        <f t="shared" si="52"/>
        <v>78</v>
      </c>
      <c r="J1095" t="str">
        <f>IF(AND(COUNTIF(Products!A:A,C1095)=1,E1095=VLOOKUP(C1095,Products!A:G,6,FALSE),H1095=VLOOKUP(C1095,Products!A:G,7,FALSE)),"OK","ERROR")</f>
        <v>OK</v>
      </c>
      <c r="K1095" t="str">
        <f t="shared" si="53"/>
        <v>OK</v>
      </c>
    </row>
    <row r="1096" spans="1:11">
      <c r="A1096" s="1" t="s">
        <v>5408</v>
      </c>
      <c r="B1096" s="1" t="s">
        <v>2908</v>
      </c>
      <c r="C1096" s="1" t="s">
        <v>1753</v>
      </c>
      <c r="D1096" s="1">
        <v>2</v>
      </c>
      <c r="E1096" s="1">
        <v>799</v>
      </c>
      <c r="F1096" s="1">
        <v>0</v>
      </c>
      <c r="G1096" s="1">
        <f t="shared" si="51"/>
        <v>1598</v>
      </c>
      <c r="H1096" s="1">
        <v>445</v>
      </c>
      <c r="I1096" s="1">
        <f t="shared" si="52"/>
        <v>708</v>
      </c>
      <c r="J1096" t="str">
        <f>IF(AND(COUNTIF(Products!A:A,C1096)=1,E1096=VLOOKUP(C1096,Products!A:G,6,FALSE),H1096=VLOOKUP(C1096,Products!A:G,7,FALSE)),"OK","ERROR")</f>
        <v>OK</v>
      </c>
      <c r="K1096" t="str">
        <f t="shared" si="53"/>
        <v>OK</v>
      </c>
    </row>
    <row r="1097" spans="1:11">
      <c r="A1097" s="1" t="s">
        <v>5409</v>
      </c>
      <c r="B1097" s="1" t="s">
        <v>2909</v>
      </c>
      <c r="C1097" s="1" t="s">
        <v>1742</v>
      </c>
      <c r="D1097" s="1">
        <v>1</v>
      </c>
      <c r="E1097" s="1">
        <v>299</v>
      </c>
      <c r="F1097" s="1">
        <v>14.95</v>
      </c>
      <c r="G1097" s="1">
        <f t="shared" si="51"/>
        <v>284.05</v>
      </c>
      <c r="H1097" s="1">
        <v>188</v>
      </c>
      <c r="I1097" s="1">
        <f t="shared" si="52"/>
        <v>96.050000000000011</v>
      </c>
      <c r="J1097" t="str">
        <f>IF(AND(COUNTIF(Products!A:A,C1097)=1,E1097=VLOOKUP(C1097,Products!A:G,6,FALSE),H1097=VLOOKUP(C1097,Products!A:G,7,FALSE)),"OK","ERROR")</f>
        <v>OK</v>
      </c>
      <c r="K1097" t="str">
        <f t="shared" si="53"/>
        <v>OK</v>
      </c>
    </row>
    <row r="1098" spans="1:11">
      <c r="A1098" s="1" t="s">
        <v>5410</v>
      </c>
      <c r="B1098" s="1" t="s">
        <v>2910</v>
      </c>
      <c r="C1098" s="1" t="s">
        <v>1728</v>
      </c>
      <c r="D1098" s="1">
        <v>1</v>
      </c>
      <c r="E1098" s="1">
        <v>4999</v>
      </c>
      <c r="F1098" s="1">
        <v>0</v>
      </c>
      <c r="G1098" s="1">
        <f t="shared" si="51"/>
        <v>4999</v>
      </c>
      <c r="H1098" s="1">
        <v>3040</v>
      </c>
      <c r="I1098" s="1">
        <f t="shared" si="52"/>
        <v>1959</v>
      </c>
      <c r="J1098" t="str">
        <f>IF(AND(COUNTIF(Products!A:A,C1098)=1,E1098=VLOOKUP(C1098,Products!A:G,6,FALSE),H1098=VLOOKUP(C1098,Products!A:G,7,FALSE)),"OK","ERROR")</f>
        <v>OK</v>
      </c>
      <c r="K1098" t="str">
        <f t="shared" si="53"/>
        <v>OK</v>
      </c>
    </row>
    <row r="1099" spans="1:11">
      <c r="A1099" s="1" t="s">
        <v>5411</v>
      </c>
      <c r="B1099" s="1" t="s">
        <v>2911</v>
      </c>
      <c r="C1099" s="1" t="s">
        <v>1676</v>
      </c>
      <c r="D1099" s="1">
        <v>4</v>
      </c>
      <c r="E1099" s="1">
        <v>299</v>
      </c>
      <c r="F1099" s="1">
        <v>239.2</v>
      </c>
      <c r="G1099" s="1">
        <f t="shared" si="51"/>
        <v>956.8</v>
      </c>
      <c r="H1099" s="1">
        <v>197</v>
      </c>
      <c r="I1099" s="1">
        <f t="shared" si="52"/>
        <v>168.79999999999995</v>
      </c>
      <c r="J1099" t="str">
        <f>IF(AND(COUNTIF(Products!A:A,C1099)=1,E1099=VLOOKUP(C1099,Products!A:G,6,FALSE),H1099=VLOOKUP(C1099,Products!A:G,7,FALSE)),"OK","ERROR")</f>
        <v>OK</v>
      </c>
      <c r="K1099" t="str">
        <f t="shared" si="53"/>
        <v>OK</v>
      </c>
    </row>
    <row r="1100" spans="1:11">
      <c r="A1100" s="1" t="s">
        <v>5412</v>
      </c>
      <c r="B1100" s="1" t="s">
        <v>2912</v>
      </c>
      <c r="C1100" s="1" t="s">
        <v>1688</v>
      </c>
      <c r="D1100" s="1">
        <v>4</v>
      </c>
      <c r="E1100" s="1">
        <v>999</v>
      </c>
      <c r="F1100" s="1">
        <v>599.4</v>
      </c>
      <c r="G1100" s="1">
        <f t="shared" si="51"/>
        <v>3396.6</v>
      </c>
      <c r="H1100" s="1">
        <v>813</v>
      </c>
      <c r="I1100" s="1">
        <f t="shared" si="52"/>
        <v>144.59999999999991</v>
      </c>
      <c r="J1100" t="str">
        <f>IF(AND(COUNTIF(Products!A:A,C1100)=1,E1100=VLOOKUP(C1100,Products!A:G,6,FALSE),H1100=VLOOKUP(C1100,Products!A:G,7,FALSE)),"OK","ERROR")</f>
        <v>OK</v>
      </c>
      <c r="K1100" t="str">
        <f t="shared" si="53"/>
        <v>OK</v>
      </c>
    </row>
    <row r="1101" spans="1:11">
      <c r="A1101" s="1" t="s">
        <v>5413</v>
      </c>
      <c r="B1101" s="1" t="s">
        <v>2913</v>
      </c>
      <c r="C1101" s="1" t="s">
        <v>1688</v>
      </c>
      <c r="D1101" s="1">
        <v>4</v>
      </c>
      <c r="E1101" s="1">
        <v>999</v>
      </c>
      <c r="F1101" s="1">
        <v>0</v>
      </c>
      <c r="G1101" s="1">
        <f t="shared" si="51"/>
        <v>3996</v>
      </c>
      <c r="H1101" s="1">
        <v>813</v>
      </c>
      <c r="I1101" s="1">
        <f t="shared" si="52"/>
        <v>744</v>
      </c>
      <c r="J1101" t="str">
        <f>IF(AND(COUNTIF(Products!A:A,C1101)=1,E1101=VLOOKUP(C1101,Products!A:G,6,FALSE),H1101=VLOOKUP(C1101,Products!A:G,7,FALSE)),"OK","ERROR")</f>
        <v>OK</v>
      </c>
      <c r="K1101" t="str">
        <f t="shared" si="53"/>
        <v>OK</v>
      </c>
    </row>
    <row r="1102" spans="1:11">
      <c r="A1102" s="1" t="s">
        <v>5414</v>
      </c>
      <c r="B1102" s="1" t="s">
        <v>2914</v>
      </c>
      <c r="C1102" s="1" t="s">
        <v>1784</v>
      </c>
      <c r="D1102" s="1">
        <v>2</v>
      </c>
      <c r="E1102" s="1">
        <v>2999</v>
      </c>
      <c r="F1102" s="1">
        <v>0</v>
      </c>
      <c r="G1102" s="1">
        <f t="shared" si="51"/>
        <v>5998</v>
      </c>
      <c r="H1102" s="1">
        <v>2377</v>
      </c>
      <c r="I1102" s="1">
        <f t="shared" si="52"/>
        <v>1244</v>
      </c>
      <c r="J1102" t="str">
        <f>IF(AND(COUNTIF(Products!A:A,C1102)=1,E1102=VLOOKUP(C1102,Products!A:G,6,FALSE),H1102=VLOOKUP(C1102,Products!A:G,7,FALSE)),"OK","ERROR")</f>
        <v>OK</v>
      </c>
      <c r="K1102" t="str">
        <f t="shared" si="53"/>
        <v>OK</v>
      </c>
    </row>
    <row r="1103" spans="1:11">
      <c r="A1103" s="1" t="s">
        <v>5415</v>
      </c>
      <c r="B1103" s="1" t="s">
        <v>2915</v>
      </c>
      <c r="C1103" s="1" t="s">
        <v>1695</v>
      </c>
      <c r="D1103" s="1">
        <v>1</v>
      </c>
      <c r="E1103" s="1">
        <v>1999</v>
      </c>
      <c r="F1103" s="1">
        <v>199.9</v>
      </c>
      <c r="G1103" s="1">
        <f t="shared" si="51"/>
        <v>1799.1</v>
      </c>
      <c r="H1103" s="1">
        <v>1597</v>
      </c>
      <c r="I1103" s="1">
        <f t="shared" si="52"/>
        <v>202.09999999999991</v>
      </c>
      <c r="J1103" t="str">
        <f>IF(AND(COUNTIF(Products!A:A,C1103)=1,E1103=VLOOKUP(C1103,Products!A:G,6,FALSE),H1103=VLOOKUP(C1103,Products!A:G,7,FALSE)),"OK","ERROR")</f>
        <v>OK</v>
      </c>
      <c r="K1103" t="str">
        <f t="shared" si="53"/>
        <v>OK</v>
      </c>
    </row>
    <row r="1104" spans="1:11">
      <c r="A1104" s="1" t="s">
        <v>5416</v>
      </c>
      <c r="B1104" s="1" t="s">
        <v>2916</v>
      </c>
      <c r="C1104" s="1" t="s">
        <v>1722</v>
      </c>
      <c r="D1104" s="1">
        <v>1</v>
      </c>
      <c r="E1104" s="1">
        <v>399</v>
      </c>
      <c r="F1104" s="1">
        <v>59.85</v>
      </c>
      <c r="G1104" s="1">
        <f t="shared" si="51"/>
        <v>339.15</v>
      </c>
      <c r="H1104" s="1">
        <v>315</v>
      </c>
      <c r="I1104" s="1">
        <f t="shared" si="52"/>
        <v>24.149999999999977</v>
      </c>
      <c r="J1104" t="str">
        <f>IF(AND(COUNTIF(Products!A:A,C1104)=1,E1104=VLOOKUP(C1104,Products!A:G,6,FALSE),H1104=VLOOKUP(C1104,Products!A:G,7,FALSE)),"OK","ERROR")</f>
        <v>OK</v>
      </c>
      <c r="K1104" t="str">
        <f t="shared" si="53"/>
        <v>OK</v>
      </c>
    </row>
    <row r="1105" spans="1:11">
      <c r="A1105" s="1" t="s">
        <v>5417</v>
      </c>
      <c r="B1105" s="1" t="s">
        <v>2917</v>
      </c>
      <c r="C1105" s="1" t="s">
        <v>1757</v>
      </c>
      <c r="D1105" s="1">
        <v>2</v>
      </c>
      <c r="E1105" s="1">
        <v>999</v>
      </c>
      <c r="F1105" s="1">
        <v>99.9</v>
      </c>
      <c r="G1105" s="1">
        <f t="shared" si="51"/>
        <v>1898.1</v>
      </c>
      <c r="H1105" s="1">
        <v>611</v>
      </c>
      <c r="I1105" s="1">
        <f t="shared" si="52"/>
        <v>676.09999999999991</v>
      </c>
      <c r="J1105" t="str">
        <f>IF(AND(COUNTIF(Products!A:A,C1105)=1,E1105=VLOOKUP(C1105,Products!A:G,6,FALSE),H1105=VLOOKUP(C1105,Products!A:G,7,FALSE)),"OK","ERROR")</f>
        <v>OK</v>
      </c>
      <c r="K1105" t="str">
        <f t="shared" si="53"/>
        <v>OK</v>
      </c>
    </row>
    <row r="1106" spans="1:11">
      <c r="A1106" s="1" t="s">
        <v>5418</v>
      </c>
      <c r="B1106" s="1" t="s">
        <v>2918</v>
      </c>
      <c r="C1106" s="1" t="s">
        <v>1688</v>
      </c>
      <c r="D1106" s="1">
        <v>1</v>
      </c>
      <c r="E1106" s="1">
        <v>999</v>
      </c>
      <c r="F1106" s="1">
        <v>49.95</v>
      </c>
      <c r="G1106" s="1">
        <f t="shared" si="51"/>
        <v>949.05</v>
      </c>
      <c r="H1106" s="1">
        <v>813</v>
      </c>
      <c r="I1106" s="1">
        <f t="shared" si="52"/>
        <v>136.04999999999995</v>
      </c>
      <c r="J1106" t="str">
        <f>IF(AND(COUNTIF(Products!A:A,C1106)=1,E1106=VLOOKUP(C1106,Products!A:G,6,FALSE),H1106=VLOOKUP(C1106,Products!A:G,7,FALSE)),"OK","ERROR")</f>
        <v>OK</v>
      </c>
      <c r="K1106" t="str">
        <f t="shared" si="53"/>
        <v>OK</v>
      </c>
    </row>
    <row r="1107" spans="1:11">
      <c r="A1107" s="1" t="s">
        <v>5419</v>
      </c>
      <c r="B1107" s="1" t="s">
        <v>2919</v>
      </c>
      <c r="C1107" s="1" t="s">
        <v>1795</v>
      </c>
      <c r="D1107" s="1">
        <v>2</v>
      </c>
      <c r="E1107" s="1">
        <v>499</v>
      </c>
      <c r="F1107" s="1">
        <v>0</v>
      </c>
      <c r="G1107" s="1">
        <f t="shared" si="51"/>
        <v>998</v>
      </c>
      <c r="H1107" s="1">
        <v>324</v>
      </c>
      <c r="I1107" s="1">
        <f t="shared" si="52"/>
        <v>350</v>
      </c>
      <c r="J1107" t="str">
        <f>IF(AND(COUNTIF(Products!A:A,C1107)=1,E1107=VLOOKUP(C1107,Products!A:G,6,FALSE),H1107=VLOOKUP(C1107,Products!A:G,7,FALSE)),"OK","ERROR")</f>
        <v>OK</v>
      </c>
      <c r="K1107" t="str">
        <f t="shared" si="53"/>
        <v>OK</v>
      </c>
    </row>
    <row r="1108" spans="1:11">
      <c r="A1108" s="1" t="s">
        <v>5420</v>
      </c>
      <c r="B1108" s="1" t="s">
        <v>2920</v>
      </c>
      <c r="C1108" s="1" t="s">
        <v>1774</v>
      </c>
      <c r="D1108" s="1">
        <v>1</v>
      </c>
      <c r="E1108" s="1">
        <v>499</v>
      </c>
      <c r="F1108" s="1">
        <v>24.95</v>
      </c>
      <c r="G1108" s="1">
        <f t="shared" si="51"/>
        <v>474.05</v>
      </c>
      <c r="H1108" s="1">
        <v>280</v>
      </c>
      <c r="I1108" s="1">
        <f t="shared" si="52"/>
        <v>194.05</v>
      </c>
      <c r="J1108" t="str">
        <f>IF(AND(COUNTIF(Products!A:A,C1108)=1,E1108=VLOOKUP(C1108,Products!A:G,6,FALSE),H1108=VLOOKUP(C1108,Products!A:G,7,FALSE)),"OK","ERROR")</f>
        <v>OK</v>
      </c>
      <c r="K1108" t="str">
        <f t="shared" si="53"/>
        <v>OK</v>
      </c>
    </row>
    <row r="1109" spans="1:11">
      <c r="A1109" s="1" t="s">
        <v>5421</v>
      </c>
      <c r="B1109" s="1" t="s">
        <v>2921</v>
      </c>
      <c r="C1109" s="1" t="s">
        <v>1799</v>
      </c>
      <c r="D1109" s="1">
        <v>4</v>
      </c>
      <c r="E1109" s="1">
        <v>4999</v>
      </c>
      <c r="F1109" s="1">
        <v>3999.2</v>
      </c>
      <c r="G1109" s="1">
        <f t="shared" si="51"/>
        <v>15996.8</v>
      </c>
      <c r="H1109" s="1">
        <v>3463</v>
      </c>
      <c r="I1109" s="1">
        <f t="shared" si="52"/>
        <v>2144.7999999999993</v>
      </c>
      <c r="J1109" t="str">
        <f>IF(AND(COUNTIF(Products!A:A,C1109)=1,E1109=VLOOKUP(C1109,Products!A:G,6,FALSE),H1109=VLOOKUP(C1109,Products!A:G,7,FALSE)),"OK","ERROR")</f>
        <v>OK</v>
      </c>
      <c r="K1109" t="str">
        <f t="shared" si="53"/>
        <v>OK</v>
      </c>
    </row>
    <row r="1110" spans="1:11">
      <c r="A1110" s="1" t="s">
        <v>5422</v>
      </c>
      <c r="B1110" s="1" t="s">
        <v>2922</v>
      </c>
      <c r="C1110" s="1" t="s">
        <v>1733</v>
      </c>
      <c r="D1110" s="1">
        <v>2</v>
      </c>
      <c r="E1110" s="1">
        <v>799</v>
      </c>
      <c r="F1110" s="1">
        <v>319.60000000000002</v>
      </c>
      <c r="G1110" s="1">
        <f t="shared" si="51"/>
        <v>1278.4000000000001</v>
      </c>
      <c r="H1110" s="1">
        <v>538</v>
      </c>
      <c r="I1110" s="1">
        <f t="shared" si="52"/>
        <v>202.40000000000009</v>
      </c>
      <c r="J1110" t="str">
        <f>IF(AND(COUNTIF(Products!A:A,C1110)=1,E1110=VLOOKUP(C1110,Products!A:G,6,FALSE),H1110=VLOOKUP(C1110,Products!A:G,7,FALSE)),"OK","ERROR")</f>
        <v>OK</v>
      </c>
      <c r="K1110" t="str">
        <f t="shared" si="53"/>
        <v>OK</v>
      </c>
    </row>
    <row r="1111" spans="1:11">
      <c r="A1111" s="1" t="s">
        <v>5423</v>
      </c>
      <c r="B1111" s="1" t="s">
        <v>2923</v>
      </c>
      <c r="C1111" s="1" t="s">
        <v>1730</v>
      </c>
      <c r="D1111" s="1">
        <v>2</v>
      </c>
      <c r="E1111" s="1">
        <v>1999</v>
      </c>
      <c r="F1111" s="1">
        <v>799.6</v>
      </c>
      <c r="G1111" s="1">
        <f t="shared" si="51"/>
        <v>3198.4</v>
      </c>
      <c r="H1111" s="1">
        <v>1398</v>
      </c>
      <c r="I1111" s="1">
        <f t="shared" si="52"/>
        <v>402.40000000000009</v>
      </c>
      <c r="J1111" t="str">
        <f>IF(AND(COUNTIF(Products!A:A,C1111)=1,E1111=VLOOKUP(C1111,Products!A:G,6,FALSE),H1111=VLOOKUP(C1111,Products!A:G,7,FALSE)),"OK","ERROR")</f>
        <v>OK</v>
      </c>
      <c r="K1111" t="str">
        <f t="shared" si="53"/>
        <v>OK</v>
      </c>
    </row>
    <row r="1112" spans="1:11">
      <c r="A1112" s="1" t="s">
        <v>5424</v>
      </c>
      <c r="B1112" s="1" t="s">
        <v>2924</v>
      </c>
      <c r="C1112" s="1" t="s">
        <v>1740</v>
      </c>
      <c r="D1112" s="1">
        <v>1</v>
      </c>
      <c r="E1112" s="1">
        <v>4999</v>
      </c>
      <c r="F1112" s="1">
        <v>999.8</v>
      </c>
      <c r="G1112" s="1">
        <f t="shared" si="51"/>
        <v>3999.2</v>
      </c>
      <c r="H1112" s="1">
        <v>2912</v>
      </c>
      <c r="I1112" s="1">
        <f t="shared" si="52"/>
        <v>1087.1999999999998</v>
      </c>
      <c r="J1112" t="str">
        <f>IF(AND(COUNTIF(Products!A:A,C1112)=1,E1112=VLOOKUP(C1112,Products!A:G,6,FALSE),H1112=VLOOKUP(C1112,Products!A:G,7,FALSE)),"OK","ERROR")</f>
        <v>OK</v>
      </c>
      <c r="K1112" t="str">
        <f t="shared" si="53"/>
        <v>OK</v>
      </c>
    </row>
    <row r="1113" spans="1:11">
      <c r="A1113" s="1" t="s">
        <v>5425</v>
      </c>
      <c r="B1113" s="1" t="s">
        <v>2925</v>
      </c>
      <c r="C1113" s="1" t="s">
        <v>1670</v>
      </c>
      <c r="D1113" s="1">
        <v>4</v>
      </c>
      <c r="E1113" s="1">
        <v>599</v>
      </c>
      <c r="F1113" s="1">
        <v>239.6</v>
      </c>
      <c r="G1113" s="1">
        <f t="shared" si="51"/>
        <v>2156.4</v>
      </c>
      <c r="H1113" s="1">
        <v>426</v>
      </c>
      <c r="I1113" s="1">
        <f t="shared" si="52"/>
        <v>452.40000000000009</v>
      </c>
      <c r="J1113" t="str">
        <f>IF(AND(COUNTIF(Products!A:A,C1113)=1,E1113=VLOOKUP(C1113,Products!A:G,6,FALSE),H1113=VLOOKUP(C1113,Products!A:G,7,FALSE)),"OK","ERROR")</f>
        <v>OK</v>
      </c>
      <c r="K1113" t="str">
        <f t="shared" si="53"/>
        <v>OK</v>
      </c>
    </row>
    <row r="1114" spans="1:11">
      <c r="A1114" s="1" t="s">
        <v>5426</v>
      </c>
      <c r="B1114" s="1" t="s">
        <v>2926</v>
      </c>
      <c r="C1114" s="1" t="s">
        <v>1732</v>
      </c>
      <c r="D1114" s="1">
        <v>1</v>
      </c>
      <c r="E1114" s="1">
        <v>1599</v>
      </c>
      <c r="F1114" s="1">
        <v>79.95</v>
      </c>
      <c r="G1114" s="1">
        <f t="shared" si="51"/>
        <v>1519.05</v>
      </c>
      <c r="H1114" s="1">
        <v>1138</v>
      </c>
      <c r="I1114" s="1">
        <f t="shared" si="52"/>
        <v>381.04999999999995</v>
      </c>
      <c r="J1114" t="str">
        <f>IF(AND(COUNTIF(Products!A:A,C1114)=1,E1114=VLOOKUP(C1114,Products!A:G,6,FALSE),H1114=VLOOKUP(C1114,Products!A:G,7,FALSE)),"OK","ERROR")</f>
        <v>OK</v>
      </c>
      <c r="K1114" t="str">
        <f t="shared" si="53"/>
        <v>OK</v>
      </c>
    </row>
    <row r="1115" spans="1:11">
      <c r="A1115" s="1" t="s">
        <v>5427</v>
      </c>
      <c r="B1115" s="1" t="s">
        <v>2927</v>
      </c>
      <c r="C1115" s="1" t="s">
        <v>1716</v>
      </c>
      <c r="D1115" s="1">
        <v>4</v>
      </c>
      <c r="E1115" s="1">
        <v>2999</v>
      </c>
      <c r="F1115" s="1">
        <v>0</v>
      </c>
      <c r="G1115" s="1">
        <f t="shared" si="51"/>
        <v>11996</v>
      </c>
      <c r="H1115" s="1">
        <v>2406</v>
      </c>
      <c r="I1115" s="1">
        <f t="shared" si="52"/>
        <v>2372</v>
      </c>
      <c r="J1115" t="str">
        <f>IF(AND(COUNTIF(Products!A:A,C1115)=1,E1115=VLOOKUP(C1115,Products!A:G,6,FALSE),H1115=VLOOKUP(C1115,Products!A:G,7,FALSE)),"OK","ERROR")</f>
        <v>OK</v>
      </c>
      <c r="K1115" t="str">
        <f t="shared" si="53"/>
        <v>OK</v>
      </c>
    </row>
    <row r="1116" spans="1:11">
      <c r="A1116" s="1" t="s">
        <v>5428</v>
      </c>
      <c r="B1116" s="1" t="s">
        <v>2928</v>
      </c>
      <c r="C1116" s="1" t="s">
        <v>1721</v>
      </c>
      <c r="D1116" s="1">
        <v>2</v>
      </c>
      <c r="E1116" s="1">
        <v>799</v>
      </c>
      <c r="F1116" s="1">
        <v>0</v>
      </c>
      <c r="G1116" s="1">
        <f t="shared" si="51"/>
        <v>1598</v>
      </c>
      <c r="H1116" s="1">
        <v>639</v>
      </c>
      <c r="I1116" s="1">
        <f t="shared" si="52"/>
        <v>320</v>
      </c>
      <c r="J1116" t="str">
        <f>IF(AND(COUNTIF(Products!A:A,C1116)=1,E1116=VLOOKUP(C1116,Products!A:G,6,FALSE),H1116=VLOOKUP(C1116,Products!A:G,7,FALSE)),"OK","ERROR")</f>
        <v>OK</v>
      </c>
      <c r="K1116" t="str">
        <f t="shared" si="53"/>
        <v>OK</v>
      </c>
    </row>
    <row r="1117" spans="1:11">
      <c r="A1117" s="1" t="s">
        <v>5429</v>
      </c>
      <c r="B1117" s="1" t="s">
        <v>2929</v>
      </c>
      <c r="C1117" s="1" t="s">
        <v>1756</v>
      </c>
      <c r="D1117" s="1">
        <v>2</v>
      </c>
      <c r="E1117" s="1">
        <v>299</v>
      </c>
      <c r="F1117" s="1">
        <v>89.7</v>
      </c>
      <c r="G1117" s="1">
        <f t="shared" si="51"/>
        <v>508.3</v>
      </c>
      <c r="H1117" s="1">
        <v>223</v>
      </c>
      <c r="I1117" s="1">
        <f t="shared" si="52"/>
        <v>62.300000000000011</v>
      </c>
      <c r="J1117" t="str">
        <f>IF(AND(COUNTIF(Products!A:A,C1117)=1,E1117=VLOOKUP(C1117,Products!A:G,6,FALSE),H1117=VLOOKUP(C1117,Products!A:G,7,FALSE)),"OK","ERROR")</f>
        <v>OK</v>
      </c>
      <c r="K1117" t="str">
        <f t="shared" si="53"/>
        <v>OK</v>
      </c>
    </row>
    <row r="1118" spans="1:11">
      <c r="A1118" s="1" t="s">
        <v>5430</v>
      </c>
      <c r="B1118" s="1" t="s">
        <v>2930</v>
      </c>
      <c r="C1118" s="1" t="s">
        <v>1676</v>
      </c>
      <c r="D1118" s="1">
        <v>2</v>
      </c>
      <c r="E1118" s="1">
        <v>299</v>
      </c>
      <c r="F1118" s="1">
        <v>59.8</v>
      </c>
      <c r="G1118" s="1">
        <f t="shared" si="51"/>
        <v>538.20000000000005</v>
      </c>
      <c r="H1118" s="1">
        <v>197</v>
      </c>
      <c r="I1118" s="1">
        <f t="shared" si="52"/>
        <v>144.20000000000005</v>
      </c>
      <c r="J1118" t="str">
        <f>IF(AND(COUNTIF(Products!A:A,C1118)=1,E1118=VLOOKUP(C1118,Products!A:G,6,FALSE),H1118=VLOOKUP(C1118,Products!A:G,7,FALSE)),"OK","ERROR")</f>
        <v>OK</v>
      </c>
      <c r="K1118" t="str">
        <f t="shared" si="53"/>
        <v>OK</v>
      </c>
    </row>
    <row r="1119" spans="1:11">
      <c r="A1119" s="1" t="s">
        <v>5431</v>
      </c>
      <c r="B1119" s="1" t="s">
        <v>2931</v>
      </c>
      <c r="C1119" s="1" t="s">
        <v>1720</v>
      </c>
      <c r="D1119" s="1">
        <v>1</v>
      </c>
      <c r="E1119" s="1">
        <v>999</v>
      </c>
      <c r="F1119" s="1">
        <v>0</v>
      </c>
      <c r="G1119" s="1">
        <f t="shared" si="51"/>
        <v>999</v>
      </c>
      <c r="H1119" s="1">
        <v>573</v>
      </c>
      <c r="I1119" s="1">
        <f t="shared" si="52"/>
        <v>426</v>
      </c>
      <c r="J1119" t="str">
        <f>IF(AND(COUNTIF(Products!A:A,C1119)=1,E1119=VLOOKUP(C1119,Products!A:G,6,FALSE),H1119=VLOOKUP(C1119,Products!A:G,7,FALSE)),"OK","ERROR")</f>
        <v>OK</v>
      </c>
      <c r="K1119" t="str">
        <f t="shared" si="53"/>
        <v>OK</v>
      </c>
    </row>
    <row r="1120" spans="1:11">
      <c r="A1120" s="1" t="s">
        <v>5432</v>
      </c>
      <c r="B1120" s="1" t="s">
        <v>2932</v>
      </c>
      <c r="C1120" s="1" t="s">
        <v>1794</v>
      </c>
      <c r="D1120" s="1">
        <v>2</v>
      </c>
      <c r="E1120" s="1">
        <v>299</v>
      </c>
      <c r="F1120" s="1">
        <v>0</v>
      </c>
      <c r="G1120" s="1">
        <f t="shared" si="51"/>
        <v>598</v>
      </c>
      <c r="H1120" s="1">
        <v>168</v>
      </c>
      <c r="I1120" s="1">
        <f t="shared" si="52"/>
        <v>262</v>
      </c>
      <c r="J1120" t="str">
        <f>IF(AND(COUNTIF(Products!A:A,C1120)=1,E1120=VLOOKUP(C1120,Products!A:G,6,FALSE),H1120=VLOOKUP(C1120,Products!A:G,7,FALSE)),"OK","ERROR")</f>
        <v>OK</v>
      </c>
      <c r="K1120" t="str">
        <f t="shared" si="53"/>
        <v>OK</v>
      </c>
    </row>
    <row r="1121" spans="1:11">
      <c r="A1121" s="1" t="s">
        <v>5433</v>
      </c>
      <c r="B1121" s="1" t="s">
        <v>2933</v>
      </c>
      <c r="C1121" s="1" t="s">
        <v>1725</v>
      </c>
      <c r="D1121" s="1">
        <v>4</v>
      </c>
      <c r="E1121" s="1">
        <v>2499</v>
      </c>
      <c r="F1121" s="1">
        <v>499.8</v>
      </c>
      <c r="G1121" s="1">
        <f t="shared" si="51"/>
        <v>9496.2000000000007</v>
      </c>
      <c r="H1121" s="1">
        <v>1833</v>
      </c>
      <c r="I1121" s="1">
        <f t="shared" si="52"/>
        <v>2164.2000000000007</v>
      </c>
      <c r="J1121" t="str">
        <f>IF(AND(COUNTIF(Products!A:A,C1121)=1,E1121=VLOOKUP(C1121,Products!A:G,6,FALSE),H1121=VLOOKUP(C1121,Products!A:G,7,FALSE)),"OK","ERROR")</f>
        <v>OK</v>
      </c>
      <c r="K1121" t="str">
        <f t="shared" si="53"/>
        <v>OK</v>
      </c>
    </row>
    <row r="1122" spans="1:11">
      <c r="A1122" s="1" t="s">
        <v>5434</v>
      </c>
      <c r="B1122" s="1" t="s">
        <v>2934</v>
      </c>
      <c r="C1122" s="1" t="s">
        <v>1741</v>
      </c>
      <c r="D1122" s="1">
        <v>1</v>
      </c>
      <c r="E1122" s="1">
        <v>799</v>
      </c>
      <c r="F1122" s="1">
        <v>39.950000000000003</v>
      </c>
      <c r="G1122" s="1">
        <f t="shared" si="51"/>
        <v>759.05</v>
      </c>
      <c r="H1122" s="1">
        <v>596</v>
      </c>
      <c r="I1122" s="1">
        <f t="shared" si="52"/>
        <v>163.04999999999995</v>
      </c>
      <c r="J1122" t="str">
        <f>IF(AND(COUNTIF(Products!A:A,C1122)=1,E1122=VLOOKUP(C1122,Products!A:G,6,FALSE),H1122=VLOOKUP(C1122,Products!A:G,7,FALSE)),"OK","ERROR")</f>
        <v>OK</v>
      </c>
      <c r="K1122" t="str">
        <f t="shared" si="53"/>
        <v>OK</v>
      </c>
    </row>
    <row r="1123" spans="1:11">
      <c r="A1123" s="1" t="s">
        <v>5435</v>
      </c>
      <c r="B1123" s="1" t="s">
        <v>2935</v>
      </c>
      <c r="C1123" s="1" t="s">
        <v>1757</v>
      </c>
      <c r="D1123" s="1">
        <v>1</v>
      </c>
      <c r="E1123" s="1">
        <v>999</v>
      </c>
      <c r="F1123" s="1">
        <v>149.85</v>
      </c>
      <c r="G1123" s="1">
        <f t="shared" si="51"/>
        <v>849.15</v>
      </c>
      <c r="H1123" s="1">
        <v>611</v>
      </c>
      <c r="I1123" s="1">
        <f t="shared" si="52"/>
        <v>238.14999999999998</v>
      </c>
      <c r="J1123" t="str">
        <f>IF(AND(COUNTIF(Products!A:A,C1123)=1,E1123=VLOOKUP(C1123,Products!A:G,6,FALSE),H1123=VLOOKUP(C1123,Products!A:G,7,FALSE)),"OK","ERROR")</f>
        <v>OK</v>
      </c>
      <c r="K1123" t="str">
        <f t="shared" si="53"/>
        <v>OK</v>
      </c>
    </row>
    <row r="1124" spans="1:11">
      <c r="A1124" s="1" t="s">
        <v>5436</v>
      </c>
      <c r="B1124" s="1" t="s">
        <v>2936</v>
      </c>
      <c r="C1124" s="1" t="s">
        <v>1790</v>
      </c>
      <c r="D1124" s="1">
        <v>4</v>
      </c>
      <c r="E1124" s="1">
        <v>999</v>
      </c>
      <c r="F1124" s="1">
        <v>599.4</v>
      </c>
      <c r="G1124" s="1">
        <f t="shared" si="51"/>
        <v>3396.6</v>
      </c>
      <c r="H1124" s="1">
        <v>629</v>
      </c>
      <c r="I1124" s="1">
        <f t="shared" si="52"/>
        <v>880.59999999999991</v>
      </c>
      <c r="J1124" t="str">
        <f>IF(AND(COUNTIF(Products!A:A,C1124)=1,E1124=VLOOKUP(C1124,Products!A:G,6,FALSE),H1124=VLOOKUP(C1124,Products!A:G,7,FALSE)),"OK","ERROR")</f>
        <v>OK</v>
      </c>
      <c r="K1124" t="str">
        <f t="shared" si="53"/>
        <v>OK</v>
      </c>
    </row>
    <row r="1125" spans="1:11">
      <c r="A1125" s="1" t="s">
        <v>5437</v>
      </c>
      <c r="B1125" s="1" t="s">
        <v>2937</v>
      </c>
      <c r="C1125" s="1" t="s">
        <v>1772</v>
      </c>
      <c r="D1125" s="1">
        <v>1</v>
      </c>
      <c r="E1125" s="1">
        <v>1999</v>
      </c>
      <c r="F1125" s="1">
        <v>99.95</v>
      </c>
      <c r="G1125" s="1">
        <f t="shared" si="51"/>
        <v>1899.05</v>
      </c>
      <c r="H1125" s="1">
        <v>1506</v>
      </c>
      <c r="I1125" s="1">
        <f t="shared" si="52"/>
        <v>393.04999999999995</v>
      </c>
      <c r="J1125" t="str">
        <f>IF(AND(COUNTIF(Products!A:A,C1125)=1,E1125=VLOOKUP(C1125,Products!A:G,6,FALSE),H1125=VLOOKUP(C1125,Products!A:G,7,FALSE)),"OK","ERROR")</f>
        <v>OK</v>
      </c>
      <c r="K1125" t="str">
        <f t="shared" si="53"/>
        <v>OK</v>
      </c>
    </row>
    <row r="1126" spans="1:11">
      <c r="A1126" s="1" t="s">
        <v>5438</v>
      </c>
      <c r="B1126" s="1" t="s">
        <v>2938</v>
      </c>
      <c r="C1126" s="1" t="s">
        <v>1789</v>
      </c>
      <c r="D1126" s="1">
        <v>3</v>
      </c>
      <c r="E1126" s="1">
        <v>999</v>
      </c>
      <c r="F1126" s="1">
        <v>0</v>
      </c>
      <c r="G1126" s="1">
        <f t="shared" si="51"/>
        <v>2997</v>
      </c>
      <c r="H1126" s="1">
        <v>727</v>
      </c>
      <c r="I1126" s="1">
        <f t="shared" si="52"/>
        <v>816</v>
      </c>
      <c r="J1126" t="str">
        <f>IF(AND(COUNTIF(Products!A:A,C1126)=1,E1126=VLOOKUP(C1126,Products!A:G,6,FALSE),H1126=VLOOKUP(C1126,Products!A:G,7,FALSE)),"OK","ERROR")</f>
        <v>OK</v>
      </c>
      <c r="K1126" t="str">
        <f t="shared" si="53"/>
        <v>OK</v>
      </c>
    </row>
    <row r="1127" spans="1:11">
      <c r="A1127" s="1" t="s">
        <v>5439</v>
      </c>
      <c r="B1127" s="1" t="s">
        <v>2939</v>
      </c>
      <c r="C1127" s="1" t="s">
        <v>1680</v>
      </c>
      <c r="D1127" s="1">
        <v>1</v>
      </c>
      <c r="E1127" s="1">
        <v>2499</v>
      </c>
      <c r="F1127" s="1">
        <v>249.9</v>
      </c>
      <c r="G1127" s="1">
        <f t="shared" si="51"/>
        <v>2249.1</v>
      </c>
      <c r="H1127" s="1">
        <v>2030</v>
      </c>
      <c r="I1127" s="1">
        <f t="shared" si="52"/>
        <v>219.09999999999991</v>
      </c>
      <c r="J1127" t="str">
        <f>IF(AND(COUNTIF(Products!A:A,C1127)=1,E1127=VLOOKUP(C1127,Products!A:G,6,FALSE),H1127=VLOOKUP(C1127,Products!A:G,7,FALSE)),"OK","ERROR")</f>
        <v>OK</v>
      </c>
      <c r="K1127" t="str">
        <f t="shared" si="53"/>
        <v>OK</v>
      </c>
    </row>
    <row r="1128" spans="1:11">
      <c r="A1128" s="1" t="s">
        <v>5440</v>
      </c>
      <c r="B1128" s="1" t="s">
        <v>2940</v>
      </c>
      <c r="C1128" s="1" t="s">
        <v>1771</v>
      </c>
      <c r="D1128" s="1">
        <v>2</v>
      </c>
      <c r="E1128" s="1">
        <v>399</v>
      </c>
      <c r="F1128" s="1">
        <v>159.6</v>
      </c>
      <c r="G1128" s="1">
        <f t="shared" si="51"/>
        <v>638.4</v>
      </c>
      <c r="H1128" s="1">
        <v>257</v>
      </c>
      <c r="I1128" s="1">
        <f t="shared" si="52"/>
        <v>124.39999999999998</v>
      </c>
      <c r="J1128" t="str">
        <f>IF(AND(COUNTIF(Products!A:A,C1128)=1,E1128=VLOOKUP(C1128,Products!A:G,6,FALSE),H1128=VLOOKUP(C1128,Products!A:G,7,FALSE)),"OK","ERROR")</f>
        <v>OK</v>
      </c>
      <c r="K1128" t="str">
        <f t="shared" si="53"/>
        <v>OK</v>
      </c>
    </row>
    <row r="1129" spans="1:11">
      <c r="A1129" s="1" t="s">
        <v>5441</v>
      </c>
      <c r="B1129" s="1" t="s">
        <v>2941</v>
      </c>
      <c r="C1129" s="1" t="s">
        <v>1676</v>
      </c>
      <c r="D1129" s="1">
        <v>1</v>
      </c>
      <c r="E1129" s="1">
        <v>299</v>
      </c>
      <c r="F1129" s="1">
        <v>0</v>
      </c>
      <c r="G1129" s="1">
        <f t="shared" si="51"/>
        <v>299</v>
      </c>
      <c r="H1129" s="1">
        <v>197</v>
      </c>
      <c r="I1129" s="1">
        <f t="shared" si="52"/>
        <v>102</v>
      </c>
      <c r="J1129" t="str">
        <f>IF(AND(COUNTIF(Products!A:A,C1129)=1,E1129=VLOOKUP(C1129,Products!A:G,6,FALSE),H1129=VLOOKUP(C1129,Products!A:G,7,FALSE)),"OK","ERROR")</f>
        <v>OK</v>
      </c>
      <c r="K1129" t="str">
        <f t="shared" si="53"/>
        <v>OK</v>
      </c>
    </row>
    <row r="1130" spans="1:11">
      <c r="A1130" s="1" t="s">
        <v>5442</v>
      </c>
      <c r="B1130" s="1" t="s">
        <v>2942</v>
      </c>
      <c r="C1130" s="1" t="s">
        <v>1794</v>
      </c>
      <c r="D1130" s="1">
        <v>1</v>
      </c>
      <c r="E1130" s="1">
        <v>299</v>
      </c>
      <c r="F1130" s="1">
        <v>14.95</v>
      </c>
      <c r="G1130" s="1">
        <f t="shared" si="51"/>
        <v>284.05</v>
      </c>
      <c r="H1130" s="1">
        <v>168</v>
      </c>
      <c r="I1130" s="1">
        <f t="shared" si="52"/>
        <v>116.05000000000001</v>
      </c>
      <c r="J1130" t="str">
        <f>IF(AND(COUNTIF(Products!A:A,C1130)=1,E1130=VLOOKUP(C1130,Products!A:G,6,FALSE),H1130=VLOOKUP(C1130,Products!A:G,7,FALSE)),"OK","ERROR")</f>
        <v>OK</v>
      </c>
      <c r="K1130" t="str">
        <f t="shared" si="53"/>
        <v>OK</v>
      </c>
    </row>
    <row r="1131" spans="1:11">
      <c r="A1131" s="1" t="s">
        <v>5443</v>
      </c>
      <c r="B1131" s="1" t="s">
        <v>2943</v>
      </c>
      <c r="C1131" s="1" t="s">
        <v>1668</v>
      </c>
      <c r="D1131" s="1">
        <v>1</v>
      </c>
      <c r="E1131" s="1">
        <v>8999</v>
      </c>
      <c r="F1131" s="1">
        <v>1349.85</v>
      </c>
      <c r="G1131" s="1">
        <f t="shared" si="51"/>
        <v>7649.15</v>
      </c>
      <c r="H1131" s="1">
        <v>5059</v>
      </c>
      <c r="I1131" s="1">
        <f t="shared" si="52"/>
        <v>2590.1499999999996</v>
      </c>
      <c r="J1131" t="str">
        <f>IF(AND(COUNTIF(Products!A:A,C1131)=1,E1131=VLOOKUP(C1131,Products!A:G,6,FALSE),H1131=VLOOKUP(C1131,Products!A:G,7,FALSE)),"OK","ERROR")</f>
        <v>OK</v>
      </c>
      <c r="K1131" t="str">
        <f t="shared" si="53"/>
        <v>OK</v>
      </c>
    </row>
    <row r="1132" spans="1:11">
      <c r="A1132" s="1" t="s">
        <v>5444</v>
      </c>
      <c r="B1132" s="1" t="s">
        <v>2944</v>
      </c>
      <c r="C1132" s="1" t="s">
        <v>1747</v>
      </c>
      <c r="D1132" s="1">
        <v>2</v>
      </c>
      <c r="E1132" s="1">
        <v>999</v>
      </c>
      <c r="F1132" s="1">
        <v>299.7</v>
      </c>
      <c r="G1132" s="1">
        <f t="shared" si="51"/>
        <v>1698.3</v>
      </c>
      <c r="H1132" s="1">
        <v>744</v>
      </c>
      <c r="I1132" s="1">
        <f t="shared" si="52"/>
        <v>210.29999999999995</v>
      </c>
      <c r="J1132" t="str">
        <f>IF(AND(COUNTIF(Products!A:A,C1132)=1,E1132=VLOOKUP(C1132,Products!A:G,6,FALSE),H1132=VLOOKUP(C1132,Products!A:G,7,FALSE)),"OK","ERROR")</f>
        <v>OK</v>
      </c>
      <c r="K1132" t="str">
        <f t="shared" si="53"/>
        <v>OK</v>
      </c>
    </row>
    <row r="1133" spans="1:11">
      <c r="A1133" s="1" t="s">
        <v>5445</v>
      </c>
      <c r="B1133" s="1" t="s">
        <v>2945</v>
      </c>
      <c r="C1133" s="1" t="s">
        <v>1763</v>
      </c>
      <c r="D1133" s="1">
        <v>2</v>
      </c>
      <c r="E1133" s="1">
        <v>999</v>
      </c>
      <c r="F1133" s="1">
        <v>99.9</v>
      </c>
      <c r="G1133" s="1">
        <f t="shared" si="51"/>
        <v>1898.1</v>
      </c>
      <c r="H1133" s="1">
        <v>636</v>
      </c>
      <c r="I1133" s="1">
        <f t="shared" si="52"/>
        <v>626.09999999999991</v>
      </c>
      <c r="J1133" t="str">
        <f>IF(AND(COUNTIF(Products!A:A,C1133)=1,E1133=VLOOKUP(C1133,Products!A:G,6,FALSE),H1133=VLOOKUP(C1133,Products!A:G,7,FALSE)),"OK","ERROR")</f>
        <v>OK</v>
      </c>
      <c r="K1133" t="str">
        <f t="shared" si="53"/>
        <v>OK</v>
      </c>
    </row>
    <row r="1134" spans="1:11">
      <c r="A1134" s="1" t="s">
        <v>5446</v>
      </c>
      <c r="B1134" s="1" t="s">
        <v>2946</v>
      </c>
      <c r="C1134" s="1" t="s">
        <v>1714</v>
      </c>
      <c r="D1134" s="1">
        <v>3</v>
      </c>
      <c r="E1134" s="1">
        <v>4999</v>
      </c>
      <c r="F1134" s="1">
        <v>0</v>
      </c>
      <c r="G1134" s="1">
        <f t="shared" si="51"/>
        <v>14997</v>
      </c>
      <c r="H1134" s="1">
        <v>3985</v>
      </c>
      <c r="I1134" s="1">
        <f t="shared" si="52"/>
        <v>3042</v>
      </c>
      <c r="J1134" t="str">
        <f>IF(AND(COUNTIF(Products!A:A,C1134)=1,E1134=VLOOKUP(C1134,Products!A:G,6,FALSE),H1134=VLOOKUP(C1134,Products!A:G,7,FALSE)),"OK","ERROR")</f>
        <v>OK</v>
      </c>
      <c r="K1134" t="str">
        <f t="shared" si="53"/>
        <v>OK</v>
      </c>
    </row>
    <row r="1135" spans="1:11">
      <c r="A1135" s="1" t="s">
        <v>5447</v>
      </c>
      <c r="B1135" s="1" t="s">
        <v>2947</v>
      </c>
      <c r="C1135" s="1" t="s">
        <v>1764</v>
      </c>
      <c r="D1135" s="1">
        <v>1</v>
      </c>
      <c r="E1135" s="1">
        <v>499</v>
      </c>
      <c r="F1135" s="1">
        <v>74.849999999999994</v>
      </c>
      <c r="G1135" s="1">
        <f t="shared" si="51"/>
        <v>424.15</v>
      </c>
      <c r="H1135" s="1">
        <v>334</v>
      </c>
      <c r="I1135" s="1">
        <f t="shared" si="52"/>
        <v>90.149999999999977</v>
      </c>
      <c r="J1135" t="str">
        <f>IF(AND(COUNTIF(Products!A:A,C1135)=1,E1135=VLOOKUP(C1135,Products!A:G,6,FALSE),H1135=VLOOKUP(C1135,Products!A:G,7,FALSE)),"OK","ERROR")</f>
        <v>OK</v>
      </c>
      <c r="K1135" t="str">
        <f t="shared" si="53"/>
        <v>OK</v>
      </c>
    </row>
    <row r="1136" spans="1:11">
      <c r="A1136" s="1" t="s">
        <v>5448</v>
      </c>
      <c r="B1136" s="1" t="s">
        <v>2948</v>
      </c>
      <c r="C1136" s="1" t="s">
        <v>1779</v>
      </c>
      <c r="D1136" s="1">
        <v>1</v>
      </c>
      <c r="E1136" s="1">
        <v>999</v>
      </c>
      <c r="F1136" s="1">
        <v>99.9</v>
      </c>
      <c r="G1136" s="1">
        <f t="shared" si="51"/>
        <v>899.1</v>
      </c>
      <c r="H1136" s="1">
        <v>809</v>
      </c>
      <c r="I1136" s="1">
        <f t="shared" si="52"/>
        <v>90.100000000000023</v>
      </c>
      <c r="J1136" t="str">
        <f>IF(AND(COUNTIF(Products!A:A,C1136)=1,E1136=VLOOKUP(C1136,Products!A:G,6,FALSE),H1136=VLOOKUP(C1136,Products!A:G,7,FALSE)),"OK","ERROR")</f>
        <v>OK</v>
      </c>
      <c r="K1136" t="str">
        <f t="shared" si="53"/>
        <v>OK</v>
      </c>
    </row>
    <row r="1137" spans="1:11">
      <c r="A1137" s="1" t="s">
        <v>5449</v>
      </c>
      <c r="B1137" s="1" t="s">
        <v>2949</v>
      </c>
      <c r="C1137" s="1" t="s">
        <v>1797</v>
      </c>
      <c r="D1137" s="1">
        <v>2</v>
      </c>
      <c r="E1137" s="1">
        <v>399</v>
      </c>
      <c r="F1137" s="1">
        <v>39.9</v>
      </c>
      <c r="G1137" s="1">
        <f t="shared" si="51"/>
        <v>758.1</v>
      </c>
      <c r="H1137" s="1">
        <v>278</v>
      </c>
      <c r="I1137" s="1">
        <f t="shared" si="52"/>
        <v>202.10000000000002</v>
      </c>
      <c r="J1137" t="str">
        <f>IF(AND(COUNTIF(Products!A:A,C1137)=1,E1137=VLOOKUP(C1137,Products!A:G,6,FALSE),H1137=VLOOKUP(C1137,Products!A:G,7,FALSE)),"OK","ERROR")</f>
        <v>OK</v>
      </c>
      <c r="K1137" t="str">
        <f t="shared" si="53"/>
        <v>OK</v>
      </c>
    </row>
    <row r="1138" spans="1:11">
      <c r="A1138" s="1" t="s">
        <v>5450</v>
      </c>
      <c r="B1138" s="1" t="s">
        <v>2950</v>
      </c>
      <c r="C1138" s="1" t="s">
        <v>1720</v>
      </c>
      <c r="D1138" s="1">
        <v>4</v>
      </c>
      <c r="E1138" s="1">
        <v>999</v>
      </c>
      <c r="F1138" s="1">
        <v>599.4</v>
      </c>
      <c r="G1138" s="1">
        <f t="shared" si="51"/>
        <v>3396.6</v>
      </c>
      <c r="H1138" s="1">
        <v>573</v>
      </c>
      <c r="I1138" s="1">
        <f t="shared" si="52"/>
        <v>1104.5999999999999</v>
      </c>
      <c r="J1138" t="str">
        <f>IF(AND(COUNTIF(Products!A:A,C1138)=1,E1138=VLOOKUP(C1138,Products!A:G,6,FALSE),H1138=VLOOKUP(C1138,Products!A:G,7,FALSE)),"OK","ERROR")</f>
        <v>OK</v>
      </c>
      <c r="K1138" t="str">
        <f t="shared" si="53"/>
        <v>OK</v>
      </c>
    </row>
    <row r="1139" spans="1:11">
      <c r="A1139" s="1" t="s">
        <v>5451</v>
      </c>
      <c r="B1139" s="1" t="s">
        <v>2951</v>
      </c>
      <c r="C1139" s="1" t="s">
        <v>1767</v>
      </c>
      <c r="D1139" s="1">
        <v>1</v>
      </c>
      <c r="E1139" s="1">
        <v>1999</v>
      </c>
      <c r="F1139" s="1">
        <v>0</v>
      </c>
      <c r="G1139" s="1">
        <f t="shared" si="51"/>
        <v>1999</v>
      </c>
      <c r="H1139" s="1">
        <v>1338</v>
      </c>
      <c r="I1139" s="1">
        <f t="shared" si="52"/>
        <v>661</v>
      </c>
      <c r="J1139" t="str">
        <f>IF(AND(COUNTIF(Products!A:A,C1139)=1,E1139=VLOOKUP(C1139,Products!A:G,6,FALSE),H1139=VLOOKUP(C1139,Products!A:G,7,FALSE)),"OK","ERROR")</f>
        <v>OK</v>
      </c>
      <c r="K1139" t="str">
        <f t="shared" si="53"/>
        <v>OK</v>
      </c>
    </row>
    <row r="1140" spans="1:11">
      <c r="A1140" s="1" t="s">
        <v>5452</v>
      </c>
      <c r="B1140" s="1" t="s">
        <v>2952</v>
      </c>
      <c r="C1140" s="1" t="s">
        <v>1798</v>
      </c>
      <c r="D1140" s="1">
        <v>1</v>
      </c>
      <c r="E1140" s="1">
        <v>1299</v>
      </c>
      <c r="F1140" s="1">
        <v>0</v>
      </c>
      <c r="G1140" s="1">
        <f t="shared" si="51"/>
        <v>1299</v>
      </c>
      <c r="H1140" s="1">
        <v>1025</v>
      </c>
      <c r="I1140" s="1">
        <f t="shared" si="52"/>
        <v>274</v>
      </c>
      <c r="J1140" t="str">
        <f>IF(AND(COUNTIF(Products!A:A,C1140)=1,E1140=VLOOKUP(C1140,Products!A:G,6,FALSE),H1140=VLOOKUP(C1140,Products!A:G,7,FALSE)),"OK","ERROR")</f>
        <v>OK</v>
      </c>
      <c r="K1140" t="str">
        <f t="shared" si="53"/>
        <v>OK</v>
      </c>
    </row>
    <row r="1141" spans="1:11">
      <c r="A1141" s="1" t="s">
        <v>5453</v>
      </c>
      <c r="B1141" s="1" t="s">
        <v>2953</v>
      </c>
      <c r="C1141" s="1" t="s">
        <v>1752</v>
      </c>
      <c r="D1141" s="1">
        <v>2</v>
      </c>
      <c r="E1141" s="1">
        <v>2999</v>
      </c>
      <c r="F1141" s="1">
        <v>599.79999999999995</v>
      </c>
      <c r="G1141" s="1">
        <f t="shared" si="51"/>
        <v>5398.2</v>
      </c>
      <c r="H1141" s="1">
        <v>1877</v>
      </c>
      <c r="I1141" s="1">
        <f t="shared" si="52"/>
        <v>1644.1999999999998</v>
      </c>
      <c r="J1141" t="str">
        <f>IF(AND(COUNTIF(Products!A:A,C1141)=1,E1141=VLOOKUP(C1141,Products!A:G,6,FALSE),H1141=VLOOKUP(C1141,Products!A:G,7,FALSE)),"OK","ERROR")</f>
        <v>OK</v>
      </c>
      <c r="K1141" t="str">
        <f t="shared" si="53"/>
        <v>OK</v>
      </c>
    </row>
    <row r="1142" spans="1:11">
      <c r="A1142" s="1" t="s">
        <v>5454</v>
      </c>
      <c r="B1142" s="1" t="s">
        <v>2954</v>
      </c>
      <c r="C1142" s="1" t="s">
        <v>1730</v>
      </c>
      <c r="D1142" s="1">
        <v>4</v>
      </c>
      <c r="E1142" s="1">
        <v>1999</v>
      </c>
      <c r="F1142" s="1">
        <v>799.6</v>
      </c>
      <c r="G1142" s="1">
        <f t="shared" si="51"/>
        <v>7196.4</v>
      </c>
      <c r="H1142" s="1">
        <v>1398</v>
      </c>
      <c r="I1142" s="1">
        <f t="shared" si="52"/>
        <v>1604.3999999999996</v>
      </c>
      <c r="J1142" t="str">
        <f>IF(AND(COUNTIF(Products!A:A,C1142)=1,E1142=VLOOKUP(C1142,Products!A:G,6,FALSE),H1142=VLOOKUP(C1142,Products!A:G,7,FALSE)),"OK","ERROR")</f>
        <v>OK</v>
      </c>
      <c r="K1142" t="str">
        <f t="shared" si="53"/>
        <v>OK</v>
      </c>
    </row>
    <row r="1143" spans="1:11">
      <c r="A1143" s="1" t="s">
        <v>5455</v>
      </c>
      <c r="B1143" s="1" t="s">
        <v>2955</v>
      </c>
      <c r="C1143" s="1" t="s">
        <v>1725</v>
      </c>
      <c r="D1143" s="1">
        <v>2</v>
      </c>
      <c r="E1143" s="1">
        <v>2499</v>
      </c>
      <c r="F1143" s="1">
        <v>499.8</v>
      </c>
      <c r="G1143" s="1">
        <f t="shared" si="51"/>
        <v>4498.2</v>
      </c>
      <c r="H1143" s="1">
        <v>1833</v>
      </c>
      <c r="I1143" s="1">
        <f t="shared" si="52"/>
        <v>832.19999999999982</v>
      </c>
      <c r="J1143" t="str">
        <f>IF(AND(COUNTIF(Products!A:A,C1143)=1,E1143=VLOOKUP(C1143,Products!A:G,6,FALSE),H1143=VLOOKUP(C1143,Products!A:G,7,FALSE)),"OK","ERROR")</f>
        <v>OK</v>
      </c>
      <c r="K1143" t="str">
        <f t="shared" si="53"/>
        <v>OK</v>
      </c>
    </row>
    <row r="1144" spans="1:11">
      <c r="A1144" s="1" t="s">
        <v>5456</v>
      </c>
      <c r="B1144" s="1" t="s">
        <v>2956</v>
      </c>
      <c r="C1144" s="1" t="s">
        <v>1721</v>
      </c>
      <c r="D1144" s="1">
        <v>1</v>
      </c>
      <c r="E1144" s="1">
        <v>799</v>
      </c>
      <c r="F1144" s="1">
        <v>79.900000000000006</v>
      </c>
      <c r="G1144" s="1">
        <f t="shared" si="51"/>
        <v>719.1</v>
      </c>
      <c r="H1144" s="1">
        <v>639</v>
      </c>
      <c r="I1144" s="1">
        <f t="shared" si="52"/>
        <v>80.100000000000023</v>
      </c>
      <c r="J1144" t="str">
        <f>IF(AND(COUNTIF(Products!A:A,C1144)=1,E1144=VLOOKUP(C1144,Products!A:G,6,FALSE),H1144=VLOOKUP(C1144,Products!A:G,7,FALSE)),"OK","ERROR")</f>
        <v>OK</v>
      </c>
      <c r="K1144" t="str">
        <f t="shared" si="53"/>
        <v>OK</v>
      </c>
    </row>
    <row r="1145" spans="1:11">
      <c r="A1145" s="1" t="s">
        <v>5457</v>
      </c>
      <c r="B1145" s="1" t="s">
        <v>2957</v>
      </c>
      <c r="C1145" s="1" t="s">
        <v>1780</v>
      </c>
      <c r="D1145" s="1">
        <v>3</v>
      </c>
      <c r="E1145" s="1">
        <v>2999</v>
      </c>
      <c r="F1145" s="1">
        <v>449.85</v>
      </c>
      <c r="G1145" s="1">
        <f t="shared" si="51"/>
        <v>8547.15</v>
      </c>
      <c r="H1145" s="1">
        <v>2394</v>
      </c>
      <c r="I1145" s="1">
        <f t="shared" si="52"/>
        <v>1365.1499999999996</v>
      </c>
      <c r="J1145" t="str">
        <f>IF(AND(COUNTIF(Products!A:A,C1145)=1,E1145=VLOOKUP(C1145,Products!A:G,6,FALSE),H1145=VLOOKUP(C1145,Products!A:G,7,FALSE)),"OK","ERROR")</f>
        <v>OK</v>
      </c>
      <c r="K1145" t="str">
        <f t="shared" si="53"/>
        <v>OK</v>
      </c>
    </row>
    <row r="1146" spans="1:11">
      <c r="A1146" s="1" t="s">
        <v>5458</v>
      </c>
      <c r="B1146" s="1" t="s">
        <v>2958</v>
      </c>
      <c r="C1146" s="1" t="s">
        <v>1696</v>
      </c>
      <c r="D1146" s="1">
        <v>3</v>
      </c>
      <c r="E1146" s="1">
        <v>799</v>
      </c>
      <c r="F1146" s="1">
        <v>239.7</v>
      </c>
      <c r="G1146" s="1">
        <f t="shared" si="51"/>
        <v>2157.3000000000002</v>
      </c>
      <c r="H1146" s="1">
        <v>613</v>
      </c>
      <c r="I1146" s="1">
        <f t="shared" si="52"/>
        <v>318.30000000000018</v>
      </c>
      <c r="J1146" t="str">
        <f>IF(AND(COUNTIF(Products!A:A,C1146)=1,E1146=VLOOKUP(C1146,Products!A:G,6,FALSE),H1146=VLOOKUP(C1146,Products!A:G,7,FALSE)),"OK","ERROR")</f>
        <v>OK</v>
      </c>
      <c r="K1146" t="str">
        <f t="shared" si="53"/>
        <v>OK</v>
      </c>
    </row>
    <row r="1147" spans="1:11">
      <c r="A1147" s="1" t="s">
        <v>5459</v>
      </c>
      <c r="B1147" s="1" t="s">
        <v>2959</v>
      </c>
      <c r="C1147" s="1" t="s">
        <v>1690</v>
      </c>
      <c r="D1147" s="1">
        <v>1</v>
      </c>
      <c r="E1147" s="1">
        <v>6999</v>
      </c>
      <c r="F1147" s="1">
        <v>1049.8499999999999</v>
      </c>
      <c r="G1147" s="1">
        <f t="shared" si="51"/>
        <v>5949.15</v>
      </c>
      <c r="H1147" s="1">
        <v>4046</v>
      </c>
      <c r="I1147" s="1">
        <f t="shared" si="52"/>
        <v>1903.1499999999996</v>
      </c>
      <c r="J1147" t="str">
        <f>IF(AND(COUNTIF(Products!A:A,C1147)=1,E1147=VLOOKUP(C1147,Products!A:G,6,FALSE),H1147=VLOOKUP(C1147,Products!A:G,7,FALSE)),"OK","ERROR")</f>
        <v>OK</v>
      </c>
      <c r="K1147" t="str">
        <f t="shared" si="53"/>
        <v>OK</v>
      </c>
    </row>
    <row r="1148" spans="1:11">
      <c r="A1148" s="1" t="s">
        <v>5460</v>
      </c>
      <c r="B1148" s="1" t="s">
        <v>2960</v>
      </c>
      <c r="C1148" s="1" t="s">
        <v>1780</v>
      </c>
      <c r="D1148" s="1">
        <v>1</v>
      </c>
      <c r="E1148" s="1">
        <v>2999</v>
      </c>
      <c r="F1148" s="1">
        <v>749.75</v>
      </c>
      <c r="G1148" s="1">
        <f t="shared" si="51"/>
        <v>2249.25</v>
      </c>
      <c r="H1148" s="1">
        <v>2394</v>
      </c>
      <c r="I1148" s="1">
        <f t="shared" si="52"/>
        <v>-144.75</v>
      </c>
      <c r="J1148" t="str">
        <f>IF(AND(COUNTIF(Products!A:A,C1148)=1,E1148=VLOOKUP(C1148,Products!A:G,6,FALSE),H1148=VLOOKUP(C1148,Products!A:G,7,FALSE)),"OK","ERROR")</f>
        <v>OK</v>
      </c>
      <c r="K1148" t="str">
        <f t="shared" si="53"/>
        <v>OK</v>
      </c>
    </row>
    <row r="1149" spans="1:11">
      <c r="A1149" s="1" t="s">
        <v>5461</v>
      </c>
      <c r="B1149" s="1" t="s">
        <v>2961</v>
      </c>
      <c r="C1149" s="1" t="s">
        <v>1794</v>
      </c>
      <c r="D1149" s="1">
        <v>1</v>
      </c>
      <c r="E1149" s="1">
        <v>299</v>
      </c>
      <c r="F1149" s="1">
        <v>44.85</v>
      </c>
      <c r="G1149" s="1">
        <f t="shared" si="51"/>
        <v>254.15</v>
      </c>
      <c r="H1149" s="1">
        <v>168</v>
      </c>
      <c r="I1149" s="1">
        <f t="shared" si="52"/>
        <v>86.15</v>
      </c>
      <c r="J1149" t="str">
        <f>IF(AND(COUNTIF(Products!A:A,C1149)=1,E1149=VLOOKUP(C1149,Products!A:G,6,FALSE),H1149=VLOOKUP(C1149,Products!A:G,7,FALSE)),"OK","ERROR")</f>
        <v>OK</v>
      </c>
      <c r="K1149" t="str">
        <f t="shared" si="53"/>
        <v>OK</v>
      </c>
    </row>
    <row r="1150" spans="1:11">
      <c r="A1150" s="1" t="s">
        <v>5462</v>
      </c>
      <c r="B1150" s="1" t="s">
        <v>2962</v>
      </c>
      <c r="C1150" s="1" t="s">
        <v>1793</v>
      </c>
      <c r="D1150" s="1">
        <v>1</v>
      </c>
      <c r="E1150" s="1">
        <v>299</v>
      </c>
      <c r="F1150" s="1">
        <v>0</v>
      </c>
      <c r="G1150" s="1">
        <f t="shared" si="51"/>
        <v>299</v>
      </c>
      <c r="H1150" s="1">
        <v>221</v>
      </c>
      <c r="I1150" s="1">
        <f t="shared" si="52"/>
        <v>78</v>
      </c>
      <c r="J1150" t="str">
        <f>IF(AND(COUNTIF(Products!A:A,C1150)=1,E1150=VLOOKUP(C1150,Products!A:G,6,FALSE),H1150=VLOOKUP(C1150,Products!A:G,7,FALSE)),"OK","ERROR")</f>
        <v>OK</v>
      </c>
      <c r="K1150" t="str">
        <f t="shared" si="53"/>
        <v>OK</v>
      </c>
    </row>
    <row r="1151" spans="1:11">
      <c r="A1151" s="1" t="s">
        <v>5463</v>
      </c>
      <c r="B1151" s="1" t="s">
        <v>2963</v>
      </c>
      <c r="C1151" s="1" t="s">
        <v>1774</v>
      </c>
      <c r="D1151" s="1">
        <v>4</v>
      </c>
      <c r="E1151" s="1">
        <v>499</v>
      </c>
      <c r="F1151" s="1">
        <v>0</v>
      </c>
      <c r="G1151" s="1">
        <f t="shared" si="51"/>
        <v>1996</v>
      </c>
      <c r="H1151" s="1">
        <v>280</v>
      </c>
      <c r="I1151" s="1">
        <f t="shared" si="52"/>
        <v>876</v>
      </c>
      <c r="J1151" t="str">
        <f>IF(AND(COUNTIF(Products!A:A,C1151)=1,E1151=VLOOKUP(C1151,Products!A:G,6,FALSE),H1151=VLOOKUP(C1151,Products!A:G,7,FALSE)),"OK","ERROR")</f>
        <v>OK</v>
      </c>
      <c r="K1151" t="str">
        <f t="shared" si="53"/>
        <v>OK</v>
      </c>
    </row>
    <row r="1152" spans="1:11">
      <c r="A1152" s="1" t="s">
        <v>5464</v>
      </c>
      <c r="B1152" s="1" t="s">
        <v>2964</v>
      </c>
      <c r="C1152" s="1" t="s">
        <v>1795</v>
      </c>
      <c r="D1152" s="1">
        <v>1</v>
      </c>
      <c r="E1152" s="1">
        <v>499</v>
      </c>
      <c r="F1152" s="1">
        <v>49.9</v>
      </c>
      <c r="G1152" s="1">
        <f t="shared" si="51"/>
        <v>449.1</v>
      </c>
      <c r="H1152" s="1">
        <v>324</v>
      </c>
      <c r="I1152" s="1">
        <f t="shared" si="52"/>
        <v>125.10000000000002</v>
      </c>
      <c r="J1152" t="str">
        <f>IF(AND(COUNTIF(Products!A:A,C1152)=1,E1152=VLOOKUP(C1152,Products!A:G,6,FALSE),H1152=VLOOKUP(C1152,Products!A:G,7,FALSE)),"OK","ERROR")</f>
        <v>OK</v>
      </c>
      <c r="K1152" t="str">
        <f t="shared" si="53"/>
        <v>OK</v>
      </c>
    </row>
    <row r="1153" spans="1:11">
      <c r="A1153" s="1" t="s">
        <v>5465</v>
      </c>
      <c r="B1153" s="1" t="s">
        <v>2965</v>
      </c>
      <c r="C1153" s="1" t="s">
        <v>1733</v>
      </c>
      <c r="D1153" s="1">
        <v>1</v>
      </c>
      <c r="E1153" s="1">
        <v>799</v>
      </c>
      <c r="F1153" s="1">
        <v>79.900000000000006</v>
      </c>
      <c r="G1153" s="1">
        <f t="shared" si="51"/>
        <v>719.1</v>
      </c>
      <c r="H1153" s="1">
        <v>538</v>
      </c>
      <c r="I1153" s="1">
        <f t="shared" si="52"/>
        <v>181.10000000000002</v>
      </c>
      <c r="J1153" t="str">
        <f>IF(AND(COUNTIF(Products!A:A,C1153)=1,E1153=VLOOKUP(C1153,Products!A:G,6,FALSE),H1153=VLOOKUP(C1153,Products!A:G,7,FALSE)),"OK","ERROR")</f>
        <v>OK</v>
      </c>
      <c r="K1153" t="str">
        <f t="shared" si="53"/>
        <v>OK</v>
      </c>
    </row>
    <row r="1154" spans="1:11">
      <c r="A1154" s="1" t="s">
        <v>5466</v>
      </c>
      <c r="B1154" s="1" t="s">
        <v>2966</v>
      </c>
      <c r="C1154" s="1" t="s">
        <v>1696</v>
      </c>
      <c r="D1154" s="1">
        <v>1</v>
      </c>
      <c r="E1154" s="1">
        <v>799</v>
      </c>
      <c r="F1154" s="1">
        <v>39.950000000000003</v>
      </c>
      <c r="G1154" s="1">
        <f t="shared" si="51"/>
        <v>759.05</v>
      </c>
      <c r="H1154" s="1">
        <v>613</v>
      </c>
      <c r="I1154" s="1">
        <f t="shared" si="52"/>
        <v>146.04999999999995</v>
      </c>
      <c r="J1154" t="str">
        <f>IF(AND(COUNTIF(Products!A:A,C1154)=1,E1154=VLOOKUP(C1154,Products!A:G,6,FALSE),H1154=VLOOKUP(C1154,Products!A:G,7,FALSE)),"OK","ERROR")</f>
        <v>OK</v>
      </c>
      <c r="K1154" t="str">
        <f t="shared" si="53"/>
        <v>OK</v>
      </c>
    </row>
    <row r="1155" spans="1:11">
      <c r="A1155" s="1" t="s">
        <v>5467</v>
      </c>
      <c r="B1155" s="1" t="s">
        <v>2967</v>
      </c>
      <c r="C1155" s="1" t="s">
        <v>1759</v>
      </c>
      <c r="D1155" s="1">
        <v>4</v>
      </c>
      <c r="E1155" s="1">
        <v>2499</v>
      </c>
      <c r="F1155" s="1">
        <v>999.6</v>
      </c>
      <c r="G1155" s="1">
        <f t="shared" ref="G1155:G1218" si="54">IFERROR(D1155*E1155-F1155,0)</f>
        <v>8996.4</v>
      </c>
      <c r="H1155" s="1">
        <v>1430</v>
      </c>
      <c r="I1155" s="1">
        <f t="shared" ref="I1155:I1218" si="55">G1155-(D1155*H1155)</f>
        <v>3276.3999999999996</v>
      </c>
      <c r="J1155" t="str">
        <f>IF(AND(COUNTIF(Products!A:A,C1155)=1,E1155=VLOOKUP(C1155,Products!A:G,6,FALSE),H1155=VLOOKUP(C1155,Products!A:G,7,FALSE)),"OK","ERROR")</f>
        <v>OK</v>
      </c>
      <c r="K1155" t="str">
        <f t="shared" ref="K1155:K1218" si="56">IF(I1155=G1155-(D1155*H1155),"OK","ERROR")</f>
        <v>OK</v>
      </c>
    </row>
    <row r="1156" spans="1:11">
      <c r="A1156" s="1" t="s">
        <v>5468</v>
      </c>
      <c r="B1156" s="1" t="s">
        <v>2968</v>
      </c>
      <c r="C1156" s="1" t="s">
        <v>1707</v>
      </c>
      <c r="D1156" s="1">
        <v>1</v>
      </c>
      <c r="E1156" s="1">
        <v>2499</v>
      </c>
      <c r="F1156" s="1">
        <v>0</v>
      </c>
      <c r="G1156" s="1">
        <f t="shared" si="54"/>
        <v>2499</v>
      </c>
      <c r="H1156" s="1">
        <v>1584</v>
      </c>
      <c r="I1156" s="1">
        <f t="shared" si="55"/>
        <v>915</v>
      </c>
      <c r="J1156" t="str">
        <f>IF(AND(COUNTIF(Products!A:A,C1156)=1,E1156=VLOOKUP(C1156,Products!A:G,6,FALSE),H1156=VLOOKUP(C1156,Products!A:G,7,FALSE)),"OK","ERROR")</f>
        <v>OK</v>
      </c>
      <c r="K1156" t="str">
        <f t="shared" si="56"/>
        <v>OK</v>
      </c>
    </row>
    <row r="1157" spans="1:11">
      <c r="A1157" s="1" t="s">
        <v>5469</v>
      </c>
      <c r="B1157" s="1" t="s">
        <v>2969</v>
      </c>
      <c r="C1157" s="1" t="s">
        <v>1756</v>
      </c>
      <c r="D1157" s="1">
        <v>2</v>
      </c>
      <c r="E1157" s="1">
        <v>299</v>
      </c>
      <c r="F1157" s="1">
        <v>29.9</v>
      </c>
      <c r="G1157" s="1">
        <f t="shared" si="54"/>
        <v>568.1</v>
      </c>
      <c r="H1157" s="1">
        <v>223</v>
      </c>
      <c r="I1157" s="1">
        <f t="shared" si="55"/>
        <v>122.10000000000002</v>
      </c>
      <c r="J1157" t="str">
        <f>IF(AND(COUNTIF(Products!A:A,C1157)=1,E1157=VLOOKUP(C1157,Products!A:G,6,FALSE),H1157=VLOOKUP(C1157,Products!A:G,7,FALSE)),"OK","ERROR")</f>
        <v>OK</v>
      </c>
      <c r="K1157" t="str">
        <f t="shared" si="56"/>
        <v>OK</v>
      </c>
    </row>
    <row r="1158" spans="1:11">
      <c r="A1158" s="1" t="s">
        <v>5470</v>
      </c>
      <c r="B1158" s="1" t="s">
        <v>2970</v>
      </c>
      <c r="C1158" s="1" t="s">
        <v>1725</v>
      </c>
      <c r="D1158" s="1">
        <v>1</v>
      </c>
      <c r="E1158" s="1">
        <v>2499</v>
      </c>
      <c r="F1158" s="1">
        <v>0</v>
      </c>
      <c r="G1158" s="1">
        <f t="shared" si="54"/>
        <v>2499</v>
      </c>
      <c r="H1158" s="1">
        <v>1833</v>
      </c>
      <c r="I1158" s="1">
        <f t="shared" si="55"/>
        <v>666</v>
      </c>
      <c r="J1158" t="str">
        <f>IF(AND(COUNTIF(Products!A:A,C1158)=1,E1158=VLOOKUP(C1158,Products!A:G,6,FALSE),H1158=VLOOKUP(C1158,Products!A:G,7,FALSE)),"OK","ERROR")</f>
        <v>OK</v>
      </c>
      <c r="K1158" t="str">
        <f t="shared" si="56"/>
        <v>OK</v>
      </c>
    </row>
    <row r="1159" spans="1:11">
      <c r="A1159" s="1" t="s">
        <v>5471</v>
      </c>
      <c r="B1159" s="1" t="s">
        <v>2971</v>
      </c>
      <c r="C1159" s="1" t="s">
        <v>1681</v>
      </c>
      <c r="D1159" s="1">
        <v>2</v>
      </c>
      <c r="E1159" s="1">
        <v>799</v>
      </c>
      <c r="F1159" s="1">
        <v>319.60000000000002</v>
      </c>
      <c r="G1159" s="1">
        <f t="shared" si="54"/>
        <v>1278.4000000000001</v>
      </c>
      <c r="H1159" s="1">
        <v>645</v>
      </c>
      <c r="I1159" s="1">
        <f t="shared" si="55"/>
        <v>-11.599999999999909</v>
      </c>
      <c r="J1159" t="str">
        <f>IF(AND(COUNTIF(Products!A:A,C1159)=1,E1159=VLOOKUP(C1159,Products!A:G,6,FALSE),H1159=VLOOKUP(C1159,Products!A:G,7,FALSE)),"OK","ERROR")</f>
        <v>OK</v>
      </c>
      <c r="K1159" t="str">
        <f t="shared" si="56"/>
        <v>OK</v>
      </c>
    </row>
    <row r="1160" spans="1:11">
      <c r="A1160" s="1" t="s">
        <v>5472</v>
      </c>
      <c r="B1160" s="1" t="s">
        <v>2972</v>
      </c>
      <c r="C1160" s="1" t="s">
        <v>1674</v>
      </c>
      <c r="D1160" s="1">
        <v>3</v>
      </c>
      <c r="E1160" s="1">
        <v>599</v>
      </c>
      <c r="F1160" s="1">
        <v>89.85</v>
      </c>
      <c r="G1160" s="1">
        <f t="shared" si="54"/>
        <v>1707.15</v>
      </c>
      <c r="H1160" s="1">
        <v>470</v>
      </c>
      <c r="I1160" s="1">
        <f t="shared" si="55"/>
        <v>297.15000000000009</v>
      </c>
      <c r="J1160" t="str">
        <f>IF(AND(COUNTIF(Products!A:A,C1160)=1,E1160=VLOOKUP(C1160,Products!A:G,6,FALSE),H1160=VLOOKUP(C1160,Products!A:G,7,FALSE)),"OK","ERROR")</f>
        <v>OK</v>
      </c>
      <c r="K1160" t="str">
        <f t="shared" si="56"/>
        <v>OK</v>
      </c>
    </row>
    <row r="1161" spans="1:11">
      <c r="A1161" s="1" t="s">
        <v>5473</v>
      </c>
      <c r="B1161" s="1" t="s">
        <v>2973</v>
      </c>
      <c r="C1161" s="1" t="s">
        <v>1779</v>
      </c>
      <c r="D1161" s="1">
        <v>4</v>
      </c>
      <c r="E1161" s="1">
        <v>999</v>
      </c>
      <c r="F1161" s="1">
        <v>599.4</v>
      </c>
      <c r="G1161" s="1">
        <f t="shared" si="54"/>
        <v>3396.6</v>
      </c>
      <c r="H1161" s="1">
        <v>809</v>
      </c>
      <c r="I1161" s="1">
        <f t="shared" si="55"/>
        <v>160.59999999999991</v>
      </c>
      <c r="J1161" t="str">
        <f>IF(AND(COUNTIF(Products!A:A,C1161)=1,E1161=VLOOKUP(C1161,Products!A:G,6,FALSE),H1161=VLOOKUP(C1161,Products!A:G,7,FALSE)),"OK","ERROR")</f>
        <v>OK</v>
      </c>
      <c r="K1161" t="str">
        <f t="shared" si="56"/>
        <v>OK</v>
      </c>
    </row>
    <row r="1162" spans="1:11">
      <c r="A1162" s="1" t="s">
        <v>5474</v>
      </c>
      <c r="B1162" s="1" t="s">
        <v>2974</v>
      </c>
      <c r="C1162" s="1" t="s">
        <v>1720</v>
      </c>
      <c r="D1162" s="1">
        <v>3</v>
      </c>
      <c r="E1162" s="1">
        <v>999</v>
      </c>
      <c r="F1162" s="1">
        <v>299.7</v>
      </c>
      <c r="G1162" s="1">
        <f t="shared" si="54"/>
        <v>2697.3</v>
      </c>
      <c r="H1162" s="1">
        <v>573</v>
      </c>
      <c r="I1162" s="1">
        <f t="shared" si="55"/>
        <v>978.30000000000018</v>
      </c>
      <c r="J1162" t="str">
        <f>IF(AND(COUNTIF(Products!A:A,C1162)=1,E1162=VLOOKUP(C1162,Products!A:G,6,FALSE),H1162=VLOOKUP(C1162,Products!A:G,7,FALSE)),"OK","ERROR")</f>
        <v>OK</v>
      </c>
      <c r="K1162" t="str">
        <f t="shared" si="56"/>
        <v>OK</v>
      </c>
    </row>
    <row r="1163" spans="1:11">
      <c r="A1163" s="1" t="s">
        <v>5475</v>
      </c>
      <c r="B1163" s="1" t="s">
        <v>2975</v>
      </c>
      <c r="C1163" s="1" t="s">
        <v>1674</v>
      </c>
      <c r="D1163" s="1">
        <v>1</v>
      </c>
      <c r="E1163" s="1">
        <v>599</v>
      </c>
      <c r="F1163" s="1">
        <v>0</v>
      </c>
      <c r="G1163" s="1">
        <f t="shared" si="54"/>
        <v>599</v>
      </c>
      <c r="H1163" s="1">
        <v>470</v>
      </c>
      <c r="I1163" s="1">
        <f t="shared" si="55"/>
        <v>129</v>
      </c>
      <c r="J1163" t="str">
        <f>IF(AND(COUNTIF(Products!A:A,C1163)=1,E1163=VLOOKUP(C1163,Products!A:G,6,FALSE),H1163=VLOOKUP(C1163,Products!A:G,7,FALSE)),"OK","ERROR")</f>
        <v>OK</v>
      </c>
      <c r="K1163" t="str">
        <f t="shared" si="56"/>
        <v>OK</v>
      </c>
    </row>
    <row r="1164" spans="1:11">
      <c r="A1164" s="1" t="s">
        <v>5476</v>
      </c>
      <c r="B1164" s="1" t="s">
        <v>2976</v>
      </c>
      <c r="C1164" s="1" t="s">
        <v>1722</v>
      </c>
      <c r="D1164" s="1">
        <v>1</v>
      </c>
      <c r="E1164" s="1">
        <v>399</v>
      </c>
      <c r="F1164" s="1">
        <v>0</v>
      </c>
      <c r="G1164" s="1">
        <f t="shared" si="54"/>
        <v>399</v>
      </c>
      <c r="H1164" s="1">
        <v>315</v>
      </c>
      <c r="I1164" s="1">
        <f t="shared" si="55"/>
        <v>84</v>
      </c>
      <c r="J1164" t="str">
        <f>IF(AND(COUNTIF(Products!A:A,C1164)=1,E1164=VLOOKUP(C1164,Products!A:G,6,FALSE),H1164=VLOOKUP(C1164,Products!A:G,7,FALSE)),"OK","ERROR")</f>
        <v>OK</v>
      </c>
      <c r="K1164" t="str">
        <f t="shared" si="56"/>
        <v>OK</v>
      </c>
    </row>
    <row r="1165" spans="1:11">
      <c r="A1165" s="1" t="s">
        <v>5477</v>
      </c>
      <c r="B1165" s="1" t="s">
        <v>2977</v>
      </c>
      <c r="C1165" s="1" t="s">
        <v>1726</v>
      </c>
      <c r="D1165" s="1">
        <v>4</v>
      </c>
      <c r="E1165" s="1">
        <v>599</v>
      </c>
      <c r="F1165" s="1">
        <v>0</v>
      </c>
      <c r="G1165" s="1">
        <f t="shared" si="54"/>
        <v>2396</v>
      </c>
      <c r="H1165" s="1">
        <v>358</v>
      </c>
      <c r="I1165" s="1">
        <f t="shared" si="55"/>
        <v>964</v>
      </c>
      <c r="J1165" t="str">
        <f>IF(AND(COUNTIF(Products!A:A,C1165)=1,E1165=VLOOKUP(C1165,Products!A:G,6,FALSE),H1165=VLOOKUP(C1165,Products!A:G,7,FALSE)),"OK","ERROR")</f>
        <v>OK</v>
      </c>
      <c r="K1165" t="str">
        <f t="shared" si="56"/>
        <v>OK</v>
      </c>
    </row>
    <row r="1166" spans="1:11">
      <c r="A1166" s="1" t="s">
        <v>5478</v>
      </c>
      <c r="B1166" s="1" t="s">
        <v>2978</v>
      </c>
      <c r="C1166" s="1" t="s">
        <v>1712</v>
      </c>
      <c r="D1166" s="1">
        <v>2</v>
      </c>
      <c r="E1166" s="1">
        <v>399</v>
      </c>
      <c r="F1166" s="1">
        <v>119.7</v>
      </c>
      <c r="G1166" s="1">
        <f t="shared" si="54"/>
        <v>678.3</v>
      </c>
      <c r="H1166" s="1">
        <v>321</v>
      </c>
      <c r="I1166" s="1">
        <f t="shared" si="55"/>
        <v>36.299999999999955</v>
      </c>
      <c r="J1166" t="str">
        <f>IF(AND(COUNTIF(Products!A:A,C1166)=1,E1166=VLOOKUP(C1166,Products!A:G,6,FALSE),H1166=VLOOKUP(C1166,Products!A:G,7,FALSE)),"OK","ERROR")</f>
        <v>OK</v>
      </c>
      <c r="K1166" t="str">
        <f t="shared" si="56"/>
        <v>OK</v>
      </c>
    </row>
    <row r="1167" spans="1:11">
      <c r="A1167" s="1" t="s">
        <v>5479</v>
      </c>
      <c r="B1167" s="1" t="s">
        <v>2979</v>
      </c>
      <c r="C1167" s="1" t="s">
        <v>1725</v>
      </c>
      <c r="D1167" s="1">
        <v>1</v>
      </c>
      <c r="E1167" s="1">
        <v>2499</v>
      </c>
      <c r="F1167" s="1">
        <v>499.8</v>
      </c>
      <c r="G1167" s="1">
        <f t="shared" si="54"/>
        <v>1999.2</v>
      </c>
      <c r="H1167" s="1">
        <v>1833</v>
      </c>
      <c r="I1167" s="1">
        <f t="shared" si="55"/>
        <v>166.20000000000005</v>
      </c>
      <c r="J1167" t="str">
        <f>IF(AND(COUNTIF(Products!A:A,C1167)=1,E1167=VLOOKUP(C1167,Products!A:G,6,FALSE),H1167=VLOOKUP(C1167,Products!A:G,7,FALSE)),"OK","ERROR")</f>
        <v>OK</v>
      </c>
      <c r="K1167" t="str">
        <f t="shared" si="56"/>
        <v>OK</v>
      </c>
    </row>
    <row r="1168" spans="1:11">
      <c r="A1168" s="1" t="s">
        <v>5480</v>
      </c>
      <c r="B1168" s="1" t="s">
        <v>2980</v>
      </c>
      <c r="C1168" s="1" t="s">
        <v>1696</v>
      </c>
      <c r="D1168" s="1">
        <v>1</v>
      </c>
      <c r="E1168" s="1">
        <v>799</v>
      </c>
      <c r="F1168" s="1">
        <v>159.80000000000001</v>
      </c>
      <c r="G1168" s="1">
        <f t="shared" si="54"/>
        <v>639.20000000000005</v>
      </c>
      <c r="H1168" s="1">
        <v>613</v>
      </c>
      <c r="I1168" s="1">
        <f t="shared" si="55"/>
        <v>26.200000000000045</v>
      </c>
      <c r="J1168" t="str">
        <f>IF(AND(COUNTIF(Products!A:A,C1168)=1,E1168=VLOOKUP(C1168,Products!A:G,6,FALSE),H1168=VLOOKUP(C1168,Products!A:G,7,FALSE)),"OK","ERROR")</f>
        <v>OK</v>
      </c>
      <c r="K1168" t="str">
        <f t="shared" si="56"/>
        <v>OK</v>
      </c>
    </row>
    <row r="1169" spans="1:11">
      <c r="A1169" s="1" t="s">
        <v>5481</v>
      </c>
      <c r="B1169" s="1" t="s">
        <v>2981</v>
      </c>
      <c r="C1169" s="1" t="s">
        <v>1799</v>
      </c>
      <c r="D1169" s="1">
        <v>1</v>
      </c>
      <c r="E1169" s="1">
        <v>4999</v>
      </c>
      <c r="F1169" s="1">
        <v>0</v>
      </c>
      <c r="G1169" s="1">
        <f t="shared" si="54"/>
        <v>4999</v>
      </c>
      <c r="H1169" s="1">
        <v>3463</v>
      </c>
      <c r="I1169" s="1">
        <f t="shared" si="55"/>
        <v>1536</v>
      </c>
      <c r="J1169" t="str">
        <f>IF(AND(COUNTIF(Products!A:A,C1169)=1,E1169=VLOOKUP(C1169,Products!A:G,6,FALSE),H1169=VLOOKUP(C1169,Products!A:G,7,FALSE)),"OK","ERROR")</f>
        <v>OK</v>
      </c>
      <c r="K1169" t="str">
        <f t="shared" si="56"/>
        <v>OK</v>
      </c>
    </row>
    <row r="1170" spans="1:11">
      <c r="A1170" s="1" t="s">
        <v>5482</v>
      </c>
      <c r="B1170" s="1" t="s">
        <v>2982</v>
      </c>
      <c r="C1170" s="1" t="s">
        <v>1736</v>
      </c>
      <c r="D1170" s="1">
        <v>1</v>
      </c>
      <c r="E1170" s="1">
        <v>2499</v>
      </c>
      <c r="F1170" s="1">
        <v>624.75</v>
      </c>
      <c r="G1170" s="1">
        <f t="shared" si="54"/>
        <v>1874.25</v>
      </c>
      <c r="H1170" s="1">
        <v>1946</v>
      </c>
      <c r="I1170" s="1">
        <f t="shared" si="55"/>
        <v>-71.75</v>
      </c>
      <c r="J1170" t="str">
        <f>IF(AND(COUNTIF(Products!A:A,C1170)=1,E1170=VLOOKUP(C1170,Products!A:G,6,FALSE),H1170=VLOOKUP(C1170,Products!A:G,7,FALSE)),"OK","ERROR")</f>
        <v>OK</v>
      </c>
      <c r="K1170" t="str">
        <f t="shared" si="56"/>
        <v>OK</v>
      </c>
    </row>
    <row r="1171" spans="1:11">
      <c r="A1171" s="1" t="s">
        <v>5483</v>
      </c>
      <c r="B1171" s="1" t="s">
        <v>2983</v>
      </c>
      <c r="C1171" s="1" t="s">
        <v>1767</v>
      </c>
      <c r="D1171" s="1">
        <v>1</v>
      </c>
      <c r="E1171" s="1">
        <v>1999</v>
      </c>
      <c r="F1171" s="1">
        <v>199.9</v>
      </c>
      <c r="G1171" s="1">
        <f t="shared" si="54"/>
        <v>1799.1</v>
      </c>
      <c r="H1171" s="1">
        <v>1338</v>
      </c>
      <c r="I1171" s="1">
        <f t="shared" si="55"/>
        <v>461.09999999999991</v>
      </c>
      <c r="J1171" t="str">
        <f>IF(AND(COUNTIF(Products!A:A,C1171)=1,E1171=VLOOKUP(C1171,Products!A:G,6,FALSE),H1171=VLOOKUP(C1171,Products!A:G,7,FALSE)),"OK","ERROR")</f>
        <v>OK</v>
      </c>
      <c r="K1171" t="str">
        <f t="shared" si="56"/>
        <v>OK</v>
      </c>
    </row>
    <row r="1172" spans="1:11">
      <c r="A1172" s="1" t="s">
        <v>5484</v>
      </c>
      <c r="B1172" s="1" t="s">
        <v>2984</v>
      </c>
      <c r="C1172" s="1" t="s">
        <v>1742</v>
      </c>
      <c r="D1172" s="1">
        <v>1</v>
      </c>
      <c r="E1172" s="1">
        <v>299</v>
      </c>
      <c r="F1172" s="1">
        <v>29.9</v>
      </c>
      <c r="G1172" s="1">
        <f t="shared" si="54"/>
        <v>269.10000000000002</v>
      </c>
      <c r="H1172" s="1">
        <v>188</v>
      </c>
      <c r="I1172" s="1">
        <f t="shared" si="55"/>
        <v>81.100000000000023</v>
      </c>
      <c r="J1172" t="str">
        <f>IF(AND(COUNTIF(Products!A:A,C1172)=1,E1172=VLOOKUP(C1172,Products!A:G,6,FALSE),H1172=VLOOKUP(C1172,Products!A:G,7,FALSE)),"OK","ERROR")</f>
        <v>OK</v>
      </c>
      <c r="K1172" t="str">
        <f t="shared" si="56"/>
        <v>OK</v>
      </c>
    </row>
    <row r="1173" spans="1:11">
      <c r="A1173" s="1" t="s">
        <v>5485</v>
      </c>
      <c r="B1173" s="1" t="s">
        <v>2985</v>
      </c>
      <c r="C1173" s="1" t="s">
        <v>1692</v>
      </c>
      <c r="D1173" s="1">
        <v>2</v>
      </c>
      <c r="E1173" s="1">
        <v>499</v>
      </c>
      <c r="F1173" s="1">
        <v>49.9</v>
      </c>
      <c r="G1173" s="1">
        <f t="shared" si="54"/>
        <v>948.1</v>
      </c>
      <c r="H1173" s="1">
        <v>403</v>
      </c>
      <c r="I1173" s="1">
        <f t="shared" si="55"/>
        <v>142.10000000000002</v>
      </c>
      <c r="J1173" t="str">
        <f>IF(AND(COUNTIF(Products!A:A,C1173)=1,E1173=VLOOKUP(C1173,Products!A:G,6,FALSE),H1173=VLOOKUP(C1173,Products!A:G,7,FALSE)),"OK","ERROR")</f>
        <v>OK</v>
      </c>
      <c r="K1173" t="str">
        <f t="shared" si="56"/>
        <v>OK</v>
      </c>
    </row>
    <row r="1174" spans="1:11">
      <c r="A1174" s="1" t="s">
        <v>5486</v>
      </c>
      <c r="B1174" s="1" t="s">
        <v>2986</v>
      </c>
      <c r="C1174" s="1" t="s">
        <v>1774</v>
      </c>
      <c r="D1174" s="1">
        <v>1</v>
      </c>
      <c r="E1174" s="1">
        <v>499</v>
      </c>
      <c r="F1174" s="1">
        <v>74.849999999999994</v>
      </c>
      <c r="G1174" s="1">
        <f t="shared" si="54"/>
        <v>424.15</v>
      </c>
      <c r="H1174" s="1">
        <v>280</v>
      </c>
      <c r="I1174" s="1">
        <f t="shared" si="55"/>
        <v>144.14999999999998</v>
      </c>
      <c r="J1174" t="str">
        <f>IF(AND(COUNTIF(Products!A:A,C1174)=1,E1174=VLOOKUP(C1174,Products!A:G,6,FALSE),H1174=VLOOKUP(C1174,Products!A:G,7,FALSE)),"OK","ERROR")</f>
        <v>OK</v>
      </c>
      <c r="K1174" t="str">
        <f t="shared" si="56"/>
        <v>OK</v>
      </c>
    </row>
    <row r="1175" spans="1:11">
      <c r="A1175" s="1" t="s">
        <v>5487</v>
      </c>
      <c r="B1175" s="1" t="s">
        <v>2987</v>
      </c>
      <c r="C1175" s="1" t="s">
        <v>1712</v>
      </c>
      <c r="D1175" s="1">
        <v>1</v>
      </c>
      <c r="E1175" s="1">
        <v>399</v>
      </c>
      <c r="F1175" s="1">
        <v>79.8</v>
      </c>
      <c r="G1175" s="1">
        <f t="shared" si="54"/>
        <v>319.2</v>
      </c>
      <c r="H1175" s="1">
        <v>321</v>
      </c>
      <c r="I1175" s="1">
        <f t="shared" si="55"/>
        <v>-1.8000000000000114</v>
      </c>
      <c r="J1175" t="str">
        <f>IF(AND(COUNTIF(Products!A:A,C1175)=1,E1175=VLOOKUP(C1175,Products!A:G,6,FALSE),H1175=VLOOKUP(C1175,Products!A:G,7,FALSE)),"OK","ERROR")</f>
        <v>OK</v>
      </c>
      <c r="K1175" t="str">
        <f t="shared" si="56"/>
        <v>OK</v>
      </c>
    </row>
    <row r="1176" spans="1:11">
      <c r="A1176" s="1" t="s">
        <v>5488</v>
      </c>
      <c r="B1176" s="1" t="s">
        <v>2988</v>
      </c>
      <c r="C1176" s="1" t="s">
        <v>1746</v>
      </c>
      <c r="D1176" s="1">
        <v>2</v>
      </c>
      <c r="E1176" s="1">
        <v>1999</v>
      </c>
      <c r="F1176" s="1">
        <v>399.8</v>
      </c>
      <c r="G1176" s="1">
        <f t="shared" si="54"/>
        <v>3598.2</v>
      </c>
      <c r="H1176" s="1">
        <v>1414</v>
      </c>
      <c r="I1176" s="1">
        <f t="shared" si="55"/>
        <v>770.19999999999982</v>
      </c>
      <c r="J1176" t="str">
        <f>IF(AND(COUNTIF(Products!A:A,C1176)=1,E1176=VLOOKUP(C1176,Products!A:G,6,FALSE),H1176=VLOOKUP(C1176,Products!A:G,7,FALSE)),"OK","ERROR")</f>
        <v>OK</v>
      </c>
      <c r="K1176" t="str">
        <f t="shared" si="56"/>
        <v>OK</v>
      </c>
    </row>
    <row r="1177" spans="1:11">
      <c r="A1177" s="1" t="s">
        <v>5489</v>
      </c>
      <c r="B1177" s="1" t="s">
        <v>2989</v>
      </c>
      <c r="C1177" s="1" t="s">
        <v>1751</v>
      </c>
      <c r="D1177" s="1">
        <v>2</v>
      </c>
      <c r="E1177" s="1">
        <v>1599</v>
      </c>
      <c r="F1177" s="1">
        <v>799.5</v>
      </c>
      <c r="G1177" s="1">
        <f t="shared" si="54"/>
        <v>2398.5</v>
      </c>
      <c r="H1177" s="1">
        <v>1023</v>
      </c>
      <c r="I1177" s="1">
        <f t="shared" si="55"/>
        <v>352.5</v>
      </c>
      <c r="J1177" t="str">
        <f>IF(AND(COUNTIF(Products!A:A,C1177)=1,E1177=VLOOKUP(C1177,Products!A:G,6,FALSE),H1177=VLOOKUP(C1177,Products!A:G,7,FALSE)),"OK","ERROR")</f>
        <v>OK</v>
      </c>
      <c r="K1177" t="str">
        <f t="shared" si="56"/>
        <v>OK</v>
      </c>
    </row>
    <row r="1178" spans="1:11">
      <c r="A1178" s="1" t="s">
        <v>5490</v>
      </c>
      <c r="B1178" s="1" t="s">
        <v>2990</v>
      </c>
      <c r="C1178" s="1" t="s">
        <v>1688</v>
      </c>
      <c r="D1178" s="1">
        <v>1</v>
      </c>
      <c r="E1178" s="1">
        <v>999</v>
      </c>
      <c r="F1178" s="1">
        <v>249.75</v>
      </c>
      <c r="G1178" s="1">
        <f t="shared" si="54"/>
        <v>749.25</v>
      </c>
      <c r="H1178" s="1">
        <v>813</v>
      </c>
      <c r="I1178" s="1">
        <f t="shared" si="55"/>
        <v>-63.75</v>
      </c>
      <c r="J1178" t="str">
        <f>IF(AND(COUNTIF(Products!A:A,C1178)=1,E1178=VLOOKUP(C1178,Products!A:G,6,FALSE),H1178=VLOOKUP(C1178,Products!A:G,7,FALSE)),"OK","ERROR")</f>
        <v>OK</v>
      </c>
      <c r="K1178" t="str">
        <f t="shared" si="56"/>
        <v>OK</v>
      </c>
    </row>
    <row r="1179" spans="1:11">
      <c r="A1179" s="1" t="s">
        <v>5491</v>
      </c>
      <c r="B1179" s="1" t="s">
        <v>2991</v>
      </c>
      <c r="C1179" s="1" t="s">
        <v>1670</v>
      </c>
      <c r="D1179" s="1">
        <v>1</v>
      </c>
      <c r="E1179" s="1">
        <v>599</v>
      </c>
      <c r="F1179" s="1">
        <v>0</v>
      </c>
      <c r="G1179" s="1">
        <f t="shared" si="54"/>
        <v>599</v>
      </c>
      <c r="H1179" s="1">
        <v>426</v>
      </c>
      <c r="I1179" s="1">
        <f t="shared" si="55"/>
        <v>173</v>
      </c>
      <c r="J1179" t="str">
        <f>IF(AND(COUNTIF(Products!A:A,C1179)=1,E1179=VLOOKUP(C1179,Products!A:G,6,FALSE),H1179=VLOOKUP(C1179,Products!A:G,7,FALSE)),"OK","ERROR")</f>
        <v>OK</v>
      </c>
      <c r="K1179" t="str">
        <f t="shared" si="56"/>
        <v>OK</v>
      </c>
    </row>
    <row r="1180" spans="1:11">
      <c r="A1180" s="1" t="s">
        <v>5492</v>
      </c>
      <c r="B1180" s="1" t="s">
        <v>2992</v>
      </c>
      <c r="C1180" s="1" t="s">
        <v>1758</v>
      </c>
      <c r="D1180" s="1">
        <v>2</v>
      </c>
      <c r="E1180" s="1">
        <v>2499</v>
      </c>
      <c r="F1180" s="1">
        <v>499.8</v>
      </c>
      <c r="G1180" s="1">
        <f t="shared" si="54"/>
        <v>4498.2</v>
      </c>
      <c r="H1180" s="1">
        <v>1632</v>
      </c>
      <c r="I1180" s="1">
        <f t="shared" si="55"/>
        <v>1234.1999999999998</v>
      </c>
      <c r="J1180" t="str">
        <f>IF(AND(COUNTIF(Products!A:A,C1180)=1,E1180=VLOOKUP(C1180,Products!A:G,6,FALSE),H1180=VLOOKUP(C1180,Products!A:G,7,FALSE)),"OK","ERROR")</f>
        <v>OK</v>
      </c>
      <c r="K1180" t="str">
        <f t="shared" si="56"/>
        <v>OK</v>
      </c>
    </row>
    <row r="1181" spans="1:11">
      <c r="A1181" s="1" t="s">
        <v>5493</v>
      </c>
      <c r="B1181" s="1" t="s">
        <v>2993</v>
      </c>
      <c r="C1181" s="1" t="s">
        <v>1795</v>
      </c>
      <c r="D1181" s="1">
        <v>2</v>
      </c>
      <c r="E1181" s="1">
        <v>499</v>
      </c>
      <c r="F1181" s="1">
        <v>199.6</v>
      </c>
      <c r="G1181" s="1">
        <f t="shared" si="54"/>
        <v>798.4</v>
      </c>
      <c r="H1181" s="1">
        <v>324</v>
      </c>
      <c r="I1181" s="1">
        <f t="shared" si="55"/>
        <v>150.39999999999998</v>
      </c>
      <c r="J1181" t="str">
        <f>IF(AND(COUNTIF(Products!A:A,C1181)=1,E1181=VLOOKUP(C1181,Products!A:G,6,FALSE),H1181=VLOOKUP(C1181,Products!A:G,7,FALSE)),"OK","ERROR")</f>
        <v>OK</v>
      </c>
      <c r="K1181" t="str">
        <f t="shared" si="56"/>
        <v>OK</v>
      </c>
    </row>
    <row r="1182" spans="1:11">
      <c r="A1182" s="1" t="s">
        <v>5494</v>
      </c>
      <c r="B1182" s="1" t="s">
        <v>2994</v>
      </c>
      <c r="C1182" s="1" t="s">
        <v>1719</v>
      </c>
      <c r="D1182" s="1">
        <v>1</v>
      </c>
      <c r="E1182" s="1">
        <v>399</v>
      </c>
      <c r="F1182" s="1">
        <v>0</v>
      </c>
      <c r="G1182" s="1">
        <f t="shared" si="54"/>
        <v>399</v>
      </c>
      <c r="H1182" s="1">
        <v>248</v>
      </c>
      <c r="I1182" s="1">
        <f t="shared" si="55"/>
        <v>151</v>
      </c>
      <c r="J1182" t="str">
        <f>IF(AND(COUNTIF(Products!A:A,C1182)=1,E1182=VLOOKUP(C1182,Products!A:G,6,FALSE),H1182=VLOOKUP(C1182,Products!A:G,7,FALSE)),"OK","ERROR")</f>
        <v>OK</v>
      </c>
      <c r="K1182" t="str">
        <f t="shared" si="56"/>
        <v>OK</v>
      </c>
    </row>
    <row r="1183" spans="1:11">
      <c r="A1183" s="1" t="s">
        <v>5495</v>
      </c>
      <c r="B1183" s="1" t="s">
        <v>2995</v>
      </c>
      <c r="C1183" s="1" t="s">
        <v>1792</v>
      </c>
      <c r="D1183" s="1">
        <v>1</v>
      </c>
      <c r="E1183" s="1">
        <v>399</v>
      </c>
      <c r="F1183" s="1">
        <v>19.95</v>
      </c>
      <c r="G1183" s="1">
        <f t="shared" si="54"/>
        <v>379.05</v>
      </c>
      <c r="H1183" s="1">
        <v>244</v>
      </c>
      <c r="I1183" s="1">
        <f t="shared" si="55"/>
        <v>135.05000000000001</v>
      </c>
      <c r="J1183" t="str">
        <f>IF(AND(COUNTIF(Products!A:A,C1183)=1,E1183=VLOOKUP(C1183,Products!A:G,6,FALSE),H1183=VLOOKUP(C1183,Products!A:G,7,FALSE)),"OK","ERROR")</f>
        <v>OK</v>
      </c>
      <c r="K1183" t="str">
        <f t="shared" si="56"/>
        <v>OK</v>
      </c>
    </row>
    <row r="1184" spans="1:11">
      <c r="A1184" s="1" t="s">
        <v>5496</v>
      </c>
      <c r="B1184" s="1" t="s">
        <v>2996</v>
      </c>
      <c r="C1184" s="1" t="s">
        <v>1670</v>
      </c>
      <c r="D1184" s="1">
        <v>4</v>
      </c>
      <c r="E1184" s="1">
        <v>599</v>
      </c>
      <c r="F1184" s="1">
        <v>0</v>
      </c>
      <c r="G1184" s="1">
        <f t="shared" si="54"/>
        <v>2396</v>
      </c>
      <c r="H1184" s="1">
        <v>426</v>
      </c>
      <c r="I1184" s="1">
        <f t="shared" si="55"/>
        <v>692</v>
      </c>
      <c r="J1184" t="str">
        <f>IF(AND(COUNTIF(Products!A:A,C1184)=1,E1184=VLOOKUP(C1184,Products!A:G,6,FALSE),H1184=VLOOKUP(C1184,Products!A:G,7,FALSE)),"OK","ERROR")</f>
        <v>OK</v>
      </c>
      <c r="K1184" t="str">
        <f t="shared" si="56"/>
        <v>OK</v>
      </c>
    </row>
    <row r="1185" spans="1:11">
      <c r="A1185" s="1" t="s">
        <v>5497</v>
      </c>
      <c r="B1185" s="1" t="s">
        <v>2997</v>
      </c>
      <c r="C1185" s="1" t="s">
        <v>1721</v>
      </c>
      <c r="D1185" s="1">
        <v>1</v>
      </c>
      <c r="E1185" s="1">
        <v>799</v>
      </c>
      <c r="F1185" s="1">
        <v>39.950000000000003</v>
      </c>
      <c r="G1185" s="1">
        <f t="shared" si="54"/>
        <v>759.05</v>
      </c>
      <c r="H1185" s="1">
        <v>639</v>
      </c>
      <c r="I1185" s="1">
        <f t="shared" si="55"/>
        <v>120.04999999999995</v>
      </c>
      <c r="J1185" t="str">
        <f>IF(AND(COUNTIF(Products!A:A,C1185)=1,E1185=VLOOKUP(C1185,Products!A:G,6,FALSE),H1185=VLOOKUP(C1185,Products!A:G,7,FALSE)),"OK","ERROR")</f>
        <v>OK</v>
      </c>
      <c r="K1185" t="str">
        <f t="shared" si="56"/>
        <v>OK</v>
      </c>
    </row>
    <row r="1186" spans="1:11">
      <c r="A1186" s="1" t="s">
        <v>5498</v>
      </c>
      <c r="B1186" s="1" t="s">
        <v>2998</v>
      </c>
      <c r="C1186" s="1" t="s">
        <v>1764</v>
      </c>
      <c r="D1186" s="1">
        <v>4</v>
      </c>
      <c r="E1186" s="1">
        <v>499</v>
      </c>
      <c r="F1186" s="1">
        <v>299.39999999999998</v>
      </c>
      <c r="G1186" s="1">
        <f t="shared" si="54"/>
        <v>1696.6</v>
      </c>
      <c r="H1186" s="1">
        <v>334</v>
      </c>
      <c r="I1186" s="1">
        <f t="shared" si="55"/>
        <v>360.59999999999991</v>
      </c>
      <c r="J1186" t="str">
        <f>IF(AND(COUNTIF(Products!A:A,C1186)=1,E1186=VLOOKUP(C1186,Products!A:G,6,FALSE),H1186=VLOOKUP(C1186,Products!A:G,7,FALSE)),"OK","ERROR")</f>
        <v>OK</v>
      </c>
      <c r="K1186" t="str">
        <f t="shared" si="56"/>
        <v>OK</v>
      </c>
    </row>
    <row r="1187" spans="1:11">
      <c r="A1187" s="1" t="s">
        <v>5499</v>
      </c>
      <c r="B1187" s="1" t="s">
        <v>2999</v>
      </c>
      <c r="C1187" s="1" t="s">
        <v>1692</v>
      </c>
      <c r="D1187" s="1">
        <v>2</v>
      </c>
      <c r="E1187" s="1">
        <v>499</v>
      </c>
      <c r="F1187" s="1">
        <v>49.9</v>
      </c>
      <c r="G1187" s="1">
        <f t="shared" si="54"/>
        <v>948.1</v>
      </c>
      <c r="H1187" s="1">
        <v>403</v>
      </c>
      <c r="I1187" s="1">
        <f t="shared" si="55"/>
        <v>142.10000000000002</v>
      </c>
      <c r="J1187" t="str">
        <f>IF(AND(COUNTIF(Products!A:A,C1187)=1,E1187=VLOOKUP(C1187,Products!A:G,6,FALSE),H1187=VLOOKUP(C1187,Products!A:G,7,FALSE)),"OK","ERROR")</f>
        <v>OK</v>
      </c>
      <c r="K1187" t="str">
        <f t="shared" si="56"/>
        <v>OK</v>
      </c>
    </row>
    <row r="1188" spans="1:11">
      <c r="A1188" s="1" t="s">
        <v>5500</v>
      </c>
      <c r="B1188" s="1" t="s">
        <v>3000</v>
      </c>
      <c r="C1188" s="1" t="s">
        <v>1714</v>
      </c>
      <c r="D1188" s="1">
        <v>2</v>
      </c>
      <c r="E1188" s="1">
        <v>4999</v>
      </c>
      <c r="F1188" s="1">
        <v>0</v>
      </c>
      <c r="G1188" s="1">
        <f t="shared" si="54"/>
        <v>9998</v>
      </c>
      <c r="H1188" s="1">
        <v>3985</v>
      </c>
      <c r="I1188" s="1">
        <f t="shared" si="55"/>
        <v>2028</v>
      </c>
      <c r="J1188" t="str">
        <f>IF(AND(COUNTIF(Products!A:A,C1188)=1,E1188=VLOOKUP(C1188,Products!A:G,6,FALSE),H1188=VLOOKUP(C1188,Products!A:G,7,FALSE)),"OK","ERROR")</f>
        <v>OK</v>
      </c>
      <c r="K1188" t="str">
        <f t="shared" si="56"/>
        <v>OK</v>
      </c>
    </row>
    <row r="1189" spans="1:11">
      <c r="A1189" s="1" t="s">
        <v>5501</v>
      </c>
      <c r="B1189" s="1" t="s">
        <v>3001</v>
      </c>
      <c r="C1189" s="1" t="s">
        <v>1702</v>
      </c>
      <c r="D1189" s="1">
        <v>2</v>
      </c>
      <c r="E1189" s="1">
        <v>4999</v>
      </c>
      <c r="F1189" s="1">
        <v>0</v>
      </c>
      <c r="G1189" s="1">
        <f t="shared" si="54"/>
        <v>9998</v>
      </c>
      <c r="H1189" s="1">
        <v>3572</v>
      </c>
      <c r="I1189" s="1">
        <f t="shared" si="55"/>
        <v>2854</v>
      </c>
      <c r="J1189" t="str">
        <f>IF(AND(COUNTIF(Products!A:A,C1189)=1,E1189=VLOOKUP(C1189,Products!A:G,6,FALSE),H1189=VLOOKUP(C1189,Products!A:G,7,FALSE)),"OK","ERROR")</f>
        <v>OK</v>
      </c>
      <c r="K1189" t="str">
        <f t="shared" si="56"/>
        <v>OK</v>
      </c>
    </row>
    <row r="1190" spans="1:11">
      <c r="A1190" s="1" t="s">
        <v>5502</v>
      </c>
      <c r="B1190" s="1" t="s">
        <v>3002</v>
      </c>
      <c r="C1190" s="1" t="s">
        <v>1756</v>
      </c>
      <c r="D1190" s="1">
        <v>3</v>
      </c>
      <c r="E1190" s="1">
        <v>299</v>
      </c>
      <c r="F1190" s="1">
        <v>0</v>
      </c>
      <c r="G1190" s="1">
        <f t="shared" si="54"/>
        <v>897</v>
      </c>
      <c r="H1190" s="1">
        <v>223</v>
      </c>
      <c r="I1190" s="1">
        <f t="shared" si="55"/>
        <v>228</v>
      </c>
      <c r="J1190" t="str">
        <f>IF(AND(COUNTIF(Products!A:A,C1190)=1,E1190=VLOOKUP(C1190,Products!A:G,6,FALSE),H1190=VLOOKUP(C1190,Products!A:G,7,FALSE)),"OK","ERROR")</f>
        <v>OK</v>
      </c>
      <c r="K1190" t="str">
        <f t="shared" si="56"/>
        <v>OK</v>
      </c>
    </row>
    <row r="1191" spans="1:11">
      <c r="A1191" s="1" t="s">
        <v>5503</v>
      </c>
      <c r="B1191" s="1" t="s">
        <v>3003</v>
      </c>
      <c r="C1191" s="1" t="s">
        <v>1751</v>
      </c>
      <c r="D1191" s="1">
        <v>2</v>
      </c>
      <c r="E1191" s="1">
        <v>1599</v>
      </c>
      <c r="F1191" s="1">
        <v>0</v>
      </c>
      <c r="G1191" s="1">
        <f t="shared" si="54"/>
        <v>3198</v>
      </c>
      <c r="H1191" s="1">
        <v>1023</v>
      </c>
      <c r="I1191" s="1">
        <f t="shared" si="55"/>
        <v>1152</v>
      </c>
      <c r="J1191" t="str">
        <f>IF(AND(COUNTIF(Products!A:A,C1191)=1,E1191=VLOOKUP(C1191,Products!A:G,6,FALSE),H1191=VLOOKUP(C1191,Products!A:G,7,FALSE)),"OK","ERROR")</f>
        <v>OK</v>
      </c>
      <c r="K1191" t="str">
        <f t="shared" si="56"/>
        <v>OK</v>
      </c>
    </row>
    <row r="1192" spans="1:11">
      <c r="A1192" s="1" t="s">
        <v>5504</v>
      </c>
      <c r="B1192" s="1" t="s">
        <v>3004</v>
      </c>
      <c r="C1192" s="1" t="s">
        <v>1715</v>
      </c>
      <c r="D1192" s="1">
        <v>4</v>
      </c>
      <c r="E1192" s="1">
        <v>1299</v>
      </c>
      <c r="F1192" s="1">
        <v>1039.2</v>
      </c>
      <c r="G1192" s="1">
        <f t="shared" si="54"/>
        <v>4156.8</v>
      </c>
      <c r="H1192" s="1">
        <v>863</v>
      </c>
      <c r="I1192" s="1">
        <f t="shared" si="55"/>
        <v>704.80000000000018</v>
      </c>
      <c r="J1192" t="str">
        <f>IF(AND(COUNTIF(Products!A:A,C1192)=1,E1192=VLOOKUP(C1192,Products!A:G,6,FALSE),H1192=VLOOKUP(C1192,Products!A:G,7,FALSE)),"OK","ERROR")</f>
        <v>OK</v>
      </c>
      <c r="K1192" t="str">
        <f t="shared" si="56"/>
        <v>OK</v>
      </c>
    </row>
    <row r="1193" spans="1:11">
      <c r="A1193" s="1" t="s">
        <v>5505</v>
      </c>
      <c r="B1193" s="1" t="s">
        <v>3005</v>
      </c>
      <c r="C1193" s="1" t="s">
        <v>1680</v>
      </c>
      <c r="D1193" s="1">
        <v>2</v>
      </c>
      <c r="E1193" s="1">
        <v>2499</v>
      </c>
      <c r="F1193" s="1">
        <v>0</v>
      </c>
      <c r="G1193" s="1">
        <f t="shared" si="54"/>
        <v>4998</v>
      </c>
      <c r="H1193" s="1">
        <v>2030</v>
      </c>
      <c r="I1193" s="1">
        <f t="shared" si="55"/>
        <v>938</v>
      </c>
      <c r="J1193" t="str">
        <f>IF(AND(COUNTIF(Products!A:A,C1193)=1,E1193=VLOOKUP(C1193,Products!A:G,6,FALSE),H1193=VLOOKUP(C1193,Products!A:G,7,FALSE)),"OK","ERROR")</f>
        <v>OK</v>
      </c>
      <c r="K1193" t="str">
        <f t="shared" si="56"/>
        <v>OK</v>
      </c>
    </row>
    <row r="1194" spans="1:11">
      <c r="A1194" s="1" t="s">
        <v>5506</v>
      </c>
      <c r="B1194" s="1" t="s">
        <v>3006</v>
      </c>
      <c r="C1194" s="1" t="s">
        <v>1706</v>
      </c>
      <c r="D1194" s="1">
        <v>1</v>
      </c>
      <c r="E1194" s="1">
        <v>799</v>
      </c>
      <c r="F1194" s="1">
        <v>199.75</v>
      </c>
      <c r="G1194" s="1">
        <f t="shared" si="54"/>
        <v>599.25</v>
      </c>
      <c r="H1194" s="1">
        <v>526</v>
      </c>
      <c r="I1194" s="1">
        <f t="shared" si="55"/>
        <v>73.25</v>
      </c>
      <c r="J1194" t="str">
        <f>IF(AND(COUNTIF(Products!A:A,C1194)=1,E1194=VLOOKUP(C1194,Products!A:G,6,FALSE),H1194=VLOOKUP(C1194,Products!A:G,7,FALSE)),"OK","ERROR")</f>
        <v>OK</v>
      </c>
      <c r="K1194" t="str">
        <f t="shared" si="56"/>
        <v>OK</v>
      </c>
    </row>
    <row r="1195" spans="1:11">
      <c r="A1195" s="1" t="s">
        <v>5507</v>
      </c>
      <c r="B1195" s="1" t="s">
        <v>3007</v>
      </c>
      <c r="C1195" s="1" t="s">
        <v>1764</v>
      </c>
      <c r="D1195" s="1">
        <v>4</v>
      </c>
      <c r="E1195" s="1">
        <v>499</v>
      </c>
      <c r="F1195" s="1">
        <v>0</v>
      </c>
      <c r="G1195" s="1">
        <f t="shared" si="54"/>
        <v>1996</v>
      </c>
      <c r="H1195" s="1">
        <v>334</v>
      </c>
      <c r="I1195" s="1">
        <f t="shared" si="55"/>
        <v>660</v>
      </c>
      <c r="J1195" t="str">
        <f>IF(AND(COUNTIF(Products!A:A,C1195)=1,E1195=VLOOKUP(C1195,Products!A:G,6,FALSE),H1195=VLOOKUP(C1195,Products!A:G,7,FALSE)),"OK","ERROR")</f>
        <v>OK</v>
      </c>
      <c r="K1195" t="str">
        <f t="shared" si="56"/>
        <v>OK</v>
      </c>
    </row>
    <row r="1196" spans="1:11">
      <c r="A1196" s="1" t="s">
        <v>5508</v>
      </c>
      <c r="B1196" s="1" t="s">
        <v>3008</v>
      </c>
      <c r="C1196" s="1" t="s">
        <v>1762</v>
      </c>
      <c r="D1196" s="1">
        <v>4</v>
      </c>
      <c r="E1196" s="1">
        <v>999</v>
      </c>
      <c r="F1196" s="1">
        <v>0</v>
      </c>
      <c r="G1196" s="1">
        <f t="shared" si="54"/>
        <v>3996</v>
      </c>
      <c r="H1196" s="1">
        <v>818</v>
      </c>
      <c r="I1196" s="1">
        <f t="shared" si="55"/>
        <v>724</v>
      </c>
      <c r="J1196" t="str">
        <f>IF(AND(COUNTIF(Products!A:A,C1196)=1,E1196=VLOOKUP(C1196,Products!A:G,6,FALSE),H1196=VLOOKUP(C1196,Products!A:G,7,FALSE)),"OK","ERROR")</f>
        <v>OK</v>
      </c>
      <c r="K1196" t="str">
        <f t="shared" si="56"/>
        <v>OK</v>
      </c>
    </row>
    <row r="1197" spans="1:11">
      <c r="A1197" s="1" t="s">
        <v>5509</v>
      </c>
      <c r="B1197" s="1" t="s">
        <v>3009</v>
      </c>
      <c r="C1197" s="1" t="s">
        <v>1738</v>
      </c>
      <c r="D1197" s="1">
        <v>4</v>
      </c>
      <c r="E1197" s="1">
        <v>599</v>
      </c>
      <c r="F1197" s="1">
        <v>119.8</v>
      </c>
      <c r="G1197" s="1">
        <f t="shared" si="54"/>
        <v>2276.1999999999998</v>
      </c>
      <c r="H1197" s="1">
        <v>443</v>
      </c>
      <c r="I1197" s="1">
        <f t="shared" si="55"/>
        <v>504.19999999999982</v>
      </c>
      <c r="J1197" t="str">
        <f>IF(AND(COUNTIF(Products!A:A,C1197)=1,E1197=VLOOKUP(C1197,Products!A:G,6,FALSE),H1197=VLOOKUP(C1197,Products!A:G,7,FALSE)),"OK","ERROR")</f>
        <v>OK</v>
      </c>
      <c r="K1197" t="str">
        <f t="shared" si="56"/>
        <v>OK</v>
      </c>
    </row>
    <row r="1198" spans="1:11">
      <c r="A1198" s="1" t="s">
        <v>5510</v>
      </c>
      <c r="B1198" s="1" t="s">
        <v>3010</v>
      </c>
      <c r="C1198" s="1" t="s">
        <v>1792</v>
      </c>
      <c r="D1198" s="1">
        <v>2</v>
      </c>
      <c r="E1198" s="1">
        <v>399</v>
      </c>
      <c r="F1198" s="1">
        <v>0</v>
      </c>
      <c r="G1198" s="1">
        <f t="shared" si="54"/>
        <v>798</v>
      </c>
      <c r="H1198" s="1">
        <v>244</v>
      </c>
      <c r="I1198" s="1">
        <f t="shared" si="55"/>
        <v>310</v>
      </c>
      <c r="J1198" t="str">
        <f>IF(AND(COUNTIF(Products!A:A,C1198)=1,E1198=VLOOKUP(C1198,Products!A:G,6,FALSE),H1198=VLOOKUP(C1198,Products!A:G,7,FALSE)),"OK","ERROR")</f>
        <v>OK</v>
      </c>
      <c r="K1198" t="str">
        <f t="shared" si="56"/>
        <v>OK</v>
      </c>
    </row>
    <row r="1199" spans="1:11">
      <c r="A1199" s="1" t="s">
        <v>5511</v>
      </c>
      <c r="B1199" s="1" t="s">
        <v>3011</v>
      </c>
      <c r="C1199" s="1" t="s">
        <v>1748</v>
      </c>
      <c r="D1199" s="1">
        <v>3</v>
      </c>
      <c r="E1199" s="1">
        <v>299</v>
      </c>
      <c r="F1199" s="1">
        <v>0</v>
      </c>
      <c r="G1199" s="1">
        <f t="shared" si="54"/>
        <v>897</v>
      </c>
      <c r="H1199" s="1">
        <v>170</v>
      </c>
      <c r="I1199" s="1">
        <f t="shared" si="55"/>
        <v>387</v>
      </c>
      <c r="J1199" t="str">
        <f>IF(AND(COUNTIF(Products!A:A,C1199)=1,E1199=VLOOKUP(C1199,Products!A:G,6,FALSE),H1199=VLOOKUP(C1199,Products!A:G,7,FALSE)),"OK","ERROR")</f>
        <v>OK</v>
      </c>
      <c r="K1199" t="str">
        <f t="shared" si="56"/>
        <v>OK</v>
      </c>
    </row>
    <row r="1200" spans="1:11">
      <c r="A1200" s="1" t="s">
        <v>5512</v>
      </c>
      <c r="B1200" s="1" t="s">
        <v>3012</v>
      </c>
      <c r="C1200" s="1" t="s">
        <v>1725</v>
      </c>
      <c r="D1200" s="1">
        <v>1</v>
      </c>
      <c r="E1200" s="1">
        <v>2499</v>
      </c>
      <c r="F1200" s="1">
        <v>249.9</v>
      </c>
      <c r="G1200" s="1">
        <f t="shared" si="54"/>
        <v>2249.1</v>
      </c>
      <c r="H1200" s="1">
        <v>1833</v>
      </c>
      <c r="I1200" s="1">
        <f t="shared" si="55"/>
        <v>416.09999999999991</v>
      </c>
      <c r="J1200" t="str">
        <f>IF(AND(COUNTIF(Products!A:A,C1200)=1,E1200=VLOOKUP(C1200,Products!A:G,6,FALSE),H1200=VLOOKUP(C1200,Products!A:G,7,FALSE)),"OK","ERROR")</f>
        <v>OK</v>
      </c>
      <c r="K1200" t="str">
        <f t="shared" si="56"/>
        <v>OK</v>
      </c>
    </row>
    <row r="1201" spans="1:11">
      <c r="A1201" s="1" t="s">
        <v>5513</v>
      </c>
      <c r="B1201" s="1" t="s">
        <v>3013</v>
      </c>
      <c r="C1201" s="1" t="s">
        <v>1794</v>
      </c>
      <c r="D1201" s="1">
        <v>1</v>
      </c>
      <c r="E1201" s="1">
        <v>299</v>
      </c>
      <c r="F1201" s="1">
        <v>44.85</v>
      </c>
      <c r="G1201" s="1">
        <f t="shared" si="54"/>
        <v>254.15</v>
      </c>
      <c r="H1201" s="1">
        <v>168</v>
      </c>
      <c r="I1201" s="1">
        <f t="shared" si="55"/>
        <v>86.15</v>
      </c>
      <c r="J1201" t="str">
        <f>IF(AND(COUNTIF(Products!A:A,C1201)=1,E1201=VLOOKUP(C1201,Products!A:G,6,FALSE),H1201=VLOOKUP(C1201,Products!A:G,7,FALSE)),"OK","ERROR")</f>
        <v>OK</v>
      </c>
      <c r="K1201" t="str">
        <f t="shared" si="56"/>
        <v>OK</v>
      </c>
    </row>
    <row r="1202" spans="1:11">
      <c r="A1202" s="1" t="s">
        <v>5514</v>
      </c>
      <c r="B1202" s="1" t="s">
        <v>3014</v>
      </c>
      <c r="C1202" s="1" t="s">
        <v>1707</v>
      </c>
      <c r="D1202" s="1">
        <v>4</v>
      </c>
      <c r="E1202" s="1">
        <v>2499</v>
      </c>
      <c r="F1202" s="1">
        <v>999.6</v>
      </c>
      <c r="G1202" s="1">
        <f t="shared" si="54"/>
        <v>8996.4</v>
      </c>
      <c r="H1202" s="1">
        <v>1584</v>
      </c>
      <c r="I1202" s="1">
        <f t="shared" si="55"/>
        <v>2660.3999999999996</v>
      </c>
      <c r="J1202" t="str">
        <f>IF(AND(COUNTIF(Products!A:A,C1202)=1,E1202=VLOOKUP(C1202,Products!A:G,6,FALSE),H1202=VLOOKUP(C1202,Products!A:G,7,FALSE)),"OK","ERROR")</f>
        <v>OK</v>
      </c>
      <c r="K1202" t="str">
        <f t="shared" si="56"/>
        <v>OK</v>
      </c>
    </row>
    <row r="1203" spans="1:11">
      <c r="A1203" s="1" t="s">
        <v>5515</v>
      </c>
      <c r="B1203" s="1" t="s">
        <v>3015</v>
      </c>
      <c r="C1203" s="1" t="s">
        <v>1745</v>
      </c>
      <c r="D1203" s="1">
        <v>1</v>
      </c>
      <c r="E1203" s="1">
        <v>599</v>
      </c>
      <c r="F1203" s="1">
        <v>59.9</v>
      </c>
      <c r="G1203" s="1">
        <f t="shared" si="54"/>
        <v>539.1</v>
      </c>
      <c r="H1203" s="1">
        <v>464</v>
      </c>
      <c r="I1203" s="1">
        <f t="shared" si="55"/>
        <v>75.100000000000023</v>
      </c>
      <c r="J1203" t="str">
        <f>IF(AND(COUNTIF(Products!A:A,C1203)=1,E1203=VLOOKUP(C1203,Products!A:G,6,FALSE),H1203=VLOOKUP(C1203,Products!A:G,7,FALSE)),"OK","ERROR")</f>
        <v>OK</v>
      </c>
      <c r="K1203" t="str">
        <f t="shared" si="56"/>
        <v>OK</v>
      </c>
    </row>
    <row r="1204" spans="1:11">
      <c r="A1204" s="1" t="s">
        <v>5516</v>
      </c>
      <c r="B1204" s="1" t="s">
        <v>3016</v>
      </c>
      <c r="C1204" s="1" t="s">
        <v>1706</v>
      </c>
      <c r="D1204" s="1">
        <v>4</v>
      </c>
      <c r="E1204" s="1">
        <v>799</v>
      </c>
      <c r="F1204" s="1">
        <v>479.4</v>
      </c>
      <c r="G1204" s="1">
        <f t="shared" si="54"/>
        <v>2716.6</v>
      </c>
      <c r="H1204" s="1">
        <v>526</v>
      </c>
      <c r="I1204" s="1">
        <f t="shared" si="55"/>
        <v>612.59999999999991</v>
      </c>
      <c r="J1204" t="str">
        <f>IF(AND(COUNTIF(Products!A:A,C1204)=1,E1204=VLOOKUP(C1204,Products!A:G,6,FALSE),H1204=VLOOKUP(C1204,Products!A:G,7,FALSE)),"OK","ERROR")</f>
        <v>OK</v>
      </c>
      <c r="K1204" t="str">
        <f t="shared" si="56"/>
        <v>OK</v>
      </c>
    </row>
    <row r="1205" spans="1:11">
      <c r="A1205" s="1" t="s">
        <v>5517</v>
      </c>
      <c r="B1205" s="1" t="s">
        <v>3017</v>
      </c>
      <c r="C1205" s="1" t="s">
        <v>1660</v>
      </c>
      <c r="D1205" s="1">
        <v>1</v>
      </c>
      <c r="E1205" s="1">
        <v>799</v>
      </c>
      <c r="F1205" s="1">
        <v>0</v>
      </c>
      <c r="G1205" s="1">
        <f t="shared" si="54"/>
        <v>799</v>
      </c>
      <c r="H1205" s="1">
        <v>547</v>
      </c>
      <c r="I1205" s="1">
        <f t="shared" si="55"/>
        <v>252</v>
      </c>
      <c r="J1205" t="str">
        <f>IF(AND(COUNTIF(Products!A:A,C1205)=1,E1205=VLOOKUP(C1205,Products!A:G,6,FALSE),H1205=VLOOKUP(C1205,Products!A:G,7,FALSE)),"OK","ERROR")</f>
        <v>OK</v>
      </c>
      <c r="K1205" t="str">
        <f t="shared" si="56"/>
        <v>OK</v>
      </c>
    </row>
    <row r="1206" spans="1:11">
      <c r="A1206" s="1" t="s">
        <v>5518</v>
      </c>
      <c r="B1206" s="1" t="s">
        <v>3018</v>
      </c>
      <c r="C1206" s="1" t="s">
        <v>1688</v>
      </c>
      <c r="D1206" s="1">
        <v>1</v>
      </c>
      <c r="E1206" s="1">
        <v>999</v>
      </c>
      <c r="F1206" s="1">
        <v>149.85</v>
      </c>
      <c r="G1206" s="1">
        <f t="shared" si="54"/>
        <v>849.15</v>
      </c>
      <c r="H1206" s="1">
        <v>813</v>
      </c>
      <c r="I1206" s="1">
        <f t="shared" si="55"/>
        <v>36.149999999999977</v>
      </c>
      <c r="J1206" t="str">
        <f>IF(AND(COUNTIF(Products!A:A,C1206)=1,E1206=VLOOKUP(C1206,Products!A:G,6,FALSE),H1206=VLOOKUP(C1206,Products!A:G,7,FALSE)),"OK","ERROR")</f>
        <v>OK</v>
      </c>
      <c r="K1206" t="str">
        <f t="shared" si="56"/>
        <v>OK</v>
      </c>
    </row>
    <row r="1207" spans="1:11">
      <c r="A1207" s="1" t="s">
        <v>5519</v>
      </c>
      <c r="B1207" s="1" t="s">
        <v>3019</v>
      </c>
      <c r="C1207" s="1" t="s">
        <v>1790</v>
      </c>
      <c r="D1207" s="1">
        <v>1</v>
      </c>
      <c r="E1207" s="1">
        <v>999</v>
      </c>
      <c r="F1207" s="1">
        <v>49.95</v>
      </c>
      <c r="G1207" s="1">
        <f t="shared" si="54"/>
        <v>949.05</v>
      </c>
      <c r="H1207" s="1">
        <v>629</v>
      </c>
      <c r="I1207" s="1">
        <f t="shared" si="55"/>
        <v>320.04999999999995</v>
      </c>
      <c r="J1207" t="str">
        <f>IF(AND(COUNTIF(Products!A:A,C1207)=1,E1207=VLOOKUP(C1207,Products!A:G,6,FALSE),H1207=VLOOKUP(C1207,Products!A:G,7,FALSE)),"OK","ERROR")</f>
        <v>OK</v>
      </c>
      <c r="K1207" t="str">
        <f t="shared" si="56"/>
        <v>OK</v>
      </c>
    </row>
    <row r="1208" spans="1:11">
      <c r="A1208" s="1" t="s">
        <v>5520</v>
      </c>
      <c r="B1208" s="1" t="s">
        <v>3020</v>
      </c>
      <c r="C1208" s="1" t="s">
        <v>1758</v>
      </c>
      <c r="D1208" s="1">
        <v>3</v>
      </c>
      <c r="E1208" s="1">
        <v>2499</v>
      </c>
      <c r="F1208" s="1">
        <v>374.85</v>
      </c>
      <c r="G1208" s="1">
        <f t="shared" si="54"/>
        <v>7122.15</v>
      </c>
      <c r="H1208" s="1">
        <v>1632</v>
      </c>
      <c r="I1208" s="1">
        <f t="shared" si="55"/>
        <v>2226.1499999999996</v>
      </c>
      <c r="J1208" t="str">
        <f>IF(AND(COUNTIF(Products!A:A,C1208)=1,E1208=VLOOKUP(C1208,Products!A:G,6,FALSE),H1208=VLOOKUP(C1208,Products!A:G,7,FALSE)),"OK","ERROR")</f>
        <v>OK</v>
      </c>
      <c r="K1208" t="str">
        <f t="shared" si="56"/>
        <v>OK</v>
      </c>
    </row>
    <row r="1209" spans="1:11">
      <c r="A1209" s="1" t="s">
        <v>5521</v>
      </c>
      <c r="B1209" s="1" t="s">
        <v>3021</v>
      </c>
      <c r="C1209" s="1" t="s">
        <v>1690</v>
      </c>
      <c r="D1209" s="1">
        <v>2</v>
      </c>
      <c r="E1209" s="1">
        <v>6999</v>
      </c>
      <c r="F1209" s="1">
        <v>2099.6999999999998</v>
      </c>
      <c r="G1209" s="1">
        <f t="shared" si="54"/>
        <v>11898.3</v>
      </c>
      <c r="H1209" s="1">
        <v>4046</v>
      </c>
      <c r="I1209" s="1">
        <f t="shared" si="55"/>
        <v>3806.2999999999993</v>
      </c>
      <c r="J1209" t="str">
        <f>IF(AND(COUNTIF(Products!A:A,C1209)=1,E1209=VLOOKUP(C1209,Products!A:G,6,FALSE),H1209=VLOOKUP(C1209,Products!A:G,7,FALSE)),"OK","ERROR")</f>
        <v>OK</v>
      </c>
      <c r="K1209" t="str">
        <f t="shared" si="56"/>
        <v>OK</v>
      </c>
    </row>
    <row r="1210" spans="1:11">
      <c r="A1210" s="1" t="s">
        <v>5522</v>
      </c>
      <c r="B1210" s="1" t="s">
        <v>3022</v>
      </c>
      <c r="C1210" s="1" t="s">
        <v>1780</v>
      </c>
      <c r="D1210" s="1">
        <v>2</v>
      </c>
      <c r="E1210" s="1">
        <v>2999</v>
      </c>
      <c r="F1210" s="1">
        <v>1499.5</v>
      </c>
      <c r="G1210" s="1">
        <f t="shared" si="54"/>
        <v>4498.5</v>
      </c>
      <c r="H1210" s="1">
        <v>2394</v>
      </c>
      <c r="I1210" s="1">
        <f t="shared" si="55"/>
        <v>-289.5</v>
      </c>
      <c r="J1210" t="str">
        <f>IF(AND(COUNTIF(Products!A:A,C1210)=1,E1210=VLOOKUP(C1210,Products!A:G,6,FALSE),H1210=VLOOKUP(C1210,Products!A:G,7,FALSE)),"OK","ERROR")</f>
        <v>OK</v>
      </c>
      <c r="K1210" t="str">
        <f t="shared" si="56"/>
        <v>OK</v>
      </c>
    </row>
    <row r="1211" spans="1:11">
      <c r="A1211" s="1" t="s">
        <v>5523</v>
      </c>
      <c r="B1211" s="1" t="s">
        <v>3023</v>
      </c>
      <c r="C1211" s="1" t="s">
        <v>1740</v>
      </c>
      <c r="D1211" s="1">
        <v>3</v>
      </c>
      <c r="E1211" s="1">
        <v>4999</v>
      </c>
      <c r="F1211" s="1">
        <v>749.85</v>
      </c>
      <c r="G1211" s="1">
        <f t="shared" si="54"/>
        <v>14247.15</v>
      </c>
      <c r="H1211" s="1">
        <v>2912</v>
      </c>
      <c r="I1211" s="1">
        <f t="shared" si="55"/>
        <v>5511.15</v>
      </c>
      <c r="J1211" t="str">
        <f>IF(AND(COUNTIF(Products!A:A,C1211)=1,E1211=VLOOKUP(C1211,Products!A:G,6,FALSE),H1211=VLOOKUP(C1211,Products!A:G,7,FALSE)),"OK","ERROR")</f>
        <v>OK</v>
      </c>
      <c r="K1211" t="str">
        <f t="shared" si="56"/>
        <v>OK</v>
      </c>
    </row>
    <row r="1212" spans="1:11">
      <c r="A1212" s="1" t="s">
        <v>5524</v>
      </c>
      <c r="B1212" s="1" t="s">
        <v>3024</v>
      </c>
      <c r="C1212" s="1" t="s">
        <v>1725</v>
      </c>
      <c r="D1212" s="1">
        <v>1</v>
      </c>
      <c r="E1212" s="1">
        <v>2499</v>
      </c>
      <c r="F1212" s="1">
        <v>0</v>
      </c>
      <c r="G1212" s="1">
        <f t="shared" si="54"/>
        <v>2499</v>
      </c>
      <c r="H1212" s="1">
        <v>1833</v>
      </c>
      <c r="I1212" s="1">
        <f t="shared" si="55"/>
        <v>666</v>
      </c>
      <c r="J1212" t="str">
        <f>IF(AND(COUNTIF(Products!A:A,C1212)=1,E1212=VLOOKUP(C1212,Products!A:G,6,FALSE),H1212=VLOOKUP(C1212,Products!A:G,7,FALSE)),"OK","ERROR")</f>
        <v>OK</v>
      </c>
      <c r="K1212" t="str">
        <f t="shared" si="56"/>
        <v>OK</v>
      </c>
    </row>
    <row r="1213" spans="1:11">
      <c r="A1213" s="1" t="s">
        <v>5525</v>
      </c>
      <c r="B1213" s="1" t="s">
        <v>3025</v>
      </c>
      <c r="C1213" s="1" t="s">
        <v>1706</v>
      </c>
      <c r="D1213" s="1">
        <v>2</v>
      </c>
      <c r="E1213" s="1">
        <v>799</v>
      </c>
      <c r="F1213" s="1">
        <v>159.80000000000001</v>
      </c>
      <c r="G1213" s="1">
        <f t="shared" si="54"/>
        <v>1438.2</v>
      </c>
      <c r="H1213" s="1">
        <v>526</v>
      </c>
      <c r="I1213" s="1">
        <f t="shared" si="55"/>
        <v>386.20000000000005</v>
      </c>
      <c r="J1213" t="str">
        <f>IF(AND(COUNTIF(Products!A:A,C1213)=1,E1213=VLOOKUP(C1213,Products!A:G,6,FALSE),H1213=VLOOKUP(C1213,Products!A:G,7,FALSE)),"OK","ERROR")</f>
        <v>OK</v>
      </c>
      <c r="K1213" t="str">
        <f t="shared" si="56"/>
        <v>OK</v>
      </c>
    </row>
    <row r="1214" spans="1:11">
      <c r="A1214" s="1" t="s">
        <v>5526</v>
      </c>
      <c r="B1214" s="1" t="s">
        <v>3026</v>
      </c>
      <c r="C1214" s="1" t="s">
        <v>1674</v>
      </c>
      <c r="D1214" s="1">
        <v>4</v>
      </c>
      <c r="E1214" s="1">
        <v>599</v>
      </c>
      <c r="F1214" s="1">
        <v>119.8</v>
      </c>
      <c r="G1214" s="1">
        <f t="shared" si="54"/>
        <v>2276.1999999999998</v>
      </c>
      <c r="H1214" s="1">
        <v>470</v>
      </c>
      <c r="I1214" s="1">
        <f t="shared" si="55"/>
        <v>396.19999999999982</v>
      </c>
      <c r="J1214" t="str">
        <f>IF(AND(COUNTIF(Products!A:A,C1214)=1,E1214=VLOOKUP(C1214,Products!A:G,6,FALSE),H1214=VLOOKUP(C1214,Products!A:G,7,FALSE)),"OK","ERROR")</f>
        <v>OK</v>
      </c>
      <c r="K1214" t="str">
        <f t="shared" si="56"/>
        <v>OK</v>
      </c>
    </row>
    <row r="1215" spans="1:11">
      <c r="A1215" s="1" t="s">
        <v>5527</v>
      </c>
      <c r="B1215" s="1" t="s">
        <v>3027</v>
      </c>
      <c r="C1215" s="1" t="s">
        <v>1678</v>
      </c>
      <c r="D1215" s="1">
        <v>1</v>
      </c>
      <c r="E1215" s="1">
        <v>4999</v>
      </c>
      <c r="F1215" s="1">
        <v>499.9</v>
      </c>
      <c r="G1215" s="1">
        <f t="shared" si="54"/>
        <v>4499.1000000000004</v>
      </c>
      <c r="H1215" s="1">
        <v>2853</v>
      </c>
      <c r="I1215" s="1">
        <f t="shared" si="55"/>
        <v>1646.1000000000004</v>
      </c>
      <c r="J1215" t="str">
        <f>IF(AND(COUNTIF(Products!A:A,C1215)=1,E1215=VLOOKUP(C1215,Products!A:G,6,FALSE),H1215=VLOOKUP(C1215,Products!A:G,7,FALSE)),"OK","ERROR")</f>
        <v>OK</v>
      </c>
      <c r="K1215" t="str">
        <f t="shared" si="56"/>
        <v>OK</v>
      </c>
    </row>
    <row r="1216" spans="1:11">
      <c r="A1216" s="1" t="s">
        <v>5528</v>
      </c>
      <c r="B1216" s="1" t="s">
        <v>3028</v>
      </c>
      <c r="C1216" s="1" t="s">
        <v>1774</v>
      </c>
      <c r="D1216" s="1">
        <v>2</v>
      </c>
      <c r="E1216" s="1">
        <v>499</v>
      </c>
      <c r="F1216" s="1">
        <v>249.5</v>
      </c>
      <c r="G1216" s="1">
        <f t="shared" si="54"/>
        <v>748.5</v>
      </c>
      <c r="H1216" s="1">
        <v>280</v>
      </c>
      <c r="I1216" s="1">
        <f t="shared" si="55"/>
        <v>188.5</v>
      </c>
      <c r="J1216" t="str">
        <f>IF(AND(COUNTIF(Products!A:A,C1216)=1,E1216=VLOOKUP(C1216,Products!A:G,6,FALSE),H1216=VLOOKUP(C1216,Products!A:G,7,FALSE)),"OK","ERROR")</f>
        <v>OK</v>
      </c>
      <c r="K1216" t="str">
        <f t="shared" si="56"/>
        <v>OK</v>
      </c>
    </row>
    <row r="1217" spans="1:11">
      <c r="A1217" s="1" t="s">
        <v>5529</v>
      </c>
      <c r="B1217" s="1" t="s">
        <v>3029</v>
      </c>
      <c r="C1217" s="1" t="s">
        <v>1710</v>
      </c>
      <c r="D1217" s="1">
        <v>1</v>
      </c>
      <c r="E1217" s="1">
        <v>3999</v>
      </c>
      <c r="F1217" s="1">
        <v>0</v>
      </c>
      <c r="G1217" s="1">
        <f t="shared" si="54"/>
        <v>3999</v>
      </c>
      <c r="H1217" s="1">
        <v>3007</v>
      </c>
      <c r="I1217" s="1">
        <f t="shared" si="55"/>
        <v>992</v>
      </c>
      <c r="J1217" t="str">
        <f>IF(AND(COUNTIF(Products!A:A,C1217)=1,E1217=VLOOKUP(C1217,Products!A:G,6,FALSE),H1217=VLOOKUP(C1217,Products!A:G,7,FALSE)),"OK","ERROR")</f>
        <v>OK</v>
      </c>
      <c r="K1217" t="str">
        <f t="shared" si="56"/>
        <v>OK</v>
      </c>
    </row>
    <row r="1218" spans="1:11">
      <c r="A1218" s="1" t="s">
        <v>5530</v>
      </c>
      <c r="B1218" s="1" t="s">
        <v>3030</v>
      </c>
      <c r="C1218" s="1" t="s">
        <v>1660</v>
      </c>
      <c r="D1218" s="1">
        <v>1</v>
      </c>
      <c r="E1218" s="1">
        <v>799</v>
      </c>
      <c r="F1218" s="1">
        <v>119.85</v>
      </c>
      <c r="G1218" s="1">
        <f t="shared" si="54"/>
        <v>679.15</v>
      </c>
      <c r="H1218" s="1">
        <v>547</v>
      </c>
      <c r="I1218" s="1">
        <f t="shared" si="55"/>
        <v>132.14999999999998</v>
      </c>
      <c r="J1218" t="str">
        <f>IF(AND(COUNTIF(Products!A:A,C1218)=1,E1218=VLOOKUP(C1218,Products!A:G,6,FALSE),H1218=VLOOKUP(C1218,Products!A:G,7,FALSE)),"OK","ERROR")</f>
        <v>OK</v>
      </c>
      <c r="K1218" t="str">
        <f t="shared" si="56"/>
        <v>OK</v>
      </c>
    </row>
    <row r="1219" spans="1:11">
      <c r="A1219" s="1" t="s">
        <v>5531</v>
      </c>
      <c r="B1219" s="1" t="s">
        <v>3031</v>
      </c>
      <c r="C1219" s="1" t="s">
        <v>1714</v>
      </c>
      <c r="D1219" s="1">
        <v>1</v>
      </c>
      <c r="E1219" s="1">
        <v>4999</v>
      </c>
      <c r="F1219" s="1">
        <v>499.9</v>
      </c>
      <c r="G1219" s="1">
        <f t="shared" ref="G1219:G1282" si="57">IFERROR(D1219*E1219-F1219,0)</f>
        <v>4499.1000000000004</v>
      </c>
      <c r="H1219" s="1">
        <v>3985</v>
      </c>
      <c r="I1219" s="1">
        <f t="shared" ref="I1219:I1282" si="58">G1219-(D1219*H1219)</f>
        <v>514.10000000000036</v>
      </c>
      <c r="J1219" t="str">
        <f>IF(AND(COUNTIF(Products!A:A,C1219)=1,E1219=VLOOKUP(C1219,Products!A:G,6,FALSE),H1219=VLOOKUP(C1219,Products!A:G,7,FALSE)),"OK","ERROR")</f>
        <v>OK</v>
      </c>
      <c r="K1219" t="str">
        <f t="shared" ref="K1219:K1282" si="59">IF(I1219=G1219-(D1219*H1219),"OK","ERROR")</f>
        <v>OK</v>
      </c>
    </row>
    <row r="1220" spans="1:11">
      <c r="A1220" s="1" t="s">
        <v>5532</v>
      </c>
      <c r="B1220" s="1" t="s">
        <v>3032</v>
      </c>
      <c r="C1220" s="1" t="s">
        <v>1722</v>
      </c>
      <c r="D1220" s="1">
        <v>2</v>
      </c>
      <c r="E1220" s="1">
        <v>399</v>
      </c>
      <c r="F1220" s="1">
        <v>119.7</v>
      </c>
      <c r="G1220" s="1">
        <f t="shared" si="57"/>
        <v>678.3</v>
      </c>
      <c r="H1220" s="1">
        <v>315</v>
      </c>
      <c r="I1220" s="1">
        <f t="shared" si="58"/>
        <v>48.299999999999955</v>
      </c>
      <c r="J1220" t="str">
        <f>IF(AND(COUNTIF(Products!A:A,C1220)=1,E1220=VLOOKUP(C1220,Products!A:G,6,FALSE),H1220=VLOOKUP(C1220,Products!A:G,7,FALSE)),"OK","ERROR")</f>
        <v>OK</v>
      </c>
      <c r="K1220" t="str">
        <f t="shared" si="59"/>
        <v>OK</v>
      </c>
    </row>
    <row r="1221" spans="1:11">
      <c r="A1221" s="1" t="s">
        <v>5533</v>
      </c>
      <c r="B1221" s="1" t="s">
        <v>3033</v>
      </c>
      <c r="C1221" s="1" t="s">
        <v>1701</v>
      </c>
      <c r="D1221" s="1">
        <v>1</v>
      </c>
      <c r="E1221" s="1">
        <v>1299</v>
      </c>
      <c r="F1221" s="1">
        <v>0</v>
      </c>
      <c r="G1221" s="1">
        <f t="shared" si="57"/>
        <v>1299</v>
      </c>
      <c r="H1221" s="1">
        <v>969</v>
      </c>
      <c r="I1221" s="1">
        <f t="shared" si="58"/>
        <v>330</v>
      </c>
      <c r="J1221" t="str">
        <f>IF(AND(COUNTIF(Products!A:A,C1221)=1,E1221=VLOOKUP(C1221,Products!A:G,6,FALSE),H1221=VLOOKUP(C1221,Products!A:G,7,FALSE)),"OK","ERROR")</f>
        <v>OK</v>
      </c>
      <c r="K1221" t="str">
        <f t="shared" si="59"/>
        <v>OK</v>
      </c>
    </row>
    <row r="1222" spans="1:11">
      <c r="A1222" s="1" t="s">
        <v>5534</v>
      </c>
      <c r="B1222" s="1" t="s">
        <v>3034</v>
      </c>
      <c r="C1222" s="1" t="s">
        <v>1668</v>
      </c>
      <c r="D1222" s="1">
        <v>1</v>
      </c>
      <c r="E1222" s="1">
        <v>8999</v>
      </c>
      <c r="F1222" s="1">
        <v>0</v>
      </c>
      <c r="G1222" s="1">
        <f t="shared" si="57"/>
        <v>8999</v>
      </c>
      <c r="H1222" s="1">
        <v>5059</v>
      </c>
      <c r="I1222" s="1">
        <f t="shared" si="58"/>
        <v>3940</v>
      </c>
      <c r="J1222" t="str">
        <f>IF(AND(COUNTIF(Products!A:A,C1222)=1,E1222=VLOOKUP(C1222,Products!A:G,6,FALSE),H1222=VLOOKUP(C1222,Products!A:G,7,FALSE)),"OK","ERROR")</f>
        <v>OK</v>
      </c>
      <c r="K1222" t="str">
        <f t="shared" si="59"/>
        <v>OK</v>
      </c>
    </row>
    <row r="1223" spans="1:11">
      <c r="A1223" s="1" t="s">
        <v>5535</v>
      </c>
      <c r="B1223" s="1" t="s">
        <v>3035</v>
      </c>
      <c r="C1223" s="1" t="s">
        <v>1774</v>
      </c>
      <c r="D1223" s="1">
        <v>3</v>
      </c>
      <c r="E1223" s="1">
        <v>499</v>
      </c>
      <c r="F1223" s="1">
        <v>224.55</v>
      </c>
      <c r="G1223" s="1">
        <f t="shared" si="57"/>
        <v>1272.45</v>
      </c>
      <c r="H1223" s="1">
        <v>280</v>
      </c>
      <c r="I1223" s="1">
        <f t="shared" si="58"/>
        <v>432.45000000000005</v>
      </c>
      <c r="J1223" t="str">
        <f>IF(AND(COUNTIF(Products!A:A,C1223)=1,E1223=VLOOKUP(C1223,Products!A:G,6,FALSE),H1223=VLOOKUP(C1223,Products!A:G,7,FALSE)),"OK","ERROR")</f>
        <v>OK</v>
      </c>
      <c r="K1223" t="str">
        <f t="shared" si="59"/>
        <v>OK</v>
      </c>
    </row>
    <row r="1224" spans="1:11">
      <c r="A1224" s="1" t="s">
        <v>5536</v>
      </c>
      <c r="B1224" s="1" t="s">
        <v>3036</v>
      </c>
      <c r="C1224" s="1" t="s">
        <v>1722</v>
      </c>
      <c r="D1224" s="1">
        <v>1</v>
      </c>
      <c r="E1224" s="1">
        <v>399</v>
      </c>
      <c r="F1224" s="1">
        <v>59.85</v>
      </c>
      <c r="G1224" s="1">
        <f t="shared" si="57"/>
        <v>339.15</v>
      </c>
      <c r="H1224" s="1">
        <v>315</v>
      </c>
      <c r="I1224" s="1">
        <f t="shared" si="58"/>
        <v>24.149999999999977</v>
      </c>
      <c r="J1224" t="str">
        <f>IF(AND(COUNTIF(Products!A:A,C1224)=1,E1224=VLOOKUP(C1224,Products!A:G,6,FALSE),H1224=VLOOKUP(C1224,Products!A:G,7,FALSE)),"OK","ERROR")</f>
        <v>OK</v>
      </c>
      <c r="K1224" t="str">
        <f t="shared" si="59"/>
        <v>OK</v>
      </c>
    </row>
    <row r="1225" spans="1:11">
      <c r="A1225" s="1" t="s">
        <v>5537</v>
      </c>
      <c r="B1225" s="1" t="s">
        <v>3037</v>
      </c>
      <c r="C1225" s="1" t="s">
        <v>1673</v>
      </c>
      <c r="D1225" s="1">
        <v>2</v>
      </c>
      <c r="E1225" s="1">
        <v>399</v>
      </c>
      <c r="F1225" s="1">
        <v>0</v>
      </c>
      <c r="G1225" s="1">
        <f t="shared" si="57"/>
        <v>798</v>
      </c>
      <c r="H1225" s="1">
        <v>221</v>
      </c>
      <c r="I1225" s="1">
        <f t="shared" si="58"/>
        <v>356</v>
      </c>
      <c r="J1225" t="str">
        <f>IF(AND(COUNTIF(Products!A:A,C1225)=1,E1225=VLOOKUP(C1225,Products!A:G,6,FALSE),H1225=VLOOKUP(C1225,Products!A:G,7,FALSE)),"OK","ERROR")</f>
        <v>OK</v>
      </c>
      <c r="K1225" t="str">
        <f t="shared" si="59"/>
        <v>OK</v>
      </c>
    </row>
    <row r="1226" spans="1:11">
      <c r="A1226" s="1" t="s">
        <v>5538</v>
      </c>
      <c r="B1226" s="1" t="s">
        <v>3038</v>
      </c>
      <c r="C1226" s="1" t="s">
        <v>1798</v>
      </c>
      <c r="D1226" s="1">
        <v>1</v>
      </c>
      <c r="E1226" s="1">
        <v>1299</v>
      </c>
      <c r="F1226" s="1">
        <v>129.9</v>
      </c>
      <c r="G1226" s="1">
        <f t="shared" si="57"/>
        <v>1169.0999999999999</v>
      </c>
      <c r="H1226" s="1">
        <v>1025</v>
      </c>
      <c r="I1226" s="1">
        <f t="shared" si="58"/>
        <v>144.09999999999991</v>
      </c>
      <c r="J1226" t="str">
        <f>IF(AND(COUNTIF(Products!A:A,C1226)=1,E1226=VLOOKUP(C1226,Products!A:G,6,FALSE),H1226=VLOOKUP(C1226,Products!A:G,7,FALSE)),"OK","ERROR")</f>
        <v>OK</v>
      </c>
      <c r="K1226" t="str">
        <f t="shared" si="59"/>
        <v>OK</v>
      </c>
    </row>
    <row r="1227" spans="1:11">
      <c r="A1227" s="1" t="s">
        <v>5539</v>
      </c>
      <c r="B1227" s="1" t="s">
        <v>3039</v>
      </c>
      <c r="C1227" s="1" t="s">
        <v>1702</v>
      </c>
      <c r="D1227" s="1">
        <v>1</v>
      </c>
      <c r="E1227" s="1">
        <v>4999</v>
      </c>
      <c r="F1227" s="1">
        <v>249.95</v>
      </c>
      <c r="G1227" s="1">
        <f t="shared" si="57"/>
        <v>4749.05</v>
      </c>
      <c r="H1227" s="1">
        <v>3572</v>
      </c>
      <c r="I1227" s="1">
        <f t="shared" si="58"/>
        <v>1177.0500000000002</v>
      </c>
      <c r="J1227" t="str">
        <f>IF(AND(COUNTIF(Products!A:A,C1227)=1,E1227=VLOOKUP(C1227,Products!A:G,6,FALSE),H1227=VLOOKUP(C1227,Products!A:G,7,FALSE)),"OK","ERROR")</f>
        <v>OK</v>
      </c>
      <c r="K1227" t="str">
        <f t="shared" si="59"/>
        <v>OK</v>
      </c>
    </row>
    <row r="1228" spans="1:11">
      <c r="A1228" s="1" t="s">
        <v>5540</v>
      </c>
      <c r="B1228" s="1" t="s">
        <v>3040</v>
      </c>
      <c r="C1228" s="1" t="s">
        <v>1772</v>
      </c>
      <c r="D1228" s="1">
        <v>1</v>
      </c>
      <c r="E1228" s="1">
        <v>1999</v>
      </c>
      <c r="F1228" s="1">
        <v>99.95</v>
      </c>
      <c r="G1228" s="1">
        <f t="shared" si="57"/>
        <v>1899.05</v>
      </c>
      <c r="H1228" s="1">
        <v>1506</v>
      </c>
      <c r="I1228" s="1">
        <f t="shared" si="58"/>
        <v>393.04999999999995</v>
      </c>
      <c r="J1228" t="str">
        <f>IF(AND(COUNTIF(Products!A:A,C1228)=1,E1228=VLOOKUP(C1228,Products!A:G,6,FALSE),H1228=VLOOKUP(C1228,Products!A:G,7,FALSE)),"OK","ERROR")</f>
        <v>OK</v>
      </c>
      <c r="K1228" t="str">
        <f t="shared" si="59"/>
        <v>OK</v>
      </c>
    </row>
    <row r="1229" spans="1:11">
      <c r="A1229" s="1" t="s">
        <v>5541</v>
      </c>
      <c r="B1229" s="1" t="s">
        <v>3041</v>
      </c>
      <c r="C1229" s="1" t="s">
        <v>1709</v>
      </c>
      <c r="D1229" s="1">
        <v>1</v>
      </c>
      <c r="E1229" s="1">
        <v>799</v>
      </c>
      <c r="F1229" s="1">
        <v>119.85</v>
      </c>
      <c r="G1229" s="1">
        <f t="shared" si="57"/>
        <v>679.15</v>
      </c>
      <c r="H1229" s="1">
        <v>566</v>
      </c>
      <c r="I1229" s="1">
        <f t="shared" si="58"/>
        <v>113.14999999999998</v>
      </c>
      <c r="J1229" t="str">
        <f>IF(AND(COUNTIF(Products!A:A,C1229)=1,E1229=VLOOKUP(C1229,Products!A:G,6,FALSE),H1229=VLOOKUP(C1229,Products!A:G,7,FALSE)),"OK","ERROR")</f>
        <v>OK</v>
      </c>
      <c r="K1229" t="str">
        <f t="shared" si="59"/>
        <v>OK</v>
      </c>
    </row>
    <row r="1230" spans="1:11">
      <c r="A1230" s="1" t="s">
        <v>5542</v>
      </c>
      <c r="B1230" s="1" t="s">
        <v>3042</v>
      </c>
      <c r="C1230" s="1" t="s">
        <v>1670</v>
      </c>
      <c r="D1230" s="1">
        <v>3</v>
      </c>
      <c r="E1230" s="1">
        <v>599</v>
      </c>
      <c r="F1230" s="1">
        <v>89.85</v>
      </c>
      <c r="G1230" s="1">
        <f t="shared" si="57"/>
        <v>1707.15</v>
      </c>
      <c r="H1230" s="1">
        <v>426</v>
      </c>
      <c r="I1230" s="1">
        <f t="shared" si="58"/>
        <v>429.15000000000009</v>
      </c>
      <c r="J1230" t="str">
        <f>IF(AND(COUNTIF(Products!A:A,C1230)=1,E1230=VLOOKUP(C1230,Products!A:G,6,FALSE),H1230=VLOOKUP(C1230,Products!A:G,7,FALSE)),"OK","ERROR")</f>
        <v>OK</v>
      </c>
      <c r="K1230" t="str">
        <f t="shared" si="59"/>
        <v>OK</v>
      </c>
    </row>
    <row r="1231" spans="1:11">
      <c r="A1231" s="1" t="s">
        <v>5543</v>
      </c>
      <c r="B1231" s="1" t="s">
        <v>3043</v>
      </c>
      <c r="C1231" s="1" t="s">
        <v>1692</v>
      </c>
      <c r="D1231" s="1">
        <v>4</v>
      </c>
      <c r="E1231" s="1">
        <v>499</v>
      </c>
      <c r="F1231" s="1">
        <v>299.39999999999998</v>
      </c>
      <c r="G1231" s="1">
        <f t="shared" si="57"/>
        <v>1696.6</v>
      </c>
      <c r="H1231" s="1">
        <v>403</v>
      </c>
      <c r="I1231" s="1">
        <f t="shared" si="58"/>
        <v>84.599999999999909</v>
      </c>
      <c r="J1231" t="str">
        <f>IF(AND(COUNTIF(Products!A:A,C1231)=1,E1231=VLOOKUP(C1231,Products!A:G,6,FALSE),H1231=VLOOKUP(C1231,Products!A:G,7,FALSE)),"OK","ERROR")</f>
        <v>OK</v>
      </c>
      <c r="K1231" t="str">
        <f t="shared" si="59"/>
        <v>OK</v>
      </c>
    </row>
    <row r="1232" spans="1:11">
      <c r="A1232" s="1" t="s">
        <v>5544</v>
      </c>
      <c r="B1232" s="1" t="s">
        <v>3044</v>
      </c>
      <c r="C1232" s="1" t="s">
        <v>1746</v>
      </c>
      <c r="D1232" s="1">
        <v>3</v>
      </c>
      <c r="E1232" s="1">
        <v>1999</v>
      </c>
      <c r="F1232" s="1">
        <v>0</v>
      </c>
      <c r="G1232" s="1">
        <f t="shared" si="57"/>
        <v>5997</v>
      </c>
      <c r="H1232" s="1">
        <v>1414</v>
      </c>
      <c r="I1232" s="1">
        <f t="shared" si="58"/>
        <v>1755</v>
      </c>
      <c r="J1232" t="str">
        <f>IF(AND(COUNTIF(Products!A:A,C1232)=1,E1232=VLOOKUP(C1232,Products!A:G,6,FALSE),H1232=VLOOKUP(C1232,Products!A:G,7,FALSE)),"OK","ERROR")</f>
        <v>OK</v>
      </c>
      <c r="K1232" t="str">
        <f t="shared" si="59"/>
        <v>OK</v>
      </c>
    </row>
    <row r="1233" spans="1:11">
      <c r="A1233" s="1" t="s">
        <v>5545</v>
      </c>
      <c r="B1233" s="1" t="s">
        <v>3045</v>
      </c>
      <c r="C1233" s="1" t="s">
        <v>1719</v>
      </c>
      <c r="D1233" s="1">
        <v>1</v>
      </c>
      <c r="E1233" s="1">
        <v>399</v>
      </c>
      <c r="F1233" s="1">
        <v>59.85</v>
      </c>
      <c r="G1233" s="1">
        <f t="shared" si="57"/>
        <v>339.15</v>
      </c>
      <c r="H1233" s="1">
        <v>248</v>
      </c>
      <c r="I1233" s="1">
        <f t="shared" si="58"/>
        <v>91.149999999999977</v>
      </c>
      <c r="J1233" t="str">
        <f>IF(AND(COUNTIF(Products!A:A,C1233)=1,E1233=VLOOKUP(C1233,Products!A:G,6,FALSE),H1233=VLOOKUP(C1233,Products!A:G,7,FALSE)),"OK","ERROR")</f>
        <v>OK</v>
      </c>
      <c r="K1233" t="str">
        <f t="shared" si="59"/>
        <v>OK</v>
      </c>
    </row>
    <row r="1234" spans="1:11">
      <c r="A1234" s="1" t="s">
        <v>5546</v>
      </c>
      <c r="B1234" s="1" t="s">
        <v>3046</v>
      </c>
      <c r="C1234" s="1" t="s">
        <v>1666</v>
      </c>
      <c r="D1234" s="1">
        <v>1</v>
      </c>
      <c r="E1234" s="1">
        <v>399</v>
      </c>
      <c r="F1234" s="1">
        <v>59.85</v>
      </c>
      <c r="G1234" s="1">
        <f t="shared" si="57"/>
        <v>339.15</v>
      </c>
      <c r="H1234" s="1">
        <v>307</v>
      </c>
      <c r="I1234" s="1">
        <f t="shared" si="58"/>
        <v>32.149999999999977</v>
      </c>
      <c r="J1234" t="str">
        <f>IF(AND(COUNTIF(Products!A:A,C1234)=1,E1234=VLOOKUP(C1234,Products!A:G,6,FALSE),H1234=VLOOKUP(C1234,Products!A:G,7,FALSE)),"OK","ERROR")</f>
        <v>OK</v>
      </c>
      <c r="K1234" t="str">
        <f t="shared" si="59"/>
        <v>OK</v>
      </c>
    </row>
    <row r="1235" spans="1:11">
      <c r="A1235" s="1" t="s">
        <v>5547</v>
      </c>
      <c r="B1235" s="1" t="s">
        <v>3047</v>
      </c>
      <c r="C1235" s="1" t="s">
        <v>1707</v>
      </c>
      <c r="D1235" s="1">
        <v>4</v>
      </c>
      <c r="E1235" s="1">
        <v>2499</v>
      </c>
      <c r="F1235" s="1">
        <v>999.6</v>
      </c>
      <c r="G1235" s="1">
        <f t="shared" si="57"/>
        <v>8996.4</v>
      </c>
      <c r="H1235" s="1">
        <v>1584</v>
      </c>
      <c r="I1235" s="1">
        <f t="shared" si="58"/>
        <v>2660.3999999999996</v>
      </c>
      <c r="J1235" t="str">
        <f>IF(AND(COUNTIF(Products!A:A,C1235)=1,E1235=VLOOKUP(C1235,Products!A:G,6,FALSE),H1235=VLOOKUP(C1235,Products!A:G,7,FALSE)),"OK","ERROR")</f>
        <v>OK</v>
      </c>
      <c r="K1235" t="str">
        <f t="shared" si="59"/>
        <v>OK</v>
      </c>
    </row>
    <row r="1236" spans="1:11">
      <c r="A1236" s="1" t="s">
        <v>5548</v>
      </c>
      <c r="B1236" s="1" t="s">
        <v>3048</v>
      </c>
      <c r="C1236" s="1" t="s">
        <v>1705</v>
      </c>
      <c r="D1236" s="1">
        <v>3</v>
      </c>
      <c r="E1236" s="1">
        <v>299</v>
      </c>
      <c r="F1236" s="1">
        <v>44.85</v>
      </c>
      <c r="G1236" s="1">
        <f t="shared" si="57"/>
        <v>852.15</v>
      </c>
      <c r="H1236" s="1">
        <v>206</v>
      </c>
      <c r="I1236" s="1">
        <f t="shared" si="58"/>
        <v>234.14999999999998</v>
      </c>
      <c r="J1236" t="str">
        <f>IF(AND(COUNTIF(Products!A:A,C1236)=1,E1236=VLOOKUP(C1236,Products!A:G,6,FALSE),H1236=VLOOKUP(C1236,Products!A:G,7,FALSE)),"OK","ERROR")</f>
        <v>OK</v>
      </c>
      <c r="K1236" t="str">
        <f t="shared" si="59"/>
        <v>OK</v>
      </c>
    </row>
    <row r="1237" spans="1:11">
      <c r="A1237" s="1" t="s">
        <v>5549</v>
      </c>
      <c r="B1237" s="1" t="s">
        <v>3049</v>
      </c>
      <c r="C1237" s="1" t="s">
        <v>1746</v>
      </c>
      <c r="D1237" s="1">
        <v>3</v>
      </c>
      <c r="E1237" s="1">
        <v>1999</v>
      </c>
      <c r="F1237" s="1">
        <v>299.85000000000002</v>
      </c>
      <c r="G1237" s="1">
        <f t="shared" si="57"/>
        <v>5697.15</v>
      </c>
      <c r="H1237" s="1">
        <v>1414</v>
      </c>
      <c r="I1237" s="1">
        <f t="shared" si="58"/>
        <v>1455.1499999999996</v>
      </c>
      <c r="J1237" t="str">
        <f>IF(AND(COUNTIF(Products!A:A,C1237)=1,E1237=VLOOKUP(C1237,Products!A:G,6,FALSE),H1237=VLOOKUP(C1237,Products!A:G,7,FALSE)),"OK","ERROR")</f>
        <v>OK</v>
      </c>
      <c r="K1237" t="str">
        <f t="shared" si="59"/>
        <v>OK</v>
      </c>
    </row>
    <row r="1238" spans="1:11">
      <c r="A1238" s="1" t="s">
        <v>5550</v>
      </c>
      <c r="B1238" s="1" t="s">
        <v>3050</v>
      </c>
      <c r="C1238" s="1" t="s">
        <v>1792</v>
      </c>
      <c r="D1238" s="1">
        <v>4</v>
      </c>
      <c r="E1238" s="1">
        <v>399</v>
      </c>
      <c r="F1238" s="1">
        <v>0</v>
      </c>
      <c r="G1238" s="1">
        <f t="shared" si="57"/>
        <v>1596</v>
      </c>
      <c r="H1238" s="1">
        <v>244</v>
      </c>
      <c r="I1238" s="1">
        <f t="shared" si="58"/>
        <v>620</v>
      </c>
      <c r="J1238" t="str">
        <f>IF(AND(COUNTIF(Products!A:A,C1238)=1,E1238=VLOOKUP(C1238,Products!A:G,6,FALSE),H1238=VLOOKUP(C1238,Products!A:G,7,FALSE)),"OK","ERROR")</f>
        <v>OK</v>
      </c>
      <c r="K1238" t="str">
        <f t="shared" si="59"/>
        <v>OK</v>
      </c>
    </row>
    <row r="1239" spans="1:11">
      <c r="A1239" s="1" t="s">
        <v>5551</v>
      </c>
      <c r="B1239" s="1" t="s">
        <v>3051</v>
      </c>
      <c r="C1239" s="1" t="s">
        <v>1778</v>
      </c>
      <c r="D1239" s="1">
        <v>2</v>
      </c>
      <c r="E1239" s="1">
        <v>499</v>
      </c>
      <c r="F1239" s="1">
        <v>199.6</v>
      </c>
      <c r="G1239" s="1">
        <f t="shared" si="57"/>
        <v>798.4</v>
      </c>
      <c r="H1239" s="1">
        <v>323</v>
      </c>
      <c r="I1239" s="1">
        <f t="shared" si="58"/>
        <v>152.39999999999998</v>
      </c>
      <c r="J1239" t="str">
        <f>IF(AND(COUNTIF(Products!A:A,C1239)=1,E1239=VLOOKUP(C1239,Products!A:G,6,FALSE),H1239=VLOOKUP(C1239,Products!A:G,7,FALSE)),"OK","ERROR")</f>
        <v>OK</v>
      </c>
      <c r="K1239" t="str">
        <f t="shared" si="59"/>
        <v>OK</v>
      </c>
    </row>
    <row r="1240" spans="1:11">
      <c r="A1240" s="1" t="s">
        <v>5552</v>
      </c>
      <c r="B1240" s="1" t="s">
        <v>3052</v>
      </c>
      <c r="C1240" s="1" t="s">
        <v>1695</v>
      </c>
      <c r="D1240" s="1">
        <v>1</v>
      </c>
      <c r="E1240" s="1">
        <v>1999</v>
      </c>
      <c r="F1240" s="1">
        <v>99.95</v>
      </c>
      <c r="G1240" s="1">
        <f t="shared" si="57"/>
        <v>1899.05</v>
      </c>
      <c r="H1240" s="1">
        <v>1597</v>
      </c>
      <c r="I1240" s="1">
        <f t="shared" si="58"/>
        <v>302.04999999999995</v>
      </c>
      <c r="J1240" t="str">
        <f>IF(AND(COUNTIF(Products!A:A,C1240)=1,E1240=VLOOKUP(C1240,Products!A:G,6,FALSE),H1240=VLOOKUP(C1240,Products!A:G,7,FALSE)),"OK","ERROR")</f>
        <v>OK</v>
      </c>
      <c r="K1240" t="str">
        <f t="shared" si="59"/>
        <v>OK</v>
      </c>
    </row>
    <row r="1241" spans="1:11">
      <c r="A1241" s="1" t="s">
        <v>5553</v>
      </c>
      <c r="B1241" s="1" t="s">
        <v>3053</v>
      </c>
      <c r="C1241" s="1" t="s">
        <v>1704</v>
      </c>
      <c r="D1241" s="1">
        <v>1</v>
      </c>
      <c r="E1241" s="1">
        <v>599</v>
      </c>
      <c r="F1241" s="1">
        <v>89.85</v>
      </c>
      <c r="G1241" s="1">
        <f t="shared" si="57"/>
        <v>509.15</v>
      </c>
      <c r="H1241" s="1">
        <v>363</v>
      </c>
      <c r="I1241" s="1">
        <f t="shared" si="58"/>
        <v>146.14999999999998</v>
      </c>
      <c r="J1241" t="str">
        <f>IF(AND(COUNTIF(Products!A:A,C1241)=1,E1241=VLOOKUP(C1241,Products!A:G,6,FALSE),H1241=VLOOKUP(C1241,Products!A:G,7,FALSE)),"OK","ERROR")</f>
        <v>OK</v>
      </c>
      <c r="K1241" t="str">
        <f t="shared" si="59"/>
        <v>OK</v>
      </c>
    </row>
    <row r="1242" spans="1:11">
      <c r="A1242" s="1" t="s">
        <v>5554</v>
      </c>
      <c r="B1242" s="1" t="s">
        <v>3054</v>
      </c>
      <c r="C1242" s="1" t="s">
        <v>1683</v>
      </c>
      <c r="D1242" s="1">
        <v>1</v>
      </c>
      <c r="E1242" s="1">
        <v>999</v>
      </c>
      <c r="F1242" s="1">
        <v>249.75</v>
      </c>
      <c r="G1242" s="1">
        <f t="shared" si="57"/>
        <v>749.25</v>
      </c>
      <c r="H1242" s="1">
        <v>603</v>
      </c>
      <c r="I1242" s="1">
        <f t="shared" si="58"/>
        <v>146.25</v>
      </c>
      <c r="J1242" t="str">
        <f>IF(AND(COUNTIF(Products!A:A,C1242)=1,E1242=VLOOKUP(C1242,Products!A:G,6,FALSE),H1242=VLOOKUP(C1242,Products!A:G,7,FALSE)),"OK","ERROR")</f>
        <v>OK</v>
      </c>
      <c r="K1242" t="str">
        <f t="shared" si="59"/>
        <v>OK</v>
      </c>
    </row>
    <row r="1243" spans="1:11">
      <c r="A1243" s="1" t="s">
        <v>5555</v>
      </c>
      <c r="B1243" s="1" t="s">
        <v>3055</v>
      </c>
      <c r="C1243" s="1" t="s">
        <v>1795</v>
      </c>
      <c r="D1243" s="1">
        <v>2</v>
      </c>
      <c r="E1243" s="1">
        <v>499</v>
      </c>
      <c r="F1243" s="1">
        <v>49.9</v>
      </c>
      <c r="G1243" s="1">
        <f t="shared" si="57"/>
        <v>948.1</v>
      </c>
      <c r="H1243" s="1">
        <v>324</v>
      </c>
      <c r="I1243" s="1">
        <f t="shared" si="58"/>
        <v>300.10000000000002</v>
      </c>
      <c r="J1243" t="str">
        <f>IF(AND(COUNTIF(Products!A:A,C1243)=1,E1243=VLOOKUP(C1243,Products!A:G,6,FALSE),H1243=VLOOKUP(C1243,Products!A:G,7,FALSE)),"OK","ERROR")</f>
        <v>OK</v>
      </c>
      <c r="K1243" t="str">
        <f t="shared" si="59"/>
        <v>OK</v>
      </c>
    </row>
    <row r="1244" spans="1:11">
      <c r="A1244" s="1" t="s">
        <v>5556</v>
      </c>
      <c r="B1244" s="1" t="s">
        <v>3056</v>
      </c>
      <c r="C1244" s="1" t="s">
        <v>1761</v>
      </c>
      <c r="D1244" s="1">
        <v>4</v>
      </c>
      <c r="E1244" s="1">
        <v>499</v>
      </c>
      <c r="F1244" s="1">
        <v>0</v>
      </c>
      <c r="G1244" s="1">
        <f t="shared" si="57"/>
        <v>1996</v>
      </c>
      <c r="H1244" s="1">
        <v>394</v>
      </c>
      <c r="I1244" s="1">
        <f t="shared" si="58"/>
        <v>420</v>
      </c>
      <c r="J1244" t="str">
        <f>IF(AND(COUNTIF(Products!A:A,C1244)=1,E1244=VLOOKUP(C1244,Products!A:G,6,FALSE),H1244=VLOOKUP(C1244,Products!A:G,7,FALSE)),"OK","ERROR")</f>
        <v>OK</v>
      </c>
      <c r="K1244" t="str">
        <f t="shared" si="59"/>
        <v>OK</v>
      </c>
    </row>
    <row r="1245" spans="1:11">
      <c r="A1245" s="1" t="s">
        <v>5557</v>
      </c>
      <c r="B1245" s="1" t="s">
        <v>3057</v>
      </c>
      <c r="C1245" s="1" t="s">
        <v>1757</v>
      </c>
      <c r="D1245" s="1">
        <v>3</v>
      </c>
      <c r="E1245" s="1">
        <v>999</v>
      </c>
      <c r="F1245" s="1">
        <v>299.7</v>
      </c>
      <c r="G1245" s="1">
        <f t="shared" si="57"/>
        <v>2697.3</v>
      </c>
      <c r="H1245" s="1">
        <v>611</v>
      </c>
      <c r="I1245" s="1">
        <f t="shared" si="58"/>
        <v>864.30000000000018</v>
      </c>
      <c r="J1245" t="str">
        <f>IF(AND(COUNTIF(Products!A:A,C1245)=1,E1245=VLOOKUP(C1245,Products!A:G,6,FALSE),H1245=VLOOKUP(C1245,Products!A:G,7,FALSE)),"OK","ERROR")</f>
        <v>OK</v>
      </c>
      <c r="K1245" t="str">
        <f t="shared" si="59"/>
        <v>OK</v>
      </c>
    </row>
    <row r="1246" spans="1:11">
      <c r="A1246" s="1" t="s">
        <v>5558</v>
      </c>
      <c r="B1246" s="1" t="s">
        <v>3058</v>
      </c>
      <c r="C1246" s="1" t="s">
        <v>1670</v>
      </c>
      <c r="D1246" s="1">
        <v>1</v>
      </c>
      <c r="E1246" s="1">
        <v>599</v>
      </c>
      <c r="F1246" s="1">
        <v>89.85</v>
      </c>
      <c r="G1246" s="1">
        <f t="shared" si="57"/>
        <v>509.15</v>
      </c>
      <c r="H1246" s="1">
        <v>426</v>
      </c>
      <c r="I1246" s="1">
        <f t="shared" si="58"/>
        <v>83.149999999999977</v>
      </c>
      <c r="J1246" t="str">
        <f>IF(AND(COUNTIF(Products!A:A,C1246)=1,E1246=VLOOKUP(C1246,Products!A:G,6,FALSE),H1246=VLOOKUP(C1246,Products!A:G,7,FALSE)),"OK","ERROR")</f>
        <v>OK</v>
      </c>
      <c r="K1246" t="str">
        <f t="shared" si="59"/>
        <v>OK</v>
      </c>
    </row>
    <row r="1247" spans="1:11">
      <c r="A1247" s="1" t="s">
        <v>5559</v>
      </c>
      <c r="B1247" s="1" t="s">
        <v>3059</v>
      </c>
      <c r="C1247" s="1" t="s">
        <v>1778</v>
      </c>
      <c r="D1247" s="1">
        <v>4</v>
      </c>
      <c r="E1247" s="1">
        <v>499</v>
      </c>
      <c r="F1247" s="1">
        <v>0</v>
      </c>
      <c r="G1247" s="1">
        <f t="shared" si="57"/>
        <v>1996</v>
      </c>
      <c r="H1247" s="1">
        <v>323</v>
      </c>
      <c r="I1247" s="1">
        <f t="shared" si="58"/>
        <v>704</v>
      </c>
      <c r="J1247" t="str">
        <f>IF(AND(COUNTIF(Products!A:A,C1247)=1,E1247=VLOOKUP(C1247,Products!A:G,6,FALSE),H1247=VLOOKUP(C1247,Products!A:G,7,FALSE)),"OK","ERROR")</f>
        <v>OK</v>
      </c>
      <c r="K1247" t="str">
        <f t="shared" si="59"/>
        <v>OK</v>
      </c>
    </row>
    <row r="1248" spans="1:11">
      <c r="A1248" s="1" t="s">
        <v>5560</v>
      </c>
      <c r="B1248" s="1" t="s">
        <v>3060</v>
      </c>
      <c r="C1248" s="1" t="s">
        <v>1774</v>
      </c>
      <c r="D1248" s="1">
        <v>1</v>
      </c>
      <c r="E1248" s="1">
        <v>499</v>
      </c>
      <c r="F1248" s="1">
        <v>24.95</v>
      </c>
      <c r="G1248" s="1">
        <f t="shared" si="57"/>
        <v>474.05</v>
      </c>
      <c r="H1248" s="1">
        <v>280</v>
      </c>
      <c r="I1248" s="1">
        <f t="shared" si="58"/>
        <v>194.05</v>
      </c>
      <c r="J1248" t="str">
        <f>IF(AND(COUNTIF(Products!A:A,C1248)=1,E1248=VLOOKUP(C1248,Products!A:G,6,FALSE),H1248=VLOOKUP(C1248,Products!A:G,7,FALSE)),"OK","ERROR")</f>
        <v>OK</v>
      </c>
      <c r="K1248" t="str">
        <f t="shared" si="59"/>
        <v>OK</v>
      </c>
    </row>
    <row r="1249" spans="1:11">
      <c r="A1249" s="1" t="s">
        <v>5561</v>
      </c>
      <c r="B1249" s="1" t="s">
        <v>3061</v>
      </c>
      <c r="C1249" s="1" t="s">
        <v>1790</v>
      </c>
      <c r="D1249" s="1">
        <v>3</v>
      </c>
      <c r="E1249" s="1">
        <v>999</v>
      </c>
      <c r="F1249" s="1">
        <v>149.85</v>
      </c>
      <c r="G1249" s="1">
        <f t="shared" si="57"/>
        <v>2847.15</v>
      </c>
      <c r="H1249" s="1">
        <v>629</v>
      </c>
      <c r="I1249" s="1">
        <f t="shared" si="58"/>
        <v>960.15000000000009</v>
      </c>
      <c r="J1249" t="str">
        <f>IF(AND(COUNTIF(Products!A:A,C1249)=1,E1249=VLOOKUP(C1249,Products!A:G,6,FALSE),H1249=VLOOKUP(C1249,Products!A:G,7,FALSE)),"OK","ERROR")</f>
        <v>OK</v>
      </c>
      <c r="K1249" t="str">
        <f t="shared" si="59"/>
        <v>OK</v>
      </c>
    </row>
    <row r="1250" spans="1:11">
      <c r="A1250" s="1" t="s">
        <v>5562</v>
      </c>
      <c r="B1250" s="1" t="s">
        <v>3062</v>
      </c>
      <c r="C1250" s="1" t="s">
        <v>1773</v>
      </c>
      <c r="D1250" s="1">
        <v>2</v>
      </c>
      <c r="E1250" s="1">
        <v>6999</v>
      </c>
      <c r="F1250" s="1">
        <v>699.9</v>
      </c>
      <c r="G1250" s="1">
        <f t="shared" si="57"/>
        <v>13298.1</v>
      </c>
      <c r="H1250" s="1">
        <v>4949</v>
      </c>
      <c r="I1250" s="1">
        <f t="shared" si="58"/>
        <v>3400.1000000000004</v>
      </c>
      <c r="J1250" t="str">
        <f>IF(AND(COUNTIF(Products!A:A,C1250)=1,E1250=VLOOKUP(C1250,Products!A:G,6,FALSE),H1250=VLOOKUP(C1250,Products!A:G,7,FALSE)),"OK","ERROR")</f>
        <v>OK</v>
      </c>
      <c r="K1250" t="str">
        <f t="shared" si="59"/>
        <v>OK</v>
      </c>
    </row>
    <row r="1251" spans="1:11">
      <c r="A1251" s="1" t="s">
        <v>5563</v>
      </c>
      <c r="B1251" s="1" t="s">
        <v>3063</v>
      </c>
      <c r="C1251" s="1" t="s">
        <v>1686</v>
      </c>
      <c r="D1251" s="1">
        <v>4</v>
      </c>
      <c r="E1251" s="1">
        <v>1299</v>
      </c>
      <c r="F1251" s="1">
        <v>519.6</v>
      </c>
      <c r="G1251" s="1">
        <f t="shared" si="57"/>
        <v>4676.3999999999996</v>
      </c>
      <c r="H1251" s="1">
        <v>881</v>
      </c>
      <c r="I1251" s="1">
        <f t="shared" si="58"/>
        <v>1152.3999999999996</v>
      </c>
      <c r="J1251" t="str">
        <f>IF(AND(COUNTIF(Products!A:A,C1251)=1,E1251=VLOOKUP(C1251,Products!A:G,6,FALSE),H1251=VLOOKUP(C1251,Products!A:G,7,FALSE)),"OK","ERROR")</f>
        <v>OK</v>
      </c>
      <c r="K1251" t="str">
        <f t="shared" si="59"/>
        <v>OK</v>
      </c>
    </row>
    <row r="1252" spans="1:11">
      <c r="A1252" s="1" t="s">
        <v>5564</v>
      </c>
      <c r="B1252" s="1" t="s">
        <v>3064</v>
      </c>
      <c r="C1252" s="1" t="s">
        <v>1681</v>
      </c>
      <c r="D1252" s="1">
        <v>1</v>
      </c>
      <c r="E1252" s="1">
        <v>799</v>
      </c>
      <c r="F1252" s="1">
        <v>119.85</v>
      </c>
      <c r="G1252" s="1">
        <f t="shared" si="57"/>
        <v>679.15</v>
      </c>
      <c r="H1252" s="1">
        <v>645</v>
      </c>
      <c r="I1252" s="1">
        <f t="shared" si="58"/>
        <v>34.149999999999977</v>
      </c>
      <c r="J1252" t="str">
        <f>IF(AND(COUNTIF(Products!A:A,C1252)=1,E1252=VLOOKUP(C1252,Products!A:G,6,FALSE),H1252=VLOOKUP(C1252,Products!A:G,7,FALSE)),"OK","ERROR")</f>
        <v>OK</v>
      </c>
      <c r="K1252" t="str">
        <f t="shared" si="59"/>
        <v>OK</v>
      </c>
    </row>
    <row r="1253" spans="1:11">
      <c r="A1253" s="1" t="s">
        <v>5565</v>
      </c>
      <c r="B1253" s="1" t="s">
        <v>3065</v>
      </c>
      <c r="C1253" s="1" t="s">
        <v>1678</v>
      </c>
      <c r="D1253" s="1">
        <v>4</v>
      </c>
      <c r="E1253" s="1">
        <v>4999</v>
      </c>
      <c r="F1253" s="1">
        <v>3999.2</v>
      </c>
      <c r="G1253" s="1">
        <f t="shared" si="57"/>
        <v>15996.8</v>
      </c>
      <c r="H1253" s="1">
        <v>2853</v>
      </c>
      <c r="I1253" s="1">
        <f t="shared" si="58"/>
        <v>4584.7999999999993</v>
      </c>
      <c r="J1253" t="str">
        <f>IF(AND(COUNTIF(Products!A:A,C1253)=1,E1253=VLOOKUP(C1253,Products!A:G,6,FALSE),H1253=VLOOKUP(C1253,Products!A:G,7,FALSE)),"OK","ERROR")</f>
        <v>OK</v>
      </c>
      <c r="K1253" t="str">
        <f t="shared" si="59"/>
        <v>OK</v>
      </c>
    </row>
    <row r="1254" spans="1:11">
      <c r="A1254" s="1" t="s">
        <v>5566</v>
      </c>
      <c r="B1254" s="1" t="s">
        <v>3066</v>
      </c>
      <c r="C1254" s="1" t="s">
        <v>1748</v>
      </c>
      <c r="D1254" s="1">
        <v>4</v>
      </c>
      <c r="E1254" s="1">
        <v>299</v>
      </c>
      <c r="F1254" s="1">
        <v>59.8</v>
      </c>
      <c r="G1254" s="1">
        <f t="shared" si="57"/>
        <v>1136.2</v>
      </c>
      <c r="H1254" s="1">
        <v>170</v>
      </c>
      <c r="I1254" s="1">
        <f t="shared" si="58"/>
        <v>456.20000000000005</v>
      </c>
      <c r="J1254" t="str">
        <f>IF(AND(COUNTIF(Products!A:A,C1254)=1,E1254=VLOOKUP(C1254,Products!A:G,6,FALSE),H1254=VLOOKUP(C1254,Products!A:G,7,FALSE)),"OK","ERROR")</f>
        <v>OK</v>
      </c>
      <c r="K1254" t="str">
        <f t="shared" si="59"/>
        <v>OK</v>
      </c>
    </row>
    <row r="1255" spans="1:11">
      <c r="A1255" s="1" t="s">
        <v>5567</v>
      </c>
      <c r="B1255" s="1" t="s">
        <v>3067</v>
      </c>
      <c r="C1255" s="1" t="s">
        <v>1664</v>
      </c>
      <c r="D1255" s="1">
        <v>1</v>
      </c>
      <c r="E1255" s="1">
        <v>999</v>
      </c>
      <c r="F1255" s="1">
        <v>199.8</v>
      </c>
      <c r="G1255" s="1">
        <f t="shared" si="57"/>
        <v>799.2</v>
      </c>
      <c r="H1255" s="1">
        <v>590</v>
      </c>
      <c r="I1255" s="1">
        <f t="shared" si="58"/>
        <v>209.20000000000005</v>
      </c>
      <c r="J1255" t="str">
        <f>IF(AND(COUNTIF(Products!A:A,C1255)=1,E1255=VLOOKUP(C1255,Products!A:G,6,FALSE),H1255=VLOOKUP(C1255,Products!A:G,7,FALSE)),"OK","ERROR")</f>
        <v>OK</v>
      </c>
      <c r="K1255" t="str">
        <f t="shared" si="59"/>
        <v>OK</v>
      </c>
    </row>
    <row r="1256" spans="1:11">
      <c r="A1256" s="1" t="s">
        <v>5568</v>
      </c>
      <c r="B1256" s="1" t="s">
        <v>3068</v>
      </c>
      <c r="C1256" s="1" t="s">
        <v>1795</v>
      </c>
      <c r="D1256" s="1">
        <v>2</v>
      </c>
      <c r="E1256" s="1">
        <v>499</v>
      </c>
      <c r="F1256" s="1">
        <v>0</v>
      </c>
      <c r="G1256" s="1">
        <f t="shared" si="57"/>
        <v>998</v>
      </c>
      <c r="H1256" s="1">
        <v>324</v>
      </c>
      <c r="I1256" s="1">
        <f t="shared" si="58"/>
        <v>350</v>
      </c>
      <c r="J1256" t="str">
        <f>IF(AND(COUNTIF(Products!A:A,C1256)=1,E1256=VLOOKUP(C1256,Products!A:G,6,FALSE),H1256=VLOOKUP(C1256,Products!A:G,7,FALSE)),"OK","ERROR")</f>
        <v>OK</v>
      </c>
      <c r="K1256" t="str">
        <f t="shared" si="59"/>
        <v>OK</v>
      </c>
    </row>
    <row r="1257" spans="1:11">
      <c r="A1257" s="1" t="s">
        <v>5569</v>
      </c>
      <c r="B1257" s="1" t="s">
        <v>3069</v>
      </c>
      <c r="C1257" s="1" t="s">
        <v>1716</v>
      </c>
      <c r="D1257" s="1">
        <v>2</v>
      </c>
      <c r="E1257" s="1">
        <v>2999</v>
      </c>
      <c r="F1257" s="1">
        <v>899.7</v>
      </c>
      <c r="G1257" s="1">
        <f t="shared" si="57"/>
        <v>5098.3</v>
      </c>
      <c r="H1257" s="1">
        <v>2406</v>
      </c>
      <c r="I1257" s="1">
        <f t="shared" si="58"/>
        <v>286.30000000000018</v>
      </c>
      <c r="J1257" t="str">
        <f>IF(AND(COUNTIF(Products!A:A,C1257)=1,E1257=VLOOKUP(C1257,Products!A:G,6,FALSE),H1257=VLOOKUP(C1257,Products!A:G,7,FALSE)),"OK","ERROR")</f>
        <v>OK</v>
      </c>
      <c r="K1257" t="str">
        <f t="shared" si="59"/>
        <v>OK</v>
      </c>
    </row>
    <row r="1258" spans="1:11">
      <c r="A1258" s="1" t="s">
        <v>5570</v>
      </c>
      <c r="B1258" s="1" t="s">
        <v>3070</v>
      </c>
      <c r="C1258" s="1" t="s">
        <v>1702</v>
      </c>
      <c r="D1258" s="1">
        <v>1</v>
      </c>
      <c r="E1258" s="1">
        <v>4999</v>
      </c>
      <c r="F1258" s="1">
        <v>749.85</v>
      </c>
      <c r="G1258" s="1">
        <f t="shared" si="57"/>
        <v>4249.1499999999996</v>
      </c>
      <c r="H1258" s="1">
        <v>3572</v>
      </c>
      <c r="I1258" s="1">
        <f t="shared" si="58"/>
        <v>677.14999999999964</v>
      </c>
      <c r="J1258" t="str">
        <f>IF(AND(COUNTIF(Products!A:A,C1258)=1,E1258=VLOOKUP(C1258,Products!A:G,6,FALSE),H1258=VLOOKUP(C1258,Products!A:G,7,FALSE)),"OK","ERROR")</f>
        <v>OK</v>
      </c>
      <c r="K1258" t="str">
        <f t="shared" si="59"/>
        <v>OK</v>
      </c>
    </row>
    <row r="1259" spans="1:11">
      <c r="A1259" s="1" t="s">
        <v>5571</v>
      </c>
      <c r="B1259" s="1" t="s">
        <v>3071</v>
      </c>
      <c r="C1259" s="1" t="s">
        <v>1685</v>
      </c>
      <c r="D1259" s="1">
        <v>3</v>
      </c>
      <c r="E1259" s="1">
        <v>2499</v>
      </c>
      <c r="F1259" s="1">
        <v>1124.55</v>
      </c>
      <c r="G1259" s="1">
        <f t="shared" si="57"/>
        <v>6372.45</v>
      </c>
      <c r="H1259" s="1">
        <v>1599</v>
      </c>
      <c r="I1259" s="1">
        <f t="shared" si="58"/>
        <v>1575.4499999999998</v>
      </c>
      <c r="J1259" t="str">
        <f>IF(AND(COUNTIF(Products!A:A,C1259)=1,E1259=VLOOKUP(C1259,Products!A:G,6,FALSE),H1259=VLOOKUP(C1259,Products!A:G,7,FALSE)),"OK","ERROR")</f>
        <v>OK</v>
      </c>
      <c r="K1259" t="str">
        <f t="shared" si="59"/>
        <v>OK</v>
      </c>
    </row>
    <row r="1260" spans="1:11">
      <c r="A1260" s="1" t="s">
        <v>5572</v>
      </c>
      <c r="B1260" s="1" t="s">
        <v>3072</v>
      </c>
      <c r="C1260" s="1" t="s">
        <v>1731</v>
      </c>
      <c r="D1260" s="1">
        <v>4</v>
      </c>
      <c r="E1260" s="1">
        <v>1999</v>
      </c>
      <c r="F1260" s="1">
        <v>0</v>
      </c>
      <c r="G1260" s="1">
        <f t="shared" si="57"/>
        <v>7996</v>
      </c>
      <c r="H1260" s="1">
        <v>1547</v>
      </c>
      <c r="I1260" s="1">
        <f t="shared" si="58"/>
        <v>1808</v>
      </c>
      <c r="J1260" t="str">
        <f>IF(AND(COUNTIF(Products!A:A,C1260)=1,E1260=VLOOKUP(C1260,Products!A:G,6,FALSE),H1260=VLOOKUP(C1260,Products!A:G,7,FALSE)),"OK","ERROR")</f>
        <v>OK</v>
      </c>
      <c r="K1260" t="str">
        <f t="shared" si="59"/>
        <v>OK</v>
      </c>
    </row>
    <row r="1261" spans="1:11">
      <c r="A1261" s="1" t="s">
        <v>5573</v>
      </c>
      <c r="B1261" s="1" t="s">
        <v>3073</v>
      </c>
      <c r="C1261" s="1" t="s">
        <v>1761</v>
      </c>
      <c r="D1261" s="1">
        <v>2</v>
      </c>
      <c r="E1261" s="1">
        <v>499</v>
      </c>
      <c r="F1261" s="1">
        <v>49.9</v>
      </c>
      <c r="G1261" s="1">
        <f t="shared" si="57"/>
        <v>948.1</v>
      </c>
      <c r="H1261" s="1">
        <v>394</v>
      </c>
      <c r="I1261" s="1">
        <f t="shared" si="58"/>
        <v>160.10000000000002</v>
      </c>
      <c r="J1261" t="str">
        <f>IF(AND(COUNTIF(Products!A:A,C1261)=1,E1261=VLOOKUP(C1261,Products!A:G,6,FALSE),H1261=VLOOKUP(C1261,Products!A:G,7,FALSE)),"OK","ERROR")</f>
        <v>OK</v>
      </c>
      <c r="K1261" t="str">
        <f t="shared" si="59"/>
        <v>OK</v>
      </c>
    </row>
    <row r="1262" spans="1:11">
      <c r="A1262" s="1" t="s">
        <v>5574</v>
      </c>
      <c r="B1262" s="1" t="s">
        <v>3074</v>
      </c>
      <c r="C1262" s="1" t="s">
        <v>1676</v>
      </c>
      <c r="D1262" s="1">
        <v>1</v>
      </c>
      <c r="E1262" s="1">
        <v>299</v>
      </c>
      <c r="F1262" s="1">
        <v>0</v>
      </c>
      <c r="G1262" s="1">
        <f t="shared" si="57"/>
        <v>299</v>
      </c>
      <c r="H1262" s="1">
        <v>197</v>
      </c>
      <c r="I1262" s="1">
        <f t="shared" si="58"/>
        <v>102</v>
      </c>
      <c r="J1262" t="str">
        <f>IF(AND(COUNTIF(Products!A:A,C1262)=1,E1262=VLOOKUP(C1262,Products!A:G,6,FALSE),H1262=VLOOKUP(C1262,Products!A:G,7,FALSE)),"OK","ERROR")</f>
        <v>OK</v>
      </c>
      <c r="K1262" t="str">
        <f t="shared" si="59"/>
        <v>OK</v>
      </c>
    </row>
    <row r="1263" spans="1:11">
      <c r="A1263" s="1" t="s">
        <v>5575</v>
      </c>
      <c r="B1263" s="1" t="s">
        <v>3075</v>
      </c>
      <c r="C1263" s="1" t="s">
        <v>1727</v>
      </c>
      <c r="D1263" s="1">
        <v>1</v>
      </c>
      <c r="E1263" s="1">
        <v>4999</v>
      </c>
      <c r="F1263" s="1">
        <v>499.9</v>
      </c>
      <c r="G1263" s="1">
        <f t="shared" si="57"/>
        <v>4499.1000000000004</v>
      </c>
      <c r="H1263" s="1">
        <v>3765</v>
      </c>
      <c r="I1263" s="1">
        <f t="shared" si="58"/>
        <v>734.10000000000036</v>
      </c>
      <c r="J1263" t="str">
        <f>IF(AND(COUNTIF(Products!A:A,C1263)=1,E1263=VLOOKUP(C1263,Products!A:G,6,FALSE),H1263=VLOOKUP(C1263,Products!A:G,7,FALSE)),"OK","ERROR")</f>
        <v>OK</v>
      </c>
      <c r="K1263" t="str">
        <f t="shared" si="59"/>
        <v>OK</v>
      </c>
    </row>
    <row r="1264" spans="1:11">
      <c r="A1264" s="1" t="s">
        <v>5576</v>
      </c>
      <c r="B1264" s="1" t="s">
        <v>3076</v>
      </c>
      <c r="C1264" s="1" t="s">
        <v>1695</v>
      </c>
      <c r="D1264" s="1">
        <v>3</v>
      </c>
      <c r="E1264" s="1">
        <v>1999</v>
      </c>
      <c r="F1264" s="1">
        <v>299.85000000000002</v>
      </c>
      <c r="G1264" s="1">
        <f t="shared" si="57"/>
        <v>5697.15</v>
      </c>
      <c r="H1264" s="1">
        <v>1597</v>
      </c>
      <c r="I1264" s="1">
        <f t="shared" si="58"/>
        <v>906.14999999999964</v>
      </c>
      <c r="J1264" t="str">
        <f>IF(AND(COUNTIF(Products!A:A,C1264)=1,E1264=VLOOKUP(C1264,Products!A:G,6,FALSE),H1264=VLOOKUP(C1264,Products!A:G,7,FALSE)),"OK","ERROR")</f>
        <v>OK</v>
      </c>
      <c r="K1264" t="str">
        <f t="shared" si="59"/>
        <v>OK</v>
      </c>
    </row>
    <row r="1265" spans="1:11">
      <c r="A1265" s="1" t="s">
        <v>5577</v>
      </c>
      <c r="B1265" s="1" t="s">
        <v>3077</v>
      </c>
      <c r="C1265" s="1" t="s">
        <v>1793</v>
      </c>
      <c r="D1265" s="1">
        <v>1</v>
      </c>
      <c r="E1265" s="1">
        <v>299</v>
      </c>
      <c r="F1265" s="1">
        <v>29.9</v>
      </c>
      <c r="G1265" s="1">
        <f t="shared" si="57"/>
        <v>269.10000000000002</v>
      </c>
      <c r="H1265" s="1">
        <v>221</v>
      </c>
      <c r="I1265" s="1">
        <f t="shared" si="58"/>
        <v>48.100000000000023</v>
      </c>
      <c r="J1265" t="str">
        <f>IF(AND(COUNTIF(Products!A:A,C1265)=1,E1265=VLOOKUP(C1265,Products!A:G,6,FALSE),H1265=VLOOKUP(C1265,Products!A:G,7,FALSE)),"OK","ERROR")</f>
        <v>OK</v>
      </c>
      <c r="K1265" t="str">
        <f t="shared" si="59"/>
        <v>OK</v>
      </c>
    </row>
    <row r="1266" spans="1:11">
      <c r="A1266" s="1" t="s">
        <v>5578</v>
      </c>
      <c r="B1266" s="1" t="s">
        <v>3078</v>
      </c>
      <c r="C1266" s="1" t="s">
        <v>1690</v>
      </c>
      <c r="D1266" s="1">
        <v>1</v>
      </c>
      <c r="E1266" s="1">
        <v>6999</v>
      </c>
      <c r="F1266" s="1">
        <v>349.95</v>
      </c>
      <c r="G1266" s="1">
        <f t="shared" si="57"/>
        <v>6649.05</v>
      </c>
      <c r="H1266" s="1">
        <v>4046</v>
      </c>
      <c r="I1266" s="1">
        <f t="shared" si="58"/>
        <v>2603.0500000000002</v>
      </c>
      <c r="J1266" t="str">
        <f>IF(AND(COUNTIF(Products!A:A,C1266)=1,E1266=VLOOKUP(C1266,Products!A:G,6,FALSE),H1266=VLOOKUP(C1266,Products!A:G,7,FALSE)),"OK","ERROR")</f>
        <v>OK</v>
      </c>
      <c r="K1266" t="str">
        <f t="shared" si="59"/>
        <v>OK</v>
      </c>
    </row>
    <row r="1267" spans="1:11">
      <c r="A1267" s="1" t="s">
        <v>5579</v>
      </c>
      <c r="B1267" s="1" t="s">
        <v>3079</v>
      </c>
      <c r="C1267" s="1" t="s">
        <v>1737</v>
      </c>
      <c r="D1267" s="1">
        <v>2</v>
      </c>
      <c r="E1267" s="1">
        <v>499</v>
      </c>
      <c r="F1267" s="1">
        <v>49.9</v>
      </c>
      <c r="G1267" s="1">
        <f t="shared" si="57"/>
        <v>948.1</v>
      </c>
      <c r="H1267" s="1">
        <v>320</v>
      </c>
      <c r="I1267" s="1">
        <f t="shared" si="58"/>
        <v>308.10000000000002</v>
      </c>
      <c r="J1267" t="str">
        <f>IF(AND(COUNTIF(Products!A:A,C1267)=1,E1267=VLOOKUP(C1267,Products!A:G,6,FALSE),H1267=VLOOKUP(C1267,Products!A:G,7,FALSE)),"OK","ERROR")</f>
        <v>OK</v>
      </c>
      <c r="K1267" t="str">
        <f t="shared" si="59"/>
        <v>OK</v>
      </c>
    </row>
    <row r="1268" spans="1:11">
      <c r="A1268" s="1" t="s">
        <v>5580</v>
      </c>
      <c r="B1268" s="1" t="s">
        <v>3080</v>
      </c>
      <c r="C1268" s="1" t="s">
        <v>1668</v>
      </c>
      <c r="D1268" s="1">
        <v>2</v>
      </c>
      <c r="E1268" s="1">
        <v>8999</v>
      </c>
      <c r="F1268" s="1">
        <v>0</v>
      </c>
      <c r="G1268" s="1">
        <f t="shared" si="57"/>
        <v>17998</v>
      </c>
      <c r="H1268" s="1">
        <v>5059</v>
      </c>
      <c r="I1268" s="1">
        <f t="shared" si="58"/>
        <v>7880</v>
      </c>
      <c r="J1268" t="str">
        <f>IF(AND(COUNTIF(Products!A:A,C1268)=1,E1268=VLOOKUP(C1268,Products!A:G,6,FALSE),H1268=VLOOKUP(C1268,Products!A:G,7,FALSE)),"OK","ERROR")</f>
        <v>OK</v>
      </c>
      <c r="K1268" t="str">
        <f t="shared" si="59"/>
        <v>OK</v>
      </c>
    </row>
    <row r="1269" spans="1:11">
      <c r="A1269" s="1" t="s">
        <v>5581</v>
      </c>
      <c r="B1269" s="1" t="s">
        <v>3081</v>
      </c>
      <c r="C1269" s="1" t="s">
        <v>1726</v>
      </c>
      <c r="D1269" s="1">
        <v>3</v>
      </c>
      <c r="E1269" s="1">
        <v>599</v>
      </c>
      <c r="F1269" s="1">
        <v>0</v>
      </c>
      <c r="G1269" s="1">
        <f t="shared" si="57"/>
        <v>1797</v>
      </c>
      <c r="H1269" s="1">
        <v>358</v>
      </c>
      <c r="I1269" s="1">
        <f t="shared" si="58"/>
        <v>723</v>
      </c>
      <c r="J1269" t="str">
        <f>IF(AND(COUNTIF(Products!A:A,C1269)=1,E1269=VLOOKUP(C1269,Products!A:G,6,FALSE),H1269=VLOOKUP(C1269,Products!A:G,7,FALSE)),"OK","ERROR")</f>
        <v>OK</v>
      </c>
      <c r="K1269" t="str">
        <f t="shared" si="59"/>
        <v>OK</v>
      </c>
    </row>
    <row r="1270" spans="1:11">
      <c r="A1270" s="1" t="s">
        <v>5582</v>
      </c>
      <c r="B1270" s="1" t="s">
        <v>3082</v>
      </c>
      <c r="C1270" s="1" t="s">
        <v>1692</v>
      </c>
      <c r="D1270" s="1">
        <v>1</v>
      </c>
      <c r="E1270" s="1">
        <v>499</v>
      </c>
      <c r="F1270" s="1">
        <v>49.9</v>
      </c>
      <c r="G1270" s="1">
        <f t="shared" si="57"/>
        <v>449.1</v>
      </c>
      <c r="H1270" s="1">
        <v>403</v>
      </c>
      <c r="I1270" s="1">
        <f t="shared" si="58"/>
        <v>46.100000000000023</v>
      </c>
      <c r="J1270" t="str">
        <f>IF(AND(COUNTIF(Products!A:A,C1270)=1,E1270=VLOOKUP(C1270,Products!A:G,6,FALSE),H1270=VLOOKUP(C1270,Products!A:G,7,FALSE)),"OK","ERROR")</f>
        <v>OK</v>
      </c>
      <c r="K1270" t="str">
        <f t="shared" si="59"/>
        <v>OK</v>
      </c>
    </row>
    <row r="1271" spans="1:11">
      <c r="A1271" s="1" t="s">
        <v>5583</v>
      </c>
      <c r="B1271" s="1" t="s">
        <v>3083</v>
      </c>
      <c r="C1271" s="1" t="s">
        <v>1762</v>
      </c>
      <c r="D1271" s="1">
        <v>1</v>
      </c>
      <c r="E1271" s="1">
        <v>999</v>
      </c>
      <c r="F1271" s="1">
        <v>0</v>
      </c>
      <c r="G1271" s="1">
        <f t="shared" si="57"/>
        <v>999</v>
      </c>
      <c r="H1271" s="1">
        <v>818</v>
      </c>
      <c r="I1271" s="1">
        <f t="shared" si="58"/>
        <v>181</v>
      </c>
      <c r="J1271" t="str">
        <f>IF(AND(COUNTIF(Products!A:A,C1271)=1,E1271=VLOOKUP(C1271,Products!A:G,6,FALSE),H1271=VLOOKUP(C1271,Products!A:G,7,FALSE)),"OK","ERROR")</f>
        <v>OK</v>
      </c>
      <c r="K1271" t="str">
        <f t="shared" si="59"/>
        <v>OK</v>
      </c>
    </row>
    <row r="1272" spans="1:11">
      <c r="A1272" s="1" t="s">
        <v>5584</v>
      </c>
      <c r="B1272" s="1" t="s">
        <v>3084</v>
      </c>
      <c r="C1272" s="1" t="s">
        <v>1696</v>
      </c>
      <c r="D1272" s="1">
        <v>1</v>
      </c>
      <c r="E1272" s="1">
        <v>799</v>
      </c>
      <c r="F1272" s="1">
        <v>159.80000000000001</v>
      </c>
      <c r="G1272" s="1">
        <f t="shared" si="57"/>
        <v>639.20000000000005</v>
      </c>
      <c r="H1272" s="1">
        <v>613</v>
      </c>
      <c r="I1272" s="1">
        <f t="shared" si="58"/>
        <v>26.200000000000045</v>
      </c>
      <c r="J1272" t="str">
        <f>IF(AND(COUNTIF(Products!A:A,C1272)=1,E1272=VLOOKUP(C1272,Products!A:G,6,FALSE),H1272=VLOOKUP(C1272,Products!A:G,7,FALSE)),"OK","ERROR")</f>
        <v>OK</v>
      </c>
      <c r="K1272" t="str">
        <f t="shared" si="59"/>
        <v>OK</v>
      </c>
    </row>
    <row r="1273" spans="1:11">
      <c r="A1273" s="1" t="s">
        <v>5585</v>
      </c>
      <c r="B1273" s="1" t="s">
        <v>3085</v>
      </c>
      <c r="C1273" s="1" t="s">
        <v>1787</v>
      </c>
      <c r="D1273" s="1">
        <v>4</v>
      </c>
      <c r="E1273" s="1">
        <v>8999</v>
      </c>
      <c r="F1273" s="1">
        <v>0</v>
      </c>
      <c r="G1273" s="1">
        <f t="shared" si="57"/>
        <v>35996</v>
      </c>
      <c r="H1273" s="1">
        <v>5811</v>
      </c>
      <c r="I1273" s="1">
        <f t="shared" si="58"/>
        <v>12752</v>
      </c>
      <c r="J1273" t="str">
        <f>IF(AND(COUNTIF(Products!A:A,C1273)=1,E1273=VLOOKUP(C1273,Products!A:G,6,FALSE),H1273=VLOOKUP(C1273,Products!A:G,7,FALSE)),"OK","ERROR")</f>
        <v>OK</v>
      </c>
      <c r="K1273" t="str">
        <f t="shared" si="59"/>
        <v>OK</v>
      </c>
    </row>
    <row r="1274" spans="1:11">
      <c r="A1274" s="1" t="s">
        <v>5586</v>
      </c>
      <c r="B1274" s="1" t="s">
        <v>3086</v>
      </c>
      <c r="C1274" s="1" t="s">
        <v>1789</v>
      </c>
      <c r="D1274" s="1">
        <v>1</v>
      </c>
      <c r="E1274" s="1">
        <v>999</v>
      </c>
      <c r="F1274" s="1">
        <v>149.85</v>
      </c>
      <c r="G1274" s="1">
        <f t="shared" si="57"/>
        <v>849.15</v>
      </c>
      <c r="H1274" s="1">
        <v>727</v>
      </c>
      <c r="I1274" s="1">
        <f t="shared" si="58"/>
        <v>122.14999999999998</v>
      </c>
      <c r="J1274" t="str">
        <f>IF(AND(COUNTIF(Products!A:A,C1274)=1,E1274=VLOOKUP(C1274,Products!A:G,6,FALSE),H1274=VLOOKUP(C1274,Products!A:G,7,FALSE)),"OK","ERROR")</f>
        <v>OK</v>
      </c>
      <c r="K1274" t="str">
        <f t="shared" si="59"/>
        <v>OK</v>
      </c>
    </row>
    <row r="1275" spans="1:11">
      <c r="A1275" s="1" t="s">
        <v>5587</v>
      </c>
      <c r="B1275" s="1" t="s">
        <v>3087</v>
      </c>
      <c r="C1275" s="1" t="s">
        <v>1717</v>
      </c>
      <c r="D1275" s="1">
        <v>2</v>
      </c>
      <c r="E1275" s="1">
        <v>399</v>
      </c>
      <c r="F1275" s="1">
        <v>119.7</v>
      </c>
      <c r="G1275" s="1">
        <f t="shared" si="57"/>
        <v>678.3</v>
      </c>
      <c r="H1275" s="1">
        <v>226</v>
      </c>
      <c r="I1275" s="1">
        <f t="shared" si="58"/>
        <v>226.29999999999995</v>
      </c>
      <c r="J1275" t="str">
        <f>IF(AND(COUNTIF(Products!A:A,C1275)=1,E1275=VLOOKUP(C1275,Products!A:G,6,FALSE),H1275=VLOOKUP(C1275,Products!A:G,7,FALSE)),"OK","ERROR")</f>
        <v>OK</v>
      </c>
      <c r="K1275" t="str">
        <f t="shared" si="59"/>
        <v>OK</v>
      </c>
    </row>
    <row r="1276" spans="1:11">
      <c r="A1276" s="1" t="s">
        <v>5588</v>
      </c>
      <c r="B1276" s="1" t="s">
        <v>3088</v>
      </c>
      <c r="C1276" s="1" t="s">
        <v>1774</v>
      </c>
      <c r="D1276" s="1">
        <v>3</v>
      </c>
      <c r="E1276" s="1">
        <v>499</v>
      </c>
      <c r="F1276" s="1">
        <v>74.849999999999994</v>
      </c>
      <c r="G1276" s="1">
        <f t="shared" si="57"/>
        <v>1422.15</v>
      </c>
      <c r="H1276" s="1">
        <v>280</v>
      </c>
      <c r="I1276" s="1">
        <f t="shared" si="58"/>
        <v>582.15000000000009</v>
      </c>
      <c r="J1276" t="str">
        <f>IF(AND(COUNTIF(Products!A:A,C1276)=1,E1276=VLOOKUP(C1276,Products!A:G,6,FALSE),H1276=VLOOKUP(C1276,Products!A:G,7,FALSE)),"OK","ERROR")</f>
        <v>OK</v>
      </c>
      <c r="K1276" t="str">
        <f t="shared" si="59"/>
        <v>OK</v>
      </c>
    </row>
    <row r="1277" spans="1:11">
      <c r="A1277" s="1" t="s">
        <v>5589</v>
      </c>
      <c r="B1277" s="1" t="s">
        <v>3089</v>
      </c>
      <c r="C1277" s="1" t="s">
        <v>1696</v>
      </c>
      <c r="D1277" s="1">
        <v>4</v>
      </c>
      <c r="E1277" s="1">
        <v>799</v>
      </c>
      <c r="F1277" s="1">
        <v>319.60000000000002</v>
      </c>
      <c r="G1277" s="1">
        <f t="shared" si="57"/>
        <v>2876.4</v>
      </c>
      <c r="H1277" s="1">
        <v>613</v>
      </c>
      <c r="I1277" s="1">
        <f t="shared" si="58"/>
        <v>424.40000000000009</v>
      </c>
      <c r="J1277" t="str">
        <f>IF(AND(COUNTIF(Products!A:A,C1277)=1,E1277=VLOOKUP(C1277,Products!A:G,6,FALSE),H1277=VLOOKUP(C1277,Products!A:G,7,FALSE)),"OK","ERROR")</f>
        <v>OK</v>
      </c>
      <c r="K1277" t="str">
        <f t="shared" si="59"/>
        <v>OK</v>
      </c>
    </row>
    <row r="1278" spans="1:11">
      <c r="A1278" s="1" t="s">
        <v>5590</v>
      </c>
      <c r="B1278" s="1" t="s">
        <v>3090</v>
      </c>
      <c r="C1278" s="1" t="s">
        <v>1715</v>
      </c>
      <c r="D1278" s="1">
        <v>4</v>
      </c>
      <c r="E1278" s="1">
        <v>1299</v>
      </c>
      <c r="F1278" s="1">
        <v>0</v>
      </c>
      <c r="G1278" s="1">
        <f t="shared" si="57"/>
        <v>5196</v>
      </c>
      <c r="H1278" s="1">
        <v>863</v>
      </c>
      <c r="I1278" s="1">
        <f t="shared" si="58"/>
        <v>1744</v>
      </c>
      <c r="J1278" t="str">
        <f>IF(AND(COUNTIF(Products!A:A,C1278)=1,E1278=VLOOKUP(C1278,Products!A:G,6,FALSE),H1278=VLOOKUP(C1278,Products!A:G,7,FALSE)),"OK","ERROR")</f>
        <v>OK</v>
      </c>
      <c r="K1278" t="str">
        <f t="shared" si="59"/>
        <v>OK</v>
      </c>
    </row>
    <row r="1279" spans="1:11">
      <c r="A1279" s="1" t="s">
        <v>5591</v>
      </c>
      <c r="B1279" s="1" t="s">
        <v>3091</v>
      </c>
      <c r="C1279" s="1" t="s">
        <v>1751</v>
      </c>
      <c r="D1279" s="1">
        <v>2</v>
      </c>
      <c r="E1279" s="1">
        <v>1599</v>
      </c>
      <c r="F1279" s="1">
        <v>479.7</v>
      </c>
      <c r="G1279" s="1">
        <f t="shared" si="57"/>
        <v>2718.3</v>
      </c>
      <c r="H1279" s="1">
        <v>1023</v>
      </c>
      <c r="I1279" s="1">
        <f t="shared" si="58"/>
        <v>672.30000000000018</v>
      </c>
      <c r="J1279" t="str">
        <f>IF(AND(COUNTIF(Products!A:A,C1279)=1,E1279=VLOOKUP(C1279,Products!A:G,6,FALSE),H1279=VLOOKUP(C1279,Products!A:G,7,FALSE)),"OK","ERROR")</f>
        <v>OK</v>
      </c>
      <c r="K1279" t="str">
        <f t="shared" si="59"/>
        <v>OK</v>
      </c>
    </row>
    <row r="1280" spans="1:11">
      <c r="A1280" s="1" t="s">
        <v>5592</v>
      </c>
      <c r="B1280" s="1" t="s">
        <v>3092</v>
      </c>
      <c r="C1280" s="1" t="s">
        <v>1743</v>
      </c>
      <c r="D1280" s="1">
        <v>1</v>
      </c>
      <c r="E1280" s="1">
        <v>299</v>
      </c>
      <c r="F1280" s="1">
        <v>0</v>
      </c>
      <c r="G1280" s="1">
        <f t="shared" si="57"/>
        <v>299</v>
      </c>
      <c r="H1280" s="1">
        <v>188</v>
      </c>
      <c r="I1280" s="1">
        <f t="shared" si="58"/>
        <v>111</v>
      </c>
      <c r="J1280" t="str">
        <f>IF(AND(COUNTIF(Products!A:A,C1280)=1,E1280=VLOOKUP(C1280,Products!A:G,6,FALSE),H1280=VLOOKUP(C1280,Products!A:G,7,FALSE)),"OK","ERROR")</f>
        <v>OK</v>
      </c>
      <c r="K1280" t="str">
        <f t="shared" si="59"/>
        <v>OK</v>
      </c>
    </row>
    <row r="1281" spans="1:11">
      <c r="A1281" s="1" t="s">
        <v>5593</v>
      </c>
      <c r="B1281" s="1" t="s">
        <v>3093</v>
      </c>
      <c r="C1281" s="1" t="s">
        <v>1685</v>
      </c>
      <c r="D1281" s="1">
        <v>1</v>
      </c>
      <c r="E1281" s="1">
        <v>2499</v>
      </c>
      <c r="F1281" s="1">
        <v>0</v>
      </c>
      <c r="G1281" s="1">
        <f t="shared" si="57"/>
        <v>2499</v>
      </c>
      <c r="H1281" s="1">
        <v>1599</v>
      </c>
      <c r="I1281" s="1">
        <f t="shared" si="58"/>
        <v>900</v>
      </c>
      <c r="J1281" t="str">
        <f>IF(AND(COUNTIF(Products!A:A,C1281)=1,E1281=VLOOKUP(C1281,Products!A:G,6,FALSE),H1281=VLOOKUP(C1281,Products!A:G,7,FALSE)),"OK","ERROR")</f>
        <v>OK</v>
      </c>
      <c r="K1281" t="str">
        <f t="shared" si="59"/>
        <v>OK</v>
      </c>
    </row>
    <row r="1282" spans="1:11">
      <c r="A1282" s="1" t="s">
        <v>5594</v>
      </c>
      <c r="B1282" s="1" t="s">
        <v>3094</v>
      </c>
      <c r="C1282" s="1" t="s">
        <v>1787</v>
      </c>
      <c r="D1282" s="1">
        <v>4</v>
      </c>
      <c r="E1282" s="1">
        <v>8999</v>
      </c>
      <c r="F1282" s="1">
        <v>0</v>
      </c>
      <c r="G1282" s="1">
        <f t="shared" si="57"/>
        <v>35996</v>
      </c>
      <c r="H1282" s="1">
        <v>5811</v>
      </c>
      <c r="I1282" s="1">
        <f t="shared" si="58"/>
        <v>12752</v>
      </c>
      <c r="J1282" t="str">
        <f>IF(AND(COUNTIF(Products!A:A,C1282)=1,E1282=VLOOKUP(C1282,Products!A:G,6,FALSE),H1282=VLOOKUP(C1282,Products!A:G,7,FALSE)),"OK","ERROR")</f>
        <v>OK</v>
      </c>
      <c r="K1282" t="str">
        <f t="shared" si="59"/>
        <v>OK</v>
      </c>
    </row>
    <row r="1283" spans="1:11">
      <c r="A1283" s="1" t="s">
        <v>5595</v>
      </c>
      <c r="B1283" s="1" t="s">
        <v>3095</v>
      </c>
      <c r="C1283" s="1" t="s">
        <v>1700</v>
      </c>
      <c r="D1283" s="1">
        <v>1</v>
      </c>
      <c r="E1283" s="1">
        <v>8999</v>
      </c>
      <c r="F1283" s="1">
        <v>0</v>
      </c>
      <c r="G1283" s="1">
        <f t="shared" ref="G1283:G1346" si="60">IFERROR(D1283*E1283-F1283,0)</f>
        <v>8999</v>
      </c>
      <c r="H1283" s="1">
        <v>6419</v>
      </c>
      <c r="I1283" s="1">
        <f t="shared" ref="I1283:I1346" si="61">G1283-(D1283*H1283)</f>
        <v>2580</v>
      </c>
      <c r="J1283" t="str">
        <f>IF(AND(COUNTIF(Products!A:A,C1283)=1,E1283=VLOOKUP(C1283,Products!A:G,6,FALSE),H1283=VLOOKUP(C1283,Products!A:G,7,FALSE)),"OK","ERROR")</f>
        <v>OK</v>
      </c>
      <c r="K1283" t="str">
        <f t="shared" ref="K1283:K1346" si="62">IF(I1283=G1283-(D1283*H1283),"OK","ERROR")</f>
        <v>OK</v>
      </c>
    </row>
    <row r="1284" spans="1:11">
      <c r="A1284" s="1" t="s">
        <v>5596</v>
      </c>
      <c r="B1284" s="1" t="s">
        <v>3096</v>
      </c>
      <c r="C1284" s="1" t="s">
        <v>1714</v>
      </c>
      <c r="D1284" s="1">
        <v>2</v>
      </c>
      <c r="E1284" s="1">
        <v>4999</v>
      </c>
      <c r="F1284" s="1">
        <v>999.8</v>
      </c>
      <c r="G1284" s="1">
        <f t="shared" si="60"/>
        <v>8998.2000000000007</v>
      </c>
      <c r="H1284" s="1">
        <v>3985</v>
      </c>
      <c r="I1284" s="1">
        <f t="shared" si="61"/>
        <v>1028.2000000000007</v>
      </c>
      <c r="J1284" t="str">
        <f>IF(AND(COUNTIF(Products!A:A,C1284)=1,E1284=VLOOKUP(C1284,Products!A:G,6,FALSE),H1284=VLOOKUP(C1284,Products!A:G,7,FALSE)),"OK","ERROR")</f>
        <v>OK</v>
      </c>
      <c r="K1284" t="str">
        <f t="shared" si="62"/>
        <v>OK</v>
      </c>
    </row>
    <row r="1285" spans="1:11">
      <c r="A1285" s="1" t="s">
        <v>5597</v>
      </c>
      <c r="B1285" s="1" t="s">
        <v>3097</v>
      </c>
      <c r="C1285" s="1" t="s">
        <v>1778</v>
      </c>
      <c r="D1285" s="1">
        <v>1</v>
      </c>
      <c r="E1285" s="1">
        <v>499</v>
      </c>
      <c r="F1285" s="1">
        <v>124.75</v>
      </c>
      <c r="G1285" s="1">
        <f t="shared" si="60"/>
        <v>374.25</v>
      </c>
      <c r="H1285" s="1">
        <v>323</v>
      </c>
      <c r="I1285" s="1">
        <f t="shared" si="61"/>
        <v>51.25</v>
      </c>
      <c r="J1285" t="str">
        <f>IF(AND(COUNTIF(Products!A:A,C1285)=1,E1285=VLOOKUP(C1285,Products!A:G,6,FALSE),H1285=VLOOKUP(C1285,Products!A:G,7,FALSE)),"OK","ERROR")</f>
        <v>OK</v>
      </c>
      <c r="K1285" t="str">
        <f t="shared" si="62"/>
        <v>OK</v>
      </c>
    </row>
    <row r="1286" spans="1:11">
      <c r="A1286" s="1" t="s">
        <v>5598</v>
      </c>
      <c r="B1286" s="1" t="s">
        <v>3098</v>
      </c>
      <c r="C1286" s="1" t="s">
        <v>1757</v>
      </c>
      <c r="D1286" s="1">
        <v>2</v>
      </c>
      <c r="E1286" s="1">
        <v>999</v>
      </c>
      <c r="F1286" s="1">
        <v>199.8</v>
      </c>
      <c r="G1286" s="1">
        <f t="shared" si="60"/>
        <v>1798.2</v>
      </c>
      <c r="H1286" s="1">
        <v>611</v>
      </c>
      <c r="I1286" s="1">
        <f t="shared" si="61"/>
        <v>576.20000000000005</v>
      </c>
      <c r="J1286" t="str">
        <f>IF(AND(COUNTIF(Products!A:A,C1286)=1,E1286=VLOOKUP(C1286,Products!A:G,6,FALSE),H1286=VLOOKUP(C1286,Products!A:G,7,FALSE)),"OK","ERROR")</f>
        <v>OK</v>
      </c>
      <c r="K1286" t="str">
        <f t="shared" si="62"/>
        <v>OK</v>
      </c>
    </row>
    <row r="1287" spans="1:11">
      <c r="A1287" s="1" t="s">
        <v>5599</v>
      </c>
      <c r="B1287" s="1" t="s">
        <v>3099</v>
      </c>
      <c r="C1287" s="1" t="s">
        <v>1686</v>
      </c>
      <c r="D1287" s="1">
        <v>1</v>
      </c>
      <c r="E1287" s="1">
        <v>1299</v>
      </c>
      <c r="F1287" s="1">
        <v>0</v>
      </c>
      <c r="G1287" s="1">
        <f t="shared" si="60"/>
        <v>1299</v>
      </c>
      <c r="H1287" s="1">
        <v>881</v>
      </c>
      <c r="I1287" s="1">
        <f t="shared" si="61"/>
        <v>418</v>
      </c>
      <c r="J1287" t="str">
        <f>IF(AND(COUNTIF(Products!A:A,C1287)=1,E1287=VLOOKUP(C1287,Products!A:G,6,FALSE),H1287=VLOOKUP(C1287,Products!A:G,7,FALSE)),"OK","ERROR")</f>
        <v>OK</v>
      </c>
      <c r="K1287" t="str">
        <f t="shared" si="62"/>
        <v>OK</v>
      </c>
    </row>
    <row r="1288" spans="1:11">
      <c r="A1288" s="1" t="s">
        <v>5600</v>
      </c>
      <c r="B1288" s="1" t="s">
        <v>3100</v>
      </c>
      <c r="C1288" s="1" t="s">
        <v>1764</v>
      </c>
      <c r="D1288" s="1">
        <v>1</v>
      </c>
      <c r="E1288" s="1">
        <v>499</v>
      </c>
      <c r="F1288" s="1">
        <v>0</v>
      </c>
      <c r="G1288" s="1">
        <f t="shared" si="60"/>
        <v>499</v>
      </c>
      <c r="H1288" s="1">
        <v>334</v>
      </c>
      <c r="I1288" s="1">
        <f t="shared" si="61"/>
        <v>165</v>
      </c>
      <c r="J1288" t="str">
        <f>IF(AND(COUNTIF(Products!A:A,C1288)=1,E1288=VLOOKUP(C1288,Products!A:G,6,FALSE),H1288=VLOOKUP(C1288,Products!A:G,7,FALSE)),"OK","ERROR")</f>
        <v>OK</v>
      </c>
      <c r="K1288" t="str">
        <f t="shared" si="62"/>
        <v>OK</v>
      </c>
    </row>
    <row r="1289" spans="1:11">
      <c r="A1289" s="1" t="s">
        <v>5601</v>
      </c>
      <c r="B1289" s="1" t="s">
        <v>3101</v>
      </c>
      <c r="C1289" s="1" t="s">
        <v>1728</v>
      </c>
      <c r="D1289" s="1">
        <v>1</v>
      </c>
      <c r="E1289" s="1">
        <v>4999</v>
      </c>
      <c r="F1289" s="1">
        <v>749.85</v>
      </c>
      <c r="G1289" s="1">
        <f t="shared" si="60"/>
        <v>4249.1499999999996</v>
      </c>
      <c r="H1289" s="1">
        <v>3040</v>
      </c>
      <c r="I1289" s="1">
        <f t="shared" si="61"/>
        <v>1209.1499999999996</v>
      </c>
      <c r="J1289" t="str">
        <f>IF(AND(COUNTIF(Products!A:A,C1289)=1,E1289=VLOOKUP(C1289,Products!A:G,6,FALSE),H1289=VLOOKUP(C1289,Products!A:G,7,FALSE)),"OK","ERROR")</f>
        <v>OK</v>
      </c>
      <c r="K1289" t="str">
        <f t="shared" si="62"/>
        <v>OK</v>
      </c>
    </row>
    <row r="1290" spans="1:11">
      <c r="A1290" s="1" t="s">
        <v>5602</v>
      </c>
      <c r="B1290" s="1" t="s">
        <v>3102</v>
      </c>
      <c r="C1290" s="1" t="s">
        <v>1783</v>
      </c>
      <c r="D1290" s="1">
        <v>2</v>
      </c>
      <c r="E1290" s="1">
        <v>799</v>
      </c>
      <c r="F1290" s="1">
        <v>159.80000000000001</v>
      </c>
      <c r="G1290" s="1">
        <f t="shared" si="60"/>
        <v>1438.2</v>
      </c>
      <c r="H1290" s="1">
        <v>560</v>
      </c>
      <c r="I1290" s="1">
        <f t="shared" si="61"/>
        <v>318.20000000000005</v>
      </c>
      <c r="J1290" t="str">
        <f>IF(AND(COUNTIF(Products!A:A,C1290)=1,E1290=VLOOKUP(C1290,Products!A:G,6,FALSE),H1290=VLOOKUP(C1290,Products!A:G,7,FALSE)),"OK","ERROR")</f>
        <v>OK</v>
      </c>
      <c r="K1290" t="str">
        <f t="shared" si="62"/>
        <v>OK</v>
      </c>
    </row>
    <row r="1291" spans="1:11">
      <c r="A1291" s="1" t="s">
        <v>5603</v>
      </c>
      <c r="B1291" s="1" t="s">
        <v>3103</v>
      </c>
      <c r="C1291" s="1" t="s">
        <v>1699</v>
      </c>
      <c r="D1291" s="1">
        <v>4</v>
      </c>
      <c r="E1291" s="1">
        <v>999</v>
      </c>
      <c r="F1291" s="1">
        <v>599.4</v>
      </c>
      <c r="G1291" s="1">
        <f t="shared" si="60"/>
        <v>3396.6</v>
      </c>
      <c r="H1291" s="1">
        <v>693</v>
      </c>
      <c r="I1291" s="1">
        <f t="shared" si="61"/>
        <v>624.59999999999991</v>
      </c>
      <c r="J1291" t="str">
        <f>IF(AND(COUNTIF(Products!A:A,C1291)=1,E1291=VLOOKUP(C1291,Products!A:G,6,FALSE),H1291=VLOOKUP(C1291,Products!A:G,7,FALSE)),"OK","ERROR")</f>
        <v>OK</v>
      </c>
      <c r="K1291" t="str">
        <f t="shared" si="62"/>
        <v>OK</v>
      </c>
    </row>
    <row r="1292" spans="1:11">
      <c r="A1292" s="1" t="s">
        <v>5604</v>
      </c>
      <c r="B1292" s="1" t="s">
        <v>3104</v>
      </c>
      <c r="C1292" s="1" t="s">
        <v>1795</v>
      </c>
      <c r="D1292" s="1">
        <v>2</v>
      </c>
      <c r="E1292" s="1">
        <v>499</v>
      </c>
      <c r="F1292" s="1">
        <v>49.9</v>
      </c>
      <c r="G1292" s="1">
        <f t="shared" si="60"/>
        <v>948.1</v>
      </c>
      <c r="H1292" s="1">
        <v>324</v>
      </c>
      <c r="I1292" s="1">
        <f t="shared" si="61"/>
        <v>300.10000000000002</v>
      </c>
      <c r="J1292" t="str">
        <f>IF(AND(COUNTIF(Products!A:A,C1292)=1,E1292=VLOOKUP(C1292,Products!A:G,6,FALSE),H1292=VLOOKUP(C1292,Products!A:G,7,FALSE)),"OK","ERROR")</f>
        <v>OK</v>
      </c>
      <c r="K1292" t="str">
        <f t="shared" si="62"/>
        <v>OK</v>
      </c>
    </row>
    <row r="1293" spans="1:11">
      <c r="A1293" s="1" t="s">
        <v>5605</v>
      </c>
      <c r="B1293" s="1" t="s">
        <v>3105</v>
      </c>
      <c r="C1293" s="1" t="s">
        <v>1715</v>
      </c>
      <c r="D1293" s="1">
        <v>1</v>
      </c>
      <c r="E1293" s="1">
        <v>1299</v>
      </c>
      <c r="F1293" s="1">
        <v>0</v>
      </c>
      <c r="G1293" s="1">
        <f t="shared" si="60"/>
        <v>1299</v>
      </c>
      <c r="H1293" s="1">
        <v>863</v>
      </c>
      <c r="I1293" s="1">
        <f t="shared" si="61"/>
        <v>436</v>
      </c>
      <c r="J1293" t="str">
        <f>IF(AND(COUNTIF(Products!A:A,C1293)=1,E1293=VLOOKUP(C1293,Products!A:G,6,FALSE),H1293=VLOOKUP(C1293,Products!A:G,7,FALSE)),"OK","ERROR")</f>
        <v>OK</v>
      </c>
      <c r="K1293" t="str">
        <f t="shared" si="62"/>
        <v>OK</v>
      </c>
    </row>
    <row r="1294" spans="1:11">
      <c r="A1294" s="1" t="s">
        <v>5606</v>
      </c>
      <c r="B1294" s="1" t="s">
        <v>3106</v>
      </c>
      <c r="C1294" s="1" t="s">
        <v>1779</v>
      </c>
      <c r="D1294" s="1">
        <v>2</v>
      </c>
      <c r="E1294" s="1">
        <v>999</v>
      </c>
      <c r="F1294" s="1">
        <v>199.8</v>
      </c>
      <c r="G1294" s="1">
        <f t="shared" si="60"/>
        <v>1798.2</v>
      </c>
      <c r="H1294" s="1">
        <v>809</v>
      </c>
      <c r="I1294" s="1">
        <f t="shared" si="61"/>
        <v>180.20000000000005</v>
      </c>
      <c r="J1294" t="str">
        <f>IF(AND(COUNTIF(Products!A:A,C1294)=1,E1294=VLOOKUP(C1294,Products!A:G,6,FALSE),H1294=VLOOKUP(C1294,Products!A:G,7,FALSE)),"OK","ERROR")</f>
        <v>OK</v>
      </c>
      <c r="K1294" t="str">
        <f t="shared" si="62"/>
        <v>OK</v>
      </c>
    </row>
    <row r="1295" spans="1:11">
      <c r="A1295" s="1" t="s">
        <v>5607</v>
      </c>
      <c r="B1295" s="1" t="s">
        <v>3107</v>
      </c>
      <c r="C1295" s="1" t="s">
        <v>1680</v>
      </c>
      <c r="D1295" s="1">
        <v>2</v>
      </c>
      <c r="E1295" s="1">
        <v>2499</v>
      </c>
      <c r="F1295" s="1">
        <v>749.7</v>
      </c>
      <c r="G1295" s="1">
        <f t="shared" si="60"/>
        <v>4248.3</v>
      </c>
      <c r="H1295" s="1">
        <v>2030</v>
      </c>
      <c r="I1295" s="1">
        <f t="shared" si="61"/>
        <v>188.30000000000018</v>
      </c>
      <c r="J1295" t="str">
        <f>IF(AND(COUNTIF(Products!A:A,C1295)=1,E1295=VLOOKUP(C1295,Products!A:G,6,FALSE),H1295=VLOOKUP(C1295,Products!A:G,7,FALSE)),"OK","ERROR")</f>
        <v>OK</v>
      </c>
      <c r="K1295" t="str">
        <f t="shared" si="62"/>
        <v>OK</v>
      </c>
    </row>
    <row r="1296" spans="1:11">
      <c r="A1296" s="1" t="s">
        <v>5608</v>
      </c>
      <c r="B1296" s="1" t="s">
        <v>3108</v>
      </c>
      <c r="C1296" s="1" t="s">
        <v>1743</v>
      </c>
      <c r="D1296" s="1">
        <v>4</v>
      </c>
      <c r="E1296" s="1">
        <v>299</v>
      </c>
      <c r="F1296" s="1">
        <v>0</v>
      </c>
      <c r="G1296" s="1">
        <f t="shared" si="60"/>
        <v>1196</v>
      </c>
      <c r="H1296" s="1">
        <v>188</v>
      </c>
      <c r="I1296" s="1">
        <f t="shared" si="61"/>
        <v>444</v>
      </c>
      <c r="J1296" t="str">
        <f>IF(AND(COUNTIF(Products!A:A,C1296)=1,E1296=VLOOKUP(C1296,Products!A:G,6,FALSE),H1296=VLOOKUP(C1296,Products!A:G,7,FALSE)),"OK","ERROR")</f>
        <v>OK</v>
      </c>
      <c r="K1296" t="str">
        <f t="shared" si="62"/>
        <v>OK</v>
      </c>
    </row>
    <row r="1297" spans="1:11">
      <c r="A1297" s="1" t="s">
        <v>5609</v>
      </c>
      <c r="B1297" s="1" t="s">
        <v>3109</v>
      </c>
      <c r="C1297" s="1" t="s">
        <v>1695</v>
      </c>
      <c r="D1297" s="1">
        <v>1</v>
      </c>
      <c r="E1297" s="1">
        <v>1999</v>
      </c>
      <c r="F1297" s="1">
        <v>399.8</v>
      </c>
      <c r="G1297" s="1">
        <f t="shared" si="60"/>
        <v>1599.2</v>
      </c>
      <c r="H1297" s="1">
        <v>1597</v>
      </c>
      <c r="I1297" s="1">
        <f t="shared" si="61"/>
        <v>2.2000000000000455</v>
      </c>
      <c r="J1297" t="str">
        <f>IF(AND(COUNTIF(Products!A:A,C1297)=1,E1297=VLOOKUP(C1297,Products!A:G,6,FALSE),H1297=VLOOKUP(C1297,Products!A:G,7,FALSE)),"OK","ERROR")</f>
        <v>OK</v>
      </c>
      <c r="K1297" t="str">
        <f t="shared" si="62"/>
        <v>OK</v>
      </c>
    </row>
    <row r="1298" spans="1:11">
      <c r="A1298" s="1" t="s">
        <v>5610</v>
      </c>
      <c r="B1298" s="1" t="s">
        <v>3110</v>
      </c>
      <c r="C1298" s="1" t="s">
        <v>1785</v>
      </c>
      <c r="D1298" s="1">
        <v>1</v>
      </c>
      <c r="E1298" s="1">
        <v>2999</v>
      </c>
      <c r="F1298" s="1">
        <v>449.85</v>
      </c>
      <c r="G1298" s="1">
        <f t="shared" si="60"/>
        <v>2549.15</v>
      </c>
      <c r="H1298" s="1">
        <v>2453</v>
      </c>
      <c r="I1298" s="1">
        <f t="shared" si="61"/>
        <v>96.150000000000091</v>
      </c>
      <c r="J1298" t="str">
        <f>IF(AND(COUNTIF(Products!A:A,C1298)=1,E1298=VLOOKUP(C1298,Products!A:G,6,FALSE),H1298=VLOOKUP(C1298,Products!A:G,7,FALSE)),"OK","ERROR")</f>
        <v>OK</v>
      </c>
      <c r="K1298" t="str">
        <f t="shared" si="62"/>
        <v>OK</v>
      </c>
    </row>
    <row r="1299" spans="1:11">
      <c r="A1299" s="1" t="s">
        <v>5611</v>
      </c>
      <c r="B1299" s="1" t="s">
        <v>3111</v>
      </c>
      <c r="C1299" s="1" t="s">
        <v>1793</v>
      </c>
      <c r="D1299" s="1">
        <v>3</v>
      </c>
      <c r="E1299" s="1">
        <v>299</v>
      </c>
      <c r="F1299" s="1">
        <v>179.4</v>
      </c>
      <c r="G1299" s="1">
        <f t="shared" si="60"/>
        <v>717.6</v>
      </c>
      <c r="H1299" s="1">
        <v>221</v>
      </c>
      <c r="I1299" s="1">
        <f t="shared" si="61"/>
        <v>54.600000000000023</v>
      </c>
      <c r="J1299" t="str">
        <f>IF(AND(COUNTIF(Products!A:A,C1299)=1,E1299=VLOOKUP(C1299,Products!A:G,6,FALSE),H1299=VLOOKUP(C1299,Products!A:G,7,FALSE)),"OK","ERROR")</f>
        <v>OK</v>
      </c>
      <c r="K1299" t="str">
        <f t="shared" si="62"/>
        <v>OK</v>
      </c>
    </row>
    <row r="1300" spans="1:11">
      <c r="A1300" s="1" t="s">
        <v>5612</v>
      </c>
      <c r="B1300" s="1" t="s">
        <v>3112</v>
      </c>
      <c r="C1300" s="1" t="s">
        <v>1740</v>
      </c>
      <c r="D1300" s="1">
        <v>4</v>
      </c>
      <c r="E1300" s="1">
        <v>4999</v>
      </c>
      <c r="F1300" s="1">
        <v>3999.2</v>
      </c>
      <c r="G1300" s="1">
        <f t="shared" si="60"/>
        <v>15996.8</v>
      </c>
      <c r="H1300" s="1">
        <v>2912</v>
      </c>
      <c r="I1300" s="1">
        <f t="shared" si="61"/>
        <v>4348.7999999999993</v>
      </c>
      <c r="J1300" t="str">
        <f>IF(AND(COUNTIF(Products!A:A,C1300)=1,E1300=VLOOKUP(C1300,Products!A:G,6,FALSE),H1300=VLOOKUP(C1300,Products!A:G,7,FALSE)),"OK","ERROR")</f>
        <v>OK</v>
      </c>
      <c r="K1300" t="str">
        <f t="shared" si="62"/>
        <v>OK</v>
      </c>
    </row>
    <row r="1301" spans="1:11">
      <c r="A1301" s="1" t="s">
        <v>5613</v>
      </c>
      <c r="B1301" s="1" t="s">
        <v>3113</v>
      </c>
      <c r="C1301" s="1" t="s">
        <v>1725</v>
      </c>
      <c r="D1301" s="1">
        <v>1</v>
      </c>
      <c r="E1301" s="1">
        <v>2499</v>
      </c>
      <c r="F1301" s="1">
        <v>249.9</v>
      </c>
      <c r="G1301" s="1">
        <f t="shared" si="60"/>
        <v>2249.1</v>
      </c>
      <c r="H1301" s="1">
        <v>1833</v>
      </c>
      <c r="I1301" s="1">
        <f t="shared" si="61"/>
        <v>416.09999999999991</v>
      </c>
      <c r="J1301" t="str">
        <f>IF(AND(COUNTIF(Products!A:A,C1301)=1,E1301=VLOOKUP(C1301,Products!A:G,6,FALSE),H1301=VLOOKUP(C1301,Products!A:G,7,FALSE)),"OK","ERROR")</f>
        <v>OK</v>
      </c>
      <c r="K1301" t="str">
        <f t="shared" si="62"/>
        <v>OK</v>
      </c>
    </row>
    <row r="1302" spans="1:11">
      <c r="A1302" s="1" t="s">
        <v>5614</v>
      </c>
      <c r="B1302" s="1" t="s">
        <v>3114</v>
      </c>
      <c r="C1302" s="1" t="s">
        <v>1719</v>
      </c>
      <c r="D1302" s="1">
        <v>3</v>
      </c>
      <c r="E1302" s="1">
        <v>399</v>
      </c>
      <c r="F1302" s="1">
        <v>119.7</v>
      </c>
      <c r="G1302" s="1">
        <f t="shared" si="60"/>
        <v>1077.3</v>
      </c>
      <c r="H1302" s="1">
        <v>248</v>
      </c>
      <c r="I1302" s="1">
        <f t="shared" si="61"/>
        <v>333.29999999999995</v>
      </c>
      <c r="J1302" t="str">
        <f>IF(AND(COUNTIF(Products!A:A,C1302)=1,E1302=VLOOKUP(C1302,Products!A:G,6,FALSE),H1302=VLOOKUP(C1302,Products!A:G,7,FALSE)),"OK","ERROR")</f>
        <v>OK</v>
      </c>
      <c r="K1302" t="str">
        <f t="shared" si="62"/>
        <v>OK</v>
      </c>
    </row>
    <row r="1303" spans="1:11">
      <c r="A1303" s="1" t="s">
        <v>5615</v>
      </c>
      <c r="B1303" s="1" t="s">
        <v>3115</v>
      </c>
      <c r="C1303" s="1" t="s">
        <v>1772</v>
      </c>
      <c r="D1303" s="1">
        <v>1</v>
      </c>
      <c r="E1303" s="1">
        <v>1999</v>
      </c>
      <c r="F1303" s="1">
        <v>99.95</v>
      </c>
      <c r="G1303" s="1">
        <f t="shared" si="60"/>
        <v>1899.05</v>
      </c>
      <c r="H1303" s="1">
        <v>1506</v>
      </c>
      <c r="I1303" s="1">
        <f t="shared" si="61"/>
        <v>393.04999999999995</v>
      </c>
      <c r="J1303" t="str">
        <f>IF(AND(COUNTIF(Products!A:A,C1303)=1,E1303=VLOOKUP(C1303,Products!A:G,6,FALSE),H1303=VLOOKUP(C1303,Products!A:G,7,FALSE)),"OK","ERROR")</f>
        <v>OK</v>
      </c>
      <c r="K1303" t="str">
        <f t="shared" si="62"/>
        <v>OK</v>
      </c>
    </row>
    <row r="1304" spans="1:11">
      <c r="A1304" s="1" t="s">
        <v>5616</v>
      </c>
      <c r="B1304" s="1" t="s">
        <v>3116</v>
      </c>
      <c r="C1304" s="1" t="s">
        <v>1732</v>
      </c>
      <c r="D1304" s="1">
        <v>4</v>
      </c>
      <c r="E1304" s="1">
        <v>1599</v>
      </c>
      <c r="F1304" s="1">
        <v>0</v>
      </c>
      <c r="G1304" s="1">
        <f t="shared" si="60"/>
        <v>6396</v>
      </c>
      <c r="H1304" s="1">
        <v>1138</v>
      </c>
      <c r="I1304" s="1">
        <f t="shared" si="61"/>
        <v>1844</v>
      </c>
      <c r="J1304" t="str">
        <f>IF(AND(COUNTIF(Products!A:A,C1304)=1,E1304=VLOOKUP(C1304,Products!A:G,6,FALSE),H1304=VLOOKUP(C1304,Products!A:G,7,FALSE)),"OK","ERROR")</f>
        <v>OK</v>
      </c>
      <c r="K1304" t="str">
        <f t="shared" si="62"/>
        <v>OK</v>
      </c>
    </row>
    <row r="1305" spans="1:11">
      <c r="A1305" s="1" t="s">
        <v>5617</v>
      </c>
      <c r="B1305" s="1" t="s">
        <v>3117</v>
      </c>
      <c r="C1305" s="1" t="s">
        <v>1759</v>
      </c>
      <c r="D1305" s="1">
        <v>4</v>
      </c>
      <c r="E1305" s="1">
        <v>2499</v>
      </c>
      <c r="F1305" s="1">
        <v>0</v>
      </c>
      <c r="G1305" s="1">
        <f t="shared" si="60"/>
        <v>9996</v>
      </c>
      <c r="H1305" s="1">
        <v>1430</v>
      </c>
      <c r="I1305" s="1">
        <f t="shared" si="61"/>
        <v>4276</v>
      </c>
      <c r="J1305" t="str">
        <f>IF(AND(COUNTIF(Products!A:A,C1305)=1,E1305=VLOOKUP(C1305,Products!A:G,6,FALSE),H1305=VLOOKUP(C1305,Products!A:G,7,FALSE)),"OK","ERROR")</f>
        <v>OK</v>
      </c>
      <c r="K1305" t="str">
        <f t="shared" si="62"/>
        <v>OK</v>
      </c>
    </row>
    <row r="1306" spans="1:11">
      <c r="A1306" s="1" t="s">
        <v>5618</v>
      </c>
      <c r="B1306" s="1" t="s">
        <v>3118</v>
      </c>
      <c r="C1306" s="1" t="s">
        <v>1676</v>
      </c>
      <c r="D1306" s="1">
        <v>4</v>
      </c>
      <c r="E1306" s="1">
        <v>299</v>
      </c>
      <c r="F1306" s="1">
        <v>179.4</v>
      </c>
      <c r="G1306" s="1">
        <f t="shared" si="60"/>
        <v>1016.6</v>
      </c>
      <c r="H1306" s="1">
        <v>197</v>
      </c>
      <c r="I1306" s="1">
        <f t="shared" si="61"/>
        <v>228.60000000000002</v>
      </c>
      <c r="J1306" t="str">
        <f>IF(AND(COUNTIF(Products!A:A,C1306)=1,E1306=VLOOKUP(C1306,Products!A:G,6,FALSE),H1306=VLOOKUP(C1306,Products!A:G,7,FALSE)),"OK","ERROR")</f>
        <v>OK</v>
      </c>
      <c r="K1306" t="str">
        <f t="shared" si="62"/>
        <v>OK</v>
      </c>
    </row>
    <row r="1307" spans="1:11">
      <c r="A1307" s="1" t="s">
        <v>5619</v>
      </c>
      <c r="B1307" s="1" t="s">
        <v>3119</v>
      </c>
      <c r="C1307" s="1" t="s">
        <v>1751</v>
      </c>
      <c r="D1307" s="1">
        <v>3</v>
      </c>
      <c r="E1307" s="1">
        <v>1599</v>
      </c>
      <c r="F1307" s="1">
        <v>479.7</v>
      </c>
      <c r="G1307" s="1">
        <f t="shared" si="60"/>
        <v>4317.3</v>
      </c>
      <c r="H1307" s="1">
        <v>1023</v>
      </c>
      <c r="I1307" s="1">
        <f t="shared" si="61"/>
        <v>1248.3000000000002</v>
      </c>
      <c r="J1307" t="str">
        <f>IF(AND(COUNTIF(Products!A:A,C1307)=1,E1307=VLOOKUP(C1307,Products!A:G,6,FALSE),H1307=VLOOKUP(C1307,Products!A:G,7,FALSE)),"OK","ERROR")</f>
        <v>OK</v>
      </c>
      <c r="K1307" t="str">
        <f t="shared" si="62"/>
        <v>OK</v>
      </c>
    </row>
    <row r="1308" spans="1:11">
      <c r="A1308" s="1" t="s">
        <v>5620</v>
      </c>
      <c r="B1308" s="1" t="s">
        <v>3120</v>
      </c>
      <c r="C1308" s="1" t="s">
        <v>1681</v>
      </c>
      <c r="D1308" s="1">
        <v>4</v>
      </c>
      <c r="E1308" s="1">
        <v>799</v>
      </c>
      <c r="F1308" s="1">
        <v>799</v>
      </c>
      <c r="G1308" s="1">
        <f t="shared" si="60"/>
        <v>2397</v>
      </c>
      <c r="H1308" s="1">
        <v>645</v>
      </c>
      <c r="I1308" s="1">
        <f t="shared" si="61"/>
        <v>-183</v>
      </c>
      <c r="J1308" t="str">
        <f>IF(AND(COUNTIF(Products!A:A,C1308)=1,E1308=VLOOKUP(C1308,Products!A:G,6,FALSE),H1308=VLOOKUP(C1308,Products!A:G,7,FALSE)),"OK","ERROR")</f>
        <v>OK</v>
      </c>
      <c r="K1308" t="str">
        <f t="shared" si="62"/>
        <v>OK</v>
      </c>
    </row>
    <row r="1309" spans="1:11">
      <c r="A1309" s="1" t="s">
        <v>5621</v>
      </c>
      <c r="B1309" s="1" t="s">
        <v>3121</v>
      </c>
      <c r="C1309" s="1" t="s">
        <v>1702</v>
      </c>
      <c r="D1309" s="1">
        <v>1</v>
      </c>
      <c r="E1309" s="1">
        <v>4999</v>
      </c>
      <c r="F1309" s="1">
        <v>0</v>
      </c>
      <c r="G1309" s="1">
        <f t="shared" si="60"/>
        <v>4999</v>
      </c>
      <c r="H1309" s="1">
        <v>3572</v>
      </c>
      <c r="I1309" s="1">
        <f t="shared" si="61"/>
        <v>1427</v>
      </c>
      <c r="J1309" t="str">
        <f>IF(AND(COUNTIF(Products!A:A,C1309)=1,E1309=VLOOKUP(C1309,Products!A:G,6,FALSE),H1309=VLOOKUP(C1309,Products!A:G,7,FALSE)),"OK","ERROR")</f>
        <v>OK</v>
      </c>
      <c r="K1309" t="str">
        <f t="shared" si="62"/>
        <v>OK</v>
      </c>
    </row>
    <row r="1310" spans="1:11">
      <c r="A1310" s="1" t="s">
        <v>5622</v>
      </c>
      <c r="B1310" s="1" t="s">
        <v>3122</v>
      </c>
      <c r="C1310" s="1" t="s">
        <v>1783</v>
      </c>
      <c r="D1310" s="1">
        <v>2</v>
      </c>
      <c r="E1310" s="1">
        <v>799</v>
      </c>
      <c r="F1310" s="1">
        <v>159.80000000000001</v>
      </c>
      <c r="G1310" s="1">
        <f t="shared" si="60"/>
        <v>1438.2</v>
      </c>
      <c r="H1310" s="1">
        <v>560</v>
      </c>
      <c r="I1310" s="1">
        <f t="shared" si="61"/>
        <v>318.20000000000005</v>
      </c>
      <c r="J1310" t="str">
        <f>IF(AND(COUNTIF(Products!A:A,C1310)=1,E1310=VLOOKUP(C1310,Products!A:G,6,FALSE),H1310=VLOOKUP(C1310,Products!A:G,7,FALSE)),"OK","ERROR")</f>
        <v>OK</v>
      </c>
      <c r="K1310" t="str">
        <f t="shared" si="62"/>
        <v>OK</v>
      </c>
    </row>
    <row r="1311" spans="1:11">
      <c r="A1311" s="1" t="s">
        <v>5623</v>
      </c>
      <c r="B1311" s="1" t="s">
        <v>3123</v>
      </c>
      <c r="C1311" s="1" t="s">
        <v>1761</v>
      </c>
      <c r="D1311" s="1">
        <v>2</v>
      </c>
      <c r="E1311" s="1">
        <v>499</v>
      </c>
      <c r="F1311" s="1">
        <v>99.8</v>
      </c>
      <c r="G1311" s="1">
        <f t="shared" si="60"/>
        <v>898.2</v>
      </c>
      <c r="H1311" s="1">
        <v>394</v>
      </c>
      <c r="I1311" s="1">
        <f t="shared" si="61"/>
        <v>110.20000000000005</v>
      </c>
      <c r="J1311" t="str">
        <f>IF(AND(COUNTIF(Products!A:A,C1311)=1,E1311=VLOOKUP(C1311,Products!A:G,6,FALSE),H1311=VLOOKUP(C1311,Products!A:G,7,FALSE)),"OK","ERROR")</f>
        <v>OK</v>
      </c>
      <c r="K1311" t="str">
        <f t="shared" si="62"/>
        <v>OK</v>
      </c>
    </row>
    <row r="1312" spans="1:11">
      <c r="A1312" s="1" t="s">
        <v>5624</v>
      </c>
      <c r="B1312" s="1" t="s">
        <v>3124</v>
      </c>
      <c r="C1312" s="1" t="s">
        <v>1727</v>
      </c>
      <c r="D1312" s="1">
        <v>1</v>
      </c>
      <c r="E1312" s="1">
        <v>4999</v>
      </c>
      <c r="F1312" s="1">
        <v>249.95</v>
      </c>
      <c r="G1312" s="1">
        <f t="shared" si="60"/>
        <v>4749.05</v>
      </c>
      <c r="H1312" s="1">
        <v>3765</v>
      </c>
      <c r="I1312" s="1">
        <f t="shared" si="61"/>
        <v>984.05000000000018</v>
      </c>
      <c r="J1312" t="str">
        <f>IF(AND(COUNTIF(Products!A:A,C1312)=1,E1312=VLOOKUP(C1312,Products!A:G,6,FALSE),H1312=VLOOKUP(C1312,Products!A:G,7,FALSE)),"OK","ERROR")</f>
        <v>OK</v>
      </c>
      <c r="K1312" t="str">
        <f t="shared" si="62"/>
        <v>OK</v>
      </c>
    </row>
    <row r="1313" spans="1:11">
      <c r="A1313" s="1" t="s">
        <v>5625</v>
      </c>
      <c r="B1313" s="1" t="s">
        <v>3125</v>
      </c>
      <c r="C1313" s="1" t="s">
        <v>1714</v>
      </c>
      <c r="D1313" s="1">
        <v>2</v>
      </c>
      <c r="E1313" s="1">
        <v>4999</v>
      </c>
      <c r="F1313" s="1">
        <v>0</v>
      </c>
      <c r="G1313" s="1">
        <f t="shared" si="60"/>
        <v>9998</v>
      </c>
      <c r="H1313" s="1">
        <v>3985</v>
      </c>
      <c r="I1313" s="1">
        <f t="shared" si="61"/>
        <v>2028</v>
      </c>
      <c r="J1313" t="str">
        <f>IF(AND(COUNTIF(Products!A:A,C1313)=1,E1313=VLOOKUP(C1313,Products!A:G,6,FALSE),H1313=VLOOKUP(C1313,Products!A:G,7,FALSE)),"OK","ERROR")</f>
        <v>OK</v>
      </c>
      <c r="K1313" t="str">
        <f t="shared" si="62"/>
        <v>OK</v>
      </c>
    </row>
    <row r="1314" spans="1:11">
      <c r="A1314" s="1" t="s">
        <v>5626</v>
      </c>
      <c r="B1314" s="1" t="s">
        <v>3126</v>
      </c>
      <c r="C1314" s="1" t="s">
        <v>1773</v>
      </c>
      <c r="D1314" s="1">
        <v>1</v>
      </c>
      <c r="E1314" s="1">
        <v>6999</v>
      </c>
      <c r="F1314" s="1">
        <v>699.9</v>
      </c>
      <c r="G1314" s="1">
        <f t="shared" si="60"/>
        <v>6299.1</v>
      </c>
      <c r="H1314" s="1">
        <v>4949</v>
      </c>
      <c r="I1314" s="1">
        <f t="shared" si="61"/>
        <v>1350.1000000000004</v>
      </c>
      <c r="J1314" t="str">
        <f>IF(AND(COUNTIF(Products!A:A,C1314)=1,E1314=VLOOKUP(C1314,Products!A:G,6,FALSE),H1314=VLOOKUP(C1314,Products!A:G,7,FALSE)),"OK","ERROR")</f>
        <v>OK</v>
      </c>
      <c r="K1314" t="str">
        <f t="shared" si="62"/>
        <v>OK</v>
      </c>
    </row>
    <row r="1315" spans="1:11">
      <c r="A1315" s="1" t="s">
        <v>5627</v>
      </c>
      <c r="B1315" s="1" t="s">
        <v>3127</v>
      </c>
      <c r="C1315" s="1" t="s">
        <v>1766</v>
      </c>
      <c r="D1315" s="1">
        <v>1</v>
      </c>
      <c r="E1315" s="1">
        <v>2999</v>
      </c>
      <c r="F1315" s="1">
        <v>149.94999999999999</v>
      </c>
      <c r="G1315" s="1">
        <f t="shared" si="60"/>
        <v>2849.05</v>
      </c>
      <c r="H1315" s="1">
        <v>1870</v>
      </c>
      <c r="I1315" s="1">
        <f t="shared" si="61"/>
        <v>979.05000000000018</v>
      </c>
      <c r="J1315" t="str">
        <f>IF(AND(COUNTIF(Products!A:A,C1315)=1,E1315=VLOOKUP(C1315,Products!A:G,6,FALSE),H1315=VLOOKUP(C1315,Products!A:G,7,FALSE)),"OK","ERROR")</f>
        <v>OK</v>
      </c>
      <c r="K1315" t="str">
        <f t="shared" si="62"/>
        <v>OK</v>
      </c>
    </row>
    <row r="1316" spans="1:11">
      <c r="A1316" s="1" t="s">
        <v>5628</v>
      </c>
      <c r="B1316" s="1" t="s">
        <v>3128</v>
      </c>
      <c r="C1316" s="1" t="s">
        <v>1777</v>
      </c>
      <c r="D1316" s="1">
        <v>1</v>
      </c>
      <c r="E1316" s="1">
        <v>3999</v>
      </c>
      <c r="F1316" s="1">
        <v>799.8</v>
      </c>
      <c r="G1316" s="1">
        <f t="shared" si="60"/>
        <v>3199.2</v>
      </c>
      <c r="H1316" s="1">
        <v>2514</v>
      </c>
      <c r="I1316" s="1">
        <f t="shared" si="61"/>
        <v>685.19999999999982</v>
      </c>
      <c r="J1316" t="str">
        <f>IF(AND(COUNTIF(Products!A:A,C1316)=1,E1316=VLOOKUP(C1316,Products!A:G,6,FALSE),H1316=VLOOKUP(C1316,Products!A:G,7,FALSE)),"OK","ERROR")</f>
        <v>OK</v>
      </c>
      <c r="K1316" t="str">
        <f t="shared" si="62"/>
        <v>OK</v>
      </c>
    </row>
    <row r="1317" spans="1:11">
      <c r="A1317" s="1" t="s">
        <v>5629</v>
      </c>
      <c r="B1317" s="1" t="s">
        <v>3129</v>
      </c>
      <c r="C1317" s="1" t="s">
        <v>1785</v>
      </c>
      <c r="D1317" s="1">
        <v>2</v>
      </c>
      <c r="E1317" s="1">
        <v>2999</v>
      </c>
      <c r="F1317" s="1">
        <v>0</v>
      </c>
      <c r="G1317" s="1">
        <f t="shared" si="60"/>
        <v>5998</v>
      </c>
      <c r="H1317" s="1">
        <v>2453</v>
      </c>
      <c r="I1317" s="1">
        <f t="shared" si="61"/>
        <v>1092</v>
      </c>
      <c r="J1317" t="str">
        <f>IF(AND(COUNTIF(Products!A:A,C1317)=1,E1317=VLOOKUP(C1317,Products!A:G,6,FALSE),H1317=VLOOKUP(C1317,Products!A:G,7,FALSE)),"OK","ERROR")</f>
        <v>OK</v>
      </c>
      <c r="K1317" t="str">
        <f t="shared" si="62"/>
        <v>OK</v>
      </c>
    </row>
    <row r="1318" spans="1:11">
      <c r="A1318" s="1" t="s">
        <v>5630</v>
      </c>
      <c r="B1318" s="1" t="s">
        <v>3130</v>
      </c>
      <c r="C1318" s="1" t="s">
        <v>1666</v>
      </c>
      <c r="D1318" s="1">
        <v>2</v>
      </c>
      <c r="E1318" s="1">
        <v>399</v>
      </c>
      <c r="F1318" s="1">
        <v>79.8</v>
      </c>
      <c r="G1318" s="1">
        <f t="shared" si="60"/>
        <v>718.2</v>
      </c>
      <c r="H1318" s="1">
        <v>307</v>
      </c>
      <c r="I1318" s="1">
        <f t="shared" si="61"/>
        <v>104.20000000000005</v>
      </c>
      <c r="J1318" t="str">
        <f>IF(AND(COUNTIF(Products!A:A,C1318)=1,E1318=VLOOKUP(C1318,Products!A:G,6,FALSE),H1318=VLOOKUP(C1318,Products!A:G,7,FALSE)),"OK","ERROR")</f>
        <v>OK</v>
      </c>
      <c r="K1318" t="str">
        <f t="shared" si="62"/>
        <v>OK</v>
      </c>
    </row>
    <row r="1319" spans="1:11">
      <c r="A1319" s="1" t="s">
        <v>5631</v>
      </c>
      <c r="B1319" s="1" t="s">
        <v>3131</v>
      </c>
      <c r="C1319" s="1" t="s">
        <v>1714</v>
      </c>
      <c r="D1319" s="1">
        <v>2</v>
      </c>
      <c r="E1319" s="1">
        <v>4999</v>
      </c>
      <c r="F1319" s="1">
        <v>999.8</v>
      </c>
      <c r="G1319" s="1">
        <f t="shared" si="60"/>
        <v>8998.2000000000007</v>
      </c>
      <c r="H1319" s="1">
        <v>3985</v>
      </c>
      <c r="I1319" s="1">
        <f t="shared" si="61"/>
        <v>1028.2000000000007</v>
      </c>
      <c r="J1319" t="str">
        <f>IF(AND(COUNTIF(Products!A:A,C1319)=1,E1319=VLOOKUP(C1319,Products!A:G,6,FALSE),H1319=VLOOKUP(C1319,Products!A:G,7,FALSE)),"OK","ERROR")</f>
        <v>OK</v>
      </c>
      <c r="K1319" t="str">
        <f t="shared" si="62"/>
        <v>OK</v>
      </c>
    </row>
    <row r="1320" spans="1:11">
      <c r="A1320" s="1" t="s">
        <v>5632</v>
      </c>
      <c r="B1320" s="1" t="s">
        <v>3132</v>
      </c>
      <c r="C1320" s="1" t="s">
        <v>1795</v>
      </c>
      <c r="D1320" s="1">
        <v>2</v>
      </c>
      <c r="E1320" s="1">
        <v>499</v>
      </c>
      <c r="F1320" s="1">
        <v>99.8</v>
      </c>
      <c r="G1320" s="1">
        <f t="shared" si="60"/>
        <v>898.2</v>
      </c>
      <c r="H1320" s="1">
        <v>324</v>
      </c>
      <c r="I1320" s="1">
        <f t="shared" si="61"/>
        <v>250.20000000000005</v>
      </c>
      <c r="J1320" t="str">
        <f>IF(AND(COUNTIF(Products!A:A,C1320)=1,E1320=VLOOKUP(C1320,Products!A:G,6,FALSE),H1320=VLOOKUP(C1320,Products!A:G,7,FALSE)),"OK","ERROR")</f>
        <v>OK</v>
      </c>
      <c r="K1320" t="str">
        <f t="shared" si="62"/>
        <v>OK</v>
      </c>
    </row>
    <row r="1321" spans="1:11">
      <c r="A1321" s="1" t="s">
        <v>5633</v>
      </c>
      <c r="B1321" s="1" t="s">
        <v>3133</v>
      </c>
      <c r="C1321" s="1" t="s">
        <v>1759</v>
      </c>
      <c r="D1321" s="1">
        <v>1</v>
      </c>
      <c r="E1321" s="1">
        <v>2499</v>
      </c>
      <c r="F1321" s="1">
        <v>0</v>
      </c>
      <c r="G1321" s="1">
        <f t="shared" si="60"/>
        <v>2499</v>
      </c>
      <c r="H1321" s="1">
        <v>1430</v>
      </c>
      <c r="I1321" s="1">
        <f t="shared" si="61"/>
        <v>1069</v>
      </c>
      <c r="J1321" t="str">
        <f>IF(AND(COUNTIF(Products!A:A,C1321)=1,E1321=VLOOKUP(C1321,Products!A:G,6,FALSE),H1321=VLOOKUP(C1321,Products!A:G,7,FALSE)),"OK","ERROR")</f>
        <v>OK</v>
      </c>
      <c r="K1321" t="str">
        <f t="shared" si="62"/>
        <v>OK</v>
      </c>
    </row>
    <row r="1322" spans="1:11">
      <c r="A1322" s="1" t="s">
        <v>5634</v>
      </c>
      <c r="B1322" s="1" t="s">
        <v>3134</v>
      </c>
      <c r="C1322" s="1" t="s">
        <v>1797</v>
      </c>
      <c r="D1322" s="1">
        <v>1</v>
      </c>
      <c r="E1322" s="1">
        <v>399</v>
      </c>
      <c r="F1322" s="1">
        <v>39.9</v>
      </c>
      <c r="G1322" s="1">
        <f t="shared" si="60"/>
        <v>359.1</v>
      </c>
      <c r="H1322" s="1">
        <v>278</v>
      </c>
      <c r="I1322" s="1">
        <f t="shared" si="61"/>
        <v>81.100000000000023</v>
      </c>
      <c r="J1322" t="str">
        <f>IF(AND(COUNTIF(Products!A:A,C1322)=1,E1322=VLOOKUP(C1322,Products!A:G,6,FALSE),H1322=VLOOKUP(C1322,Products!A:G,7,FALSE)),"OK","ERROR")</f>
        <v>OK</v>
      </c>
      <c r="K1322" t="str">
        <f t="shared" si="62"/>
        <v>OK</v>
      </c>
    </row>
    <row r="1323" spans="1:11">
      <c r="A1323" s="1" t="s">
        <v>5635</v>
      </c>
      <c r="B1323" s="1" t="s">
        <v>3135</v>
      </c>
      <c r="C1323" s="1" t="s">
        <v>1735</v>
      </c>
      <c r="D1323" s="1">
        <v>3</v>
      </c>
      <c r="E1323" s="1">
        <v>3999</v>
      </c>
      <c r="F1323" s="1">
        <v>1199.7</v>
      </c>
      <c r="G1323" s="1">
        <f t="shared" si="60"/>
        <v>10797.3</v>
      </c>
      <c r="H1323" s="1">
        <v>2895</v>
      </c>
      <c r="I1323" s="1">
        <f t="shared" si="61"/>
        <v>2112.2999999999993</v>
      </c>
      <c r="J1323" t="str">
        <f>IF(AND(COUNTIF(Products!A:A,C1323)=1,E1323=VLOOKUP(C1323,Products!A:G,6,FALSE),H1323=VLOOKUP(C1323,Products!A:G,7,FALSE)),"OK","ERROR")</f>
        <v>OK</v>
      </c>
      <c r="K1323" t="str">
        <f t="shared" si="62"/>
        <v>OK</v>
      </c>
    </row>
    <row r="1324" spans="1:11">
      <c r="A1324" s="1" t="s">
        <v>5636</v>
      </c>
      <c r="B1324" s="1" t="s">
        <v>3136</v>
      </c>
      <c r="C1324" s="1" t="s">
        <v>1732</v>
      </c>
      <c r="D1324" s="1">
        <v>1</v>
      </c>
      <c r="E1324" s="1">
        <v>1599</v>
      </c>
      <c r="F1324" s="1">
        <v>79.95</v>
      </c>
      <c r="G1324" s="1">
        <f t="shared" si="60"/>
        <v>1519.05</v>
      </c>
      <c r="H1324" s="1">
        <v>1138</v>
      </c>
      <c r="I1324" s="1">
        <f t="shared" si="61"/>
        <v>381.04999999999995</v>
      </c>
      <c r="J1324" t="str">
        <f>IF(AND(COUNTIF(Products!A:A,C1324)=1,E1324=VLOOKUP(C1324,Products!A:G,6,FALSE),H1324=VLOOKUP(C1324,Products!A:G,7,FALSE)),"OK","ERROR")</f>
        <v>OK</v>
      </c>
      <c r="K1324" t="str">
        <f t="shared" si="62"/>
        <v>OK</v>
      </c>
    </row>
    <row r="1325" spans="1:11">
      <c r="A1325" s="1" t="s">
        <v>5637</v>
      </c>
      <c r="B1325" s="1" t="s">
        <v>3137</v>
      </c>
      <c r="C1325" s="1" t="s">
        <v>1683</v>
      </c>
      <c r="D1325" s="1">
        <v>1</v>
      </c>
      <c r="E1325" s="1">
        <v>999</v>
      </c>
      <c r="F1325" s="1">
        <v>49.95</v>
      </c>
      <c r="G1325" s="1">
        <f t="shared" si="60"/>
        <v>949.05</v>
      </c>
      <c r="H1325" s="1">
        <v>603</v>
      </c>
      <c r="I1325" s="1">
        <f t="shared" si="61"/>
        <v>346.04999999999995</v>
      </c>
      <c r="J1325" t="str">
        <f>IF(AND(COUNTIF(Products!A:A,C1325)=1,E1325=VLOOKUP(C1325,Products!A:G,6,FALSE),H1325=VLOOKUP(C1325,Products!A:G,7,FALSE)),"OK","ERROR")</f>
        <v>OK</v>
      </c>
      <c r="K1325" t="str">
        <f t="shared" si="62"/>
        <v>OK</v>
      </c>
    </row>
    <row r="1326" spans="1:11">
      <c r="A1326" s="1" t="s">
        <v>5638</v>
      </c>
      <c r="B1326" s="1" t="s">
        <v>3138</v>
      </c>
      <c r="C1326" s="1" t="s">
        <v>1717</v>
      </c>
      <c r="D1326" s="1">
        <v>1</v>
      </c>
      <c r="E1326" s="1">
        <v>399</v>
      </c>
      <c r="F1326" s="1">
        <v>0</v>
      </c>
      <c r="G1326" s="1">
        <f t="shared" si="60"/>
        <v>399</v>
      </c>
      <c r="H1326" s="1">
        <v>226</v>
      </c>
      <c r="I1326" s="1">
        <f t="shared" si="61"/>
        <v>173</v>
      </c>
      <c r="J1326" t="str">
        <f>IF(AND(COUNTIF(Products!A:A,C1326)=1,E1326=VLOOKUP(C1326,Products!A:G,6,FALSE),H1326=VLOOKUP(C1326,Products!A:G,7,FALSE)),"OK","ERROR")</f>
        <v>OK</v>
      </c>
      <c r="K1326" t="str">
        <f t="shared" si="62"/>
        <v>OK</v>
      </c>
    </row>
    <row r="1327" spans="1:11">
      <c r="A1327" s="1" t="s">
        <v>5639</v>
      </c>
      <c r="B1327" s="1" t="s">
        <v>3139</v>
      </c>
      <c r="C1327" s="1" t="s">
        <v>1773</v>
      </c>
      <c r="D1327" s="1">
        <v>2</v>
      </c>
      <c r="E1327" s="1">
        <v>6999</v>
      </c>
      <c r="F1327" s="1">
        <v>2099.6999999999998</v>
      </c>
      <c r="G1327" s="1">
        <f t="shared" si="60"/>
        <v>11898.3</v>
      </c>
      <c r="H1327" s="1">
        <v>4949</v>
      </c>
      <c r="I1327" s="1">
        <f t="shared" si="61"/>
        <v>2000.2999999999993</v>
      </c>
      <c r="J1327" t="str">
        <f>IF(AND(COUNTIF(Products!A:A,C1327)=1,E1327=VLOOKUP(C1327,Products!A:G,6,FALSE),H1327=VLOOKUP(C1327,Products!A:G,7,FALSE)),"OK","ERROR")</f>
        <v>OK</v>
      </c>
      <c r="K1327" t="str">
        <f t="shared" si="62"/>
        <v>OK</v>
      </c>
    </row>
    <row r="1328" spans="1:11">
      <c r="A1328" s="1" t="s">
        <v>5640</v>
      </c>
      <c r="B1328" s="1" t="s">
        <v>3140</v>
      </c>
      <c r="C1328" s="1" t="s">
        <v>1685</v>
      </c>
      <c r="D1328" s="1">
        <v>3</v>
      </c>
      <c r="E1328" s="1">
        <v>2499</v>
      </c>
      <c r="F1328" s="1">
        <v>1874.25</v>
      </c>
      <c r="G1328" s="1">
        <f t="shared" si="60"/>
        <v>5622.75</v>
      </c>
      <c r="H1328" s="1">
        <v>1599</v>
      </c>
      <c r="I1328" s="1">
        <f t="shared" si="61"/>
        <v>825.75</v>
      </c>
      <c r="J1328" t="str">
        <f>IF(AND(COUNTIF(Products!A:A,C1328)=1,E1328=VLOOKUP(C1328,Products!A:G,6,FALSE),H1328=VLOOKUP(C1328,Products!A:G,7,FALSE)),"OK","ERROR")</f>
        <v>OK</v>
      </c>
      <c r="K1328" t="str">
        <f t="shared" si="62"/>
        <v>OK</v>
      </c>
    </row>
    <row r="1329" spans="1:11">
      <c r="A1329" s="1" t="s">
        <v>5641</v>
      </c>
      <c r="B1329" s="1" t="s">
        <v>3141</v>
      </c>
      <c r="C1329" s="1" t="s">
        <v>1688</v>
      </c>
      <c r="D1329" s="1">
        <v>1</v>
      </c>
      <c r="E1329" s="1">
        <v>999</v>
      </c>
      <c r="F1329" s="1">
        <v>149.85</v>
      </c>
      <c r="G1329" s="1">
        <f t="shared" si="60"/>
        <v>849.15</v>
      </c>
      <c r="H1329" s="1">
        <v>813</v>
      </c>
      <c r="I1329" s="1">
        <f t="shared" si="61"/>
        <v>36.149999999999977</v>
      </c>
      <c r="J1329" t="str">
        <f>IF(AND(COUNTIF(Products!A:A,C1329)=1,E1329=VLOOKUP(C1329,Products!A:G,6,FALSE),H1329=VLOOKUP(C1329,Products!A:G,7,FALSE)),"OK","ERROR")</f>
        <v>OK</v>
      </c>
      <c r="K1329" t="str">
        <f t="shared" si="62"/>
        <v>OK</v>
      </c>
    </row>
    <row r="1330" spans="1:11">
      <c r="A1330" s="1" t="s">
        <v>5642</v>
      </c>
      <c r="B1330" s="1" t="s">
        <v>3142</v>
      </c>
      <c r="C1330" s="1" t="s">
        <v>1751</v>
      </c>
      <c r="D1330" s="1">
        <v>2</v>
      </c>
      <c r="E1330" s="1">
        <v>1599</v>
      </c>
      <c r="F1330" s="1">
        <v>0</v>
      </c>
      <c r="G1330" s="1">
        <f t="shared" si="60"/>
        <v>3198</v>
      </c>
      <c r="H1330" s="1">
        <v>1023</v>
      </c>
      <c r="I1330" s="1">
        <f t="shared" si="61"/>
        <v>1152</v>
      </c>
      <c r="J1330" t="str">
        <f>IF(AND(COUNTIF(Products!A:A,C1330)=1,E1330=VLOOKUP(C1330,Products!A:G,6,FALSE),H1330=VLOOKUP(C1330,Products!A:G,7,FALSE)),"OK","ERROR")</f>
        <v>OK</v>
      </c>
      <c r="K1330" t="str">
        <f t="shared" si="62"/>
        <v>OK</v>
      </c>
    </row>
    <row r="1331" spans="1:11">
      <c r="A1331" s="1" t="s">
        <v>5643</v>
      </c>
      <c r="B1331" s="1" t="s">
        <v>3143</v>
      </c>
      <c r="C1331" s="1" t="s">
        <v>1798</v>
      </c>
      <c r="D1331" s="1">
        <v>1</v>
      </c>
      <c r="E1331" s="1">
        <v>1299</v>
      </c>
      <c r="F1331" s="1">
        <v>129.9</v>
      </c>
      <c r="G1331" s="1">
        <f t="shared" si="60"/>
        <v>1169.0999999999999</v>
      </c>
      <c r="H1331" s="1">
        <v>1025</v>
      </c>
      <c r="I1331" s="1">
        <f t="shared" si="61"/>
        <v>144.09999999999991</v>
      </c>
      <c r="J1331" t="str">
        <f>IF(AND(COUNTIF(Products!A:A,C1331)=1,E1331=VLOOKUP(C1331,Products!A:G,6,FALSE),H1331=VLOOKUP(C1331,Products!A:G,7,FALSE)),"OK","ERROR")</f>
        <v>OK</v>
      </c>
      <c r="K1331" t="str">
        <f t="shared" si="62"/>
        <v>OK</v>
      </c>
    </row>
    <row r="1332" spans="1:11">
      <c r="A1332" s="1" t="s">
        <v>5644</v>
      </c>
      <c r="B1332" s="1" t="s">
        <v>3144</v>
      </c>
      <c r="C1332" s="1" t="s">
        <v>1754</v>
      </c>
      <c r="D1332" s="1">
        <v>1</v>
      </c>
      <c r="E1332" s="1">
        <v>399</v>
      </c>
      <c r="F1332" s="1">
        <v>99.75</v>
      </c>
      <c r="G1332" s="1">
        <f t="shared" si="60"/>
        <v>299.25</v>
      </c>
      <c r="H1332" s="1">
        <v>252</v>
      </c>
      <c r="I1332" s="1">
        <f t="shared" si="61"/>
        <v>47.25</v>
      </c>
      <c r="J1332" t="str">
        <f>IF(AND(COUNTIF(Products!A:A,C1332)=1,E1332=VLOOKUP(C1332,Products!A:G,6,FALSE),H1332=VLOOKUP(C1332,Products!A:G,7,FALSE)),"OK","ERROR")</f>
        <v>OK</v>
      </c>
      <c r="K1332" t="str">
        <f t="shared" si="62"/>
        <v>OK</v>
      </c>
    </row>
    <row r="1333" spans="1:11">
      <c r="A1333" s="1" t="s">
        <v>5645</v>
      </c>
      <c r="B1333" s="1" t="s">
        <v>3145</v>
      </c>
      <c r="C1333" s="1" t="s">
        <v>1666</v>
      </c>
      <c r="D1333" s="1">
        <v>2</v>
      </c>
      <c r="E1333" s="1">
        <v>399</v>
      </c>
      <c r="F1333" s="1">
        <v>39.9</v>
      </c>
      <c r="G1333" s="1">
        <f t="shared" si="60"/>
        <v>758.1</v>
      </c>
      <c r="H1333" s="1">
        <v>307</v>
      </c>
      <c r="I1333" s="1">
        <f t="shared" si="61"/>
        <v>144.10000000000002</v>
      </c>
      <c r="J1333" t="str">
        <f>IF(AND(COUNTIF(Products!A:A,C1333)=1,E1333=VLOOKUP(C1333,Products!A:G,6,FALSE),H1333=VLOOKUP(C1333,Products!A:G,7,FALSE)),"OK","ERROR")</f>
        <v>OK</v>
      </c>
      <c r="K1333" t="str">
        <f t="shared" si="62"/>
        <v>OK</v>
      </c>
    </row>
    <row r="1334" spans="1:11">
      <c r="A1334" s="1" t="s">
        <v>5646</v>
      </c>
      <c r="B1334" s="1" t="s">
        <v>3146</v>
      </c>
      <c r="C1334" s="1" t="s">
        <v>1782</v>
      </c>
      <c r="D1334" s="1">
        <v>3</v>
      </c>
      <c r="E1334" s="1">
        <v>6999</v>
      </c>
      <c r="F1334" s="1">
        <v>2099.6999999999998</v>
      </c>
      <c r="G1334" s="1">
        <f t="shared" si="60"/>
        <v>18897.3</v>
      </c>
      <c r="H1334" s="1">
        <v>4782</v>
      </c>
      <c r="I1334" s="1">
        <f t="shared" si="61"/>
        <v>4551.2999999999993</v>
      </c>
      <c r="J1334" t="str">
        <f>IF(AND(COUNTIF(Products!A:A,C1334)=1,E1334=VLOOKUP(C1334,Products!A:G,6,FALSE),H1334=VLOOKUP(C1334,Products!A:G,7,FALSE)),"OK","ERROR")</f>
        <v>OK</v>
      </c>
      <c r="K1334" t="str">
        <f t="shared" si="62"/>
        <v>OK</v>
      </c>
    </row>
    <row r="1335" spans="1:11">
      <c r="A1335" s="1" t="s">
        <v>5647</v>
      </c>
      <c r="B1335" s="1" t="s">
        <v>3147</v>
      </c>
      <c r="C1335" s="1" t="s">
        <v>1785</v>
      </c>
      <c r="D1335" s="1">
        <v>1</v>
      </c>
      <c r="E1335" s="1">
        <v>2999</v>
      </c>
      <c r="F1335" s="1">
        <v>449.85</v>
      </c>
      <c r="G1335" s="1">
        <f t="shared" si="60"/>
        <v>2549.15</v>
      </c>
      <c r="H1335" s="1">
        <v>2453</v>
      </c>
      <c r="I1335" s="1">
        <f t="shared" si="61"/>
        <v>96.150000000000091</v>
      </c>
      <c r="J1335" t="str">
        <f>IF(AND(COUNTIF(Products!A:A,C1335)=1,E1335=VLOOKUP(C1335,Products!A:G,6,FALSE),H1335=VLOOKUP(C1335,Products!A:G,7,FALSE)),"OK","ERROR")</f>
        <v>OK</v>
      </c>
      <c r="K1335" t="str">
        <f t="shared" si="62"/>
        <v>OK</v>
      </c>
    </row>
    <row r="1336" spans="1:11">
      <c r="A1336" s="1" t="s">
        <v>5648</v>
      </c>
      <c r="B1336" s="1" t="s">
        <v>3148</v>
      </c>
      <c r="C1336" s="1" t="s">
        <v>1740</v>
      </c>
      <c r="D1336" s="1">
        <v>1</v>
      </c>
      <c r="E1336" s="1">
        <v>4999</v>
      </c>
      <c r="F1336" s="1">
        <v>0</v>
      </c>
      <c r="G1336" s="1">
        <f t="shared" si="60"/>
        <v>4999</v>
      </c>
      <c r="H1336" s="1">
        <v>2912</v>
      </c>
      <c r="I1336" s="1">
        <f t="shared" si="61"/>
        <v>2087</v>
      </c>
      <c r="J1336" t="str">
        <f>IF(AND(COUNTIF(Products!A:A,C1336)=1,E1336=VLOOKUP(C1336,Products!A:G,6,FALSE),H1336=VLOOKUP(C1336,Products!A:G,7,FALSE)),"OK","ERROR")</f>
        <v>OK</v>
      </c>
      <c r="K1336" t="str">
        <f t="shared" si="62"/>
        <v>OK</v>
      </c>
    </row>
    <row r="1337" spans="1:11">
      <c r="A1337" s="1" t="s">
        <v>5649</v>
      </c>
      <c r="B1337" s="1" t="s">
        <v>3149</v>
      </c>
      <c r="C1337" s="1" t="s">
        <v>1780</v>
      </c>
      <c r="D1337" s="1">
        <v>4</v>
      </c>
      <c r="E1337" s="1">
        <v>2999</v>
      </c>
      <c r="F1337" s="1">
        <v>599.79999999999995</v>
      </c>
      <c r="G1337" s="1">
        <f t="shared" si="60"/>
        <v>11396.2</v>
      </c>
      <c r="H1337" s="1">
        <v>2394</v>
      </c>
      <c r="I1337" s="1">
        <f t="shared" si="61"/>
        <v>1820.2000000000007</v>
      </c>
      <c r="J1337" t="str">
        <f>IF(AND(COUNTIF(Products!A:A,C1337)=1,E1337=VLOOKUP(C1337,Products!A:G,6,FALSE),H1337=VLOOKUP(C1337,Products!A:G,7,FALSE)),"OK","ERROR")</f>
        <v>OK</v>
      </c>
      <c r="K1337" t="str">
        <f t="shared" si="62"/>
        <v>OK</v>
      </c>
    </row>
    <row r="1338" spans="1:11">
      <c r="A1338" s="1" t="s">
        <v>5650</v>
      </c>
      <c r="B1338" s="1" t="s">
        <v>3150</v>
      </c>
      <c r="C1338" s="1" t="s">
        <v>1680</v>
      </c>
      <c r="D1338" s="1">
        <v>2</v>
      </c>
      <c r="E1338" s="1">
        <v>2499</v>
      </c>
      <c r="F1338" s="1">
        <v>749.7</v>
      </c>
      <c r="G1338" s="1">
        <f t="shared" si="60"/>
        <v>4248.3</v>
      </c>
      <c r="H1338" s="1">
        <v>2030</v>
      </c>
      <c r="I1338" s="1">
        <f t="shared" si="61"/>
        <v>188.30000000000018</v>
      </c>
      <c r="J1338" t="str">
        <f>IF(AND(COUNTIF(Products!A:A,C1338)=1,E1338=VLOOKUP(C1338,Products!A:G,6,FALSE),H1338=VLOOKUP(C1338,Products!A:G,7,FALSE)),"OK","ERROR")</f>
        <v>OK</v>
      </c>
      <c r="K1338" t="str">
        <f t="shared" si="62"/>
        <v>OK</v>
      </c>
    </row>
    <row r="1339" spans="1:11">
      <c r="A1339" s="1" t="s">
        <v>5651</v>
      </c>
      <c r="B1339" s="1" t="s">
        <v>3151</v>
      </c>
      <c r="C1339" s="1" t="s">
        <v>1733</v>
      </c>
      <c r="D1339" s="1">
        <v>1</v>
      </c>
      <c r="E1339" s="1">
        <v>799</v>
      </c>
      <c r="F1339" s="1">
        <v>119.85</v>
      </c>
      <c r="G1339" s="1">
        <f t="shared" si="60"/>
        <v>679.15</v>
      </c>
      <c r="H1339" s="1">
        <v>538</v>
      </c>
      <c r="I1339" s="1">
        <f t="shared" si="61"/>
        <v>141.14999999999998</v>
      </c>
      <c r="J1339" t="str">
        <f>IF(AND(COUNTIF(Products!A:A,C1339)=1,E1339=VLOOKUP(C1339,Products!A:G,6,FALSE),H1339=VLOOKUP(C1339,Products!A:G,7,FALSE)),"OK","ERROR")</f>
        <v>OK</v>
      </c>
      <c r="K1339" t="str">
        <f t="shared" si="62"/>
        <v>OK</v>
      </c>
    </row>
    <row r="1340" spans="1:11">
      <c r="A1340" s="1" t="s">
        <v>5652</v>
      </c>
      <c r="B1340" s="1" t="s">
        <v>3152</v>
      </c>
      <c r="C1340" s="1" t="s">
        <v>1721</v>
      </c>
      <c r="D1340" s="1">
        <v>1</v>
      </c>
      <c r="E1340" s="1">
        <v>799</v>
      </c>
      <c r="F1340" s="1">
        <v>39.950000000000003</v>
      </c>
      <c r="G1340" s="1">
        <f t="shared" si="60"/>
        <v>759.05</v>
      </c>
      <c r="H1340" s="1">
        <v>639</v>
      </c>
      <c r="I1340" s="1">
        <f t="shared" si="61"/>
        <v>120.04999999999995</v>
      </c>
      <c r="J1340" t="str">
        <f>IF(AND(COUNTIF(Products!A:A,C1340)=1,E1340=VLOOKUP(C1340,Products!A:G,6,FALSE),H1340=VLOOKUP(C1340,Products!A:G,7,FALSE)),"OK","ERROR")</f>
        <v>OK</v>
      </c>
      <c r="K1340" t="str">
        <f t="shared" si="62"/>
        <v>OK</v>
      </c>
    </row>
    <row r="1341" spans="1:11">
      <c r="A1341" s="1" t="s">
        <v>5653</v>
      </c>
      <c r="B1341" s="1" t="s">
        <v>3153</v>
      </c>
      <c r="C1341" s="1" t="s">
        <v>1780</v>
      </c>
      <c r="D1341" s="1">
        <v>1</v>
      </c>
      <c r="E1341" s="1">
        <v>2999</v>
      </c>
      <c r="F1341" s="1">
        <v>149.94999999999999</v>
      </c>
      <c r="G1341" s="1">
        <f t="shared" si="60"/>
        <v>2849.05</v>
      </c>
      <c r="H1341" s="1">
        <v>2394</v>
      </c>
      <c r="I1341" s="1">
        <f t="shared" si="61"/>
        <v>455.05000000000018</v>
      </c>
      <c r="J1341" t="str">
        <f>IF(AND(COUNTIF(Products!A:A,C1341)=1,E1341=VLOOKUP(C1341,Products!A:G,6,FALSE),H1341=VLOOKUP(C1341,Products!A:G,7,FALSE)),"OK","ERROR")</f>
        <v>OK</v>
      </c>
      <c r="K1341" t="str">
        <f t="shared" si="62"/>
        <v>OK</v>
      </c>
    </row>
    <row r="1342" spans="1:11">
      <c r="A1342" s="1" t="s">
        <v>5654</v>
      </c>
      <c r="B1342" s="1" t="s">
        <v>3154</v>
      </c>
      <c r="C1342" s="1" t="s">
        <v>1746</v>
      </c>
      <c r="D1342" s="1">
        <v>2</v>
      </c>
      <c r="E1342" s="1">
        <v>1999</v>
      </c>
      <c r="F1342" s="1">
        <v>0</v>
      </c>
      <c r="G1342" s="1">
        <f t="shared" si="60"/>
        <v>3998</v>
      </c>
      <c r="H1342" s="1">
        <v>1414</v>
      </c>
      <c r="I1342" s="1">
        <f t="shared" si="61"/>
        <v>1170</v>
      </c>
      <c r="J1342" t="str">
        <f>IF(AND(COUNTIF(Products!A:A,C1342)=1,E1342=VLOOKUP(C1342,Products!A:G,6,FALSE),H1342=VLOOKUP(C1342,Products!A:G,7,FALSE)),"OK","ERROR")</f>
        <v>OK</v>
      </c>
      <c r="K1342" t="str">
        <f t="shared" si="62"/>
        <v>OK</v>
      </c>
    </row>
    <row r="1343" spans="1:11">
      <c r="A1343" s="1" t="s">
        <v>5655</v>
      </c>
      <c r="B1343" s="1" t="s">
        <v>3155</v>
      </c>
      <c r="C1343" s="1" t="s">
        <v>1788</v>
      </c>
      <c r="D1343" s="1">
        <v>2</v>
      </c>
      <c r="E1343" s="1">
        <v>3999</v>
      </c>
      <c r="F1343" s="1">
        <v>0</v>
      </c>
      <c r="G1343" s="1">
        <f t="shared" si="60"/>
        <v>7998</v>
      </c>
      <c r="H1343" s="1">
        <v>3076</v>
      </c>
      <c r="I1343" s="1">
        <f t="shared" si="61"/>
        <v>1846</v>
      </c>
      <c r="J1343" t="str">
        <f>IF(AND(COUNTIF(Products!A:A,C1343)=1,E1343=VLOOKUP(C1343,Products!A:G,6,FALSE),H1343=VLOOKUP(C1343,Products!A:G,7,FALSE)),"OK","ERROR")</f>
        <v>OK</v>
      </c>
      <c r="K1343" t="str">
        <f t="shared" si="62"/>
        <v>OK</v>
      </c>
    </row>
    <row r="1344" spans="1:11">
      <c r="A1344" s="1" t="s">
        <v>5656</v>
      </c>
      <c r="B1344" s="1" t="s">
        <v>3156</v>
      </c>
      <c r="C1344" s="1" t="s">
        <v>1756</v>
      </c>
      <c r="D1344" s="1">
        <v>2</v>
      </c>
      <c r="E1344" s="1">
        <v>299</v>
      </c>
      <c r="F1344" s="1">
        <v>29.9</v>
      </c>
      <c r="G1344" s="1">
        <f t="shared" si="60"/>
        <v>568.1</v>
      </c>
      <c r="H1344" s="1">
        <v>223</v>
      </c>
      <c r="I1344" s="1">
        <f t="shared" si="61"/>
        <v>122.10000000000002</v>
      </c>
      <c r="J1344" t="str">
        <f>IF(AND(COUNTIF(Products!A:A,C1344)=1,E1344=VLOOKUP(C1344,Products!A:G,6,FALSE),H1344=VLOOKUP(C1344,Products!A:G,7,FALSE)),"OK","ERROR")</f>
        <v>OK</v>
      </c>
      <c r="K1344" t="str">
        <f t="shared" si="62"/>
        <v>OK</v>
      </c>
    </row>
    <row r="1345" spans="1:11">
      <c r="A1345" s="1" t="s">
        <v>5657</v>
      </c>
      <c r="B1345" s="1" t="s">
        <v>3157</v>
      </c>
      <c r="C1345" s="1" t="s">
        <v>1771</v>
      </c>
      <c r="D1345" s="1">
        <v>2</v>
      </c>
      <c r="E1345" s="1">
        <v>399</v>
      </c>
      <c r="F1345" s="1">
        <v>119.7</v>
      </c>
      <c r="G1345" s="1">
        <f t="shared" si="60"/>
        <v>678.3</v>
      </c>
      <c r="H1345" s="1">
        <v>257</v>
      </c>
      <c r="I1345" s="1">
        <f t="shared" si="61"/>
        <v>164.29999999999995</v>
      </c>
      <c r="J1345" t="str">
        <f>IF(AND(COUNTIF(Products!A:A,C1345)=1,E1345=VLOOKUP(C1345,Products!A:G,6,FALSE),H1345=VLOOKUP(C1345,Products!A:G,7,FALSE)),"OK","ERROR")</f>
        <v>OK</v>
      </c>
      <c r="K1345" t="str">
        <f t="shared" si="62"/>
        <v>OK</v>
      </c>
    </row>
    <row r="1346" spans="1:11">
      <c r="A1346" s="1" t="s">
        <v>5658</v>
      </c>
      <c r="B1346" s="1" t="s">
        <v>3158</v>
      </c>
      <c r="C1346" s="1" t="s">
        <v>1692</v>
      </c>
      <c r="D1346" s="1">
        <v>1</v>
      </c>
      <c r="E1346" s="1">
        <v>499</v>
      </c>
      <c r="F1346" s="1">
        <v>0</v>
      </c>
      <c r="G1346" s="1">
        <f t="shared" si="60"/>
        <v>499</v>
      </c>
      <c r="H1346" s="1">
        <v>403</v>
      </c>
      <c r="I1346" s="1">
        <f t="shared" si="61"/>
        <v>96</v>
      </c>
      <c r="J1346" t="str">
        <f>IF(AND(COUNTIF(Products!A:A,C1346)=1,E1346=VLOOKUP(C1346,Products!A:G,6,FALSE),H1346=VLOOKUP(C1346,Products!A:G,7,FALSE)),"OK","ERROR")</f>
        <v>OK</v>
      </c>
      <c r="K1346" t="str">
        <f t="shared" si="62"/>
        <v>OK</v>
      </c>
    </row>
    <row r="1347" spans="1:11">
      <c r="A1347" s="1" t="s">
        <v>5659</v>
      </c>
      <c r="B1347" s="1" t="s">
        <v>3159</v>
      </c>
      <c r="C1347" s="1" t="s">
        <v>1793</v>
      </c>
      <c r="D1347" s="1">
        <v>1</v>
      </c>
      <c r="E1347" s="1">
        <v>299</v>
      </c>
      <c r="F1347" s="1">
        <v>44.85</v>
      </c>
      <c r="G1347" s="1">
        <f t="shared" ref="G1347:G1410" si="63">IFERROR(D1347*E1347-F1347,0)</f>
        <v>254.15</v>
      </c>
      <c r="H1347" s="1">
        <v>221</v>
      </c>
      <c r="I1347" s="1">
        <f t="shared" ref="I1347:I1410" si="64">G1347-(D1347*H1347)</f>
        <v>33.150000000000006</v>
      </c>
      <c r="J1347" t="str">
        <f>IF(AND(COUNTIF(Products!A:A,C1347)=1,E1347=VLOOKUP(C1347,Products!A:G,6,FALSE),H1347=VLOOKUP(C1347,Products!A:G,7,FALSE)),"OK","ERROR")</f>
        <v>OK</v>
      </c>
      <c r="K1347" t="str">
        <f t="shared" ref="K1347:K1410" si="65">IF(I1347=G1347-(D1347*H1347),"OK","ERROR")</f>
        <v>OK</v>
      </c>
    </row>
    <row r="1348" spans="1:11">
      <c r="A1348" s="1" t="s">
        <v>5660</v>
      </c>
      <c r="B1348" s="1" t="s">
        <v>3160</v>
      </c>
      <c r="C1348" s="1" t="s">
        <v>1714</v>
      </c>
      <c r="D1348" s="1">
        <v>3</v>
      </c>
      <c r="E1348" s="1">
        <v>4999</v>
      </c>
      <c r="F1348" s="1">
        <v>2249.5500000000002</v>
      </c>
      <c r="G1348" s="1">
        <f t="shared" si="63"/>
        <v>12747.45</v>
      </c>
      <c r="H1348" s="1">
        <v>3985</v>
      </c>
      <c r="I1348" s="1">
        <f t="shared" si="64"/>
        <v>792.45000000000073</v>
      </c>
      <c r="J1348" t="str">
        <f>IF(AND(COUNTIF(Products!A:A,C1348)=1,E1348=VLOOKUP(C1348,Products!A:G,6,FALSE),H1348=VLOOKUP(C1348,Products!A:G,7,FALSE)),"OK","ERROR")</f>
        <v>OK</v>
      </c>
      <c r="K1348" t="str">
        <f t="shared" si="65"/>
        <v>OK</v>
      </c>
    </row>
    <row r="1349" spans="1:11">
      <c r="A1349" s="1" t="s">
        <v>5661</v>
      </c>
      <c r="B1349" s="1" t="s">
        <v>3161</v>
      </c>
      <c r="C1349" s="1" t="s">
        <v>1772</v>
      </c>
      <c r="D1349" s="1">
        <v>2</v>
      </c>
      <c r="E1349" s="1">
        <v>1999</v>
      </c>
      <c r="F1349" s="1">
        <v>0</v>
      </c>
      <c r="G1349" s="1">
        <f t="shared" si="63"/>
        <v>3998</v>
      </c>
      <c r="H1349" s="1">
        <v>1506</v>
      </c>
      <c r="I1349" s="1">
        <f t="shared" si="64"/>
        <v>986</v>
      </c>
      <c r="J1349" t="str">
        <f>IF(AND(COUNTIF(Products!A:A,C1349)=1,E1349=VLOOKUP(C1349,Products!A:G,6,FALSE),H1349=VLOOKUP(C1349,Products!A:G,7,FALSE)),"OK","ERROR")</f>
        <v>OK</v>
      </c>
      <c r="K1349" t="str">
        <f t="shared" si="65"/>
        <v>OK</v>
      </c>
    </row>
    <row r="1350" spans="1:11">
      <c r="A1350" s="1" t="s">
        <v>5662</v>
      </c>
      <c r="B1350" s="1" t="s">
        <v>3162</v>
      </c>
      <c r="C1350" s="1" t="s">
        <v>1722</v>
      </c>
      <c r="D1350" s="1">
        <v>2</v>
      </c>
      <c r="E1350" s="1">
        <v>399</v>
      </c>
      <c r="F1350" s="1">
        <v>0</v>
      </c>
      <c r="G1350" s="1">
        <f t="shared" si="63"/>
        <v>798</v>
      </c>
      <c r="H1350" s="1">
        <v>315</v>
      </c>
      <c r="I1350" s="1">
        <f t="shared" si="64"/>
        <v>168</v>
      </c>
      <c r="J1350" t="str">
        <f>IF(AND(COUNTIF(Products!A:A,C1350)=1,E1350=VLOOKUP(C1350,Products!A:G,6,FALSE),H1350=VLOOKUP(C1350,Products!A:G,7,FALSE)),"OK","ERROR")</f>
        <v>OK</v>
      </c>
      <c r="K1350" t="str">
        <f t="shared" si="65"/>
        <v>OK</v>
      </c>
    </row>
    <row r="1351" spans="1:11">
      <c r="A1351" s="1" t="s">
        <v>5663</v>
      </c>
      <c r="B1351" s="1" t="s">
        <v>3163</v>
      </c>
      <c r="C1351" s="1" t="s">
        <v>1738</v>
      </c>
      <c r="D1351" s="1">
        <v>1</v>
      </c>
      <c r="E1351" s="1">
        <v>599</v>
      </c>
      <c r="F1351" s="1">
        <v>59.9</v>
      </c>
      <c r="G1351" s="1">
        <f t="shared" si="63"/>
        <v>539.1</v>
      </c>
      <c r="H1351" s="1">
        <v>443</v>
      </c>
      <c r="I1351" s="1">
        <f t="shared" si="64"/>
        <v>96.100000000000023</v>
      </c>
      <c r="J1351" t="str">
        <f>IF(AND(COUNTIF(Products!A:A,C1351)=1,E1351=VLOOKUP(C1351,Products!A:G,6,FALSE),H1351=VLOOKUP(C1351,Products!A:G,7,FALSE)),"OK","ERROR")</f>
        <v>OK</v>
      </c>
      <c r="K1351" t="str">
        <f t="shared" si="65"/>
        <v>OK</v>
      </c>
    </row>
    <row r="1352" spans="1:11">
      <c r="A1352" s="1" t="s">
        <v>5664</v>
      </c>
      <c r="B1352" s="1" t="s">
        <v>3164</v>
      </c>
      <c r="C1352" s="1" t="s">
        <v>1799</v>
      </c>
      <c r="D1352" s="1">
        <v>1</v>
      </c>
      <c r="E1352" s="1">
        <v>4999</v>
      </c>
      <c r="F1352" s="1">
        <v>0</v>
      </c>
      <c r="G1352" s="1">
        <f t="shared" si="63"/>
        <v>4999</v>
      </c>
      <c r="H1352" s="1">
        <v>3463</v>
      </c>
      <c r="I1352" s="1">
        <f t="shared" si="64"/>
        <v>1536</v>
      </c>
      <c r="J1352" t="str">
        <f>IF(AND(COUNTIF(Products!A:A,C1352)=1,E1352=VLOOKUP(C1352,Products!A:G,6,FALSE),H1352=VLOOKUP(C1352,Products!A:G,7,FALSE)),"OK","ERROR")</f>
        <v>OK</v>
      </c>
      <c r="K1352" t="str">
        <f t="shared" si="65"/>
        <v>OK</v>
      </c>
    </row>
    <row r="1353" spans="1:11">
      <c r="A1353" s="1" t="s">
        <v>5665</v>
      </c>
      <c r="B1353" s="1" t="s">
        <v>3165</v>
      </c>
      <c r="C1353" s="1" t="s">
        <v>1715</v>
      </c>
      <c r="D1353" s="1">
        <v>2</v>
      </c>
      <c r="E1353" s="1">
        <v>1299</v>
      </c>
      <c r="F1353" s="1">
        <v>519.6</v>
      </c>
      <c r="G1353" s="1">
        <f t="shared" si="63"/>
        <v>2078.4</v>
      </c>
      <c r="H1353" s="1">
        <v>863</v>
      </c>
      <c r="I1353" s="1">
        <f t="shared" si="64"/>
        <v>352.40000000000009</v>
      </c>
      <c r="J1353" t="str">
        <f>IF(AND(COUNTIF(Products!A:A,C1353)=1,E1353=VLOOKUP(C1353,Products!A:G,6,FALSE),H1353=VLOOKUP(C1353,Products!A:G,7,FALSE)),"OK","ERROR")</f>
        <v>OK</v>
      </c>
      <c r="K1353" t="str">
        <f t="shared" si="65"/>
        <v>OK</v>
      </c>
    </row>
    <row r="1354" spans="1:11">
      <c r="A1354" s="1" t="s">
        <v>5666</v>
      </c>
      <c r="B1354" s="1" t="s">
        <v>3166</v>
      </c>
      <c r="C1354" s="1" t="s">
        <v>1779</v>
      </c>
      <c r="D1354" s="1">
        <v>4</v>
      </c>
      <c r="E1354" s="1">
        <v>999</v>
      </c>
      <c r="F1354" s="1">
        <v>0</v>
      </c>
      <c r="G1354" s="1">
        <f t="shared" si="63"/>
        <v>3996</v>
      </c>
      <c r="H1354" s="1">
        <v>809</v>
      </c>
      <c r="I1354" s="1">
        <f t="shared" si="64"/>
        <v>760</v>
      </c>
      <c r="J1354" t="str">
        <f>IF(AND(COUNTIF(Products!A:A,C1354)=1,E1354=VLOOKUP(C1354,Products!A:G,6,FALSE),H1354=VLOOKUP(C1354,Products!A:G,7,FALSE)),"OK","ERROR")</f>
        <v>OK</v>
      </c>
      <c r="K1354" t="str">
        <f t="shared" si="65"/>
        <v>OK</v>
      </c>
    </row>
    <row r="1355" spans="1:11">
      <c r="A1355" s="1" t="s">
        <v>5667</v>
      </c>
      <c r="B1355" s="1" t="s">
        <v>3167</v>
      </c>
      <c r="C1355" s="1" t="s">
        <v>1725</v>
      </c>
      <c r="D1355" s="1">
        <v>3</v>
      </c>
      <c r="E1355" s="1">
        <v>2499</v>
      </c>
      <c r="F1355" s="1">
        <v>0</v>
      </c>
      <c r="G1355" s="1">
        <f t="shared" si="63"/>
        <v>7497</v>
      </c>
      <c r="H1355" s="1">
        <v>1833</v>
      </c>
      <c r="I1355" s="1">
        <f t="shared" si="64"/>
        <v>1998</v>
      </c>
      <c r="J1355" t="str">
        <f>IF(AND(COUNTIF(Products!A:A,C1355)=1,E1355=VLOOKUP(C1355,Products!A:G,6,FALSE),H1355=VLOOKUP(C1355,Products!A:G,7,FALSE)),"OK","ERROR")</f>
        <v>OK</v>
      </c>
      <c r="K1355" t="str">
        <f t="shared" si="65"/>
        <v>OK</v>
      </c>
    </row>
    <row r="1356" spans="1:11">
      <c r="A1356" s="1" t="s">
        <v>5668</v>
      </c>
      <c r="B1356" s="1" t="s">
        <v>3168</v>
      </c>
      <c r="C1356" s="1" t="s">
        <v>1707</v>
      </c>
      <c r="D1356" s="1">
        <v>2</v>
      </c>
      <c r="E1356" s="1">
        <v>2499</v>
      </c>
      <c r="F1356" s="1">
        <v>0</v>
      </c>
      <c r="G1356" s="1">
        <f t="shared" si="63"/>
        <v>4998</v>
      </c>
      <c r="H1356" s="1">
        <v>1584</v>
      </c>
      <c r="I1356" s="1">
        <f t="shared" si="64"/>
        <v>1830</v>
      </c>
      <c r="J1356" t="str">
        <f>IF(AND(COUNTIF(Products!A:A,C1356)=1,E1356=VLOOKUP(C1356,Products!A:G,6,FALSE),H1356=VLOOKUP(C1356,Products!A:G,7,FALSE)),"OK","ERROR")</f>
        <v>OK</v>
      </c>
      <c r="K1356" t="str">
        <f t="shared" si="65"/>
        <v>OK</v>
      </c>
    </row>
    <row r="1357" spans="1:11">
      <c r="A1357" s="1" t="s">
        <v>5669</v>
      </c>
      <c r="B1357" s="1" t="s">
        <v>3169</v>
      </c>
      <c r="C1357" s="1" t="s">
        <v>1704</v>
      </c>
      <c r="D1357" s="1">
        <v>1</v>
      </c>
      <c r="E1357" s="1">
        <v>599</v>
      </c>
      <c r="F1357" s="1">
        <v>29.95</v>
      </c>
      <c r="G1357" s="1">
        <f t="shared" si="63"/>
        <v>569.04999999999995</v>
      </c>
      <c r="H1357" s="1">
        <v>363</v>
      </c>
      <c r="I1357" s="1">
        <f t="shared" si="64"/>
        <v>206.04999999999995</v>
      </c>
      <c r="J1357" t="str">
        <f>IF(AND(COUNTIF(Products!A:A,C1357)=1,E1357=VLOOKUP(C1357,Products!A:G,6,FALSE),H1357=VLOOKUP(C1357,Products!A:G,7,FALSE)),"OK","ERROR")</f>
        <v>OK</v>
      </c>
      <c r="K1357" t="str">
        <f t="shared" si="65"/>
        <v>OK</v>
      </c>
    </row>
    <row r="1358" spans="1:11">
      <c r="A1358" s="1" t="s">
        <v>5670</v>
      </c>
      <c r="B1358" s="1" t="s">
        <v>3170</v>
      </c>
      <c r="C1358" s="1" t="s">
        <v>1736</v>
      </c>
      <c r="D1358" s="1">
        <v>2</v>
      </c>
      <c r="E1358" s="1">
        <v>2499</v>
      </c>
      <c r="F1358" s="1">
        <v>249.9</v>
      </c>
      <c r="G1358" s="1">
        <f t="shared" si="63"/>
        <v>4748.1000000000004</v>
      </c>
      <c r="H1358" s="1">
        <v>1946</v>
      </c>
      <c r="I1358" s="1">
        <f t="shared" si="64"/>
        <v>856.10000000000036</v>
      </c>
      <c r="J1358" t="str">
        <f>IF(AND(COUNTIF(Products!A:A,C1358)=1,E1358=VLOOKUP(C1358,Products!A:G,6,FALSE),H1358=VLOOKUP(C1358,Products!A:G,7,FALSE)),"OK","ERROR")</f>
        <v>OK</v>
      </c>
      <c r="K1358" t="str">
        <f t="shared" si="65"/>
        <v>OK</v>
      </c>
    </row>
    <row r="1359" spans="1:11">
      <c r="A1359" s="1" t="s">
        <v>5671</v>
      </c>
      <c r="B1359" s="1" t="s">
        <v>3171</v>
      </c>
      <c r="C1359" s="1" t="s">
        <v>1680</v>
      </c>
      <c r="D1359" s="1">
        <v>1</v>
      </c>
      <c r="E1359" s="1">
        <v>2499</v>
      </c>
      <c r="F1359" s="1">
        <v>249.9</v>
      </c>
      <c r="G1359" s="1">
        <f t="shared" si="63"/>
        <v>2249.1</v>
      </c>
      <c r="H1359" s="1">
        <v>2030</v>
      </c>
      <c r="I1359" s="1">
        <f t="shared" si="64"/>
        <v>219.09999999999991</v>
      </c>
      <c r="J1359" t="str">
        <f>IF(AND(COUNTIF(Products!A:A,C1359)=1,E1359=VLOOKUP(C1359,Products!A:G,6,FALSE),H1359=VLOOKUP(C1359,Products!A:G,7,FALSE)),"OK","ERROR")</f>
        <v>OK</v>
      </c>
      <c r="K1359" t="str">
        <f t="shared" si="65"/>
        <v>OK</v>
      </c>
    </row>
    <row r="1360" spans="1:11">
      <c r="A1360" s="1" t="s">
        <v>5672</v>
      </c>
      <c r="B1360" s="1" t="s">
        <v>3172</v>
      </c>
      <c r="C1360" s="1" t="s">
        <v>1700</v>
      </c>
      <c r="D1360" s="1">
        <v>3</v>
      </c>
      <c r="E1360" s="1">
        <v>8999</v>
      </c>
      <c r="F1360" s="1">
        <v>0</v>
      </c>
      <c r="G1360" s="1">
        <f t="shared" si="63"/>
        <v>26997</v>
      </c>
      <c r="H1360" s="1">
        <v>6419</v>
      </c>
      <c r="I1360" s="1">
        <f t="shared" si="64"/>
        <v>7740</v>
      </c>
      <c r="J1360" t="str">
        <f>IF(AND(COUNTIF(Products!A:A,C1360)=1,E1360=VLOOKUP(C1360,Products!A:G,6,FALSE),H1360=VLOOKUP(C1360,Products!A:G,7,FALSE)),"OK","ERROR")</f>
        <v>OK</v>
      </c>
      <c r="K1360" t="str">
        <f t="shared" si="65"/>
        <v>OK</v>
      </c>
    </row>
    <row r="1361" spans="1:11">
      <c r="A1361" s="1" t="s">
        <v>5673</v>
      </c>
      <c r="B1361" s="1" t="s">
        <v>3173</v>
      </c>
      <c r="C1361" s="1" t="s">
        <v>1741</v>
      </c>
      <c r="D1361" s="1">
        <v>3</v>
      </c>
      <c r="E1361" s="1">
        <v>799</v>
      </c>
      <c r="F1361" s="1">
        <v>239.7</v>
      </c>
      <c r="G1361" s="1">
        <f t="shared" si="63"/>
        <v>2157.3000000000002</v>
      </c>
      <c r="H1361" s="1">
        <v>596</v>
      </c>
      <c r="I1361" s="1">
        <f t="shared" si="64"/>
        <v>369.30000000000018</v>
      </c>
      <c r="J1361" t="str">
        <f>IF(AND(COUNTIF(Products!A:A,C1361)=1,E1361=VLOOKUP(C1361,Products!A:G,6,FALSE),H1361=VLOOKUP(C1361,Products!A:G,7,FALSE)),"OK","ERROR")</f>
        <v>OK</v>
      </c>
      <c r="K1361" t="str">
        <f t="shared" si="65"/>
        <v>OK</v>
      </c>
    </row>
    <row r="1362" spans="1:11">
      <c r="A1362" s="1" t="s">
        <v>5674</v>
      </c>
      <c r="B1362" s="1" t="s">
        <v>3174</v>
      </c>
      <c r="C1362" s="1" t="s">
        <v>1692</v>
      </c>
      <c r="D1362" s="1">
        <v>3</v>
      </c>
      <c r="E1362" s="1">
        <v>499</v>
      </c>
      <c r="F1362" s="1">
        <v>149.69999999999999</v>
      </c>
      <c r="G1362" s="1">
        <f t="shared" si="63"/>
        <v>1347.3</v>
      </c>
      <c r="H1362" s="1">
        <v>403</v>
      </c>
      <c r="I1362" s="1">
        <f t="shared" si="64"/>
        <v>138.29999999999995</v>
      </c>
      <c r="J1362" t="str">
        <f>IF(AND(COUNTIF(Products!A:A,C1362)=1,E1362=VLOOKUP(C1362,Products!A:G,6,FALSE),H1362=VLOOKUP(C1362,Products!A:G,7,FALSE)),"OK","ERROR")</f>
        <v>OK</v>
      </c>
      <c r="K1362" t="str">
        <f t="shared" si="65"/>
        <v>OK</v>
      </c>
    </row>
    <row r="1363" spans="1:11">
      <c r="A1363" s="1" t="s">
        <v>5675</v>
      </c>
      <c r="B1363" s="1" t="s">
        <v>3175</v>
      </c>
      <c r="C1363" s="1" t="s">
        <v>1700</v>
      </c>
      <c r="D1363" s="1">
        <v>1</v>
      </c>
      <c r="E1363" s="1">
        <v>8999</v>
      </c>
      <c r="F1363" s="1">
        <v>0</v>
      </c>
      <c r="G1363" s="1">
        <f t="shared" si="63"/>
        <v>8999</v>
      </c>
      <c r="H1363" s="1">
        <v>6419</v>
      </c>
      <c r="I1363" s="1">
        <f t="shared" si="64"/>
        <v>2580</v>
      </c>
      <c r="J1363" t="str">
        <f>IF(AND(COUNTIF(Products!A:A,C1363)=1,E1363=VLOOKUP(C1363,Products!A:G,6,FALSE),H1363=VLOOKUP(C1363,Products!A:G,7,FALSE)),"OK","ERROR")</f>
        <v>OK</v>
      </c>
      <c r="K1363" t="str">
        <f t="shared" si="65"/>
        <v>OK</v>
      </c>
    </row>
    <row r="1364" spans="1:11">
      <c r="A1364" s="1" t="s">
        <v>5676</v>
      </c>
      <c r="B1364" s="1" t="s">
        <v>3176</v>
      </c>
      <c r="C1364" s="1" t="s">
        <v>1722</v>
      </c>
      <c r="D1364" s="1">
        <v>3</v>
      </c>
      <c r="E1364" s="1">
        <v>399</v>
      </c>
      <c r="F1364" s="1">
        <v>119.7</v>
      </c>
      <c r="G1364" s="1">
        <f t="shared" si="63"/>
        <v>1077.3</v>
      </c>
      <c r="H1364" s="1">
        <v>315</v>
      </c>
      <c r="I1364" s="1">
        <f t="shared" si="64"/>
        <v>132.29999999999995</v>
      </c>
      <c r="J1364" t="str">
        <f>IF(AND(COUNTIF(Products!A:A,C1364)=1,E1364=VLOOKUP(C1364,Products!A:G,6,FALSE),H1364=VLOOKUP(C1364,Products!A:G,7,FALSE)),"OK","ERROR")</f>
        <v>OK</v>
      </c>
      <c r="K1364" t="str">
        <f t="shared" si="65"/>
        <v>OK</v>
      </c>
    </row>
    <row r="1365" spans="1:11">
      <c r="A1365" s="1" t="s">
        <v>5677</v>
      </c>
      <c r="B1365" s="1" t="s">
        <v>3177</v>
      </c>
      <c r="C1365" s="1" t="s">
        <v>1725</v>
      </c>
      <c r="D1365" s="1">
        <v>2</v>
      </c>
      <c r="E1365" s="1">
        <v>2499</v>
      </c>
      <c r="F1365" s="1">
        <v>249.9</v>
      </c>
      <c r="G1365" s="1">
        <f t="shared" si="63"/>
        <v>4748.1000000000004</v>
      </c>
      <c r="H1365" s="1">
        <v>1833</v>
      </c>
      <c r="I1365" s="1">
        <f t="shared" si="64"/>
        <v>1082.1000000000004</v>
      </c>
      <c r="J1365" t="str">
        <f>IF(AND(COUNTIF(Products!A:A,C1365)=1,E1365=VLOOKUP(C1365,Products!A:G,6,FALSE),H1365=VLOOKUP(C1365,Products!A:G,7,FALSE)),"OK","ERROR")</f>
        <v>OK</v>
      </c>
      <c r="K1365" t="str">
        <f t="shared" si="65"/>
        <v>OK</v>
      </c>
    </row>
    <row r="1366" spans="1:11">
      <c r="A1366" s="1" t="s">
        <v>5678</v>
      </c>
      <c r="B1366" s="1" t="s">
        <v>3178</v>
      </c>
      <c r="C1366" s="1" t="s">
        <v>1737</v>
      </c>
      <c r="D1366" s="1">
        <v>2</v>
      </c>
      <c r="E1366" s="1">
        <v>499</v>
      </c>
      <c r="F1366" s="1">
        <v>199.6</v>
      </c>
      <c r="G1366" s="1">
        <f t="shared" si="63"/>
        <v>798.4</v>
      </c>
      <c r="H1366" s="1">
        <v>320</v>
      </c>
      <c r="I1366" s="1">
        <f t="shared" si="64"/>
        <v>158.39999999999998</v>
      </c>
      <c r="J1366" t="str">
        <f>IF(AND(COUNTIF(Products!A:A,C1366)=1,E1366=VLOOKUP(C1366,Products!A:G,6,FALSE),H1366=VLOOKUP(C1366,Products!A:G,7,FALSE)),"OK","ERROR")</f>
        <v>OK</v>
      </c>
      <c r="K1366" t="str">
        <f t="shared" si="65"/>
        <v>OK</v>
      </c>
    </row>
    <row r="1367" spans="1:11">
      <c r="A1367" s="1" t="s">
        <v>5679</v>
      </c>
      <c r="B1367" s="1" t="s">
        <v>3179</v>
      </c>
      <c r="C1367" s="1" t="s">
        <v>1757</v>
      </c>
      <c r="D1367" s="1">
        <v>2</v>
      </c>
      <c r="E1367" s="1">
        <v>999</v>
      </c>
      <c r="F1367" s="1">
        <v>0</v>
      </c>
      <c r="G1367" s="1">
        <f t="shared" si="63"/>
        <v>1998</v>
      </c>
      <c r="H1367" s="1">
        <v>611</v>
      </c>
      <c r="I1367" s="1">
        <f t="shared" si="64"/>
        <v>776</v>
      </c>
      <c r="J1367" t="str">
        <f>IF(AND(COUNTIF(Products!A:A,C1367)=1,E1367=VLOOKUP(C1367,Products!A:G,6,FALSE),H1367=VLOOKUP(C1367,Products!A:G,7,FALSE)),"OK","ERROR")</f>
        <v>OK</v>
      </c>
      <c r="K1367" t="str">
        <f t="shared" si="65"/>
        <v>OK</v>
      </c>
    </row>
    <row r="1368" spans="1:11">
      <c r="A1368" s="1" t="s">
        <v>5680</v>
      </c>
      <c r="B1368" s="1" t="s">
        <v>3180</v>
      </c>
      <c r="C1368" s="1" t="s">
        <v>1688</v>
      </c>
      <c r="D1368" s="1">
        <v>1</v>
      </c>
      <c r="E1368" s="1">
        <v>999</v>
      </c>
      <c r="F1368" s="1">
        <v>99.9</v>
      </c>
      <c r="G1368" s="1">
        <f t="shared" si="63"/>
        <v>899.1</v>
      </c>
      <c r="H1368" s="1">
        <v>813</v>
      </c>
      <c r="I1368" s="1">
        <f t="shared" si="64"/>
        <v>86.100000000000023</v>
      </c>
      <c r="J1368" t="str">
        <f>IF(AND(COUNTIF(Products!A:A,C1368)=1,E1368=VLOOKUP(C1368,Products!A:G,6,FALSE),H1368=VLOOKUP(C1368,Products!A:G,7,FALSE)),"OK","ERROR")</f>
        <v>OK</v>
      </c>
      <c r="K1368" t="str">
        <f t="shared" si="65"/>
        <v>OK</v>
      </c>
    </row>
    <row r="1369" spans="1:11">
      <c r="A1369" s="1" t="s">
        <v>5681</v>
      </c>
      <c r="B1369" s="1" t="s">
        <v>3181</v>
      </c>
      <c r="C1369" s="1" t="s">
        <v>1693</v>
      </c>
      <c r="D1369" s="1">
        <v>1</v>
      </c>
      <c r="E1369" s="1">
        <v>499</v>
      </c>
      <c r="F1369" s="1">
        <v>49.9</v>
      </c>
      <c r="G1369" s="1">
        <f t="shared" si="63"/>
        <v>449.1</v>
      </c>
      <c r="H1369" s="1">
        <v>391</v>
      </c>
      <c r="I1369" s="1">
        <f t="shared" si="64"/>
        <v>58.100000000000023</v>
      </c>
      <c r="J1369" t="str">
        <f>IF(AND(COUNTIF(Products!A:A,C1369)=1,E1369=VLOOKUP(C1369,Products!A:G,6,FALSE),H1369=VLOOKUP(C1369,Products!A:G,7,FALSE)),"OK","ERROR")</f>
        <v>OK</v>
      </c>
      <c r="K1369" t="str">
        <f t="shared" si="65"/>
        <v>OK</v>
      </c>
    </row>
    <row r="1370" spans="1:11">
      <c r="A1370" s="1" t="s">
        <v>5682</v>
      </c>
      <c r="B1370" s="1" t="s">
        <v>3182</v>
      </c>
      <c r="C1370" s="1" t="s">
        <v>1688</v>
      </c>
      <c r="D1370" s="1">
        <v>4</v>
      </c>
      <c r="E1370" s="1">
        <v>999</v>
      </c>
      <c r="F1370" s="1">
        <v>199.8</v>
      </c>
      <c r="G1370" s="1">
        <f t="shared" si="63"/>
        <v>3796.2</v>
      </c>
      <c r="H1370" s="1">
        <v>813</v>
      </c>
      <c r="I1370" s="1">
        <f t="shared" si="64"/>
        <v>544.19999999999982</v>
      </c>
      <c r="J1370" t="str">
        <f>IF(AND(COUNTIF(Products!A:A,C1370)=1,E1370=VLOOKUP(C1370,Products!A:G,6,FALSE),H1370=VLOOKUP(C1370,Products!A:G,7,FALSE)),"OK","ERROR")</f>
        <v>OK</v>
      </c>
      <c r="K1370" t="str">
        <f t="shared" si="65"/>
        <v>OK</v>
      </c>
    </row>
    <row r="1371" spans="1:11">
      <c r="A1371" s="1" t="s">
        <v>5683</v>
      </c>
      <c r="B1371" s="1" t="s">
        <v>3183</v>
      </c>
      <c r="C1371" s="1" t="s">
        <v>1680</v>
      </c>
      <c r="D1371" s="1">
        <v>2</v>
      </c>
      <c r="E1371" s="1">
        <v>2499</v>
      </c>
      <c r="F1371" s="1">
        <v>0</v>
      </c>
      <c r="G1371" s="1">
        <f t="shared" si="63"/>
        <v>4998</v>
      </c>
      <c r="H1371" s="1">
        <v>2030</v>
      </c>
      <c r="I1371" s="1">
        <f t="shared" si="64"/>
        <v>938</v>
      </c>
      <c r="J1371" t="str">
        <f>IF(AND(COUNTIF(Products!A:A,C1371)=1,E1371=VLOOKUP(C1371,Products!A:G,6,FALSE),H1371=VLOOKUP(C1371,Products!A:G,7,FALSE)),"OK","ERROR")</f>
        <v>OK</v>
      </c>
      <c r="K1371" t="str">
        <f t="shared" si="65"/>
        <v>OK</v>
      </c>
    </row>
    <row r="1372" spans="1:11">
      <c r="A1372" s="1" t="s">
        <v>5684</v>
      </c>
      <c r="B1372" s="1" t="s">
        <v>3184</v>
      </c>
      <c r="C1372" s="1" t="s">
        <v>1702</v>
      </c>
      <c r="D1372" s="1">
        <v>1</v>
      </c>
      <c r="E1372" s="1">
        <v>4999</v>
      </c>
      <c r="F1372" s="1">
        <v>499.9</v>
      </c>
      <c r="G1372" s="1">
        <f t="shared" si="63"/>
        <v>4499.1000000000004</v>
      </c>
      <c r="H1372" s="1">
        <v>3572</v>
      </c>
      <c r="I1372" s="1">
        <f t="shared" si="64"/>
        <v>927.10000000000036</v>
      </c>
      <c r="J1372" t="str">
        <f>IF(AND(COUNTIF(Products!A:A,C1372)=1,E1372=VLOOKUP(C1372,Products!A:G,6,FALSE),H1372=VLOOKUP(C1372,Products!A:G,7,FALSE)),"OK","ERROR")</f>
        <v>OK</v>
      </c>
      <c r="K1372" t="str">
        <f t="shared" si="65"/>
        <v>OK</v>
      </c>
    </row>
    <row r="1373" spans="1:11">
      <c r="A1373" s="1" t="s">
        <v>5685</v>
      </c>
      <c r="B1373" s="1" t="s">
        <v>3185</v>
      </c>
      <c r="C1373" s="1" t="s">
        <v>1666</v>
      </c>
      <c r="D1373" s="1">
        <v>2</v>
      </c>
      <c r="E1373" s="1">
        <v>399</v>
      </c>
      <c r="F1373" s="1">
        <v>79.8</v>
      </c>
      <c r="G1373" s="1">
        <f t="shared" si="63"/>
        <v>718.2</v>
      </c>
      <c r="H1373" s="1">
        <v>307</v>
      </c>
      <c r="I1373" s="1">
        <f t="shared" si="64"/>
        <v>104.20000000000005</v>
      </c>
      <c r="J1373" t="str">
        <f>IF(AND(COUNTIF(Products!A:A,C1373)=1,E1373=VLOOKUP(C1373,Products!A:G,6,FALSE),H1373=VLOOKUP(C1373,Products!A:G,7,FALSE)),"OK","ERROR")</f>
        <v>OK</v>
      </c>
      <c r="K1373" t="str">
        <f t="shared" si="65"/>
        <v>OK</v>
      </c>
    </row>
    <row r="1374" spans="1:11">
      <c r="A1374" s="1" t="s">
        <v>5686</v>
      </c>
      <c r="B1374" s="1" t="s">
        <v>3186</v>
      </c>
      <c r="C1374" s="1" t="s">
        <v>1763</v>
      </c>
      <c r="D1374" s="1">
        <v>1</v>
      </c>
      <c r="E1374" s="1">
        <v>999</v>
      </c>
      <c r="F1374" s="1">
        <v>99.9</v>
      </c>
      <c r="G1374" s="1">
        <f t="shared" si="63"/>
        <v>899.1</v>
      </c>
      <c r="H1374" s="1">
        <v>636</v>
      </c>
      <c r="I1374" s="1">
        <f t="shared" si="64"/>
        <v>263.10000000000002</v>
      </c>
      <c r="J1374" t="str">
        <f>IF(AND(COUNTIF(Products!A:A,C1374)=1,E1374=VLOOKUP(C1374,Products!A:G,6,FALSE),H1374=VLOOKUP(C1374,Products!A:G,7,FALSE)),"OK","ERROR")</f>
        <v>OK</v>
      </c>
      <c r="K1374" t="str">
        <f t="shared" si="65"/>
        <v>OK</v>
      </c>
    </row>
    <row r="1375" spans="1:11">
      <c r="A1375" s="1" t="s">
        <v>5687</v>
      </c>
      <c r="B1375" s="1" t="s">
        <v>3187</v>
      </c>
      <c r="C1375" s="1" t="s">
        <v>1799</v>
      </c>
      <c r="D1375" s="1">
        <v>1</v>
      </c>
      <c r="E1375" s="1">
        <v>4999</v>
      </c>
      <c r="F1375" s="1">
        <v>0</v>
      </c>
      <c r="G1375" s="1">
        <f t="shared" si="63"/>
        <v>4999</v>
      </c>
      <c r="H1375" s="1">
        <v>3463</v>
      </c>
      <c r="I1375" s="1">
        <f t="shared" si="64"/>
        <v>1536</v>
      </c>
      <c r="J1375" t="str">
        <f>IF(AND(COUNTIF(Products!A:A,C1375)=1,E1375=VLOOKUP(C1375,Products!A:G,6,FALSE),H1375=VLOOKUP(C1375,Products!A:G,7,FALSE)),"OK","ERROR")</f>
        <v>OK</v>
      </c>
      <c r="K1375" t="str">
        <f t="shared" si="65"/>
        <v>OK</v>
      </c>
    </row>
    <row r="1376" spans="1:11">
      <c r="A1376" s="1" t="s">
        <v>5688</v>
      </c>
      <c r="B1376" s="1" t="s">
        <v>3188</v>
      </c>
      <c r="C1376" s="1" t="s">
        <v>1733</v>
      </c>
      <c r="D1376" s="1">
        <v>2</v>
      </c>
      <c r="E1376" s="1">
        <v>799</v>
      </c>
      <c r="F1376" s="1">
        <v>159.80000000000001</v>
      </c>
      <c r="G1376" s="1">
        <f t="shared" si="63"/>
        <v>1438.2</v>
      </c>
      <c r="H1376" s="1">
        <v>538</v>
      </c>
      <c r="I1376" s="1">
        <f t="shared" si="64"/>
        <v>362.20000000000005</v>
      </c>
      <c r="J1376" t="str">
        <f>IF(AND(COUNTIF(Products!A:A,C1376)=1,E1376=VLOOKUP(C1376,Products!A:G,6,FALSE),H1376=VLOOKUP(C1376,Products!A:G,7,FALSE)),"OK","ERROR")</f>
        <v>OK</v>
      </c>
      <c r="K1376" t="str">
        <f t="shared" si="65"/>
        <v>OK</v>
      </c>
    </row>
    <row r="1377" spans="1:11">
      <c r="A1377" s="1" t="s">
        <v>5689</v>
      </c>
      <c r="B1377" s="1" t="s">
        <v>3189</v>
      </c>
      <c r="C1377" s="1" t="s">
        <v>1769</v>
      </c>
      <c r="D1377" s="1">
        <v>2</v>
      </c>
      <c r="E1377" s="1">
        <v>3999</v>
      </c>
      <c r="F1377" s="1">
        <v>0</v>
      </c>
      <c r="G1377" s="1">
        <f t="shared" si="63"/>
        <v>7998</v>
      </c>
      <c r="H1377" s="1">
        <v>2547</v>
      </c>
      <c r="I1377" s="1">
        <f t="shared" si="64"/>
        <v>2904</v>
      </c>
      <c r="J1377" t="str">
        <f>IF(AND(COUNTIF(Products!A:A,C1377)=1,E1377=VLOOKUP(C1377,Products!A:G,6,FALSE),H1377=VLOOKUP(C1377,Products!A:G,7,FALSE)),"OK","ERROR")</f>
        <v>OK</v>
      </c>
      <c r="K1377" t="str">
        <f t="shared" si="65"/>
        <v>OK</v>
      </c>
    </row>
    <row r="1378" spans="1:11">
      <c r="A1378" s="1" t="s">
        <v>5690</v>
      </c>
      <c r="B1378" s="1" t="s">
        <v>3190</v>
      </c>
      <c r="C1378" s="1" t="s">
        <v>1732</v>
      </c>
      <c r="D1378" s="1">
        <v>3</v>
      </c>
      <c r="E1378" s="1">
        <v>1599</v>
      </c>
      <c r="F1378" s="1">
        <v>0</v>
      </c>
      <c r="G1378" s="1">
        <f t="shared" si="63"/>
        <v>4797</v>
      </c>
      <c r="H1378" s="1">
        <v>1138</v>
      </c>
      <c r="I1378" s="1">
        <f t="shared" si="64"/>
        <v>1383</v>
      </c>
      <c r="J1378" t="str">
        <f>IF(AND(COUNTIF(Products!A:A,C1378)=1,E1378=VLOOKUP(C1378,Products!A:G,6,FALSE),H1378=VLOOKUP(C1378,Products!A:G,7,FALSE)),"OK","ERROR")</f>
        <v>OK</v>
      </c>
      <c r="K1378" t="str">
        <f t="shared" si="65"/>
        <v>OK</v>
      </c>
    </row>
    <row r="1379" spans="1:11">
      <c r="A1379" s="1" t="s">
        <v>5691</v>
      </c>
      <c r="B1379" s="1" t="s">
        <v>3191</v>
      </c>
      <c r="C1379" s="1" t="s">
        <v>1766</v>
      </c>
      <c r="D1379" s="1">
        <v>1</v>
      </c>
      <c r="E1379" s="1">
        <v>2999</v>
      </c>
      <c r="F1379" s="1">
        <v>299.89999999999998</v>
      </c>
      <c r="G1379" s="1">
        <f t="shared" si="63"/>
        <v>2699.1</v>
      </c>
      <c r="H1379" s="1">
        <v>1870</v>
      </c>
      <c r="I1379" s="1">
        <f t="shared" si="64"/>
        <v>829.09999999999991</v>
      </c>
      <c r="J1379" t="str">
        <f>IF(AND(COUNTIF(Products!A:A,C1379)=1,E1379=VLOOKUP(C1379,Products!A:G,6,FALSE),H1379=VLOOKUP(C1379,Products!A:G,7,FALSE)),"OK","ERROR")</f>
        <v>OK</v>
      </c>
      <c r="K1379" t="str">
        <f t="shared" si="65"/>
        <v>OK</v>
      </c>
    </row>
    <row r="1380" spans="1:11">
      <c r="A1380" s="1" t="s">
        <v>5692</v>
      </c>
      <c r="B1380" s="1" t="s">
        <v>3192</v>
      </c>
      <c r="C1380" s="1" t="s">
        <v>1745</v>
      </c>
      <c r="D1380" s="1">
        <v>3</v>
      </c>
      <c r="E1380" s="1">
        <v>599</v>
      </c>
      <c r="F1380" s="1">
        <v>89.85</v>
      </c>
      <c r="G1380" s="1">
        <f t="shared" si="63"/>
        <v>1707.15</v>
      </c>
      <c r="H1380" s="1">
        <v>464</v>
      </c>
      <c r="I1380" s="1">
        <f t="shared" si="64"/>
        <v>315.15000000000009</v>
      </c>
      <c r="J1380" t="str">
        <f>IF(AND(COUNTIF(Products!A:A,C1380)=1,E1380=VLOOKUP(C1380,Products!A:G,6,FALSE),H1380=VLOOKUP(C1380,Products!A:G,7,FALSE)),"OK","ERROR")</f>
        <v>OK</v>
      </c>
      <c r="K1380" t="str">
        <f t="shared" si="65"/>
        <v>OK</v>
      </c>
    </row>
    <row r="1381" spans="1:11">
      <c r="A1381" s="1" t="s">
        <v>5693</v>
      </c>
      <c r="B1381" s="1" t="s">
        <v>3193</v>
      </c>
      <c r="C1381" s="1" t="s">
        <v>1738</v>
      </c>
      <c r="D1381" s="1">
        <v>1</v>
      </c>
      <c r="E1381" s="1">
        <v>599</v>
      </c>
      <c r="F1381" s="1">
        <v>0</v>
      </c>
      <c r="G1381" s="1">
        <f t="shared" si="63"/>
        <v>599</v>
      </c>
      <c r="H1381" s="1">
        <v>443</v>
      </c>
      <c r="I1381" s="1">
        <f t="shared" si="64"/>
        <v>156</v>
      </c>
      <c r="J1381" t="str">
        <f>IF(AND(COUNTIF(Products!A:A,C1381)=1,E1381=VLOOKUP(C1381,Products!A:G,6,FALSE),H1381=VLOOKUP(C1381,Products!A:G,7,FALSE)),"OK","ERROR")</f>
        <v>OK</v>
      </c>
      <c r="K1381" t="str">
        <f t="shared" si="65"/>
        <v>OK</v>
      </c>
    </row>
    <row r="1382" spans="1:11">
      <c r="A1382" s="1" t="s">
        <v>5694</v>
      </c>
      <c r="B1382" s="1" t="s">
        <v>3194</v>
      </c>
      <c r="C1382" s="1" t="s">
        <v>1768</v>
      </c>
      <c r="D1382" s="1">
        <v>2</v>
      </c>
      <c r="E1382" s="1">
        <v>399</v>
      </c>
      <c r="F1382" s="1">
        <v>119.7</v>
      </c>
      <c r="G1382" s="1">
        <f t="shared" si="63"/>
        <v>678.3</v>
      </c>
      <c r="H1382" s="1">
        <v>322</v>
      </c>
      <c r="I1382" s="1">
        <f t="shared" si="64"/>
        <v>34.299999999999955</v>
      </c>
      <c r="J1382" t="str">
        <f>IF(AND(COUNTIF(Products!A:A,C1382)=1,E1382=VLOOKUP(C1382,Products!A:G,6,FALSE),H1382=VLOOKUP(C1382,Products!A:G,7,FALSE)),"OK","ERROR")</f>
        <v>OK</v>
      </c>
      <c r="K1382" t="str">
        <f t="shared" si="65"/>
        <v>OK</v>
      </c>
    </row>
    <row r="1383" spans="1:11">
      <c r="A1383" s="1" t="s">
        <v>5695</v>
      </c>
      <c r="B1383" s="1" t="s">
        <v>3195</v>
      </c>
      <c r="C1383" s="1" t="s">
        <v>1668</v>
      </c>
      <c r="D1383" s="1">
        <v>3</v>
      </c>
      <c r="E1383" s="1">
        <v>8999</v>
      </c>
      <c r="F1383" s="1">
        <v>0</v>
      </c>
      <c r="G1383" s="1">
        <f t="shared" si="63"/>
        <v>26997</v>
      </c>
      <c r="H1383" s="1">
        <v>5059</v>
      </c>
      <c r="I1383" s="1">
        <f t="shared" si="64"/>
        <v>11820</v>
      </c>
      <c r="J1383" t="str">
        <f>IF(AND(COUNTIF(Products!A:A,C1383)=1,E1383=VLOOKUP(C1383,Products!A:G,6,FALSE),H1383=VLOOKUP(C1383,Products!A:G,7,FALSE)),"OK","ERROR")</f>
        <v>OK</v>
      </c>
      <c r="K1383" t="str">
        <f t="shared" si="65"/>
        <v>OK</v>
      </c>
    </row>
    <row r="1384" spans="1:11">
      <c r="A1384" s="1" t="s">
        <v>5696</v>
      </c>
      <c r="B1384" s="1" t="s">
        <v>3196</v>
      </c>
      <c r="C1384" s="1" t="s">
        <v>1707</v>
      </c>
      <c r="D1384" s="1">
        <v>1</v>
      </c>
      <c r="E1384" s="1">
        <v>2499</v>
      </c>
      <c r="F1384" s="1">
        <v>0</v>
      </c>
      <c r="G1384" s="1">
        <f t="shared" si="63"/>
        <v>2499</v>
      </c>
      <c r="H1384" s="1">
        <v>1584</v>
      </c>
      <c r="I1384" s="1">
        <f t="shared" si="64"/>
        <v>915</v>
      </c>
      <c r="J1384" t="str">
        <f>IF(AND(COUNTIF(Products!A:A,C1384)=1,E1384=VLOOKUP(C1384,Products!A:G,6,FALSE),H1384=VLOOKUP(C1384,Products!A:G,7,FALSE)),"OK","ERROR")</f>
        <v>OK</v>
      </c>
      <c r="K1384" t="str">
        <f t="shared" si="65"/>
        <v>OK</v>
      </c>
    </row>
    <row r="1385" spans="1:11">
      <c r="A1385" s="1" t="s">
        <v>5697</v>
      </c>
      <c r="B1385" s="1" t="s">
        <v>3197</v>
      </c>
      <c r="C1385" s="1" t="s">
        <v>1702</v>
      </c>
      <c r="D1385" s="1">
        <v>2</v>
      </c>
      <c r="E1385" s="1">
        <v>4999</v>
      </c>
      <c r="F1385" s="1">
        <v>0</v>
      </c>
      <c r="G1385" s="1">
        <f t="shared" si="63"/>
        <v>9998</v>
      </c>
      <c r="H1385" s="1">
        <v>3572</v>
      </c>
      <c r="I1385" s="1">
        <f t="shared" si="64"/>
        <v>2854</v>
      </c>
      <c r="J1385" t="str">
        <f>IF(AND(COUNTIF(Products!A:A,C1385)=1,E1385=VLOOKUP(C1385,Products!A:G,6,FALSE),H1385=VLOOKUP(C1385,Products!A:G,7,FALSE)),"OK","ERROR")</f>
        <v>OK</v>
      </c>
      <c r="K1385" t="str">
        <f t="shared" si="65"/>
        <v>OK</v>
      </c>
    </row>
    <row r="1386" spans="1:11">
      <c r="A1386" s="1" t="s">
        <v>5698</v>
      </c>
      <c r="B1386" s="1" t="s">
        <v>3198</v>
      </c>
      <c r="C1386" s="1" t="s">
        <v>1710</v>
      </c>
      <c r="D1386" s="1">
        <v>3</v>
      </c>
      <c r="E1386" s="1">
        <v>3999</v>
      </c>
      <c r="F1386" s="1">
        <v>0</v>
      </c>
      <c r="G1386" s="1">
        <f t="shared" si="63"/>
        <v>11997</v>
      </c>
      <c r="H1386" s="1">
        <v>3007</v>
      </c>
      <c r="I1386" s="1">
        <f t="shared" si="64"/>
        <v>2976</v>
      </c>
      <c r="J1386" t="str">
        <f>IF(AND(COUNTIF(Products!A:A,C1386)=1,E1386=VLOOKUP(C1386,Products!A:G,6,FALSE),H1386=VLOOKUP(C1386,Products!A:G,7,FALSE)),"OK","ERROR")</f>
        <v>OK</v>
      </c>
      <c r="K1386" t="str">
        <f t="shared" si="65"/>
        <v>OK</v>
      </c>
    </row>
    <row r="1387" spans="1:11">
      <c r="A1387" s="1" t="s">
        <v>5699</v>
      </c>
      <c r="B1387" s="1" t="s">
        <v>3199</v>
      </c>
      <c r="C1387" s="1" t="s">
        <v>1730</v>
      </c>
      <c r="D1387" s="1">
        <v>2</v>
      </c>
      <c r="E1387" s="1">
        <v>1999</v>
      </c>
      <c r="F1387" s="1">
        <v>0</v>
      </c>
      <c r="G1387" s="1">
        <f t="shared" si="63"/>
        <v>3998</v>
      </c>
      <c r="H1387" s="1">
        <v>1398</v>
      </c>
      <c r="I1387" s="1">
        <f t="shared" si="64"/>
        <v>1202</v>
      </c>
      <c r="J1387" t="str">
        <f>IF(AND(COUNTIF(Products!A:A,C1387)=1,E1387=VLOOKUP(C1387,Products!A:G,6,FALSE),H1387=VLOOKUP(C1387,Products!A:G,7,FALSE)),"OK","ERROR")</f>
        <v>OK</v>
      </c>
      <c r="K1387" t="str">
        <f t="shared" si="65"/>
        <v>OK</v>
      </c>
    </row>
    <row r="1388" spans="1:11">
      <c r="A1388" s="1" t="s">
        <v>5700</v>
      </c>
      <c r="B1388" s="1" t="s">
        <v>3200</v>
      </c>
      <c r="C1388" s="1" t="s">
        <v>1757</v>
      </c>
      <c r="D1388" s="1">
        <v>2</v>
      </c>
      <c r="E1388" s="1">
        <v>999</v>
      </c>
      <c r="F1388" s="1">
        <v>399.6</v>
      </c>
      <c r="G1388" s="1">
        <f t="shared" si="63"/>
        <v>1598.4</v>
      </c>
      <c r="H1388" s="1">
        <v>611</v>
      </c>
      <c r="I1388" s="1">
        <f t="shared" si="64"/>
        <v>376.40000000000009</v>
      </c>
      <c r="J1388" t="str">
        <f>IF(AND(COUNTIF(Products!A:A,C1388)=1,E1388=VLOOKUP(C1388,Products!A:G,6,FALSE),H1388=VLOOKUP(C1388,Products!A:G,7,FALSE)),"OK","ERROR")</f>
        <v>OK</v>
      </c>
      <c r="K1388" t="str">
        <f t="shared" si="65"/>
        <v>OK</v>
      </c>
    </row>
    <row r="1389" spans="1:11">
      <c r="A1389" s="1" t="s">
        <v>5701</v>
      </c>
      <c r="B1389" s="1" t="s">
        <v>3201</v>
      </c>
      <c r="C1389" s="1" t="s">
        <v>1780</v>
      </c>
      <c r="D1389" s="1">
        <v>1</v>
      </c>
      <c r="E1389" s="1">
        <v>2999</v>
      </c>
      <c r="F1389" s="1">
        <v>449.85</v>
      </c>
      <c r="G1389" s="1">
        <f t="shared" si="63"/>
        <v>2549.15</v>
      </c>
      <c r="H1389" s="1">
        <v>2394</v>
      </c>
      <c r="I1389" s="1">
        <f t="shared" si="64"/>
        <v>155.15000000000009</v>
      </c>
      <c r="J1389" t="str">
        <f>IF(AND(COUNTIF(Products!A:A,C1389)=1,E1389=VLOOKUP(C1389,Products!A:G,6,FALSE),H1389=VLOOKUP(C1389,Products!A:G,7,FALSE)),"OK","ERROR")</f>
        <v>OK</v>
      </c>
      <c r="K1389" t="str">
        <f t="shared" si="65"/>
        <v>OK</v>
      </c>
    </row>
    <row r="1390" spans="1:11">
      <c r="A1390" s="1" t="s">
        <v>5702</v>
      </c>
      <c r="B1390" s="1" t="s">
        <v>3202</v>
      </c>
      <c r="C1390" s="1" t="s">
        <v>1727</v>
      </c>
      <c r="D1390" s="1">
        <v>1</v>
      </c>
      <c r="E1390" s="1">
        <v>4999</v>
      </c>
      <c r="F1390" s="1">
        <v>249.95</v>
      </c>
      <c r="G1390" s="1">
        <f t="shared" si="63"/>
        <v>4749.05</v>
      </c>
      <c r="H1390" s="1">
        <v>3765</v>
      </c>
      <c r="I1390" s="1">
        <f t="shared" si="64"/>
        <v>984.05000000000018</v>
      </c>
      <c r="J1390" t="str">
        <f>IF(AND(COUNTIF(Products!A:A,C1390)=1,E1390=VLOOKUP(C1390,Products!A:G,6,FALSE),H1390=VLOOKUP(C1390,Products!A:G,7,FALSE)),"OK","ERROR")</f>
        <v>OK</v>
      </c>
      <c r="K1390" t="str">
        <f t="shared" si="65"/>
        <v>OK</v>
      </c>
    </row>
    <row r="1391" spans="1:11">
      <c r="A1391" s="1" t="s">
        <v>5703</v>
      </c>
      <c r="B1391" s="1" t="s">
        <v>3203</v>
      </c>
      <c r="C1391" s="1" t="s">
        <v>1735</v>
      </c>
      <c r="D1391" s="1">
        <v>2</v>
      </c>
      <c r="E1391" s="1">
        <v>3999</v>
      </c>
      <c r="F1391" s="1">
        <v>0</v>
      </c>
      <c r="G1391" s="1">
        <f t="shared" si="63"/>
        <v>7998</v>
      </c>
      <c r="H1391" s="1">
        <v>2895</v>
      </c>
      <c r="I1391" s="1">
        <f t="shared" si="64"/>
        <v>2208</v>
      </c>
      <c r="J1391" t="str">
        <f>IF(AND(COUNTIF(Products!A:A,C1391)=1,E1391=VLOOKUP(C1391,Products!A:G,6,FALSE),H1391=VLOOKUP(C1391,Products!A:G,7,FALSE)),"OK","ERROR")</f>
        <v>OK</v>
      </c>
      <c r="K1391" t="str">
        <f t="shared" si="65"/>
        <v>OK</v>
      </c>
    </row>
    <row r="1392" spans="1:11">
      <c r="A1392" s="1" t="s">
        <v>5704</v>
      </c>
      <c r="B1392" s="1" t="s">
        <v>3204</v>
      </c>
      <c r="C1392" s="1" t="s">
        <v>1746</v>
      </c>
      <c r="D1392" s="1">
        <v>2</v>
      </c>
      <c r="E1392" s="1">
        <v>1999</v>
      </c>
      <c r="F1392" s="1">
        <v>999.5</v>
      </c>
      <c r="G1392" s="1">
        <f t="shared" si="63"/>
        <v>2998.5</v>
      </c>
      <c r="H1392" s="1">
        <v>1414</v>
      </c>
      <c r="I1392" s="1">
        <f t="shared" si="64"/>
        <v>170.5</v>
      </c>
      <c r="J1392" t="str">
        <f>IF(AND(COUNTIF(Products!A:A,C1392)=1,E1392=VLOOKUP(C1392,Products!A:G,6,FALSE),H1392=VLOOKUP(C1392,Products!A:G,7,FALSE)),"OK","ERROR")</f>
        <v>OK</v>
      </c>
      <c r="K1392" t="str">
        <f t="shared" si="65"/>
        <v>OK</v>
      </c>
    </row>
    <row r="1393" spans="1:11">
      <c r="A1393" s="1" t="s">
        <v>5705</v>
      </c>
      <c r="B1393" s="1" t="s">
        <v>3205</v>
      </c>
      <c r="C1393" s="1" t="s">
        <v>1670</v>
      </c>
      <c r="D1393" s="1">
        <v>2</v>
      </c>
      <c r="E1393" s="1">
        <v>599</v>
      </c>
      <c r="F1393" s="1">
        <v>119.8</v>
      </c>
      <c r="G1393" s="1">
        <f t="shared" si="63"/>
        <v>1078.2</v>
      </c>
      <c r="H1393" s="1">
        <v>426</v>
      </c>
      <c r="I1393" s="1">
        <f t="shared" si="64"/>
        <v>226.20000000000005</v>
      </c>
      <c r="J1393" t="str">
        <f>IF(AND(COUNTIF(Products!A:A,C1393)=1,E1393=VLOOKUP(C1393,Products!A:G,6,FALSE),H1393=VLOOKUP(C1393,Products!A:G,7,FALSE)),"OK","ERROR")</f>
        <v>OK</v>
      </c>
      <c r="K1393" t="str">
        <f t="shared" si="65"/>
        <v>OK</v>
      </c>
    </row>
    <row r="1394" spans="1:11">
      <c r="A1394" s="1" t="s">
        <v>5706</v>
      </c>
      <c r="B1394" s="1" t="s">
        <v>3206</v>
      </c>
      <c r="C1394" s="1" t="s">
        <v>1668</v>
      </c>
      <c r="D1394" s="1">
        <v>1</v>
      </c>
      <c r="E1394" s="1">
        <v>8999</v>
      </c>
      <c r="F1394" s="1">
        <v>1349.85</v>
      </c>
      <c r="G1394" s="1">
        <f t="shared" si="63"/>
        <v>7649.15</v>
      </c>
      <c r="H1394" s="1">
        <v>5059</v>
      </c>
      <c r="I1394" s="1">
        <f t="shared" si="64"/>
        <v>2590.1499999999996</v>
      </c>
      <c r="J1394" t="str">
        <f>IF(AND(COUNTIF(Products!A:A,C1394)=1,E1394=VLOOKUP(C1394,Products!A:G,6,FALSE),H1394=VLOOKUP(C1394,Products!A:G,7,FALSE)),"OK","ERROR")</f>
        <v>OK</v>
      </c>
      <c r="K1394" t="str">
        <f t="shared" si="65"/>
        <v>OK</v>
      </c>
    </row>
    <row r="1395" spans="1:11">
      <c r="A1395" s="1" t="s">
        <v>5707</v>
      </c>
      <c r="B1395" s="1" t="s">
        <v>3207</v>
      </c>
      <c r="C1395" s="1" t="s">
        <v>1764</v>
      </c>
      <c r="D1395" s="1">
        <v>2</v>
      </c>
      <c r="E1395" s="1">
        <v>499</v>
      </c>
      <c r="F1395" s="1">
        <v>49.9</v>
      </c>
      <c r="G1395" s="1">
        <f t="shared" si="63"/>
        <v>948.1</v>
      </c>
      <c r="H1395" s="1">
        <v>334</v>
      </c>
      <c r="I1395" s="1">
        <f t="shared" si="64"/>
        <v>280.10000000000002</v>
      </c>
      <c r="J1395" t="str">
        <f>IF(AND(COUNTIF(Products!A:A,C1395)=1,E1395=VLOOKUP(C1395,Products!A:G,6,FALSE),H1395=VLOOKUP(C1395,Products!A:G,7,FALSE)),"OK","ERROR")</f>
        <v>OK</v>
      </c>
      <c r="K1395" t="str">
        <f t="shared" si="65"/>
        <v>OK</v>
      </c>
    </row>
    <row r="1396" spans="1:11">
      <c r="A1396" s="1" t="s">
        <v>5708</v>
      </c>
      <c r="B1396" s="1" t="s">
        <v>3208</v>
      </c>
      <c r="C1396" s="1" t="s">
        <v>1736</v>
      </c>
      <c r="D1396" s="1">
        <v>1</v>
      </c>
      <c r="E1396" s="1">
        <v>2499</v>
      </c>
      <c r="F1396" s="1">
        <v>0</v>
      </c>
      <c r="G1396" s="1">
        <f t="shared" si="63"/>
        <v>2499</v>
      </c>
      <c r="H1396" s="1">
        <v>1946</v>
      </c>
      <c r="I1396" s="1">
        <f t="shared" si="64"/>
        <v>553</v>
      </c>
      <c r="J1396" t="str">
        <f>IF(AND(COUNTIF(Products!A:A,C1396)=1,E1396=VLOOKUP(C1396,Products!A:G,6,FALSE),H1396=VLOOKUP(C1396,Products!A:G,7,FALSE)),"OK","ERROR")</f>
        <v>OK</v>
      </c>
      <c r="K1396" t="str">
        <f t="shared" si="65"/>
        <v>OK</v>
      </c>
    </row>
    <row r="1397" spans="1:11">
      <c r="A1397" s="1" t="s">
        <v>5709</v>
      </c>
      <c r="B1397" s="1" t="s">
        <v>3209</v>
      </c>
      <c r="C1397" s="1" t="s">
        <v>1756</v>
      </c>
      <c r="D1397" s="1">
        <v>2</v>
      </c>
      <c r="E1397" s="1">
        <v>299</v>
      </c>
      <c r="F1397" s="1">
        <v>89.7</v>
      </c>
      <c r="G1397" s="1">
        <f t="shared" si="63"/>
        <v>508.3</v>
      </c>
      <c r="H1397" s="1">
        <v>223</v>
      </c>
      <c r="I1397" s="1">
        <f t="shared" si="64"/>
        <v>62.300000000000011</v>
      </c>
      <c r="J1397" t="str">
        <f>IF(AND(COUNTIF(Products!A:A,C1397)=1,E1397=VLOOKUP(C1397,Products!A:G,6,FALSE),H1397=VLOOKUP(C1397,Products!A:G,7,FALSE)),"OK","ERROR")</f>
        <v>OK</v>
      </c>
      <c r="K1397" t="str">
        <f t="shared" si="65"/>
        <v>OK</v>
      </c>
    </row>
    <row r="1398" spans="1:11">
      <c r="A1398" s="1" t="s">
        <v>5710</v>
      </c>
      <c r="B1398" s="1" t="s">
        <v>3210</v>
      </c>
      <c r="C1398" s="1" t="s">
        <v>1681</v>
      </c>
      <c r="D1398" s="1">
        <v>3</v>
      </c>
      <c r="E1398" s="1">
        <v>799</v>
      </c>
      <c r="F1398" s="1">
        <v>359.55</v>
      </c>
      <c r="G1398" s="1">
        <f t="shared" si="63"/>
        <v>2037.45</v>
      </c>
      <c r="H1398" s="1">
        <v>645</v>
      </c>
      <c r="I1398" s="1">
        <f t="shared" si="64"/>
        <v>102.45000000000005</v>
      </c>
      <c r="J1398" t="str">
        <f>IF(AND(COUNTIF(Products!A:A,C1398)=1,E1398=VLOOKUP(C1398,Products!A:G,6,FALSE),H1398=VLOOKUP(C1398,Products!A:G,7,FALSE)),"OK","ERROR")</f>
        <v>OK</v>
      </c>
      <c r="K1398" t="str">
        <f t="shared" si="65"/>
        <v>OK</v>
      </c>
    </row>
    <row r="1399" spans="1:11">
      <c r="A1399" s="1" t="s">
        <v>5711</v>
      </c>
      <c r="B1399" s="1" t="s">
        <v>3211</v>
      </c>
      <c r="C1399" s="1" t="s">
        <v>1699</v>
      </c>
      <c r="D1399" s="1">
        <v>4</v>
      </c>
      <c r="E1399" s="1">
        <v>999</v>
      </c>
      <c r="F1399" s="1">
        <v>599.4</v>
      </c>
      <c r="G1399" s="1">
        <f t="shared" si="63"/>
        <v>3396.6</v>
      </c>
      <c r="H1399" s="1">
        <v>693</v>
      </c>
      <c r="I1399" s="1">
        <f t="shared" si="64"/>
        <v>624.59999999999991</v>
      </c>
      <c r="J1399" t="str">
        <f>IF(AND(COUNTIF(Products!A:A,C1399)=1,E1399=VLOOKUP(C1399,Products!A:G,6,FALSE),H1399=VLOOKUP(C1399,Products!A:G,7,FALSE)),"OK","ERROR")</f>
        <v>OK</v>
      </c>
      <c r="K1399" t="str">
        <f t="shared" si="65"/>
        <v>OK</v>
      </c>
    </row>
    <row r="1400" spans="1:11">
      <c r="A1400" s="1" t="s">
        <v>5712</v>
      </c>
      <c r="B1400" s="1" t="s">
        <v>3212</v>
      </c>
      <c r="C1400" s="1" t="s">
        <v>1774</v>
      </c>
      <c r="D1400" s="1">
        <v>4</v>
      </c>
      <c r="E1400" s="1">
        <v>499</v>
      </c>
      <c r="F1400" s="1">
        <v>99.8</v>
      </c>
      <c r="G1400" s="1">
        <f t="shared" si="63"/>
        <v>1896.2</v>
      </c>
      <c r="H1400" s="1">
        <v>280</v>
      </c>
      <c r="I1400" s="1">
        <f t="shared" si="64"/>
        <v>776.2</v>
      </c>
      <c r="J1400" t="str">
        <f>IF(AND(COUNTIF(Products!A:A,C1400)=1,E1400=VLOOKUP(C1400,Products!A:G,6,FALSE),H1400=VLOOKUP(C1400,Products!A:G,7,FALSE)),"OK","ERROR")</f>
        <v>OK</v>
      </c>
      <c r="K1400" t="str">
        <f t="shared" si="65"/>
        <v>OK</v>
      </c>
    </row>
    <row r="1401" spans="1:11">
      <c r="A1401" s="1" t="s">
        <v>5713</v>
      </c>
      <c r="B1401" s="1" t="s">
        <v>3213</v>
      </c>
      <c r="C1401" s="1" t="s">
        <v>1688</v>
      </c>
      <c r="D1401" s="1">
        <v>2</v>
      </c>
      <c r="E1401" s="1">
        <v>999</v>
      </c>
      <c r="F1401" s="1">
        <v>0</v>
      </c>
      <c r="G1401" s="1">
        <f t="shared" si="63"/>
        <v>1998</v>
      </c>
      <c r="H1401" s="1">
        <v>813</v>
      </c>
      <c r="I1401" s="1">
        <f t="shared" si="64"/>
        <v>372</v>
      </c>
      <c r="J1401" t="str">
        <f>IF(AND(COUNTIF(Products!A:A,C1401)=1,E1401=VLOOKUP(C1401,Products!A:G,6,FALSE),H1401=VLOOKUP(C1401,Products!A:G,7,FALSE)),"OK","ERROR")</f>
        <v>OK</v>
      </c>
      <c r="K1401" t="str">
        <f t="shared" si="65"/>
        <v>OK</v>
      </c>
    </row>
    <row r="1402" spans="1:11">
      <c r="A1402" s="1" t="s">
        <v>5714</v>
      </c>
      <c r="B1402" s="1" t="s">
        <v>3214</v>
      </c>
      <c r="C1402" s="1" t="s">
        <v>1761</v>
      </c>
      <c r="D1402" s="1">
        <v>1</v>
      </c>
      <c r="E1402" s="1">
        <v>499</v>
      </c>
      <c r="F1402" s="1">
        <v>24.95</v>
      </c>
      <c r="G1402" s="1">
        <f t="shared" si="63"/>
        <v>474.05</v>
      </c>
      <c r="H1402" s="1">
        <v>394</v>
      </c>
      <c r="I1402" s="1">
        <f t="shared" si="64"/>
        <v>80.050000000000011</v>
      </c>
      <c r="J1402" t="str">
        <f>IF(AND(COUNTIF(Products!A:A,C1402)=1,E1402=VLOOKUP(C1402,Products!A:G,6,FALSE),H1402=VLOOKUP(C1402,Products!A:G,7,FALSE)),"OK","ERROR")</f>
        <v>OK</v>
      </c>
      <c r="K1402" t="str">
        <f t="shared" si="65"/>
        <v>OK</v>
      </c>
    </row>
    <row r="1403" spans="1:11">
      <c r="A1403" s="1" t="s">
        <v>5715</v>
      </c>
      <c r="B1403" s="1" t="s">
        <v>3215</v>
      </c>
      <c r="C1403" s="1" t="s">
        <v>1784</v>
      </c>
      <c r="D1403" s="1">
        <v>2</v>
      </c>
      <c r="E1403" s="1">
        <v>2999</v>
      </c>
      <c r="F1403" s="1">
        <v>0</v>
      </c>
      <c r="G1403" s="1">
        <f t="shared" si="63"/>
        <v>5998</v>
      </c>
      <c r="H1403" s="1">
        <v>2377</v>
      </c>
      <c r="I1403" s="1">
        <f t="shared" si="64"/>
        <v>1244</v>
      </c>
      <c r="J1403" t="str">
        <f>IF(AND(COUNTIF(Products!A:A,C1403)=1,E1403=VLOOKUP(C1403,Products!A:G,6,FALSE),H1403=VLOOKUP(C1403,Products!A:G,7,FALSE)),"OK","ERROR")</f>
        <v>OK</v>
      </c>
      <c r="K1403" t="str">
        <f t="shared" si="65"/>
        <v>OK</v>
      </c>
    </row>
    <row r="1404" spans="1:11">
      <c r="A1404" s="1" t="s">
        <v>5716</v>
      </c>
      <c r="B1404" s="1" t="s">
        <v>3216</v>
      </c>
      <c r="C1404" s="1" t="s">
        <v>1766</v>
      </c>
      <c r="D1404" s="1">
        <v>2</v>
      </c>
      <c r="E1404" s="1">
        <v>2999</v>
      </c>
      <c r="F1404" s="1">
        <v>899.7</v>
      </c>
      <c r="G1404" s="1">
        <f t="shared" si="63"/>
        <v>5098.3</v>
      </c>
      <c r="H1404" s="1">
        <v>1870</v>
      </c>
      <c r="I1404" s="1">
        <f t="shared" si="64"/>
        <v>1358.3000000000002</v>
      </c>
      <c r="J1404" t="str">
        <f>IF(AND(COUNTIF(Products!A:A,C1404)=1,E1404=VLOOKUP(C1404,Products!A:G,6,FALSE),H1404=VLOOKUP(C1404,Products!A:G,7,FALSE)),"OK","ERROR")</f>
        <v>OK</v>
      </c>
      <c r="K1404" t="str">
        <f t="shared" si="65"/>
        <v>OK</v>
      </c>
    </row>
    <row r="1405" spans="1:11">
      <c r="A1405" s="1" t="s">
        <v>5717</v>
      </c>
      <c r="B1405" s="1" t="s">
        <v>3217</v>
      </c>
      <c r="C1405" s="1" t="s">
        <v>1722</v>
      </c>
      <c r="D1405" s="1">
        <v>2</v>
      </c>
      <c r="E1405" s="1">
        <v>399</v>
      </c>
      <c r="F1405" s="1">
        <v>39.9</v>
      </c>
      <c r="G1405" s="1">
        <f t="shared" si="63"/>
        <v>758.1</v>
      </c>
      <c r="H1405" s="1">
        <v>315</v>
      </c>
      <c r="I1405" s="1">
        <f t="shared" si="64"/>
        <v>128.10000000000002</v>
      </c>
      <c r="J1405" t="str">
        <f>IF(AND(COUNTIF(Products!A:A,C1405)=1,E1405=VLOOKUP(C1405,Products!A:G,6,FALSE),H1405=VLOOKUP(C1405,Products!A:G,7,FALSE)),"OK","ERROR")</f>
        <v>OK</v>
      </c>
      <c r="K1405" t="str">
        <f t="shared" si="65"/>
        <v>OK</v>
      </c>
    </row>
    <row r="1406" spans="1:11">
      <c r="A1406" s="1" t="s">
        <v>5718</v>
      </c>
      <c r="B1406" s="1" t="s">
        <v>3218</v>
      </c>
      <c r="C1406" s="1" t="s">
        <v>1695</v>
      </c>
      <c r="D1406" s="1">
        <v>2</v>
      </c>
      <c r="E1406" s="1">
        <v>1999</v>
      </c>
      <c r="F1406" s="1">
        <v>0</v>
      </c>
      <c r="G1406" s="1">
        <f t="shared" si="63"/>
        <v>3998</v>
      </c>
      <c r="H1406" s="1">
        <v>1597</v>
      </c>
      <c r="I1406" s="1">
        <f t="shared" si="64"/>
        <v>804</v>
      </c>
      <c r="J1406" t="str">
        <f>IF(AND(COUNTIF(Products!A:A,C1406)=1,E1406=VLOOKUP(C1406,Products!A:G,6,FALSE),H1406=VLOOKUP(C1406,Products!A:G,7,FALSE)),"OK","ERROR")</f>
        <v>OK</v>
      </c>
      <c r="K1406" t="str">
        <f t="shared" si="65"/>
        <v>OK</v>
      </c>
    </row>
    <row r="1407" spans="1:11">
      <c r="A1407" s="1" t="s">
        <v>5719</v>
      </c>
      <c r="B1407" s="1" t="s">
        <v>3219</v>
      </c>
      <c r="C1407" s="1" t="s">
        <v>1794</v>
      </c>
      <c r="D1407" s="1">
        <v>2</v>
      </c>
      <c r="E1407" s="1">
        <v>299</v>
      </c>
      <c r="F1407" s="1">
        <v>0</v>
      </c>
      <c r="G1407" s="1">
        <f t="shared" si="63"/>
        <v>598</v>
      </c>
      <c r="H1407" s="1">
        <v>168</v>
      </c>
      <c r="I1407" s="1">
        <f t="shared" si="64"/>
        <v>262</v>
      </c>
      <c r="J1407" t="str">
        <f>IF(AND(COUNTIF(Products!A:A,C1407)=1,E1407=VLOOKUP(C1407,Products!A:G,6,FALSE),H1407=VLOOKUP(C1407,Products!A:G,7,FALSE)),"OK","ERROR")</f>
        <v>OK</v>
      </c>
      <c r="K1407" t="str">
        <f t="shared" si="65"/>
        <v>OK</v>
      </c>
    </row>
    <row r="1408" spans="1:11">
      <c r="A1408" s="1" t="s">
        <v>5720</v>
      </c>
      <c r="B1408" s="1" t="s">
        <v>3220</v>
      </c>
      <c r="C1408" s="1" t="s">
        <v>1731</v>
      </c>
      <c r="D1408" s="1">
        <v>4</v>
      </c>
      <c r="E1408" s="1">
        <v>1999</v>
      </c>
      <c r="F1408" s="1">
        <v>799.6</v>
      </c>
      <c r="G1408" s="1">
        <f t="shared" si="63"/>
        <v>7196.4</v>
      </c>
      <c r="H1408" s="1">
        <v>1547</v>
      </c>
      <c r="I1408" s="1">
        <f t="shared" si="64"/>
        <v>1008.3999999999996</v>
      </c>
      <c r="J1408" t="str">
        <f>IF(AND(COUNTIF(Products!A:A,C1408)=1,E1408=VLOOKUP(C1408,Products!A:G,6,FALSE),H1408=VLOOKUP(C1408,Products!A:G,7,FALSE)),"OK","ERROR")</f>
        <v>OK</v>
      </c>
      <c r="K1408" t="str">
        <f t="shared" si="65"/>
        <v>OK</v>
      </c>
    </row>
    <row r="1409" spans="1:11">
      <c r="A1409" s="1" t="s">
        <v>5721</v>
      </c>
      <c r="B1409" s="1" t="s">
        <v>3221</v>
      </c>
      <c r="C1409" s="1" t="s">
        <v>1727</v>
      </c>
      <c r="D1409" s="1">
        <v>1</v>
      </c>
      <c r="E1409" s="1">
        <v>4999</v>
      </c>
      <c r="F1409" s="1">
        <v>0</v>
      </c>
      <c r="G1409" s="1">
        <f t="shared" si="63"/>
        <v>4999</v>
      </c>
      <c r="H1409" s="1">
        <v>3765</v>
      </c>
      <c r="I1409" s="1">
        <f t="shared" si="64"/>
        <v>1234</v>
      </c>
      <c r="J1409" t="str">
        <f>IF(AND(COUNTIF(Products!A:A,C1409)=1,E1409=VLOOKUP(C1409,Products!A:G,6,FALSE),H1409=VLOOKUP(C1409,Products!A:G,7,FALSE)),"OK","ERROR")</f>
        <v>OK</v>
      </c>
      <c r="K1409" t="str">
        <f t="shared" si="65"/>
        <v>OK</v>
      </c>
    </row>
    <row r="1410" spans="1:11">
      <c r="A1410" s="1" t="s">
        <v>5722</v>
      </c>
      <c r="B1410" s="1" t="s">
        <v>3222</v>
      </c>
      <c r="C1410" s="1" t="s">
        <v>1785</v>
      </c>
      <c r="D1410" s="1">
        <v>4</v>
      </c>
      <c r="E1410" s="1">
        <v>2999</v>
      </c>
      <c r="F1410" s="1">
        <v>1199.5999999999999</v>
      </c>
      <c r="G1410" s="1">
        <f t="shared" si="63"/>
        <v>10796.4</v>
      </c>
      <c r="H1410" s="1">
        <v>2453</v>
      </c>
      <c r="I1410" s="1">
        <f t="shared" si="64"/>
        <v>984.39999999999964</v>
      </c>
      <c r="J1410" t="str">
        <f>IF(AND(COUNTIF(Products!A:A,C1410)=1,E1410=VLOOKUP(C1410,Products!A:G,6,FALSE),H1410=VLOOKUP(C1410,Products!A:G,7,FALSE)),"OK","ERROR")</f>
        <v>OK</v>
      </c>
      <c r="K1410" t="str">
        <f t="shared" si="65"/>
        <v>OK</v>
      </c>
    </row>
    <row r="1411" spans="1:11">
      <c r="A1411" s="1" t="s">
        <v>5723</v>
      </c>
      <c r="B1411" s="1" t="s">
        <v>3223</v>
      </c>
      <c r="C1411" s="1" t="s">
        <v>1701</v>
      </c>
      <c r="D1411" s="1">
        <v>1</v>
      </c>
      <c r="E1411" s="1">
        <v>1299</v>
      </c>
      <c r="F1411" s="1">
        <v>0</v>
      </c>
      <c r="G1411" s="1">
        <f t="shared" ref="G1411:G1474" si="66">IFERROR(D1411*E1411-F1411,0)</f>
        <v>1299</v>
      </c>
      <c r="H1411" s="1">
        <v>969</v>
      </c>
      <c r="I1411" s="1">
        <f t="shared" ref="I1411:I1474" si="67">G1411-(D1411*H1411)</f>
        <v>330</v>
      </c>
      <c r="J1411" t="str">
        <f>IF(AND(COUNTIF(Products!A:A,C1411)=1,E1411=VLOOKUP(C1411,Products!A:G,6,FALSE),H1411=VLOOKUP(C1411,Products!A:G,7,FALSE)),"OK","ERROR")</f>
        <v>OK</v>
      </c>
      <c r="K1411" t="str">
        <f t="shared" ref="K1411:K1474" si="68">IF(I1411=G1411-(D1411*H1411),"OK","ERROR")</f>
        <v>OK</v>
      </c>
    </row>
    <row r="1412" spans="1:11">
      <c r="A1412" s="1" t="s">
        <v>5724</v>
      </c>
      <c r="B1412" s="1" t="s">
        <v>3224</v>
      </c>
      <c r="C1412" s="1" t="s">
        <v>1700</v>
      </c>
      <c r="D1412" s="1">
        <v>1</v>
      </c>
      <c r="E1412" s="1">
        <v>8999</v>
      </c>
      <c r="F1412" s="1">
        <v>899.9</v>
      </c>
      <c r="G1412" s="1">
        <f t="shared" si="66"/>
        <v>8099.1</v>
      </c>
      <c r="H1412" s="1">
        <v>6419</v>
      </c>
      <c r="I1412" s="1">
        <f t="shared" si="67"/>
        <v>1680.1000000000004</v>
      </c>
      <c r="J1412" t="str">
        <f>IF(AND(COUNTIF(Products!A:A,C1412)=1,E1412=VLOOKUP(C1412,Products!A:G,6,FALSE),H1412=VLOOKUP(C1412,Products!A:G,7,FALSE)),"OK","ERROR")</f>
        <v>OK</v>
      </c>
      <c r="K1412" t="str">
        <f t="shared" si="68"/>
        <v>OK</v>
      </c>
    </row>
    <row r="1413" spans="1:11">
      <c r="A1413" s="1" t="s">
        <v>5725</v>
      </c>
      <c r="B1413" s="1" t="s">
        <v>3225</v>
      </c>
      <c r="C1413" s="1" t="s">
        <v>1731</v>
      </c>
      <c r="D1413" s="1">
        <v>2</v>
      </c>
      <c r="E1413" s="1">
        <v>1999</v>
      </c>
      <c r="F1413" s="1">
        <v>0</v>
      </c>
      <c r="G1413" s="1">
        <f t="shared" si="66"/>
        <v>3998</v>
      </c>
      <c r="H1413" s="1">
        <v>1547</v>
      </c>
      <c r="I1413" s="1">
        <f t="shared" si="67"/>
        <v>904</v>
      </c>
      <c r="J1413" t="str">
        <f>IF(AND(COUNTIF(Products!A:A,C1413)=1,E1413=VLOOKUP(C1413,Products!A:G,6,FALSE),H1413=VLOOKUP(C1413,Products!A:G,7,FALSE)),"OK","ERROR")</f>
        <v>OK</v>
      </c>
      <c r="K1413" t="str">
        <f t="shared" si="68"/>
        <v>OK</v>
      </c>
    </row>
    <row r="1414" spans="1:11">
      <c r="A1414" s="1" t="s">
        <v>5726</v>
      </c>
      <c r="B1414" s="1" t="s">
        <v>3226</v>
      </c>
      <c r="C1414" s="1" t="s">
        <v>1773</v>
      </c>
      <c r="D1414" s="1">
        <v>3</v>
      </c>
      <c r="E1414" s="1">
        <v>6999</v>
      </c>
      <c r="F1414" s="1">
        <v>0</v>
      </c>
      <c r="G1414" s="1">
        <f t="shared" si="66"/>
        <v>20997</v>
      </c>
      <c r="H1414" s="1">
        <v>4949</v>
      </c>
      <c r="I1414" s="1">
        <f t="shared" si="67"/>
        <v>6150</v>
      </c>
      <c r="J1414" t="str">
        <f>IF(AND(COUNTIF(Products!A:A,C1414)=1,E1414=VLOOKUP(C1414,Products!A:G,6,FALSE),H1414=VLOOKUP(C1414,Products!A:G,7,FALSE)),"OK","ERROR")</f>
        <v>OK</v>
      </c>
      <c r="K1414" t="str">
        <f t="shared" si="68"/>
        <v>OK</v>
      </c>
    </row>
    <row r="1415" spans="1:11">
      <c r="A1415" s="1" t="s">
        <v>5727</v>
      </c>
      <c r="B1415" s="1" t="s">
        <v>3227</v>
      </c>
      <c r="C1415" s="1" t="s">
        <v>1725</v>
      </c>
      <c r="D1415" s="1">
        <v>3</v>
      </c>
      <c r="E1415" s="1">
        <v>2499</v>
      </c>
      <c r="F1415" s="1">
        <v>1499.4</v>
      </c>
      <c r="G1415" s="1">
        <f t="shared" si="66"/>
        <v>5997.6</v>
      </c>
      <c r="H1415" s="1">
        <v>1833</v>
      </c>
      <c r="I1415" s="1">
        <f t="shared" si="67"/>
        <v>498.60000000000036</v>
      </c>
      <c r="J1415" t="str">
        <f>IF(AND(COUNTIF(Products!A:A,C1415)=1,E1415=VLOOKUP(C1415,Products!A:G,6,FALSE),H1415=VLOOKUP(C1415,Products!A:G,7,FALSE)),"OK","ERROR")</f>
        <v>OK</v>
      </c>
      <c r="K1415" t="str">
        <f t="shared" si="68"/>
        <v>OK</v>
      </c>
    </row>
    <row r="1416" spans="1:11">
      <c r="A1416" s="1" t="s">
        <v>5728</v>
      </c>
      <c r="B1416" s="1" t="s">
        <v>3228</v>
      </c>
      <c r="C1416" s="1" t="s">
        <v>1688</v>
      </c>
      <c r="D1416" s="1">
        <v>1</v>
      </c>
      <c r="E1416" s="1">
        <v>999</v>
      </c>
      <c r="F1416" s="1">
        <v>49.95</v>
      </c>
      <c r="G1416" s="1">
        <f t="shared" si="66"/>
        <v>949.05</v>
      </c>
      <c r="H1416" s="1">
        <v>813</v>
      </c>
      <c r="I1416" s="1">
        <f t="shared" si="67"/>
        <v>136.04999999999995</v>
      </c>
      <c r="J1416" t="str">
        <f>IF(AND(COUNTIF(Products!A:A,C1416)=1,E1416=VLOOKUP(C1416,Products!A:G,6,FALSE),H1416=VLOOKUP(C1416,Products!A:G,7,FALSE)),"OK","ERROR")</f>
        <v>OK</v>
      </c>
      <c r="K1416" t="str">
        <f t="shared" si="68"/>
        <v>OK</v>
      </c>
    </row>
    <row r="1417" spans="1:11">
      <c r="A1417" s="1" t="s">
        <v>5729</v>
      </c>
      <c r="B1417" s="1" t="s">
        <v>3229</v>
      </c>
      <c r="C1417" s="1" t="s">
        <v>1681</v>
      </c>
      <c r="D1417" s="1">
        <v>3</v>
      </c>
      <c r="E1417" s="1">
        <v>799</v>
      </c>
      <c r="F1417" s="1">
        <v>479.4</v>
      </c>
      <c r="G1417" s="1">
        <f t="shared" si="66"/>
        <v>1917.6</v>
      </c>
      <c r="H1417" s="1">
        <v>645</v>
      </c>
      <c r="I1417" s="1">
        <f t="shared" si="67"/>
        <v>-17.400000000000091</v>
      </c>
      <c r="J1417" t="str">
        <f>IF(AND(COUNTIF(Products!A:A,C1417)=1,E1417=VLOOKUP(C1417,Products!A:G,6,FALSE),H1417=VLOOKUP(C1417,Products!A:G,7,FALSE)),"OK","ERROR")</f>
        <v>OK</v>
      </c>
      <c r="K1417" t="str">
        <f t="shared" si="68"/>
        <v>OK</v>
      </c>
    </row>
    <row r="1418" spans="1:11">
      <c r="A1418" s="1" t="s">
        <v>5730</v>
      </c>
      <c r="B1418" s="1" t="s">
        <v>3230</v>
      </c>
      <c r="C1418" s="1" t="s">
        <v>1678</v>
      </c>
      <c r="D1418" s="1">
        <v>1</v>
      </c>
      <c r="E1418" s="1">
        <v>4999</v>
      </c>
      <c r="F1418" s="1">
        <v>499.9</v>
      </c>
      <c r="G1418" s="1">
        <f t="shared" si="66"/>
        <v>4499.1000000000004</v>
      </c>
      <c r="H1418" s="1">
        <v>2853</v>
      </c>
      <c r="I1418" s="1">
        <f t="shared" si="67"/>
        <v>1646.1000000000004</v>
      </c>
      <c r="J1418" t="str">
        <f>IF(AND(COUNTIF(Products!A:A,C1418)=1,E1418=VLOOKUP(C1418,Products!A:G,6,FALSE),H1418=VLOOKUP(C1418,Products!A:G,7,FALSE)),"OK","ERROR")</f>
        <v>OK</v>
      </c>
      <c r="K1418" t="str">
        <f t="shared" si="68"/>
        <v>OK</v>
      </c>
    </row>
    <row r="1419" spans="1:11">
      <c r="A1419" s="1" t="s">
        <v>5731</v>
      </c>
      <c r="B1419" s="1" t="s">
        <v>3231</v>
      </c>
      <c r="C1419" s="1" t="s">
        <v>1763</v>
      </c>
      <c r="D1419" s="1">
        <v>1</v>
      </c>
      <c r="E1419" s="1">
        <v>999</v>
      </c>
      <c r="F1419" s="1">
        <v>0</v>
      </c>
      <c r="G1419" s="1">
        <f t="shared" si="66"/>
        <v>999</v>
      </c>
      <c r="H1419" s="1">
        <v>636</v>
      </c>
      <c r="I1419" s="1">
        <f t="shared" si="67"/>
        <v>363</v>
      </c>
      <c r="J1419" t="str">
        <f>IF(AND(COUNTIF(Products!A:A,C1419)=1,E1419=VLOOKUP(C1419,Products!A:G,6,FALSE),H1419=VLOOKUP(C1419,Products!A:G,7,FALSE)),"OK","ERROR")</f>
        <v>OK</v>
      </c>
      <c r="K1419" t="str">
        <f t="shared" si="68"/>
        <v>OK</v>
      </c>
    </row>
    <row r="1420" spans="1:11">
      <c r="A1420" s="1" t="s">
        <v>5732</v>
      </c>
      <c r="B1420" s="1" t="s">
        <v>3232</v>
      </c>
      <c r="C1420" s="1" t="s">
        <v>1782</v>
      </c>
      <c r="D1420" s="1">
        <v>2</v>
      </c>
      <c r="E1420" s="1">
        <v>6999</v>
      </c>
      <c r="F1420" s="1">
        <v>3499.5</v>
      </c>
      <c r="G1420" s="1">
        <f t="shared" si="66"/>
        <v>10498.5</v>
      </c>
      <c r="H1420" s="1">
        <v>4782</v>
      </c>
      <c r="I1420" s="1">
        <f t="shared" si="67"/>
        <v>934.5</v>
      </c>
      <c r="J1420" t="str">
        <f>IF(AND(COUNTIF(Products!A:A,C1420)=1,E1420=VLOOKUP(C1420,Products!A:G,6,FALSE),H1420=VLOOKUP(C1420,Products!A:G,7,FALSE)),"OK","ERROR")</f>
        <v>OK</v>
      </c>
      <c r="K1420" t="str">
        <f t="shared" si="68"/>
        <v>OK</v>
      </c>
    </row>
    <row r="1421" spans="1:11">
      <c r="A1421" s="1" t="s">
        <v>5733</v>
      </c>
      <c r="B1421" s="1" t="s">
        <v>3233</v>
      </c>
      <c r="C1421" s="1" t="s">
        <v>1748</v>
      </c>
      <c r="D1421" s="1">
        <v>2</v>
      </c>
      <c r="E1421" s="1">
        <v>299</v>
      </c>
      <c r="F1421" s="1">
        <v>29.9</v>
      </c>
      <c r="G1421" s="1">
        <f t="shared" si="66"/>
        <v>568.1</v>
      </c>
      <c r="H1421" s="1">
        <v>170</v>
      </c>
      <c r="I1421" s="1">
        <f t="shared" si="67"/>
        <v>228.10000000000002</v>
      </c>
      <c r="J1421" t="str">
        <f>IF(AND(COUNTIF(Products!A:A,C1421)=1,E1421=VLOOKUP(C1421,Products!A:G,6,FALSE),H1421=VLOOKUP(C1421,Products!A:G,7,FALSE)),"OK","ERROR")</f>
        <v>OK</v>
      </c>
      <c r="K1421" t="str">
        <f t="shared" si="68"/>
        <v>OK</v>
      </c>
    </row>
    <row r="1422" spans="1:11">
      <c r="A1422" s="1" t="s">
        <v>5734</v>
      </c>
      <c r="B1422" s="1" t="s">
        <v>3234</v>
      </c>
      <c r="C1422" s="1" t="s">
        <v>1709</v>
      </c>
      <c r="D1422" s="1">
        <v>4</v>
      </c>
      <c r="E1422" s="1">
        <v>799</v>
      </c>
      <c r="F1422" s="1">
        <v>0</v>
      </c>
      <c r="G1422" s="1">
        <f t="shared" si="66"/>
        <v>3196</v>
      </c>
      <c r="H1422" s="1">
        <v>566</v>
      </c>
      <c r="I1422" s="1">
        <f t="shared" si="67"/>
        <v>932</v>
      </c>
      <c r="J1422" t="str">
        <f>IF(AND(COUNTIF(Products!A:A,C1422)=1,E1422=VLOOKUP(C1422,Products!A:G,6,FALSE),H1422=VLOOKUP(C1422,Products!A:G,7,FALSE)),"OK","ERROR")</f>
        <v>OK</v>
      </c>
      <c r="K1422" t="str">
        <f t="shared" si="68"/>
        <v>OK</v>
      </c>
    </row>
    <row r="1423" spans="1:11">
      <c r="A1423" s="1" t="s">
        <v>5735</v>
      </c>
      <c r="B1423" s="1" t="s">
        <v>3235</v>
      </c>
      <c r="C1423" s="1" t="s">
        <v>1743</v>
      </c>
      <c r="D1423" s="1">
        <v>2</v>
      </c>
      <c r="E1423" s="1">
        <v>299</v>
      </c>
      <c r="F1423" s="1">
        <v>59.8</v>
      </c>
      <c r="G1423" s="1">
        <f t="shared" si="66"/>
        <v>538.20000000000005</v>
      </c>
      <c r="H1423" s="1">
        <v>188</v>
      </c>
      <c r="I1423" s="1">
        <f t="shared" si="67"/>
        <v>162.20000000000005</v>
      </c>
      <c r="J1423" t="str">
        <f>IF(AND(COUNTIF(Products!A:A,C1423)=1,E1423=VLOOKUP(C1423,Products!A:G,6,FALSE),H1423=VLOOKUP(C1423,Products!A:G,7,FALSE)),"OK","ERROR")</f>
        <v>OK</v>
      </c>
      <c r="K1423" t="str">
        <f t="shared" si="68"/>
        <v>OK</v>
      </c>
    </row>
    <row r="1424" spans="1:11">
      <c r="A1424" s="1" t="s">
        <v>5736</v>
      </c>
      <c r="B1424" s="1" t="s">
        <v>3236</v>
      </c>
      <c r="C1424" s="1" t="s">
        <v>1702</v>
      </c>
      <c r="D1424" s="1">
        <v>1</v>
      </c>
      <c r="E1424" s="1">
        <v>4999</v>
      </c>
      <c r="F1424" s="1">
        <v>749.85</v>
      </c>
      <c r="G1424" s="1">
        <f t="shared" si="66"/>
        <v>4249.1499999999996</v>
      </c>
      <c r="H1424" s="1">
        <v>3572</v>
      </c>
      <c r="I1424" s="1">
        <f t="shared" si="67"/>
        <v>677.14999999999964</v>
      </c>
      <c r="J1424" t="str">
        <f>IF(AND(COUNTIF(Products!A:A,C1424)=1,E1424=VLOOKUP(C1424,Products!A:G,6,FALSE),H1424=VLOOKUP(C1424,Products!A:G,7,FALSE)),"OK","ERROR")</f>
        <v>OK</v>
      </c>
      <c r="K1424" t="str">
        <f t="shared" si="68"/>
        <v>OK</v>
      </c>
    </row>
    <row r="1425" spans="1:11">
      <c r="A1425" s="1" t="s">
        <v>5737</v>
      </c>
      <c r="B1425" s="1" t="s">
        <v>3237</v>
      </c>
      <c r="C1425" s="1" t="s">
        <v>1758</v>
      </c>
      <c r="D1425" s="1">
        <v>1</v>
      </c>
      <c r="E1425" s="1">
        <v>2499</v>
      </c>
      <c r="F1425" s="1">
        <v>0</v>
      </c>
      <c r="G1425" s="1">
        <f t="shared" si="66"/>
        <v>2499</v>
      </c>
      <c r="H1425" s="1">
        <v>1632</v>
      </c>
      <c r="I1425" s="1">
        <f t="shared" si="67"/>
        <v>867</v>
      </c>
      <c r="J1425" t="str">
        <f>IF(AND(COUNTIF(Products!A:A,C1425)=1,E1425=VLOOKUP(C1425,Products!A:G,6,FALSE),H1425=VLOOKUP(C1425,Products!A:G,7,FALSE)),"OK","ERROR")</f>
        <v>OK</v>
      </c>
      <c r="K1425" t="str">
        <f t="shared" si="68"/>
        <v>OK</v>
      </c>
    </row>
    <row r="1426" spans="1:11">
      <c r="A1426" s="1" t="s">
        <v>5738</v>
      </c>
      <c r="B1426" s="1" t="s">
        <v>3238</v>
      </c>
      <c r="C1426" s="1" t="s">
        <v>1768</v>
      </c>
      <c r="D1426" s="1">
        <v>2</v>
      </c>
      <c r="E1426" s="1">
        <v>399</v>
      </c>
      <c r="F1426" s="1">
        <v>39.9</v>
      </c>
      <c r="G1426" s="1">
        <f t="shared" si="66"/>
        <v>758.1</v>
      </c>
      <c r="H1426" s="1">
        <v>322</v>
      </c>
      <c r="I1426" s="1">
        <f t="shared" si="67"/>
        <v>114.10000000000002</v>
      </c>
      <c r="J1426" t="str">
        <f>IF(AND(COUNTIF(Products!A:A,C1426)=1,E1426=VLOOKUP(C1426,Products!A:G,6,FALSE),H1426=VLOOKUP(C1426,Products!A:G,7,FALSE)),"OK","ERROR")</f>
        <v>OK</v>
      </c>
      <c r="K1426" t="str">
        <f t="shared" si="68"/>
        <v>OK</v>
      </c>
    </row>
    <row r="1427" spans="1:11">
      <c r="A1427" s="1" t="s">
        <v>5739</v>
      </c>
      <c r="B1427" s="1" t="s">
        <v>3239</v>
      </c>
      <c r="C1427" s="1" t="s">
        <v>1761</v>
      </c>
      <c r="D1427" s="1">
        <v>4</v>
      </c>
      <c r="E1427" s="1">
        <v>499</v>
      </c>
      <c r="F1427" s="1">
        <v>199.6</v>
      </c>
      <c r="G1427" s="1">
        <f t="shared" si="66"/>
        <v>1796.4</v>
      </c>
      <c r="H1427" s="1">
        <v>394</v>
      </c>
      <c r="I1427" s="1">
        <f t="shared" si="67"/>
        <v>220.40000000000009</v>
      </c>
      <c r="J1427" t="str">
        <f>IF(AND(COUNTIF(Products!A:A,C1427)=1,E1427=VLOOKUP(C1427,Products!A:G,6,FALSE),H1427=VLOOKUP(C1427,Products!A:G,7,FALSE)),"OK","ERROR")</f>
        <v>OK</v>
      </c>
      <c r="K1427" t="str">
        <f t="shared" si="68"/>
        <v>OK</v>
      </c>
    </row>
    <row r="1428" spans="1:11">
      <c r="A1428" s="1" t="s">
        <v>5740</v>
      </c>
      <c r="B1428" s="1" t="s">
        <v>3240</v>
      </c>
      <c r="C1428" s="1" t="s">
        <v>1747</v>
      </c>
      <c r="D1428" s="1">
        <v>2</v>
      </c>
      <c r="E1428" s="1">
        <v>999</v>
      </c>
      <c r="F1428" s="1">
        <v>99.9</v>
      </c>
      <c r="G1428" s="1">
        <f t="shared" si="66"/>
        <v>1898.1</v>
      </c>
      <c r="H1428" s="1">
        <v>744</v>
      </c>
      <c r="I1428" s="1">
        <f t="shared" si="67"/>
        <v>410.09999999999991</v>
      </c>
      <c r="J1428" t="str">
        <f>IF(AND(COUNTIF(Products!A:A,C1428)=1,E1428=VLOOKUP(C1428,Products!A:G,6,FALSE),H1428=VLOOKUP(C1428,Products!A:G,7,FALSE)),"OK","ERROR")</f>
        <v>OK</v>
      </c>
      <c r="K1428" t="str">
        <f t="shared" si="68"/>
        <v>OK</v>
      </c>
    </row>
    <row r="1429" spans="1:11">
      <c r="A1429" s="1" t="s">
        <v>5741</v>
      </c>
      <c r="B1429" s="1" t="s">
        <v>3241</v>
      </c>
      <c r="C1429" s="1" t="s">
        <v>1678</v>
      </c>
      <c r="D1429" s="1">
        <v>2</v>
      </c>
      <c r="E1429" s="1">
        <v>4999</v>
      </c>
      <c r="F1429" s="1">
        <v>0</v>
      </c>
      <c r="G1429" s="1">
        <f t="shared" si="66"/>
        <v>9998</v>
      </c>
      <c r="H1429" s="1">
        <v>2853</v>
      </c>
      <c r="I1429" s="1">
        <f t="shared" si="67"/>
        <v>4292</v>
      </c>
      <c r="J1429" t="str">
        <f>IF(AND(COUNTIF(Products!A:A,C1429)=1,E1429=VLOOKUP(C1429,Products!A:G,6,FALSE),H1429=VLOOKUP(C1429,Products!A:G,7,FALSE)),"OK","ERROR")</f>
        <v>OK</v>
      </c>
      <c r="K1429" t="str">
        <f t="shared" si="68"/>
        <v>OK</v>
      </c>
    </row>
    <row r="1430" spans="1:11">
      <c r="A1430" s="1" t="s">
        <v>5742</v>
      </c>
      <c r="B1430" s="1" t="s">
        <v>3242</v>
      </c>
      <c r="C1430" s="1" t="s">
        <v>1790</v>
      </c>
      <c r="D1430" s="1">
        <v>4</v>
      </c>
      <c r="E1430" s="1">
        <v>999</v>
      </c>
      <c r="F1430" s="1">
        <v>399.6</v>
      </c>
      <c r="G1430" s="1">
        <f t="shared" si="66"/>
        <v>3596.4</v>
      </c>
      <c r="H1430" s="1">
        <v>629</v>
      </c>
      <c r="I1430" s="1">
        <f t="shared" si="67"/>
        <v>1080.4000000000001</v>
      </c>
      <c r="J1430" t="str">
        <f>IF(AND(COUNTIF(Products!A:A,C1430)=1,E1430=VLOOKUP(C1430,Products!A:G,6,FALSE),H1430=VLOOKUP(C1430,Products!A:G,7,FALSE)),"OK","ERROR")</f>
        <v>OK</v>
      </c>
      <c r="K1430" t="str">
        <f t="shared" si="68"/>
        <v>OK</v>
      </c>
    </row>
    <row r="1431" spans="1:11">
      <c r="A1431" s="1" t="s">
        <v>5743</v>
      </c>
      <c r="B1431" s="1" t="s">
        <v>3243</v>
      </c>
      <c r="C1431" s="1" t="s">
        <v>1722</v>
      </c>
      <c r="D1431" s="1">
        <v>1</v>
      </c>
      <c r="E1431" s="1">
        <v>399</v>
      </c>
      <c r="F1431" s="1">
        <v>59.85</v>
      </c>
      <c r="G1431" s="1">
        <f t="shared" si="66"/>
        <v>339.15</v>
      </c>
      <c r="H1431" s="1">
        <v>315</v>
      </c>
      <c r="I1431" s="1">
        <f t="shared" si="67"/>
        <v>24.149999999999977</v>
      </c>
      <c r="J1431" t="str">
        <f>IF(AND(COUNTIF(Products!A:A,C1431)=1,E1431=VLOOKUP(C1431,Products!A:G,6,FALSE),H1431=VLOOKUP(C1431,Products!A:G,7,FALSE)),"OK","ERROR")</f>
        <v>OK</v>
      </c>
      <c r="K1431" t="str">
        <f t="shared" si="68"/>
        <v>OK</v>
      </c>
    </row>
    <row r="1432" spans="1:11">
      <c r="A1432" s="1" t="s">
        <v>5744</v>
      </c>
      <c r="B1432" s="1" t="s">
        <v>3244</v>
      </c>
      <c r="C1432" s="1" t="s">
        <v>1798</v>
      </c>
      <c r="D1432" s="1">
        <v>1</v>
      </c>
      <c r="E1432" s="1">
        <v>1299</v>
      </c>
      <c r="F1432" s="1">
        <v>0</v>
      </c>
      <c r="G1432" s="1">
        <f t="shared" si="66"/>
        <v>1299</v>
      </c>
      <c r="H1432" s="1">
        <v>1025</v>
      </c>
      <c r="I1432" s="1">
        <f t="shared" si="67"/>
        <v>274</v>
      </c>
      <c r="J1432" t="str">
        <f>IF(AND(COUNTIF(Products!A:A,C1432)=1,E1432=VLOOKUP(C1432,Products!A:G,6,FALSE),H1432=VLOOKUP(C1432,Products!A:G,7,FALSE)),"OK","ERROR")</f>
        <v>OK</v>
      </c>
      <c r="K1432" t="str">
        <f t="shared" si="68"/>
        <v>OK</v>
      </c>
    </row>
    <row r="1433" spans="1:11">
      <c r="A1433" s="1" t="s">
        <v>5745</v>
      </c>
      <c r="B1433" s="1" t="s">
        <v>3245</v>
      </c>
      <c r="C1433" s="1" t="s">
        <v>1736</v>
      </c>
      <c r="D1433" s="1">
        <v>2</v>
      </c>
      <c r="E1433" s="1">
        <v>2499</v>
      </c>
      <c r="F1433" s="1">
        <v>749.7</v>
      </c>
      <c r="G1433" s="1">
        <f t="shared" si="66"/>
        <v>4248.3</v>
      </c>
      <c r="H1433" s="1">
        <v>1946</v>
      </c>
      <c r="I1433" s="1">
        <f t="shared" si="67"/>
        <v>356.30000000000018</v>
      </c>
      <c r="J1433" t="str">
        <f>IF(AND(COUNTIF(Products!A:A,C1433)=1,E1433=VLOOKUP(C1433,Products!A:G,6,FALSE),H1433=VLOOKUP(C1433,Products!A:G,7,FALSE)),"OK","ERROR")</f>
        <v>OK</v>
      </c>
      <c r="K1433" t="str">
        <f t="shared" si="68"/>
        <v>OK</v>
      </c>
    </row>
    <row r="1434" spans="1:11">
      <c r="A1434" s="1" t="s">
        <v>5746</v>
      </c>
      <c r="B1434" s="1" t="s">
        <v>3246</v>
      </c>
      <c r="C1434" s="1" t="s">
        <v>1764</v>
      </c>
      <c r="D1434" s="1">
        <v>1</v>
      </c>
      <c r="E1434" s="1">
        <v>499</v>
      </c>
      <c r="F1434" s="1">
        <v>124.75</v>
      </c>
      <c r="G1434" s="1">
        <f t="shared" si="66"/>
        <v>374.25</v>
      </c>
      <c r="H1434" s="1">
        <v>334</v>
      </c>
      <c r="I1434" s="1">
        <f t="shared" si="67"/>
        <v>40.25</v>
      </c>
      <c r="J1434" t="str">
        <f>IF(AND(COUNTIF(Products!A:A,C1434)=1,E1434=VLOOKUP(C1434,Products!A:G,6,FALSE),H1434=VLOOKUP(C1434,Products!A:G,7,FALSE)),"OK","ERROR")</f>
        <v>OK</v>
      </c>
      <c r="K1434" t="str">
        <f t="shared" si="68"/>
        <v>OK</v>
      </c>
    </row>
    <row r="1435" spans="1:11">
      <c r="A1435" s="1" t="s">
        <v>5747</v>
      </c>
      <c r="B1435" s="1" t="s">
        <v>3247</v>
      </c>
      <c r="C1435" s="1" t="s">
        <v>1790</v>
      </c>
      <c r="D1435" s="1">
        <v>1</v>
      </c>
      <c r="E1435" s="1">
        <v>999</v>
      </c>
      <c r="F1435" s="1">
        <v>49.95</v>
      </c>
      <c r="G1435" s="1">
        <f t="shared" si="66"/>
        <v>949.05</v>
      </c>
      <c r="H1435" s="1">
        <v>629</v>
      </c>
      <c r="I1435" s="1">
        <f t="shared" si="67"/>
        <v>320.04999999999995</v>
      </c>
      <c r="J1435" t="str">
        <f>IF(AND(COUNTIF(Products!A:A,C1435)=1,E1435=VLOOKUP(C1435,Products!A:G,6,FALSE),H1435=VLOOKUP(C1435,Products!A:G,7,FALSE)),"OK","ERROR")</f>
        <v>OK</v>
      </c>
      <c r="K1435" t="str">
        <f t="shared" si="68"/>
        <v>OK</v>
      </c>
    </row>
    <row r="1436" spans="1:11">
      <c r="A1436" s="1" t="s">
        <v>5748</v>
      </c>
      <c r="B1436" s="1" t="s">
        <v>3248</v>
      </c>
      <c r="C1436" s="1" t="s">
        <v>1721</v>
      </c>
      <c r="D1436" s="1">
        <v>4</v>
      </c>
      <c r="E1436" s="1">
        <v>799</v>
      </c>
      <c r="F1436" s="1">
        <v>0</v>
      </c>
      <c r="G1436" s="1">
        <f t="shared" si="66"/>
        <v>3196</v>
      </c>
      <c r="H1436" s="1">
        <v>639</v>
      </c>
      <c r="I1436" s="1">
        <f t="shared" si="67"/>
        <v>640</v>
      </c>
      <c r="J1436" t="str">
        <f>IF(AND(COUNTIF(Products!A:A,C1436)=1,E1436=VLOOKUP(C1436,Products!A:G,6,FALSE),H1436=VLOOKUP(C1436,Products!A:G,7,FALSE)),"OK","ERROR")</f>
        <v>OK</v>
      </c>
      <c r="K1436" t="str">
        <f t="shared" si="68"/>
        <v>OK</v>
      </c>
    </row>
    <row r="1437" spans="1:11">
      <c r="A1437" s="1" t="s">
        <v>5749</v>
      </c>
      <c r="B1437" s="1" t="s">
        <v>3249</v>
      </c>
      <c r="C1437" s="1" t="s">
        <v>1745</v>
      </c>
      <c r="D1437" s="1">
        <v>2</v>
      </c>
      <c r="E1437" s="1">
        <v>599</v>
      </c>
      <c r="F1437" s="1">
        <v>0</v>
      </c>
      <c r="G1437" s="1">
        <f t="shared" si="66"/>
        <v>1198</v>
      </c>
      <c r="H1437" s="1">
        <v>464</v>
      </c>
      <c r="I1437" s="1">
        <f t="shared" si="67"/>
        <v>270</v>
      </c>
      <c r="J1437" t="str">
        <f>IF(AND(COUNTIF(Products!A:A,C1437)=1,E1437=VLOOKUP(C1437,Products!A:G,6,FALSE),H1437=VLOOKUP(C1437,Products!A:G,7,FALSE)),"OK","ERROR")</f>
        <v>OK</v>
      </c>
      <c r="K1437" t="str">
        <f t="shared" si="68"/>
        <v>OK</v>
      </c>
    </row>
    <row r="1438" spans="1:11">
      <c r="A1438" s="1" t="s">
        <v>5750</v>
      </c>
      <c r="B1438" s="1" t="s">
        <v>3250</v>
      </c>
      <c r="C1438" s="1" t="s">
        <v>1733</v>
      </c>
      <c r="D1438" s="1">
        <v>2</v>
      </c>
      <c r="E1438" s="1">
        <v>799</v>
      </c>
      <c r="F1438" s="1">
        <v>79.900000000000006</v>
      </c>
      <c r="G1438" s="1">
        <f t="shared" si="66"/>
        <v>1518.1</v>
      </c>
      <c r="H1438" s="1">
        <v>538</v>
      </c>
      <c r="I1438" s="1">
        <f t="shared" si="67"/>
        <v>442.09999999999991</v>
      </c>
      <c r="J1438" t="str">
        <f>IF(AND(COUNTIF(Products!A:A,C1438)=1,E1438=VLOOKUP(C1438,Products!A:G,6,FALSE),H1438=VLOOKUP(C1438,Products!A:G,7,FALSE)),"OK","ERROR")</f>
        <v>OK</v>
      </c>
      <c r="K1438" t="str">
        <f t="shared" si="68"/>
        <v>OK</v>
      </c>
    </row>
    <row r="1439" spans="1:11">
      <c r="A1439" s="1" t="s">
        <v>5751</v>
      </c>
      <c r="B1439" s="1" t="s">
        <v>3251</v>
      </c>
      <c r="C1439" s="1" t="s">
        <v>1710</v>
      </c>
      <c r="D1439" s="1">
        <v>4</v>
      </c>
      <c r="E1439" s="1">
        <v>3999</v>
      </c>
      <c r="F1439" s="1">
        <v>0</v>
      </c>
      <c r="G1439" s="1">
        <f t="shared" si="66"/>
        <v>15996</v>
      </c>
      <c r="H1439" s="1">
        <v>3007</v>
      </c>
      <c r="I1439" s="1">
        <f t="shared" si="67"/>
        <v>3968</v>
      </c>
      <c r="J1439" t="str">
        <f>IF(AND(COUNTIF(Products!A:A,C1439)=1,E1439=VLOOKUP(C1439,Products!A:G,6,FALSE),H1439=VLOOKUP(C1439,Products!A:G,7,FALSE)),"OK","ERROR")</f>
        <v>OK</v>
      </c>
      <c r="K1439" t="str">
        <f t="shared" si="68"/>
        <v>OK</v>
      </c>
    </row>
    <row r="1440" spans="1:11">
      <c r="A1440" s="1" t="s">
        <v>5752</v>
      </c>
      <c r="B1440" s="1" t="s">
        <v>3252</v>
      </c>
      <c r="C1440" s="1" t="s">
        <v>1737</v>
      </c>
      <c r="D1440" s="1">
        <v>1</v>
      </c>
      <c r="E1440" s="1">
        <v>499</v>
      </c>
      <c r="F1440" s="1">
        <v>0</v>
      </c>
      <c r="G1440" s="1">
        <f t="shared" si="66"/>
        <v>499</v>
      </c>
      <c r="H1440" s="1">
        <v>320</v>
      </c>
      <c r="I1440" s="1">
        <f t="shared" si="67"/>
        <v>179</v>
      </c>
      <c r="J1440" t="str">
        <f>IF(AND(COUNTIF(Products!A:A,C1440)=1,E1440=VLOOKUP(C1440,Products!A:G,6,FALSE),H1440=VLOOKUP(C1440,Products!A:G,7,FALSE)),"OK","ERROR")</f>
        <v>OK</v>
      </c>
      <c r="K1440" t="str">
        <f t="shared" si="68"/>
        <v>OK</v>
      </c>
    </row>
    <row r="1441" spans="1:11">
      <c r="A1441" s="1" t="s">
        <v>5753</v>
      </c>
      <c r="B1441" s="1" t="s">
        <v>3253</v>
      </c>
      <c r="C1441" s="1" t="s">
        <v>1757</v>
      </c>
      <c r="D1441" s="1">
        <v>1</v>
      </c>
      <c r="E1441" s="1">
        <v>999</v>
      </c>
      <c r="F1441" s="1">
        <v>0</v>
      </c>
      <c r="G1441" s="1">
        <f t="shared" si="66"/>
        <v>999</v>
      </c>
      <c r="H1441" s="1">
        <v>611</v>
      </c>
      <c r="I1441" s="1">
        <f t="shared" si="67"/>
        <v>388</v>
      </c>
      <c r="J1441" t="str">
        <f>IF(AND(COUNTIF(Products!A:A,C1441)=1,E1441=VLOOKUP(C1441,Products!A:G,6,FALSE),H1441=VLOOKUP(C1441,Products!A:G,7,FALSE)),"OK","ERROR")</f>
        <v>OK</v>
      </c>
      <c r="K1441" t="str">
        <f t="shared" si="68"/>
        <v>OK</v>
      </c>
    </row>
    <row r="1442" spans="1:11">
      <c r="A1442" s="1" t="s">
        <v>5754</v>
      </c>
      <c r="B1442" s="1" t="s">
        <v>3254</v>
      </c>
      <c r="C1442" s="1" t="s">
        <v>1757</v>
      </c>
      <c r="D1442" s="1">
        <v>1</v>
      </c>
      <c r="E1442" s="1">
        <v>999</v>
      </c>
      <c r="F1442" s="1">
        <v>0</v>
      </c>
      <c r="G1442" s="1">
        <f t="shared" si="66"/>
        <v>999</v>
      </c>
      <c r="H1442" s="1">
        <v>611</v>
      </c>
      <c r="I1442" s="1">
        <f t="shared" si="67"/>
        <v>388</v>
      </c>
      <c r="J1442" t="str">
        <f>IF(AND(COUNTIF(Products!A:A,C1442)=1,E1442=VLOOKUP(C1442,Products!A:G,6,FALSE),H1442=VLOOKUP(C1442,Products!A:G,7,FALSE)),"OK","ERROR")</f>
        <v>OK</v>
      </c>
      <c r="K1442" t="str">
        <f t="shared" si="68"/>
        <v>OK</v>
      </c>
    </row>
    <row r="1443" spans="1:11">
      <c r="A1443" s="1" t="s">
        <v>5755</v>
      </c>
      <c r="B1443" s="1" t="s">
        <v>3255</v>
      </c>
      <c r="C1443" s="1" t="s">
        <v>1742</v>
      </c>
      <c r="D1443" s="1">
        <v>4</v>
      </c>
      <c r="E1443" s="1">
        <v>299</v>
      </c>
      <c r="F1443" s="1">
        <v>0</v>
      </c>
      <c r="G1443" s="1">
        <f t="shared" si="66"/>
        <v>1196</v>
      </c>
      <c r="H1443" s="1">
        <v>188</v>
      </c>
      <c r="I1443" s="1">
        <f t="shared" si="67"/>
        <v>444</v>
      </c>
      <c r="J1443" t="str">
        <f>IF(AND(COUNTIF(Products!A:A,C1443)=1,E1443=VLOOKUP(C1443,Products!A:G,6,FALSE),H1443=VLOOKUP(C1443,Products!A:G,7,FALSE)),"OK","ERROR")</f>
        <v>OK</v>
      </c>
      <c r="K1443" t="str">
        <f t="shared" si="68"/>
        <v>OK</v>
      </c>
    </row>
    <row r="1444" spans="1:11">
      <c r="A1444" s="1" t="s">
        <v>5756</v>
      </c>
      <c r="B1444" s="1" t="s">
        <v>3256</v>
      </c>
      <c r="C1444" s="1" t="s">
        <v>1756</v>
      </c>
      <c r="D1444" s="1">
        <v>1</v>
      </c>
      <c r="E1444" s="1">
        <v>299</v>
      </c>
      <c r="F1444" s="1">
        <v>44.85</v>
      </c>
      <c r="G1444" s="1">
        <f t="shared" si="66"/>
        <v>254.15</v>
      </c>
      <c r="H1444" s="1">
        <v>223</v>
      </c>
      <c r="I1444" s="1">
        <f t="shared" si="67"/>
        <v>31.150000000000006</v>
      </c>
      <c r="J1444" t="str">
        <f>IF(AND(COUNTIF(Products!A:A,C1444)=1,E1444=VLOOKUP(C1444,Products!A:G,6,FALSE),H1444=VLOOKUP(C1444,Products!A:G,7,FALSE)),"OK","ERROR")</f>
        <v>OK</v>
      </c>
      <c r="K1444" t="str">
        <f t="shared" si="68"/>
        <v>OK</v>
      </c>
    </row>
    <row r="1445" spans="1:11">
      <c r="A1445" s="1" t="s">
        <v>5757</v>
      </c>
      <c r="B1445" s="1" t="s">
        <v>3257</v>
      </c>
      <c r="C1445" s="1" t="s">
        <v>1745</v>
      </c>
      <c r="D1445" s="1">
        <v>3</v>
      </c>
      <c r="E1445" s="1">
        <v>599</v>
      </c>
      <c r="F1445" s="1">
        <v>89.85</v>
      </c>
      <c r="G1445" s="1">
        <f t="shared" si="66"/>
        <v>1707.15</v>
      </c>
      <c r="H1445" s="1">
        <v>464</v>
      </c>
      <c r="I1445" s="1">
        <f t="shared" si="67"/>
        <v>315.15000000000009</v>
      </c>
      <c r="J1445" t="str">
        <f>IF(AND(COUNTIF(Products!A:A,C1445)=1,E1445=VLOOKUP(C1445,Products!A:G,6,FALSE),H1445=VLOOKUP(C1445,Products!A:G,7,FALSE)),"OK","ERROR")</f>
        <v>OK</v>
      </c>
      <c r="K1445" t="str">
        <f t="shared" si="68"/>
        <v>OK</v>
      </c>
    </row>
    <row r="1446" spans="1:11">
      <c r="A1446" s="1" t="s">
        <v>5758</v>
      </c>
      <c r="B1446" s="1" t="s">
        <v>3258</v>
      </c>
      <c r="C1446" s="1" t="s">
        <v>1670</v>
      </c>
      <c r="D1446" s="1">
        <v>3</v>
      </c>
      <c r="E1446" s="1">
        <v>599</v>
      </c>
      <c r="F1446" s="1">
        <v>0</v>
      </c>
      <c r="G1446" s="1">
        <f t="shared" si="66"/>
        <v>1797</v>
      </c>
      <c r="H1446" s="1">
        <v>426</v>
      </c>
      <c r="I1446" s="1">
        <f t="shared" si="67"/>
        <v>519</v>
      </c>
      <c r="J1446" t="str">
        <f>IF(AND(COUNTIF(Products!A:A,C1446)=1,E1446=VLOOKUP(C1446,Products!A:G,6,FALSE),H1446=VLOOKUP(C1446,Products!A:G,7,FALSE)),"OK","ERROR")</f>
        <v>OK</v>
      </c>
      <c r="K1446" t="str">
        <f t="shared" si="68"/>
        <v>OK</v>
      </c>
    </row>
    <row r="1447" spans="1:11">
      <c r="A1447" s="1" t="s">
        <v>5759</v>
      </c>
      <c r="B1447" s="1" t="s">
        <v>3259</v>
      </c>
      <c r="C1447" s="1" t="s">
        <v>1732</v>
      </c>
      <c r="D1447" s="1">
        <v>2</v>
      </c>
      <c r="E1447" s="1">
        <v>1599</v>
      </c>
      <c r="F1447" s="1">
        <v>319.8</v>
      </c>
      <c r="G1447" s="1">
        <f t="shared" si="66"/>
        <v>2878.2</v>
      </c>
      <c r="H1447" s="1">
        <v>1138</v>
      </c>
      <c r="I1447" s="1">
        <f t="shared" si="67"/>
        <v>602.19999999999982</v>
      </c>
      <c r="J1447" t="str">
        <f>IF(AND(COUNTIF(Products!A:A,C1447)=1,E1447=VLOOKUP(C1447,Products!A:G,6,FALSE),H1447=VLOOKUP(C1447,Products!A:G,7,FALSE)),"OK","ERROR")</f>
        <v>OK</v>
      </c>
      <c r="K1447" t="str">
        <f t="shared" si="68"/>
        <v>OK</v>
      </c>
    </row>
    <row r="1448" spans="1:11">
      <c r="A1448" s="1" t="s">
        <v>5760</v>
      </c>
      <c r="B1448" s="1" t="s">
        <v>3260</v>
      </c>
      <c r="C1448" s="1" t="s">
        <v>1736</v>
      </c>
      <c r="D1448" s="1">
        <v>1</v>
      </c>
      <c r="E1448" s="1">
        <v>2499</v>
      </c>
      <c r="F1448" s="1">
        <v>124.95</v>
      </c>
      <c r="G1448" s="1">
        <f t="shared" si="66"/>
        <v>2374.0500000000002</v>
      </c>
      <c r="H1448" s="1">
        <v>1946</v>
      </c>
      <c r="I1448" s="1">
        <f t="shared" si="67"/>
        <v>428.05000000000018</v>
      </c>
      <c r="J1448" t="str">
        <f>IF(AND(COUNTIF(Products!A:A,C1448)=1,E1448=VLOOKUP(C1448,Products!A:G,6,FALSE),H1448=VLOOKUP(C1448,Products!A:G,7,FALSE)),"OK","ERROR")</f>
        <v>OK</v>
      </c>
      <c r="K1448" t="str">
        <f t="shared" si="68"/>
        <v>OK</v>
      </c>
    </row>
    <row r="1449" spans="1:11">
      <c r="A1449" s="1" t="s">
        <v>5761</v>
      </c>
      <c r="B1449" s="1" t="s">
        <v>3261</v>
      </c>
      <c r="C1449" s="1" t="s">
        <v>1745</v>
      </c>
      <c r="D1449" s="1">
        <v>1</v>
      </c>
      <c r="E1449" s="1">
        <v>599</v>
      </c>
      <c r="F1449" s="1">
        <v>0</v>
      </c>
      <c r="G1449" s="1">
        <f t="shared" si="66"/>
        <v>599</v>
      </c>
      <c r="H1449" s="1">
        <v>464</v>
      </c>
      <c r="I1449" s="1">
        <f t="shared" si="67"/>
        <v>135</v>
      </c>
      <c r="J1449" t="str">
        <f>IF(AND(COUNTIF(Products!A:A,C1449)=1,E1449=VLOOKUP(C1449,Products!A:G,6,FALSE),H1449=VLOOKUP(C1449,Products!A:G,7,FALSE)),"OK","ERROR")</f>
        <v>OK</v>
      </c>
      <c r="K1449" t="str">
        <f t="shared" si="68"/>
        <v>OK</v>
      </c>
    </row>
    <row r="1450" spans="1:11">
      <c r="A1450" s="1" t="s">
        <v>5762</v>
      </c>
      <c r="B1450" s="1" t="s">
        <v>3262</v>
      </c>
      <c r="C1450" s="1" t="s">
        <v>1784</v>
      </c>
      <c r="D1450" s="1">
        <v>1</v>
      </c>
      <c r="E1450" s="1">
        <v>2999</v>
      </c>
      <c r="F1450" s="1">
        <v>299.89999999999998</v>
      </c>
      <c r="G1450" s="1">
        <f t="shared" si="66"/>
        <v>2699.1</v>
      </c>
      <c r="H1450" s="1">
        <v>2377</v>
      </c>
      <c r="I1450" s="1">
        <f t="shared" si="67"/>
        <v>322.09999999999991</v>
      </c>
      <c r="J1450" t="str">
        <f>IF(AND(COUNTIF(Products!A:A,C1450)=1,E1450=VLOOKUP(C1450,Products!A:G,6,FALSE),H1450=VLOOKUP(C1450,Products!A:G,7,FALSE)),"OK","ERROR")</f>
        <v>OK</v>
      </c>
      <c r="K1450" t="str">
        <f t="shared" si="68"/>
        <v>OK</v>
      </c>
    </row>
    <row r="1451" spans="1:11">
      <c r="A1451" s="1" t="s">
        <v>5763</v>
      </c>
      <c r="B1451" s="1" t="s">
        <v>3263</v>
      </c>
      <c r="C1451" s="1" t="s">
        <v>1726</v>
      </c>
      <c r="D1451" s="1">
        <v>2</v>
      </c>
      <c r="E1451" s="1">
        <v>599</v>
      </c>
      <c r="F1451" s="1">
        <v>59.9</v>
      </c>
      <c r="G1451" s="1">
        <f t="shared" si="66"/>
        <v>1138.0999999999999</v>
      </c>
      <c r="H1451" s="1">
        <v>358</v>
      </c>
      <c r="I1451" s="1">
        <f t="shared" si="67"/>
        <v>422.09999999999991</v>
      </c>
      <c r="J1451" t="str">
        <f>IF(AND(COUNTIF(Products!A:A,C1451)=1,E1451=VLOOKUP(C1451,Products!A:G,6,FALSE),H1451=VLOOKUP(C1451,Products!A:G,7,FALSE)),"OK","ERROR")</f>
        <v>OK</v>
      </c>
      <c r="K1451" t="str">
        <f t="shared" si="68"/>
        <v>OK</v>
      </c>
    </row>
    <row r="1452" spans="1:11">
      <c r="A1452" s="1" t="s">
        <v>5764</v>
      </c>
      <c r="B1452" s="1" t="s">
        <v>3264</v>
      </c>
      <c r="C1452" s="1" t="s">
        <v>1794</v>
      </c>
      <c r="D1452" s="1">
        <v>4</v>
      </c>
      <c r="E1452" s="1">
        <v>299</v>
      </c>
      <c r="F1452" s="1">
        <v>0</v>
      </c>
      <c r="G1452" s="1">
        <f t="shared" si="66"/>
        <v>1196</v>
      </c>
      <c r="H1452" s="1">
        <v>168</v>
      </c>
      <c r="I1452" s="1">
        <f t="shared" si="67"/>
        <v>524</v>
      </c>
      <c r="J1452" t="str">
        <f>IF(AND(COUNTIF(Products!A:A,C1452)=1,E1452=VLOOKUP(C1452,Products!A:G,6,FALSE),H1452=VLOOKUP(C1452,Products!A:G,7,FALSE)),"OK","ERROR")</f>
        <v>OK</v>
      </c>
      <c r="K1452" t="str">
        <f t="shared" si="68"/>
        <v>OK</v>
      </c>
    </row>
    <row r="1453" spans="1:11">
      <c r="A1453" s="1" t="s">
        <v>5765</v>
      </c>
      <c r="B1453" s="1" t="s">
        <v>3265</v>
      </c>
      <c r="C1453" s="1" t="s">
        <v>1751</v>
      </c>
      <c r="D1453" s="1">
        <v>4</v>
      </c>
      <c r="E1453" s="1">
        <v>1599</v>
      </c>
      <c r="F1453" s="1">
        <v>0</v>
      </c>
      <c r="G1453" s="1">
        <f t="shared" si="66"/>
        <v>6396</v>
      </c>
      <c r="H1453" s="1">
        <v>1023</v>
      </c>
      <c r="I1453" s="1">
        <f t="shared" si="67"/>
        <v>2304</v>
      </c>
      <c r="J1453" t="str">
        <f>IF(AND(COUNTIF(Products!A:A,C1453)=1,E1453=VLOOKUP(C1453,Products!A:G,6,FALSE),H1453=VLOOKUP(C1453,Products!A:G,7,FALSE)),"OK","ERROR")</f>
        <v>OK</v>
      </c>
      <c r="K1453" t="str">
        <f t="shared" si="68"/>
        <v>OK</v>
      </c>
    </row>
    <row r="1454" spans="1:11">
      <c r="A1454" s="1" t="s">
        <v>5766</v>
      </c>
      <c r="B1454" s="1" t="s">
        <v>3266</v>
      </c>
      <c r="C1454" s="1" t="s">
        <v>1787</v>
      </c>
      <c r="D1454" s="1">
        <v>4</v>
      </c>
      <c r="E1454" s="1">
        <v>8999</v>
      </c>
      <c r="F1454" s="1">
        <v>1799.8</v>
      </c>
      <c r="G1454" s="1">
        <f t="shared" si="66"/>
        <v>34196.199999999997</v>
      </c>
      <c r="H1454" s="1">
        <v>5811</v>
      </c>
      <c r="I1454" s="1">
        <f t="shared" si="67"/>
        <v>10952.199999999997</v>
      </c>
      <c r="J1454" t="str">
        <f>IF(AND(COUNTIF(Products!A:A,C1454)=1,E1454=VLOOKUP(C1454,Products!A:G,6,FALSE),H1454=VLOOKUP(C1454,Products!A:G,7,FALSE)),"OK","ERROR")</f>
        <v>OK</v>
      </c>
      <c r="K1454" t="str">
        <f t="shared" si="68"/>
        <v>OK</v>
      </c>
    </row>
    <row r="1455" spans="1:11">
      <c r="A1455" s="1" t="s">
        <v>5767</v>
      </c>
      <c r="B1455" s="1" t="s">
        <v>3267</v>
      </c>
      <c r="C1455" s="1" t="s">
        <v>1768</v>
      </c>
      <c r="D1455" s="1">
        <v>1</v>
      </c>
      <c r="E1455" s="1">
        <v>399</v>
      </c>
      <c r="F1455" s="1">
        <v>19.95</v>
      </c>
      <c r="G1455" s="1">
        <f t="shared" si="66"/>
        <v>379.05</v>
      </c>
      <c r="H1455" s="1">
        <v>322</v>
      </c>
      <c r="I1455" s="1">
        <f t="shared" si="67"/>
        <v>57.050000000000011</v>
      </c>
      <c r="J1455" t="str">
        <f>IF(AND(COUNTIF(Products!A:A,C1455)=1,E1455=VLOOKUP(C1455,Products!A:G,6,FALSE),H1455=VLOOKUP(C1455,Products!A:G,7,FALSE)),"OK","ERROR")</f>
        <v>OK</v>
      </c>
      <c r="K1455" t="str">
        <f t="shared" si="68"/>
        <v>OK</v>
      </c>
    </row>
    <row r="1456" spans="1:11">
      <c r="A1456" s="1" t="s">
        <v>5768</v>
      </c>
      <c r="B1456" s="1" t="s">
        <v>3268</v>
      </c>
      <c r="C1456" s="1" t="s">
        <v>1711</v>
      </c>
      <c r="D1456" s="1">
        <v>1</v>
      </c>
      <c r="E1456" s="1">
        <v>1599</v>
      </c>
      <c r="F1456" s="1">
        <v>319.8</v>
      </c>
      <c r="G1456" s="1">
        <f t="shared" si="66"/>
        <v>1279.2</v>
      </c>
      <c r="H1456" s="1">
        <v>1180</v>
      </c>
      <c r="I1456" s="1">
        <f t="shared" si="67"/>
        <v>99.200000000000045</v>
      </c>
      <c r="J1456" t="str">
        <f>IF(AND(COUNTIF(Products!A:A,C1456)=1,E1456=VLOOKUP(C1456,Products!A:G,6,FALSE),H1456=VLOOKUP(C1456,Products!A:G,7,FALSE)),"OK","ERROR")</f>
        <v>OK</v>
      </c>
      <c r="K1456" t="str">
        <f t="shared" si="68"/>
        <v>OK</v>
      </c>
    </row>
    <row r="1457" spans="1:11">
      <c r="A1457" s="1" t="s">
        <v>5769</v>
      </c>
      <c r="B1457" s="1" t="s">
        <v>3269</v>
      </c>
      <c r="C1457" s="1" t="s">
        <v>1705</v>
      </c>
      <c r="D1457" s="1">
        <v>1</v>
      </c>
      <c r="E1457" s="1">
        <v>299</v>
      </c>
      <c r="F1457" s="1">
        <v>44.85</v>
      </c>
      <c r="G1457" s="1">
        <f t="shared" si="66"/>
        <v>254.15</v>
      </c>
      <c r="H1457" s="1">
        <v>206</v>
      </c>
      <c r="I1457" s="1">
        <f t="shared" si="67"/>
        <v>48.150000000000006</v>
      </c>
      <c r="J1457" t="str">
        <f>IF(AND(COUNTIF(Products!A:A,C1457)=1,E1457=VLOOKUP(C1457,Products!A:G,6,FALSE),H1457=VLOOKUP(C1457,Products!A:G,7,FALSE)),"OK","ERROR")</f>
        <v>OK</v>
      </c>
      <c r="K1457" t="str">
        <f t="shared" si="68"/>
        <v>OK</v>
      </c>
    </row>
    <row r="1458" spans="1:11">
      <c r="A1458" s="1" t="s">
        <v>5770</v>
      </c>
      <c r="B1458" s="1" t="s">
        <v>3270</v>
      </c>
      <c r="C1458" s="1" t="s">
        <v>1711</v>
      </c>
      <c r="D1458" s="1">
        <v>1</v>
      </c>
      <c r="E1458" s="1">
        <v>1599</v>
      </c>
      <c r="F1458" s="1">
        <v>79.95</v>
      </c>
      <c r="G1458" s="1">
        <f t="shared" si="66"/>
        <v>1519.05</v>
      </c>
      <c r="H1458" s="1">
        <v>1180</v>
      </c>
      <c r="I1458" s="1">
        <f t="shared" si="67"/>
        <v>339.04999999999995</v>
      </c>
      <c r="J1458" t="str">
        <f>IF(AND(COUNTIF(Products!A:A,C1458)=1,E1458=VLOOKUP(C1458,Products!A:G,6,FALSE),H1458=VLOOKUP(C1458,Products!A:G,7,FALSE)),"OK","ERROR")</f>
        <v>OK</v>
      </c>
      <c r="K1458" t="str">
        <f t="shared" si="68"/>
        <v>OK</v>
      </c>
    </row>
    <row r="1459" spans="1:11">
      <c r="A1459" s="1" t="s">
        <v>5771</v>
      </c>
      <c r="B1459" s="1" t="s">
        <v>3271</v>
      </c>
      <c r="C1459" s="1" t="s">
        <v>1707</v>
      </c>
      <c r="D1459" s="1">
        <v>1</v>
      </c>
      <c r="E1459" s="1">
        <v>2499</v>
      </c>
      <c r="F1459" s="1">
        <v>249.9</v>
      </c>
      <c r="G1459" s="1">
        <f t="shared" si="66"/>
        <v>2249.1</v>
      </c>
      <c r="H1459" s="1">
        <v>1584</v>
      </c>
      <c r="I1459" s="1">
        <f t="shared" si="67"/>
        <v>665.09999999999991</v>
      </c>
      <c r="J1459" t="str">
        <f>IF(AND(COUNTIF(Products!A:A,C1459)=1,E1459=VLOOKUP(C1459,Products!A:G,6,FALSE),H1459=VLOOKUP(C1459,Products!A:G,7,FALSE)),"OK","ERROR")</f>
        <v>OK</v>
      </c>
      <c r="K1459" t="str">
        <f t="shared" si="68"/>
        <v>OK</v>
      </c>
    </row>
    <row r="1460" spans="1:11">
      <c r="A1460" s="1" t="s">
        <v>5772</v>
      </c>
      <c r="B1460" s="1" t="s">
        <v>3272</v>
      </c>
      <c r="C1460" s="1" t="s">
        <v>1666</v>
      </c>
      <c r="D1460" s="1">
        <v>1</v>
      </c>
      <c r="E1460" s="1">
        <v>399</v>
      </c>
      <c r="F1460" s="1">
        <v>19.95</v>
      </c>
      <c r="G1460" s="1">
        <f t="shared" si="66"/>
        <v>379.05</v>
      </c>
      <c r="H1460" s="1">
        <v>307</v>
      </c>
      <c r="I1460" s="1">
        <f t="shared" si="67"/>
        <v>72.050000000000011</v>
      </c>
      <c r="J1460" t="str">
        <f>IF(AND(COUNTIF(Products!A:A,C1460)=1,E1460=VLOOKUP(C1460,Products!A:G,6,FALSE),H1460=VLOOKUP(C1460,Products!A:G,7,FALSE)),"OK","ERROR")</f>
        <v>OK</v>
      </c>
      <c r="K1460" t="str">
        <f t="shared" si="68"/>
        <v>OK</v>
      </c>
    </row>
    <row r="1461" spans="1:11">
      <c r="A1461" s="1" t="s">
        <v>5773</v>
      </c>
      <c r="B1461" s="1" t="s">
        <v>3273</v>
      </c>
      <c r="C1461" s="1" t="s">
        <v>1772</v>
      </c>
      <c r="D1461" s="1">
        <v>2</v>
      </c>
      <c r="E1461" s="1">
        <v>1999</v>
      </c>
      <c r="F1461" s="1">
        <v>0</v>
      </c>
      <c r="G1461" s="1">
        <f t="shared" si="66"/>
        <v>3998</v>
      </c>
      <c r="H1461" s="1">
        <v>1506</v>
      </c>
      <c r="I1461" s="1">
        <f t="shared" si="67"/>
        <v>986</v>
      </c>
      <c r="J1461" t="str">
        <f>IF(AND(COUNTIF(Products!A:A,C1461)=1,E1461=VLOOKUP(C1461,Products!A:G,6,FALSE),H1461=VLOOKUP(C1461,Products!A:G,7,FALSE)),"OK","ERROR")</f>
        <v>OK</v>
      </c>
      <c r="K1461" t="str">
        <f t="shared" si="68"/>
        <v>OK</v>
      </c>
    </row>
    <row r="1462" spans="1:11">
      <c r="A1462" s="1" t="s">
        <v>5774</v>
      </c>
      <c r="B1462" s="1" t="s">
        <v>3274</v>
      </c>
      <c r="C1462" s="1" t="s">
        <v>1782</v>
      </c>
      <c r="D1462" s="1">
        <v>1</v>
      </c>
      <c r="E1462" s="1">
        <v>6999</v>
      </c>
      <c r="F1462" s="1">
        <v>349.95</v>
      </c>
      <c r="G1462" s="1">
        <f t="shared" si="66"/>
        <v>6649.05</v>
      </c>
      <c r="H1462" s="1">
        <v>4782</v>
      </c>
      <c r="I1462" s="1">
        <f t="shared" si="67"/>
        <v>1867.0500000000002</v>
      </c>
      <c r="J1462" t="str">
        <f>IF(AND(COUNTIF(Products!A:A,C1462)=1,E1462=VLOOKUP(C1462,Products!A:G,6,FALSE),H1462=VLOOKUP(C1462,Products!A:G,7,FALSE)),"OK","ERROR")</f>
        <v>OK</v>
      </c>
      <c r="K1462" t="str">
        <f t="shared" si="68"/>
        <v>OK</v>
      </c>
    </row>
    <row r="1463" spans="1:11">
      <c r="A1463" s="1" t="s">
        <v>5775</v>
      </c>
      <c r="B1463" s="1" t="s">
        <v>3275</v>
      </c>
      <c r="C1463" s="1" t="s">
        <v>1747</v>
      </c>
      <c r="D1463" s="1">
        <v>1</v>
      </c>
      <c r="E1463" s="1">
        <v>999</v>
      </c>
      <c r="F1463" s="1">
        <v>49.95</v>
      </c>
      <c r="G1463" s="1">
        <f t="shared" si="66"/>
        <v>949.05</v>
      </c>
      <c r="H1463" s="1">
        <v>744</v>
      </c>
      <c r="I1463" s="1">
        <f t="shared" si="67"/>
        <v>205.04999999999995</v>
      </c>
      <c r="J1463" t="str">
        <f>IF(AND(COUNTIF(Products!A:A,C1463)=1,E1463=VLOOKUP(C1463,Products!A:G,6,FALSE),H1463=VLOOKUP(C1463,Products!A:G,7,FALSE)),"OK","ERROR")</f>
        <v>OK</v>
      </c>
      <c r="K1463" t="str">
        <f t="shared" si="68"/>
        <v>OK</v>
      </c>
    </row>
    <row r="1464" spans="1:11">
      <c r="A1464" s="1" t="s">
        <v>5776</v>
      </c>
      <c r="B1464" s="1" t="s">
        <v>3276</v>
      </c>
      <c r="C1464" s="1" t="s">
        <v>1746</v>
      </c>
      <c r="D1464" s="1">
        <v>2</v>
      </c>
      <c r="E1464" s="1">
        <v>1999</v>
      </c>
      <c r="F1464" s="1">
        <v>599.70000000000005</v>
      </c>
      <c r="G1464" s="1">
        <f t="shared" si="66"/>
        <v>3398.3</v>
      </c>
      <c r="H1464" s="1">
        <v>1414</v>
      </c>
      <c r="I1464" s="1">
        <f t="shared" si="67"/>
        <v>570.30000000000018</v>
      </c>
      <c r="J1464" t="str">
        <f>IF(AND(COUNTIF(Products!A:A,C1464)=1,E1464=VLOOKUP(C1464,Products!A:G,6,FALSE),H1464=VLOOKUP(C1464,Products!A:G,7,FALSE)),"OK","ERROR")</f>
        <v>OK</v>
      </c>
      <c r="K1464" t="str">
        <f t="shared" si="68"/>
        <v>OK</v>
      </c>
    </row>
    <row r="1465" spans="1:11">
      <c r="A1465" s="1" t="s">
        <v>5777</v>
      </c>
      <c r="B1465" s="1" t="s">
        <v>3277</v>
      </c>
      <c r="C1465" s="1" t="s">
        <v>1794</v>
      </c>
      <c r="D1465" s="1">
        <v>2</v>
      </c>
      <c r="E1465" s="1">
        <v>299</v>
      </c>
      <c r="F1465" s="1">
        <v>59.8</v>
      </c>
      <c r="G1465" s="1">
        <f t="shared" si="66"/>
        <v>538.20000000000005</v>
      </c>
      <c r="H1465" s="1">
        <v>168</v>
      </c>
      <c r="I1465" s="1">
        <f t="shared" si="67"/>
        <v>202.20000000000005</v>
      </c>
      <c r="J1465" t="str">
        <f>IF(AND(COUNTIF(Products!A:A,C1465)=1,E1465=VLOOKUP(C1465,Products!A:G,6,FALSE),H1465=VLOOKUP(C1465,Products!A:G,7,FALSE)),"OK","ERROR")</f>
        <v>OK</v>
      </c>
      <c r="K1465" t="str">
        <f t="shared" si="68"/>
        <v>OK</v>
      </c>
    </row>
    <row r="1466" spans="1:11">
      <c r="A1466" s="1" t="s">
        <v>5778</v>
      </c>
      <c r="B1466" s="1" t="s">
        <v>3278</v>
      </c>
      <c r="C1466" s="1" t="s">
        <v>1673</v>
      </c>
      <c r="D1466" s="1">
        <v>1</v>
      </c>
      <c r="E1466" s="1">
        <v>399</v>
      </c>
      <c r="F1466" s="1">
        <v>19.95</v>
      </c>
      <c r="G1466" s="1">
        <f t="shared" si="66"/>
        <v>379.05</v>
      </c>
      <c r="H1466" s="1">
        <v>221</v>
      </c>
      <c r="I1466" s="1">
        <f t="shared" si="67"/>
        <v>158.05000000000001</v>
      </c>
      <c r="J1466" t="str">
        <f>IF(AND(COUNTIF(Products!A:A,C1466)=1,E1466=VLOOKUP(C1466,Products!A:G,6,FALSE),H1466=VLOOKUP(C1466,Products!A:G,7,FALSE)),"OK","ERROR")</f>
        <v>OK</v>
      </c>
      <c r="K1466" t="str">
        <f t="shared" si="68"/>
        <v>OK</v>
      </c>
    </row>
    <row r="1467" spans="1:11">
      <c r="A1467" s="1" t="s">
        <v>5779</v>
      </c>
      <c r="B1467" s="1" t="s">
        <v>3279</v>
      </c>
      <c r="C1467" s="1" t="s">
        <v>1721</v>
      </c>
      <c r="D1467" s="1">
        <v>1</v>
      </c>
      <c r="E1467" s="1">
        <v>799</v>
      </c>
      <c r="F1467" s="1">
        <v>0</v>
      </c>
      <c r="G1467" s="1">
        <f t="shared" si="66"/>
        <v>799</v>
      </c>
      <c r="H1467" s="1">
        <v>639</v>
      </c>
      <c r="I1467" s="1">
        <f t="shared" si="67"/>
        <v>160</v>
      </c>
      <c r="J1467" t="str">
        <f>IF(AND(COUNTIF(Products!A:A,C1467)=1,E1467=VLOOKUP(C1467,Products!A:G,6,FALSE),H1467=VLOOKUP(C1467,Products!A:G,7,FALSE)),"OK","ERROR")</f>
        <v>OK</v>
      </c>
      <c r="K1467" t="str">
        <f t="shared" si="68"/>
        <v>OK</v>
      </c>
    </row>
    <row r="1468" spans="1:11">
      <c r="A1468" s="1" t="s">
        <v>5780</v>
      </c>
      <c r="B1468" s="1" t="s">
        <v>3280</v>
      </c>
      <c r="C1468" s="1" t="s">
        <v>1693</v>
      </c>
      <c r="D1468" s="1">
        <v>4</v>
      </c>
      <c r="E1468" s="1">
        <v>499</v>
      </c>
      <c r="F1468" s="1">
        <v>299.39999999999998</v>
      </c>
      <c r="G1468" s="1">
        <f t="shared" si="66"/>
        <v>1696.6</v>
      </c>
      <c r="H1468" s="1">
        <v>391</v>
      </c>
      <c r="I1468" s="1">
        <f t="shared" si="67"/>
        <v>132.59999999999991</v>
      </c>
      <c r="J1468" t="str">
        <f>IF(AND(COUNTIF(Products!A:A,C1468)=1,E1468=VLOOKUP(C1468,Products!A:G,6,FALSE),H1468=VLOOKUP(C1468,Products!A:G,7,FALSE)),"OK","ERROR")</f>
        <v>OK</v>
      </c>
      <c r="K1468" t="str">
        <f t="shared" si="68"/>
        <v>OK</v>
      </c>
    </row>
    <row r="1469" spans="1:11">
      <c r="A1469" s="1" t="s">
        <v>5781</v>
      </c>
      <c r="B1469" s="1" t="s">
        <v>3281</v>
      </c>
      <c r="C1469" s="1" t="s">
        <v>1690</v>
      </c>
      <c r="D1469" s="1">
        <v>1</v>
      </c>
      <c r="E1469" s="1">
        <v>6999</v>
      </c>
      <c r="F1469" s="1">
        <v>699.9</v>
      </c>
      <c r="G1469" s="1">
        <f t="shared" si="66"/>
        <v>6299.1</v>
      </c>
      <c r="H1469" s="1">
        <v>4046</v>
      </c>
      <c r="I1469" s="1">
        <f t="shared" si="67"/>
        <v>2253.1000000000004</v>
      </c>
      <c r="J1469" t="str">
        <f>IF(AND(COUNTIF(Products!A:A,C1469)=1,E1469=VLOOKUP(C1469,Products!A:G,6,FALSE),H1469=VLOOKUP(C1469,Products!A:G,7,FALSE)),"OK","ERROR")</f>
        <v>OK</v>
      </c>
      <c r="K1469" t="str">
        <f t="shared" si="68"/>
        <v>OK</v>
      </c>
    </row>
    <row r="1470" spans="1:11">
      <c r="A1470" s="1" t="s">
        <v>5782</v>
      </c>
      <c r="B1470" s="1" t="s">
        <v>3282</v>
      </c>
      <c r="C1470" s="1" t="s">
        <v>1700</v>
      </c>
      <c r="D1470" s="1">
        <v>2</v>
      </c>
      <c r="E1470" s="1">
        <v>8999</v>
      </c>
      <c r="F1470" s="1">
        <v>0</v>
      </c>
      <c r="G1470" s="1">
        <f t="shared" si="66"/>
        <v>17998</v>
      </c>
      <c r="H1470" s="1">
        <v>6419</v>
      </c>
      <c r="I1470" s="1">
        <f t="shared" si="67"/>
        <v>5160</v>
      </c>
      <c r="J1470" t="str">
        <f>IF(AND(COUNTIF(Products!A:A,C1470)=1,E1470=VLOOKUP(C1470,Products!A:G,6,FALSE),H1470=VLOOKUP(C1470,Products!A:G,7,FALSE)),"OK","ERROR")</f>
        <v>OK</v>
      </c>
      <c r="K1470" t="str">
        <f t="shared" si="68"/>
        <v>OK</v>
      </c>
    </row>
    <row r="1471" spans="1:11">
      <c r="A1471" s="1" t="s">
        <v>5783</v>
      </c>
      <c r="B1471" s="1" t="s">
        <v>3283</v>
      </c>
      <c r="C1471" s="1" t="s">
        <v>1783</v>
      </c>
      <c r="D1471" s="1">
        <v>3</v>
      </c>
      <c r="E1471" s="1">
        <v>799</v>
      </c>
      <c r="F1471" s="1">
        <v>0</v>
      </c>
      <c r="G1471" s="1">
        <f t="shared" si="66"/>
        <v>2397</v>
      </c>
      <c r="H1471" s="1">
        <v>560</v>
      </c>
      <c r="I1471" s="1">
        <f t="shared" si="67"/>
        <v>717</v>
      </c>
      <c r="J1471" t="str">
        <f>IF(AND(COUNTIF(Products!A:A,C1471)=1,E1471=VLOOKUP(C1471,Products!A:G,6,FALSE),H1471=VLOOKUP(C1471,Products!A:G,7,FALSE)),"OK","ERROR")</f>
        <v>OK</v>
      </c>
      <c r="K1471" t="str">
        <f t="shared" si="68"/>
        <v>OK</v>
      </c>
    </row>
    <row r="1472" spans="1:11">
      <c r="A1472" s="1" t="s">
        <v>5784</v>
      </c>
      <c r="B1472" s="1" t="s">
        <v>3284</v>
      </c>
      <c r="C1472" s="1" t="s">
        <v>1685</v>
      </c>
      <c r="D1472" s="1">
        <v>1</v>
      </c>
      <c r="E1472" s="1">
        <v>2499</v>
      </c>
      <c r="F1472" s="1">
        <v>0</v>
      </c>
      <c r="G1472" s="1">
        <f t="shared" si="66"/>
        <v>2499</v>
      </c>
      <c r="H1472" s="1">
        <v>1599</v>
      </c>
      <c r="I1472" s="1">
        <f t="shared" si="67"/>
        <v>900</v>
      </c>
      <c r="J1472" t="str">
        <f>IF(AND(COUNTIF(Products!A:A,C1472)=1,E1472=VLOOKUP(C1472,Products!A:G,6,FALSE),H1472=VLOOKUP(C1472,Products!A:G,7,FALSE)),"OK","ERROR")</f>
        <v>OK</v>
      </c>
      <c r="K1472" t="str">
        <f t="shared" si="68"/>
        <v>OK</v>
      </c>
    </row>
    <row r="1473" spans="1:11">
      <c r="A1473" s="1" t="s">
        <v>5785</v>
      </c>
      <c r="B1473" s="1" t="s">
        <v>3285</v>
      </c>
      <c r="C1473" s="1" t="s">
        <v>1794</v>
      </c>
      <c r="D1473" s="1">
        <v>4</v>
      </c>
      <c r="E1473" s="1">
        <v>299</v>
      </c>
      <c r="F1473" s="1">
        <v>0</v>
      </c>
      <c r="G1473" s="1">
        <f t="shared" si="66"/>
        <v>1196</v>
      </c>
      <c r="H1473" s="1">
        <v>168</v>
      </c>
      <c r="I1473" s="1">
        <f t="shared" si="67"/>
        <v>524</v>
      </c>
      <c r="J1473" t="str">
        <f>IF(AND(COUNTIF(Products!A:A,C1473)=1,E1473=VLOOKUP(C1473,Products!A:G,6,FALSE),H1473=VLOOKUP(C1473,Products!A:G,7,FALSE)),"OK","ERROR")</f>
        <v>OK</v>
      </c>
      <c r="K1473" t="str">
        <f t="shared" si="68"/>
        <v>OK</v>
      </c>
    </row>
    <row r="1474" spans="1:11">
      <c r="A1474" s="1" t="s">
        <v>5786</v>
      </c>
      <c r="B1474" s="1" t="s">
        <v>3286</v>
      </c>
      <c r="C1474" s="1" t="s">
        <v>1731</v>
      </c>
      <c r="D1474" s="1">
        <v>2</v>
      </c>
      <c r="E1474" s="1">
        <v>1999</v>
      </c>
      <c r="F1474" s="1">
        <v>599.70000000000005</v>
      </c>
      <c r="G1474" s="1">
        <f t="shared" si="66"/>
        <v>3398.3</v>
      </c>
      <c r="H1474" s="1">
        <v>1547</v>
      </c>
      <c r="I1474" s="1">
        <f t="shared" si="67"/>
        <v>304.30000000000018</v>
      </c>
      <c r="J1474" t="str">
        <f>IF(AND(COUNTIF(Products!A:A,C1474)=1,E1474=VLOOKUP(C1474,Products!A:G,6,FALSE),H1474=VLOOKUP(C1474,Products!A:G,7,FALSE)),"OK","ERROR")</f>
        <v>OK</v>
      </c>
      <c r="K1474" t="str">
        <f t="shared" si="68"/>
        <v>OK</v>
      </c>
    </row>
    <row r="1475" spans="1:11">
      <c r="A1475" s="1" t="s">
        <v>5787</v>
      </c>
      <c r="B1475" s="1" t="s">
        <v>3287</v>
      </c>
      <c r="C1475" s="1" t="s">
        <v>1740</v>
      </c>
      <c r="D1475" s="1">
        <v>1</v>
      </c>
      <c r="E1475" s="1">
        <v>4999</v>
      </c>
      <c r="F1475" s="1">
        <v>749.85</v>
      </c>
      <c r="G1475" s="1">
        <f t="shared" ref="G1475:G1538" si="69">IFERROR(D1475*E1475-F1475,0)</f>
        <v>4249.1499999999996</v>
      </c>
      <c r="H1475" s="1">
        <v>2912</v>
      </c>
      <c r="I1475" s="1">
        <f t="shared" ref="I1475:I1538" si="70">G1475-(D1475*H1475)</f>
        <v>1337.1499999999996</v>
      </c>
      <c r="J1475" t="str">
        <f>IF(AND(COUNTIF(Products!A:A,C1475)=1,E1475=VLOOKUP(C1475,Products!A:G,6,FALSE),H1475=VLOOKUP(C1475,Products!A:G,7,FALSE)),"OK","ERROR")</f>
        <v>OK</v>
      </c>
      <c r="K1475" t="str">
        <f t="shared" ref="K1475:K1538" si="71">IF(I1475=G1475-(D1475*H1475),"OK","ERROR")</f>
        <v>OK</v>
      </c>
    </row>
    <row r="1476" spans="1:11">
      <c r="A1476" s="1" t="s">
        <v>5788</v>
      </c>
      <c r="B1476" s="1" t="s">
        <v>3288</v>
      </c>
      <c r="C1476" s="1" t="s">
        <v>1785</v>
      </c>
      <c r="D1476" s="1">
        <v>2</v>
      </c>
      <c r="E1476" s="1">
        <v>2999</v>
      </c>
      <c r="F1476" s="1">
        <v>599.79999999999995</v>
      </c>
      <c r="G1476" s="1">
        <f t="shared" si="69"/>
        <v>5398.2</v>
      </c>
      <c r="H1476" s="1">
        <v>2453</v>
      </c>
      <c r="I1476" s="1">
        <f t="shared" si="70"/>
        <v>492.19999999999982</v>
      </c>
      <c r="J1476" t="str">
        <f>IF(AND(COUNTIF(Products!A:A,C1476)=1,E1476=VLOOKUP(C1476,Products!A:G,6,FALSE),H1476=VLOOKUP(C1476,Products!A:G,7,FALSE)),"OK","ERROR")</f>
        <v>OK</v>
      </c>
      <c r="K1476" t="str">
        <f t="shared" si="71"/>
        <v>OK</v>
      </c>
    </row>
    <row r="1477" spans="1:11">
      <c r="A1477" s="1" t="s">
        <v>5789</v>
      </c>
      <c r="B1477" s="1" t="s">
        <v>3289</v>
      </c>
      <c r="C1477" s="1" t="s">
        <v>1676</v>
      </c>
      <c r="D1477" s="1">
        <v>2</v>
      </c>
      <c r="E1477" s="1">
        <v>299</v>
      </c>
      <c r="F1477" s="1">
        <v>0</v>
      </c>
      <c r="G1477" s="1">
        <f t="shared" si="69"/>
        <v>598</v>
      </c>
      <c r="H1477" s="1">
        <v>197</v>
      </c>
      <c r="I1477" s="1">
        <f t="shared" si="70"/>
        <v>204</v>
      </c>
      <c r="J1477" t="str">
        <f>IF(AND(COUNTIF(Products!A:A,C1477)=1,E1477=VLOOKUP(C1477,Products!A:G,6,FALSE),H1477=VLOOKUP(C1477,Products!A:G,7,FALSE)),"OK","ERROR")</f>
        <v>OK</v>
      </c>
      <c r="K1477" t="str">
        <f t="shared" si="71"/>
        <v>OK</v>
      </c>
    </row>
    <row r="1478" spans="1:11">
      <c r="A1478" s="1" t="s">
        <v>5790</v>
      </c>
      <c r="B1478" s="1" t="s">
        <v>3290</v>
      </c>
      <c r="C1478" s="1" t="s">
        <v>1686</v>
      </c>
      <c r="D1478" s="1">
        <v>3</v>
      </c>
      <c r="E1478" s="1">
        <v>1299</v>
      </c>
      <c r="F1478" s="1">
        <v>779.4</v>
      </c>
      <c r="G1478" s="1">
        <f t="shared" si="69"/>
        <v>3117.6</v>
      </c>
      <c r="H1478" s="1">
        <v>881</v>
      </c>
      <c r="I1478" s="1">
        <f t="shared" si="70"/>
        <v>474.59999999999991</v>
      </c>
      <c r="J1478" t="str">
        <f>IF(AND(COUNTIF(Products!A:A,C1478)=1,E1478=VLOOKUP(C1478,Products!A:G,6,FALSE),H1478=VLOOKUP(C1478,Products!A:G,7,FALSE)),"OK","ERROR")</f>
        <v>OK</v>
      </c>
      <c r="K1478" t="str">
        <f t="shared" si="71"/>
        <v>OK</v>
      </c>
    </row>
    <row r="1479" spans="1:11">
      <c r="A1479" s="1" t="s">
        <v>5791</v>
      </c>
      <c r="B1479" s="1" t="s">
        <v>3291</v>
      </c>
      <c r="C1479" s="1" t="s">
        <v>1685</v>
      </c>
      <c r="D1479" s="1">
        <v>2</v>
      </c>
      <c r="E1479" s="1">
        <v>2499</v>
      </c>
      <c r="F1479" s="1">
        <v>0</v>
      </c>
      <c r="G1479" s="1">
        <f t="shared" si="69"/>
        <v>4998</v>
      </c>
      <c r="H1479" s="1">
        <v>1599</v>
      </c>
      <c r="I1479" s="1">
        <f t="shared" si="70"/>
        <v>1800</v>
      </c>
      <c r="J1479" t="str">
        <f>IF(AND(COUNTIF(Products!A:A,C1479)=1,E1479=VLOOKUP(C1479,Products!A:G,6,FALSE),H1479=VLOOKUP(C1479,Products!A:G,7,FALSE)),"OK","ERROR")</f>
        <v>OK</v>
      </c>
      <c r="K1479" t="str">
        <f t="shared" si="71"/>
        <v>OK</v>
      </c>
    </row>
    <row r="1480" spans="1:11">
      <c r="A1480" s="1" t="s">
        <v>5792</v>
      </c>
      <c r="B1480" s="1" t="s">
        <v>3292</v>
      </c>
      <c r="C1480" s="1" t="s">
        <v>1754</v>
      </c>
      <c r="D1480" s="1">
        <v>2</v>
      </c>
      <c r="E1480" s="1">
        <v>399</v>
      </c>
      <c r="F1480" s="1">
        <v>119.7</v>
      </c>
      <c r="G1480" s="1">
        <f t="shared" si="69"/>
        <v>678.3</v>
      </c>
      <c r="H1480" s="1">
        <v>252</v>
      </c>
      <c r="I1480" s="1">
        <f t="shared" si="70"/>
        <v>174.29999999999995</v>
      </c>
      <c r="J1480" t="str">
        <f>IF(AND(COUNTIF(Products!A:A,C1480)=1,E1480=VLOOKUP(C1480,Products!A:G,6,FALSE),H1480=VLOOKUP(C1480,Products!A:G,7,FALSE)),"OK","ERROR")</f>
        <v>OK</v>
      </c>
      <c r="K1480" t="str">
        <f t="shared" si="71"/>
        <v>OK</v>
      </c>
    </row>
    <row r="1481" spans="1:11">
      <c r="A1481" s="1" t="s">
        <v>5793</v>
      </c>
      <c r="B1481" s="1" t="s">
        <v>3293</v>
      </c>
      <c r="C1481" s="1" t="s">
        <v>1779</v>
      </c>
      <c r="D1481" s="1">
        <v>2</v>
      </c>
      <c r="E1481" s="1">
        <v>999</v>
      </c>
      <c r="F1481" s="1">
        <v>99.9</v>
      </c>
      <c r="G1481" s="1">
        <f t="shared" si="69"/>
        <v>1898.1</v>
      </c>
      <c r="H1481" s="1">
        <v>809</v>
      </c>
      <c r="I1481" s="1">
        <f t="shared" si="70"/>
        <v>280.09999999999991</v>
      </c>
      <c r="J1481" t="str">
        <f>IF(AND(COUNTIF(Products!A:A,C1481)=1,E1481=VLOOKUP(C1481,Products!A:G,6,FALSE),H1481=VLOOKUP(C1481,Products!A:G,7,FALSE)),"OK","ERROR")</f>
        <v>OK</v>
      </c>
      <c r="K1481" t="str">
        <f t="shared" si="71"/>
        <v>OK</v>
      </c>
    </row>
    <row r="1482" spans="1:11">
      <c r="A1482" s="1" t="s">
        <v>5794</v>
      </c>
      <c r="B1482" s="1" t="s">
        <v>3294</v>
      </c>
      <c r="C1482" s="1" t="s">
        <v>1793</v>
      </c>
      <c r="D1482" s="1">
        <v>2</v>
      </c>
      <c r="E1482" s="1">
        <v>299</v>
      </c>
      <c r="F1482" s="1">
        <v>29.9</v>
      </c>
      <c r="G1482" s="1">
        <f t="shared" si="69"/>
        <v>568.1</v>
      </c>
      <c r="H1482" s="1">
        <v>221</v>
      </c>
      <c r="I1482" s="1">
        <f t="shared" si="70"/>
        <v>126.10000000000002</v>
      </c>
      <c r="J1482" t="str">
        <f>IF(AND(COUNTIF(Products!A:A,C1482)=1,E1482=VLOOKUP(C1482,Products!A:G,6,FALSE),H1482=VLOOKUP(C1482,Products!A:G,7,FALSE)),"OK","ERROR")</f>
        <v>OK</v>
      </c>
      <c r="K1482" t="str">
        <f t="shared" si="71"/>
        <v>OK</v>
      </c>
    </row>
    <row r="1483" spans="1:11">
      <c r="A1483" s="1" t="s">
        <v>5795</v>
      </c>
      <c r="B1483" s="1" t="s">
        <v>3295</v>
      </c>
      <c r="C1483" s="1" t="s">
        <v>1676</v>
      </c>
      <c r="D1483" s="1">
        <v>1</v>
      </c>
      <c r="E1483" s="1">
        <v>299</v>
      </c>
      <c r="F1483" s="1">
        <v>29.9</v>
      </c>
      <c r="G1483" s="1">
        <f t="shared" si="69"/>
        <v>269.10000000000002</v>
      </c>
      <c r="H1483" s="1">
        <v>197</v>
      </c>
      <c r="I1483" s="1">
        <f t="shared" si="70"/>
        <v>72.100000000000023</v>
      </c>
      <c r="J1483" t="str">
        <f>IF(AND(COUNTIF(Products!A:A,C1483)=1,E1483=VLOOKUP(C1483,Products!A:G,6,FALSE),H1483=VLOOKUP(C1483,Products!A:G,7,FALSE)),"OK","ERROR")</f>
        <v>OK</v>
      </c>
      <c r="K1483" t="str">
        <f t="shared" si="71"/>
        <v>OK</v>
      </c>
    </row>
    <row r="1484" spans="1:11">
      <c r="A1484" s="1" t="s">
        <v>5796</v>
      </c>
      <c r="B1484" s="1" t="s">
        <v>3296</v>
      </c>
      <c r="C1484" s="1" t="s">
        <v>1683</v>
      </c>
      <c r="D1484" s="1">
        <v>1</v>
      </c>
      <c r="E1484" s="1">
        <v>999</v>
      </c>
      <c r="F1484" s="1">
        <v>99.9</v>
      </c>
      <c r="G1484" s="1">
        <f t="shared" si="69"/>
        <v>899.1</v>
      </c>
      <c r="H1484" s="1">
        <v>603</v>
      </c>
      <c r="I1484" s="1">
        <f t="shared" si="70"/>
        <v>296.10000000000002</v>
      </c>
      <c r="J1484" t="str">
        <f>IF(AND(COUNTIF(Products!A:A,C1484)=1,E1484=VLOOKUP(C1484,Products!A:G,6,FALSE),H1484=VLOOKUP(C1484,Products!A:G,7,FALSE)),"OK","ERROR")</f>
        <v>OK</v>
      </c>
      <c r="K1484" t="str">
        <f t="shared" si="71"/>
        <v>OK</v>
      </c>
    </row>
    <row r="1485" spans="1:11">
      <c r="A1485" s="1" t="s">
        <v>5797</v>
      </c>
      <c r="B1485" s="1" t="s">
        <v>3297</v>
      </c>
      <c r="C1485" s="1" t="s">
        <v>1740</v>
      </c>
      <c r="D1485" s="1">
        <v>3</v>
      </c>
      <c r="E1485" s="1">
        <v>4999</v>
      </c>
      <c r="F1485" s="1">
        <v>749.85</v>
      </c>
      <c r="G1485" s="1">
        <f t="shared" si="69"/>
        <v>14247.15</v>
      </c>
      <c r="H1485" s="1">
        <v>2912</v>
      </c>
      <c r="I1485" s="1">
        <f t="shared" si="70"/>
        <v>5511.15</v>
      </c>
      <c r="J1485" t="str">
        <f>IF(AND(COUNTIF(Products!A:A,C1485)=1,E1485=VLOOKUP(C1485,Products!A:G,6,FALSE),H1485=VLOOKUP(C1485,Products!A:G,7,FALSE)),"OK","ERROR")</f>
        <v>OK</v>
      </c>
      <c r="K1485" t="str">
        <f t="shared" si="71"/>
        <v>OK</v>
      </c>
    </row>
    <row r="1486" spans="1:11">
      <c r="A1486" s="1" t="s">
        <v>5798</v>
      </c>
      <c r="B1486" s="1" t="s">
        <v>3298</v>
      </c>
      <c r="C1486" s="1" t="s">
        <v>1763</v>
      </c>
      <c r="D1486" s="1">
        <v>3</v>
      </c>
      <c r="E1486" s="1">
        <v>999</v>
      </c>
      <c r="F1486" s="1">
        <v>0</v>
      </c>
      <c r="G1486" s="1">
        <f t="shared" si="69"/>
        <v>2997</v>
      </c>
      <c r="H1486" s="1">
        <v>636</v>
      </c>
      <c r="I1486" s="1">
        <f t="shared" si="70"/>
        <v>1089</v>
      </c>
      <c r="J1486" t="str">
        <f>IF(AND(COUNTIF(Products!A:A,C1486)=1,E1486=VLOOKUP(C1486,Products!A:G,6,FALSE),H1486=VLOOKUP(C1486,Products!A:G,7,FALSE)),"OK","ERROR")</f>
        <v>OK</v>
      </c>
      <c r="K1486" t="str">
        <f t="shared" si="71"/>
        <v>OK</v>
      </c>
    </row>
    <row r="1487" spans="1:11">
      <c r="A1487" s="1" t="s">
        <v>5799</v>
      </c>
      <c r="B1487" s="1" t="s">
        <v>3299</v>
      </c>
      <c r="C1487" s="1" t="s">
        <v>1706</v>
      </c>
      <c r="D1487" s="1">
        <v>4</v>
      </c>
      <c r="E1487" s="1">
        <v>799</v>
      </c>
      <c r="F1487" s="1">
        <v>0</v>
      </c>
      <c r="G1487" s="1">
        <f t="shared" si="69"/>
        <v>3196</v>
      </c>
      <c r="H1487" s="1">
        <v>526</v>
      </c>
      <c r="I1487" s="1">
        <f t="shared" si="70"/>
        <v>1092</v>
      </c>
      <c r="J1487" t="str">
        <f>IF(AND(COUNTIF(Products!A:A,C1487)=1,E1487=VLOOKUP(C1487,Products!A:G,6,FALSE),H1487=VLOOKUP(C1487,Products!A:G,7,FALSE)),"OK","ERROR")</f>
        <v>OK</v>
      </c>
      <c r="K1487" t="str">
        <f t="shared" si="71"/>
        <v>OK</v>
      </c>
    </row>
    <row r="1488" spans="1:11">
      <c r="A1488" s="1" t="s">
        <v>5800</v>
      </c>
      <c r="B1488" s="1" t="s">
        <v>3300</v>
      </c>
      <c r="C1488" s="1" t="s">
        <v>1746</v>
      </c>
      <c r="D1488" s="1">
        <v>4</v>
      </c>
      <c r="E1488" s="1">
        <v>1999</v>
      </c>
      <c r="F1488" s="1">
        <v>1199.4000000000001</v>
      </c>
      <c r="G1488" s="1">
        <f t="shared" si="69"/>
        <v>6796.6</v>
      </c>
      <c r="H1488" s="1">
        <v>1414</v>
      </c>
      <c r="I1488" s="1">
        <f t="shared" si="70"/>
        <v>1140.6000000000004</v>
      </c>
      <c r="J1488" t="str">
        <f>IF(AND(COUNTIF(Products!A:A,C1488)=1,E1488=VLOOKUP(C1488,Products!A:G,6,FALSE),H1488=VLOOKUP(C1488,Products!A:G,7,FALSE)),"OK","ERROR")</f>
        <v>OK</v>
      </c>
      <c r="K1488" t="str">
        <f t="shared" si="71"/>
        <v>OK</v>
      </c>
    </row>
    <row r="1489" spans="1:11">
      <c r="A1489" s="1" t="s">
        <v>5801</v>
      </c>
      <c r="B1489" s="1" t="s">
        <v>3301</v>
      </c>
      <c r="C1489" s="1" t="s">
        <v>1690</v>
      </c>
      <c r="D1489" s="1">
        <v>1</v>
      </c>
      <c r="E1489" s="1">
        <v>6999</v>
      </c>
      <c r="F1489" s="1">
        <v>349.95</v>
      </c>
      <c r="G1489" s="1">
        <f t="shared" si="69"/>
        <v>6649.05</v>
      </c>
      <c r="H1489" s="1">
        <v>4046</v>
      </c>
      <c r="I1489" s="1">
        <f t="shared" si="70"/>
        <v>2603.0500000000002</v>
      </c>
      <c r="J1489" t="str">
        <f>IF(AND(COUNTIF(Products!A:A,C1489)=1,E1489=VLOOKUP(C1489,Products!A:G,6,FALSE),H1489=VLOOKUP(C1489,Products!A:G,7,FALSE)),"OK","ERROR")</f>
        <v>OK</v>
      </c>
      <c r="K1489" t="str">
        <f t="shared" si="71"/>
        <v>OK</v>
      </c>
    </row>
    <row r="1490" spans="1:11">
      <c r="A1490" s="1" t="s">
        <v>5802</v>
      </c>
      <c r="B1490" s="1" t="s">
        <v>3302</v>
      </c>
      <c r="C1490" s="1" t="s">
        <v>1757</v>
      </c>
      <c r="D1490" s="1">
        <v>2</v>
      </c>
      <c r="E1490" s="1">
        <v>999</v>
      </c>
      <c r="F1490" s="1">
        <v>0</v>
      </c>
      <c r="G1490" s="1">
        <f t="shared" si="69"/>
        <v>1998</v>
      </c>
      <c r="H1490" s="1">
        <v>611</v>
      </c>
      <c r="I1490" s="1">
        <f t="shared" si="70"/>
        <v>776</v>
      </c>
      <c r="J1490" t="str">
        <f>IF(AND(COUNTIF(Products!A:A,C1490)=1,E1490=VLOOKUP(C1490,Products!A:G,6,FALSE),H1490=VLOOKUP(C1490,Products!A:G,7,FALSE)),"OK","ERROR")</f>
        <v>OK</v>
      </c>
      <c r="K1490" t="str">
        <f t="shared" si="71"/>
        <v>OK</v>
      </c>
    </row>
    <row r="1491" spans="1:11">
      <c r="A1491" s="1" t="s">
        <v>5803</v>
      </c>
      <c r="B1491" s="1" t="s">
        <v>3303</v>
      </c>
      <c r="C1491" s="1" t="s">
        <v>1712</v>
      </c>
      <c r="D1491" s="1">
        <v>4</v>
      </c>
      <c r="E1491" s="1">
        <v>399</v>
      </c>
      <c r="F1491" s="1">
        <v>399</v>
      </c>
      <c r="G1491" s="1">
        <f t="shared" si="69"/>
        <v>1197</v>
      </c>
      <c r="H1491" s="1">
        <v>321</v>
      </c>
      <c r="I1491" s="1">
        <f t="shared" si="70"/>
        <v>-87</v>
      </c>
      <c r="J1491" t="str">
        <f>IF(AND(COUNTIF(Products!A:A,C1491)=1,E1491=VLOOKUP(C1491,Products!A:G,6,FALSE),H1491=VLOOKUP(C1491,Products!A:G,7,FALSE)),"OK","ERROR")</f>
        <v>OK</v>
      </c>
      <c r="K1491" t="str">
        <f t="shared" si="71"/>
        <v>OK</v>
      </c>
    </row>
    <row r="1492" spans="1:11">
      <c r="A1492" s="1" t="s">
        <v>5804</v>
      </c>
      <c r="B1492" s="1" t="s">
        <v>3304</v>
      </c>
      <c r="C1492" s="1" t="s">
        <v>1778</v>
      </c>
      <c r="D1492" s="1">
        <v>2</v>
      </c>
      <c r="E1492" s="1">
        <v>499</v>
      </c>
      <c r="F1492" s="1">
        <v>49.9</v>
      </c>
      <c r="G1492" s="1">
        <f t="shared" si="69"/>
        <v>948.1</v>
      </c>
      <c r="H1492" s="1">
        <v>323</v>
      </c>
      <c r="I1492" s="1">
        <f t="shared" si="70"/>
        <v>302.10000000000002</v>
      </c>
      <c r="J1492" t="str">
        <f>IF(AND(COUNTIF(Products!A:A,C1492)=1,E1492=VLOOKUP(C1492,Products!A:G,6,FALSE),H1492=VLOOKUP(C1492,Products!A:G,7,FALSE)),"OK","ERROR")</f>
        <v>OK</v>
      </c>
      <c r="K1492" t="str">
        <f t="shared" si="71"/>
        <v>OK</v>
      </c>
    </row>
    <row r="1493" spans="1:11">
      <c r="A1493" s="1" t="s">
        <v>5805</v>
      </c>
      <c r="B1493" s="1" t="s">
        <v>3305</v>
      </c>
      <c r="C1493" s="1" t="s">
        <v>1761</v>
      </c>
      <c r="D1493" s="1">
        <v>1</v>
      </c>
      <c r="E1493" s="1">
        <v>499</v>
      </c>
      <c r="F1493" s="1">
        <v>24.95</v>
      </c>
      <c r="G1493" s="1">
        <f t="shared" si="69"/>
        <v>474.05</v>
      </c>
      <c r="H1493" s="1">
        <v>394</v>
      </c>
      <c r="I1493" s="1">
        <f t="shared" si="70"/>
        <v>80.050000000000011</v>
      </c>
      <c r="J1493" t="str">
        <f>IF(AND(COUNTIF(Products!A:A,C1493)=1,E1493=VLOOKUP(C1493,Products!A:G,6,FALSE),H1493=VLOOKUP(C1493,Products!A:G,7,FALSE)),"OK","ERROR")</f>
        <v>OK</v>
      </c>
      <c r="K1493" t="str">
        <f t="shared" si="71"/>
        <v>OK</v>
      </c>
    </row>
    <row r="1494" spans="1:11">
      <c r="A1494" s="1" t="s">
        <v>5806</v>
      </c>
      <c r="B1494" s="1" t="s">
        <v>3306</v>
      </c>
      <c r="C1494" s="1" t="s">
        <v>1737</v>
      </c>
      <c r="D1494" s="1">
        <v>1</v>
      </c>
      <c r="E1494" s="1">
        <v>499</v>
      </c>
      <c r="F1494" s="1">
        <v>74.849999999999994</v>
      </c>
      <c r="G1494" s="1">
        <f t="shared" si="69"/>
        <v>424.15</v>
      </c>
      <c r="H1494" s="1">
        <v>320</v>
      </c>
      <c r="I1494" s="1">
        <f t="shared" si="70"/>
        <v>104.14999999999998</v>
      </c>
      <c r="J1494" t="str">
        <f>IF(AND(COUNTIF(Products!A:A,C1494)=1,E1494=VLOOKUP(C1494,Products!A:G,6,FALSE),H1494=VLOOKUP(C1494,Products!A:G,7,FALSE)),"OK","ERROR")</f>
        <v>OK</v>
      </c>
      <c r="K1494" t="str">
        <f t="shared" si="71"/>
        <v>OK</v>
      </c>
    </row>
    <row r="1495" spans="1:11">
      <c r="A1495" s="1" t="s">
        <v>5807</v>
      </c>
      <c r="B1495" s="1" t="s">
        <v>3307</v>
      </c>
      <c r="C1495" s="1" t="s">
        <v>1784</v>
      </c>
      <c r="D1495" s="1">
        <v>1</v>
      </c>
      <c r="E1495" s="1">
        <v>2999</v>
      </c>
      <c r="F1495" s="1">
        <v>149.94999999999999</v>
      </c>
      <c r="G1495" s="1">
        <f t="shared" si="69"/>
        <v>2849.05</v>
      </c>
      <c r="H1495" s="1">
        <v>2377</v>
      </c>
      <c r="I1495" s="1">
        <f t="shared" si="70"/>
        <v>472.05000000000018</v>
      </c>
      <c r="J1495" t="str">
        <f>IF(AND(COUNTIF(Products!A:A,C1495)=1,E1495=VLOOKUP(C1495,Products!A:G,6,FALSE),H1495=VLOOKUP(C1495,Products!A:G,7,FALSE)),"OK","ERROR")</f>
        <v>OK</v>
      </c>
      <c r="K1495" t="str">
        <f t="shared" si="71"/>
        <v>OK</v>
      </c>
    </row>
    <row r="1496" spans="1:11">
      <c r="A1496" s="1" t="s">
        <v>5808</v>
      </c>
      <c r="B1496" s="1" t="s">
        <v>3308</v>
      </c>
      <c r="C1496" s="1" t="s">
        <v>1680</v>
      </c>
      <c r="D1496" s="1">
        <v>1</v>
      </c>
      <c r="E1496" s="1">
        <v>2499</v>
      </c>
      <c r="F1496" s="1">
        <v>374.85</v>
      </c>
      <c r="G1496" s="1">
        <f t="shared" si="69"/>
        <v>2124.15</v>
      </c>
      <c r="H1496" s="1">
        <v>2030</v>
      </c>
      <c r="I1496" s="1">
        <f t="shared" si="70"/>
        <v>94.150000000000091</v>
      </c>
      <c r="J1496" t="str">
        <f>IF(AND(COUNTIF(Products!A:A,C1496)=1,E1496=VLOOKUP(C1496,Products!A:G,6,FALSE),H1496=VLOOKUP(C1496,Products!A:G,7,FALSE)),"OK","ERROR")</f>
        <v>OK</v>
      </c>
      <c r="K1496" t="str">
        <f t="shared" si="71"/>
        <v>OK</v>
      </c>
    </row>
    <row r="1497" spans="1:11">
      <c r="A1497" s="1" t="s">
        <v>5809</v>
      </c>
      <c r="B1497" s="1" t="s">
        <v>3309</v>
      </c>
      <c r="C1497" s="1" t="s">
        <v>1728</v>
      </c>
      <c r="D1497" s="1">
        <v>1</v>
      </c>
      <c r="E1497" s="1">
        <v>4999</v>
      </c>
      <c r="F1497" s="1">
        <v>249.95</v>
      </c>
      <c r="G1497" s="1">
        <f t="shared" si="69"/>
        <v>4749.05</v>
      </c>
      <c r="H1497" s="1">
        <v>3040</v>
      </c>
      <c r="I1497" s="1">
        <f t="shared" si="70"/>
        <v>1709.0500000000002</v>
      </c>
      <c r="J1497" t="str">
        <f>IF(AND(COUNTIF(Products!A:A,C1497)=1,E1497=VLOOKUP(C1497,Products!A:G,6,FALSE),H1497=VLOOKUP(C1497,Products!A:G,7,FALSE)),"OK","ERROR")</f>
        <v>OK</v>
      </c>
      <c r="K1497" t="str">
        <f t="shared" si="71"/>
        <v>OK</v>
      </c>
    </row>
    <row r="1498" spans="1:11">
      <c r="A1498" s="1" t="s">
        <v>5810</v>
      </c>
      <c r="B1498" s="1" t="s">
        <v>3310</v>
      </c>
      <c r="C1498" s="1" t="s">
        <v>1794</v>
      </c>
      <c r="D1498" s="1">
        <v>2</v>
      </c>
      <c r="E1498" s="1">
        <v>299</v>
      </c>
      <c r="F1498" s="1">
        <v>0</v>
      </c>
      <c r="G1498" s="1">
        <f t="shared" si="69"/>
        <v>598</v>
      </c>
      <c r="H1498" s="1">
        <v>168</v>
      </c>
      <c r="I1498" s="1">
        <f t="shared" si="70"/>
        <v>262</v>
      </c>
      <c r="J1498" t="str">
        <f>IF(AND(COUNTIF(Products!A:A,C1498)=1,E1498=VLOOKUP(C1498,Products!A:G,6,FALSE),H1498=VLOOKUP(C1498,Products!A:G,7,FALSE)),"OK","ERROR")</f>
        <v>OK</v>
      </c>
      <c r="K1498" t="str">
        <f t="shared" si="71"/>
        <v>OK</v>
      </c>
    </row>
    <row r="1499" spans="1:11">
      <c r="A1499" s="1" t="s">
        <v>5811</v>
      </c>
      <c r="B1499" s="1" t="s">
        <v>3311</v>
      </c>
      <c r="C1499" s="1" t="s">
        <v>1785</v>
      </c>
      <c r="D1499" s="1">
        <v>3</v>
      </c>
      <c r="E1499" s="1">
        <v>2999</v>
      </c>
      <c r="F1499" s="1">
        <v>899.7</v>
      </c>
      <c r="G1499" s="1">
        <f t="shared" si="69"/>
        <v>8097.3</v>
      </c>
      <c r="H1499" s="1">
        <v>2453</v>
      </c>
      <c r="I1499" s="1">
        <f t="shared" si="70"/>
        <v>738.30000000000018</v>
      </c>
      <c r="J1499" t="str">
        <f>IF(AND(COUNTIF(Products!A:A,C1499)=1,E1499=VLOOKUP(C1499,Products!A:G,6,FALSE),H1499=VLOOKUP(C1499,Products!A:G,7,FALSE)),"OK","ERROR")</f>
        <v>OK</v>
      </c>
      <c r="K1499" t="str">
        <f t="shared" si="71"/>
        <v>OK</v>
      </c>
    </row>
    <row r="1500" spans="1:11">
      <c r="A1500" s="1" t="s">
        <v>5812</v>
      </c>
      <c r="B1500" s="1" t="s">
        <v>3312</v>
      </c>
      <c r="C1500" s="1" t="s">
        <v>1668</v>
      </c>
      <c r="D1500" s="1">
        <v>1</v>
      </c>
      <c r="E1500" s="1">
        <v>8999</v>
      </c>
      <c r="F1500" s="1">
        <v>0</v>
      </c>
      <c r="G1500" s="1">
        <f t="shared" si="69"/>
        <v>8999</v>
      </c>
      <c r="H1500" s="1">
        <v>5059</v>
      </c>
      <c r="I1500" s="1">
        <f t="shared" si="70"/>
        <v>3940</v>
      </c>
      <c r="J1500" t="str">
        <f>IF(AND(COUNTIF(Products!A:A,C1500)=1,E1500=VLOOKUP(C1500,Products!A:G,6,FALSE),H1500=VLOOKUP(C1500,Products!A:G,7,FALSE)),"OK","ERROR")</f>
        <v>OK</v>
      </c>
      <c r="K1500" t="str">
        <f t="shared" si="71"/>
        <v>OK</v>
      </c>
    </row>
    <row r="1501" spans="1:11">
      <c r="A1501" s="1" t="s">
        <v>5813</v>
      </c>
      <c r="B1501" s="1" t="s">
        <v>3313</v>
      </c>
      <c r="C1501" s="1" t="s">
        <v>1794</v>
      </c>
      <c r="D1501" s="1">
        <v>1</v>
      </c>
      <c r="E1501" s="1">
        <v>299</v>
      </c>
      <c r="F1501" s="1">
        <v>29.9</v>
      </c>
      <c r="G1501" s="1">
        <f t="shared" si="69"/>
        <v>269.10000000000002</v>
      </c>
      <c r="H1501" s="1">
        <v>168</v>
      </c>
      <c r="I1501" s="1">
        <f t="shared" si="70"/>
        <v>101.10000000000002</v>
      </c>
      <c r="J1501" t="str">
        <f>IF(AND(COUNTIF(Products!A:A,C1501)=1,E1501=VLOOKUP(C1501,Products!A:G,6,FALSE),H1501=VLOOKUP(C1501,Products!A:G,7,FALSE)),"OK","ERROR")</f>
        <v>OK</v>
      </c>
      <c r="K1501" t="str">
        <f t="shared" si="71"/>
        <v>OK</v>
      </c>
    </row>
    <row r="1502" spans="1:11">
      <c r="A1502" s="1" t="s">
        <v>5814</v>
      </c>
      <c r="B1502" s="1" t="s">
        <v>3314</v>
      </c>
      <c r="C1502" s="1" t="s">
        <v>1772</v>
      </c>
      <c r="D1502" s="1">
        <v>3</v>
      </c>
      <c r="E1502" s="1">
        <v>1999</v>
      </c>
      <c r="F1502" s="1">
        <v>899.55</v>
      </c>
      <c r="G1502" s="1">
        <f t="shared" si="69"/>
        <v>5097.45</v>
      </c>
      <c r="H1502" s="1">
        <v>1506</v>
      </c>
      <c r="I1502" s="1">
        <f t="shared" si="70"/>
        <v>579.44999999999982</v>
      </c>
      <c r="J1502" t="str">
        <f>IF(AND(COUNTIF(Products!A:A,C1502)=1,E1502=VLOOKUP(C1502,Products!A:G,6,FALSE),H1502=VLOOKUP(C1502,Products!A:G,7,FALSE)),"OK","ERROR")</f>
        <v>OK</v>
      </c>
      <c r="K1502" t="str">
        <f t="shared" si="71"/>
        <v>OK</v>
      </c>
    </row>
    <row r="1503" spans="1:11">
      <c r="A1503" s="1" t="s">
        <v>5815</v>
      </c>
      <c r="B1503" s="1" t="s">
        <v>3315</v>
      </c>
      <c r="C1503" s="1" t="s">
        <v>1790</v>
      </c>
      <c r="D1503" s="1">
        <v>2</v>
      </c>
      <c r="E1503" s="1">
        <v>999</v>
      </c>
      <c r="F1503" s="1">
        <v>99.9</v>
      </c>
      <c r="G1503" s="1">
        <f t="shared" si="69"/>
        <v>1898.1</v>
      </c>
      <c r="H1503" s="1">
        <v>629</v>
      </c>
      <c r="I1503" s="1">
        <f t="shared" si="70"/>
        <v>640.09999999999991</v>
      </c>
      <c r="J1503" t="str">
        <f>IF(AND(COUNTIF(Products!A:A,C1503)=1,E1503=VLOOKUP(C1503,Products!A:G,6,FALSE),H1503=VLOOKUP(C1503,Products!A:G,7,FALSE)),"OK","ERROR")</f>
        <v>OK</v>
      </c>
      <c r="K1503" t="str">
        <f t="shared" si="71"/>
        <v>OK</v>
      </c>
    </row>
    <row r="1504" spans="1:11">
      <c r="A1504" s="1" t="s">
        <v>5816</v>
      </c>
      <c r="B1504" s="1" t="s">
        <v>3316</v>
      </c>
      <c r="C1504" s="1" t="s">
        <v>1748</v>
      </c>
      <c r="D1504" s="1">
        <v>2</v>
      </c>
      <c r="E1504" s="1">
        <v>299</v>
      </c>
      <c r="F1504" s="1">
        <v>59.8</v>
      </c>
      <c r="G1504" s="1">
        <f t="shared" si="69"/>
        <v>538.20000000000005</v>
      </c>
      <c r="H1504" s="1">
        <v>170</v>
      </c>
      <c r="I1504" s="1">
        <f t="shared" si="70"/>
        <v>198.20000000000005</v>
      </c>
      <c r="J1504" t="str">
        <f>IF(AND(COUNTIF(Products!A:A,C1504)=1,E1504=VLOOKUP(C1504,Products!A:G,6,FALSE),H1504=VLOOKUP(C1504,Products!A:G,7,FALSE)),"OK","ERROR")</f>
        <v>OK</v>
      </c>
      <c r="K1504" t="str">
        <f t="shared" si="71"/>
        <v>OK</v>
      </c>
    </row>
    <row r="1505" spans="1:11">
      <c r="A1505" s="1" t="s">
        <v>5817</v>
      </c>
      <c r="B1505" s="1" t="s">
        <v>3317</v>
      </c>
      <c r="C1505" s="1" t="s">
        <v>1741</v>
      </c>
      <c r="D1505" s="1">
        <v>3</v>
      </c>
      <c r="E1505" s="1">
        <v>799</v>
      </c>
      <c r="F1505" s="1">
        <v>239.7</v>
      </c>
      <c r="G1505" s="1">
        <f t="shared" si="69"/>
        <v>2157.3000000000002</v>
      </c>
      <c r="H1505" s="1">
        <v>596</v>
      </c>
      <c r="I1505" s="1">
        <f t="shared" si="70"/>
        <v>369.30000000000018</v>
      </c>
      <c r="J1505" t="str">
        <f>IF(AND(COUNTIF(Products!A:A,C1505)=1,E1505=VLOOKUP(C1505,Products!A:G,6,FALSE),H1505=VLOOKUP(C1505,Products!A:G,7,FALSE)),"OK","ERROR")</f>
        <v>OK</v>
      </c>
      <c r="K1505" t="str">
        <f t="shared" si="71"/>
        <v>OK</v>
      </c>
    </row>
    <row r="1506" spans="1:11">
      <c r="A1506" s="1" t="s">
        <v>5818</v>
      </c>
      <c r="B1506" s="1" t="s">
        <v>3318</v>
      </c>
      <c r="C1506" s="1" t="s">
        <v>1761</v>
      </c>
      <c r="D1506" s="1">
        <v>1</v>
      </c>
      <c r="E1506" s="1">
        <v>499</v>
      </c>
      <c r="F1506" s="1">
        <v>0</v>
      </c>
      <c r="G1506" s="1">
        <f t="shared" si="69"/>
        <v>499</v>
      </c>
      <c r="H1506" s="1">
        <v>394</v>
      </c>
      <c r="I1506" s="1">
        <f t="shared" si="70"/>
        <v>105</v>
      </c>
      <c r="J1506" t="str">
        <f>IF(AND(COUNTIF(Products!A:A,C1506)=1,E1506=VLOOKUP(C1506,Products!A:G,6,FALSE),H1506=VLOOKUP(C1506,Products!A:G,7,FALSE)),"OK","ERROR")</f>
        <v>OK</v>
      </c>
      <c r="K1506" t="str">
        <f t="shared" si="71"/>
        <v>OK</v>
      </c>
    </row>
    <row r="1507" spans="1:11">
      <c r="A1507" s="1" t="s">
        <v>5819</v>
      </c>
      <c r="B1507" s="1" t="s">
        <v>3319</v>
      </c>
      <c r="C1507" s="1" t="s">
        <v>1673</v>
      </c>
      <c r="D1507" s="1">
        <v>3</v>
      </c>
      <c r="E1507" s="1">
        <v>399</v>
      </c>
      <c r="F1507" s="1">
        <v>0</v>
      </c>
      <c r="G1507" s="1">
        <f t="shared" si="69"/>
        <v>1197</v>
      </c>
      <c r="H1507" s="1">
        <v>221</v>
      </c>
      <c r="I1507" s="1">
        <f t="shared" si="70"/>
        <v>534</v>
      </c>
      <c r="J1507" t="str">
        <f>IF(AND(COUNTIF(Products!A:A,C1507)=1,E1507=VLOOKUP(C1507,Products!A:G,6,FALSE),H1507=VLOOKUP(C1507,Products!A:G,7,FALSE)),"OK","ERROR")</f>
        <v>OK</v>
      </c>
      <c r="K1507" t="str">
        <f t="shared" si="71"/>
        <v>OK</v>
      </c>
    </row>
    <row r="1508" spans="1:11">
      <c r="A1508" s="1" t="s">
        <v>5820</v>
      </c>
      <c r="B1508" s="1" t="s">
        <v>3320</v>
      </c>
      <c r="C1508" s="1" t="s">
        <v>1660</v>
      </c>
      <c r="D1508" s="1">
        <v>1</v>
      </c>
      <c r="E1508" s="1">
        <v>799</v>
      </c>
      <c r="F1508" s="1">
        <v>39.950000000000003</v>
      </c>
      <c r="G1508" s="1">
        <f t="shared" si="69"/>
        <v>759.05</v>
      </c>
      <c r="H1508" s="1">
        <v>547</v>
      </c>
      <c r="I1508" s="1">
        <f t="shared" si="70"/>
        <v>212.04999999999995</v>
      </c>
      <c r="J1508" t="str">
        <f>IF(AND(COUNTIF(Products!A:A,C1508)=1,E1508=VLOOKUP(C1508,Products!A:G,6,FALSE),H1508=VLOOKUP(C1508,Products!A:G,7,FALSE)),"OK","ERROR")</f>
        <v>OK</v>
      </c>
      <c r="K1508" t="str">
        <f t="shared" si="71"/>
        <v>OK</v>
      </c>
    </row>
    <row r="1509" spans="1:11">
      <c r="A1509" s="1" t="s">
        <v>5821</v>
      </c>
      <c r="B1509" s="1" t="s">
        <v>3321</v>
      </c>
      <c r="C1509" s="1" t="s">
        <v>1705</v>
      </c>
      <c r="D1509" s="1">
        <v>1</v>
      </c>
      <c r="E1509" s="1">
        <v>299</v>
      </c>
      <c r="F1509" s="1">
        <v>44.85</v>
      </c>
      <c r="G1509" s="1">
        <f t="shared" si="69"/>
        <v>254.15</v>
      </c>
      <c r="H1509" s="1">
        <v>206</v>
      </c>
      <c r="I1509" s="1">
        <f t="shared" si="70"/>
        <v>48.150000000000006</v>
      </c>
      <c r="J1509" t="str">
        <f>IF(AND(COUNTIF(Products!A:A,C1509)=1,E1509=VLOOKUP(C1509,Products!A:G,6,FALSE),H1509=VLOOKUP(C1509,Products!A:G,7,FALSE)),"OK","ERROR")</f>
        <v>OK</v>
      </c>
      <c r="K1509" t="str">
        <f t="shared" si="71"/>
        <v>OK</v>
      </c>
    </row>
    <row r="1510" spans="1:11">
      <c r="A1510" s="1" t="s">
        <v>5822</v>
      </c>
      <c r="B1510" s="1" t="s">
        <v>3322</v>
      </c>
      <c r="C1510" s="1" t="s">
        <v>1731</v>
      </c>
      <c r="D1510" s="1">
        <v>2</v>
      </c>
      <c r="E1510" s="1">
        <v>1999</v>
      </c>
      <c r="F1510" s="1">
        <v>0</v>
      </c>
      <c r="G1510" s="1">
        <f t="shared" si="69"/>
        <v>3998</v>
      </c>
      <c r="H1510" s="1">
        <v>1547</v>
      </c>
      <c r="I1510" s="1">
        <f t="shared" si="70"/>
        <v>904</v>
      </c>
      <c r="J1510" t="str">
        <f>IF(AND(COUNTIF(Products!A:A,C1510)=1,E1510=VLOOKUP(C1510,Products!A:G,6,FALSE),H1510=VLOOKUP(C1510,Products!A:G,7,FALSE)),"OK","ERROR")</f>
        <v>OK</v>
      </c>
      <c r="K1510" t="str">
        <f t="shared" si="71"/>
        <v>OK</v>
      </c>
    </row>
    <row r="1511" spans="1:11">
      <c r="A1511" s="1" t="s">
        <v>5823</v>
      </c>
      <c r="B1511" s="1" t="s">
        <v>3323</v>
      </c>
      <c r="C1511" s="1" t="s">
        <v>1721</v>
      </c>
      <c r="D1511" s="1">
        <v>2</v>
      </c>
      <c r="E1511" s="1">
        <v>799</v>
      </c>
      <c r="F1511" s="1">
        <v>239.7</v>
      </c>
      <c r="G1511" s="1">
        <f t="shared" si="69"/>
        <v>1358.3</v>
      </c>
      <c r="H1511" s="1">
        <v>639</v>
      </c>
      <c r="I1511" s="1">
        <f t="shared" si="70"/>
        <v>80.299999999999955</v>
      </c>
      <c r="J1511" t="str">
        <f>IF(AND(COUNTIF(Products!A:A,C1511)=1,E1511=VLOOKUP(C1511,Products!A:G,6,FALSE),H1511=VLOOKUP(C1511,Products!A:G,7,FALSE)),"OK","ERROR")</f>
        <v>OK</v>
      </c>
      <c r="K1511" t="str">
        <f t="shared" si="71"/>
        <v>OK</v>
      </c>
    </row>
    <row r="1512" spans="1:11">
      <c r="A1512" s="1" t="s">
        <v>5824</v>
      </c>
      <c r="B1512" s="1" t="s">
        <v>3324</v>
      </c>
      <c r="C1512" s="1" t="s">
        <v>1737</v>
      </c>
      <c r="D1512" s="1">
        <v>1</v>
      </c>
      <c r="E1512" s="1">
        <v>499</v>
      </c>
      <c r="F1512" s="1">
        <v>24.95</v>
      </c>
      <c r="G1512" s="1">
        <f t="shared" si="69"/>
        <v>474.05</v>
      </c>
      <c r="H1512" s="1">
        <v>320</v>
      </c>
      <c r="I1512" s="1">
        <f t="shared" si="70"/>
        <v>154.05000000000001</v>
      </c>
      <c r="J1512" t="str">
        <f>IF(AND(COUNTIF(Products!A:A,C1512)=1,E1512=VLOOKUP(C1512,Products!A:G,6,FALSE),H1512=VLOOKUP(C1512,Products!A:G,7,FALSE)),"OK","ERROR")</f>
        <v>OK</v>
      </c>
      <c r="K1512" t="str">
        <f t="shared" si="71"/>
        <v>OK</v>
      </c>
    </row>
    <row r="1513" spans="1:11">
      <c r="A1513" s="1" t="s">
        <v>5825</v>
      </c>
      <c r="B1513" s="1" t="s">
        <v>3325</v>
      </c>
      <c r="C1513" s="1" t="s">
        <v>1700</v>
      </c>
      <c r="D1513" s="1">
        <v>4</v>
      </c>
      <c r="E1513" s="1">
        <v>8999</v>
      </c>
      <c r="F1513" s="1">
        <v>1799.8</v>
      </c>
      <c r="G1513" s="1">
        <f t="shared" si="69"/>
        <v>34196.199999999997</v>
      </c>
      <c r="H1513" s="1">
        <v>6419</v>
      </c>
      <c r="I1513" s="1">
        <f t="shared" si="70"/>
        <v>8520.1999999999971</v>
      </c>
      <c r="J1513" t="str">
        <f>IF(AND(COUNTIF(Products!A:A,C1513)=1,E1513=VLOOKUP(C1513,Products!A:G,6,FALSE),H1513=VLOOKUP(C1513,Products!A:G,7,FALSE)),"OK","ERROR")</f>
        <v>OK</v>
      </c>
      <c r="K1513" t="str">
        <f t="shared" si="71"/>
        <v>OK</v>
      </c>
    </row>
    <row r="1514" spans="1:11">
      <c r="A1514" s="1" t="s">
        <v>5826</v>
      </c>
      <c r="B1514" s="1" t="s">
        <v>3326</v>
      </c>
      <c r="C1514" s="1" t="s">
        <v>1789</v>
      </c>
      <c r="D1514" s="1">
        <v>2</v>
      </c>
      <c r="E1514" s="1">
        <v>999</v>
      </c>
      <c r="F1514" s="1">
        <v>0</v>
      </c>
      <c r="G1514" s="1">
        <f t="shared" si="69"/>
        <v>1998</v>
      </c>
      <c r="H1514" s="1">
        <v>727</v>
      </c>
      <c r="I1514" s="1">
        <f t="shared" si="70"/>
        <v>544</v>
      </c>
      <c r="J1514" t="str">
        <f>IF(AND(COUNTIF(Products!A:A,C1514)=1,E1514=VLOOKUP(C1514,Products!A:G,6,FALSE),H1514=VLOOKUP(C1514,Products!A:G,7,FALSE)),"OK","ERROR")</f>
        <v>OK</v>
      </c>
      <c r="K1514" t="str">
        <f t="shared" si="71"/>
        <v>OK</v>
      </c>
    </row>
    <row r="1515" spans="1:11">
      <c r="A1515" s="1" t="s">
        <v>5827</v>
      </c>
      <c r="B1515" s="1" t="s">
        <v>3327</v>
      </c>
      <c r="C1515" s="1" t="s">
        <v>1795</v>
      </c>
      <c r="D1515" s="1">
        <v>4</v>
      </c>
      <c r="E1515" s="1">
        <v>499</v>
      </c>
      <c r="F1515" s="1">
        <v>199.6</v>
      </c>
      <c r="G1515" s="1">
        <f t="shared" si="69"/>
        <v>1796.4</v>
      </c>
      <c r="H1515" s="1">
        <v>324</v>
      </c>
      <c r="I1515" s="1">
        <f t="shared" si="70"/>
        <v>500.40000000000009</v>
      </c>
      <c r="J1515" t="str">
        <f>IF(AND(COUNTIF(Products!A:A,C1515)=1,E1515=VLOOKUP(C1515,Products!A:G,6,FALSE),H1515=VLOOKUP(C1515,Products!A:G,7,FALSE)),"OK","ERROR")</f>
        <v>OK</v>
      </c>
      <c r="K1515" t="str">
        <f t="shared" si="71"/>
        <v>OK</v>
      </c>
    </row>
    <row r="1516" spans="1:11">
      <c r="A1516" s="1" t="s">
        <v>5828</v>
      </c>
      <c r="B1516" s="1" t="s">
        <v>3328</v>
      </c>
      <c r="C1516" s="1" t="s">
        <v>1795</v>
      </c>
      <c r="D1516" s="1">
        <v>1</v>
      </c>
      <c r="E1516" s="1">
        <v>499</v>
      </c>
      <c r="F1516" s="1">
        <v>24.95</v>
      </c>
      <c r="G1516" s="1">
        <f t="shared" si="69"/>
        <v>474.05</v>
      </c>
      <c r="H1516" s="1">
        <v>324</v>
      </c>
      <c r="I1516" s="1">
        <f t="shared" si="70"/>
        <v>150.05000000000001</v>
      </c>
      <c r="J1516" t="str">
        <f>IF(AND(COUNTIF(Products!A:A,C1516)=1,E1516=VLOOKUP(C1516,Products!A:G,6,FALSE),H1516=VLOOKUP(C1516,Products!A:G,7,FALSE)),"OK","ERROR")</f>
        <v>OK</v>
      </c>
      <c r="K1516" t="str">
        <f t="shared" si="71"/>
        <v>OK</v>
      </c>
    </row>
    <row r="1517" spans="1:11">
      <c r="A1517" s="1" t="s">
        <v>5829</v>
      </c>
      <c r="B1517" s="1" t="s">
        <v>3329</v>
      </c>
      <c r="C1517" s="1" t="s">
        <v>1754</v>
      </c>
      <c r="D1517" s="1">
        <v>2</v>
      </c>
      <c r="E1517" s="1">
        <v>399</v>
      </c>
      <c r="F1517" s="1">
        <v>79.8</v>
      </c>
      <c r="G1517" s="1">
        <f t="shared" si="69"/>
        <v>718.2</v>
      </c>
      <c r="H1517" s="1">
        <v>252</v>
      </c>
      <c r="I1517" s="1">
        <f t="shared" si="70"/>
        <v>214.20000000000005</v>
      </c>
      <c r="J1517" t="str">
        <f>IF(AND(COUNTIF(Products!A:A,C1517)=1,E1517=VLOOKUP(C1517,Products!A:G,6,FALSE),H1517=VLOOKUP(C1517,Products!A:G,7,FALSE)),"OK","ERROR")</f>
        <v>OK</v>
      </c>
      <c r="K1517" t="str">
        <f t="shared" si="71"/>
        <v>OK</v>
      </c>
    </row>
    <row r="1518" spans="1:11">
      <c r="A1518" s="1" t="s">
        <v>5830</v>
      </c>
      <c r="B1518" s="1" t="s">
        <v>3330</v>
      </c>
      <c r="C1518" s="1" t="s">
        <v>1716</v>
      </c>
      <c r="D1518" s="1">
        <v>2</v>
      </c>
      <c r="E1518" s="1">
        <v>2999</v>
      </c>
      <c r="F1518" s="1">
        <v>0</v>
      </c>
      <c r="G1518" s="1">
        <f t="shared" si="69"/>
        <v>5998</v>
      </c>
      <c r="H1518" s="1">
        <v>2406</v>
      </c>
      <c r="I1518" s="1">
        <f t="shared" si="70"/>
        <v>1186</v>
      </c>
      <c r="J1518" t="str">
        <f>IF(AND(COUNTIF(Products!A:A,C1518)=1,E1518=VLOOKUP(C1518,Products!A:G,6,FALSE),H1518=VLOOKUP(C1518,Products!A:G,7,FALSE)),"OK","ERROR")</f>
        <v>OK</v>
      </c>
      <c r="K1518" t="str">
        <f t="shared" si="71"/>
        <v>OK</v>
      </c>
    </row>
    <row r="1519" spans="1:11">
      <c r="A1519" s="1" t="s">
        <v>5831</v>
      </c>
      <c r="B1519" s="1" t="s">
        <v>3331</v>
      </c>
      <c r="C1519" s="1" t="s">
        <v>1784</v>
      </c>
      <c r="D1519" s="1">
        <v>3</v>
      </c>
      <c r="E1519" s="1">
        <v>2999</v>
      </c>
      <c r="F1519" s="1">
        <v>0</v>
      </c>
      <c r="G1519" s="1">
        <f t="shared" si="69"/>
        <v>8997</v>
      </c>
      <c r="H1519" s="1">
        <v>2377</v>
      </c>
      <c r="I1519" s="1">
        <f t="shared" si="70"/>
        <v>1866</v>
      </c>
      <c r="J1519" t="str">
        <f>IF(AND(COUNTIF(Products!A:A,C1519)=1,E1519=VLOOKUP(C1519,Products!A:G,6,FALSE),H1519=VLOOKUP(C1519,Products!A:G,7,FALSE)),"OK","ERROR")</f>
        <v>OK</v>
      </c>
      <c r="K1519" t="str">
        <f t="shared" si="71"/>
        <v>OK</v>
      </c>
    </row>
    <row r="1520" spans="1:11">
      <c r="A1520" s="1" t="s">
        <v>5832</v>
      </c>
      <c r="B1520" s="1" t="s">
        <v>3332</v>
      </c>
      <c r="C1520" s="1" t="s">
        <v>1769</v>
      </c>
      <c r="D1520" s="1">
        <v>3</v>
      </c>
      <c r="E1520" s="1">
        <v>3999</v>
      </c>
      <c r="F1520" s="1">
        <v>2399.4</v>
      </c>
      <c r="G1520" s="1">
        <f t="shared" si="69"/>
        <v>9597.6</v>
      </c>
      <c r="H1520" s="1">
        <v>2547</v>
      </c>
      <c r="I1520" s="1">
        <f t="shared" si="70"/>
        <v>1956.6000000000004</v>
      </c>
      <c r="J1520" t="str">
        <f>IF(AND(COUNTIF(Products!A:A,C1520)=1,E1520=VLOOKUP(C1520,Products!A:G,6,FALSE),H1520=VLOOKUP(C1520,Products!A:G,7,FALSE)),"OK","ERROR")</f>
        <v>OK</v>
      </c>
      <c r="K1520" t="str">
        <f t="shared" si="71"/>
        <v>OK</v>
      </c>
    </row>
    <row r="1521" spans="1:11">
      <c r="A1521" s="1" t="s">
        <v>5833</v>
      </c>
      <c r="B1521" s="1" t="s">
        <v>3333</v>
      </c>
      <c r="C1521" s="1" t="s">
        <v>1780</v>
      </c>
      <c r="D1521" s="1">
        <v>1</v>
      </c>
      <c r="E1521" s="1">
        <v>2999</v>
      </c>
      <c r="F1521" s="1">
        <v>449.85</v>
      </c>
      <c r="G1521" s="1">
        <f t="shared" si="69"/>
        <v>2549.15</v>
      </c>
      <c r="H1521" s="1">
        <v>2394</v>
      </c>
      <c r="I1521" s="1">
        <f t="shared" si="70"/>
        <v>155.15000000000009</v>
      </c>
      <c r="J1521" t="str">
        <f>IF(AND(COUNTIF(Products!A:A,C1521)=1,E1521=VLOOKUP(C1521,Products!A:G,6,FALSE),H1521=VLOOKUP(C1521,Products!A:G,7,FALSE)),"OK","ERROR")</f>
        <v>OK</v>
      </c>
      <c r="K1521" t="str">
        <f t="shared" si="71"/>
        <v>OK</v>
      </c>
    </row>
    <row r="1522" spans="1:11">
      <c r="A1522" s="1" t="s">
        <v>5834</v>
      </c>
      <c r="B1522" s="1" t="s">
        <v>3334</v>
      </c>
      <c r="C1522" s="1" t="s">
        <v>1792</v>
      </c>
      <c r="D1522" s="1">
        <v>2</v>
      </c>
      <c r="E1522" s="1">
        <v>399</v>
      </c>
      <c r="F1522" s="1">
        <v>79.8</v>
      </c>
      <c r="G1522" s="1">
        <f t="shared" si="69"/>
        <v>718.2</v>
      </c>
      <c r="H1522" s="1">
        <v>244</v>
      </c>
      <c r="I1522" s="1">
        <f t="shared" si="70"/>
        <v>230.20000000000005</v>
      </c>
      <c r="J1522" t="str">
        <f>IF(AND(COUNTIF(Products!A:A,C1522)=1,E1522=VLOOKUP(C1522,Products!A:G,6,FALSE),H1522=VLOOKUP(C1522,Products!A:G,7,FALSE)),"OK","ERROR")</f>
        <v>OK</v>
      </c>
      <c r="K1522" t="str">
        <f t="shared" si="71"/>
        <v>OK</v>
      </c>
    </row>
    <row r="1523" spans="1:11">
      <c r="A1523" s="1" t="s">
        <v>5835</v>
      </c>
      <c r="B1523" s="1" t="s">
        <v>3335</v>
      </c>
      <c r="C1523" s="1" t="s">
        <v>1798</v>
      </c>
      <c r="D1523" s="1">
        <v>1</v>
      </c>
      <c r="E1523" s="1">
        <v>1299</v>
      </c>
      <c r="F1523" s="1">
        <v>64.95</v>
      </c>
      <c r="G1523" s="1">
        <f t="shared" si="69"/>
        <v>1234.05</v>
      </c>
      <c r="H1523" s="1">
        <v>1025</v>
      </c>
      <c r="I1523" s="1">
        <f t="shared" si="70"/>
        <v>209.04999999999995</v>
      </c>
      <c r="J1523" t="str">
        <f>IF(AND(COUNTIF(Products!A:A,C1523)=1,E1523=VLOOKUP(C1523,Products!A:G,6,FALSE),H1523=VLOOKUP(C1523,Products!A:G,7,FALSE)),"OK","ERROR")</f>
        <v>OK</v>
      </c>
      <c r="K1523" t="str">
        <f t="shared" si="71"/>
        <v>OK</v>
      </c>
    </row>
    <row r="1524" spans="1:11">
      <c r="A1524" s="1" t="s">
        <v>5836</v>
      </c>
      <c r="B1524" s="1" t="s">
        <v>3336</v>
      </c>
      <c r="C1524" s="1" t="s">
        <v>1686</v>
      </c>
      <c r="D1524" s="1">
        <v>1</v>
      </c>
      <c r="E1524" s="1">
        <v>1299</v>
      </c>
      <c r="F1524" s="1">
        <v>194.85</v>
      </c>
      <c r="G1524" s="1">
        <f t="shared" si="69"/>
        <v>1104.1500000000001</v>
      </c>
      <c r="H1524" s="1">
        <v>881</v>
      </c>
      <c r="I1524" s="1">
        <f t="shared" si="70"/>
        <v>223.15000000000009</v>
      </c>
      <c r="J1524" t="str">
        <f>IF(AND(COUNTIF(Products!A:A,C1524)=1,E1524=VLOOKUP(C1524,Products!A:G,6,FALSE),H1524=VLOOKUP(C1524,Products!A:G,7,FALSE)),"OK","ERROR")</f>
        <v>OK</v>
      </c>
      <c r="K1524" t="str">
        <f t="shared" si="71"/>
        <v>OK</v>
      </c>
    </row>
    <row r="1525" spans="1:11">
      <c r="A1525" s="1" t="s">
        <v>5837</v>
      </c>
      <c r="B1525" s="1" t="s">
        <v>3337</v>
      </c>
      <c r="C1525" s="1" t="s">
        <v>1695</v>
      </c>
      <c r="D1525" s="1">
        <v>1</v>
      </c>
      <c r="E1525" s="1">
        <v>1999</v>
      </c>
      <c r="F1525" s="1">
        <v>99.95</v>
      </c>
      <c r="G1525" s="1">
        <f t="shared" si="69"/>
        <v>1899.05</v>
      </c>
      <c r="H1525" s="1">
        <v>1597</v>
      </c>
      <c r="I1525" s="1">
        <f t="shared" si="70"/>
        <v>302.04999999999995</v>
      </c>
      <c r="J1525" t="str">
        <f>IF(AND(COUNTIF(Products!A:A,C1525)=1,E1525=VLOOKUP(C1525,Products!A:G,6,FALSE),H1525=VLOOKUP(C1525,Products!A:G,7,FALSE)),"OK","ERROR")</f>
        <v>OK</v>
      </c>
      <c r="K1525" t="str">
        <f t="shared" si="71"/>
        <v>OK</v>
      </c>
    </row>
    <row r="1526" spans="1:11">
      <c r="A1526" s="1" t="s">
        <v>5838</v>
      </c>
      <c r="B1526" s="1" t="s">
        <v>3338</v>
      </c>
      <c r="C1526" s="1" t="s">
        <v>1668</v>
      </c>
      <c r="D1526" s="1">
        <v>1</v>
      </c>
      <c r="E1526" s="1">
        <v>8999</v>
      </c>
      <c r="F1526" s="1">
        <v>899.9</v>
      </c>
      <c r="G1526" s="1">
        <f t="shared" si="69"/>
        <v>8099.1</v>
      </c>
      <c r="H1526" s="1">
        <v>5059</v>
      </c>
      <c r="I1526" s="1">
        <f t="shared" si="70"/>
        <v>3040.1000000000004</v>
      </c>
      <c r="J1526" t="str">
        <f>IF(AND(COUNTIF(Products!A:A,C1526)=1,E1526=VLOOKUP(C1526,Products!A:G,6,FALSE),H1526=VLOOKUP(C1526,Products!A:G,7,FALSE)),"OK","ERROR")</f>
        <v>OK</v>
      </c>
      <c r="K1526" t="str">
        <f t="shared" si="71"/>
        <v>OK</v>
      </c>
    </row>
    <row r="1527" spans="1:11">
      <c r="A1527" s="1" t="s">
        <v>5839</v>
      </c>
      <c r="B1527" s="1" t="s">
        <v>3339</v>
      </c>
      <c r="C1527" s="1" t="s">
        <v>1763</v>
      </c>
      <c r="D1527" s="1">
        <v>4</v>
      </c>
      <c r="E1527" s="1">
        <v>999</v>
      </c>
      <c r="F1527" s="1">
        <v>199.8</v>
      </c>
      <c r="G1527" s="1">
        <f t="shared" si="69"/>
        <v>3796.2</v>
      </c>
      <c r="H1527" s="1">
        <v>636</v>
      </c>
      <c r="I1527" s="1">
        <f t="shared" si="70"/>
        <v>1252.1999999999998</v>
      </c>
      <c r="J1527" t="str">
        <f>IF(AND(COUNTIF(Products!A:A,C1527)=1,E1527=VLOOKUP(C1527,Products!A:G,6,FALSE),H1527=VLOOKUP(C1527,Products!A:G,7,FALSE)),"OK","ERROR")</f>
        <v>OK</v>
      </c>
      <c r="K1527" t="str">
        <f t="shared" si="71"/>
        <v>OK</v>
      </c>
    </row>
    <row r="1528" spans="1:11">
      <c r="A1528" s="1" t="s">
        <v>5840</v>
      </c>
      <c r="B1528" s="1" t="s">
        <v>3340</v>
      </c>
      <c r="C1528" s="1" t="s">
        <v>1741</v>
      </c>
      <c r="D1528" s="1">
        <v>2</v>
      </c>
      <c r="E1528" s="1">
        <v>799</v>
      </c>
      <c r="F1528" s="1">
        <v>239.7</v>
      </c>
      <c r="G1528" s="1">
        <f t="shared" si="69"/>
        <v>1358.3</v>
      </c>
      <c r="H1528" s="1">
        <v>596</v>
      </c>
      <c r="I1528" s="1">
        <f t="shared" si="70"/>
        <v>166.29999999999995</v>
      </c>
      <c r="J1528" t="str">
        <f>IF(AND(COUNTIF(Products!A:A,C1528)=1,E1528=VLOOKUP(C1528,Products!A:G,6,FALSE),H1528=VLOOKUP(C1528,Products!A:G,7,FALSE)),"OK","ERROR")</f>
        <v>OK</v>
      </c>
      <c r="K1528" t="str">
        <f t="shared" si="71"/>
        <v>OK</v>
      </c>
    </row>
    <row r="1529" spans="1:11">
      <c r="A1529" s="1" t="s">
        <v>5841</v>
      </c>
      <c r="B1529" s="1" t="s">
        <v>3341</v>
      </c>
      <c r="C1529" s="1" t="s">
        <v>1719</v>
      </c>
      <c r="D1529" s="1">
        <v>2</v>
      </c>
      <c r="E1529" s="1">
        <v>399</v>
      </c>
      <c r="F1529" s="1">
        <v>159.6</v>
      </c>
      <c r="G1529" s="1">
        <f t="shared" si="69"/>
        <v>638.4</v>
      </c>
      <c r="H1529" s="1">
        <v>248</v>
      </c>
      <c r="I1529" s="1">
        <f t="shared" si="70"/>
        <v>142.39999999999998</v>
      </c>
      <c r="J1529" t="str">
        <f>IF(AND(COUNTIF(Products!A:A,C1529)=1,E1529=VLOOKUP(C1529,Products!A:G,6,FALSE),H1529=VLOOKUP(C1529,Products!A:G,7,FALSE)),"OK","ERROR")</f>
        <v>OK</v>
      </c>
      <c r="K1529" t="str">
        <f t="shared" si="71"/>
        <v>OK</v>
      </c>
    </row>
    <row r="1530" spans="1:11">
      <c r="A1530" s="1" t="s">
        <v>5842</v>
      </c>
      <c r="B1530" s="1" t="s">
        <v>3342</v>
      </c>
      <c r="C1530" s="1" t="s">
        <v>1699</v>
      </c>
      <c r="D1530" s="1">
        <v>4</v>
      </c>
      <c r="E1530" s="1">
        <v>999</v>
      </c>
      <c r="F1530" s="1">
        <v>599.4</v>
      </c>
      <c r="G1530" s="1">
        <f t="shared" si="69"/>
        <v>3396.6</v>
      </c>
      <c r="H1530" s="1">
        <v>693</v>
      </c>
      <c r="I1530" s="1">
        <f t="shared" si="70"/>
        <v>624.59999999999991</v>
      </c>
      <c r="J1530" t="str">
        <f>IF(AND(COUNTIF(Products!A:A,C1530)=1,E1530=VLOOKUP(C1530,Products!A:G,6,FALSE),H1530=VLOOKUP(C1530,Products!A:G,7,FALSE)),"OK","ERROR")</f>
        <v>OK</v>
      </c>
      <c r="K1530" t="str">
        <f t="shared" si="71"/>
        <v>OK</v>
      </c>
    </row>
    <row r="1531" spans="1:11">
      <c r="A1531" s="1" t="s">
        <v>5843</v>
      </c>
      <c r="B1531" s="1" t="s">
        <v>3343</v>
      </c>
      <c r="C1531" s="1" t="s">
        <v>1700</v>
      </c>
      <c r="D1531" s="1">
        <v>3</v>
      </c>
      <c r="E1531" s="1">
        <v>8999</v>
      </c>
      <c r="F1531" s="1">
        <v>4049.55</v>
      </c>
      <c r="G1531" s="1">
        <f t="shared" si="69"/>
        <v>22947.45</v>
      </c>
      <c r="H1531" s="1">
        <v>6419</v>
      </c>
      <c r="I1531" s="1">
        <f t="shared" si="70"/>
        <v>3690.4500000000007</v>
      </c>
      <c r="J1531" t="str">
        <f>IF(AND(COUNTIF(Products!A:A,C1531)=1,E1531=VLOOKUP(C1531,Products!A:G,6,FALSE),H1531=VLOOKUP(C1531,Products!A:G,7,FALSE)),"OK","ERROR")</f>
        <v>OK</v>
      </c>
      <c r="K1531" t="str">
        <f t="shared" si="71"/>
        <v>OK</v>
      </c>
    </row>
    <row r="1532" spans="1:11">
      <c r="A1532" s="1" t="s">
        <v>5844</v>
      </c>
      <c r="B1532" s="1" t="s">
        <v>3344</v>
      </c>
      <c r="C1532" s="1" t="s">
        <v>1772</v>
      </c>
      <c r="D1532" s="1">
        <v>1</v>
      </c>
      <c r="E1532" s="1">
        <v>1999</v>
      </c>
      <c r="F1532" s="1">
        <v>299.85000000000002</v>
      </c>
      <c r="G1532" s="1">
        <f t="shared" si="69"/>
        <v>1699.15</v>
      </c>
      <c r="H1532" s="1">
        <v>1506</v>
      </c>
      <c r="I1532" s="1">
        <f t="shared" si="70"/>
        <v>193.15000000000009</v>
      </c>
      <c r="J1532" t="str">
        <f>IF(AND(COUNTIF(Products!A:A,C1532)=1,E1532=VLOOKUP(C1532,Products!A:G,6,FALSE),H1532=VLOOKUP(C1532,Products!A:G,7,FALSE)),"OK","ERROR")</f>
        <v>OK</v>
      </c>
      <c r="K1532" t="str">
        <f t="shared" si="71"/>
        <v>OK</v>
      </c>
    </row>
    <row r="1533" spans="1:11">
      <c r="A1533" s="1" t="s">
        <v>5845</v>
      </c>
      <c r="B1533" s="1" t="s">
        <v>3345</v>
      </c>
      <c r="C1533" s="1" t="s">
        <v>1690</v>
      </c>
      <c r="D1533" s="1">
        <v>2</v>
      </c>
      <c r="E1533" s="1">
        <v>6999</v>
      </c>
      <c r="F1533" s="1">
        <v>2099.6999999999998</v>
      </c>
      <c r="G1533" s="1">
        <f t="shared" si="69"/>
        <v>11898.3</v>
      </c>
      <c r="H1533" s="1">
        <v>4046</v>
      </c>
      <c r="I1533" s="1">
        <f t="shared" si="70"/>
        <v>3806.2999999999993</v>
      </c>
      <c r="J1533" t="str">
        <f>IF(AND(COUNTIF(Products!A:A,C1533)=1,E1533=VLOOKUP(C1533,Products!A:G,6,FALSE),H1533=VLOOKUP(C1533,Products!A:G,7,FALSE)),"OK","ERROR")</f>
        <v>OK</v>
      </c>
      <c r="K1533" t="str">
        <f t="shared" si="71"/>
        <v>OK</v>
      </c>
    </row>
    <row r="1534" spans="1:11">
      <c r="A1534" s="1" t="s">
        <v>5846</v>
      </c>
      <c r="B1534" s="1" t="s">
        <v>3346</v>
      </c>
      <c r="C1534" s="1" t="s">
        <v>1714</v>
      </c>
      <c r="D1534" s="1">
        <v>2</v>
      </c>
      <c r="E1534" s="1">
        <v>4999</v>
      </c>
      <c r="F1534" s="1">
        <v>0</v>
      </c>
      <c r="G1534" s="1">
        <f t="shared" si="69"/>
        <v>9998</v>
      </c>
      <c r="H1534" s="1">
        <v>3985</v>
      </c>
      <c r="I1534" s="1">
        <f t="shared" si="70"/>
        <v>2028</v>
      </c>
      <c r="J1534" t="str">
        <f>IF(AND(COUNTIF(Products!A:A,C1534)=1,E1534=VLOOKUP(C1534,Products!A:G,6,FALSE),H1534=VLOOKUP(C1534,Products!A:G,7,FALSE)),"OK","ERROR")</f>
        <v>OK</v>
      </c>
      <c r="K1534" t="str">
        <f t="shared" si="71"/>
        <v>OK</v>
      </c>
    </row>
    <row r="1535" spans="1:11">
      <c r="A1535" s="1" t="s">
        <v>5847</v>
      </c>
      <c r="B1535" s="1" t="s">
        <v>3347</v>
      </c>
      <c r="C1535" s="1" t="s">
        <v>1704</v>
      </c>
      <c r="D1535" s="1">
        <v>1</v>
      </c>
      <c r="E1535" s="1">
        <v>599</v>
      </c>
      <c r="F1535" s="1">
        <v>119.8</v>
      </c>
      <c r="G1535" s="1">
        <f t="shared" si="69"/>
        <v>479.2</v>
      </c>
      <c r="H1535" s="1">
        <v>363</v>
      </c>
      <c r="I1535" s="1">
        <f t="shared" si="70"/>
        <v>116.19999999999999</v>
      </c>
      <c r="J1535" t="str">
        <f>IF(AND(COUNTIF(Products!A:A,C1535)=1,E1535=VLOOKUP(C1535,Products!A:G,6,FALSE),H1535=VLOOKUP(C1535,Products!A:G,7,FALSE)),"OK","ERROR")</f>
        <v>OK</v>
      </c>
      <c r="K1535" t="str">
        <f t="shared" si="71"/>
        <v>OK</v>
      </c>
    </row>
    <row r="1536" spans="1:11">
      <c r="A1536" s="1" t="s">
        <v>5848</v>
      </c>
      <c r="B1536" s="1" t="s">
        <v>3348</v>
      </c>
      <c r="C1536" s="1" t="s">
        <v>1719</v>
      </c>
      <c r="D1536" s="1">
        <v>1</v>
      </c>
      <c r="E1536" s="1">
        <v>399</v>
      </c>
      <c r="F1536" s="1">
        <v>99.75</v>
      </c>
      <c r="G1536" s="1">
        <f t="shared" si="69"/>
        <v>299.25</v>
      </c>
      <c r="H1536" s="1">
        <v>248</v>
      </c>
      <c r="I1536" s="1">
        <f t="shared" si="70"/>
        <v>51.25</v>
      </c>
      <c r="J1536" t="str">
        <f>IF(AND(COUNTIF(Products!A:A,C1536)=1,E1536=VLOOKUP(C1536,Products!A:G,6,FALSE),H1536=VLOOKUP(C1536,Products!A:G,7,FALSE)),"OK","ERROR")</f>
        <v>OK</v>
      </c>
      <c r="K1536" t="str">
        <f t="shared" si="71"/>
        <v>OK</v>
      </c>
    </row>
    <row r="1537" spans="1:11">
      <c r="A1537" s="1" t="s">
        <v>5849</v>
      </c>
      <c r="B1537" s="1" t="s">
        <v>3349</v>
      </c>
      <c r="C1537" s="1" t="s">
        <v>1740</v>
      </c>
      <c r="D1537" s="1">
        <v>4</v>
      </c>
      <c r="E1537" s="1">
        <v>4999</v>
      </c>
      <c r="F1537" s="1">
        <v>3999.2</v>
      </c>
      <c r="G1537" s="1">
        <f t="shared" si="69"/>
        <v>15996.8</v>
      </c>
      <c r="H1537" s="1">
        <v>2912</v>
      </c>
      <c r="I1537" s="1">
        <f t="shared" si="70"/>
        <v>4348.7999999999993</v>
      </c>
      <c r="J1537" t="str">
        <f>IF(AND(COUNTIF(Products!A:A,C1537)=1,E1537=VLOOKUP(C1537,Products!A:G,6,FALSE),H1537=VLOOKUP(C1537,Products!A:G,7,FALSE)),"OK","ERROR")</f>
        <v>OK</v>
      </c>
      <c r="K1537" t="str">
        <f t="shared" si="71"/>
        <v>OK</v>
      </c>
    </row>
    <row r="1538" spans="1:11">
      <c r="A1538" s="1" t="s">
        <v>5850</v>
      </c>
      <c r="B1538" s="1" t="s">
        <v>3350</v>
      </c>
      <c r="C1538" s="1" t="s">
        <v>1769</v>
      </c>
      <c r="D1538" s="1">
        <v>3</v>
      </c>
      <c r="E1538" s="1">
        <v>3999</v>
      </c>
      <c r="F1538" s="1">
        <v>599.85</v>
      </c>
      <c r="G1538" s="1">
        <f t="shared" si="69"/>
        <v>11397.15</v>
      </c>
      <c r="H1538" s="1">
        <v>2547</v>
      </c>
      <c r="I1538" s="1">
        <f t="shared" si="70"/>
        <v>3756.1499999999996</v>
      </c>
      <c r="J1538" t="str">
        <f>IF(AND(COUNTIF(Products!A:A,C1538)=1,E1538=VLOOKUP(C1538,Products!A:G,6,FALSE),H1538=VLOOKUP(C1538,Products!A:G,7,FALSE)),"OK","ERROR")</f>
        <v>OK</v>
      </c>
      <c r="K1538" t="str">
        <f t="shared" si="71"/>
        <v>OK</v>
      </c>
    </row>
    <row r="1539" spans="1:11">
      <c r="A1539" s="1" t="s">
        <v>5851</v>
      </c>
      <c r="B1539" s="1" t="s">
        <v>3351</v>
      </c>
      <c r="C1539" s="1" t="s">
        <v>1738</v>
      </c>
      <c r="D1539" s="1">
        <v>4</v>
      </c>
      <c r="E1539" s="1">
        <v>599</v>
      </c>
      <c r="F1539" s="1">
        <v>119.8</v>
      </c>
      <c r="G1539" s="1">
        <f t="shared" ref="G1539:G1602" si="72">IFERROR(D1539*E1539-F1539,0)</f>
        <v>2276.1999999999998</v>
      </c>
      <c r="H1539" s="1">
        <v>443</v>
      </c>
      <c r="I1539" s="1">
        <f t="shared" ref="I1539:I1602" si="73">G1539-(D1539*H1539)</f>
        <v>504.19999999999982</v>
      </c>
      <c r="J1539" t="str">
        <f>IF(AND(COUNTIF(Products!A:A,C1539)=1,E1539=VLOOKUP(C1539,Products!A:G,6,FALSE),H1539=VLOOKUP(C1539,Products!A:G,7,FALSE)),"OK","ERROR")</f>
        <v>OK</v>
      </c>
      <c r="K1539" t="str">
        <f t="shared" ref="K1539:K1602" si="74">IF(I1539=G1539-(D1539*H1539),"OK","ERROR")</f>
        <v>OK</v>
      </c>
    </row>
    <row r="1540" spans="1:11">
      <c r="A1540" s="1" t="s">
        <v>5852</v>
      </c>
      <c r="B1540" s="1" t="s">
        <v>3352</v>
      </c>
      <c r="C1540" s="1" t="s">
        <v>1771</v>
      </c>
      <c r="D1540" s="1">
        <v>4</v>
      </c>
      <c r="E1540" s="1">
        <v>399</v>
      </c>
      <c r="F1540" s="1">
        <v>0</v>
      </c>
      <c r="G1540" s="1">
        <f t="shared" si="72"/>
        <v>1596</v>
      </c>
      <c r="H1540" s="1">
        <v>257</v>
      </c>
      <c r="I1540" s="1">
        <f t="shared" si="73"/>
        <v>568</v>
      </c>
      <c r="J1540" t="str">
        <f>IF(AND(COUNTIF(Products!A:A,C1540)=1,E1540=VLOOKUP(C1540,Products!A:G,6,FALSE),H1540=VLOOKUP(C1540,Products!A:G,7,FALSE)),"OK","ERROR")</f>
        <v>OK</v>
      </c>
      <c r="K1540" t="str">
        <f t="shared" si="74"/>
        <v>OK</v>
      </c>
    </row>
    <row r="1541" spans="1:11">
      <c r="A1541" s="1" t="s">
        <v>5853</v>
      </c>
      <c r="B1541" s="1" t="s">
        <v>3353</v>
      </c>
      <c r="C1541" s="1" t="s">
        <v>1716</v>
      </c>
      <c r="D1541" s="1">
        <v>3</v>
      </c>
      <c r="E1541" s="1">
        <v>2999</v>
      </c>
      <c r="F1541" s="1">
        <v>1349.55</v>
      </c>
      <c r="G1541" s="1">
        <f t="shared" si="72"/>
        <v>7647.45</v>
      </c>
      <c r="H1541" s="1">
        <v>2406</v>
      </c>
      <c r="I1541" s="1">
        <f t="shared" si="73"/>
        <v>429.44999999999982</v>
      </c>
      <c r="J1541" t="str">
        <f>IF(AND(COUNTIF(Products!A:A,C1541)=1,E1541=VLOOKUP(C1541,Products!A:G,6,FALSE),H1541=VLOOKUP(C1541,Products!A:G,7,FALSE)),"OK","ERROR")</f>
        <v>OK</v>
      </c>
      <c r="K1541" t="str">
        <f t="shared" si="74"/>
        <v>OK</v>
      </c>
    </row>
    <row r="1542" spans="1:11">
      <c r="A1542" s="1" t="s">
        <v>5854</v>
      </c>
      <c r="B1542" s="1" t="s">
        <v>3354</v>
      </c>
      <c r="C1542" s="1" t="s">
        <v>1764</v>
      </c>
      <c r="D1542" s="1">
        <v>1</v>
      </c>
      <c r="E1542" s="1">
        <v>499</v>
      </c>
      <c r="F1542" s="1">
        <v>0</v>
      </c>
      <c r="G1542" s="1">
        <f t="shared" si="72"/>
        <v>499</v>
      </c>
      <c r="H1542" s="1">
        <v>334</v>
      </c>
      <c r="I1542" s="1">
        <f t="shared" si="73"/>
        <v>165</v>
      </c>
      <c r="J1542" t="str">
        <f>IF(AND(COUNTIF(Products!A:A,C1542)=1,E1542=VLOOKUP(C1542,Products!A:G,6,FALSE),H1542=VLOOKUP(C1542,Products!A:G,7,FALSE)),"OK","ERROR")</f>
        <v>OK</v>
      </c>
      <c r="K1542" t="str">
        <f t="shared" si="74"/>
        <v>OK</v>
      </c>
    </row>
    <row r="1543" spans="1:11">
      <c r="A1543" s="1" t="s">
        <v>5855</v>
      </c>
      <c r="B1543" s="1" t="s">
        <v>3355</v>
      </c>
      <c r="C1543" s="1" t="s">
        <v>1787</v>
      </c>
      <c r="D1543" s="1">
        <v>4</v>
      </c>
      <c r="E1543" s="1">
        <v>8999</v>
      </c>
      <c r="F1543" s="1">
        <v>1799.8</v>
      </c>
      <c r="G1543" s="1">
        <f t="shared" si="72"/>
        <v>34196.199999999997</v>
      </c>
      <c r="H1543" s="1">
        <v>5811</v>
      </c>
      <c r="I1543" s="1">
        <f t="shared" si="73"/>
        <v>10952.199999999997</v>
      </c>
      <c r="J1543" t="str">
        <f>IF(AND(COUNTIF(Products!A:A,C1543)=1,E1543=VLOOKUP(C1543,Products!A:G,6,FALSE),H1543=VLOOKUP(C1543,Products!A:G,7,FALSE)),"OK","ERROR")</f>
        <v>OK</v>
      </c>
      <c r="K1543" t="str">
        <f t="shared" si="74"/>
        <v>OK</v>
      </c>
    </row>
    <row r="1544" spans="1:11">
      <c r="A1544" s="1" t="s">
        <v>5856</v>
      </c>
      <c r="B1544" s="1" t="s">
        <v>3356</v>
      </c>
      <c r="C1544" s="1" t="s">
        <v>1742</v>
      </c>
      <c r="D1544" s="1">
        <v>1</v>
      </c>
      <c r="E1544" s="1">
        <v>299</v>
      </c>
      <c r="F1544" s="1">
        <v>0</v>
      </c>
      <c r="G1544" s="1">
        <f t="shared" si="72"/>
        <v>299</v>
      </c>
      <c r="H1544" s="1">
        <v>188</v>
      </c>
      <c r="I1544" s="1">
        <f t="shared" si="73"/>
        <v>111</v>
      </c>
      <c r="J1544" t="str">
        <f>IF(AND(COUNTIF(Products!A:A,C1544)=1,E1544=VLOOKUP(C1544,Products!A:G,6,FALSE),H1544=VLOOKUP(C1544,Products!A:G,7,FALSE)),"OK","ERROR")</f>
        <v>OK</v>
      </c>
      <c r="K1544" t="str">
        <f t="shared" si="74"/>
        <v>OK</v>
      </c>
    </row>
    <row r="1545" spans="1:11">
      <c r="A1545" s="1" t="s">
        <v>5857</v>
      </c>
      <c r="B1545" s="1" t="s">
        <v>3357</v>
      </c>
      <c r="C1545" s="1" t="s">
        <v>1768</v>
      </c>
      <c r="D1545" s="1">
        <v>4</v>
      </c>
      <c r="E1545" s="1">
        <v>399</v>
      </c>
      <c r="F1545" s="1">
        <v>79.8</v>
      </c>
      <c r="G1545" s="1">
        <f t="shared" si="72"/>
        <v>1516.2</v>
      </c>
      <c r="H1545" s="1">
        <v>322</v>
      </c>
      <c r="I1545" s="1">
        <f t="shared" si="73"/>
        <v>228.20000000000005</v>
      </c>
      <c r="J1545" t="str">
        <f>IF(AND(COUNTIF(Products!A:A,C1545)=1,E1545=VLOOKUP(C1545,Products!A:G,6,FALSE),H1545=VLOOKUP(C1545,Products!A:G,7,FALSE)),"OK","ERROR")</f>
        <v>OK</v>
      </c>
      <c r="K1545" t="str">
        <f t="shared" si="74"/>
        <v>OK</v>
      </c>
    </row>
    <row r="1546" spans="1:11">
      <c r="A1546" s="1" t="s">
        <v>5858</v>
      </c>
      <c r="B1546" s="1" t="s">
        <v>3358</v>
      </c>
      <c r="C1546" s="1" t="s">
        <v>1699</v>
      </c>
      <c r="D1546" s="1">
        <v>3</v>
      </c>
      <c r="E1546" s="1">
        <v>999</v>
      </c>
      <c r="F1546" s="1">
        <v>749.25</v>
      </c>
      <c r="G1546" s="1">
        <f t="shared" si="72"/>
        <v>2247.75</v>
      </c>
      <c r="H1546" s="1">
        <v>693</v>
      </c>
      <c r="I1546" s="1">
        <f t="shared" si="73"/>
        <v>168.75</v>
      </c>
      <c r="J1546" t="str">
        <f>IF(AND(COUNTIF(Products!A:A,C1546)=1,E1546=VLOOKUP(C1546,Products!A:G,6,FALSE),H1546=VLOOKUP(C1546,Products!A:G,7,FALSE)),"OK","ERROR")</f>
        <v>OK</v>
      </c>
      <c r="K1546" t="str">
        <f t="shared" si="74"/>
        <v>OK</v>
      </c>
    </row>
    <row r="1547" spans="1:11">
      <c r="A1547" s="1" t="s">
        <v>5859</v>
      </c>
      <c r="B1547" s="1" t="s">
        <v>3359</v>
      </c>
      <c r="C1547" s="1" t="s">
        <v>1683</v>
      </c>
      <c r="D1547" s="1">
        <v>2</v>
      </c>
      <c r="E1547" s="1">
        <v>999</v>
      </c>
      <c r="F1547" s="1">
        <v>199.8</v>
      </c>
      <c r="G1547" s="1">
        <f t="shared" si="72"/>
        <v>1798.2</v>
      </c>
      <c r="H1547" s="1">
        <v>603</v>
      </c>
      <c r="I1547" s="1">
        <f t="shared" si="73"/>
        <v>592.20000000000005</v>
      </c>
      <c r="J1547" t="str">
        <f>IF(AND(COUNTIF(Products!A:A,C1547)=1,E1547=VLOOKUP(C1547,Products!A:G,6,FALSE),H1547=VLOOKUP(C1547,Products!A:G,7,FALSE)),"OK","ERROR")</f>
        <v>OK</v>
      </c>
      <c r="K1547" t="str">
        <f t="shared" si="74"/>
        <v>OK</v>
      </c>
    </row>
    <row r="1548" spans="1:11">
      <c r="A1548" s="1" t="s">
        <v>5860</v>
      </c>
      <c r="B1548" s="1" t="s">
        <v>3360</v>
      </c>
      <c r="C1548" s="1" t="s">
        <v>1761</v>
      </c>
      <c r="D1548" s="1">
        <v>4</v>
      </c>
      <c r="E1548" s="1">
        <v>499</v>
      </c>
      <c r="F1548" s="1">
        <v>0</v>
      </c>
      <c r="G1548" s="1">
        <f t="shared" si="72"/>
        <v>1996</v>
      </c>
      <c r="H1548" s="1">
        <v>394</v>
      </c>
      <c r="I1548" s="1">
        <f t="shared" si="73"/>
        <v>420</v>
      </c>
      <c r="J1548" t="str">
        <f>IF(AND(COUNTIF(Products!A:A,C1548)=1,E1548=VLOOKUP(C1548,Products!A:G,6,FALSE),H1548=VLOOKUP(C1548,Products!A:G,7,FALSE)),"OK","ERROR")</f>
        <v>OK</v>
      </c>
      <c r="K1548" t="str">
        <f t="shared" si="74"/>
        <v>OK</v>
      </c>
    </row>
    <row r="1549" spans="1:11">
      <c r="A1549" s="1" t="s">
        <v>5861</v>
      </c>
      <c r="B1549" s="1" t="s">
        <v>3361</v>
      </c>
      <c r="C1549" s="1" t="s">
        <v>1743</v>
      </c>
      <c r="D1549" s="1">
        <v>4</v>
      </c>
      <c r="E1549" s="1">
        <v>299</v>
      </c>
      <c r="F1549" s="1">
        <v>59.8</v>
      </c>
      <c r="G1549" s="1">
        <f t="shared" si="72"/>
        <v>1136.2</v>
      </c>
      <c r="H1549" s="1">
        <v>188</v>
      </c>
      <c r="I1549" s="1">
        <f t="shared" si="73"/>
        <v>384.20000000000005</v>
      </c>
      <c r="J1549" t="str">
        <f>IF(AND(COUNTIF(Products!A:A,C1549)=1,E1549=VLOOKUP(C1549,Products!A:G,6,FALSE),H1549=VLOOKUP(C1549,Products!A:G,7,FALSE)),"OK","ERROR")</f>
        <v>OK</v>
      </c>
      <c r="K1549" t="str">
        <f t="shared" si="74"/>
        <v>OK</v>
      </c>
    </row>
    <row r="1550" spans="1:11">
      <c r="A1550" s="1" t="s">
        <v>5862</v>
      </c>
      <c r="B1550" s="1" t="s">
        <v>3362</v>
      </c>
      <c r="C1550" s="1" t="s">
        <v>1773</v>
      </c>
      <c r="D1550" s="1">
        <v>1</v>
      </c>
      <c r="E1550" s="1">
        <v>6999</v>
      </c>
      <c r="F1550" s="1">
        <v>0</v>
      </c>
      <c r="G1550" s="1">
        <f t="shared" si="72"/>
        <v>6999</v>
      </c>
      <c r="H1550" s="1">
        <v>4949</v>
      </c>
      <c r="I1550" s="1">
        <f t="shared" si="73"/>
        <v>2050</v>
      </c>
      <c r="J1550" t="str">
        <f>IF(AND(COUNTIF(Products!A:A,C1550)=1,E1550=VLOOKUP(C1550,Products!A:G,6,FALSE),H1550=VLOOKUP(C1550,Products!A:G,7,FALSE)),"OK","ERROR")</f>
        <v>OK</v>
      </c>
      <c r="K1550" t="str">
        <f t="shared" si="74"/>
        <v>OK</v>
      </c>
    </row>
    <row r="1551" spans="1:11">
      <c r="A1551" s="1" t="s">
        <v>5863</v>
      </c>
      <c r="B1551" s="1" t="s">
        <v>3363</v>
      </c>
      <c r="C1551" s="1" t="s">
        <v>1700</v>
      </c>
      <c r="D1551" s="1">
        <v>2</v>
      </c>
      <c r="E1551" s="1">
        <v>8999</v>
      </c>
      <c r="F1551" s="1">
        <v>1799.8</v>
      </c>
      <c r="G1551" s="1">
        <f t="shared" si="72"/>
        <v>16198.2</v>
      </c>
      <c r="H1551" s="1">
        <v>6419</v>
      </c>
      <c r="I1551" s="1">
        <f t="shared" si="73"/>
        <v>3360.2000000000007</v>
      </c>
      <c r="J1551" t="str">
        <f>IF(AND(COUNTIF(Products!A:A,C1551)=1,E1551=VLOOKUP(C1551,Products!A:G,6,FALSE),H1551=VLOOKUP(C1551,Products!A:G,7,FALSE)),"OK","ERROR")</f>
        <v>OK</v>
      </c>
      <c r="K1551" t="str">
        <f t="shared" si="74"/>
        <v>OK</v>
      </c>
    </row>
    <row r="1552" spans="1:11">
      <c r="A1552" s="1" t="s">
        <v>5864</v>
      </c>
      <c r="B1552" s="1" t="s">
        <v>3364</v>
      </c>
      <c r="C1552" s="1" t="s">
        <v>1676</v>
      </c>
      <c r="D1552" s="1">
        <v>4</v>
      </c>
      <c r="E1552" s="1">
        <v>299</v>
      </c>
      <c r="F1552" s="1">
        <v>0</v>
      </c>
      <c r="G1552" s="1">
        <f t="shared" si="72"/>
        <v>1196</v>
      </c>
      <c r="H1552" s="1">
        <v>197</v>
      </c>
      <c r="I1552" s="1">
        <f t="shared" si="73"/>
        <v>408</v>
      </c>
      <c r="J1552" t="str">
        <f>IF(AND(COUNTIF(Products!A:A,C1552)=1,E1552=VLOOKUP(C1552,Products!A:G,6,FALSE),H1552=VLOOKUP(C1552,Products!A:G,7,FALSE)),"OK","ERROR")</f>
        <v>OK</v>
      </c>
      <c r="K1552" t="str">
        <f t="shared" si="74"/>
        <v>OK</v>
      </c>
    </row>
    <row r="1553" spans="1:11">
      <c r="A1553" s="1" t="s">
        <v>5865</v>
      </c>
      <c r="B1553" s="1" t="s">
        <v>3365</v>
      </c>
      <c r="C1553" s="1" t="s">
        <v>1664</v>
      </c>
      <c r="D1553" s="1">
        <v>1</v>
      </c>
      <c r="E1553" s="1">
        <v>999</v>
      </c>
      <c r="F1553" s="1">
        <v>99.9</v>
      </c>
      <c r="G1553" s="1">
        <f t="shared" si="72"/>
        <v>899.1</v>
      </c>
      <c r="H1553" s="1">
        <v>590</v>
      </c>
      <c r="I1553" s="1">
        <f t="shared" si="73"/>
        <v>309.10000000000002</v>
      </c>
      <c r="J1553" t="str">
        <f>IF(AND(COUNTIF(Products!A:A,C1553)=1,E1553=VLOOKUP(C1553,Products!A:G,6,FALSE),H1553=VLOOKUP(C1553,Products!A:G,7,FALSE)),"OK","ERROR")</f>
        <v>OK</v>
      </c>
      <c r="K1553" t="str">
        <f t="shared" si="74"/>
        <v>OK</v>
      </c>
    </row>
    <row r="1554" spans="1:11">
      <c r="A1554" s="1" t="s">
        <v>5866</v>
      </c>
      <c r="B1554" s="1" t="s">
        <v>3366</v>
      </c>
      <c r="C1554" s="1" t="s">
        <v>1682</v>
      </c>
      <c r="D1554" s="1">
        <v>4</v>
      </c>
      <c r="E1554" s="1">
        <v>1599</v>
      </c>
      <c r="F1554" s="1">
        <v>959.4</v>
      </c>
      <c r="G1554" s="1">
        <f t="shared" si="72"/>
        <v>5436.6</v>
      </c>
      <c r="H1554" s="1">
        <v>1169</v>
      </c>
      <c r="I1554" s="1">
        <f t="shared" si="73"/>
        <v>760.60000000000036</v>
      </c>
      <c r="J1554" t="str">
        <f>IF(AND(COUNTIF(Products!A:A,C1554)=1,E1554=VLOOKUP(C1554,Products!A:G,6,FALSE),H1554=VLOOKUP(C1554,Products!A:G,7,FALSE)),"OK","ERROR")</f>
        <v>OK</v>
      </c>
      <c r="K1554" t="str">
        <f t="shared" si="74"/>
        <v>OK</v>
      </c>
    </row>
    <row r="1555" spans="1:11">
      <c r="A1555" s="1" t="s">
        <v>5867</v>
      </c>
      <c r="B1555" s="1" t="s">
        <v>3367</v>
      </c>
      <c r="C1555" s="1" t="s">
        <v>1790</v>
      </c>
      <c r="D1555" s="1">
        <v>2</v>
      </c>
      <c r="E1555" s="1">
        <v>999</v>
      </c>
      <c r="F1555" s="1">
        <v>299.7</v>
      </c>
      <c r="G1555" s="1">
        <f t="shared" si="72"/>
        <v>1698.3</v>
      </c>
      <c r="H1555" s="1">
        <v>629</v>
      </c>
      <c r="I1555" s="1">
        <f t="shared" si="73"/>
        <v>440.29999999999995</v>
      </c>
      <c r="J1555" t="str">
        <f>IF(AND(COUNTIF(Products!A:A,C1555)=1,E1555=VLOOKUP(C1555,Products!A:G,6,FALSE),H1555=VLOOKUP(C1555,Products!A:G,7,FALSE)),"OK","ERROR")</f>
        <v>OK</v>
      </c>
      <c r="K1555" t="str">
        <f t="shared" si="74"/>
        <v>OK</v>
      </c>
    </row>
    <row r="1556" spans="1:11">
      <c r="A1556" s="1" t="s">
        <v>5868</v>
      </c>
      <c r="B1556" s="1" t="s">
        <v>3368</v>
      </c>
      <c r="C1556" s="1" t="s">
        <v>1690</v>
      </c>
      <c r="D1556" s="1">
        <v>1</v>
      </c>
      <c r="E1556" s="1">
        <v>6999</v>
      </c>
      <c r="F1556" s="1">
        <v>349.95</v>
      </c>
      <c r="G1556" s="1">
        <f t="shared" si="72"/>
        <v>6649.05</v>
      </c>
      <c r="H1556" s="1">
        <v>4046</v>
      </c>
      <c r="I1556" s="1">
        <f t="shared" si="73"/>
        <v>2603.0500000000002</v>
      </c>
      <c r="J1556" t="str">
        <f>IF(AND(COUNTIF(Products!A:A,C1556)=1,E1556=VLOOKUP(C1556,Products!A:G,6,FALSE),H1556=VLOOKUP(C1556,Products!A:G,7,FALSE)),"OK","ERROR")</f>
        <v>OK</v>
      </c>
      <c r="K1556" t="str">
        <f t="shared" si="74"/>
        <v>OK</v>
      </c>
    </row>
    <row r="1557" spans="1:11">
      <c r="A1557" s="1" t="s">
        <v>5869</v>
      </c>
      <c r="B1557" s="1" t="s">
        <v>3369</v>
      </c>
      <c r="C1557" s="1" t="s">
        <v>1742</v>
      </c>
      <c r="D1557" s="1">
        <v>4</v>
      </c>
      <c r="E1557" s="1">
        <v>299</v>
      </c>
      <c r="F1557" s="1">
        <v>119.6</v>
      </c>
      <c r="G1557" s="1">
        <f t="shared" si="72"/>
        <v>1076.4000000000001</v>
      </c>
      <c r="H1557" s="1">
        <v>188</v>
      </c>
      <c r="I1557" s="1">
        <f t="shared" si="73"/>
        <v>324.40000000000009</v>
      </c>
      <c r="J1557" t="str">
        <f>IF(AND(COUNTIF(Products!A:A,C1557)=1,E1557=VLOOKUP(C1557,Products!A:G,6,FALSE),H1557=VLOOKUP(C1557,Products!A:G,7,FALSE)),"OK","ERROR")</f>
        <v>OK</v>
      </c>
      <c r="K1557" t="str">
        <f t="shared" si="74"/>
        <v>OK</v>
      </c>
    </row>
    <row r="1558" spans="1:11">
      <c r="A1558" s="1" t="s">
        <v>5870</v>
      </c>
      <c r="B1558" s="1" t="s">
        <v>3370</v>
      </c>
      <c r="C1558" s="1" t="s">
        <v>1762</v>
      </c>
      <c r="D1558" s="1">
        <v>2</v>
      </c>
      <c r="E1558" s="1">
        <v>999</v>
      </c>
      <c r="F1558" s="1">
        <v>99.9</v>
      </c>
      <c r="G1558" s="1">
        <f t="shared" si="72"/>
        <v>1898.1</v>
      </c>
      <c r="H1558" s="1">
        <v>818</v>
      </c>
      <c r="I1558" s="1">
        <f t="shared" si="73"/>
        <v>262.09999999999991</v>
      </c>
      <c r="J1558" t="str">
        <f>IF(AND(COUNTIF(Products!A:A,C1558)=1,E1558=VLOOKUP(C1558,Products!A:G,6,FALSE),H1558=VLOOKUP(C1558,Products!A:G,7,FALSE)),"OK","ERROR")</f>
        <v>OK</v>
      </c>
      <c r="K1558" t="str">
        <f t="shared" si="74"/>
        <v>OK</v>
      </c>
    </row>
    <row r="1559" spans="1:11">
      <c r="A1559" s="1" t="s">
        <v>5871</v>
      </c>
      <c r="B1559" s="1" t="s">
        <v>3371</v>
      </c>
      <c r="C1559" s="1" t="s">
        <v>1721</v>
      </c>
      <c r="D1559" s="1">
        <v>4</v>
      </c>
      <c r="E1559" s="1">
        <v>799</v>
      </c>
      <c r="F1559" s="1">
        <v>159.80000000000001</v>
      </c>
      <c r="G1559" s="1">
        <f t="shared" si="72"/>
        <v>3036.2</v>
      </c>
      <c r="H1559" s="1">
        <v>639</v>
      </c>
      <c r="I1559" s="1">
        <f t="shared" si="73"/>
        <v>480.19999999999982</v>
      </c>
      <c r="J1559" t="str">
        <f>IF(AND(COUNTIF(Products!A:A,C1559)=1,E1559=VLOOKUP(C1559,Products!A:G,6,FALSE),H1559=VLOOKUP(C1559,Products!A:G,7,FALSE)),"OK","ERROR")</f>
        <v>OK</v>
      </c>
      <c r="K1559" t="str">
        <f t="shared" si="74"/>
        <v>OK</v>
      </c>
    </row>
    <row r="1560" spans="1:11">
      <c r="A1560" s="1" t="s">
        <v>5872</v>
      </c>
      <c r="B1560" s="1" t="s">
        <v>3372</v>
      </c>
      <c r="C1560" s="1" t="s">
        <v>1761</v>
      </c>
      <c r="D1560" s="1">
        <v>1</v>
      </c>
      <c r="E1560" s="1">
        <v>499</v>
      </c>
      <c r="F1560" s="1">
        <v>24.95</v>
      </c>
      <c r="G1560" s="1">
        <f t="shared" si="72"/>
        <v>474.05</v>
      </c>
      <c r="H1560" s="1">
        <v>394</v>
      </c>
      <c r="I1560" s="1">
        <f t="shared" si="73"/>
        <v>80.050000000000011</v>
      </c>
      <c r="J1560" t="str">
        <f>IF(AND(COUNTIF(Products!A:A,C1560)=1,E1560=VLOOKUP(C1560,Products!A:G,6,FALSE),H1560=VLOOKUP(C1560,Products!A:G,7,FALSE)),"OK","ERROR")</f>
        <v>OK</v>
      </c>
      <c r="K1560" t="str">
        <f t="shared" si="74"/>
        <v>OK</v>
      </c>
    </row>
    <row r="1561" spans="1:11">
      <c r="A1561" s="1" t="s">
        <v>5873</v>
      </c>
      <c r="B1561" s="1" t="s">
        <v>3373</v>
      </c>
      <c r="C1561" s="1" t="s">
        <v>1696</v>
      </c>
      <c r="D1561" s="1">
        <v>3</v>
      </c>
      <c r="E1561" s="1">
        <v>799</v>
      </c>
      <c r="F1561" s="1">
        <v>0</v>
      </c>
      <c r="G1561" s="1">
        <f t="shared" si="72"/>
        <v>2397</v>
      </c>
      <c r="H1561" s="1">
        <v>613</v>
      </c>
      <c r="I1561" s="1">
        <f t="shared" si="73"/>
        <v>558</v>
      </c>
      <c r="J1561" t="str">
        <f>IF(AND(COUNTIF(Products!A:A,C1561)=1,E1561=VLOOKUP(C1561,Products!A:G,6,FALSE),H1561=VLOOKUP(C1561,Products!A:G,7,FALSE)),"OK","ERROR")</f>
        <v>OK</v>
      </c>
      <c r="K1561" t="str">
        <f t="shared" si="74"/>
        <v>OK</v>
      </c>
    </row>
    <row r="1562" spans="1:11">
      <c r="A1562" s="1" t="s">
        <v>5874</v>
      </c>
      <c r="B1562" s="1" t="s">
        <v>3374</v>
      </c>
      <c r="C1562" s="1" t="s">
        <v>1764</v>
      </c>
      <c r="D1562" s="1">
        <v>1</v>
      </c>
      <c r="E1562" s="1">
        <v>499</v>
      </c>
      <c r="F1562" s="1">
        <v>49.9</v>
      </c>
      <c r="G1562" s="1">
        <f t="shared" si="72"/>
        <v>449.1</v>
      </c>
      <c r="H1562" s="1">
        <v>334</v>
      </c>
      <c r="I1562" s="1">
        <f t="shared" si="73"/>
        <v>115.10000000000002</v>
      </c>
      <c r="J1562" t="str">
        <f>IF(AND(COUNTIF(Products!A:A,C1562)=1,E1562=VLOOKUP(C1562,Products!A:G,6,FALSE),H1562=VLOOKUP(C1562,Products!A:G,7,FALSE)),"OK","ERROR")</f>
        <v>OK</v>
      </c>
      <c r="K1562" t="str">
        <f t="shared" si="74"/>
        <v>OK</v>
      </c>
    </row>
    <row r="1563" spans="1:11">
      <c r="A1563" s="1" t="s">
        <v>5875</v>
      </c>
      <c r="B1563" s="1" t="s">
        <v>3375</v>
      </c>
      <c r="C1563" s="1" t="s">
        <v>1709</v>
      </c>
      <c r="D1563" s="1">
        <v>3</v>
      </c>
      <c r="E1563" s="1">
        <v>799</v>
      </c>
      <c r="F1563" s="1">
        <v>239.7</v>
      </c>
      <c r="G1563" s="1">
        <f t="shared" si="72"/>
        <v>2157.3000000000002</v>
      </c>
      <c r="H1563" s="1">
        <v>566</v>
      </c>
      <c r="I1563" s="1">
        <f t="shared" si="73"/>
        <v>459.30000000000018</v>
      </c>
      <c r="J1563" t="str">
        <f>IF(AND(COUNTIF(Products!A:A,C1563)=1,E1563=VLOOKUP(C1563,Products!A:G,6,FALSE),H1563=VLOOKUP(C1563,Products!A:G,7,FALSE)),"OK","ERROR")</f>
        <v>OK</v>
      </c>
      <c r="K1563" t="str">
        <f t="shared" si="74"/>
        <v>OK</v>
      </c>
    </row>
    <row r="1564" spans="1:11">
      <c r="A1564" s="1" t="s">
        <v>5876</v>
      </c>
      <c r="B1564" s="1" t="s">
        <v>3376</v>
      </c>
      <c r="C1564" s="1" t="s">
        <v>1753</v>
      </c>
      <c r="D1564" s="1">
        <v>3</v>
      </c>
      <c r="E1564" s="1">
        <v>799</v>
      </c>
      <c r="F1564" s="1">
        <v>239.7</v>
      </c>
      <c r="G1564" s="1">
        <f t="shared" si="72"/>
        <v>2157.3000000000002</v>
      </c>
      <c r="H1564" s="1">
        <v>445</v>
      </c>
      <c r="I1564" s="1">
        <f t="shared" si="73"/>
        <v>822.30000000000018</v>
      </c>
      <c r="J1564" t="str">
        <f>IF(AND(COUNTIF(Products!A:A,C1564)=1,E1564=VLOOKUP(C1564,Products!A:G,6,FALSE),H1564=VLOOKUP(C1564,Products!A:G,7,FALSE)),"OK","ERROR")</f>
        <v>OK</v>
      </c>
      <c r="K1564" t="str">
        <f t="shared" si="74"/>
        <v>OK</v>
      </c>
    </row>
    <row r="1565" spans="1:11">
      <c r="A1565" s="1" t="s">
        <v>5877</v>
      </c>
      <c r="B1565" s="1" t="s">
        <v>3377</v>
      </c>
      <c r="C1565" s="1" t="s">
        <v>1676</v>
      </c>
      <c r="D1565" s="1">
        <v>4</v>
      </c>
      <c r="E1565" s="1">
        <v>299</v>
      </c>
      <c r="F1565" s="1">
        <v>119.6</v>
      </c>
      <c r="G1565" s="1">
        <f t="shared" si="72"/>
        <v>1076.4000000000001</v>
      </c>
      <c r="H1565" s="1">
        <v>197</v>
      </c>
      <c r="I1565" s="1">
        <f t="shared" si="73"/>
        <v>288.40000000000009</v>
      </c>
      <c r="J1565" t="str">
        <f>IF(AND(COUNTIF(Products!A:A,C1565)=1,E1565=VLOOKUP(C1565,Products!A:G,6,FALSE),H1565=VLOOKUP(C1565,Products!A:G,7,FALSE)),"OK","ERROR")</f>
        <v>OK</v>
      </c>
      <c r="K1565" t="str">
        <f t="shared" si="74"/>
        <v>OK</v>
      </c>
    </row>
    <row r="1566" spans="1:11">
      <c r="A1566" s="1" t="s">
        <v>5878</v>
      </c>
      <c r="B1566" s="1" t="s">
        <v>3378</v>
      </c>
      <c r="C1566" s="1" t="s">
        <v>1797</v>
      </c>
      <c r="D1566" s="1">
        <v>1</v>
      </c>
      <c r="E1566" s="1">
        <v>399</v>
      </c>
      <c r="F1566" s="1">
        <v>39.9</v>
      </c>
      <c r="G1566" s="1">
        <f t="shared" si="72"/>
        <v>359.1</v>
      </c>
      <c r="H1566" s="1">
        <v>278</v>
      </c>
      <c r="I1566" s="1">
        <f t="shared" si="73"/>
        <v>81.100000000000023</v>
      </c>
      <c r="J1566" t="str">
        <f>IF(AND(COUNTIF(Products!A:A,C1566)=1,E1566=VLOOKUP(C1566,Products!A:G,6,FALSE),H1566=VLOOKUP(C1566,Products!A:G,7,FALSE)),"OK","ERROR")</f>
        <v>OK</v>
      </c>
      <c r="K1566" t="str">
        <f t="shared" si="74"/>
        <v>OK</v>
      </c>
    </row>
    <row r="1567" spans="1:11">
      <c r="A1567" s="1" t="s">
        <v>5879</v>
      </c>
      <c r="B1567" s="1" t="s">
        <v>3379</v>
      </c>
      <c r="C1567" s="1" t="s">
        <v>1710</v>
      </c>
      <c r="D1567" s="1">
        <v>2</v>
      </c>
      <c r="E1567" s="1">
        <v>3999</v>
      </c>
      <c r="F1567" s="1">
        <v>0</v>
      </c>
      <c r="G1567" s="1">
        <f t="shared" si="72"/>
        <v>7998</v>
      </c>
      <c r="H1567" s="1">
        <v>3007</v>
      </c>
      <c r="I1567" s="1">
        <f t="shared" si="73"/>
        <v>1984</v>
      </c>
      <c r="J1567" t="str">
        <f>IF(AND(COUNTIF(Products!A:A,C1567)=1,E1567=VLOOKUP(C1567,Products!A:G,6,FALSE),H1567=VLOOKUP(C1567,Products!A:G,7,FALSE)),"OK","ERROR")</f>
        <v>OK</v>
      </c>
      <c r="K1567" t="str">
        <f t="shared" si="74"/>
        <v>OK</v>
      </c>
    </row>
    <row r="1568" spans="1:11">
      <c r="A1568" s="1" t="s">
        <v>5880</v>
      </c>
      <c r="B1568" s="1" t="s">
        <v>3380</v>
      </c>
      <c r="C1568" s="1" t="s">
        <v>1699</v>
      </c>
      <c r="D1568" s="1">
        <v>1</v>
      </c>
      <c r="E1568" s="1">
        <v>999</v>
      </c>
      <c r="F1568" s="1">
        <v>99.9</v>
      </c>
      <c r="G1568" s="1">
        <f t="shared" si="72"/>
        <v>899.1</v>
      </c>
      <c r="H1568" s="1">
        <v>693</v>
      </c>
      <c r="I1568" s="1">
        <f t="shared" si="73"/>
        <v>206.10000000000002</v>
      </c>
      <c r="J1568" t="str">
        <f>IF(AND(COUNTIF(Products!A:A,C1568)=1,E1568=VLOOKUP(C1568,Products!A:G,6,FALSE),H1568=VLOOKUP(C1568,Products!A:G,7,FALSE)),"OK","ERROR")</f>
        <v>OK</v>
      </c>
      <c r="K1568" t="str">
        <f t="shared" si="74"/>
        <v>OK</v>
      </c>
    </row>
    <row r="1569" spans="1:11">
      <c r="A1569" s="1" t="s">
        <v>5881</v>
      </c>
      <c r="B1569" s="1" t="s">
        <v>3381</v>
      </c>
      <c r="C1569" s="1" t="s">
        <v>1736</v>
      </c>
      <c r="D1569" s="1">
        <v>1</v>
      </c>
      <c r="E1569" s="1">
        <v>2499</v>
      </c>
      <c r="F1569" s="1">
        <v>499.8</v>
      </c>
      <c r="G1569" s="1">
        <f t="shared" si="72"/>
        <v>1999.2</v>
      </c>
      <c r="H1569" s="1">
        <v>1946</v>
      </c>
      <c r="I1569" s="1">
        <f t="shared" si="73"/>
        <v>53.200000000000045</v>
      </c>
      <c r="J1569" t="str">
        <f>IF(AND(COUNTIF(Products!A:A,C1569)=1,E1569=VLOOKUP(C1569,Products!A:G,6,FALSE),H1569=VLOOKUP(C1569,Products!A:G,7,FALSE)),"OK","ERROR")</f>
        <v>OK</v>
      </c>
      <c r="K1569" t="str">
        <f t="shared" si="74"/>
        <v>OK</v>
      </c>
    </row>
    <row r="1570" spans="1:11">
      <c r="A1570" s="1" t="s">
        <v>5882</v>
      </c>
      <c r="B1570" s="1" t="s">
        <v>3382</v>
      </c>
      <c r="C1570" s="1" t="s">
        <v>1674</v>
      </c>
      <c r="D1570" s="1">
        <v>4</v>
      </c>
      <c r="E1570" s="1">
        <v>599</v>
      </c>
      <c r="F1570" s="1">
        <v>0</v>
      </c>
      <c r="G1570" s="1">
        <f t="shared" si="72"/>
        <v>2396</v>
      </c>
      <c r="H1570" s="1">
        <v>470</v>
      </c>
      <c r="I1570" s="1">
        <f t="shared" si="73"/>
        <v>516</v>
      </c>
      <c r="J1570" t="str">
        <f>IF(AND(COUNTIF(Products!A:A,C1570)=1,E1570=VLOOKUP(C1570,Products!A:G,6,FALSE),H1570=VLOOKUP(C1570,Products!A:G,7,FALSE)),"OK","ERROR")</f>
        <v>OK</v>
      </c>
      <c r="K1570" t="str">
        <f t="shared" si="74"/>
        <v>OK</v>
      </c>
    </row>
    <row r="1571" spans="1:11">
      <c r="A1571" s="1" t="s">
        <v>5883</v>
      </c>
      <c r="B1571" s="1" t="s">
        <v>3383</v>
      </c>
      <c r="C1571" s="1" t="s">
        <v>1709</v>
      </c>
      <c r="D1571" s="1">
        <v>2</v>
      </c>
      <c r="E1571" s="1">
        <v>799</v>
      </c>
      <c r="F1571" s="1">
        <v>159.80000000000001</v>
      </c>
      <c r="G1571" s="1">
        <f t="shared" si="72"/>
        <v>1438.2</v>
      </c>
      <c r="H1571" s="1">
        <v>566</v>
      </c>
      <c r="I1571" s="1">
        <f t="shared" si="73"/>
        <v>306.20000000000005</v>
      </c>
      <c r="J1571" t="str">
        <f>IF(AND(COUNTIF(Products!A:A,C1571)=1,E1571=VLOOKUP(C1571,Products!A:G,6,FALSE),H1571=VLOOKUP(C1571,Products!A:G,7,FALSE)),"OK","ERROR")</f>
        <v>OK</v>
      </c>
      <c r="K1571" t="str">
        <f t="shared" si="74"/>
        <v>OK</v>
      </c>
    </row>
    <row r="1572" spans="1:11">
      <c r="A1572" s="1" t="s">
        <v>5884</v>
      </c>
      <c r="B1572" s="1" t="s">
        <v>3384</v>
      </c>
      <c r="C1572" s="1" t="s">
        <v>1731</v>
      </c>
      <c r="D1572" s="1">
        <v>1</v>
      </c>
      <c r="E1572" s="1">
        <v>1999</v>
      </c>
      <c r="F1572" s="1">
        <v>399.8</v>
      </c>
      <c r="G1572" s="1">
        <f t="shared" si="72"/>
        <v>1599.2</v>
      </c>
      <c r="H1572" s="1">
        <v>1547</v>
      </c>
      <c r="I1572" s="1">
        <f t="shared" si="73"/>
        <v>52.200000000000045</v>
      </c>
      <c r="J1572" t="str">
        <f>IF(AND(COUNTIF(Products!A:A,C1572)=1,E1572=VLOOKUP(C1572,Products!A:G,6,FALSE),H1572=VLOOKUP(C1572,Products!A:G,7,FALSE)),"OK","ERROR")</f>
        <v>OK</v>
      </c>
      <c r="K1572" t="str">
        <f t="shared" si="74"/>
        <v>OK</v>
      </c>
    </row>
    <row r="1573" spans="1:11">
      <c r="A1573" s="1" t="s">
        <v>5885</v>
      </c>
      <c r="B1573" s="1" t="s">
        <v>3385</v>
      </c>
      <c r="C1573" s="1" t="s">
        <v>1731</v>
      </c>
      <c r="D1573" s="1">
        <v>1</v>
      </c>
      <c r="E1573" s="1">
        <v>1999</v>
      </c>
      <c r="F1573" s="1">
        <v>0</v>
      </c>
      <c r="G1573" s="1">
        <f t="shared" si="72"/>
        <v>1999</v>
      </c>
      <c r="H1573" s="1">
        <v>1547</v>
      </c>
      <c r="I1573" s="1">
        <f t="shared" si="73"/>
        <v>452</v>
      </c>
      <c r="J1573" t="str">
        <f>IF(AND(COUNTIF(Products!A:A,C1573)=1,E1573=VLOOKUP(C1573,Products!A:G,6,FALSE),H1573=VLOOKUP(C1573,Products!A:G,7,FALSE)),"OK","ERROR")</f>
        <v>OK</v>
      </c>
      <c r="K1573" t="str">
        <f t="shared" si="74"/>
        <v>OK</v>
      </c>
    </row>
    <row r="1574" spans="1:11">
      <c r="A1574" s="1" t="s">
        <v>5886</v>
      </c>
      <c r="B1574" s="1" t="s">
        <v>3386</v>
      </c>
      <c r="C1574" s="1" t="s">
        <v>1726</v>
      </c>
      <c r="D1574" s="1">
        <v>1</v>
      </c>
      <c r="E1574" s="1">
        <v>599</v>
      </c>
      <c r="F1574" s="1">
        <v>119.8</v>
      </c>
      <c r="G1574" s="1">
        <f t="shared" si="72"/>
        <v>479.2</v>
      </c>
      <c r="H1574" s="1">
        <v>358</v>
      </c>
      <c r="I1574" s="1">
        <f t="shared" si="73"/>
        <v>121.19999999999999</v>
      </c>
      <c r="J1574" t="str">
        <f>IF(AND(COUNTIF(Products!A:A,C1574)=1,E1574=VLOOKUP(C1574,Products!A:G,6,FALSE),H1574=VLOOKUP(C1574,Products!A:G,7,FALSE)),"OK","ERROR")</f>
        <v>OK</v>
      </c>
      <c r="K1574" t="str">
        <f t="shared" si="74"/>
        <v>OK</v>
      </c>
    </row>
    <row r="1575" spans="1:11">
      <c r="A1575" s="1" t="s">
        <v>5887</v>
      </c>
      <c r="B1575" s="1" t="s">
        <v>3387</v>
      </c>
      <c r="C1575" s="1" t="s">
        <v>1686</v>
      </c>
      <c r="D1575" s="1">
        <v>1</v>
      </c>
      <c r="E1575" s="1">
        <v>1299</v>
      </c>
      <c r="F1575" s="1">
        <v>129.9</v>
      </c>
      <c r="G1575" s="1">
        <f t="shared" si="72"/>
        <v>1169.0999999999999</v>
      </c>
      <c r="H1575" s="1">
        <v>881</v>
      </c>
      <c r="I1575" s="1">
        <f t="shared" si="73"/>
        <v>288.09999999999991</v>
      </c>
      <c r="J1575" t="str">
        <f>IF(AND(COUNTIF(Products!A:A,C1575)=1,E1575=VLOOKUP(C1575,Products!A:G,6,FALSE),H1575=VLOOKUP(C1575,Products!A:G,7,FALSE)),"OK","ERROR")</f>
        <v>OK</v>
      </c>
      <c r="K1575" t="str">
        <f t="shared" si="74"/>
        <v>OK</v>
      </c>
    </row>
    <row r="1576" spans="1:11">
      <c r="A1576" s="1" t="s">
        <v>5888</v>
      </c>
      <c r="B1576" s="1" t="s">
        <v>3388</v>
      </c>
      <c r="C1576" s="1" t="s">
        <v>1788</v>
      </c>
      <c r="D1576" s="1">
        <v>1</v>
      </c>
      <c r="E1576" s="1">
        <v>3999</v>
      </c>
      <c r="F1576" s="1">
        <v>399.9</v>
      </c>
      <c r="G1576" s="1">
        <f t="shared" si="72"/>
        <v>3599.1</v>
      </c>
      <c r="H1576" s="1">
        <v>3076</v>
      </c>
      <c r="I1576" s="1">
        <f t="shared" si="73"/>
        <v>523.09999999999991</v>
      </c>
      <c r="J1576" t="str">
        <f>IF(AND(COUNTIF(Products!A:A,C1576)=1,E1576=VLOOKUP(C1576,Products!A:G,6,FALSE),H1576=VLOOKUP(C1576,Products!A:G,7,FALSE)),"OK","ERROR")</f>
        <v>OK</v>
      </c>
      <c r="K1576" t="str">
        <f t="shared" si="74"/>
        <v>OK</v>
      </c>
    </row>
    <row r="1577" spans="1:11">
      <c r="A1577" s="1" t="s">
        <v>5889</v>
      </c>
      <c r="B1577" s="1" t="s">
        <v>3389</v>
      </c>
      <c r="C1577" s="1" t="s">
        <v>1773</v>
      </c>
      <c r="D1577" s="1">
        <v>1</v>
      </c>
      <c r="E1577" s="1">
        <v>6999</v>
      </c>
      <c r="F1577" s="1">
        <v>349.95</v>
      </c>
      <c r="G1577" s="1">
        <f t="shared" si="72"/>
        <v>6649.05</v>
      </c>
      <c r="H1577" s="1">
        <v>4949</v>
      </c>
      <c r="I1577" s="1">
        <f t="shared" si="73"/>
        <v>1700.0500000000002</v>
      </c>
      <c r="J1577" t="str">
        <f>IF(AND(COUNTIF(Products!A:A,C1577)=1,E1577=VLOOKUP(C1577,Products!A:G,6,FALSE),H1577=VLOOKUP(C1577,Products!A:G,7,FALSE)),"OK","ERROR")</f>
        <v>OK</v>
      </c>
      <c r="K1577" t="str">
        <f t="shared" si="74"/>
        <v>OK</v>
      </c>
    </row>
    <row r="1578" spans="1:11">
      <c r="A1578" s="1" t="s">
        <v>5890</v>
      </c>
      <c r="B1578" s="1" t="s">
        <v>3390</v>
      </c>
      <c r="C1578" s="1" t="s">
        <v>1751</v>
      </c>
      <c r="D1578" s="1">
        <v>1</v>
      </c>
      <c r="E1578" s="1">
        <v>1599</v>
      </c>
      <c r="F1578" s="1">
        <v>399.75</v>
      </c>
      <c r="G1578" s="1">
        <f t="shared" si="72"/>
        <v>1199.25</v>
      </c>
      <c r="H1578" s="1">
        <v>1023</v>
      </c>
      <c r="I1578" s="1">
        <f t="shared" si="73"/>
        <v>176.25</v>
      </c>
      <c r="J1578" t="str">
        <f>IF(AND(COUNTIF(Products!A:A,C1578)=1,E1578=VLOOKUP(C1578,Products!A:G,6,FALSE),H1578=VLOOKUP(C1578,Products!A:G,7,FALSE)),"OK","ERROR")</f>
        <v>OK</v>
      </c>
      <c r="K1578" t="str">
        <f t="shared" si="74"/>
        <v>OK</v>
      </c>
    </row>
    <row r="1579" spans="1:11">
      <c r="A1579" s="1" t="s">
        <v>5891</v>
      </c>
      <c r="B1579" s="1" t="s">
        <v>3391</v>
      </c>
      <c r="C1579" s="1" t="s">
        <v>1735</v>
      </c>
      <c r="D1579" s="1">
        <v>3</v>
      </c>
      <c r="E1579" s="1">
        <v>3999</v>
      </c>
      <c r="F1579" s="1">
        <v>0</v>
      </c>
      <c r="G1579" s="1">
        <f t="shared" si="72"/>
        <v>11997</v>
      </c>
      <c r="H1579" s="1">
        <v>2895</v>
      </c>
      <c r="I1579" s="1">
        <f t="shared" si="73"/>
        <v>3312</v>
      </c>
      <c r="J1579" t="str">
        <f>IF(AND(COUNTIF(Products!A:A,C1579)=1,E1579=VLOOKUP(C1579,Products!A:G,6,FALSE),H1579=VLOOKUP(C1579,Products!A:G,7,FALSE)),"OK","ERROR")</f>
        <v>OK</v>
      </c>
      <c r="K1579" t="str">
        <f t="shared" si="74"/>
        <v>OK</v>
      </c>
    </row>
    <row r="1580" spans="1:11">
      <c r="A1580" s="1" t="s">
        <v>5892</v>
      </c>
      <c r="B1580" s="1" t="s">
        <v>3392</v>
      </c>
      <c r="C1580" s="1" t="s">
        <v>1783</v>
      </c>
      <c r="D1580" s="1">
        <v>1</v>
      </c>
      <c r="E1580" s="1">
        <v>799</v>
      </c>
      <c r="F1580" s="1">
        <v>79.900000000000006</v>
      </c>
      <c r="G1580" s="1">
        <f t="shared" si="72"/>
        <v>719.1</v>
      </c>
      <c r="H1580" s="1">
        <v>560</v>
      </c>
      <c r="I1580" s="1">
        <f t="shared" si="73"/>
        <v>159.10000000000002</v>
      </c>
      <c r="J1580" t="str">
        <f>IF(AND(COUNTIF(Products!A:A,C1580)=1,E1580=VLOOKUP(C1580,Products!A:G,6,FALSE),H1580=VLOOKUP(C1580,Products!A:G,7,FALSE)),"OK","ERROR")</f>
        <v>OK</v>
      </c>
      <c r="K1580" t="str">
        <f t="shared" si="74"/>
        <v>OK</v>
      </c>
    </row>
    <row r="1581" spans="1:11">
      <c r="A1581" s="1" t="s">
        <v>5893</v>
      </c>
      <c r="B1581" s="1" t="s">
        <v>3393</v>
      </c>
      <c r="C1581" s="1" t="s">
        <v>1782</v>
      </c>
      <c r="D1581" s="1">
        <v>2</v>
      </c>
      <c r="E1581" s="1">
        <v>6999</v>
      </c>
      <c r="F1581" s="1">
        <v>0</v>
      </c>
      <c r="G1581" s="1">
        <f t="shared" si="72"/>
        <v>13998</v>
      </c>
      <c r="H1581" s="1">
        <v>4782</v>
      </c>
      <c r="I1581" s="1">
        <f t="shared" si="73"/>
        <v>4434</v>
      </c>
      <c r="J1581" t="str">
        <f>IF(AND(COUNTIF(Products!A:A,C1581)=1,E1581=VLOOKUP(C1581,Products!A:G,6,FALSE),H1581=VLOOKUP(C1581,Products!A:G,7,FALSE)),"OK","ERROR")</f>
        <v>OK</v>
      </c>
      <c r="K1581" t="str">
        <f t="shared" si="74"/>
        <v>OK</v>
      </c>
    </row>
    <row r="1582" spans="1:11">
      <c r="A1582" s="1" t="s">
        <v>5894</v>
      </c>
      <c r="B1582" s="1" t="s">
        <v>3394</v>
      </c>
      <c r="C1582" s="1" t="s">
        <v>1693</v>
      </c>
      <c r="D1582" s="1">
        <v>3</v>
      </c>
      <c r="E1582" s="1">
        <v>499</v>
      </c>
      <c r="F1582" s="1">
        <v>149.69999999999999</v>
      </c>
      <c r="G1582" s="1">
        <f t="shared" si="72"/>
        <v>1347.3</v>
      </c>
      <c r="H1582" s="1">
        <v>391</v>
      </c>
      <c r="I1582" s="1">
        <f t="shared" si="73"/>
        <v>174.29999999999995</v>
      </c>
      <c r="J1582" t="str">
        <f>IF(AND(COUNTIF(Products!A:A,C1582)=1,E1582=VLOOKUP(C1582,Products!A:G,6,FALSE),H1582=VLOOKUP(C1582,Products!A:G,7,FALSE)),"OK","ERROR")</f>
        <v>OK</v>
      </c>
      <c r="K1582" t="str">
        <f t="shared" si="74"/>
        <v>OK</v>
      </c>
    </row>
    <row r="1583" spans="1:11">
      <c r="A1583" s="1" t="s">
        <v>5895</v>
      </c>
      <c r="B1583" s="1" t="s">
        <v>3395</v>
      </c>
      <c r="C1583" s="1" t="s">
        <v>1660</v>
      </c>
      <c r="D1583" s="1">
        <v>1</v>
      </c>
      <c r="E1583" s="1">
        <v>799</v>
      </c>
      <c r="F1583" s="1">
        <v>79.900000000000006</v>
      </c>
      <c r="G1583" s="1">
        <f t="shared" si="72"/>
        <v>719.1</v>
      </c>
      <c r="H1583" s="1">
        <v>547</v>
      </c>
      <c r="I1583" s="1">
        <f t="shared" si="73"/>
        <v>172.10000000000002</v>
      </c>
      <c r="J1583" t="str">
        <f>IF(AND(COUNTIF(Products!A:A,C1583)=1,E1583=VLOOKUP(C1583,Products!A:G,6,FALSE),H1583=VLOOKUP(C1583,Products!A:G,7,FALSE)),"OK","ERROR")</f>
        <v>OK</v>
      </c>
      <c r="K1583" t="str">
        <f t="shared" si="74"/>
        <v>OK</v>
      </c>
    </row>
    <row r="1584" spans="1:11">
      <c r="A1584" s="1" t="s">
        <v>5896</v>
      </c>
      <c r="B1584" s="1" t="s">
        <v>3396</v>
      </c>
      <c r="C1584" s="1" t="s">
        <v>1690</v>
      </c>
      <c r="D1584" s="1">
        <v>1</v>
      </c>
      <c r="E1584" s="1">
        <v>6999</v>
      </c>
      <c r="F1584" s="1">
        <v>0</v>
      </c>
      <c r="G1584" s="1">
        <f t="shared" si="72"/>
        <v>6999</v>
      </c>
      <c r="H1584" s="1">
        <v>4046</v>
      </c>
      <c r="I1584" s="1">
        <f t="shared" si="73"/>
        <v>2953</v>
      </c>
      <c r="J1584" t="str">
        <f>IF(AND(COUNTIF(Products!A:A,C1584)=1,E1584=VLOOKUP(C1584,Products!A:G,6,FALSE),H1584=VLOOKUP(C1584,Products!A:G,7,FALSE)),"OK","ERROR")</f>
        <v>OK</v>
      </c>
      <c r="K1584" t="str">
        <f t="shared" si="74"/>
        <v>OK</v>
      </c>
    </row>
    <row r="1585" spans="1:11">
      <c r="A1585" s="1" t="s">
        <v>5897</v>
      </c>
      <c r="B1585" s="1" t="s">
        <v>3397</v>
      </c>
      <c r="C1585" s="1" t="s">
        <v>1686</v>
      </c>
      <c r="D1585" s="1">
        <v>1</v>
      </c>
      <c r="E1585" s="1">
        <v>1299</v>
      </c>
      <c r="F1585" s="1">
        <v>194.85</v>
      </c>
      <c r="G1585" s="1">
        <f t="shared" si="72"/>
        <v>1104.1500000000001</v>
      </c>
      <c r="H1585" s="1">
        <v>881</v>
      </c>
      <c r="I1585" s="1">
        <f t="shared" si="73"/>
        <v>223.15000000000009</v>
      </c>
      <c r="J1585" t="str">
        <f>IF(AND(COUNTIF(Products!A:A,C1585)=1,E1585=VLOOKUP(C1585,Products!A:G,6,FALSE),H1585=VLOOKUP(C1585,Products!A:G,7,FALSE)),"OK","ERROR")</f>
        <v>OK</v>
      </c>
      <c r="K1585" t="str">
        <f t="shared" si="74"/>
        <v>OK</v>
      </c>
    </row>
    <row r="1586" spans="1:11">
      <c r="A1586" s="1" t="s">
        <v>5898</v>
      </c>
      <c r="B1586" s="1" t="s">
        <v>3398</v>
      </c>
      <c r="C1586" s="1" t="s">
        <v>1790</v>
      </c>
      <c r="D1586" s="1">
        <v>2</v>
      </c>
      <c r="E1586" s="1">
        <v>999</v>
      </c>
      <c r="F1586" s="1">
        <v>299.7</v>
      </c>
      <c r="G1586" s="1">
        <f t="shared" si="72"/>
        <v>1698.3</v>
      </c>
      <c r="H1586" s="1">
        <v>629</v>
      </c>
      <c r="I1586" s="1">
        <f t="shared" si="73"/>
        <v>440.29999999999995</v>
      </c>
      <c r="J1586" t="str">
        <f>IF(AND(COUNTIF(Products!A:A,C1586)=1,E1586=VLOOKUP(C1586,Products!A:G,6,FALSE),H1586=VLOOKUP(C1586,Products!A:G,7,FALSE)),"OK","ERROR")</f>
        <v>OK</v>
      </c>
      <c r="K1586" t="str">
        <f t="shared" si="74"/>
        <v>OK</v>
      </c>
    </row>
    <row r="1587" spans="1:11">
      <c r="A1587" s="1" t="s">
        <v>5899</v>
      </c>
      <c r="B1587" s="1" t="s">
        <v>3399</v>
      </c>
      <c r="C1587" s="1" t="s">
        <v>1772</v>
      </c>
      <c r="D1587" s="1">
        <v>2</v>
      </c>
      <c r="E1587" s="1">
        <v>1999</v>
      </c>
      <c r="F1587" s="1">
        <v>0</v>
      </c>
      <c r="G1587" s="1">
        <f t="shared" si="72"/>
        <v>3998</v>
      </c>
      <c r="H1587" s="1">
        <v>1506</v>
      </c>
      <c r="I1587" s="1">
        <f t="shared" si="73"/>
        <v>986</v>
      </c>
      <c r="J1587" t="str">
        <f>IF(AND(COUNTIF(Products!A:A,C1587)=1,E1587=VLOOKUP(C1587,Products!A:G,6,FALSE),H1587=VLOOKUP(C1587,Products!A:G,7,FALSE)),"OK","ERROR")</f>
        <v>OK</v>
      </c>
      <c r="K1587" t="str">
        <f t="shared" si="74"/>
        <v>OK</v>
      </c>
    </row>
    <row r="1588" spans="1:11">
      <c r="A1588" s="1" t="s">
        <v>5900</v>
      </c>
      <c r="B1588" s="1" t="s">
        <v>3400</v>
      </c>
      <c r="C1588" s="1" t="s">
        <v>1737</v>
      </c>
      <c r="D1588" s="1">
        <v>1</v>
      </c>
      <c r="E1588" s="1">
        <v>499</v>
      </c>
      <c r="F1588" s="1">
        <v>49.9</v>
      </c>
      <c r="G1588" s="1">
        <f t="shared" si="72"/>
        <v>449.1</v>
      </c>
      <c r="H1588" s="1">
        <v>320</v>
      </c>
      <c r="I1588" s="1">
        <f t="shared" si="73"/>
        <v>129.10000000000002</v>
      </c>
      <c r="J1588" t="str">
        <f>IF(AND(COUNTIF(Products!A:A,C1588)=1,E1588=VLOOKUP(C1588,Products!A:G,6,FALSE),H1588=VLOOKUP(C1588,Products!A:G,7,FALSE)),"OK","ERROR")</f>
        <v>OK</v>
      </c>
      <c r="K1588" t="str">
        <f t="shared" si="74"/>
        <v>OK</v>
      </c>
    </row>
    <row r="1589" spans="1:11">
      <c r="A1589" s="1" t="s">
        <v>5901</v>
      </c>
      <c r="B1589" s="1" t="s">
        <v>3401</v>
      </c>
      <c r="C1589" s="1" t="s">
        <v>1789</v>
      </c>
      <c r="D1589" s="1">
        <v>1</v>
      </c>
      <c r="E1589" s="1">
        <v>999</v>
      </c>
      <c r="F1589" s="1">
        <v>0</v>
      </c>
      <c r="G1589" s="1">
        <f t="shared" si="72"/>
        <v>999</v>
      </c>
      <c r="H1589" s="1">
        <v>727</v>
      </c>
      <c r="I1589" s="1">
        <f t="shared" si="73"/>
        <v>272</v>
      </c>
      <c r="J1589" t="str">
        <f>IF(AND(COUNTIF(Products!A:A,C1589)=1,E1589=VLOOKUP(C1589,Products!A:G,6,FALSE),H1589=VLOOKUP(C1589,Products!A:G,7,FALSE)),"OK","ERROR")</f>
        <v>OK</v>
      </c>
      <c r="K1589" t="str">
        <f t="shared" si="74"/>
        <v>OK</v>
      </c>
    </row>
    <row r="1590" spans="1:11">
      <c r="A1590" s="1" t="s">
        <v>5902</v>
      </c>
      <c r="B1590" s="1" t="s">
        <v>3402</v>
      </c>
      <c r="C1590" s="1" t="s">
        <v>1787</v>
      </c>
      <c r="D1590" s="1">
        <v>2</v>
      </c>
      <c r="E1590" s="1">
        <v>8999</v>
      </c>
      <c r="F1590" s="1">
        <v>1799.8</v>
      </c>
      <c r="G1590" s="1">
        <f t="shared" si="72"/>
        <v>16198.2</v>
      </c>
      <c r="H1590" s="1">
        <v>5811</v>
      </c>
      <c r="I1590" s="1">
        <f t="shared" si="73"/>
        <v>4576.2000000000007</v>
      </c>
      <c r="J1590" t="str">
        <f>IF(AND(COUNTIF(Products!A:A,C1590)=1,E1590=VLOOKUP(C1590,Products!A:G,6,FALSE),H1590=VLOOKUP(C1590,Products!A:G,7,FALSE)),"OK","ERROR")</f>
        <v>OK</v>
      </c>
      <c r="K1590" t="str">
        <f t="shared" si="74"/>
        <v>OK</v>
      </c>
    </row>
    <row r="1591" spans="1:11">
      <c r="A1591" s="1" t="s">
        <v>5903</v>
      </c>
      <c r="B1591" s="1" t="s">
        <v>3403</v>
      </c>
      <c r="C1591" s="1" t="s">
        <v>1764</v>
      </c>
      <c r="D1591" s="1">
        <v>1</v>
      </c>
      <c r="E1591" s="1">
        <v>499</v>
      </c>
      <c r="F1591" s="1">
        <v>0</v>
      </c>
      <c r="G1591" s="1">
        <f t="shared" si="72"/>
        <v>499</v>
      </c>
      <c r="H1591" s="1">
        <v>334</v>
      </c>
      <c r="I1591" s="1">
        <f t="shared" si="73"/>
        <v>165</v>
      </c>
      <c r="J1591" t="str">
        <f>IF(AND(COUNTIF(Products!A:A,C1591)=1,E1591=VLOOKUP(C1591,Products!A:G,6,FALSE),H1591=VLOOKUP(C1591,Products!A:G,7,FALSE)),"OK","ERROR")</f>
        <v>OK</v>
      </c>
      <c r="K1591" t="str">
        <f t="shared" si="74"/>
        <v>OK</v>
      </c>
    </row>
    <row r="1592" spans="1:11">
      <c r="A1592" s="1" t="s">
        <v>5904</v>
      </c>
      <c r="B1592" s="1" t="s">
        <v>3404</v>
      </c>
      <c r="C1592" s="1" t="s">
        <v>1762</v>
      </c>
      <c r="D1592" s="1">
        <v>3</v>
      </c>
      <c r="E1592" s="1">
        <v>999</v>
      </c>
      <c r="F1592" s="1">
        <v>599.4</v>
      </c>
      <c r="G1592" s="1">
        <f t="shared" si="72"/>
        <v>2397.6</v>
      </c>
      <c r="H1592" s="1">
        <v>818</v>
      </c>
      <c r="I1592" s="1">
        <f t="shared" si="73"/>
        <v>-56.400000000000091</v>
      </c>
      <c r="J1592" t="str">
        <f>IF(AND(COUNTIF(Products!A:A,C1592)=1,E1592=VLOOKUP(C1592,Products!A:G,6,FALSE),H1592=VLOOKUP(C1592,Products!A:G,7,FALSE)),"OK","ERROR")</f>
        <v>OK</v>
      </c>
      <c r="K1592" t="str">
        <f t="shared" si="74"/>
        <v>OK</v>
      </c>
    </row>
    <row r="1593" spans="1:11">
      <c r="A1593" s="1" t="s">
        <v>5905</v>
      </c>
      <c r="B1593" s="1" t="s">
        <v>3405</v>
      </c>
      <c r="C1593" s="1" t="s">
        <v>1752</v>
      </c>
      <c r="D1593" s="1">
        <v>1</v>
      </c>
      <c r="E1593" s="1">
        <v>2999</v>
      </c>
      <c r="F1593" s="1">
        <v>149.94999999999999</v>
      </c>
      <c r="G1593" s="1">
        <f t="shared" si="72"/>
        <v>2849.05</v>
      </c>
      <c r="H1593" s="1">
        <v>1877</v>
      </c>
      <c r="I1593" s="1">
        <f t="shared" si="73"/>
        <v>972.05000000000018</v>
      </c>
      <c r="J1593" t="str">
        <f>IF(AND(COUNTIF(Products!A:A,C1593)=1,E1593=VLOOKUP(C1593,Products!A:G,6,FALSE),H1593=VLOOKUP(C1593,Products!A:G,7,FALSE)),"OK","ERROR")</f>
        <v>OK</v>
      </c>
      <c r="K1593" t="str">
        <f t="shared" si="74"/>
        <v>OK</v>
      </c>
    </row>
    <row r="1594" spans="1:11">
      <c r="A1594" s="1" t="s">
        <v>5906</v>
      </c>
      <c r="B1594" s="1" t="s">
        <v>3406</v>
      </c>
      <c r="C1594" s="1" t="s">
        <v>1787</v>
      </c>
      <c r="D1594" s="1">
        <v>2</v>
      </c>
      <c r="E1594" s="1">
        <v>8999</v>
      </c>
      <c r="F1594" s="1">
        <v>2699.7</v>
      </c>
      <c r="G1594" s="1">
        <f t="shared" si="72"/>
        <v>15298.3</v>
      </c>
      <c r="H1594" s="1">
        <v>5811</v>
      </c>
      <c r="I1594" s="1">
        <f t="shared" si="73"/>
        <v>3676.2999999999993</v>
      </c>
      <c r="J1594" t="str">
        <f>IF(AND(COUNTIF(Products!A:A,C1594)=1,E1594=VLOOKUP(C1594,Products!A:G,6,FALSE),H1594=VLOOKUP(C1594,Products!A:G,7,FALSE)),"OK","ERROR")</f>
        <v>OK</v>
      </c>
      <c r="K1594" t="str">
        <f t="shared" si="74"/>
        <v>OK</v>
      </c>
    </row>
    <row r="1595" spans="1:11">
      <c r="A1595" s="1" t="s">
        <v>5907</v>
      </c>
      <c r="B1595" s="1" t="s">
        <v>3407</v>
      </c>
      <c r="C1595" s="1" t="s">
        <v>1797</v>
      </c>
      <c r="D1595" s="1">
        <v>2</v>
      </c>
      <c r="E1595" s="1">
        <v>399</v>
      </c>
      <c r="F1595" s="1">
        <v>159.6</v>
      </c>
      <c r="G1595" s="1">
        <f t="shared" si="72"/>
        <v>638.4</v>
      </c>
      <c r="H1595" s="1">
        <v>278</v>
      </c>
      <c r="I1595" s="1">
        <f t="shared" si="73"/>
        <v>82.399999999999977</v>
      </c>
      <c r="J1595" t="str">
        <f>IF(AND(COUNTIF(Products!A:A,C1595)=1,E1595=VLOOKUP(C1595,Products!A:G,6,FALSE),H1595=VLOOKUP(C1595,Products!A:G,7,FALSE)),"OK","ERROR")</f>
        <v>OK</v>
      </c>
      <c r="K1595" t="str">
        <f t="shared" si="74"/>
        <v>OK</v>
      </c>
    </row>
    <row r="1596" spans="1:11">
      <c r="A1596" s="1" t="s">
        <v>5908</v>
      </c>
      <c r="B1596" s="1" t="s">
        <v>3408</v>
      </c>
      <c r="C1596" s="1" t="s">
        <v>1688</v>
      </c>
      <c r="D1596" s="1">
        <v>3</v>
      </c>
      <c r="E1596" s="1">
        <v>999</v>
      </c>
      <c r="F1596" s="1">
        <v>299.7</v>
      </c>
      <c r="G1596" s="1">
        <f t="shared" si="72"/>
        <v>2697.3</v>
      </c>
      <c r="H1596" s="1">
        <v>813</v>
      </c>
      <c r="I1596" s="1">
        <f t="shared" si="73"/>
        <v>258.30000000000018</v>
      </c>
      <c r="J1596" t="str">
        <f>IF(AND(COUNTIF(Products!A:A,C1596)=1,E1596=VLOOKUP(C1596,Products!A:G,6,FALSE),H1596=VLOOKUP(C1596,Products!A:G,7,FALSE)),"OK","ERROR")</f>
        <v>OK</v>
      </c>
      <c r="K1596" t="str">
        <f t="shared" si="74"/>
        <v>OK</v>
      </c>
    </row>
    <row r="1597" spans="1:11">
      <c r="A1597" s="1" t="s">
        <v>5909</v>
      </c>
      <c r="B1597" s="1" t="s">
        <v>3409</v>
      </c>
      <c r="C1597" s="1" t="s">
        <v>1759</v>
      </c>
      <c r="D1597" s="1">
        <v>1</v>
      </c>
      <c r="E1597" s="1">
        <v>2499</v>
      </c>
      <c r="F1597" s="1">
        <v>624.75</v>
      </c>
      <c r="G1597" s="1">
        <f t="shared" si="72"/>
        <v>1874.25</v>
      </c>
      <c r="H1597" s="1">
        <v>1430</v>
      </c>
      <c r="I1597" s="1">
        <f t="shared" si="73"/>
        <v>444.25</v>
      </c>
      <c r="J1597" t="str">
        <f>IF(AND(COUNTIF(Products!A:A,C1597)=1,E1597=VLOOKUP(C1597,Products!A:G,6,FALSE),H1597=VLOOKUP(C1597,Products!A:G,7,FALSE)),"OK","ERROR")</f>
        <v>OK</v>
      </c>
      <c r="K1597" t="str">
        <f t="shared" si="74"/>
        <v>OK</v>
      </c>
    </row>
    <row r="1598" spans="1:11">
      <c r="A1598" s="1" t="s">
        <v>5910</v>
      </c>
      <c r="B1598" s="1" t="s">
        <v>3410</v>
      </c>
      <c r="C1598" s="1" t="s">
        <v>1690</v>
      </c>
      <c r="D1598" s="1">
        <v>2</v>
      </c>
      <c r="E1598" s="1">
        <v>6999</v>
      </c>
      <c r="F1598" s="1">
        <v>699.9</v>
      </c>
      <c r="G1598" s="1">
        <f t="shared" si="72"/>
        <v>13298.1</v>
      </c>
      <c r="H1598" s="1">
        <v>4046</v>
      </c>
      <c r="I1598" s="1">
        <f t="shared" si="73"/>
        <v>5206.1000000000004</v>
      </c>
      <c r="J1598" t="str">
        <f>IF(AND(COUNTIF(Products!A:A,C1598)=1,E1598=VLOOKUP(C1598,Products!A:G,6,FALSE),H1598=VLOOKUP(C1598,Products!A:G,7,FALSE)),"OK","ERROR")</f>
        <v>OK</v>
      </c>
      <c r="K1598" t="str">
        <f t="shared" si="74"/>
        <v>OK</v>
      </c>
    </row>
    <row r="1599" spans="1:11">
      <c r="A1599" s="1" t="s">
        <v>5911</v>
      </c>
      <c r="B1599" s="1" t="s">
        <v>3411</v>
      </c>
      <c r="C1599" s="1" t="s">
        <v>1670</v>
      </c>
      <c r="D1599" s="1">
        <v>1</v>
      </c>
      <c r="E1599" s="1">
        <v>599</v>
      </c>
      <c r="F1599" s="1">
        <v>0</v>
      </c>
      <c r="G1599" s="1">
        <f t="shared" si="72"/>
        <v>599</v>
      </c>
      <c r="H1599" s="1">
        <v>426</v>
      </c>
      <c r="I1599" s="1">
        <f t="shared" si="73"/>
        <v>173</v>
      </c>
      <c r="J1599" t="str">
        <f>IF(AND(COUNTIF(Products!A:A,C1599)=1,E1599=VLOOKUP(C1599,Products!A:G,6,FALSE),H1599=VLOOKUP(C1599,Products!A:G,7,FALSE)),"OK","ERROR")</f>
        <v>OK</v>
      </c>
      <c r="K1599" t="str">
        <f t="shared" si="74"/>
        <v>OK</v>
      </c>
    </row>
    <row r="1600" spans="1:11">
      <c r="A1600" s="1" t="s">
        <v>5912</v>
      </c>
      <c r="B1600" s="1" t="s">
        <v>3412</v>
      </c>
      <c r="C1600" s="1" t="s">
        <v>1714</v>
      </c>
      <c r="D1600" s="1">
        <v>2</v>
      </c>
      <c r="E1600" s="1">
        <v>4999</v>
      </c>
      <c r="F1600" s="1">
        <v>999.8</v>
      </c>
      <c r="G1600" s="1">
        <f t="shared" si="72"/>
        <v>8998.2000000000007</v>
      </c>
      <c r="H1600" s="1">
        <v>3985</v>
      </c>
      <c r="I1600" s="1">
        <f t="shared" si="73"/>
        <v>1028.2000000000007</v>
      </c>
      <c r="J1600" t="str">
        <f>IF(AND(COUNTIF(Products!A:A,C1600)=1,E1600=VLOOKUP(C1600,Products!A:G,6,FALSE),H1600=VLOOKUP(C1600,Products!A:G,7,FALSE)),"OK","ERROR")</f>
        <v>OK</v>
      </c>
      <c r="K1600" t="str">
        <f t="shared" si="74"/>
        <v>OK</v>
      </c>
    </row>
    <row r="1601" spans="1:11">
      <c r="A1601" s="1" t="s">
        <v>5913</v>
      </c>
      <c r="B1601" s="1" t="s">
        <v>3413</v>
      </c>
      <c r="C1601" s="1" t="s">
        <v>1742</v>
      </c>
      <c r="D1601" s="1">
        <v>1</v>
      </c>
      <c r="E1601" s="1">
        <v>299</v>
      </c>
      <c r="F1601" s="1">
        <v>29.9</v>
      </c>
      <c r="G1601" s="1">
        <f t="shared" si="72"/>
        <v>269.10000000000002</v>
      </c>
      <c r="H1601" s="1">
        <v>188</v>
      </c>
      <c r="I1601" s="1">
        <f t="shared" si="73"/>
        <v>81.100000000000023</v>
      </c>
      <c r="J1601" t="str">
        <f>IF(AND(COUNTIF(Products!A:A,C1601)=1,E1601=VLOOKUP(C1601,Products!A:G,6,FALSE),H1601=VLOOKUP(C1601,Products!A:G,7,FALSE)),"OK","ERROR")</f>
        <v>OK</v>
      </c>
      <c r="K1601" t="str">
        <f t="shared" si="74"/>
        <v>OK</v>
      </c>
    </row>
    <row r="1602" spans="1:11">
      <c r="A1602" s="1" t="s">
        <v>5914</v>
      </c>
      <c r="B1602" s="1" t="s">
        <v>3414</v>
      </c>
      <c r="C1602" s="1" t="s">
        <v>1771</v>
      </c>
      <c r="D1602" s="1">
        <v>4</v>
      </c>
      <c r="E1602" s="1">
        <v>399</v>
      </c>
      <c r="F1602" s="1">
        <v>0</v>
      </c>
      <c r="G1602" s="1">
        <f t="shared" si="72"/>
        <v>1596</v>
      </c>
      <c r="H1602" s="1">
        <v>257</v>
      </c>
      <c r="I1602" s="1">
        <f t="shared" si="73"/>
        <v>568</v>
      </c>
      <c r="J1602" t="str">
        <f>IF(AND(COUNTIF(Products!A:A,C1602)=1,E1602=VLOOKUP(C1602,Products!A:G,6,FALSE),H1602=VLOOKUP(C1602,Products!A:G,7,FALSE)),"OK","ERROR")</f>
        <v>OK</v>
      </c>
      <c r="K1602" t="str">
        <f t="shared" si="74"/>
        <v>OK</v>
      </c>
    </row>
    <row r="1603" spans="1:11">
      <c r="A1603" s="1" t="s">
        <v>5915</v>
      </c>
      <c r="B1603" s="1" t="s">
        <v>3415</v>
      </c>
      <c r="C1603" s="1" t="s">
        <v>1707</v>
      </c>
      <c r="D1603" s="1">
        <v>2</v>
      </c>
      <c r="E1603" s="1">
        <v>2499</v>
      </c>
      <c r="F1603" s="1">
        <v>499.8</v>
      </c>
      <c r="G1603" s="1">
        <f t="shared" ref="G1603:G1666" si="75">IFERROR(D1603*E1603-F1603,0)</f>
        <v>4498.2</v>
      </c>
      <c r="H1603" s="1">
        <v>1584</v>
      </c>
      <c r="I1603" s="1">
        <f t="shared" ref="I1603:I1666" si="76">G1603-(D1603*H1603)</f>
        <v>1330.1999999999998</v>
      </c>
      <c r="J1603" t="str">
        <f>IF(AND(COUNTIF(Products!A:A,C1603)=1,E1603=VLOOKUP(C1603,Products!A:G,6,FALSE),H1603=VLOOKUP(C1603,Products!A:G,7,FALSE)),"OK","ERROR")</f>
        <v>OK</v>
      </c>
      <c r="K1603" t="str">
        <f t="shared" ref="K1603:K1666" si="77">IF(I1603=G1603-(D1603*H1603),"OK","ERROR")</f>
        <v>OK</v>
      </c>
    </row>
    <row r="1604" spans="1:11">
      <c r="A1604" s="1" t="s">
        <v>5916</v>
      </c>
      <c r="B1604" s="1" t="s">
        <v>3416</v>
      </c>
      <c r="C1604" s="1" t="s">
        <v>1764</v>
      </c>
      <c r="D1604" s="1">
        <v>1</v>
      </c>
      <c r="E1604" s="1">
        <v>499</v>
      </c>
      <c r="F1604" s="1">
        <v>49.9</v>
      </c>
      <c r="G1604" s="1">
        <f t="shared" si="75"/>
        <v>449.1</v>
      </c>
      <c r="H1604" s="1">
        <v>334</v>
      </c>
      <c r="I1604" s="1">
        <f t="shared" si="76"/>
        <v>115.10000000000002</v>
      </c>
      <c r="J1604" t="str">
        <f>IF(AND(COUNTIF(Products!A:A,C1604)=1,E1604=VLOOKUP(C1604,Products!A:G,6,FALSE),H1604=VLOOKUP(C1604,Products!A:G,7,FALSE)),"OK","ERROR")</f>
        <v>OK</v>
      </c>
      <c r="K1604" t="str">
        <f t="shared" si="77"/>
        <v>OK</v>
      </c>
    </row>
    <row r="1605" spans="1:11">
      <c r="A1605" s="1" t="s">
        <v>5917</v>
      </c>
      <c r="B1605" s="1" t="s">
        <v>3417</v>
      </c>
      <c r="C1605" s="1" t="s">
        <v>1784</v>
      </c>
      <c r="D1605" s="1">
        <v>2</v>
      </c>
      <c r="E1605" s="1">
        <v>2999</v>
      </c>
      <c r="F1605" s="1">
        <v>1499.5</v>
      </c>
      <c r="G1605" s="1">
        <f t="shared" si="75"/>
        <v>4498.5</v>
      </c>
      <c r="H1605" s="1">
        <v>2377</v>
      </c>
      <c r="I1605" s="1">
        <f t="shared" si="76"/>
        <v>-255.5</v>
      </c>
      <c r="J1605" t="str">
        <f>IF(AND(COUNTIF(Products!A:A,C1605)=1,E1605=VLOOKUP(C1605,Products!A:G,6,FALSE),H1605=VLOOKUP(C1605,Products!A:G,7,FALSE)),"OK","ERROR")</f>
        <v>OK</v>
      </c>
      <c r="K1605" t="str">
        <f t="shared" si="77"/>
        <v>OK</v>
      </c>
    </row>
    <row r="1606" spans="1:11">
      <c r="A1606" s="1" t="s">
        <v>5918</v>
      </c>
      <c r="B1606" s="1" t="s">
        <v>3418</v>
      </c>
      <c r="C1606" s="1" t="s">
        <v>1721</v>
      </c>
      <c r="D1606" s="1">
        <v>1</v>
      </c>
      <c r="E1606" s="1">
        <v>799</v>
      </c>
      <c r="F1606" s="1">
        <v>39.950000000000003</v>
      </c>
      <c r="G1606" s="1">
        <f t="shared" si="75"/>
        <v>759.05</v>
      </c>
      <c r="H1606" s="1">
        <v>639</v>
      </c>
      <c r="I1606" s="1">
        <f t="shared" si="76"/>
        <v>120.04999999999995</v>
      </c>
      <c r="J1606" t="str">
        <f>IF(AND(COUNTIF(Products!A:A,C1606)=1,E1606=VLOOKUP(C1606,Products!A:G,6,FALSE),H1606=VLOOKUP(C1606,Products!A:G,7,FALSE)),"OK","ERROR")</f>
        <v>OK</v>
      </c>
      <c r="K1606" t="str">
        <f t="shared" si="77"/>
        <v>OK</v>
      </c>
    </row>
    <row r="1607" spans="1:11">
      <c r="A1607" s="1" t="s">
        <v>5919</v>
      </c>
      <c r="B1607" s="1" t="s">
        <v>3419</v>
      </c>
      <c r="C1607" s="1" t="s">
        <v>1789</v>
      </c>
      <c r="D1607" s="1">
        <v>4</v>
      </c>
      <c r="E1607" s="1">
        <v>999</v>
      </c>
      <c r="F1607" s="1">
        <v>399.6</v>
      </c>
      <c r="G1607" s="1">
        <f t="shared" si="75"/>
        <v>3596.4</v>
      </c>
      <c r="H1607" s="1">
        <v>727</v>
      </c>
      <c r="I1607" s="1">
        <f t="shared" si="76"/>
        <v>688.40000000000009</v>
      </c>
      <c r="J1607" t="str">
        <f>IF(AND(COUNTIF(Products!A:A,C1607)=1,E1607=VLOOKUP(C1607,Products!A:G,6,FALSE),H1607=VLOOKUP(C1607,Products!A:G,7,FALSE)),"OK","ERROR")</f>
        <v>OK</v>
      </c>
      <c r="K1607" t="str">
        <f t="shared" si="77"/>
        <v>OK</v>
      </c>
    </row>
    <row r="1608" spans="1:11">
      <c r="A1608" s="1" t="s">
        <v>5920</v>
      </c>
      <c r="B1608" s="1" t="s">
        <v>3420</v>
      </c>
      <c r="C1608" s="1" t="s">
        <v>1759</v>
      </c>
      <c r="D1608" s="1">
        <v>1</v>
      </c>
      <c r="E1608" s="1">
        <v>2499</v>
      </c>
      <c r="F1608" s="1">
        <v>0</v>
      </c>
      <c r="G1608" s="1">
        <f t="shared" si="75"/>
        <v>2499</v>
      </c>
      <c r="H1608" s="1">
        <v>1430</v>
      </c>
      <c r="I1608" s="1">
        <f t="shared" si="76"/>
        <v>1069</v>
      </c>
      <c r="J1608" t="str">
        <f>IF(AND(COUNTIF(Products!A:A,C1608)=1,E1608=VLOOKUP(C1608,Products!A:G,6,FALSE),H1608=VLOOKUP(C1608,Products!A:G,7,FALSE)),"OK","ERROR")</f>
        <v>OK</v>
      </c>
      <c r="K1608" t="str">
        <f t="shared" si="77"/>
        <v>OK</v>
      </c>
    </row>
    <row r="1609" spans="1:11">
      <c r="A1609" s="1" t="s">
        <v>5921</v>
      </c>
      <c r="B1609" s="1" t="s">
        <v>3421</v>
      </c>
      <c r="C1609" s="1" t="s">
        <v>1742</v>
      </c>
      <c r="D1609" s="1">
        <v>1</v>
      </c>
      <c r="E1609" s="1">
        <v>299</v>
      </c>
      <c r="F1609" s="1">
        <v>14.95</v>
      </c>
      <c r="G1609" s="1">
        <f t="shared" si="75"/>
        <v>284.05</v>
      </c>
      <c r="H1609" s="1">
        <v>188</v>
      </c>
      <c r="I1609" s="1">
        <f t="shared" si="76"/>
        <v>96.050000000000011</v>
      </c>
      <c r="J1609" t="str">
        <f>IF(AND(COUNTIF(Products!A:A,C1609)=1,E1609=VLOOKUP(C1609,Products!A:G,6,FALSE),H1609=VLOOKUP(C1609,Products!A:G,7,FALSE)),"OK","ERROR")</f>
        <v>OK</v>
      </c>
      <c r="K1609" t="str">
        <f t="shared" si="77"/>
        <v>OK</v>
      </c>
    </row>
    <row r="1610" spans="1:11">
      <c r="A1610" s="1" t="s">
        <v>5922</v>
      </c>
      <c r="B1610" s="1" t="s">
        <v>3422</v>
      </c>
      <c r="C1610" s="1" t="s">
        <v>1709</v>
      </c>
      <c r="D1610" s="1">
        <v>1</v>
      </c>
      <c r="E1610" s="1">
        <v>799</v>
      </c>
      <c r="F1610" s="1">
        <v>79.900000000000006</v>
      </c>
      <c r="G1610" s="1">
        <f t="shared" si="75"/>
        <v>719.1</v>
      </c>
      <c r="H1610" s="1">
        <v>566</v>
      </c>
      <c r="I1610" s="1">
        <f t="shared" si="76"/>
        <v>153.10000000000002</v>
      </c>
      <c r="J1610" t="str">
        <f>IF(AND(COUNTIF(Products!A:A,C1610)=1,E1610=VLOOKUP(C1610,Products!A:G,6,FALSE),H1610=VLOOKUP(C1610,Products!A:G,7,FALSE)),"OK","ERROR")</f>
        <v>OK</v>
      </c>
      <c r="K1610" t="str">
        <f t="shared" si="77"/>
        <v>OK</v>
      </c>
    </row>
    <row r="1611" spans="1:11">
      <c r="A1611" s="1" t="s">
        <v>5923</v>
      </c>
      <c r="B1611" s="1" t="s">
        <v>3423</v>
      </c>
      <c r="C1611" s="1" t="s">
        <v>1696</v>
      </c>
      <c r="D1611" s="1">
        <v>1</v>
      </c>
      <c r="E1611" s="1">
        <v>799</v>
      </c>
      <c r="F1611" s="1">
        <v>39.950000000000003</v>
      </c>
      <c r="G1611" s="1">
        <f t="shared" si="75"/>
        <v>759.05</v>
      </c>
      <c r="H1611" s="1">
        <v>613</v>
      </c>
      <c r="I1611" s="1">
        <f t="shared" si="76"/>
        <v>146.04999999999995</v>
      </c>
      <c r="J1611" t="str">
        <f>IF(AND(COUNTIF(Products!A:A,C1611)=1,E1611=VLOOKUP(C1611,Products!A:G,6,FALSE),H1611=VLOOKUP(C1611,Products!A:G,7,FALSE)),"OK","ERROR")</f>
        <v>OK</v>
      </c>
      <c r="K1611" t="str">
        <f t="shared" si="77"/>
        <v>OK</v>
      </c>
    </row>
    <row r="1612" spans="1:11">
      <c r="A1612" s="1" t="s">
        <v>5924</v>
      </c>
      <c r="B1612" s="1" t="s">
        <v>3424</v>
      </c>
      <c r="C1612" s="1" t="s">
        <v>1784</v>
      </c>
      <c r="D1612" s="1">
        <v>4</v>
      </c>
      <c r="E1612" s="1">
        <v>2999</v>
      </c>
      <c r="F1612" s="1">
        <v>2999</v>
      </c>
      <c r="G1612" s="1">
        <f t="shared" si="75"/>
        <v>8997</v>
      </c>
      <c r="H1612" s="1">
        <v>2377</v>
      </c>
      <c r="I1612" s="1">
        <f t="shared" si="76"/>
        <v>-511</v>
      </c>
      <c r="J1612" t="str">
        <f>IF(AND(COUNTIF(Products!A:A,C1612)=1,E1612=VLOOKUP(C1612,Products!A:G,6,FALSE),H1612=VLOOKUP(C1612,Products!A:G,7,FALSE)),"OK","ERROR")</f>
        <v>OK</v>
      </c>
      <c r="K1612" t="str">
        <f t="shared" si="77"/>
        <v>OK</v>
      </c>
    </row>
    <row r="1613" spans="1:11">
      <c r="A1613" s="1" t="s">
        <v>5925</v>
      </c>
      <c r="B1613" s="1" t="s">
        <v>3425</v>
      </c>
      <c r="C1613" s="1" t="s">
        <v>1706</v>
      </c>
      <c r="D1613" s="1">
        <v>2</v>
      </c>
      <c r="E1613" s="1">
        <v>799</v>
      </c>
      <c r="F1613" s="1">
        <v>0</v>
      </c>
      <c r="G1613" s="1">
        <f t="shared" si="75"/>
        <v>1598</v>
      </c>
      <c r="H1613" s="1">
        <v>526</v>
      </c>
      <c r="I1613" s="1">
        <f t="shared" si="76"/>
        <v>546</v>
      </c>
      <c r="J1613" t="str">
        <f>IF(AND(COUNTIF(Products!A:A,C1613)=1,E1613=VLOOKUP(C1613,Products!A:G,6,FALSE),H1613=VLOOKUP(C1613,Products!A:G,7,FALSE)),"OK","ERROR")</f>
        <v>OK</v>
      </c>
      <c r="K1613" t="str">
        <f t="shared" si="77"/>
        <v>OK</v>
      </c>
    </row>
    <row r="1614" spans="1:11">
      <c r="A1614" s="1" t="s">
        <v>5926</v>
      </c>
      <c r="B1614" s="1" t="s">
        <v>3426</v>
      </c>
      <c r="C1614" s="1" t="s">
        <v>1666</v>
      </c>
      <c r="D1614" s="1">
        <v>3</v>
      </c>
      <c r="E1614" s="1">
        <v>399</v>
      </c>
      <c r="F1614" s="1">
        <v>239.4</v>
      </c>
      <c r="G1614" s="1">
        <f t="shared" si="75"/>
        <v>957.6</v>
      </c>
      <c r="H1614" s="1">
        <v>307</v>
      </c>
      <c r="I1614" s="1">
        <f t="shared" si="76"/>
        <v>36.600000000000023</v>
      </c>
      <c r="J1614" t="str">
        <f>IF(AND(COUNTIF(Products!A:A,C1614)=1,E1614=VLOOKUP(C1614,Products!A:G,6,FALSE),H1614=VLOOKUP(C1614,Products!A:G,7,FALSE)),"OK","ERROR")</f>
        <v>OK</v>
      </c>
      <c r="K1614" t="str">
        <f t="shared" si="77"/>
        <v>OK</v>
      </c>
    </row>
    <row r="1615" spans="1:11">
      <c r="A1615" s="1" t="s">
        <v>5927</v>
      </c>
      <c r="B1615" s="1" t="s">
        <v>3427</v>
      </c>
      <c r="C1615" s="1" t="s">
        <v>1764</v>
      </c>
      <c r="D1615" s="1">
        <v>2</v>
      </c>
      <c r="E1615" s="1">
        <v>499</v>
      </c>
      <c r="F1615" s="1">
        <v>0</v>
      </c>
      <c r="G1615" s="1">
        <f t="shared" si="75"/>
        <v>998</v>
      </c>
      <c r="H1615" s="1">
        <v>334</v>
      </c>
      <c r="I1615" s="1">
        <f t="shared" si="76"/>
        <v>330</v>
      </c>
      <c r="J1615" t="str">
        <f>IF(AND(COUNTIF(Products!A:A,C1615)=1,E1615=VLOOKUP(C1615,Products!A:G,6,FALSE),H1615=VLOOKUP(C1615,Products!A:G,7,FALSE)),"OK","ERROR")</f>
        <v>OK</v>
      </c>
      <c r="K1615" t="str">
        <f t="shared" si="77"/>
        <v>OK</v>
      </c>
    </row>
    <row r="1616" spans="1:11">
      <c r="A1616" s="1" t="s">
        <v>5928</v>
      </c>
      <c r="B1616" s="1" t="s">
        <v>3428</v>
      </c>
      <c r="C1616" s="1" t="s">
        <v>1767</v>
      </c>
      <c r="D1616" s="1">
        <v>2</v>
      </c>
      <c r="E1616" s="1">
        <v>1999</v>
      </c>
      <c r="F1616" s="1">
        <v>799.6</v>
      </c>
      <c r="G1616" s="1">
        <f t="shared" si="75"/>
        <v>3198.4</v>
      </c>
      <c r="H1616" s="1">
        <v>1338</v>
      </c>
      <c r="I1616" s="1">
        <f t="shared" si="76"/>
        <v>522.40000000000009</v>
      </c>
      <c r="J1616" t="str">
        <f>IF(AND(COUNTIF(Products!A:A,C1616)=1,E1616=VLOOKUP(C1616,Products!A:G,6,FALSE),H1616=VLOOKUP(C1616,Products!A:G,7,FALSE)),"OK","ERROR")</f>
        <v>OK</v>
      </c>
      <c r="K1616" t="str">
        <f t="shared" si="77"/>
        <v>OK</v>
      </c>
    </row>
    <row r="1617" spans="1:11">
      <c r="A1617" s="1" t="s">
        <v>5929</v>
      </c>
      <c r="B1617" s="1" t="s">
        <v>3429</v>
      </c>
      <c r="C1617" s="1" t="s">
        <v>1783</v>
      </c>
      <c r="D1617" s="1">
        <v>1</v>
      </c>
      <c r="E1617" s="1">
        <v>799</v>
      </c>
      <c r="F1617" s="1">
        <v>0</v>
      </c>
      <c r="G1617" s="1">
        <f t="shared" si="75"/>
        <v>799</v>
      </c>
      <c r="H1617" s="1">
        <v>560</v>
      </c>
      <c r="I1617" s="1">
        <f t="shared" si="76"/>
        <v>239</v>
      </c>
      <c r="J1617" t="str">
        <f>IF(AND(COUNTIF(Products!A:A,C1617)=1,E1617=VLOOKUP(C1617,Products!A:G,6,FALSE),H1617=VLOOKUP(C1617,Products!A:G,7,FALSE)),"OK","ERROR")</f>
        <v>OK</v>
      </c>
      <c r="K1617" t="str">
        <f t="shared" si="77"/>
        <v>OK</v>
      </c>
    </row>
    <row r="1618" spans="1:11">
      <c r="A1618" s="1" t="s">
        <v>5930</v>
      </c>
      <c r="B1618" s="1" t="s">
        <v>3430</v>
      </c>
      <c r="C1618" s="1" t="s">
        <v>1688</v>
      </c>
      <c r="D1618" s="1">
        <v>1</v>
      </c>
      <c r="E1618" s="1">
        <v>999</v>
      </c>
      <c r="F1618" s="1">
        <v>99.9</v>
      </c>
      <c r="G1618" s="1">
        <f t="shared" si="75"/>
        <v>899.1</v>
      </c>
      <c r="H1618" s="1">
        <v>813</v>
      </c>
      <c r="I1618" s="1">
        <f t="shared" si="76"/>
        <v>86.100000000000023</v>
      </c>
      <c r="J1618" t="str">
        <f>IF(AND(COUNTIF(Products!A:A,C1618)=1,E1618=VLOOKUP(C1618,Products!A:G,6,FALSE),H1618=VLOOKUP(C1618,Products!A:G,7,FALSE)),"OK","ERROR")</f>
        <v>OK</v>
      </c>
      <c r="K1618" t="str">
        <f t="shared" si="77"/>
        <v>OK</v>
      </c>
    </row>
    <row r="1619" spans="1:11">
      <c r="A1619" s="1" t="s">
        <v>5931</v>
      </c>
      <c r="B1619" s="1" t="s">
        <v>3431</v>
      </c>
      <c r="C1619" s="1" t="s">
        <v>1709</v>
      </c>
      <c r="D1619" s="1">
        <v>1</v>
      </c>
      <c r="E1619" s="1">
        <v>799</v>
      </c>
      <c r="F1619" s="1">
        <v>79.900000000000006</v>
      </c>
      <c r="G1619" s="1">
        <f t="shared" si="75"/>
        <v>719.1</v>
      </c>
      <c r="H1619" s="1">
        <v>566</v>
      </c>
      <c r="I1619" s="1">
        <f t="shared" si="76"/>
        <v>153.10000000000002</v>
      </c>
      <c r="J1619" t="str">
        <f>IF(AND(COUNTIF(Products!A:A,C1619)=1,E1619=VLOOKUP(C1619,Products!A:G,6,FALSE),H1619=VLOOKUP(C1619,Products!A:G,7,FALSE)),"OK","ERROR")</f>
        <v>OK</v>
      </c>
      <c r="K1619" t="str">
        <f t="shared" si="77"/>
        <v>OK</v>
      </c>
    </row>
    <row r="1620" spans="1:11">
      <c r="A1620" s="1" t="s">
        <v>5932</v>
      </c>
      <c r="B1620" s="1" t="s">
        <v>3432</v>
      </c>
      <c r="C1620" s="1" t="s">
        <v>1746</v>
      </c>
      <c r="D1620" s="1">
        <v>2</v>
      </c>
      <c r="E1620" s="1">
        <v>1999</v>
      </c>
      <c r="F1620" s="1">
        <v>0</v>
      </c>
      <c r="G1620" s="1">
        <f t="shared" si="75"/>
        <v>3998</v>
      </c>
      <c r="H1620" s="1">
        <v>1414</v>
      </c>
      <c r="I1620" s="1">
        <f t="shared" si="76"/>
        <v>1170</v>
      </c>
      <c r="J1620" t="str">
        <f>IF(AND(COUNTIF(Products!A:A,C1620)=1,E1620=VLOOKUP(C1620,Products!A:G,6,FALSE),H1620=VLOOKUP(C1620,Products!A:G,7,FALSE)),"OK","ERROR")</f>
        <v>OK</v>
      </c>
      <c r="K1620" t="str">
        <f t="shared" si="77"/>
        <v>OK</v>
      </c>
    </row>
    <row r="1621" spans="1:11">
      <c r="A1621" s="1" t="s">
        <v>5933</v>
      </c>
      <c r="B1621" s="1" t="s">
        <v>3433</v>
      </c>
      <c r="C1621" s="1" t="s">
        <v>1741</v>
      </c>
      <c r="D1621" s="1">
        <v>1</v>
      </c>
      <c r="E1621" s="1">
        <v>799</v>
      </c>
      <c r="F1621" s="1">
        <v>0</v>
      </c>
      <c r="G1621" s="1">
        <f t="shared" si="75"/>
        <v>799</v>
      </c>
      <c r="H1621" s="1">
        <v>596</v>
      </c>
      <c r="I1621" s="1">
        <f t="shared" si="76"/>
        <v>203</v>
      </c>
      <c r="J1621" t="str">
        <f>IF(AND(COUNTIF(Products!A:A,C1621)=1,E1621=VLOOKUP(C1621,Products!A:G,6,FALSE),H1621=VLOOKUP(C1621,Products!A:G,7,FALSE)),"OK","ERROR")</f>
        <v>OK</v>
      </c>
      <c r="K1621" t="str">
        <f t="shared" si="77"/>
        <v>OK</v>
      </c>
    </row>
    <row r="1622" spans="1:11">
      <c r="A1622" s="1" t="s">
        <v>5934</v>
      </c>
      <c r="B1622" s="1" t="s">
        <v>3434</v>
      </c>
      <c r="C1622" s="1" t="s">
        <v>1732</v>
      </c>
      <c r="D1622" s="1">
        <v>1</v>
      </c>
      <c r="E1622" s="1">
        <v>1599</v>
      </c>
      <c r="F1622" s="1">
        <v>79.95</v>
      </c>
      <c r="G1622" s="1">
        <f t="shared" si="75"/>
        <v>1519.05</v>
      </c>
      <c r="H1622" s="1">
        <v>1138</v>
      </c>
      <c r="I1622" s="1">
        <f t="shared" si="76"/>
        <v>381.04999999999995</v>
      </c>
      <c r="J1622" t="str">
        <f>IF(AND(COUNTIF(Products!A:A,C1622)=1,E1622=VLOOKUP(C1622,Products!A:G,6,FALSE),H1622=VLOOKUP(C1622,Products!A:G,7,FALSE)),"OK","ERROR")</f>
        <v>OK</v>
      </c>
      <c r="K1622" t="str">
        <f t="shared" si="77"/>
        <v>OK</v>
      </c>
    </row>
    <row r="1623" spans="1:11">
      <c r="A1623" s="1" t="s">
        <v>5935</v>
      </c>
      <c r="B1623" s="1" t="s">
        <v>3435</v>
      </c>
      <c r="C1623" s="1" t="s">
        <v>1774</v>
      </c>
      <c r="D1623" s="1">
        <v>2</v>
      </c>
      <c r="E1623" s="1">
        <v>499</v>
      </c>
      <c r="F1623" s="1">
        <v>99.8</v>
      </c>
      <c r="G1623" s="1">
        <f t="shared" si="75"/>
        <v>898.2</v>
      </c>
      <c r="H1623" s="1">
        <v>280</v>
      </c>
      <c r="I1623" s="1">
        <f t="shared" si="76"/>
        <v>338.20000000000005</v>
      </c>
      <c r="J1623" t="str">
        <f>IF(AND(COUNTIF(Products!A:A,C1623)=1,E1623=VLOOKUP(C1623,Products!A:G,6,FALSE),H1623=VLOOKUP(C1623,Products!A:G,7,FALSE)),"OK","ERROR")</f>
        <v>OK</v>
      </c>
      <c r="K1623" t="str">
        <f t="shared" si="77"/>
        <v>OK</v>
      </c>
    </row>
    <row r="1624" spans="1:11">
      <c r="A1624" s="1" t="s">
        <v>5936</v>
      </c>
      <c r="B1624" s="1" t="s">
        <v>3436</v>
      </c>
      <c r="C1624" s="1" t="s">
        <v>1701</v>
      </c>
      <c r="D1624" s="1">
        <v>2</v>
      </c>
      <c r="E1624" s="1">
        <v>1299</v>
      </c>
      <c r="F1624" s="1">
        <v>129.9</v>
      </c>
      <c r="G1624" s="1">
        <f t="shared" si="75"/>
        <v>2468.1</v>
      </c>
      <c r="H1624" s="1">
        <v>969</v>
      </c>
      <c r="I1624" s="1">
        <f t="shared" si="76"/>
        <v>530.09999999999991</v>
      </c>
      <c r="J1624" t="str">
        <f>IF(AND(COUNTIF(Products!A:A,C1624)=1,E1624=VLOOKUP(C1624,Products!A:G,6,FALSE),H1624=VLOOKUP(C1624,Products!A:G,7,FALSE)),"OK","ERROR")</f>
        <v>OK</v>
      </c>
      <c r="K1624" t="str">
        <f t="shared" si="77"/>
        <v>OK</v>
      </c>
    </row>
    <row r="1625" spans="1:11">
      <c r="A1625" s="1" t="s">
        <v>5937</v>
      </c>
      <c r="B1625" s="1" t="s">
        <v>3437</v>
      </c>
      <c r="C1625" s="1" t="s">
        <v>1740</v>
      </c>
      <c r="D1625" s="1">
        <v>1</v>
      </c>
      <c r="E1625" s="1">
        <v>4999</v>
      </c>
      <c r="F1625" s="1">
        <v>749.85</v>
      </c>
      <c r="G1625" s="1">
        <f t="shared" si="75"/>
        <v>4249.1499999999996</v>
      </c>
      <c r="H1625" s="1">
        <v>2912</v>
      </c>
      <c r="I1625" s="1">
        <f t="shared" si="76"/>
        <v>1337.1499999999996</v>
      </c>
      <c r="J1625" t="str">
        <f>IF(AND(COUNTIF(Products!A:A,C1625)=1,E1625=VLOOKUP(C1625,Products!A:G,6,FALSE),H1625=VLOOKUP(C1625,Products!A:G,7,FALSE)),"OK","ERROR")</f>
        <v>OK</v>
      </c>
      <c r="K1625" t="str">
        <f t="shared" si="77"/>
        <v>OK</v>
      </c>
    </row>
    <row r="1626" spans="1:11">
      <c r="A1626" s="1" t="s">
        <v>5938</v>
      </c>
      <c r="B1626" s="1" t="s">
        <v>3438</v>
      </c>
      <c r="C1626" s="1" t="s">
        <v>1738</v>
      </c>
      <c r="D1626" s="1">
        <v>4</v>
      </c>
      <c r="E1626" s="1">
        <v>599</v>
      </c>
      <c r="F1626" s="1">
        <v>599</v>
      </c>
      <c r="G1626" s="1">
        <f t="shared" si="75"/>
        <v>1797</v>
      </c>
      <c r="H1626" s="1">
        <v>443</v>
      </c>
      <c r="I1626" s="1">
        <f t="shared" si="76"/>
        <v>25</v>
      </c>
      <c r="J1626" t="str">
        <f>IF(AND(COUNTIF(Products!A:A,C1626)=1,E1626=VLOOKUP(C1626,Products!A:G,6,FALSE),H1626=VLOOKUP(C1626,Products!A:G,7,FALSE)),"OK","ERROR")</f>
        <v>OK</v>
      </c>
      <c r="K1626" t="str">
        <f t="shared" si="77"/>
        <v>OK</v>
      </c>
    </row>
    <row r="1627" spans="1:11">
      <c r="A1627" s="1" t="s">
        <v>5939</v>
      </c>
      <c r="B1627" s="1" t="s">
        <v>3439</v>
      </c>
      <c r="C1627" s="1" t="s">
        <v>1735</v>
      </c>
      <c r="D1627" s="1">
        <v>1</v>
      </c>
      <c r="E1627" s="1">
        <v>3999</v>
      </c>
      <c r="F1627" s="1">
        <v>599.85</v>
      </c>
      <c r="G1627" s="1">
        <f t="shared" si="75"/>
        <v>3399.15</v>
      </c>
      <c r="H1627" s="1">
        <v>2895</v>
      </c>
      <c r="I1627" s="1">
        <f t="shared" si="76"/>
        <v>504.15000000000009</v>
      </c>
      <c r="J1627" t="str">
        <f>IF(AND(COUNTIF(Products!A:A,C1627)=1,E1627=VLOOKUP(C1627,Products!A:G,6,FALSE),H1627=VLOOKUP(C1627,Products!A:G,7,FALSE)),"OK","ERROR")</f>
        <v>OK</v>
      </c>
      <c r="K1627" t="str">
        <f t="shared" si="77"/>
        <v>OK</v>
      </c>
    </row>
    <row r="1628" spans="1:11">
      <c r="A1628" s="1" t="s">
        <v>5940</v>
      </c>
      <c r="B1628" s="1" t="s">
        <v>3440</v>
      </c>
      <c r="C1628" s="1" t="s">
        <v>1793</v>
      </c>
      <c r="D1628" s="1">
        <v>3</v>
      </c>
      <c r="E1628" s="1">
        <v>299</v>
      </c>
      <c r="F1628" s="1">
        <v>44.85</v>
      </c>
      <c r="G1628" s="1">
        <f t="shared" si="75"/>
        <v>852.15</v>
      </c>
      <c r="H1628" s="1">
        <v>221</v>
      </c>
      <c r="I1628" s="1">
        <f t="shared" si="76"/>
        <v>189.14999999999998</v>
      </c>
      <c r="J1628" t="str">
        <f>IF(AND(COUNTIF(Products!A:A,C1628)=1,E1628=VLOOKUP(C1628,Products!A:G,6,FALSE),H1628=VLOOKUP(C1628,Products!A:G,7,FALSE)),"OK","ERROR")</f>
        <v>OK</v>
      </c>
      <c r="K1628" t="str">
        <f t="shared" si="77"/>
        <v>OK</v>
      </c>
    </row>
    <row r="1629" spans="1:11">
      <c r="A1629" s="1" t="s">
        <v>5941</v>
      </c>
      <c r="B1629" s="1" t="s">
        <v>3441</v>
      </c>
      <c r="C1629" s="1" t="s">
        <v>1774</v>
      </c>
      <c r="D1629" s="1">
        <v>4</v>
      </c>
      <c r="E1629" s="1">
        <v>499</v>
      </c>
      <c r="F1629" s="1">
        <v>99.8</v>
      </c>
      <c r="G1629" s="1">
        <f t="shared" si="75"/>
        <v>1896.2</v>
      </c>
      <c r="H1629" s="1">
        <v>280</v>
      </c>
      <c r="I1629" s="1">
        <f t="shared" si="76"/>
        <v>776.2</v>
      </c>
      <c r="J1629" t="str">
        <f>IF(AND(COUNTIF(Products!A:A,C1629)=1,E1629=VLOOKUP(C1629,Products!A:G,6,FALSE),H1629=VLOOKUP(C1629,Products!A:G,7,FALSE)),"OK","ERROR")</f>
        <v>OK</v>
      </c>
      <c r="K1629" t="str">
        <f t="shared" si="77"/>
        <v>OK</v>
      </c>
    </row>
    <row r="1630" spans="1:11">
      <c r="A1630" s="1" t="s">
        <v>5942</v>
      </c>
      <c r="B1630" s="1" t="s">
        <v>3442</v>
      </c>
      <c r="C1630" s="1" t="s">
        <v>1686</v>
      </c>
      <c r="D1630" s="1">
        <v>4</v>
      </c>
      <c r="E1630" s="1">
        <v>1299</v>
      </c>
      <c r="F1630" s="1">
        <v>0</v>
      </c>
      <c r="G1630" s="1">
        <f t="shared" si="75"/>
        <v>5196</v>
      </c>
      <c r="H1630" s="1">
        <v>881</v>
      </c>
      <c r="I1630" s="1">
        <f t="shared" si="76"/>
        <v>1672</v>
      </c>
      <c r="J1630" t="str">
        <f>IF(AND(COUNTIF(Products!A:A,C1630)=1,E1630=VLOOKUP(C1630,Products!A:G,6,FALSE),H1630=VLOOKUP(C1630,Products!A:G,7,FALSE)),"OK","ERROR")</f>
        <v>OK</v>
      </c>
      <c r="K1630" t="str">
        <f t="shared" si="77"/>
        <v>OK</v>
      </c>
    </row>
    <row r="1631" spans="1:11">
      <c r="A1631" s="1" t="s">
        <v>5943</v>
      </c>
      <c r="B1631" s="1" t="s">
        <v>3443</v>
      </c>
      <c r="C1631" s="1" t="s">
        <v>1719</v>
      </c>
      <c r="D1631" s="1">
        <v>2</v>
      </c>
      <c r="E1631" s="1">
        <v>399</v>
      </c>
      <c r="F1631" s="1">
        <v>119.7</v>
      </c>
      <c r="G1631" s="1">
        <f t="shared" si="75"/>
        <v>678.3</v>
      </c>
      <c r="H1631" s="1">
        <v>248</v>
      </c>
      <c r="I1631" s="1">
        <f t="shared" si="76"/>
        <v>182.29999999999995</v>
      </c>
      <c r="J1631" t="str">
        <f>IF(AND(COUNTIF(Products!A:A,C1631)=1,E1631=VLOOKUP(C1631,Products!A:G,6,FALSE),H1631=VLOOKUP(C1631,Products!A:G,7,FALSE)),"OK","ERROR")</f>
        <v>OK</v>
      </c>
      <c r="K1631" t="str">
        <f t="shared" si="77"/>
        <v>OK</v>
      </c>
    </row>
    <row r="1632" spans="1:11">
      <c r="A1632" s="1" t="s">
        <v>5944</v>
      </c>
      <c r="B1632" s="1" t="s">
        <v>3444</v>
      </c>
      <c r="C1632" s="1" t="s">
        <v>1783</v>
      </c>
      <c r="D1632" s="1">
        <v>2</v>
      </c>
      <c r="E1632" s="1">
        <v>799</v>
      </c>
      <c r="F1632" s="1">
        <v>79.900000000000006</v>
      </c>
      <c r="G1632" s="1">
        <f t="shared" si="75"/>
        <v>1518.1</v>
      </c>
      <c r="H1632" s="1">
        <v>560</v>
      </c>
      <c r="I1632" s="1">
        <f t="shared" si="76"/>
        <v>398.09999999999991</v>
      </c>
      <c r="J1632" t="str">
        <f>IF(AND(COUNTIF(Products!A:A,C1632)=1,E1632=VLOOKUP(C1632,Products!A:G,6,FALSE),H1632=VLOOKUP(C1632,Products!A:G,7,FALSE)),"OK","ERROR")</f>
        <v>OK</v>
      </c>
      <c r="K1632" t="str">
        <f t="shared" si="77"/>
        <v>OK</v>
      </c>
    </row>
    <row r="1633" spans="1:11">
      <c r="A1633" s="1" t="s">
        <v>5945</v>
      </c>
      <c r="B1633" s="1" t="s">
        <v>3445</v>
      </c>
      <c r="C1633" s="1" t="s">
        <v>1720</v>
      </c>
      <c r="D1633" s="1">
        <v>2</v>
      </c>
      <c r="E1633" s="1">
        <v>999</v>
      </c>
      <c r="F1633" s="1">
        <v>0</v>
      </c>
      <c r="G1633" s="1">
        <f t="shared" si="75"/>
        <v>1998</v>
      </c>
      <c r="H1633" s="1">
        <v>573</v>
      </c>
      <c r="I1633" s="1">
        <f t="shared" si="76"/>
        <v>852</v>
      </c>
      <c r="J1633" t="str">
        <f>IF(AND(COUNTIF(Products!A:A,C1633)=1,E1633=VLOOKUP(C1633,Products!A:G,6,FALSE),H1633=VLOOKUP(C1633,Products!A:G,7,FALSE)),"OK","ERROR")</f>
        <v>OK</v>
      </c>
      <c r="K1633" t="str">
        <f t="shared" si="77"/>
        <v>OK</v>
      </c>
    </row>
    <row r="1634" spans="1:11">
      <c r="A1634" s="1" t="s">
        <v>5946</v>
      </c>
      <c r="B1634" s="1" t="s">
        <v>3446</v>
      </c>
      <c r="C1634" s="1" t="s">
        <v>1660</v>
      </c>
      <c r="D1634" s="1">
        <v>2</v>
      </c>
      <c r="E1634" s="1">
        <v>799</v>
      </c>
      <c r="F1634" s="1">
        <v>319.60000000000002</v>
      </c>
      <c r="G1634" s="1">
        <f t="shared" si="75"/>
        <v>1278.4000000000001</v>
      </c>
      <c r="H1634" s="1">
        <v>547</v>
      </c>
      <c r="I1634" s="1">
        <f t="shared" si="76"/>
        <v>184.40000000000009</v>
      </c>
      <c r="J1634" t="str">
        <f>IF(AND(COUNTIF(Products!A:A,C1634)=1,E1634=VLOOKUP(C1634,Products!A:G,6,FALSE),H1634=VLOOKUP(C1634,Products!A:G,7,FALSE)),"OK","ERROR")</f>
        <v>OK</v>
      </c>
      <c r="K1634" t="str">
        <f t="shared" si="77"/>
        <v>OK</v>
      </c>
    </row>
    <row r="1635" spans="1:11">
      <c r="A1635" s="1" t="s">
        <v>5947</v>
      </c>
      <c r="B1635" s="1" t="s">
        <v>3447</v>
      </c>
      <c r="C1635" s="1" t="s">
        <v>1688</v>
      </c>
      <c r="D1635" s="1">
        <v>1</v>
      </c>
      <c r="E1635" s="1">
        <v>999</v>
      </c>
      <c r="F1635" s="1">
        <v>0</v>
      </c>
      <c r="G1635" s="1">
        <f t="shared" si="75"/>
        <v>999</v>
      </c>
      <c r="H1635" s="1">
        <v>813</v>
      </c>
      <c r="I1635" s="1">
        <f t="shared" si="76"/>
        <v>186</v>
      </c>
      <c r="J1635" t="str">
        <f>IF(AND(COUNTIF(Products!A:A,C1635)=1,E1635=VLOOKUP(C1635,Products!A:G,6,FALSE),H1635=VLOOKUP(C1635,Products!A:G,7,FALSE)),"OK","ERROR")</f>
        <v>OK</v>
      </c>
      <c r="K1635" t="str">
        <f t="shared" si="77"/>
        <v>OK</v>
      </c>
    </row>
    <row r="1636" spans="1:11">
      <c r="A1636" s="1" t="s">
        <v>5948</v>
      </c>
      <c r="B1636" s="1" t="s">
        <v>3448</v>
      </c>
      <c r="C1636" s="1" t="s">
        <v>1777</v>
      </c>
      <c r="D1636" s="1">
        <v>1</v>
      </c>
      <c r="E1636" s="1">
        <v>3999</v>
      </c>
      <c r="F1636" s="1">
        <v>599.85</v>
      </c>
      <c r="G1636" s="1">
        <f t="shared" si="75"/>
        <v>3399.15</v>
      </c>
      <c r="H1636" s="1">
        <v>2514</v>
      </c>
      <c r="I1636" s="1">
        <f t="shared" si="76"/>
        <v>885.15000000000009</v>
      </c>
      <c r="J1636" t="str">
        <f>IF(AND(COUNTIF(Products!A:A,C1636)=1,E1636=VLOOKUP(C1636,Products!A:G,6,FALSE),H1636=VLOOKUP(C1636,Products!A:G,7,FALSE)),"OK","ERROR")</f>
        <v>OK</v>
      </c>
      <c r="K1636" t="str">
        <f t="shared" si="77"/>
        <v>OK</v>
      </c>
    </row>
    <row r="1637" spans="1:11">
      <c r="A1637" s="1" t="s">
        <v>5949</v>
      </c>
      <c r="B1637" s="1" t="s">
        <v>3449</v>
      </c>
      <c r="C1637" s="1" t="s">
        <v>1710</v>
      </c>
      <c r="D1637" s="1">
        <v>1</v>
      </c>
      <c r="E1637" s="1">
        <v>3999</v>
      </c>
      <c r="F1637" s="1">
        <v>199.95</v>
      </c>
      <c r="G1637" s="1">
        <f t="shared" si="75"/>
        <v>3799.05</v>
      </c>
      <c r="H1637" s="1">
        <v>3007</v>
      </c>
      <c r="I1637" s="1">
        <f t="shared" si="76"/>
        <v>792.05000000000018</v>
      </c>
      <c r="J1637" t="str">
        <f>IF(AND(COUNTIF(Products!A:A,C1637)=1,E1637=VLOOKUP(C1637,Products!A:G,6,FALSE),H1637=VLOOKUP(C1637,Products!A:G,7,FALSE)),"OK","ERROR")</f>
        <v>OK</v>
      </c>
      <c r="K1637" t="str">
        <f t="shared" si="77"/>
        <v>OK</v>
      </c>
    </row>
    <row r="1638" spans="1:11">
      <c r="A1638" s="1" t="s">
        <v>5950</v>
      </c>
      <c r="B1638" s="1" t="s">
        <v>3450</v>
      </c>
      <c r="C1638" s="1" t="s">
        <v>1706</v>
      </c>
      <c r="D1638" s="1">
        <v>1</v>
      </c>
      <c r="E1638" s="1">
        <v>799</v>
      </c>
      <c r="F1638" s="1">
        <v>79.900000000000006</v>
      </c>
      <c r="G1638" s="1">
        <f t="shared" si="75"/>
        <v>719.1</v>
      </c>
      <c r="H1638" s="1">
        <v>526</v>
      </c>
      <c r="I1638" s="1">
        <f t="shared" si="76"/>
        <v>193.10000000000002</v>
      </c>
      <c r="J1638" t="str">
        <f>IF(AND(COUNTIF(Products!A:A,C1638)=1,E1638=VLOOKUP(C1638,Products!A:G,6,FALSE),H1638=VLOOKUP(C1638,Products!A:G,7,FALSE)),"OK","ERROR")</f>
        <v>OK</v>
      </c>
      <c r="K1638" t="str">
        <f t="shared" si="77"/>
        <v>OK</v>
      </c>
    </row>
    <row r="1639" spans="1:11">
      <c r="A1639" s="1" t="s">
        <v>5951</v>
      </c>
      <c r="B1639" s="1" t="s">
        <v>3451</v>
      </c>
      <c r="C1639" s="1" t="s">
        <v>1743</v>
      </c>
      <c r="D1639" s="1">
        <v>1</v>
      </c>
      <c r="E1639" s="1">
        <v>299</v>
      </c>
      <c r="F1639" s="1">
        <v>44.85</v>
      </c>
      <c r="G1639" s="1">
        <f t="shared" si="75"/>
        <v>254.15</v>
      </c>
      <c r="H1639" s="1">
        <v>188</v>
      </c>
      <c r="I1639" s="1">
        <f t="shared" si="76"/>
        <v>66.150000000000006</v>
      </c>
      <c r="J1639" t="str">
        <f>IF(AND(COUNTIF(Products!A:A,C1639)=1,E1639=VLOOKUP(C1639,Products!A:G,6,FALSE),H1639=VLOOKUP(C1639,Products!A:G,7,FALSE)),"OK","ERROR")</f>
        <v>OK</v>
      </c>
      <c r="K1639" t="str">
        <f t="shared" si="77"/>
        <v>OK</v>
      </c>
    </row>
    <row r="1640" spans="1:11">
      <c r="A1640" s="1" t="s">
        <v>5952</v>
      </c>
      <c r="B1640" s="1" t="s">
        <v>3452</v>
      </c>
      <c r="C1640" s="1" t="s">
        <v>1747</v>
      </c>
      <c r="D1640" s="1">
        <v>2</v>
      </c>
      <c r="E1640" s="1">
        <v>999</v>
      </c>
      <c r="F1640" s="1">
        <v>299.7</v>
      </c>
      <c r="G1640" s="1">
        <f t="shared" si="75"/>
        <v>1698.3</v>
      </c>
      <c r="H1640" s="1">
        <v>744</v>
      </c>
      <c r="I1640" s="1">
        <f t="shared" si="76"/>
        <v>210.29999999999995</v>
      </c>
      <c r="J1640" t="str">
        <f>IF(AND(COUNTIF(Products!A:A,C1640)=1,E1640=VLOOKUP(C1640,Products!A:G,6,FALSE),H1640=VLOOKUP(C1640,Products!A:G,7,FALSE)),"OK","ERROR")</f>
        <v>OK</v>
      </c>
      <c r="K1640" t="str">
        <f t="shared" si="77"/>
        <v>OK</v>
      </c>
    </row>
    <row r="1641" spans="1:11">
      <c r="A1641" s="1" t="s">
        <v>5953</v>
      </c>
      <c r="B1641" s="1" t="s">
        <v>3453</v>
      </c>
      <c r="C1641" s="1" t="s">
        <v>1668</v>
      </c>
      <c r="D1641" s="1">
        <v>4</v>
      </c>
      <c r="E1641" s="1">
        <v>8999</v>
      </c>
      <c r="F1641" s="1">
        <v>0</v>
      </c>
      <c r="G1641" s="1">
        <f t="shared" si="75"/>
        <v>35996</v>
      </c>
      <c r="H1641" s="1">
        <v>5059</v>
      </c>
      <c r="I1641" s="1">
        <f t="shared" si="76"/>
        <v>15760</v>
      </c>
      <c r="J1641" t="str">
        <f>IF(AND(COUNTIF(Products!A:A,C1641)=1,E1641=VLOOKUP(C1641,Products!A:G,6,FALSE),H1641=VLOOKUP(C1641,Products!A:G,7,FALSE)),"OK","ERROR")</f>
        <v>OK</v>
      </c>
      <c r="K1641" t="str">
        <f t="shared" si="77"/>
        <v>OK</v>
      </c>
    </row>
    <row r="1642" spans="1:11">
      <c r="A1642" s="1" t="s">
        <v>5954</v>
      </c>
      <c r="B1642" s="1" t="s">
        <v>3454</v>
      </c>
      <c r="C1642" s="1" t="s">
        <v>1762</v>
      </c>
      <c r="D1642" s="1">
        <v>1</v>
      </c>
      <c r="E1642" s="1">
        <v>999</v>
      </c>
      <c r="F1642" s="1">
        <v>149.85</v>
      </c>
      <c r="G1642" s="1">
        <f t="shared" si="75"/>
        <v>849.15</v>
      </c>
      <c r="H1642" s="1">
        <v>818</v>
      </c>
      <c r="I1642" s="1">
        <f t="shared" si="76"/>
        <v>31.149999999999977</v>
      </c>
      <c r="J1642" t="str">
        <f>IF(AND(COUNTIF(Products!A:A,C1642)=1,E1642=VLOOKUP(C1642,Products!A:G,6,FALSE),H1642=VLOOKUP(C1642,Products!A:G,7,FALSE)),"OK","ERROR")</f>
        <v>OK</v>
      </c>
      <c r="K1642" t="str">
        <f t="shared" si="77"/>
        <v>OK</v>
      </c>
    </row>
    <row r="1643" spans="1:11">
      <c r="A1643" s="1" t="s">
        <v>5955</v>
      </c>
      <c r="B1643" s="1" t="s">
        <v>3455</v>
      </c>
      <c r="C1643" s="1" t="s">
        <v>1728</v>
      </c>
      <c r="D1643" s="1">
        <v>1</v>
      </c>
      <c r="E1643" s="1">
        <v>4999</v>
      </c>
      <c r="F1643" s="1">
        <v>0</v>
      </c>
      <c r="G1643" s="1">
        <f t="shared" si="75"/>
        <v>4999</v>
      </c>
      <c r="H1643" s="1">
        <v>3040</v>
      </c>
      <c r="I1643" s="1">
        <f t="shared" si="76"/>
        <v>1959</v>
      </c>
      <c r="J1643" t="str">
        <f>IF(AND(COUNTIF(Products!A:A,C1643)=1,E1643=VLOOKUP(C1643,Products!A:G,6,FALSE),H1643=VLOOKUP(C1643,Products!A:G,7,FALSE)),"OK","ERROR")</f>
        <v>OK</v>
      </c>
      <c r="K1643" t="str">
        <f t="shared" si="77"/>
        <v>OK</v>
      </c>
    </row>
    <row r="1644" spans="1:11">
      <c r="A1644" s="1" t="s">
        <v>5956</v>
      </c>
      <c r="B1644" s="1" t="s">
        <v>3456</v>
      </c>
      <c r="C1644" s="1" t="s">
        <v>1792</v>
      </c>
      <c r="D1644" s="1">
        <v>2</v>
      </c>
      <c r="E1644" s="1">
        <v>399</v>
      </c>
      <c r="F1644" s="1">
        <v>0</v>
      </c>
      <c r="G1644" s="1">
        <f t="shared" si="75"/>
        <v>798</v>
      </c>
      <c r="H1644" s="1">
        <v>244</v>
      </c>
      <c r="I1644" s="1">
        <f t="shared" si="76"/>
        <v>310</v>
      </c>
      <c r="J1644" t="str">
        <f>IF(AND(COUNTIF(Products!A:A,C1644)=1,E1644=VLOOKUP(C1644,Products!A:G,6,FALSE),H1644=VLOOKUP(C1644,Products!A:G,7,FALSE)),"OK","ERROR")</f>
        <v>OK</v>
      </c>
      <c r="K1644" t="str">
        <f t="shared" si="77"/>
        <v>OK</v>
      </c>
    </row>
    <row r="1645" spans="1:11">
      <c r="A1645" s="1" t="s">
        <v>5957</v>
      </c>
      <c r="B1645" s="1" t="s">
        <v>3457</v>
      </c>
      <c r="C1645" s="1" t="s">
        <v>1701</v>
      </c>
      <c r="D1645" s="1">
        <v>1</v>
      </c>
      <c r="E1645" s="1">
        <v>1299</v>
      </c>
      <c r="F1645" s="1">
        <v>0</v>
      </c>
      <c r="G1645" s="1">
        <f t="shared" si="75"/>
        <v>1299</v>
      </c>
      <c r="H1645" s="1">
        <v>969</v>
      </c>
      <c r="I1645" s="1">
        <f t="shared" si="76"/>
        <v>330</v>
      </c>
      <c r="J1645" t="str">
        <f>IF(AND(COUNTIF(Products!A:A,C1645)=1,E1645=VLOOKUP(C1645,Products!A:G,6,FALSE),H1645=VLOOKUP(C1645,Products!A:G,7,FALSE)),"OK","ERROR")</f>
        <v>OK</v>
      </c>
      <c r="K1645" t="str">
        <f t="shared" si="77"/>
        <v>OK</v>
      </c>
    </row>
    <row r="1646" spans="1:11">
      <c r="A1646" s="1" t="s">
        <v>5958</v>
      </c>
      <c r="B1646" s="1" t="s">
        <v>3458</v>
      </c>
      <c r="C1646" s="1" t="s">
        <v>1690</v>
      </c>
      <c r="D1646" s="1">
        <v>3</v>
      </c>
      <c r="E1646" s="1">
        <v>6999</v>
      </c>
      <c r="F1646" s="1">
        <v>1049.8499999999999</v>
      </c>
      <c r="G1646" s="1">
        <f t="shared" si="75"/>
        <v>19947.150000000001</v>
      </c>
      <c r="H1646" s="1">
        <v>4046</v>
      </c>
      <c r="I1646" s="1">
        <f t="shared" si="76"/>
        <v>7809.1500000000015</v>
      </c>
      <c r="J1646" t="str">
        <f>IF(AND(COUNTIF(Products!A:A,C1646)=1,E1646=VLOOKUP(C1646,Products!A:G,6,FALSE),H1646=VLOOKUP(C1646,Products!A:G,7,FALSE)),"OK","ERROR")</f>
        <v>OK</v>
      </c>
      <c r="K1646" t="str">
        <f t="shared" si="77"/>
        <v>OK</v>
      </c>
    </row>
    <row r="1647" spans="1:11">
      <c r="A1647" s="1" t="s">
        <v>5959</v>
      </c>
      <c r="B1647" s="1" t="s">
        <v>3459</v>
      </c>
      <c r="C1647" s="1" t="s">
        <v>1705</v>
      </c>
      <c r="D1647" s="1">
        <v>2</v>
      </c>
      <c r="E1647" s="1">
        <v>299</v>
      </c>
      <c r="F1647" s="1">
        <v>89.7</v>
      </c>
      <c r="G1647" s="1">
        <f t="shared" si="75"/>
        <v>508.3</v>
      </c>
      <c r="H1647" s="1">
        <v>206</v>
      </c>
      <c r="I1647" s="1">
        <f t="shared" si="76"/>
        <v>96.300000000000011</v>
      </c>
      <c r="J1647" t="str">
        <f>IF(AND(COUNTIF(Products!A:A,C1647)=1,E1647=VLOOKUP(C1647,Products!A:G,6,FALSE),H1647=VLOOKUP(C1647,Products!A:G,7,FALSE)),"OK","ERROR")</f>
        <v>OK</v>
      </c>
      <c r="K1647" t="str">
        <f t="shared" si="77"/>
        <v>OK</v>
      </c>
    </row>
    <row r="1648" spans="1:11">
      <c r="A1648" s="1" t="s">
        <v>5960</v>
      </c>
      <c r="B1648" s="1" t="s">
        <v>3460</v>
      </c>
      <c r="C1648" s="1" t="s">
        <v>1752</v>
      </c>
      <c r="D1648" s="1">
        <v>1</v>
      </c>
      <c r="E1648" s="1">
        <v>2999</v>
      </c>
      <c r="F1648" s="1">
        <v>299.89999999999998</v>
      </c>
      <c r="G1648" s="1">
        <f t="shared" si="75"/>
        <v>2699.1</v>
      </c>
      <c r="H1648" s="1">
        <v>1877</v>
      </c>
      <c r="I1648" s="1">
        <f t="shared" si="76"/>
        <v>822.09999999999991</v>
      </c>
      <c r="J1648" t="str">
        <f>IF(AND(COUNTIF(Products!A:A,C1648)=1,E1648=VLOOKUP(C1648,Products!A:G,6,FALSE),H1648=VLOOKUP(C1648,Products!A:G,7,FALSE)),"OK","ERROR")</f>
        <v>OK</v>
      </c>
      <c r="K1648" t="str">
        <f t="shared" si="77"/>
        <v>OK</v>
      </c>
    </row>
    <row r="1649" spans="1:11">
      <c r="A1649" s="1" t="s">
        <v>5961</v>
      </c>
      <c r="B1649" s="1" t="s">
        <v>3461</v>
      </c>
      <c r="C1649" s="1" t="s">
        <v>1768</v>
      </c>
      <c r="D1649" s="1">
        <v>2</v>
      </c>
      <c r="E1649" s="1">
        <v>399</v>
      </c>
      <c r="F1649" s="1">
        <v>119.7</v>
      </c>
      <c r="G1649" s="1">
        <f t="shared" si="75"/>
        <v>678.3</v>
      </c>
      <c r="H1649" s="1">
        <v>322</v>
      </c>
      <c r="I1649" s="1">
        <f t="shared" si="76"/>
        <v>34.299999999999955</v>
      </c>
      <c r="J1649" t="str">
        <f>IF(AND(COUNTIF(Products!A:A,C1649)=1,E1649=VLOOKUP(C1649,Products!A:G,6,FALSE),H1649=VLOOKUP(C1649,Products!A:G,7,FALSE)),"OK","ERROR")</f>
        <v>OK</v>
      </c>
      <c r="K1649" t="str">
        <f t="shared" si="77"/>
        <v>OK</v>
      </c>
    </row>
    <row r="1650" spans="1:11">
      <c r="A1650" s="1" t="s">
        <v>5962</v>
      </c>
      <c r="B1650" s="1" t="s">
        <v>3462</v>
      </c>
      <c r="C1650" s="1" t="s">
        <v>1751</v>
      </c>
      <c r="D1650" s="1">
        <v>2</v>
      </c>
      <c r="E1650" s="1">
        <v>1599</v>
      </c>
      <c r="F1650" s="1">
        <v>159.9</v>
      </c>
      <c r="G1650" s="1">
        <f t="shared" si="75"/>
        <v>3038.1</v>
      </c>
      <c r="H1650" s="1">
        <v>1023</v>
      </c>
      <c r="I1650" s="1">
        <f t="shared" si="76"/>
        <v>992.09999999999991</v>
      </c>
      <c r="J1650" t="str">
        <f>IF(AND(COUNTIF(Products!A:A,C1650)=1,E1650=VLOOKUP(C1650,Products!A:G,6,FALSE),H1650=VLOOKUP(C1650,Products!A:G,7,FALSE)),"OK","ERROR")</f>
        <v>OK</v>
      </c>
      <c r="K1650" t="str">
        <f t="shared" si="77"/>
        <v>OK</v>
      </c>
    </row>
    <row r="1651" spans="1:11">
      <c r="A1651" s="1" t="s">
        <v>5963</v>
      </c>
      <c r="B1651" s="1" t="s">
        <v>3463</v>
      </c>
      <c r="C1651" s="1" t="s">
        <v>1771</v>
      </c>
      <c r="D1651" s="1">
        <v>1</v>
      </c>
      <c r="E1651" s="1">
        <v>399</v>
      </c>
      <c r="F1651" s="1">
        <v>0</v>
      </c>
      <c r="G1651" s="1">
        <f t="shared" si="75"/>
        <v>399</v>
      </c>
      <c r="H1651" s="1">
        <v>257</v>
      </c>
      <c r="I1651" s="1">
        <f t="shared" si="76"/>
        <v>142</v>
      </c>
      <c r="J1651" t="str">
        <f>IF(AND(COUNTIF(Products!A:A,C1651)=1,E1651=VLOOKUP(C1651,Products!A:G,6,FALSE),H1651=VLOOKUP(C1651,Products!A:G,7,FALSE)),"OK","ERROR")</f>
        <v>OK</v>
      </c>
      <c r="K1651" t="str">
        <f t="shared" si="77"/>
        <v>OK</v>
      </c>
    </row>
    <row r="1652" spans="1:11">
      <c r="A1652" s="1" t="s">
        <v>5964</v>
      </c>
      <c r="B1652" s="1" t="s">
        <v>3464</v>
      </c>
      <c r="C1652" s="1" t="s">
        <v>1681</v>
      </c>
      <c r="D1652" s="1">
        <v>2</v>
      </c>
      <c r="E1652" s="1">
        <v>799</v>
      </c>
      <c r="F1652" s="1">
        <v>79.900000000000006</v>
      </c>
      <c r="G1652" s="1">
        <f t="shared" si="75"/>
        <v>1518.1</v>
      </c>
      <c r="H1652" s="1">
        <v>645</v>
      </c>
      <c r="I1652" s="1">
        <f t="shared" si="76"/>
        <v>228.09999999999991</v>
      </c>
      <c r="J1652" t="str">
        <f>IF(AND(COUNTIF(Products!A:A,C1652)=1,E1652=VLOOKUP(C1652,Products!A:G,6,FALSE),H1652=VLOOKUP(C1652,Products!A:G,7,FALSE)),"OK","ERROR")</f>
        <v>OK</v>
      </c>
      <c r="K1652" t="str">
        <f t="shared" si="77"/>
        <v>OK</v>
      </c>
    </row>
    <row r="1653" spans="1:11">
      <c r="A1653" s="1" t="s">
        <v>5965</v>
      </c>
      <c r="B1653" s="1" t="s">
        <v>3465</v>
      </c>
      <c r="C1653" s="1" t="s">
        <v>1753</v>
      </c>
      <c r="D1653" s="1">
        <v>1</v>
      </c>
      <c r="E1653" s="1">
        <v>799</v>
      </c>
      <c r="F1653" s="1">
        <v>159.80000000000001</v>
      </c>
      <c r="G1653" s="1">
        <f t="shared" si="75"/>
        <v>639.20000000000005</v>
      </c>
      <c r="H1653" s="1">
        <v>445</v>
      </c>
      <c r="I1653" s="1">
        <f t="shared" si="76"/>
        <v>194.20000000000005</v>
      </c>
      <c r="J1653" t="str">
        <f>IF(AND(COUNTIF(Products!A:A,C1653)=1,E1653=VLOOKUP(C1653,Products!A:G,6,FALSE),H1653=VLOOKUP(C1653,Products!A:G,7,FALSE)),"OK","ERROR")</f>
        <v>OK</v>
      </c>
      <c r="K1653" t="str">
        <f t="shared" si="77"/>
        <v>OK</v>
      </c>
    </row>
    <row r="1654" spans="1:11">
      <c r="A1654" s="1" t="s">
        <v>5966</v>
      </c>
      <c r="B1654" s="1" t="s">
        <v>3466</v>
      </c>
      <c r="C1654" s="1" t="s">
        <v>1743</v>
      </c>
      <c r="D1654" s="1">
        <v>4</v>
      </c>
      <c r="E1654" s="1">
        <v>299</v>
      </c>
      <c r="F1654" s="1">
        <v>119.6</v>
      </c>
      <c r="G1654" s="1">
        <f t="shared" si="75"/>
        <v>1076.4000000000001</v>
      </c>
      <c r="H1654" s="1">
        <v>188</v>
      </c>
      <c r="I1654" s="1">
        <f t="shared" si="76"/>
        <v>324.40000000000009</v>
      </c>
      <c r="J1654" t="str">
        <f>IF(AND(COUNTIF(Products!A:A,C1654)=1,E1654=VLOOKUP(C1654,Products!A:G,6,FALSE),H1654=VLOOKUP(C1654,Products!A:G,7,FALSE)),"OK","ERROR")</f>
        <v>OK</v>
      </c>
      <c r="K1654" t="str">
        <f t="shared" si="77"/>
        <v>OK</v>
      </c>
    </row>
    <row r="1655" spans="1:11">
      <c r="A1655" s="1" t="s">
        <v>5967</v>
      </c>
      <c r="B1655" s="1" t="s">
        <v>3467</v>
      </c>
      <c r="C1655" s="1" t="s">
        <v>1712</v>
      </c>
      <c r="D1655" s="1">
        <v>4</v>
      </c>
      <c r="E1655" s="1">
        <v>399</v>
      </c>
      <c r="F1655" s="1">
        <v>79.8</v>
      </c>
      <c r="G1655" s="1">
        <f t="shared" si="75"/>
        <v>1516.2</v>
      </c>
      <c r="H1655" s="1">
        <v>321</v>
      </c>
      <c r="I1655" s="1">
        <f t="shared" si="76"/>
        <v>232.20000000000005</v>
      </c>
      <c r="J1655" t="str">
        <f>IF(AND(COUNTIF(Products!A:A,C1655)=1,E1655=VLOOKUP(C1655,Products!A:G,6,FALSE),H1655=VLOOKUP(C1655,Products!A:G,7,FALSE)),"OK","ERROR")</f>
        <v>OK</v>
      </c>
      <c r="K1655" t="str">
        <f t="shared" si="77"/>
        <v>OK</v>
      </c>
    </row>
    <row r="1656" spans="1:11">
      <c r="A1656" s="1" t="s">
        <v>5968</v>
      </c>
      <c r="B1656" s="1" t="s">
        <v>3468</v>
      </c>
      <c r="C1656" s="1" t="s">
        <v>1748</v>
      </c>
      <c r="D1656" s="1">
        <v>1</v>
      </c>
      <c r="E1656" s="1">
        <v>299</v>
      </c>
      <c r="F1656" s="1">
        <v>44.85</v>
      </c>
      <c r="G1656" s="1">
        <f t="shared" si="75"/>
        <v>254.15</v>
      </c>
      <c r="H1656" s="1">
        <v>170</v>
      </c>
      <c r="I1656" s="1">
        <f t="shared" si="76"/>
        <v>84.15</v>
      </c>
      <c r="J1656" t="str">
        <f>IF(AND(COUNTIF(Products!A:A,C1656)=1,E1656=VLOOKUP(C1656,Products!A:G,6,FALSE),H1656=VLOOKUP(C1656,Products!A:G,7,FALSE)),"OK","ERROR")</f>
        <v>OK</v>
      </c>
      <c r="K1656" t="str">
        <f t="shared" si="77"/>
        <v>OK</v>
      </c>
    </row>
    <row r="1657" spans="1:11">
      <c r="A1657" s="1" t="s">
        <v>5969</v>
      </c>
      <c r="B1657" s="1" t="s">
        <v>3469</v>
      </c>
      <c r="C1657" s="1" t="s">
        <v>1780</v>
      </c>
      <c r="D1657" s="1">
        <v>2</v>
      </c>
      <c r="E1657" s="1">
        <v>2999</v>
      </c>
      <c r="F1657" s="1">
        <v>0</v>
      </c>
      <c r="G1657" s="1">
        <f t="shared" si="75"/>
        <v>5998</v>
      </c>
      <c r="H1657" s="1">
        <v>2394</v>
      </c>
      <c r="I1657" s="1">
        <f t="shared" si="76"/>
        <v>1210</v>
      </c>
      <c r="J1657" t="str">
        <f>IF(AND(COUNTIF(Products!A:A,C1657)=1,E1657=VLOOKUP(C1657,Products!A:G,6,FALSE),H1657=VLOOKUP(C1657,Products!A:G,7,FALSE)),"OK","ERROR")</f>
        <v>OK</v>
      </c>
      <c r="K1657" t="str">
        <f t="shared" si="77"/>
        <v>OK</v>
      </c>
    </row>
    <row r="1658" spans="1:11">
      <c r="A1658" s="1" t="s">
        <v>5970</v>
      </c>
      <c r="B1658" s="1" t="s">
        <v>3470</v>
      </c>
      <c r="C1658" s="1" t="s">
        <v>1737</v>
      </c>
      <c r="D1658" s="1">
        <v>1</v>
      </c>
      <c r="E1658" s="1">
        <v>499</v>
      </c>
      <c r="F1658" s="1">
        <v>0</v>
      </c>
      <c r="G1658" s="1">
        <f t="shared" si="75"/>
        <v>499</v>
      </c>
      <c r="H1658" s="1">
        <v>320</v>
      </c>
      <c r="I1658" s="1">
        <f t="shared" si="76"/>
        <v>179</v>
      </c>
      <c r="J1658" t="str">
        <f>IF(AND(COUNTIF(Products!A:A,C1658)=1,E1658=VLOOKUP(C1658,Products!A:G,6,FALSE),H1658=VLOOKUP(C1658,Products!A:G,7,FALSE)),"OK","ERROR")</f>
        <v>OK</v>
      </c>
      <c r="K1658" t="str">
        <f t="shared" si="77"/>
        <v>OK</v>
      </c>
    </row>
    <row r="1659" spans="1:11">
      <c r="A1659" s="1" t="s">
        <v>5971</v>
      </c>
      <c r="B1659" s="1" t="s">
        <v>3471</v>
      </c>
      <c r="C1659" s="1" t="s">
        <v>1735</v>
      </c>
      <c r="D1659" s="1">
        <v>2</v>
      </c>
      <c r="E1659" s="1">
        <v>3999</v>
      </c>
      <c r="F1659" s="1">
        <v>1199.7</v>
      </c>
      <c r="G1659" s="1">
        <f t="shared" si="75"/>
        <v>6798.3</v>
      </c>
      <c r="H1659" s="1">
        <v>2895</v>
      </c>
      <c r="I1659" s="1">
        <f t="shared" si="76"/>
        <v>1008.3000000000002</v>
      </c>
      <c r="J1659" t="str">
        <f>IF(AND(COUNTIF(Products!A:A,C1659)=1,E1659=VLOOKUP(C1659,Products!A:G,6,FALSE),H1659=VLOOKUP(C1659,Products!A:G,7,FALSE)),"OK","ERROR")</f>
        <v>OK</v>
      </c>
      <c r="K1659" t="str">
        <f t="shared" si="77"/>
        <v>OK</v>
      </c>
    </row>
    <row r="1660" spans="1:11">
      <c r="A1660" s="1" t="s">
        <v>5972</v>
      </c>
      <c r="B1660" s="1" t="s">
        <v>3472</v>
      </c>
      <c r="C1660" s="1" t="s">
        <v>1779</v>
      </c>
      <c r="D1660" s="1">
        <v>1</v>
      </c>
      <c r="E1660" s="1">
        <v>999</v>
      </c>
      <c r="F1660" s="1">
        <v>0</v>
      </c>
      <c r="G1660" s="1">
        <f t="shared" si="75"/>
        <v>999</v>
      </c>
      <c r="H1660" s="1">
        <v>809</v>
      </c>
      <c r="I1660" s="1">
        <f t="shared" si="76"/>
        <v>190</v>
      </c>
      <c r="J1660" t="str">
        <f>IF(AND(COUNTIF(Products!A:A,C1660)=1,E1660=VLOOKUP(C1660,Products!A:G,6,FALSE),H1660=VLOOKUP(C1660,Products!A:G,7,FALSE)),"OK","ERROR")</f>
        <v>OK</v>
      </c>
      <c r="K1660" t="str">
        <f t="shared" si="77"/>
        <v>OK</v>
      </c>
    </row>
    <row r="1661" spans="1:11">
      <c r="A1661" s="1" t="s">
        <v>5973</v>
      </c>
      <c r="B1661" s="1" t="s">
        <v>3473</v>
      </c>
      <c r="C1661" s="1" t="s">
        <v>1707</v>
      </c>
      <c r="D1661" s="1">
        <v>2</v>
      </c>
      <c r="E1661" s="1">
        <v>2499</v>
      </c>
      <c r="F1661" s="1">
        <v>749.7</v>
      </c>
      <c r="G1661" s="1">
        <f t="shared" si="75"/>
        <v>4248.3</v>
      </c>
      <c r="H1661" s="1">
        <v>1584</v>
      </c>
      <c r="I1661" s="1">
        <f t="shared" si="76"/>
        <v>1080.3000000000002</v>
      </c>
      <c r="J1661" t="str">
        <f>IF(AND(COUNTIF(Products!A:A,C1661)=1,E1661=VLOOKUP(C1661,Products!A:G,6,FALSE),H1661=VLOOKUP(C1661,Products!A:G,7,FALSE)),"OK","ERROR")</f>
        <v>OK</v>
      </c>
      <c r="K1661" t="str">
        <f t="shared" si="77"/>
        <v>OK</v>
      </c>
    </row>
    <row r="1662" spans="1:11">
      <c r="A1662" s="1" t="s">
        <v>5974</v>
      </c>
      <c r="B1662" s="1" t="s">
        <v>3474</v>
      </c>
      <c r="C1662" s="1" t="s">
        <v>1722</v>
      </c>
      <c r="D1662" s="1">
        <v>2</v>
      </c>
      <c r="E1662" s="1">
        <v>399</v>
      </c>
      <c r="F1662" s="1">
        <v>79.8</v>
      </c>
      <c r="G1662" s="1">
        <f t="shared" si="75"/>
        <v>718.2</v>
      </c>
      <c r="H1662" s="1">
        <v>315</v>
      </c>
      <c r="I1662" s="1">
        <f t="shared" si="76"/>
        <v>88.200000000000045</v>
      </c>
      <c r="J1662" t="str">
        <f>IF(AND(COUNTIF(Products!A:A,C1662)=1,E1662=VLOOKUP(C1662,Products!A:G,6,FALSE),H1662=VLOOKUP(C1662,Products!A:G,7,FALSE)),"OK","ERROR")</f>
        <v>OK</v>
      </c>
      <c r="K1662" t="str">
        <f t="shared" si="77"/>
        <v>OK</v>
      </c>
    </row>
    <row r="1663" spans="1:11">
      <c r="A1663" s="1" t="s">
        <v>5975</v>
      </c>
      <c r="B1663" s="1" t="s">
        <v>3475</v>
      </c>
      <c r="C1663" s="1" t="s">
        <v>1681</v>
      </c>
      <c r="D1663" s="1">
        <v>1</v>
      </c>
      <c r="E1663" s="1">
        <v>799</v>
      </c>
      <c r="F1663" s="1">
        <v>199.75</v>
      </c>
      <c r="G1663" s="1">
        <f t="shared" si="75"/>
        <v>599.25</v>
      </c>
      <c r="H1663" s="1">
        <v>645</v>
      </c>
      <c r="I1663" s="1">
        <f t="shared" si="76"/>
        <v>-45.75</v>
      </c>
      <c r="J1663" t="str">
        <f>IF(AND(COUNTIF(Products!A:A,C1663)=1,E1663=VLOOKUP(C1663,Products!A:G,6,FALSE),H1663=VLOOKUP(C1663,Products!A:G,7,FALSE)),"OK","ERROR")</f>
        <v>OK</v>
      </c>
      <c r="K1663" t="str">
        <f t="shared" si="77"/>
        <v>OK</v>
      </c>
    </row>
    <row r="1664" spans="1:11">
      <c r="A1664" s="1" t="s">
        <v>5976</v>
      </c>
      <c r="B1664" s="1" t="s">
        <v>3476</v>
      </c>
      <c r="C1664" s="1" t="s">
        <v>1733</v>
      </c>
      <c r="D1664" s="1">
        <v>3</v>
      </c>
      <c r="E1664" s="1">
        <v>799</v>
      </c>
      <c r="F1664" s="1">
        <v>119.85</v>
      </c>
      <c r="G1664" s="1">
        <f t="shared" si="75"/>
        <v>2277.15</v>
      </c>
      <c r="H1664" s="1">
        <v>538</v>
      </c>
      <c r="I1664" s="1">
        <f t="shared" si="76"/>
        <v>663.15000000000009</v>
      </c>
      <c r="J1664" t="str">
        <f>IF(AND(COUNTIF(Products!A:A,C1664)=1,E1664=VLOOKUP(C1664,Products!A:G,6,FALSE),H1664=VLOOKUP(C1664,Products!A:G,7,FALSE)),"OK","ERROR")</f>
        <v>OK</v>
      </c>
      <c r="K1664" t="str">
        <f t="shared" si="77"/>
        <v>OK</v>
      </c>
    </row>
    <row r="1665" spans="1:11">
      <c r="A1665" s="1" t="s">
        <v>5977</v>
      </c>
      <c r="B1665" s="1" t="s">
        <v>3477</v>
      </c>
      <c r="C1665" s="1" t="s">
        <v>1699</v>
      </c>
      <c r="D1665" s="1">
        <v>2</v>
      </c>
      <c r="E1665" s="1">
        <v>999</v>
      </c>
      <c r="F1665" s="1">
        <v>99.9</v>
      </c>
      <c r="G1665" s="1">
        <f t="shared" si="75"/>
        <v>1898.1</v>
      </c>
      <c r="H1665" s="1">
        <v>693</v>
      </c>
      <c r="I1665" s="1">
        <f t="shared" si="76"/>
        <v>512.09999999999991</v>
      </c>
      <c r="J1665" t="str">
        <f>IF(AND(COUNTIF(Products!A:A,C1665)=1,E1665=VLOOKUP(C1665,Products!A:G,6,FALSE),H1665=VLOOKUP(C1665,Products!A:G,7,FALSE)),"OK","ERROR")</f>
        <v>OK</v>
      </c>
      <c r="K1665" t="str">
        <f t="shared" si="77"/>
        <v>OK</v>
      </c>
    </row>
    <row r="1666" spans="1:11">
      <c r="A1666" s="1" t="s">
        <v>5978</v>
      </c>
      <c r="B1666" s="1" t="s">
        <v>3478</v>
      </c>
      <c r="C1666" s="1" t="s">
        <v>1696</v>
      </c>
      <c r="D1666" s="1">
        <v>2</v>
      </c>
      <c r="E1666" s="1">
        <v>799</v>
      </c>
      <c r="F1666" s="1">
        <v>0</v>
      </c>
      <c r="G1666" s="1">
        <f t="shared" si="75"/>
        <v>1598</v>
      </c>
      <c r="H1666" s="1">
        <v>613</v>
      </c>
      <c r="I1666" s="1">
        <f t="shared" si="76"/>
        <v>372</v>
      </c>
      <c r="J1666" t="str">
        <f>IF(AND(COUNTIF(Products!A:A,C1666)=1,E1666=VLOOKUP(C1666,Products!A:G,6,FALSE),H1666=VLOOKUP(C1666,Products!A:G,7,FALSE)),"OK","ERROR")</f>
        <v>OK</v>
      </c>
      <c r="K1666" t="str">
        <f t="shared" si="77"/>
        <v>OK</v>
      </c>
    </row>
    <row r="1667" spans="1:11">
      <c r="A1667" s="1" t="s">
        <v>5979</v>
      </c>
      <c r="B1667" s="1" t="s">
        <v>3479</v>
      </c>
      <c r="C1667" s="1" t="s">
        <v>1676</v>
      </c>
      <c r="D1667" s="1">
        <v>3</v>
      </c>
      <c r="E1667" s="1">
        <v>299</v>
      </c>
      <c r="F1667" s="1">
        <v>134.55000000000001</v>
      </c>
      <c r="G1667" s="1">
        <f t="shared" ref="G1667:G1730" si="78">IFERROR(D1667*E1667-F1667,0)</f>
        <v>762.45</v>
      </c>
      <c r="H1667" s="1">
        <v>197</v>
      </c>
      <c r="I1667" s="1">
        <f t="shared" ref="I1667:I1730" si="79">G1667-(D1667*H1667)</f>
        <v>171.45000000000005</v>
      </c>
      <c r="J1667" t="str">
        <f>IF(AND(COUNTIF(Products!A:A,C1667)=1,E1667=VLOOKUP(C1667,Products!A:G,6,FALSE),H1667=VLOOKUP(C1667,Products!A:G,7,FALSE)),"OK","ERROR")</f>
        <v>OK</v>
      </c>
      <c r="K1667" t="str">
        <f t="shared" ref="K1667:K1730" si="80">IF(I1667=G1667-(D1667*H1667),"OK","ERROR")</f>
        <v>OK</v>
      </c>
    </row>
    <row r="1668" spans="1:11">
      <c r="A1668" s="1" t="s">
        <v>5980</v>
      </c>
      <c r="B1668" s="1" t="s">
        <v>3480</v>
      </c>
      <c r="C1668" s="1" t="s">
        <v>1727</v>
      </c>
      <c r="D1668" s="1">
        <v>1</v>
      </c>
      <c r="E1668" s="1">
        <v>4999</v>
      </c>
      <c r="F1668" s="1">
        <v>499.9</v>
      </c>
      <c r="G1668" s="1">
        <f t="shared" si="78"/>
        <v>4499.1000000000004</v>
      </c>
      <c r="H1668" s="1">
        <v>3765</v>
      </c>
      <c r="I1668" s="1">
        <f t="shared" si="79"/>
        <v>734.10000000000036</v>
      </c>
      <c r="J1668" t="str">
        <f>IF(AND(COUNTIF(Products!A:A,C1668)=1,E1668=VLOOKUP(C1668,Products!A:G,6,FALSE),H1668=VLOOKUP(C1668,Products!A:G,7,FALSE)),"OK","ERROR")</f>
        <v>OK</v>
      </c>
      <c r="K1668" t="str">
        <f t="shared" si="80"/>
        <v>OK</v>
      </c>
    </row>
    <row r="1669" spans="1:11">
      <c r="A1669" s="1" t="s">
        <v>5981</v>
      </c>
      <c r="B1669" s="1" t="s">
        <v>3481</v>
      </c>
      <c r="C1669" s="1" t="s">
        <v>1726</v>
      </c>
      <c r="D1669" s="1">
        <v>2</v>
      </c>
      <c r="E1669" s="1">
        <v>599</v>
      </c>
      <c r="F1669" s="1">
        <v>59.9</v>
      </c>
      <c r="G1669" s="1">
        <f t="shared" si="78"/>
        <v>1138.0999999999999</v>
      </c>
      <c r="H1669" s="1">
        <v>358</v>
      </c>
      <c r="I1669" s="1">
        <f t="shared" si="79"/>
        <v>422.09999999999991</v>
      </c>
      <c r="J1669" t="str">
        <f>IF(AND(COUNTIF(Products!A:A,C1669)=1,E1669=VLOOKUP(C1669,Products!A:G,6,FALSE),H1669=VLOOKUP(C1669,Products!A:G,7,FALSE)),"OK","ERROR")</f>
        <v>OK</v>
      </c>
      <c r="K1669" t="str">
        <f t="shared" si="80"/>
        <v>OK</v>
      </c>
    </row>
    <row r="1670" spans="1:11">
      <c r="A1670" s="1" t="s">
        <v>5982</v>
      </c>
      <c r="B1670" s="1" t="s">
        <v>3482</v>
      </c>
      <c r="C1670" s="1" t="s">
        <v>1742</v>
      </c>
      <c r="D1670" s="1">
        <v>3</v>
      </c>
      <c r="E1670" s="1">
        <v>299</v>
      </c>
      <c r="F1670" s="1">
        <v>224.25</v>
      </c>
      <c r="G1670" s="1">
        <f t="shared" si="78"/>
        <v>672.75</v>
      </c>
      <c r="H1670" s="1">
        <v>188</v>
      </c>
      <c r="I1670" s="1">
        <f t="shared" si="79"/>
        <v>108.75</v>
      </c>
      <c r="J1670" t="str">
        <f>IF(AND(COUNTIF(Products!A:A,C1670)=1,E1670=VLOOKUP(C1670,Products!A:G,6,FALSE),H1670=VLOOKUP(C1670,Products!A:G,7,FALSE)),"OK","ERROR")</f>
        <v>OK</v>
      </c>
      <c r="K1670" t="str">
        <f t="shared" si="80"/>
        <v>OK</v>
      </c>
    </row>
    <row r="1671" spans="1:11">
      <c r="A1671" s="1" t="s">
        <v>5983</v>
      </c>
      <c r="B1671" s="1" t="s">
        <v>3483</v>
      </c>
      <c r="C1671" s="1" t="s">
        <v>1769</v>
      </c>
      <c r="D1671" s="1">
        <v>2</v>
      </c>
      <c r="E1671" s="1">
        <v>3999</v>
      </c>
      <c r="F1671" s="1">
        <v>0</v>
      </c>
      <c r="G1671" s="1">
        <f t="shared" si="78"/>
        <v>7998</v>
      </c>
      <c r="H1671" s="1">
        <v>2547</v>
      </c>
      <c r="I1671" s="1">
        <f t="shared" si="79"/>
        <v>2904</v>
      </c>
      <c r="J1671" t="str">
        <f>IF(AND(COUNTIF(Products!A:A,C1671)=1,E1671=VLOOKUP(C1671,Products!A:G,6,FALSE),H1671=VLOOKUP(C1671,Products!A:G,7,FALSE)),"OK","ERROR")</f>
        <v>OK</v>
      </c>
      <c r="K1671" t="str">
        <f t="shared" si="80"/>
        <v>OK</v>
      </c>
    </row>
    <row r="1672" spans="1:11">
      <c r="A1672" s="1" t="s">
        <v>5984</v>
      </c>
      <c r="B1672" s="1" t="s">
        <v>3484</v>
      </c>
      <c r="C1672" s="1" t="s">
        <v>1709</v>
      </c>
      <c r="D1672" s="1">
        <v>3</v>
      </c>
      <c r="E1672" s="1">
        <v>799</v>
      </c>
      <c r="F1672" s="1">
        <v>239.7</v>
      </c>
      <c r="G1672" s="1">
        <f t="shared" si="78"/>
        <v>2157.3000000000002</v>
      </c>
      <c r="H1672" s="1">
        <v>566</v>
      </c>
      <c r="I1672" s="1">
        <f t="shared" si="79"/>
        <v>459.30000000000018</v>
      </c>
      <c r="J1672" t="str">
        <f>IF(AND(COUNTIF(Products!A:A,C1672)=1,E1672=VLOOKUP(C1672,Products!A:G,6,FALSE),H1672=VLOOKUP(C1672,Products!A:G,7,FALSE)),"OK","ERROR")</f>
        <v>OK</v>
      </c>
      <c r="K1672" t="str">
        <f t="shared" si="80"/>
        <v>OK</v>
      </c>
    </row>
    <row r="1673" spans="1:11">
      <c r="A1673" s="1" t="s">
        <v>5985</v>
      </c>
      <c r="B1673" s="1" t="s">
        <v>3485</v>
      </c>
      <c r="C1673" s="1" t="s">
        <v>1728</v>
      </c>
      <c r="D1673" s="1">
        <v>1</v>
      </c>
      <c r="E1673" s="1">
        <v>4999</v>
      </c>
      <c r="F1673" s="1">
        <v>0</v>
      </c>
      <c r="G1673" s="1">
        <f t="shared" si="78"/>
        <v>4999</v>
      </c>
      <c r="H1673" s="1">
        <v>3040</v>
      </c>
      <c r="I1673" s="1">
        <f t="shared" si="79"/>
        <v>1959</v>
      </c>
      <c r="J1673" t="str">
        <f>IF(AND(COUNTIF(Products!A:A,C1673)=1,E1673=VLOOKUP(C1673,Products!A:G,6,FALSE),H1673=VLOOKUP(C1673,Products!A:G,7,FALSE)),"OK","ERROR")</f>
        <v>OK</v>
      </c>
      <c r="K1673" t="str">
        <f t="shared" si="80"/>
        <v>OK</v>
      </c>
    </row>
    <row r="1674" spans="1:11">
      <c r="A1674" s="1" t="s">
        <v>5986</v>
      </c>
      <c r="B1674" s="1" t="s">
        <v>3486</v>
      </c>
      <c r="C1674" s="1" t="s">
        <v>1746</v>
      </c>
      <c r="D1674" s="1">
        <v>3</v>
      </c>
      <c r="E1674" s="1">
        <v>1999</v>
      </c>
      <c r="F1674" s="1">
        <v>0</v>
      </c>
      <c r="G1674" s="1">
        <f t="shared" si="78"/>
        <v>5997</v>
      </c>
      <c r="H1674" s="1">
        <v>1414</v>
      </c>
      <c r="I1674" s="1">
        <f t="shared" si="79"/>
        <v>1755</v>
      </c>
      <c r="J1674" t="str">
        <f>IF(AND(COUNTIF(Products!A:A,C1674)=1,E1674=VLOOKUP(C1674,Products!A:G,6,FALSE),H1674=VLOOKUP(C1674,Products!A:G,7,FALSE)),"OK","ERROR")</f>
        <v>OK</v>
      </c>
      <c r="K1674" t="str">
        <f t="shared" si="80"/>
        <v>OK</v>
      </c>
    </row>
    <row r="1675" spans="1:11">
      <c r="A1675" s="1" t="s">
        <v>5987</v>
      </c>
      <c r="B1675" s="1" t="s">
        <v>3487</v>
      </c>
      <c r="C1675" s="1" t="s">
        <v>1785</v>
      </c>
      <c r="D1675" s="1">
        <v>3</v>
      </c>
      <c r="E1675" s="1">
        <v>2999</v>
      </c>
      <c r="F1675" s="1">
        <v>0</v>
      </c>
      <c r="G1675" s="1">
        <f t="shared" si="78"/>
        <v>8997</v>
      </c>
      <c r="H1675" s="1">
        <v>2453</v>
      </c>
      <c r="I1675" s="1">
        <f t="shared" si="79"/>
        <v>1638</v>
      </c>
      <c r="J1675" t="str">
        <f>IF(AND(COUNTIF(Products!A:A,C1675)=1,E1675=VLOOKUP(C1675,Products!A:G,6,FALSE),H1675=VLOOKUP(C1675,Products!A:G,7,FALSE)),"OK","ERROR")</f>
        <v>OK</v>
      </c>
      <c r="K1675" t="str">
        <f t="shared" si="80"/>
        <v>OK</v>
      </c>
    </row>
    <row r="1676" spans="1:11">
      <c r="A1676" s="1" t="s">
        <v>5988</v>
      </c>
      <c r="B1676" s="1" t="s">
        <v>3488</v>
      </c>
      <c r="C1676" s="1" t="s">
        <v>1692</v>
      </c>
      <c r="D1676" s="1">
        <v>2</v>
      </c>
      <c r="E1676" s="1">
        <v>499</v>
      </c>
      <c r="F1676" s="1">
        <v>49.9</v>
      </c>
      <c r="G1676" s="1">
        <f t="shared" si="78"/>
        <v>948.1</v>
      </c>
      <c r="H1676" s="1">
        <v>403</v>
      </c>
      <c r="I1676" s="1">
        <f t="shared" si="79"/>
        <v>142.10000000000002</v>
      </c>
      <c r="J1676" t="str">
        <f>IF(AND(COUNTIF(Products!A:A,C1676)=1,E1676=VLOOKUP(C1676,Products!A:G,6,FALSE),H1676=VLOOKUP(C1676,Products!A:G,7,FALSE)),"OK","ERROR")</f>
        <v>OK</v>
      </c>
      <c r="K1676" t="str">
        <f t="shared" si="80"/>
        <v>OK</v>
      </c>
    </row>
    <row r="1677" spans="1:11">
      <c r="A1677" s="1" t="s">
        <v>5989</v>
      </c>
      <c r="B1677" s="1" t="s">
        <v>3489</v>
      </c>
      <c r="C1677" s="1" t="s">
        <v>1790</v>
      </c>
      <c r="D1677" s="1">
        <v>3</v>
      </c>
      <c r="E1677" s="1">
        <v>999</v>
      </c>
      <c r="F1677" s="1">
        <v>299.7</v>
      </c>
      <c r="G1677" s="1">
        <f t="shared" si="78"/>
        <v>2697.3</v>
      </c>
      <c r="H1677" s="1">
        <v>629</v>
      </c>
      <c r="I1677" s="1">
        <f t="shared" si="79"/>
        <v>810.30000000000018</v>
      </c>
      <c r="J1677" t="str">
        <f>IF(AND(COUNTIF(Products!A:A,C1677)=1,E1677=VLOOKUP(C1677,Products!A:G,6,FALSE),H1677=VLOOKUP(C1677,Products!A:G,7,FALSE)),"OK","ERROR")</f>
        <v>OK</v>
      </c>
      <c r="K1677" t="str">
        <f t="shared" si="80"/>
        <v>OK</v>
      </c>
    </row>
    <row r="1678" spans="1:11">
      <c r="A1678" s="1" t="s">
        <v>5990</v>
      </c>
      <c r="B1678" s="1" t="s">
        <v>3490</v>
      </c>
      <c r="C1678" s="1" t="s">
        <v>1751</v>
      </c>
      <c r="D1678" s="1">
        <v>2</v>
      </c>
      <c r="E1678" s="1">
        <v>1599</v>
      </c>
      <c r="F1678" s="1">
        <v>0</v>
      </c>
      <c r="G1678" s="1">
        <f t="shared" si="78"/>
        <v>3198</v>
      </c>
      <c r="H1678" s="1">
        <v>1023</v>
      </c>
      <c r="I1678" s="1">
        <f t="shared" si="79"/>
        <v>1152</v>
      </c>
      <c r="J1678" t="str">
        <f>IF(AND(COUNTIF(Products!A:A,C1678)=1,E1678=VLOOKUP(C1678,Products!A:G,6,FALSE),H1678=VLOOKUP(C1678,Products!A:G,7,FALSE)),"OK","ERROR")</f>
        <v>OK</v>
      </c>
      <c r="K1678" t="str">
        <f t="shared" si="80"/>
        <v>OK</v>
      </c>
    </row>
    <row r="1679" spans="1:11">
      <c r="A1679" s="1" t="s">
        <v>5991</v>
      </c>
      <c r="B1679" s="1" t="s">
        <v>3491</v>
      </c>
      <c r="C1679" s="1" t="s">
        <v>1673</v>
      </c>
      <c r="D1679" s="1">
        <v>1</v>
      </c>
      <c r="E1679" s="1">
        <v>399</v>
      </c>
      <c r="F1679" s="1">
        <v>0</v>
      </c>
      <c r="G1679" s="1">
        <f t="shared" si="78"/>
        <v>399</v>
      </c>
      <c r="H1679" s="1">
        <v>221</v>
      </c>
      <c r="I1679" s="1">
        <f t="shared" si="79"/>
        <v>178</v>
      </c>
      <c r="J1679" t="str">
        <f>IF(AND(COUNTIF(Products!A:A,C1679)=1,E1679=VLOOKUP(C1679,Products!A:G,6,FALSE),H1679=VLOOKUP(C1679,Products!A:G,7,FALSE)),"OK","ERROR")</f>
        <v>OK</v>
      </c>
      <c r="K1679" t="str">
        <f t="shared" si="80"/>
        <v>OK</v>
      </c>
    </row>
    <row r="1680" spans="1:11">
      <c r="A1680" s="1" t="s">
        <v>5992</v>
      </c>
      <c r="B1680" s="1" t="s">
        <v>3492</v>
      </c>
      <c r="C1680" s="1" t="s">
        <v>1766</v>
      </c>
      <c r="D1680" s="1">
        <v>1</v>
      </c>
      <c r="E1680" s="1">
        <v>2999</v>
      </c>
      <c r="F1680" s="1">
        <v>749.75</v>
      </c>
      <c r="G1680" s="1">
        <f t="shared" si="78"/>
        <v>2249.25</v>
      </c>
      <c r="H1680" s="1">
        <v>1870</v>
      </c>
      <c r="I1680" s="1">
        <f t="shared" si="79"/>
        <v>379.25</v>
      </c>
      <c r="J1680" t="str">
        <f>IF(AND(COUNTIF(Products!A:A,C1680)=1,E1680=VLOOKUP(C1680,Products!A:G,6,FALSE),H1680=VLOOKUP(C1680,Products!A:G,7,FALSE)),"OK","ERROR")</f>
        <v>OK</v>
      </c>
      <c r="K1680" t="str">
        <f t="shared" si="80"/>
        <v>OK</v>
      </c>
    </row>
    <row r="1681" spans="1:11">
      <c r="A1681" s="1" t="s">
        <v>5993</v>
      </c>
      <c r="B1681" s="1" t="s">
        <v>3493</v>
      </c>
      <c r="C1681" s="1" t="s">
        <v>1668</v>
      </c>
      <c r="D1681" s="1">
        <v>1</v>
      </c>
      <c r="E1681" s="1">
        <v>8999</v>
      </c>
      <c r="F1681" s="1">
        <v>1799.8</v>
      </c>
      <c r="G1681" s="1">
        <f t="shared" si="78"/>
        <v>7199.2</v>
      </c>
      <c r="H1681" s="1">
        <v>5059</v>
      </c>
      <c r="I1681" s="1">
        <f t="shared" si="79"/>
        <v>2140.1999999999998</v>
      </c>
      <c r="J1681" t="str">
        <f>IF(AND(COUNTIF(Products!A:A,C1681)=1,E1681=VLOOKUP(C1681,Products!A:G,6,FALSE),H1681=VLOOKUP(C1681,Products!A:G,7,FALSE)),"OK","ERROR")</f>
        <v>OK</v>
      </c>
      <c r="K1681" t="str">
        <f t="shared" si="80"/>
        <v>OK</v>
      </c>
    </row>
    <row r="1682" spans="1:11">
      <c r="A1682" s="1" t="s">
        <v>5994</v>
      </c>
      <c r="B1682" s="1" t="s">
        <v>3494</v>
      </c>
      <c r="C1682" s="1" t="s">
        <v>1717</v>
      </c>
      <c r="D1682" s="1">
        <v>2</v>
      </c>
      <c r="E1682" s="1">
        <v>399</v>
      </c>
      <c r="F1682" s="1">
        <v>119.7</v>
      </c>
      <c r="G1682" s="1">
        <f t="shared" si="78"/>
        <v>678.3</v>
      </c>
      <c r="H1682" s="1">
        <v>226</v>
      </c>
      <c r="I1682" s="1">
        <f t="shared" si="79"/>
        <v>226.29999999999995</v>
      </c>
      <c r="J1682" t="str">
        <f>IF(AND(COUNTIF(Products!A:A,C1682)=1,E1682=VLOOKUP(C1682,Products!A:G,6,FALSE),H1682=VLOOKUP(C1682,Products!A:G,7,FALSE)),"OK","ERROR")</f>
        <v>OK</v>
      </c>
      <c r="K1682" t="str">
        <f t="shared" si="80"/>
        <v>OK</v>
      </c>
    </row>
    <row r="1683" spans="1:11">
      <c r="A1683" s="1" t="s">
        <v>5995</v>
      </c>
      <c r="B1683" s="1" t="s">
        <v>3495</v>
      </c>
      <c r="C1683" s="1" t="s">
        <v>1727</v>
      </c>
      <c r="D1683" s="1">
        <v>1</v>
      </c>
      <c r="E1683" s="1">
        <v>4999</v>
      </c>
      <c r="F1683" s="1">
        <v>1249.75</v>
      </c>
      <c r="G1683" s="1">
        <f t="shared" si="78"/>
        <v>3749.25</v>
      </c>
      <c r="H1683" s="1">
        <v>3765</v>
      </c>
      <c r="I1683" s="1">
        <f t="shared" si="79"/>
        <v>-15.75</v>
      </c>
      <c r="J1683" t="str">
        <f>IF(AND(COUNTIF(Products!A:A,C1683)=1,E1683=VLOOKUP(C1683,Products!A:G,6,FALSE),H1683=VLOOKUP(C1683,Products!A:G,7,FALSE)),"OK","ERROR")</f>
        <v>OK</v>
      </c>
      <c r="K1683" t="str">
        <f t="shared" si="80"/>
        <v>OK</v>
      </c>
    </row>
    <row r="1684" spans="1:11">
      <c r="A1684" s="1" t="s">
        <v>5996</v>
      </c>
      <c r="B1684" s="1" t="s">
        <v>3496</v>
      </c>
      <c r="C1684" s="1" t="s">
        <v>1692</v>
      </c>
      <c r="D1684" s="1">
        <v>3</v>
      </c>
      <c r="E1684" s="1">
        <v>499</v>
      </c>
      <c r="F1684" s="1">
        <v>374.25</v>
      </c>
      <c r="G1684" s="1">
        <f t="shared" si="78"/>
        <v>1122.75</v>
      </c>
      <c r="H1684" s="1">
        <v>403</v>
      </c>
      <c r="I1684" s="1">
        <f t="shared" si="79"/>
        <v>-86.25</v>
      </c>
      <c r="J1684" t="str">
        <f>IF(AND(COUNTIF(Products!A:A,C1684)=1,E1684=VLOOKUP(C1684,Products!A:G,6,FALSE),H1684=VLOOKUP(C1684,Products!A:G,7,FALSE)),"OK","ERROR")</f>
        <v>OK</v>
      </c>
      <c r="K1684" t="str">
        <f t="shared" si="80"/>
        <v>OK</v>
      </c>
    </row>
    <row r="1685" spans="1:11">
      <c r="A1685" s="1" t="s">
        <v>5997</v>
      </c>
      <c r="B1685" s="1" t="s">
        <v>3497</v>
      </c>
      <c r="C1685" s="1" t="s">
        <v>1774</v>
      </c>
      <c r="D1685" s="1">
        <v>1</v>
      </c>
      <c r="E1685" s="1">
        <v>499</v>
      </c>
      <c r="F1685" s="1">
        <v>49.9</v>
      </c>
      <c r="G1685" s="1">
        <f t="shared" si="78"/>
        <v>449.1</v>
      </c>
      <c r="H1685" s="1">
        <v>280</v>
      </c>
      <c r="I1685" s="1">
        <f t="shared" si="79"/>
        <v>169.10000000000002</v>
      </c>
      <c r="J1685" t="str">
        <f>IF(AND(COUNTIF(Products!A:A,C1685)=1,E1685=VLOOKUP(C1685,Products!A:G,6,FALSE),H1685=VLOOKUP(C1685,Products!A:G,7,FALSE)),"OK","ERROR")</f>
        <v>OK</v>
      </c>
      <c r="K1685" t="str">
        <f t="shared" si="80"/>
        <v>OK</v>
      </c>
    </row>
    <row r="1686" spans="1:11">
      <c r="A1686" s="1" t="s">
        <v>5998</v>
      </c>
      <c r="B1686" s="1" t="s">
        <v>3498</v>
      </c>
      <c r="C1686" s="1" t="s">
        <v>1704</v>
      </c>
      <c r="D1686" s="1">
        <v>4</v>
      </c>
      <c r="E1686" s="1">
        <v>599</v>
      </c>
      <c r="F1686" s="1">
        <v>359.4</v>
      </c>
      <c r="G1686" s="1">
        <f t="shared" si="78"/>
        <v>2036.6</v>
      </c>
      <c r="H1686" s="1">
        <v>363</v>
      </c>
      <c r="I1686" s="1">
        <f t="shared" si="79"/>
        <v>584.59999999999991</v>
      </c>
      <c r="J1686" t="str">
        <f>IF(AND(COUNTIF(Products!A:A,C1686)=1,E1686=VLOOKUP(C1686,Products!A:G,6,FALSE),H1686=VLOOKUP(C1686,Products!A:G,7,FALSE)),"OK","ERROR")</f>
        <v>OK</v>
      </c>
      <c r="K1686" t="str">
        <f t="shared" si="80"/>
        <v>OK</v>
      </c>
    </row>
    <row r="1687" spans="1:11">
      <c r="A1687" s="1" t="s">
        <v>5999</v>
      </c>
      <c r="B1687" s="1" t="s">
        <v>3499</v>
      </c>
      <c r="C1687" s="1" t="s">
        <v>1742</v>
      </c>
      <c r="D1687" s="1">
        <v>1</v>
      </c>
      <c r="E1687" s="1">
        <v>299</v>
      </c>
      <c r="F1687" s="1">
        <v>14.95</v>
      </c>
      <c r="G1687" s="1">
        <f t="shared" si="78"/>
        <v>284.05</v>
      </c>
      <c r="H1687" s="1">
        <v>188</v>
      </c>
      <c r="I1687" s="1">
        <f t="shared" si="79"/>
        <v>96.050000000000011</v>
      </c>
      <c r="J1687" t="str">
        <f>IF(AND(COUNTIF(Products!A:A,C1687)=1,E1687=VLOOKUP(C1687,Products!A:G,6,FALSE),H1687=VLOOKUP(C1687,Products!A:G,7,FALSE)),"OK","ERROR")</f>
        <v>OK</v>
      </c>
      <c r="K1687" t="str">
        <f t="shared" si="80"/>
        <v>OK</v>
      </c>
    </row>
    <row r="1688" spans="1:11">
      <c r="A1688" s="1" t="s">
        <v>6000</v>
      </c>
      <c r="B1688" s="1" t="s">
        <v>3500</v>
      </c>
      <c r="C1688" s="1" t="s">
        <v>1753</v>
      </c>
      <c r="D1688" s="1">
        <v>1</v>
      </c>
      <c r="E1688" s="1">
        <v>799</v>
      </c>
      <c r="F1688" s="1">
        <v>39.950000000000003</v>
      </c>
      <c r="G1688" s="1">
        <f t="shared" si="78"/>
        <v>759.05</v>
      </c>
      <c r="H1688" s="1">
        <v>445</v>
      </c>
      <c r="I1688" s="1">
        <f t="shared" si="79"/>
        <v>314.04999999999995</v>
      </c>
      <c r="J1688" t="str">
        <f>IF(AND(COUNTIF(Products!A:A,C1688)=1,E1688=VLOOKUP(C1688,Products!A:G,6,FALSE),H1688=VLOOKUP(C1688,Products!A:G,7,FALSE)),"OK","ERROR")</f>
        <v>OK</v>
      </c>
      <c r="K1688" t="str">
        <f t="shared" si="80"/>
        <v>OK</v>
      </c>
    </row>
    <row r="1689" spans="1:11">
      <c r="A1689" s="1" t="s">
        <v>6001</v>
      </c>
      <c r="B1689" s="1" t="s">
        <v>3501</v>
      </c>
      <c r="C1689" s="1" t="s">
        <v>1695</v>
      </c>
      <c r="D1689" s="1">
        <v>1</v>
      </c>
      <c r="E1689" s="1">
        <v>1999</v>
      </c>
      <c r="F1689" s="1">
        <v>199.9</v>
      </c>
      <c r="G1689" s="1">
        <f t="shared" si="78"/>
        <v>1799.1</v>
      </c>
      <c r="H1689" s="1">
        <v>1597</v>
      </c>
      <c r="I1689" s="1">
        <f t="shared" si="79"/>
        <v>202.09999999999991</v>
      </c>
      <c r="J1689" t="str">
        <f>IF(AND(COUNTIF(Products!A:A,C1689)=1,E1689=VLOOKUP(C1689,Products!A:G,6,FALSE),H1689=VLOOKUP(C1689,Products!A:G,7,FALSE)),"OK","ERROR")</f>
        <v>OK</v>
      </c>
      <c r="K1689" t="str">
        <f t="shared" si="80"/>
        <v>OK</v>
      </c>
    </row>
    <row r="1690" spans="1:11">
      <c r="A1690" s="1" t="s">
        <v>6002</v>
      </c>
      <c r="B1690" s="1" t="s">
        <v>3502</v>
      </c>
      <c r="C1690" s="1" t="s">
        <v>1747</v>
      </c>
      <c r="D1690" s="1">
        <v>1</v>
      </c>
      <c r="E1690" s="1">
        <v>999</v>
      </c>
      <c r="F1690" s="1">
        <v>49.95</v>
      </c>
      <c r="G1690" s="1">
        <f t="shared" si="78"/>
        <v>949.05</v>
      </c>
      <c r="H1690" s="1">
        <v>744</v>
      </c>
      <c r="I1690" s="1">
        <f t="shared" si="79"/>
        <v>205.04999999999995</v>
      </c>
      <c r="J1690" t="str">
        <f>IF(AND(COUNTIF(Products!A:A,C1690)=1,E1690=VLOOKUP(C1690,Products!A:G,6,FALSE),H1690=VLOOKUP(C1690,Products!A:G,7,FALSE)),"OK","ERROR")</f>
        <v>OK</v>
      </c>
      <c r="K1690" t="str">
        <f t="shared" si="80"/>
        <v>OK</v>
      </c>
    </row>
    <row r="1691" spans="1:11">
      <c r="A1691" s="1" t="s">
        <v>6003</v>
      </c>
      <c r="B1691" s="1" t="s">
        <v>3503</v>
      </c>
      <c r="C1691" s="1" t="s">
        <v>1680</v>
      </c>
      <c r="D1691" s="1">
        <v>4</v>
      </c>
      <c r="E1691" s="1">
        <v>2499</v>
      </c>
      <c r="F1691" s="1">
        <v>499.8</v>
      </c>
      <c r="G1691" s="1">
        <f t="shared" si="78"/>
        <v>9496.2000000000007</v>
      </c>
      <c r="H1691" s="1">
        <v>2030</v>
      </c>
      <c r="I1691" s="1">
        <f t="shared" si="79"/>
        <v>1376.2000000000007</v>
      </c>
      <c r="J1691" t="str">
        <f>IF(AND(COUNTIF(Products!A:A,C1691)=1,E1691=VLOOKUP(C1691,Products!A:G,6,FALSE),H1691=VLOOKUP(C1691,Products!A:G,7,FALSE)),"OK","ERROR")</f>
        <v>OK</v>
      </c>
      <c r="K1691" t="str">
        <f t="shared" si="80"/>
        <v>OK</v>
      </c>
    </row>
    <row r="1692" spans="1:11">
      <c r="A1692" s="1" t="s">
        <v>6004</v>
      </c>
      <c r="B1692" s="1" t="s">
        <v>3504</v>
      </c>
      <c r="C1692" s="1" t="s">
        <v>1717</v>
      </c>
      <c r="D1692" s="1">
        <v>1</v>
      </c>
      <c r="E1692" s="1">
        <v>399</v>
      </c>
      <c r="F1692" s="1">
        <v>0</v>
      </c>
      <c r="G1692" s="1">
        <f t="shared" si="78"/>
        <v>399</v>
      </c>
      <c r="H1692" s="1">
        <v>226</v>
      </c>
      <c r="I1692" s="1">
        <f t="shared" si="79"/>
        <v>173</v>
      </c>
      <c r="J1692" t="str">
        <f>IF(AND(COUNTIF(Products!A:A,C1692)=1,E1692=VLOOKUP(C1692,Products!A:G,6,FALSE),H1692=VLOOKUP(C1692,Products!A:G,7,FALSE)),"OK","ERROR")</f>
        <v>OK</v>
      </c>
      <c r="K1692" t="str">
        <f t="shared" si="80"/>
        <v>OK</v>
      </c>
    </row>
    <row r="1693" spans="1:11">
      <c r="A1693" s="1" t="s">
        <v>6005</v>
      </c>
      <c r="B1693" s="1" t="s">
        <v>3505</v>
      </c>
      <c r="C1693" s="1" t="s">
        <v>1785</v>
      </c>
      <c r="D1693" s="1">
        <v>1</v>
      </c>
      <c r="E1693" s="1">
        <v>2999</v>
      </c>
      <c r="F1693" s="1">
        <v>299.89999999999998</v>
      </c>
      <c r="G1693" s="1">
        <f t="shared" si="78"/>
        <v>2699.1</v>
      </c>
      <c r="H1693" s="1">
        <v>2453</v>
      </c>
      <c r="I1693" s="1">
        <f t="shared" si="79"/>
        <v>246.09999999999991</v>
      </c>
      <c r="J1693" t="str">
        <f>IF(AND(COUNTIF(Products!A:A,C1693)=1,E1693=VLOOKUP(C1693,Products!A:G,6,FALSE),H1693=VLOOKUP(C1693,Products!A:G,7,FALSE)),"OK","ERROR")</f>
        <v>OK</v>
      </c>
      <c r="K1693" t="str">
        <f t="shared" si="80"/>
        <v>OK</v>
      </c>
    </row>
    <row r="1694" spans="1:11">
      <c r="A1694" s="1" t="s">
        <v>6006</v>
      </c>
      <c r="B1694" s="1" t="s">
        <v>3506</v>
      </c>
      <c r="C1694" s="1" t="s">
        <v>1710</v>
      </c>
      <c r="D1694" s="1">
        <v>2</v>
      </c>
      <c r="E1694" s="1">
        <v>3999</v>
      </c>
      <c r="F1694" s="1">
        <v>1199.7</v>
      </c>
      <c r="G1694" s="1">
        <f t="shared" si="78"/>
        <v>6798.3</v>
      </c>
      <c r="H1694" s="1">
        <v>3007</v>
      </c>
      <c r="I1694" s="1">
        <f t="shared" si="79"/>
        <v>784.30000000000018</v>
      </c>
      <c r="J1694" t="str">
        <f>IF(AND(COUNTIF(Products!A:A,C1694)=1,E1694=VLOOKUP(C1694,Products!A:G,6,FALSE),H1694=VLOOKUP(C1694,Products!A:G,7,FALSE)),"OK","ERROR")</f>
        <v>OK</v>
      </c>
      <c r="K1694" t="str">
        <f t="shared" si="80"/>
        <v>OK</v>
      </c>
    </row>
    <row r="1695" spans="1:11">
      <c r="A1695" s="1" t="s">
        <v>6007</v>
      </c>
      <c r="B1695" s="1" t="s">
        <v>3507</v>
      </c>
      <c r="C1695" s="1" t="s">
        <v>1798</v>
      </c>
      <c r="D1695" s="1">
        <v>2</v>
      </c>
      <c r="E1695" s="1">
        <v>1299</v>
      </c>
      <c r="F1695" s="1">
        <v>0</v>
      </c>
      <c r="G1695" s="1">
        <f t="shared" si="78"/>
        <v>2598</v>
      </c>
      <c r="H1695" s="1">
        <v>1025</v>
      </c>
      <c r="I1695" s="1">
        <f t="shared" si="79"/>
        <v>548</v>
      </c>
      <c r="J1695" t="str">
        <f>IF(AND(COUNTIF(Products!A:A,C1695)=1,E1695=VLOOKUP(C1695,Products!A:G,6,FALSE),H1695=VLOOKUP(C1695,Products!A:G,7,FALSE)),"OK","ERROR")</f>
        <v>OK</v>
      </c>
      <c r="K1695" t="str">
        <f t="shared" si="80"/>
        <v>OK</v>
      </c>
    </row>
    <row r="1696" spans="1:11">
      <c r="A1696" s="1" t="s">
        <v>6008</v>
      </c>
      <c r="B1696" s="1" t="s">
        <v>3508</v>
      </c>
      <c r="C1696" s="1" t="s">
        <v>1747</v>
      </c>
      <c r="D1696" s="1">
        <v>1</v>
      </c>
      <c r="E1696" s="1">
        <v>999</v>
      </c>
      <c r="F1696" s="1">
        <v>0</v>
      </c>
      <c r="G1696" s="1">
        <f t="shared" si="78"/>
        <v>999</v>
      </c>
      <c r="H1696" s="1">
        <v>744</v>
      </c>
      <c r="I1696" s="1">
        <f t="shared" si="79"/>
        <v>255</v>
      </c>
      <c r="J1696" t="str">
        <f>IF(AND(COUNTIF(Products!A:A,C1696)=1,E1696=VLOOKUP(C1696,Products!A:G,6,FALSE),H1696=VLOOKUP(C1696,Products!A:G,7,FALSE)),"OK","ERROR")</f>
        <v>OK</v>
      </c>
      <c r="K1696" t="str">
        <f t="shared" si="80"/>
        <v>OK</v>
      </c>
    </row>
    <row r="1697" spans="1:11">
      <c r="A1697" s="1" t="s">
        <v>6009</v>
      </c>
      <c r="B1697" s="1" t="s">
        <v>3509</v>
      </c>
      <c r="C1697" s="1" t="s">
        <v>1759</v>
      </c>
      <c r="D1697" s="1">
        <v>1</v>
      </c>
      <c r="E1697" s="1">
        <v>2499</v>
      </c>
      <c r="F1697" s="1">
        <v>124.95</v>
      </c>
      <c r="G1697" s="1">
        <f t="shared" si="78"/>
        <v>2374.0500000000002</v>
      </c>
      <c r="H1697" s="1">
        <v>1430</v>
      </c>
      <c r="I1697" s="1">
        <f t="shared" si="79"/>
        <v>944.05000000000018</v>
      </c>
      <c r="J1697" t="str">
        <f>IF(AND(COUNTIF(Products!A:A,C1697)=1,E1697=VLOOKUP(C1697,Products!A:G,6,FALSE),H1697=VLOOKUP(C1697,Products!A:G,7,FALSE)),"OK","ERROR")</f>
        <v>OK</v>
      </c>
      <c r="K1697" t="str">
        <f t="shared" si="80"/>
        <v>OK</v>
      </c>
    </row>
    <row r="1698" spans="1:11">
      <c r="A1698" s="1" t="s">
        <v>6010</v>
      </c>
      <c r="B1698" s="1" t="s">
        <v>3510</v>
      </c>
      <c r="C1698" s="1" t="s">
        <v>1771</v>
      </c>
      <c r="D1698" s="1">
        <v>2</v>
      </c>
      <c r="E1698" s="1">
        <v>399</v>
      </c>
      <c r="F1698" s="1">
        <v>0</v>
      </c>
      <c r="G1698" s="1">
        <f t="shared" si="78"/>
        <v>798</v>
      </c>
      <c r="H1698" s="1">
        <v>257</v>
      </c>
      <c r="I1698" s="1">
        <f t="shared" si="79"/>
        <v>284</v>
      </c>
      <c r="J1698" t="str">
        <f>IF(AND(COUNTIF(Products!A:A,C1698)=1,E1698=VLOOKUP(C1698,Products!A:G,6,FALSE),H1698=VLOOKUP(C1698,Products!A:G,7,FALSE)),"OK","ERROR")</f>
        <v>OK</v>
      </c>
      <c r="K1698" t="str">
        <f t="shared" si="80"/>
        <v>OK</v>
      </c>
    </row>
    <row r="1699" spans="1:11">
      <c r="A1699" s="1" t="s">
        <v>6011</v>
      </c>
      <c r="B1699" s="1" t="s">
        <v>3511</v>
      </c>
      <c r="C1699" s="1" t="s">
        <v>1745</v>
      </c>
      <c r="D1699" s="1">
        <v>4</v>
      </c>
      <c r="E1699" s="1">
        <v>599</v>
      </c>
      <c r="F1699" s="1">
        <v>0</v>
      </c>
      <c r="G1699" s="1">
        <f t="shared" si="78"/>
        <v>2396</v>
      </c>
      <c r="H1699" s="1">
        <v>464</v>
      </c>
      <c r="I1699" s="1">
        <f t="shared" si="79"/>
        <v>540</v>
      </c>
      <c r="J1699" t="str">
        <f>IF(AND(COUNTIF(Products!A:A,C1699)=1,E1699=VLOOKUP(C1699,Products!A:G,6,FALSE),H1699=VLOOKUP(C1699,Products!A:G,7,FALSE)),"OK","ERROR")</f>
        <v>OK</v>
      </c>
      <c r="K1699" t="str">
        <f t="shared" si="80"/>
        <v>OK</v>
      </c>
    </row>
    <row r="1700" spans="1:11">
      <c r="A1700" s="1" t="s">
        <v>6012</v>
      </c>
      <c r="B1700" s="1" t="s">
        <v>3512</v>
      </c>
      <c r="C1700" s="1" t="s">
        <v>1738</v>
      </c>
      <c r="D1700" s="1">
        <v>1</v>
      </c>
      <c r="E1700" s="1">
        <v>599</v>
      </c>
      <c r="F1700" s="1">
        <v>29.95</v>
      </c>
      <c r="G1700" s="1">
        <f t="shared" si="78"/>
        <v>569.04999999999995</v>
      </c>
      <c r="H1700" s="1">
        <v>443</v>
      </c>
      <c r="I1700" s="1">
        <f t="shared" si="79"/>
        <v>126.04999999999995</v>
      </c>
      <c r="J1700" t="str">
        <f>IF(AND(COUNTIF(Products!A:A,C1700)=1,E1700=VLOOKUP(C1700,Products!A:G,6,FALSE),H1700=VLOOKUP(C1700,Products!A:G,7,FALSE)),"OK","ERROR")</f>
        <v>OK</v>
      </c>
      <c r="K1700" t="str">
        <f t="shared" si="80"/>
        <v>OK</v>
      </c>
    </row>
    <row r="1701" spans="1:11">
      <c r="A1701" s="1" t="s">
        <v>6013</v>
      </c>
      <c r="B1701" s="1" t="s">
        <v>3513</v>
      </c>
      <c r="C1701" s="1" t="s">
        <v>1707</v>
      </c>
      <c r="D1701" s="1">
        <v>2</v>
      </c>
      <c r="E1701" s="1">
        <v>2499</v>
      </c>
      <c r="F1701" s="1">
        <v>249.9</v>
      </c>
      <c r="G1701" s="1">
        <f t="shared" si="78"/>
        <v>4748.1000000000004</v>
      </c>
      <c r="H1701" s="1">
        <v>1584</v>
      </c>
      <c r="I1701" s="1">
        <f t="shared" si="79"/>
        <v>1580.1000000000004</v>
      </c>
      <c r="J1701" t="str">
        <f>IF(AND(COUNTIF(Products!A:A,C1701)=1,E1701=VLOOKUP(C1701,Products!A:G,6,FALSE),H1701=VLOOKUP(C1701,Products!A:G,7,FALSE)),"OK","ERROR")</f>
        <v>OK</v>
      </c>
      <c r="K1701" t="str">
        <f t="shared" si="80"/>
        <v>OK</v>
      </c>
    </row>
    <row r="1702" spans="1:11">
      <c r="A1702" s="1" t="s">
        <v>6014</v>
      </c>
      <c r="B1702" s="1" t="s">
        <v>3514</v>
      </c>
      <c r="C1702" s="1" t="s">
        <v>1756</v>
      </c>
      <c r="D1702" s="1">
        <v>1</v>
      </c>
      <c r="E1702" s="1">
        <v>299</v>
      </c>
      <c r="F1702" s="1">
        <v>0</v>
      </c>
      <c r="G1702" s="1">
        <f t="shared" si="78"/>
        <v>299</v>
      </c>
      <c r="H1702" s="1">
        <v>223</v>
      </c>
      <c r="I1702" s="1">
        <f t="shared" si="79"/>
        <v>76</v>
      </c>
      <c r="J1702" t="str">
        <f>IF(AND(COUNTIF(Products!A:A,C1702)=1,E1702=VLOOKUP(C1702,Products!A:G,6,FALSE),H1702=VLOOKUP(C1702,Products!A:G,7,FALSE)),"OK","ERROR")</f>
        <v>OK</v>
      </c>
      <c r="K1702" t="str">
        <f t="shared" si="80"/>
        <v>OK</v>
      </c>
    </row>
    <row r="1703" spans="1:11">
      <c r="A1703" s="1" t="s">
        <v>6015</v>
      </c>
      <c r="B1703" s="1" t="s">
        <v>3515</v>
      </c>
      <c r="C1703" s="1" t="s">
        <v>1773</v>
      </c>
      <c r="D1703" s="1">
        <v>2</v>
      </c>
      <c r="E1703" s="1">
        <v>6999</v>
      </c>
      <c r="F1703" s="1">
        <v>699.9</v>
      </c>
      <c r="G1703" s="1">
        <f t="shared" si="78"/>
        <v>13298.1</v>
      </c>
      <c r="H1703" s="1">
        <v>4949</v>
      </c>
      <c r="I1703" s="1">
        <f t="shared" si="79"/>
        <v>3400.1000000000004</v>
      </c>
      <c r="J1703" t="str">
        <f>IF(AND(COUNTIF(Products!A:A,C1703)=1,E1703=VLOOKUP(C1703,Products!A:G,6,FALSE),H1703=VLOOKUP(C1703,Products!A:G,7,FALSE)),"OK","ERROR")</f>
        <v>OK</v>
      </c>
      <c r="K1703" t="str">
        <f t="shared" si="80"/>
        <v>OK</v>
      </c>
    </row>
    <row r="1704" spans="1:11">
      <c r="A1704" s="1" t="s">
        <v>6016</v>
      </c>
      <c r="B1704" s="1" t="s">
        <v>3516</v>
      </c>
      <c r="C1704" s="1" t="s">
        <v>1771</v>
      </c>
      <c r="D1704" s="1">
        <v>2</v>
      </c>
      <c r="E1704" s="1">
        <v>399</v>
      </c>
      <c r="F1704" s="1">
        <v>79.8</v>
      </c>
      <c r="G1704" s="1">
        <f t="shared" si="78"/>
        <v>718.2</v>
      </c>
      <c r="H1704" s="1">
        <v>257</v>
      </c>
      <c r="I1704" s="1">
        <f t="shared" si="79"/>
        <v>204.20000000000005</v>
      </c>
      <c r="J1704" t="str">
        <f>IF(AND(COUNTIF(Products!A:A,C1704)=1,E1704=VLOOKUP(C1704,Products!A:G,6,FALSE),H1704=VLOOKUP(C1704,Products!A:G,7,FALSE)),"OK","ERROR")</f>
        <v>OK</v>
      </c>
      <c r="K1704" t="str">
        <f t="shared" si="80"/>
        <v>OK</v>
      </c>
    </row>
    <row r="1705" spans="1:11">
      <c r="A1705" s="1" t="s">
        <v>6017</v>
      </c>
      <c r="B1705" s="1" t="s">
        <v>3517</v>
      </c>
      <c r="C1705" s="1" t="s">
        <v>1725</v>
      </c>
      <c r="D1705" s="1">
        <v>4</v>
      </c>
      <c r="E1705" s="1">
        <v>2499</v>
      </c>
      <c r="F1705" s="1">
        <v>0</v>
      </c>
      <c r="G1705" s="1">
        <f t="shared" si="78"/>
        <v>9996</v>
      </c>
      <c r="H1705" s="1">
        <v>1833</v>
      </c>
      <c r="I1705" s="1">
        <f t="shared" si="79"/>
        <v>2664</v>
      </c>
      <c r="J1705" t="str">
        <f>IF(AND(COUNTIF(Products!A:A,C1705)=1,E1705=VLOOKUP(C1705,Products!A:G,6,FALSE),H1705=VLOOKUP(C1705,Products!A:G,7,FALSE)),"OK","ERROR")</f>
        <v>OK</v>
      </c>
      <c r="K1705" t="str">
        <f t="shared" si="80"/>
        <v>OK</v>
      </c>
    </row>
    <row r="1706" spans="1:11">
      <c r="A1706" s="1" t="s">
        <v>6018</v>
      </c>
      <c r="B1706" s="1" t="s">
        <v>3518</v>
      </c>
      <c r="C1706" s="1" t="s">
        <v>1767</v>
      </c>
      <c r="D1706" s="1">
        <v>4</v>
      </c>
      <c r="E1706" s="1">
        <v>1999</v>
      </c>
      <c r="F1706" s="1">
        <v>1199.4000000000001</v>
      </c>
      <c r="G1706" s="1">
        <f t="shared" si="78"/>
        <v>6796.6</v>
      </c>
      <c r="H1706" s="1">
        <v>1338</v>
      </c>
      <c r="I1706" s="1">
        <f t="shared" si="79"/>
        <v>1444.6000000000004</v>
      </c>
      <c r="J1706" t="str">
        <f>IF(AND(COUNTIF(Products!A:A,C1706)=1,E1706=VLOOKUP(C1706,Products!A:G,6,FALSE),H1706=VLOOKUP(C1706,Products!A:G,7,FALSE)),"OK","ERROR")</f>
        <v>OK</v>
      </c>
      <c r="K1706" t="str">
        <f t="shared" si="80"/>
        <v>OK</v>
      </c>
    </row>
    <row r="1707" spans="1:11">
      <c r="A1707" s="1" t="s">
        <v>6019</v>
      </c>
      <c r="B1707" s="1" t="s">
        <v>3519</v>
      </c>
      <c r="C1707" s="1" t="s">
        <v>1725</v>
      </c>
      <c r="D1707" s="1">
        <v>3</v>
      </c>
      <c r="E1707" s="1">
        <v>2499</v>
      </c>
      <c r="F1707" s="1">
        <v>1124.55</v>
      </c>
      <c r="G1707" s="1">
        <f t="shared" si="78"/>
        <v>6372.45</v>
      </c>
      <c r="H1707" s="1">
        <v>1833</v>
      </c>
      <c r="I1707" s="1">
        <f t="shared" si="79"/>
        <v>873.44999999999982</v>
      </c>
      <c r="J1707" t="str">
        <f>IF(AND(COUNTIF(Products!A:A,C1707)=1,E1707=VLOOKUP(C1707,Products!A:G,6,FALSE),H1707=VLOOKUP(C1707,Products!A:G,7,FALSE)),"OK","ERROR")</f>
        <v>OK</v>
      </c>
      <c r="K1707" t="str">
        <f t="shared" si="80"/>
        <v>OK</v>
      </c>
    </row>
    <row r="1708" spans="1:11">
      <c r="A1708" s="1" t="s">
        <v>6020</v>
      </c>
      <c r="B1708" s="1" t="s">
        <v>3520</v>
      </c>
      <c r="C1708" s="1" t="s">
        <v>1748</v>
      </c>
      <c r="D1708" s="1">
        <v>2</v>
      </c>
      <c r="E1708" s="1">
        <v>299</v>
      </c>
      <c r="F1708" s="1">
        <v>0</v>
      </c>
      <c r="G1708" s="1">
        <f t="shared" si="78"/>
        <v>598</v>
      </c>
      <c r="H1708" s="1">
        <v>170</v>
      </c>
      <c r="I1708" s="1">
        <f t="shared" si="79"/>
        <v>258</v>
      </c>
      <c r="J1708" t="str">
        <f>IF(AND(COUNTIF(Products!A:A,C1708)=1,E1708=VLOOKUP(C1708,Products!A:G,6,FALSE),H1708=VLOOKUP(C1708,Products!A:G,7,FALSE)),"OK","ERROR")</f>
        <v>OK</v>
      </c>
      <c r="K1708" t="str">
        <f t="shared" si="80"/>
        <v>OK</v>
      </c>
    </row>
    <row r="1709" spans="1:11">
      <c r="A1709" s="1" t="s">
        <v>6021</v>
      </c>
      <c r="B1709" s="1" t="s">
        <v>3521</v>
      </c>
      <c r="C1709" s="1" t="s">
        <v>1716</v>
      </c>
      <c r="D1709" s="1">
        <v>1</v>
      </c>
      <c r="E1709" s="1">
        <v>2999</v>
      </c>
      <c r="F1709" s="1">
        <v>449.85</v>
      </c>
      <c r="G1709" s="1">
        <f t="shared" si="78"/>
        <v>2549.15</v>
      </c>
      <c r="H1709" s="1">
        <v>2406</v>
      </c>
      <c r="I1709" s="1">
        <f t="shared" si="79"/>
        <v>143.15000000000009</v>
      </c>
      <c r="J1709" t="str">
        <f>IF(AND(COUNTIF(Products!A:A,C1709)=1,E1709=VLOOKUP(C1709,Products!A:G,6,FALSE),H1709=VLOOKUP(C1709,Products!A:G,7,FALSE)),"OK","ERROR")</f>
        <v>OK</v>
      </c>
      <c r="K1709" t="str">
        <f t="shared" si="80"/>
        <v>OK</v>
      </c>
    </row>
    <row r="1710" spans="1:11">
      <c r="A1710" s="1" t="s">
        <v>6022</v>
      </c>
      <c r="B1710" s="1" t="s">
        <v>3522</v>
      </c>
      <c r="C1710" s="1" t="s">
        <v>1664</v>
      </c>
      <c r="D1710" s="1">
        <v>1</v>
      </c>
      <c r="E1710" s="1">
        <v>999</v>
      </c>
      <c r="F1710" s="1">
        <v>0</v>
      </c>
      <c r="G1710" s="1">
        <f t="shared" si="78"/>
        <v>999</v>
      </c>
      <c r="H1710" s="1">
        <v>590</v>
      </c>
      <c r="I1710" s="1">
        <f t="shared" si="79"/>
        <v>409</v>
      </c>
      <c r="J1710" t="str">
        <f>IF(AND(COUNTIF(Products!A:A,C1710)=1,E1710=VLOOKUP(C1710,Products!A:G,6,FALSE),H1710=VLOOKUP(C1710,Products!A:G,7,FALSE)),"OK","ERROR")</f>
        <v>OK</v>
      </c>
      <c r="K1710" t="str">
        <f t="shared" si="80"/>
        <v>OK</v>
      </c>
    </row>
    <row r="1711" spans="1:11">
      <c r="A1711" s="1" t="s">
        <v>6023</v>
      </c>
      <c r="B1711" s="1" t="s">
        <v>3523</v>
      </c>
      <c r="C1711" s="1" t="s">
        <v>1727</v>
      </c>
      <c r="D1711" s="1">
        <v>1</v>
      </c>
      <c r="E1711" s="1">
        <v>4999</v>
      </c>
      <c r="F1711" s="1">
        <v>249.95</v>
      </c>
      <c r="G1711" s="1">
        <f t="shared" si="78"/>
        <v>4749.05</v>
      </c>
      <c r="H1711" s="1">
        <v>3765</v>
      </c>
      <c r="I1711" s="1">
        <f t="shared" si="79"/>
        <v>984.05000000000018</v>
      </c>
      <c r="J1711" t="str">
        <f>IF(AND(COUNTIF(Products!A:A,C1711)=1,E1711=VLOOKUP(C1711,Products!A:G,6,FALSE),H1711=VLOOKUP(C1711,Products!A:G,7,FALSE)),"OK","ERROR")</f>
        <v>OK</v>
      </c>
      <c r="K1711" t="str">
        <f t="shared" si="80"/>
        <v>OK</v>
      </c>
    </row>
    <row r="1712" spans="1:11">
      <c r="A1712" s="1" t="s">
        <v>6024</v>
      </c>
      <c r="B1712" s="1" t="s">
        <v>3524</v>
      </c>
      <c r="C1712" s="1" t="s">
        <v>1704</v>
      </c>
      <c r="D1712" s="1">
        <v>1</v>
      </c>
      <c r="E1712" s="1">
        <v>599</v>
      </c>
      <c r="F1712" s="1">
        <v>29.95</v>
      </c>
      <c r="G1712" s="1">
        <f t="shared" si="78"/>
        <v>569.04999999999995</v>
      </c>
      <c r="H1712" s="1">
        <v>363</v>
      </c>
      <c r="I1712" s="1">
        <f t="shared" si="79"/>
        <v>206.04999999999995</v>
      </c>
      <c r="J1712" t="str">
        <f>IF(AND(COUNTIF(Products!A:A,C1712)=1,E1712=VLOOKUP(C1712,Products!A:G,6,FALSE),H1712=VLOOKUP(C1712,Products!A:G,7,FALSE)),"OK","ERROR")</f>
        <v>OK</v>
      </c>
      <c r="K1712" t="str">
        <f t="shared" si="80"/>
        <v>OK</v>
      </c>
    </row>
    <row r="1713" spans="1:11">
      <c r="A1713" s="1" t="s">
        <v>6025</v>
      </c>
      <c r="B1713" s="1" t="s">
        <v>3525</v>
      </c>
      <c r="C1713" s="1" t="s">
        <v>1683</v>
      </c>
      <c r="D1713" s="1">
        <v>1</v>
      </c>
      <c r="E1713" s="1">
        <v>999</v>
      </c>
      <c r="F1713" s="1">
        <v>0</v>
      </c>
      <c r="G1713" s="1">
        <f t="shared" si="78"/>
        <v>999</v>
      </c>
      <c r="H1713" s="1">
        <v>603</v>
      </c>
      <c r="I1713" s="1">
        <f t="shared" si="79"/>
        <v>396</v>
      </c>
      <c r="J1713" t="str">
        <f>IF(AND(COUNTIF(Products!A:A,C1713)=1,E1713=VLOOKUP(C1713,Products!A:G,6,FALSE),H1713=VLOOKUP(C1713,Products!A:G,7,FALSE)),"OK","ERROR")</f>
        <v>OK</v>
      </c>
      <c r="K1713" t="str">
        <f t="shared" si="80"/>
        <v>OK</v>
      </c>
    </row>
    <row r="1714" spans="1:11">
      <c r="A1714" s="1" t="s">
        <v>6026</v>
      </c>
      <c r="B1714" s="1" t="s">
        <v>3526</v>
      </c>
      <c r="C1714" s="1" t="s">
        <v>1782</v>
      </c>
      <c r="D1714" s="1">
        <v>1</v>
      </c>
      <c r="E1714" s="1">
        <v>6999</v>
      </c>
      <c r="F1714" s="1">
        <v>1049.8499999999999</v>
      </c>
      <c r="G1714" s="1">
        <f t="shared" si="78"/>
        <v>5949.15</v>
      </c>
      <c r="H1714" s="1">
        <v>4782</v>
      </c>
      <c r="I1714" s="1">
        <f t="shared" si="79"/>
        <v>1167.1499999999996</v>
      </c>
      <c r="J1714" t="str">
        <f>IF(AND(COUNTIF(Products!A:A,C1714)=1,E1714=VLOOKUP(C1714,Products!A:G,6,FALSE),H1714=VLOOKUP(C1714,Products!A:G,7,FALSE)),"OK","ERROR")</f>
        <v>OK</v>
      </c>
      <c r="K1714" t="str">
        <f t="shared" si="80"/>
        <v>OK</v>
      </c>
    </row>
    <row r="1715" spans="1:11">
      <c r="A1715" s="1" t="s">
        <v>6027</v>
      </c>
      <c r="B1715" s="1" t="s">
        <v>3527</v>
      </c>
      <c r="C1715" s="1" t="s">
        <v>1732</v>
      </c>
      <c r="D1715" s="1">
        <v>3</v>
      </c>
      <c r="E1715" s="1">
        <v>1599</v>
      </c>
      <c r="F1715" s="1">
        <v>0</v>
      </c>
      <c r="G1715" s="1">
        <f t="shared" si="78"/>
        <v>4797</v>
      </c>
      <c r="H1715" s="1">
        <v>1138</v>
      </c>
      <c r="I1715" s="1">
        <f t="shared" si="79"/>
        <v>1383</v>
      </c>
      <c r="J1715" t="str">
        <f>IF(AND(COUNTIF(Products!A:A,C1715)=1,E1715=VLOOKUP(C1715,Products!A:G,6,FALSE),H1715=VLOOKUP(C1715,Products!A:G,7,FALSE)),"OK","ERROR")</f>
        <v>OK</v>
      </c>
      <c r="K1715" t="str">
        <f t="shared" si="80"/>
        <v>OK</v>
      </c>
    </row>
    <row r="1716" spans="1:11">
      <c r="A1716" s="1" t="s">
        <v>6028</v>
      </c>
      <c r="B1716" s="1" t="s">
        <v>3528</v>
      </c>
      <c r="C1716" s="1" t="s">
        <v>1787</v>
      </c>
      <c r="D1716" s="1">
        <v>1</v>
      </c>
      <c r="E1716" s="1">
        <v>8999</v>
      </c>
      <c r="F1716" s="1">
        <v>1799.8</v>
      </c>
      <c r="G1716" s="1">
        <f t="shared" si="78"/>
        <v>7199.2</v>
      </c>
      <c r="H1716" s="1">
        <v>5811</v>
      </c>
      <c r="I1716" s="1">
        <f t="shared" si="79"/>
        <v>1388.1999999999998</v>
      </c>
      <c r="J1716" t="str">
        <f>IF(AND(COUNTIF(Products!A:A,C1716)=1,E1716=VLOOKUP(C1716,Products!A:G,6,FALSE),H1716=VLOOKUP(C1716,Products!A:G,7,FALSE)),"OK","ERROR")</f>
        <v>OK</v>
      </c>
      <c r="K1716" t="str">
        <f t="shared" si="80"/>
        <v>OK</v>
      </c>
    </row>
    <row r="1717" spans="1:11">
      <c r="A1717" s="1" t="s">
        <v>6029</v>
      </c>
      <c r="B1717" s="1" t="s">
        <v>3529</v>
      </c>
      <c r="C1717" s="1" t="s">
        <v>1758</v>
      </c>
      <c r="D1717" s="1">
        <v>2</v>
      </c>
      <c r="E1717" s="1">
        <v>2499</v>
      </c>
      <c r="F1717" s="1">
        <v>0</v>
      </c>
      <c r="G1717" s="1">
        <f t="shared" si="78"/>
        <v>4998</v>
      </c>
      <c r="H1717" s="1">
        <v>1632</v>
      </c>
      <c r="I1717" s="1">
        <f t="shared" si="79"/>
        <v>1734</v>
      </c>
      <c r="J1717" t="str">
        <f>IF(AND(COUNTIF(Products!A:A,C1717)=1,E1717=VLOOKUP(C1717,Products!A:G,6,FALSE),H1717=VLOOKUP(C1717,Products!A:G,7,FALSE)),"OK","ERROR")</f>
        <v>OK</v>
      </c>
      <c r="K1717" t="str">
        <f t="shared" si="80"/>
        <v>OK</v>
      </c>
    </row>
    <row r="1718" spans="1:11">
      <c r="A1718" s="1" t="s">
        <v>6030</v>
      </c>
      <c r="B1718" s="1" t="s">
        <v>3530</v>
      </c>
      <c r="C1718" s="1" t="s">
        <v>1714</v>
      </c>
      <c r="D1718" s="1">
        <v>1</v>
      </c>
      <c r="E1718" s="1">
        <v>4999</v>
      </c>
      <c r="F1718" s="1">
        <v>0</v>
      </c>
      <c r="G1718" s="1">
        <f t="shared" si="78"/>
        <v>4999</v>
      </c>
      <c r="H1718" s="1">
        <v>3985</v>
      </c>
      <c r="I1718" s="1">
        <f t="shared" si="79"/>
        <v>1014</v>
      </c>
      <c r="J1718" t="str">
        <f>IF(AND(COUNTIF(Products!A:A,C1718)=1,E1718=VLOOKUP(C1718,Products!A:G,6,FALSE),H1718=VLOOKUP(C1718,Products!A:G,7,FALSE)),"OK","ERROR")</f>
        <v>OK</v>
      </c>
      <c r="K1718" t="str">
        <f t="shared" si="80"/>
        <v>OK</v>
      </c>
    </row>
    <row r="1719" spans="1:11">
      <c r="A1719" s="1" t="s">
        <v>6031</v>
      </c>
      <c r="B1719" s="1" t="s">
        <v>3531</v>
      </c>
      <c r="C1719" s="1" t="s">
        <v>1712</v>
      </c>
      <c r="D1719" s="1">
        <v>3</v>
      </c>
      <c r="E1719" s="1">
        <v>399</v>
      </c>
      <c r="F1719" s="1">
        <v>239.4</v>
      </c>
      <c r="G1719" s="1">
        <f t="shared" si="78"/>
        <v>957.6</v>
      </c>
      <c r="H1719" s="1">
        <v>321</v>
      </c>
      <c r="I1719" s="1">
        <f t="shared" si="79"/>
        <v>-5.3999999999999773</v>
      </c>
      <c r="J1719" t="str">
        <f>IF(AND(COUNTIF(Products!A:A,C1719)=1,E1719=VLOOKUP(C1719,Products!A:G,6,FALSE),H1719=VLOOKUP(C1719,Products!A:G,7,FALSE)),"OK","ERROR")</f>
        <v>OK</v>
      </c>
      <c r="K1719" t="str">
        <f t="shared" si="80"/>
        <v>OK</v>
      </c>
    </row>
    <row r="1720" spans="1:11">
      <c r="A1720" s="1" t="s">
        <v>6032</v>
      </c>
      <c r="B1720" s="1" t="s">
        <v>3532</v>
      </c>
      <c r="C1720" s="1" t="s">
        <v>1710</v>
      </c>
      <c r="D1720" s="1">
        <v>4</v>
      </c>
      <c r="E1720" s="1">
        <v>3999</v>
      </c>
      <c r="F1720" s="1">
        <v>3199.2</v>
      </c>
      <c r="G1720" s="1">
        <f t="shared" si="78"/>
        <v>12796.8</v>
      </c>
      <c r="H1720" s="1">
        <v>3007</v>
      </c>
      <c r="I1720" s="1">
        <f t="shared" si="79"/>
        <v>768.79999999999927</v>
      </c>
      <c r="J1720" t="str">
        <f>IF(AND(COUNTIF(Products!A:A,C1720)=1,E1720=VLOOKUP(C1720,Products!A:G,6,FALSE),H1720=VLOOKUP(C1720,Products!A:G,7,FALSE)),"OK","ERROR")</f>
        <v>OK</v>
      </c>
      <c r="K1720" t="str">
        <f t="shared" si="80"/>
        <v>OK</v>
      </c>
    </row>
    <row r="1721" spans="1:11">
      <c r="A1721" s="1" t="s">
        <v>6033</v>
      </c>
      <c r="B1721" s="1" t="s">
        <v>3533</v>
      </c>
      <c r="C1721" s="1" t="s">
        <v>1740</v>
      </c>
      <c r="D1721" s="1">
        <v>1</v>
      </c>
      <c r="E1721" s="1">
        <v>4999</v>
      </c>
      <c r="F1721" s="1">
        <v>749.85</v>
      </c>
      <c r="G1721" s="1">
        <f t="shared" si="78"/>
        <v>4249.1499999999996</v>
      </c>
      <c r="H1721" s="1">
        <v>2912</v>
      </c>
      <c r="I1721" s="1">
        <f t="shared" si="79"/>
        <v>1337.1499999999996</v>
      </c>
      <c r="J1721" t="str">
        <f>IF(AND(COUNTIF(Products!A:A,C1721)=1,E1721=VLOOKUP(C1721,Products!A:G,6,FALSE),H1721=VLOOKUP(C1721,Products!A:G,7,FALSE)),"OK","ERROR")</f>
        <v>OK</v>
      </c>
      <c r="K1721" t="str">
        <f t="shared" si="80"/>
        <v>OK</v>
      </c>
    </row>
    <row r="1722" spans="1:11">
      <c r="A1722" s="1" t="s">
        <v>6034</v>
      </c>
      <c r="B1722" s="1" t="s">
        <v>3534</v>
      </c>
      <c r="C1722" s="1" t="s">
        <v>1751</v>
      </c>
      <c r="D1722" s="1">
        <v>1</v>
      </c>
      <c r="E1722" s="1">
        <v>1599</v>
      </c>
      <c r="F1722" s="1">
        <v>239.85</v>
      </c>
      <c r="G1722" s="1">
        <f t="shared" si="78"/>
        <v>1359.15</v>
      </c>
      <c r="H1722" s="1">
        <v>1023</v>
      </c>
      <c r="I1722" s="1">
        <f t="shared" si="79"/>
        <v>336.15000000000009</v>
      </c>
      <c r="J1722" t="str">
        <f>IF(AND(COUNTIF(Products!A:A,C1722)=1,E1722=VLOOKUP(C1722,Products!A:G,6,FALSE),H1722=VLOOKUP(C1722,Products!A:G,7,FALSE)),"OK","ERROR")</f>
        <v>OK</v>
      </c>
      <c r="K1722" t="str">
        <f t="shared" si="80"/>
        <v>OK</v>
      </c>
    </row>
    <row r="1723" spans="1:11">
      <c r="A1723" s="1" t="s">
        <v>6035</v>
      </c>
      <c r="B1723" s="1" t="s">
        <v>3535</v>
      </c>
      <c r="C1723" s="1" t="s">
        <v>1701</v>
      </c>
      <c r="D1723" s="1">
        <v>1</v>
      </c>
      <c r="E1723" s="1">
        <v>1299</v>
      </c>
      <c r="F1723" s="1">
        <v>0</v>
      </c>
      <c r="G1723" s="1">
        <f t="shared" si="78"/>
        <v>1299</v>
      </c>
      <c r="H1723" s="1">
        <v>969</v>
      </c>
      <c r="I1723" s="1">
        <f t="shared" si="79"/>
        <v>330</v>
      </c>
      <c r="J1723" t="str">
        <f>IF(AND(COUNTIF(Products!A:A,C1723)=1,E1723=VLOOKUP(C1723,Products!A:G,6,FALSE),H1723=VLOOKUP(C1723,Products!A:G,7,FALSE)),"OK","ERROR")</f>
        <v>OK</v>
      </c>
      <c r="K1723" t="str">
        <f t="shared" si="80"/>
        <v>OK</v>
      </c>
    </row>
    <row r="1724" spans="1:11">
      <c r="A1724" s="1" t="s">
        <v>6036</v>
      </c>
      <c r="B1724" s="1" t="s">
        <v>3536</v>
      </c>
      <c r="C1724" s="1" t="s">
        <v>1798</v>
      </c>
      <c r="D1724" s="1">
        <v>2</v>
      </c>
      <c r="E1724" s="1">
        <v>1299</v>
      </c>
      <c r="F1724" s="1">
        <v>0</v>
      </c>
      <c r="G1724" s="1">
        <f t="shared" si="78"/>
        <v>2598</v>
      </c>
      <c r="H1724" s="1">
        <v>1025</v>
      </c>
      <c r="I1724" s="1">
        <f t="shared" si="79"/>
        <v>548</v>
      </c>
      <c r="J1724" t="str">
        <f>IF(AND(COUNTIF(Products!A:A,C1724)=1,E1724=VLOOKUP(C1724,Products!A:G,6,FALSE),H1724=VLOOKUP(C1724,Products!A:G,7,FALSE)),"OK","ERROR")</f>
        <v>OK</v>
      </c>
      <c r="K1724" t="str">
        <f t="shared" si="80"/>
        <v>OK</v>
      </c>
    </row>
    <row r="1725" spans="1:11">
      <c r="A1725" s="1" t="s">
        <v>6037</v>
      </c>
      <c r="B1725" s="1" t="s">
        <v>3537</v>
      </c>
      <c r="C1725" s="1" t="s">
        <v>1764</v>
      </c>
      <c r="D1725" s="1">
        <v>3</v>
      </c>
      <c r="E1725" s="1">
        <v>499</v>
      </c>
      <c r="F1725" s="1">
        <v>74.849999999999994</v>
      </c>
      <c r="G1725" s="1">
        <f t="shared" si="78"/>
        <v>1422.15</v>
      </c>
      <c r="H1725" s="1">
        <v>334</v>
      </c>
      <c r="I1725" s="1">
        <f t="shared" si="79"/>
        <v>420.15000000000009</v>
      </c>
      <c r="J1725" t="str">
        <f>IF(AND(COUNTIF(Products!A:A,C1725)=1,E1725=VLOOKUP(C1725,Products!A:G,6,FALSE),H1725=VLOOKUP(C1725,Products!A:G,7,FALSE)),"OK","ERROR")</f>
        <v>OK</v>
      </c>
      <c r="K1725" t="str">
        <f t="shared" si="80"/>
        <v>OK</v>
      </c>
    </row>
    <row r="1726" spans="1:11">
      <c r="A1726" s="1" t="s">
        <v>6038</v>
      </c>
      <c r="B1726" s="1" t="s">
        <v>3538</v>
      </c>
      <c r="C1726" s="1" t="s">
        <v>1771</v>
      </c>
      <c r="D1726" s="1">
        <v>2</v>
      </c>
      <c r="E1726" s="1">
        <v>399</v>
      </c>
      <c r="F1726" s="1">
        <v>119.7</v>
      </c>
      <c r="G1726" s="1">
        <f t="shared" si="78"/>
        <v>678.3</v>
      </c>
      <c r="H1726" s="1">
        <v>257</v>
      </c>
      <c r="I1726" s="1">
        <f t="shared" si="79"/>
        <v>164.29999999999995</v>
      </c>
      <c r="J1726" t="str">
        <f>IF(AND(COUNTIF(Products!A:A,C1726)=1,E1726=VLOOKUP(C1726,Products!A:G,6,FALSE),H1726=VLOOKUP(C1726,Products!A:G,7,FALSE)),"OK","ERROR")</f>
        <v>OK</v>
      </c>
      <c r="K1726" t="str">
        <f t="shared" si="80"/>
        <v>OK</v>
      </c>
    </row>
    <row r="1727" spans="1:11">
      <c r="A1727" s="1" t="s">
        <v>6039</v>
      </c>
      <c r="B1727" s="1" t="s">
        <v>3539</v>
      </c>
      <c r="C1727" s="1" t="s">
        <v>1743</v>
      </c>
      <c r="D1727" s="1">
        <v>1</v>
      </c>
      <c r="E1727" s="1">
        <v>299</v>
      </c>
      <c r="F1727" s="1">
        <v>29.9</v>
      </c>
      <c r="G1727" s="1">
        <f t="shared" si="78"/>
        <v>269.10000000000002</v>
      </c>
      <c r="H1727" s="1">
        <v>188</v>
      </c>
      <c r="I1727" s="1">
        <f t="shared" si="79"/>
        <v>81.100000000000023</v>
      </c>
      <c r="J1727" t="str">
        <f>IF(AND(COUNTIF(Products!A:A,C1727)=1,E1727=VLOOKUP(C1727,Products!A:G,6,FALSE),H1727=VLOOKUP(C1727,Products!A:G,7,FALSE)),"OK","ERROR")</f>
        <v>OK</v>
      </c>
      <c r="K1727" t="str">
        <f t="shared" si="80"/>
        <v>OK</v>
      </c>
    </row>
    <row r="1728" spans="1:11">
      <c r="A1728" s="1" t="s">
        <v>6040</v>
      </c>
      <c r="B1728" s="1" t="s">
        <v>3540</v>
      </c>
      <c r="C1728" s="1" t="s">
        <v>1766</v>
      </c>
      <c r="D1728" s="1">
        <v>1</v>
      </c>
      <c r="E1728" s="1">
        <v>2999</v>
      </c>
      <c r="F1728" s="1">
        <v>149.94999999999999</v>
      </c>
      <c r="G1728" s="1">
        <f t="shared" si="78"/>
        <v>2849.05</v>
      </c>
      <c r="H1728" s="1">
        <v>1870</v>
      </c>
      <c r="I1728" s="1">
        <f t="shared" si="79"/>
        <v>979.05000000000018</v>
      </c>
      <c r="J1728" t="str">
        <f>IF(AND(COUNTIF(Products!A:A,C1728)=1,E1728=VLOOKUP(C1728,Products!A:G,6,FALSE),H1728=VLOOKUP(C1728,Products!A:G,7,FALSE)),"OK","ERROR")</f>
        <v>OK</v>
      </c>
      <c r="K1728" t="str">
        <f t="shared" si="80"/>
        <v>OK</v>
      </c>
    </row>
    <row r="1729" spans="1:11">
      <c r="A1729" s="1" t="s">
        <v>6041</v>
      </c>
      <c r="B1729" s="1" t="s">
        <v>3541</v>
      </c>
      <c r="C1729" s="1" t="s">
        <v>1752</v>
      </c>
      <c r="D1729" s="1">
        <v>4</v>
      </c>
      <c r="E1729" s="1">
        <v>2999</v>
      </c>
      <c r="F1729" s="1">
        <v>1199.5999999999999</v>
      </c>
      <c r="G1729" s="1">
        <f t="shared" si="78"/>
        <v>10796.4</v>
      </c>
      <c r="H1729" s="1">
        <v>1877</v>
      </c>
      <c r="I1729" s="1">
        <f t="shared" si="79"/>
        <v>3288.3999999999996</v>
      </c>
      <c r="J1729" t="str">
        <f>IF(AND(COUNTIF(Products!A:A,C1729)=1,E1729=VLOOKUP(C1729,Products!A:G,6,FALSE),H1729=VLOOKUP(C1729,Products!A:G,7,FALSE)),"OK","ERROR")</f>
        <v>OK</v>
      </c>
      <c r="K1729" t="str">
        <f t="shared" si="80"/>
        <v>OK</v>
      </c>
    </row>
    <row r="1730" spans="1:11">
      <c r="A1730" s="1" t="s">
        <v>6042</v>
      </c>
      <c r="B1730" s="1" t="s">
        <v>3542</v>
      </c>
      <c r="C1730" s="1" t="s">
        <v>1748</v>
      </c>
      <c r="D1730" s="1">
        <v>1</v>
      </c>
      <c r="E1730" s="1">
        <v>299</v>
      </c>
      <c r="F1730" s="1">
        <v>0</v>
      </c>
      <c r="G1730" s="1">
        <f t="shared" si="78"/>
        <v>299</v>
      </c>
      <c r="H1730" s="1">
        <v>170</v>
      </c>
      <c r="I1730" s="1">
        <f t="shared" si="79"/>
        <v>129</v>
      </c>
      <c r="J1730" t="str">
        <f>IF(AND(COUNTIF(Products!A:A,C1730)=1,E1730=VLOOKUP(C1730,Products!A:G,6,FALSE),H1730=VLOOKUP(C1730,Products!A:G,7,FALSE)),"OK","ERROR")</f>
        <v>OK</v>
      </c>
      <c r="K1730" t="str">
        <f t="shared" si="80"/>
        <v>OK</v>
      </c>
    </row>
    <row r="1731" spans="1:11">
      <c r="A1731" s="1" t="s">
        <v>6043</v>
      </c>
      <c r="B1731" s="1" t="s">
        <v>3543</v>
      </c>
      <c r="C1731" s="1" t="s">
        <v>1742</v>
      </c>
      <c r="D1731" s="1">
        <v>1</v>
      </c>
      <c r="E1731" s="1">
        <v>299</v>
      </c>
      <c r="F1731" s="1">
        <v>44.85</v>
      </c>
      <c r="G1731" s="1">
        <f t="shared" ref="G1731:G1794" si="81">IFERROR(D1731*E1731-F1731,0)</f>
        <v>254.15</v>
      </c>
      <c r="H1731" s="1">
        <v>188</v>
      </c>
      <c r="I1731" s="1">
        <f t="shared" ref="I1731:I1794" si="82">G1731-(D1731*H1731)</f>
        <v>66.150000000000006</v>
      </c>
      <c r="J1731" t="str">
        <f>IF(AND(COUNTIF(Products!A:A,C1731)=1,E1731=VLOOKUP(C1731,Products!A:G,6,FALSE),H1731=VLOOKUP(C1731,Products!A:G,7,FALSE)),"OK","ERROR")</f>
        <v>OK</v>
      </c>
      <c r="K1731" t="str">
        <f t="shared" ref="K1731:K1794" si="83">IF(I1731=G1731-(D1731*H1731),"OK","ERROR")</f>
        <v>OK</v>
      </c>
    </row>
    <row r="1732" spans="1:11">
      <c r="A1732" s="1" t="s">
        <v>6044</v>
      </c>
      <c r="B1732" s="1" t="s">
        <v>3544</v>
      </c>
      <c r="C1732" s="1" t="s">
        <v>1728</v>
      </c>
      <c r="D1732" s="1">
        <v>1</v>
      </c>
      <c r="E1732" s="1">
        <v>4999</v>
      </c>
      <c r="F1732" s="1">
        <v>999.8</v>
      </c>
      <c r="G1732" s="1">
        <f t="shared" si="81"/>
        <v>3999.2</v>
      </c>
      <c r="H1732" s="1">
        <v>3040</v>
      </c>
      <c r="I1732" s="1">
        <f t="shared" si="82"/>
        <v>959.19999999999982</v>
      </c>
      <c r="J1732" t="str">
        <f>IF(AND(COUNTIF(Products!A:A,C1732)=1,E1732=VLOOKUP(C1732,Products!A:G,6,FALSE),H1732=VLOOKUP(C1732,Products!A:G,7,FALSE)),"OK","ERROR")</f>
        <v>OK</v>
      </c>
      <c r="K1732" t="str">
        <f t="shared" si="83"/>
        <v>OK</v>
      </c>
    </row>
    <row r="1733" spans="1:11">
      <c r="A1733" s="1" t="s">
        <v>6045</v>
      </c>
      <c r="B1733" s="1" t="s">
        <v>3545</v>
      </c>
      <c r="C1733" s="1" t="s">
        <v>1688</v>
      </c>
      <c r="D1733" s="1">
        <v>4</v>
      </c>
      <c r="E1733" s="1">
        <v>999</v>
      </c>
      <c r="F1733" s="1">
        <v>0</v>
      </c>
      <c r="G1733" s="1">
        <f t="shared" si="81"/>
        <v>3996</v>
      </c>
      <c r="H1733" s="1">
        <v>813</v>
      </c>
      <c r="I1733" s="1">
        <f t="shared" si="82"/>
        <v>744</v>
      </c>
      <c r="J1733" t="str">
        <f>IF(AND(COUNTIF(Products!A:A,C1733)=1,E1733=VLOOKUP(C1733,Products!A:G,6,FALSE),H1733=VLOOKUP(C1733,Products!A:G,7,FALSE)),"OK","ERROR")</f>
        <v>OK</v>
      </c>
      <c r="K1733" t="str">
        <f t="shared" si="83"/>
        <v>OK</v>
      </c>
    </row>
    <row r="1734" spans="1:11">
      <c r="A1734" s="1" t="s">
        <v>6046</v>
      </c>
      <c r="B1734" s="1" t="s">
        <v>3546</v>
      </c>
      <c r="C1734" s="1" t="s">
        <v>1728</v>
      </c>
      <c r="D1734" s="1">
        <v>1</v>
      </c>
      <c r="E1734" s="1">
        <v>4999</v>
      </c>
      <c r="F1734" s="1">
        <v>249.95</v>
      </c>
      <c r="G1734" s="1">
        <f t="shared" si="81"/>
        <v>4749.05</v>
      </c>
      <c r="H1734" s="1">
        <v>3040</v>
      </c>
      <c r="I1734" s="1">
        <f t="shared" si="82"/>
        <v>1709.0500000000002</v>
      </c>
      <c r="J1734" t="str">
        <f>IF(AND(COUNTIF(Products!A:A,C1734)=1,E1734=VLOOKUP(C1734,Products!A:G,6,FALSE),H1734=VLOOKUP(C1734,Products!A:G,7,FALSE)),"OK","ERROR")</f>
        <v>OK</v>
      </c>
      <c r="K1734" t="str">
        <f t="shared" si="83"/>
        <v>OK</v>
      </c>
    </row>
    <row r="1735" spans="1:11">
      <c r="A1735" s="1" t="s">
        <v>6047</v>
      </c>
      <c r="B1735" s="1" t="s">
        <v>3547</v>
      </c>
      <c r="C1735" s="1" t="s">
        <v>1769</v>
      </c>
      <c r="D1735" s="1">
        <v>2</v>
      </c>
      <c r="E1735" s="1">
        <v>3999</v>
      </c>
      <c r="F1735" s="1">
        <v>799.8</v>
      </c>
      <c r="G1735" s="1">
        <f t="shared" si="81"/>
        <v>7198.2</v>
      </c>
      <c r="H1735" s="1">
        <v>2547</v>
      </c>
      <c r="I1735" s="1">
        <f t="shared" si="82"/>
        <v>2104.1999999999998</v>
      </c>
      <c r="J1735" t="str">
        <f>IF(AND(COUNTIF(Products!A:A,C1735)=1,E1735=VLOOKUP(C1735,Products!A:G,6,FALSE),H1735=VLOOKUP(C1735,Products!A:G,7,FALSE)),"OK","ERROR")</f>
        <v>OK</v>
      </c>
      <c r="K1735" t="str">
        <f t="shared" si="83"/>
        <v>OK</v>
      </c>
    </row>
    <row r="1736" spans="1:11">
      <c r="A1736" s="1" t="s">
        <v>6048</v>
      </c>
      <c r="B1736" s="1" t="s">
        <v>3548</v>
      </c>
      <c r="C1736" s="1" t="s">
        <v>1692</v>
      </c>
      <c r="D1736" s="1">
        <v>3</v>
      </c>
      <c r="E1736" s="1">
        <v>499</v>
      </c>
      <c r="F1736" s="1">
        <v>0</v>
      </c>
      <c r="G1736" s="1">
        <f t="shared" si="81"/>
        <v>1497</v>
      </c>
      <c r="H1736" s="1">
        <v>403</v>
      </c>
      <c r="I1736" s="1">
        <f t="shared" si="82"/>
        <v>288</v>
      </c>
      <c r="J1736" t="str">
        <f>IF(AND(COUNTIF(Products!A:A,C1736)=1,E1736=VLOOKUP(C1736,Products!A:G,6,FALSE),H1736=VLOOKUP(C1736,Products!A:G,7,FALSE)),"OK","ERROR")</f>
        <v>OK</v>
      </c>
      <c r="K1736" t="str">
        <f t="shared" si="83"/>
        <v>OK</v>
      </c>
    </row>
    <row r="1737" spans="1:11">
      <c r="A1737" s="1" t="s">
        <v>6049</v>
      </c>
      <c r="B1737" s="1" t="s">
        <v>3549</v>
      </c>
      <c r="C1737" s="1" t="s">
        <v>1722</v>
      </c>
      <c r="D1737" s="1">
        <v>3</v>
      </c>
      <c r="E1737" s="1">
        <v>399</v>
      </c>
      <c r="F1737" s="1">
        <v>0</v>
      </c>
      <c r="G1737" s="1">
        <f t="shared" si="81"/>
        <v>1197</v>
      </c>
      <c r="H1737" s="1">
        <v>315</v>
      </c>
      <c r="I1737" s="1">
        <f t="shared" si="82"/>
        <v>252</v>
      </c>
      <c r="J1737" t="str">
        <f>IF(AND(COUNTIF(Products!A:A,C1737)=1,E1737=VLOOKUP(C1737,Products!A:G,6,FALSE),H1737=VLOOKUP(C1737,Products!A:G,7,FALSE)),"OK","ERROR")</f>
        <v>OK</v>
      </c>
      <c r="K1737" t="str">
        <f t="shared" si="83"/>
        <v>OK</v>
      </c>
    </row>
    <row r="1738" spans="1:11">
      <c r="A1738" s="1" t="s">
        <v>6050</v>
      </c>
      <c r="B1738" s="1" t="s">
        <v>3550</v>
      </c>
      <c r="C1738" s="1" t="s">
        <v>1710</v>
      </c>
      <c r="D1738" s="1">
        <v>2</v>
      </c>
      <c r="E1738" s="1">
        <v>3999</v>
      </c>
      <c r="F1738" s="1">
        <v>0</v>
      </c>
      <c r="G1738" s="1">
        <f t="shared" si="81"/>
        <v>7998</v>
      </c>
      <c r="H1738" s="1">
        <v>3007</v>
      </c>
      <c r="I1738" s="1">
        <f t="shared" si="82"/>
        <v>1984</v>
      </c>
      <c r="J1738" t="str">
        <f>IF(AND(COUNTIF(Products!A:A,C1738)=1,E1738=VLOOKUP(C1738,Products!A:G,6,FALSE),H1738=VLOOKUP(C1738,Products!A:G,7,FALSE)),"OK","ERROR")</f>
        <v>OK</v>
      </c>
      <c r="K1738" t="str">
        <f t="shared" si="83"/>
        <v>OK</v>
      </c>
    </row>
    <row r="1739" spans="1:11">
      <c r="A1739" s="1" t="s">
        <v>6051</v>
      </c>
      <c r="B1739" s="1" t="s">
        <v>3551</v>
      </c>
      <c r="C1739" s="1" t="s">
        <v>1688</v>
      </c>
      <c r="D1739" s="1">
        <v>1</v>
      </c>
      <c r="E1739" s="1">
        <v>999</v>
      </c>
      <c r="F1739" s="1">
        <v>249.75</v>
      </c>
      <c r="G1739" s="1">
        <f t="shared" si="81"/>
        <v>749.25</v>
      </c>
      <c r="H1739" s="1">
        <v>813</v>
      </c>
      <c r="I1739" s="1">
        <f t="shared" si="82"/>
        <v>-63.75</v>
      </c>
      <c r="J1739" t="str">
        <f>IF(AND(COUNTIF(Products!A:A,C1739)=1,E1739=VLOOKUP(C1739,Products!A:G,6,FALSE),H1739=VLOOKUP(C1739,Products!A:G,7,FALSE)),"OK","ERROR")</f>
        <v>OK</v>
      </c>
      <c r="K1739" t="str">
        <f t="shared" si="83"/>
        <v>OK</v>
      </c>
    </row>
    <row r="1740" spans="1:11">
      <c r="A1740" s="1" t="s">
        <v>6052</v>
      </c>
      <c r="B1740" s="1" t="s">
        <v>3552</v>
      </c>
      <c r="C1740" s="1" t="s">
        <v>1707</v>
      </c>
      <c r="D1740" s="1">
        <v>4</v>
      </c>
      <c r="E1740" s="1">
        <v>2499</v>
      </c>
      <c r="F1740" s="1">
        <v>1499.4</v>
      </c>
      <c r="G1740" s="1">
        <f t="shared" si="81"/>
        <v>8496.6</v>
      </c>
      <c r="H1740" s="1">
        <v>1584</v>
      </c>
      <c r="I1740" s="1">
        <f t="shared" si="82"/>
        <v>2160.6000000000004</v>
      </c>
      <c r="J1740" t="str">
        <f>IF(AND(COUNTIF(Products!A:A,C1740)=1,E1740=VLOOKUP(C1740,Products!A:G,6,FALSE),H1740=VLOOKUP(C1740,Products!A:G,7,FALSE)),"OK","ERROR")</f>
        <v>OK</v>
      </c>
      <c r="K1740" t="str">
        <f t="shared" si="83"/>
        <v>OK</v>
      </c>
    </row>
    <row r="1741" spans="1:11">
      <c r="A1741" s="1" t="s">
        <v>6053</v>
      </c>
      <c r="B1741" s="1" t="s">
        <v>3553</v>
      </c>
      <c r="C1741" s="1" t="s">
        <v>1725</v>
      </c>
      <c r="D1741" s="1">
        <v>3</v>
      </c>
      <c r="E1741" s="1">
        <v>2499</v>
      </c>
      <c r="F1741" s="1">
        <v>0</v>
      </c>
      <c r="G1741" s="1">
        <f t="shared" si="81"/>
        <v>7497</v>
      </c>
      <c r="H1741" s="1">
        <v>1833</v>
      </c>
      <c r="I1741" s="1">
        <f t="shared" si="82"/>
        <v>1998</v>
      </c>
      <c r="J1741" t="str">
        <f>IF(AND(COUNTIF(Products!A:A,C1741)=1,E1741=VLOOKUP(C1741,Products!A:G,6,FALSE),H1741=VLOOKUP(C1741,Products!A:G,7,FALSE)),"OK","ERROR")</f>
        <v>OK</v>
      </c>
      <c r="K1741" t="str">
        <f t="shared" si="83"/>
        <v>OK</v>
      </c>
    </row>
    <row r="1742" spans="1:11">
      <c r="A1742" s="1" t="s">
        <v>6054</v>
      </c>
      <c r="B1742" s="1" t="s">
        <v>3554</v>
      </c>
      <c r="C1742" s="1" t="s">
        <v>1692</v>
      </c>
      <c r="D1742" s="1">
        <v>3</v>
      </c>
      <c r="E1742" s="1">
        <v>499</v>
      </c>
      <c r="F1742" s="1">
        <v>0</v>
      </c>
      <c r="G1742" s="1">
        <f t="shared" si="81"/>
        <v>1497</v>
      </c>
      <c r="H1742" s="1">
        <v>403</v>
      </c>
      <c r="I1742" s="1">
        <f t="shared" si="82"/>
        <v>288</v>
      </c>
      <c r="J1742" t="str">
        <f>IF(AND(COUNTIF(Products!A:A,C1742)=1,E1742=VLOOKUP(C1742,Products!A:G,6,FALSE),H1742=VLOOKUP(C1742,Products!A:G,7,FALSE)),"OK","ERROR")</f>
        <v>OK</v>
      </c>
      <c r="K1742" t="str">
        <f t="shared" si="83"/>
        <v>OK</v>
      </c>
    </row>
    <row r="1743" spans="1:11">
      <c r="A1743" s="1" t="s">
        <v>6055</v>
      </c>
      <c r="B1743" s="1" t="s">
        <v>3555</v>
      </c>
      <c r="C1743" s="1" t="s">
        <v>1772</v>
      </c>
      <c r="D1743" s="1">
        <v>1</v>
      </c>
      <c r="E1743" s="1">
        <v>1999</v>
      </c>
      <c r="F1743" s="1">
        <v>0</v>
      </c>
      <c r="G1743" s="1">
        <f t="shared" si="81"/>
        <v>1999</v>
      </c>
      <c r="H1743" s="1">
        <v>1506</v>
      </c>
      <c r="I1743" s="1">
        <f t="shared" si="82"/>
        <v>493</v>
      </c>
      <c r="J1743" t="str">
        <f>IF(AND(COUNTIF(Products!A:A,C1743)=1,E1743=VLOOKUP(C1743,Products!A:G,6,FALSE),H1743=VLOOKUP(C1743,Products!A:G,7,FALSE)),"OK","ERROR")</f>
        <v>OK</v>
      </c>
      <c r="K1743" t="str">
        <f t="shared" si="83"/>
        <v>OK</v>
      </c>
    </row>
    <row r="1744" spans="1:11">
      <c r="A1744" s="1" t="s">
        <v>6056</v>
      </c>
      <c r="B1744" s="1" t="s">
        <v>3556</v>
      </c>
      <c r="C1744" s="1" t="s">
        <v>1686</v>
      </c>
      <c r="D1744" s="1">
        <v>2</v>
      </c>
      <c r="E1744" s="1">
        <v>1299</v>
      </c>
      <c r="F1744" s="1">
        <v>389.7</v>
      </c>
      <c r="G1744" s="1">
        <f t="shared" si="81"/>
        <v>2208.3000000000002</v>
      </c>
      <c r="H1744" s="1">
        <v>881</v>
      </c>
      <c r="I1744" s="1">
        <f t="shared" si="82"/>
        <v>446.30000000000018</v>
      </c>
      <c r="J1744" t="str">
        <f>IF(AND(COUNTIF(Products!A:A,C1744)=1,E1744=VLOOKUP(C1744,Products!A:G,6,FALSE),H1744=VLOOKUP(C1744,Products!A:G,7,FALSE)),"OK","ERROR")</f>
        <v>OK</v>
      </c>
      <c r="K1744" t="str">
        <f t="shared" si="83"/>
        <v>OK</v>
      </c>
    </row>
    <row r="1745" spans="1:11">
      <c r="A1745" s="1" t="s">
        <v>6057</v>
      </c>
      <c r="B1745" s="1" t="s">
        <v>3557</v>
      </c>
      <c r="C1745" s="1" t="s">
        <v>1788</v>
      </c>
      <c r="D1745" s="1">
        <v>1</v>
      </c>
      <c r="E1745" s="1">
        <v>3999</v>
      </c>
      <c r="F1745" s="1">
        <v>399.9</v>
      </c>
      <c r="G1745" s="1">
        <f t="shared" si="81"/>
        <v>3599.1</v>
      </c>
      <c r="H1745" s="1">
        <v>3076</v>
      </c>
      <c r="I1745" s="1">
        <f t="shared" si="82"/>
        <v>523.09999999999991</v>
      </c>
      <c r="J1745" t="str">
        <f>IF(AND(COUNTIF(Products!A:A,C1745)=1,E1745=VLOOKUP(C1745,Products!A:G,6,FALSE),H1745=VLOOKUP(C1745,Products!A:G,7,FALSE)),"OK","ERROR")</f>
        <v>OK</v>
      </c>
      <c r="K1745" t="str">
        <f t="shared" si="83"/>
        <v>OK</v>
      </c>
    </row>
    <row r="1746" spans="1:11">
      <c r="A1746" s="1" t="s">
        <v>6058</v>
      </c>
      <c r="B1746" s="1" t="s">
        <v>3558</v>
      </c>
      <c r="C1746" s="1" t="s">
        <v>1748</v>
      </c>
      <c r="D1746" s="1">
        <v>2</v>
      </c>
      <c r="E1746" s="1">
        <v>299</v>
      </c>
      <c r="F1746" s="1">
        <v>29.9</v>
      </c>
      <c r="G1746" s="1">
        <f t="shared" si="81"/>
        <v>568.1</v>
      </c>
      <c r="H1746" s="1">
        <v>170</v>
      </c>
      <c r="I1746" s="1">
        <f t="shared" si="82"/>
        <v>228.10000000000002</v>
      </c>
      <c r="J1746" t="str">
        <f>IF(AND(COUNTIF(Products!A:A,C1746)=1,E1746=VLOOKUP(C1746,Products!A:G,6,FALSE),H1746=VLOOKUP(C1746,Products!A:G,7,FALSE)),"OK","ERROR")</f>
        <v>OK</v>
      </c>
      <c r="K1746" t="str">
        <f t="shared" si="83"/>
        <v>OK</v>
      </c>
    </row>
    <row r="1747" spans="1:11">
      <c r="A1747" s="1" t="s">
        <v>6059</v>
      </c>
      <c r="B1747" s="1" t="s">
        <v>3559</v>
      </c>
      <c r="C1747" s="1" t="s">
        <v>1732</v>
      </c>
      <c r="D1747" s="1">
        <v>3</v>
      </c>
      <c r="E1747" s="1">
        <v>1599</v>
      </c>
      <c r="F1747" s="1">
        <v>0</v>
      </c>
      <c r="G1747" s="1">
        <f t="shared" si="81"/>
        <v>4797</v>
      </c>
      <c r="H1747" s="1">
        <v>1138</v>
      </c>
      <c r="I1747" s="1">
        <f t="shared" si="82"/>
        <v>1383</v>
      </c>
      <c r="J1747" t="str">
        <f>IF(AND(COUNTIF(Products!A:A,C1747)=1,E1747=VLOOKUP(C1747,Products!A:G,6,FALSE),H1747=VLOOKUP(C1747,Products!A:G,7,FALSE)),"OK","ERROR")</f>
        <v>OK</v>
      </c>
      <c r="K1747" t="str">
        <f t="shared" si="83"/>
        <v>OK</v>
      </c>
    </row>
    <row r="1748" spans="1:11">
      <c r="A1748" s="1" t="s">
        <v>6060</v>
      </c>
      <c r="B1748" s="1" t="s">
        <v>3560</v>
      </c>
      <c r="C1748" s="1" t="s">
        <v>1704</v>
      </c>
      <c r="D1748" s="1">
        <v>3</v>
      </c>
      <c r="E1748" s="1">
        <v>599</v>
      </c>
      <c r="F1748" s="1">
        <v>0</v>
      </c>
      <c r="G1748" s="1">
        <f t="shared" si="81"/>
        <v>1797</v>
      </c>
      <c r="H1748" s="1">
        <v>363</v>
      </c>
      <c r="I1748" s="1">
        <f t="shared" si="82"/>
        <v>708</v>
      </c>
      <c r="J1748" t="str">
        <f>IF(AND(COUNTIF(Products!A:A,C1748)=1,E1748=VLOOKUP(C1748,Products!A:G,6,FALSE),H1748=VLOOKUP(C1748,Products!A:G,7,FALSE)),"OK","ERROR")</f>
        <v>OK</v>
      </c>
      <c r="K1748" t="str">
        <f t="shared" si="83"/>
        <v>OK</v>
      </c>
    </row>
    <row r="1749" spans="1:11">
      <c r="A1749" s="1" t="s">
        <v>6061</v>
      </c>
      <c r="B1749" s="1" t="s">
        <v>3561</v>
      </c>
      <c r="C1749" s="1" t="s">
        <v>1799</v>
      </c>
      <c r="D1749" s="1">
        <v>2</v>
      </c>
      <c r="E1749" s="1">
        <v>4999</v>
      </c>
      <c r="F1749" s="1">
        <v>0</v>
      </c>
      <c r="G1749" s="1">
        <f t="shared" si="81"/>
        <v>9998</v>
      </c>
      <c r="H1749" s="1">
        <v>3463</v>
      </c>
      <c r="I1749" s="1">
        <f t="shared" si="82"/>
        <v>3072</v>
      </c>
      <c r="J1749" t="str">
        <f>IF(AND(COUNTIF(Products!A:A,C1749)=1,E1749=VLOOKUP(C1749,Products!A:G,6,FALSE),H1749=VLOOKUP(C1749,Products!A:G,7,FALSE)),"OK","ERROR")</f>
        <v>OK</v>
      </c>
      <c r="K1749" t="str">
        <f t="shared" si="83"/>
        <v>OK</v>
      </c>
    </row>
    <row r="1750" spans="1:11">
      <c r="A1750" s="1" t="s">
        <v>6062</v>
      </c>
      <c r="B1750" s="1" t="s">
        <v>3562</v>
      </c>
      <c r="C1750" s="1" t="s">
        <v>1743</v>
      </c>
      <c r="D1750" s="1">
        <v>1</v>
      </c>
      <c r="E1750" s="1">
        <v>299</v>
      </c>
      <c r="F1750" s="1">
        <v>14.95</v>
      </c>
      <c r="G1750" s="1">
        <f t="shared" si="81"/>
        <v>284.05</v>
      </c>
      <c r="H1750" s="1">
        <v>188</v>
      </c>
      <c r="I1750" s="1">
        <f t="shared" si="82"/>
        <v>96.050000000000011</v>
      </c>
      <c r="J1750" t="str">
        <f>IF(AND(COUNTIF(Products!A:A,C1750)=1,E1750=VLOOKUP(C1750,Products!A:G,6,FALSE),H1750=VLOOKUP(C1750,Products!A:G,7,FALSE)),"OK","ERROR")</f>
        <v>OK</v>
      </c>
      <c r="K1750" t="str">
        <f t="shared" si="83"/>
        <v>OK</v>
      </c>
    </row>
    <row r="1751" spans="1:11">
      <c r="A1751" s="1" t="s">
        <v>6063</v>
      </c>
      <c r="B1751" s="1" t="s">
        <v>3563</v>
      </c>
      <c r="C1751" s="1" t="s">
        <v>1717</v>
      </c>
      <c r="D1751" s="1">
        <v>2</v>
      </c>
      <c r="E1751" s="1">
        <v>399</v>
      </c>
      <c r="F1751" s="1">
        <v>39.9</v>
      </c>
      <c r="G1751" s="1">
        <f t="shared" si="81"/>
        <v>758.1</v>
      </c>
      <c r="H1751" s="1">
        <v>226</v>
      </c>
      <c r="I1751" s="1">
        <f t="shared" si="82"/>
        <v>306.10000000000002</v>
      </c>
      <c r="J1751" t="str">
        <f>IF(AND(COUNTIF(Products!A:A,C1751)=1,E1751=VLOOKUP(C1751,Products!A:G,6,FALSE),H1751=VLOOKUP(C1751,Products!A:G,7,FALSE)),"OK","ERROR")</f>
        <v>OK</v>
      </c>
      <c r="K1751" t="str">
        <f t="shared" si="83"/>
        <v>OK</v>
      </c>
    </row>
    <row r="1752" spans="1:11">
      <c r="A1752" s="1" t="s">
        <v>6064</v>
      </c>
      <c r="B1752" s="1" t="s">
        <v>3564</v>
      </c>
      <c r="C1752" s="1" t="s">
        <v>1783</v>
      </c>
      <c r="D1752" s="1">
        <v>1</v>
      </c>
      <c r="E1752" s="1">
        <v>799</v>
      </c>
      <c r="F1752" s="1">
        <v>0</v>
      </c>
      <c r="G1752" s="1">
        <f t="shared" si="81"/>
        <v>799</v>
      </c>
      <c r="H1752" s="1">
        <v>560</v>
      </c>
      <c r="I1752" s="1">
        <f t="shared" si="82"/>
        <v>239</v>
      </c>
      <c r="J1752" t="str">
        <f>IF(AND(COUNTIF(Products!A:A,C1752)=1,E1752=VLOOKUP(C1752,Products!A:G,6,FALSE),H1752=VLOOKUP(C1752,Products!A:G,7,FALSE)),"OK","ERROR")</f>
        <v>OK</v>
      </c>
      <c r="K1752" t="str">
        <f t="shared" si="83"/>
        <v>OK</v>
      </c>
    </row>
    <row r="1753" spans="1:11">
      <c r="A1753" s="1" t="s">
        <v>6065</v>
      </c>
      <c r="B1753" s="1" t="s">
        <v>3565</v>
      </c>
      <c r="C1753" s="1" t="s">
        <v>1773</v>
      </c>
      <c r="D1753" s="1">
        <v>2</v>
      </c>
      <c r="E1753" s="1">
        <v>6999</v>
      </c>
      <c r="F1753" s="1">
        <v>0</v>
      </c>
      <c r="G1753" s="1">
        <f t="shared" si="81"/>
        <v>13998</v>
      </c>
      <c r="H1753" s="1">
        <v>4949</v>
      </c>
      <c r="I1753" s="1">
        <f t="shared" si="82"/>
        <v>4100</v>
      </c>
      <c r="J1753" t="str">
        <f>IF(AND(COUNTIF(Products!A:A,C1753)=1,E1753=VLOOKUP(C1753,Products!A:G,6,FALSE),H1753=VLOOKUP(C1753,Products!A:G,7,FALSE)),"OK","ERROR")</f>
        <v>OK</v>
      </c>
      <c r="K1753" t="str">
        <f t="shared" si="83"/>
        <v>OK</v>
      </c>
    </row>
    <row r="1754" spans="1:11">
      <c r="A1754" s="1" t="s">
        <v>6066</v>
      </c>
      <c r="B1754" s="1" t="s">
        <v>3566</v>
      </c>
      <c r="C1754" s="1" t="s">
        <v>1693</v>
      </c>
      <c r="D1754" s="1">
        <v>3</v>
      </c>
      <c r="E1754" s="1">
        <v>499</v>
      </c>
      <c r="F1754" s="1">
        <v>0</v>
      </c>
      <c r="G1754" s="1">
        <f t="shared" si="81"/>
        <v>1497</v>
      </c>
      <c r="H1754" s="1">
        <v>391</v>
      </c>
      <c r="I1754" s="1">
        <f t="shared" si="82"/>
        <v>324</v>
      </c>
      <c r="J1754" t="str">
        <f>IF(AND(COUNTIF(Products!A:A,C1754)=1,E1754=VLOOKUP(C1754,Products!A:G,6,FALSE),H1754=VLOOKUP(C1754,Products!A:G,7,FALSE)),"OK","ERROR")</f>
        <v>OK</v>
      </c>
      <c r="K1754" t="str">
        <f t="shared" si="83"/>
        <v>OK</v>
      </c>
    </row>
    <row r="1755" spans="1:11">
      <c r="A1755" s="1" t="s">
        <v>6067</v>
      </c>
      <c r="B1755" s="1" t="s">
        <v>3567</v>
      </c>
      <c r="C1755" s="1" t="s">
        <v>1743</v>
      </c>
      <c r="D1755" s="1">
        <v>1</v>
      </c>
      <c r="E1755" s="1">
        <v>299</v>
      </c>
      <c r="F1755" s="1">
        <v>29.9</v>
      </c>
      <c r="G1755" s="1">
        <f t="shared" si="81"/>
        <v>269.10000000000002</v>
      </c>
      <c r="H1755" s="1">
        <v>188</v>
      </c>
      <c r="I1755" s="1">
        <f t="shared" si="82"/>
        <v>81.100000000000023</v>
      </c>
      <c r="J1755" t="str">
        <f>IF(AND(COUNTIF(Products!A:A,C1755)=1,E1755=VLOOKUP(C1755,Products!A:G,6,FALSE),H1755=VLOOKUP(C1755,Products!A:G,7,FALSE)),"OK","ERROR")</f>
        <v>OK</v>
      </c>
      <c r="K1755" t="str">
        <f t="shared" si="83"/>
        <v>OK</v>
      </c>
    </row>
    <row r="1756" spans="1:11">
      <c r="A1756" s="1" t="s">
        <v>6068</v>
      </c>
      <c r="B1756" s="1" t="s">
        <v>3568</v>
      </c>
      <c r="C1756" s="1" t="s">
        <v>1795</v>
      </c>
      <c r="D1756" s="1">
        <v>1</v>
      </c>
      <c r="E1756" s="1">
        <v>499</v>
      </c>
      <c r="F1756" s="1">
        <v>49.9</v>
      </c>
      <c r="G1756" s="1">
        <f t="shared" si="81"/>
        <v>449.1</v>
      </c>
      <c r="H1756" s="1">
        <v>324</v>
      </c>
      <c r="I1756" s="1">
        <f t="shared" si="82"/>
        <v>125.10000000000002</v>
      </c>
      <c r="J1756" t="str">
        <f>IF(AND(COUNTIF(Products!A:A,C1756)=1,E1756=VLOOKUP(C1756,Products!A:G,6,FALSE),H1756=VLOOKUP(C1756,Products!A:G,7,FALSE)),"OK","ERROR")</f>
        <v>OK</v>
      </c>
      <c r="K1756" t="str">
        <f t="shared" si="83"/>
        <v>OK</v>
      </c>
    </row>
    <row r="1757" spans="1:11">
      <c r="A1757" s="1" t="s">
        <v>6069</v>
      </c>
      <c r="B1757" s="1" t="s">
        <v>3569</v>
      </c>
      <c r="C1757" s="1" t="s">
        <v>1682</v>
      </c>
      <c r="D1757" s="1">
        <v>1</v>
      </c>
      <c r="E1757" s="1">
        <v>1599</v>
      </c>
      <c r="F1757" s="1">
        <v>239.85</v>
      </c>
      <c r="G1757" s="1">
        <f t="shared" si="81"/>
        <v>1359.15</v>
      </c>
      <c r="H1757" s="1">
        <v>1169</v>
      </c>
      <c r="I1757" s="1">
        <f t="shared" si="82"/>
        <v>190.15000000000009</v>
      </c>
      <c r="J1757" t="str">
        <f>IF(AND(COUNTIF(Products!A:A,C1757)=1,E1757=VLOOKUP(C1757,Products!A:G,6,FALSE),H1757=VLOOKUP(C1757,Products!A:G,7,FALSE)),"OK","ERROR")</f>
        <v>OK</v>
      </c>
      <c r="K1757" t="str">
        <f t="shared" si="83"/>
        <v>OK</v>
      </c>
    </row>
    <row r="1758" spans="1:11">
      <c r="A1758" s="1" t="s">
        <v>6070</v>
      </c>
      <c r="B1758" s="1" t="s">
        <v>3570</v>
      </c>
      <c r="C1758" s="1" t="s">
        <v>1670</v>
      </c>
      <c r="D1758" s="1">
        <v>2</v>
      </c>
      <c r="E1758" s="1">
        <v>599</v>
      </c>
      <c r="F1758" s="1">
        <v>0</v>
      </c>
      <c r="G1758" s="1">
        <f t="shared" si="81"/>
        <v>1198</v>
      </c>
      <c r="H1758" s="1">
        <v>426</v>
      </c>
      <c r="I1758" s="1">
        <f t="shared" si="82"/>
        <v>346</v>
      </c>
      <c r="J1758" t="str">
        <f>IF(AND(COUNTIF(Products!A:A,C1758)=1,E1758=VLOOKUP(C1758,Products!A:G,6,FALSE),H1758=VLOOKUP(C1758,Products!A:G,7,FALSE)),"OK","ERROR")</f>
        <v>OK</v>
      </c>
      <c r="K1758" t="str">
        <f t="shared" si="83"/>
        <v>OK</v>
      </c>
    </row>
    <row r="1759" spans="1:11">
      <c r="A1759" s="1" t="s">
        <v>6071</v>
      </c>
      <c r="B1759" s="1" t="s">
        <v>3571</v>
      </c>
      <c r="C1759" s="1" t="s">
        <v>1722</v>
      </c>
      <c r="D1759" s="1">
        <v>1</v>
      </c>
      <c r="E1759" s="1">
        <v>399</v>
      </c>
      <c r="F1759" s="1">
        <v>39.9</v>
      </c>
      <c r="G1759" s="1">
        <f t="shared" si="81"/>
        <v>359.1</v>
      </c>
      <c r="H1759" s="1">
        <v>315</v>
      </c>
      <c r="I1759" s="1">
        <f t="shared" si="82"/>
        <v>44.100000000000023</v>
      </c>
      <c r="J1759" t="str">
        <f>IF(AND(COUNTIF(Products!A:A,C1759)=1,E1759=VLOOKUP(C1759,Products!A:G,6,FALSE),H1759=VLOOKUP(C1759,Products!A:G,7,FALSE)),"OK","ERROR")</f>
        <v>OK</v>
      </c>
      <c r="K1759" t="str">
        <f t="shared" si="83"/>
        <v>OK</v>
      </c>
    </row>
    <row r="1760" spans="1:11">
      <c r="A1760" s="1" t="s">
        <v>6072</v>
      </c>
      <c r="B1760" s="1" t="s">
        <v>3572</v>
      </c>
      <c r="C1760" s="1" t="s">
        <v>1720</v>
      </c>
      <c r="D1760" s="1">
        <v>1</v>
      </c>
      <c r="E1760" s="1">
        <v>999</v>
      </c>
      <c r="F1760" s="1">
        <v>99.9</v>
      </c>
      <c r="G1760" s="1">
        <f t="shared" si="81"/>
        <v>899.1</v>
      </c>
      <c r="H1760" s="1">
        <v>573</v>
      </c>
      <c r="I1760" s="1">
        <f t="shared" si="82"/>
        <v>326.10000000000002</v>
      </c>
      <c r="J1760" t="str">
        <f>IF(AND(COUNTIF(Products!A:A,C1760)=1,E1760=VLOOKUP(C1760,Products!A:G,6,FALSE),H1760=VLOOKUP(C1760,Products!A:G,7,FALSE)),"OK","ERROR")</f>
        <v>OK</v>
      </c>
      <c r="K1760" t="str">
        <f t="shared" si="83"/>
        <v>OK</v>
      </c>
    </row>
    <row r="1761" spans="1:11">
      <c r="A1761" s="1" t="s">
        <v>6073</v>
      </c>
      <c r="B1761" s="1" t="s">
        <v>3573</v>
      </c>
      <c r="C1761" s="1" t="s">
        <v>1737</v>
      </c>
      <c r="D1761" s="1">
        <v>3</v>
      </c>
      <c r="E1761" s="1">
        <v>499</v>
      </c>
      <c r="F1761" s="1">
        <v>0</v>
      </c>
      <c r="G1761" s="1">
        <f t="shared" si="81"/>
        <v>1497</v>
      </c>
      <c r="H1761" s="1">
        <v>320</v>
      </c>
      <c r="I1761" s="1">
        <f t="shared" si="82"/>
        <v>537</v>
      </c>
      <c r="J1761" t="str">
        <f>IF(AND(COUNTIF(Products!A:A,C1761)=1,E1761=VLOOKUP(C1761,Products!A:G,6,FALSE),H1761=VLOOKUP(C1761,Products!A:G,7,FALSE)),"OK","ERROR")</f>
        <v>OK</v>
      </c>
      <c r="K1761" t="str">
        <f t="shared" si="83"/>
        <v>OK</v>
      </c>
    </row>
    <row r="1762" spans="1:11">
      <c r="A1762" s="1" t="s">
        <v>6074</v>
      </c>
      <c r="B1762" s="1" t="s">
        <v>3574</v>
      </c>
      <c r="C1762" s="1" t="s">
        <v>1763</v>
      </c>
      <c r="D1762" s="1">
        <v>2</v>
      </c>
      <c r="E1762" s="1">
        <v>999</v>
      </c>
      <c r="F1762" s="1">
        <v>99.9</v>
      </c>
      <c r="G1762" s="1">
        <f t="shared" si="81"/>
        <v>1898.1</v>
      </c>
      <c r="H1762" s="1">
        <v>636</v>
      </c>
      <c r="I1762" s="1">
        <f t="shared" si="82"/>
        <v>626.09999999999991</v>
      </c>
      <c r="J1762" t="str">
        <f>IF(AND(COUNTIF(Products!A:A,C1762)=1,E1762=VLOOKUP(C1762,Products!A:G,6,FALSE),H1762=VLOOKUP(C1762,Products!A:G,7,FALSE)),"OK","ERROR")</f>
        <v>OK</v>
      </c>
      <c r="K1762" t="str">
        <f t="shared" si="83"/>
        <v>OK</v>
      </c>
    </row>
    <row r="1763" spans="1:11">
      <c r="A1763" s="1" t="s">
        <v>6075</v>
      </c>
      <c r="B1763" s="1" t="s">
        <v>3575</v>
      </c>
      <c r="C1763" s="1" t="s">
        <v>1719</v>
      </c>
      <c r="D1763" s="1">
        <v>1</v>
      </c>
      <c r="E1763" s="1">
        <v>399</v>
      </c>
      <c r="F1763" s="1">
        <v>39.9</v>
      </c>
      <c r="G1763" s="1">
        <f t="shared" si="81"/>
        <v>359.1</v>
      </c>
      <c r="H1763" s="1">
        <v>248</v>
      </c>
      <c r="I1763" s="1">
        <f t="shared" si="82"/>
        <v>111.10000000000002</v>
      </c>
      <c r="J1763" t="str">
        <f>IF(AND(COUNTIF(Products!A:A,C1763)=1,E1763=VLOOKUP(C1763,Products!A:G,6,FALSE),H1763=VLOOKUP(C1763,Products!A:G,7,FALSE)),"OK","ERROR")</f>
        <v>OK</v>
      </c>
      <c r="K1763" t="str">
        <f t="shared" si="83"/>
        <v>OK</v>
      </c>
    </row>
    <row r="1764" spans="1:11">
      <c r="A1764" s="1" t="s">
        <v>6076</v>
      </c>
      <c r="B1764" s="1" t="s">
        <v>3576</v>
      </c>
      <c r="C1764" s="1" t="s">
        <v>1710</v>
      </c>
      <c r="D1764" s="1">
        <v>4</v>
      </c>
      <c r="E1764" s="1">
        <v>3999</v>
      </c>
      <c r="F1764" s="1">
        <v>3199.2</v>
      </c>
      <c r="G1764" s="1">
        <f t="shared" si="81"/>
        <v>12796.8</v>
      </c>
      <c r="H1764" s="1">
        <v>3007</v>
      </c>
      <c r="I1764" s="1">
        <f t="shared" si="82"/>
        <v>768.79999999999927</v>
      </c>
      <c r="J1764" t="str">
        <f>IF(AND(COUNTIF(Products!A:A,C1764)=1,E1764=VLOOKUP(C1764,Products!A:G,6,FALSE),H1764=VLOOKUP(C1764,Products!A:G,7,FALSE)),"OK","ERROR")</f>
        <v>OK</v>
      </c>
      <c r="K1764" t="str">
        <f t="shared" si="83"/>
        <v>OK</v>
      </c>
    </row>
    <row r="1765" spans="1:11">
      <c r="A1765" s="1" t="s">
        <v>6077</v>
      </c>
      <c r="B1765" s="1" t="s">
        <v>3577</v>
      </c>
      <c r="C1765" s="1" t="s">
        <v>1768</v>
      </c>
      <c r="D1765" s="1">
        <v>2</v>
      </c>
      <c r="E1765" s="1">
        <v>399</v>
      </c>
      <c r="F1765" s="1">
        <v>119.7</v>
      </c>
      <c r="G1765" s="1">
        <f t="shared" si="81"/>
        <v>678.3</v>
      </c>
      <c r="H1765" s="1">
        <v>322</v>
      </c>
      <c r="I1765" s="1">
        <f t="shared" si="82"/>
        <v>34.299999999999955</v>
      </c>
      <c r="J1765" t="str">
        <f>IF(AND(COUNTIF(Products!A:A,C1765)=1,E1765=VLOOKUP(C1765,Products!A:G,6,FALSE),H1765=VLOOKUP(C1765,Products!A:G,7,FALSE)),"OK","ERROR")</f>
        <v>OK</v>
      </c>
      <c r="K1765" t="str">
        <f t="shared" si="83"/>
        <v>OK</v>
      </c>
    </row>
    <row r="1766" spans="1:11">
      <c r="A1766" s="1" t="s">
        <v>6078</v>
      </c>
      <c r="B1766" s="1" t="s">
        <v>3578</v>
      </c>
      <c r="C1766" s="1" t="s">
        <v>1766</v>
      </c>
      <c r="D1766" s="1">
        <v>3</v>
      </c>
      <c r="E1766" s="1">
        <v>2999</v>
      </c>
      <c r="F1766" s="1">
        <v>0</v>
      </c>
      <c r="G1766" s="1">
        <f t="shared" si="81"/>
        <v>8997</v>
      </c>
      <c r="H1766" s="1">
        <v>1870</v>
      </c>
      <c r="I1766" s="1">
        <f t="shared" si="82"/>
        <v>3387</v>
      </c>
      <c r="J1766" t="str">
        <f>IF(AND(COUNTIF(Products!A:A,C1766)=1,E1766=VLOOKUP(C1766,Products!A:G,6,FALSE),H1766=VLOOKUP(C1766,Products!A:G,7,FALSE)),"OK","ERROR")</f>
        <v>OK</v>
      </c>
      <c r="K1766" t="str">
        <f t="shared" si="83"/>
        <v>OK</v>
      </c>
    </row>
    <row r="1767" spans="1:11">
      <c r="A1767" s="1" t="s">
        <v>6079</v>
      </c>
      <c r="B1767" s="1" t="s">
        <v>3579</v>
      </c>
      <c r="C1767" s="1" t="s">
        <v>1705</v>
      </c>
      <c r="D1767" s="1">
        <v>1</v>
      </c>
      <c r="E1767" s="1">
        <v>299</v>
      </c>
      <c r="F1767" s="1">
        <v>59.8</v>
      </c>
      <c r="G1767" s="1">
        <f t="shared" si="81"/>
        <v>239.2</v>
      </c>
      <c r="H1767" s="1">
        <v>206</v>
      </c>
      <c r="I1767" s="1">
        <f t="shared" si="82"/>
        <v>33.199999999999989</v>
      </c>
      <c r="J1767" t="str">
        <f>IF(AND(COUNTIF(Products!A:A,C1767)=1,E1767=VLOOKUP(C1767,Products!A:G,6,FALSE),H1767=VLOOKUP(C1767,Products!A:G,7,FALSE)),"OK","ERROR")</f>
        <v>OK</v>
      </c>
      <c r="K1767" t="str">
        <f t="shared" si="83"/>
        <v>OK</v>
      </c>
    </row>
    <row r="1768" spans="1:11">
      <c r="A1768" s="1" t="s">
        <v>6080</v>
      </c>
      <c r="B1768" s="1" t="s">
        <v>3580</v>
      </c>
      <c r="C1768" s="1" t="s">
        <v>1714</v>
      </c>
      <c r="D1768" s="1">
        <v>3</v>
      </c>
      <c r="E1768" s="1">
        <v>4999</v>
      </c>
      <c r="F1768" s="1">
        <v>0</v>
      </c>
      <c r="G1768" s="1">
        <f t="shared" si="81"/>
        <v>14997</v>
      </c>
      <c r="H1768" s="1">
        <v>3985</v>
      </c>
      <c r="I1768" s="1">
        <f t="shared" si="82"/>
        <v>3042</v>
      </c>
      <c r="J1768" t="str">
        <f>IF(AND(COUNTIF(Products!A:A,C1768)=1,E1768=VLOOKUP(C1768,Products!A:G,6,FALSE),H1768=VLOOKUP(C1768,Products!A:G,7,FALSE)),"OK","ERROR")</f>
        <v>OK</v>
      </c>
      <c r="K1768" t="str">
        <f t="shared" si="83"/>
        <v>OK</v>
      </c>
    </row>
    <row r="1769" spans="1:11">
      <c r="A1769" s="1" t="s">
        <v>6081</v>
      </c>
      <c r="B1769" s="1" t="s">
        <v>3581</v>
      </c>
      <c r="C1769" s="1" t="s">
        <v>1685</v>
      </c>
      <c r="D1769" s="1">
        <v>1</v>
      </c>
      <c r="E1769" s="1">
        <v>2499</v>
      </c>
      <c r="F1769" s="1">
        <v>249.9</v>
      </c>
      <c r="G1769" s="1">
        <f t="shared" si="81"/>
        <v>2249.1</v>
      </c>
      <c r="H1769" s="1">
        <v>1599</v>
      </c>
      <c r="I1769" s="1">
        <f t="shared" si="82"/>
        <v>650.09999999999991</v>
      </c>
      <c r="J1769" t="str">
        <f>IF(AND(COUNTIF(Products!A:A,C1769)=1,E1769=VLOOKUP(C1769,Products!A:G,6,FALSE),H1769=VLOOKUP(C1769,Products!A:G,7,FALSE)),"OK","ERROR")</f>
        <v>OK</v>
      </c>
      <c r="K1769" t="str">
        <f t="shared" si="83"/>
        <v>OK</v>
      </c>
    </row>
    <row r="1770" spans="1:11">
      <c r="A1770" s="1" t="s">
        <v>6082</v>
      </c>
      <c r="B1770" s="1" t="s">
        <v>3582</v>
      </c>
      <c r="C1770" s="1" t="s">
        <v>1728</v>
      </c>
      <c r="D1770" s="1">
        <v>1</v>
      </c>
      <c r="E1770" s="1">
        <v>4999</v>
      </c>
      <c r="F1770" s="1">
        <v>749.85</v>
      </c>
      <c r="G1770" s="1">
        <f t="shared" si="81"/>
        <v>4249.1499999999996</v>
      </c>
      <c r="H1770" s="1">
        <v>3040</v>
      </c>
      <c r="I1770" s="1">
        <f t="shared" si="82"/>
        <v>1209.1499999999996</v>
      </c>
      <c r="J1770" t="str">
        <f>IF(AND(COUNTIF(Products!A:A,C1770)=1,E1770=VLOOKUP(C1770,Products!A:G,6,FALSE),H1770=VLOOKUP(C1770,Products!A:G,7,FALSE)),"OK","ERROR")</f>
        <v>OK</v>
      </c>
      <c r="K1770" t="str">
        <f t="shared" si="83"/>
        <v>OK</v>
      </c>
    </row>
    <row r="1771" spans="1:11">
      <c r="A1771" s="1" t="s">
        <v>6083</v>
      </c>
      <c r="B1771" s="1" t="s">
        <v>3583</v>
      </c>
      <c r="C1771" s="1" t="s">
        <v>1754</v>
      </c>
      <c r="D1771" s="1">
        <v>1</v>
      </c>
      <c r="E1771" s="1">
        <v>399</v>
      </c>
      <c r="F1771" s="1">
        <v>59.85</v>
      </c>
      <c r="G1771" s="1">
        <f t="shared" si="81"/>
        <v>339.15</v>
      </c>
      <c r="H1771" s="1">
        <v>252</v>
      </c>
      <c r="I1771" s="1">
        <f t="shared" si="82"/>
        <v>87.149999999999977</v>
      </c>
      <c r="J1771" t="str">
        <f>IF(AND(COUNTIF(Products!A:A,C1771)=1,E1771=VLOOKUP(C1771,Products!A:G,6,FALSE),H1771=VLOOKUP(C1771,Products!A:G,7,FALSE)),"OK","ERROR")</f>
        <v>OK</v>
      </c>
      <c r="K1771" t="str">
        <f t="shared" si="83"/>
        <v>OK</v>
      </c>
    </row>
    <row r="1772" spans="1:11">
      <c r="A1772" s="1" t="s">
        <v>6084</v>
      </c>
      <c r="B1772" s="1" t="s">
        <v>3584</v>
      </c>
      <c r="C1772" s="1" t="s">
        <v>1751</v>
      </c>
      <c r="D1772" s="1">
        <v>4</v>
      </c>
      <c r="E1772" s="1">
        <v>1599</v>
      </c>
      <c r="F1772" s="1">
        <v>1279.2</v>
      </c>
      <c r="G1772" s="1">
        <f t="shared" si="81"/>
        <v>5116.8</v>
      </c>
      <c r="H1772" s="1">
        <v>1023</v>
      </c>
      <c r="I1772" s="1">
        <f t="shared" si="82"/>
        <v>1024.8000000000002</v>
      </c>
      <c r="J1772" t="str">
        <f>IF(AND(COUNTIF(Products!A:A,C1772)=1,E1772=VLOOKUP(C1772,Products!A:G,6,FALSE),H1772=VLOOKUP(C1772,Products!A:G,7,FALSE)),"OK","ERROR")</f>
        <v>OK</v>
      </c>
      <c r="K1772" t="str">
        <f t="shared" si="83"/>
        <v>OK</v>
      </c>
    </row>
    <row r="1773" spans="1:11">
      <c r="A1773" s="1" t="s">
        <v>6085</v>
      </c>
      <c r="B1773" s="1" t="s">
        <v>3585</v>
      </c>
      <c r="C1773" s="1" t="s">
        <v>1743</v>
      </c>
      <c r="D1773" s="1">
        <v>1</v>
      </c>
      <c r="E1773" s="1">
        <v>299</v>
      </c>
      <c r="F1773" s="1">
        <v>44.85</v>
      </c>
      <c r="G1773" s="1">
        <f t="shared" si="81"/>
        <v>254.15</v>
      </c>
      <c r="H1773" s="1">
        <v>188</v>
      </c>
      <c r="I1773" s="1">
        <f t="shared" si="82"/>
        <v>66.150000000000006</v>
      </c>
      <c r="J1773" t="str">
        <f>IF(AND(COUNTIF(Products!A:A,C1773)=1,E1773=VLOOKUP(C1773,Products!A:G,6,FALSE),H1773=VLOOKUP(C1773,Products!A:G,7,FALSE)),"OK","ERROR")</f>
        <v>OK</v>
      </c>
      <c r="K1773" t="str">
        <f t="shared" si="83"/>
        <v>OK</v>
      </c>
    </row>
    <row r="1774" spans="1:11">
      <c r="A1774" s="1" t="s">
        <v>6086</v>
      </c>
      <c r="B1774" s="1" t="s">
        <v>3586</v>
      </c>
      <c r="C1774" s="1" t="s">
        <v>1730</v>
      </c>
      <c r="D1774" s="1">
        <v>3</v>
      </c>
      <c r="E1774" s="1">
        <v>1999</v>
      </c>
      <c r="F1774" s="1">
        <v>1199.4000000000001</v>
      </c>
      <c r="G1774" s="1">
        <f t="shared" si="81"/>
        <v>4797.6000000000004</v>
      </c>
      <c r="H1774" s="1">
        <v>1398</v>
      </c>
      <c r="I1774" s="1">
        <f t="shared" si="82"/>
        <v>603.60000000000036</v>
      </c>
      <c r="J1774" t="str">
        <f>IF(AND(COUNTIF(Products!A:A,C1774)=1,E1774=VLOOKUP(C1774,Products!A:G,6,FALSE),H1774=VLOOKUP(C1774,Products!A:G,7,FALSE)),"OK","ERROR")</f>
        <v>OK</v>
      </c>
      <c r="K1774" t="str">
        <f t="shared" si="83"/>
        <v>OK</v>
      </c>
    </row>
    <row r="1775" spans="1:11">
      <c r="A1775" s="1" t="s">
        <v>6087</v>
      </c>
      <c r="B1775" s="1" t="s">
        <v>3587</v>
      </c>
      <c r="C1775" s="1" t="s">
        <v>1701</v>
      </c>
      <c r="D1775" s="1">
        <v>1</v>
      </c>
      <c r="E1775" s="1">
        <v>1299</v>
      </c>
      <c r="F1775" s="1">
        <v>64.95</v>
      </c>
      <c r="G1775" s="1">
        <f t="shared" si="81"/>
        <v>1234.05</v>
      </c>
      <c r="H1775" s="1">
        <v>969</v>
      </c>
      <c r="I1775" s="1">
        <f t="shared" si="82"/>
        <v>265.04999999999995</v>
      </c>
      <c r="J1775" t="str">
        <f>IF(AND(COUNTIF(Products!A:A,C1775)=1,E1775=VLOOKUP(C1775,Products!A:G,6,FALSE),H1775=VLOOKUP(C1775,Products!A:G,7,FALSE)),"OK","ERROR")</f>
        <v>OK</v>
      </c>
      <c r="K1775" t="str">
        <f t="shared" si="83"/>
        <v>OK</v>
      </c>
    </row>
    <row r="1776" spans="1:11">
      <c r="A1776" s="1" t="s">
        <v>6088</v>
      </c>
      <c r="B1776" s="1" t="s">
        <v>3588</v>
      </c>
      <c r="C1776" s="1" t="s">
        <v>1706</v>
      </c>
      <c r="D1776" s="1">
        <v>1</v>
      </c>
      <c r="E1776" s="1">
        <v>799</v>
      </c>
      <c r="F1776" s="1">
        <v>0</v>
      </c>
      <c r="G1776" s="1">
        <f t="shared" si="81"/>
        <v>799</v>
      </c>
      <c r="H1776" s="1">
        <v>526</v>
      </c>
      <c r="I1776" s="1">
        <f t="shared" si="82"/>
        <v>273</v>
      </c>
      <c r="J1776" t="str">
        <f>IF(AND(COUNTIF(Products!A:A,C1776)=1,E1776=VLOOKUP(C1776,Products!A:G,6,FALSE),H1776=VLOOKUP(C1776,Products!A:G,7,FALSE)),"OK","ERROR")</f>
        <v>OK</v>
      </c>
      <c r="K1776" t="str">
        <f t="shared" si="83"/>
        <v>OK</v>
      </c>
    </row>
    <row r="1777" spans="1:11">
      <c r="A1777" s="1" t="s">
        <v>6089</v>
      </c>
      <c r="B1777" s="1" t="s">
        <v>3589</v>
      </c>
      <c r="C1777" s="1" t="s">
        <v>1692</v>
      </c>
      <c r="D1777" s="1">
        <v>1</v>
      </c>
      <c r="E1777" s="1">
        <v>499</v>
      </c>
      <c r="F1777" s="1">
        <v>124.75</v>
      </c>
      <c r="G1777" s="1">
        <f t="shared" si="81"/>
        <v>374.25</v>
      </c>
      <c r="H1777" s="1">
        <v>403</v>
      </c>
      <c r="I1777" s="1">
        <f t="shared" si="82"/>
        <v>-28.75</v>
      </c>
      <c r="J1777" t="str">
        <f>IF(AND(COUNTIF(Products!A:A,C1777)=1,E1777=VLOOKUP(C1777,Products!A:G,6,FALSE),H1777=VLOOKUP(C1777,Products!A:G,7,FALSE)),"OK","ERROR")</f>
        <v>OK</v>
      </c>
      <c r="K1777" t="str">
        <f t="shared" si="83"/>
        <v>OK</v>
      </c>
    </row>
    <row r="1778" spans="1:11">
      <c r="A1778" s="1" t="s">
        <v>6090</v>
      </c>
      <c r="B1778" s="1" t="s">
        <v>3590</v>
      </c>
      <c r="C1778" s="1" t="s">
        <v>1771</v>
      </c>
      <c r="D1778" s="1">
        <v>1</v>
      </c>
      <c r="E1778" s="1">
        <v>399</v>
      </c>
      <c r="F1778" s="1">
        <v>19.95</v>
      </c>
      <c r="G1778" s="1">
        <f t="shared" si="81"/>
        <v>379.05</v>
      </c>
      <c r="H1778" s="1">
        <v>257</v>
      </c>
      <c r="I1778" s="1">
        <f t="shared" si="82"/>
        <v>122.05000000000001</v>
      </c>
      <c r="J1778" t="str">
        <f>IF(AND(COUNTIF(Products!A:A,C1778)=1,E1778=VLOOKUP(C1778,Products!A:G,6,FALSE),H1778=VLOOKUP(C1778,Products!A:G,7,FALSE)),"OK","ERROR")</f>
        <v>OK</v>
      </c>
      <c r="K1778" t="str">
        <f t="shared" si="83"/>
        <v>OK</v>
      </c>
    </row>
    <row r="1779" spans="1:11">
      <c r="A1779" s="1" t="s">
        <v>6091</v>
      </c>
      <c r="B1779" s="1" t="s">
        <v>3591</v>
      </c>
      <c r="C1779" s="1" t="s">
        <v>1707</v>
      </c>
      <c r="D1779" s="1">
        <v>2</v>
      </c>
      <c r="E1779" s="1">
        <v>2499</v>
      </c>
      <c r="F1779" s="1">
        <v>0</v>
      </c>
      <c r="G1779" s="1">
        <f t="shared" si="81"/>
        <v>4998</v>
      </c>
      <c r="H1779" s="1">
        <v>1584</v>
      </c>
      <c r="I1779" s="1">
        <f t="shared" si="82"/>
        <v>1830</v>
      </c>
      <c r="J1779" t="str">
        <f>IF(AND(COUNTIF(Products!A:A,C1779)=1,E1779=VLOOKUP(C1779,Products!A:G,6,FALSE),H1779=VLOOKUP(C1779,Products!A:G,7,FALSE)),"OK","ERROR")</f>
        <v>OK</v>
      </c>
      <c r="K1779" t="str">
        <f t="shared" si="83"/>
        <v>OK</v>
      </c>
    </row>
    <row r="1780" spans="1:11">
      <c r="A1780" s="1" t="s">
        <v>6092</v>
      </c>
      <c r="B1780" s="1" t="s">
        <v>3592</v>
      </c>
      <c r="C1780" s="1" t="s">
        <v>1799</v>
      </c>
      <c r="D1780" s="1">
        <v>1</v>
      </c>
      <c r="E1780" s="1">
        <v>4999</v>
      </c>
      <c r="F1780" s="1">
        <v>0</v>
      </c>
      <c r="G1780" s="1">
        <f t="shared" si="81"/>
        <v>4999</v>
      </c>
      <c r="H1780" s="1">
        <v>3463</v>
      </c>
      <c r="I1780" s="1">
        <f t="shared" si="82"/>
        <v>1536</v>
      </c>
      <c r="J1780" t="str">
        <f>IF(AND(COUNTIF(Products!A:A,C1780)=1,E1780=VLOOKUP(C1780,Products!A:G,6,FALSE),H1780=VLOOKUP(C1780,Products!A:G,7,FALSE)),"OK","ERROR")</f>
        <v>OK</v>
      </c>
      <c r="K1780" t="str">
        <f t="shared" si="83"/>
        <v>OK</v>
      </c>
    </row>
    <row r="1781" spans="1:11">
      <c r="A1781" s="1" t="s">
        <v>6093</v>
      </c>
      <c r="B1781" s="1" t="s">
        <v>3593</v>
      </c>
      <c r="C1781" s="1" t="s">
        <v>1715</v>
      </c>
      <c r="D1781" s="1">
        <v>1</v>
      </c>
      <c r="E1781" s="1">
        <v>1299</v>
      </c>
      <c r="F1781" s="1">
        <v>129.9</v>
      </c>
      <c r="G1781" s="1">
        <f t="shared" si="81"/>
        <v>1169.0999999999999</v>
      </c>
      <c r="H1781" s="1">
        <v>863</v>
      </c>
      <c r="I1781" s="1">
        <f t="shared" si="82"/>
        <v>306.09999999999991</v>
      </c>
      <c r="J1781" t="str">
        <f>IF(AND(COUNTIF(Products!A:A,C1781)=1,E1781=VLOOKUP(C1781,Products!A:G,6,FALSE),H1781=VLOOKUP(C1781,Products!A:G,7,FALSE)),"OK","ERROR")</f>
        <v>OK</v>
      </c>
      <c r="K1781" t="str">
        <f t="shared" si="83"/>
        <v>OK</v>
      </c>
    </row>
    <row r="1782" spans="1:11">
      <c r="A1782" s="1" t="s">
        <v>6094</v>
      </c>
      <c r="B1782" s="1" t="s">
        <v>3594</v>
      </c>
      <c r="C1782" s="1" t="s">
        <v>1674</v>
      </c>
      <c r="D1782" s="1">
        <v>3</v>
      </c>
      <c r="E1782" s="1">
        <v>599</v>
      </c>
      <c r="F1782" s="1">
        <v>89.85</v>
      </c>
      <c r="G1782" s="1">
        <f t="shared" si="81"/>
        <v>1707.15</v>
      </c>
      <c r="H1782" s="1">
        <v>470</v>
      </c>
      <c r="I1782" s="1">
        <f t="shared" si="82"/>
        <v>297.15000000000009</v>
      </c>
      <c r="J1782" t="str">
        <f>IF(AND(COUNTIF(Products!A:A,C1782)=1,E1782=VLOOKUP(C1782,Products!A:G,6,FALSE),H1782=VLOOKUP(C1782,Products!A:G,7,FALSE)),"OK","ERROR")</f>
        <v>OK</v>
      </c>
      <c r="K1782" t="str">
        <f t="shared" si="83"/>
        <v>OK</v>
      </c>
    </row>
    <row r="1783" spans="1:11">
      <c r="A1783" s="1" t="s">
        <v>6095</v>
      </c>
      <c r="B1783" s="1" t="s">
        <v>3595</v>
      </c>
      <c r="C1783" s="1" t="s">
        <v>1771</v>
      </c>
      <c r="D1783" s="1">
        <v>1</v>
      </c>
      <c r="E1783" s="1">
        <v>399</v>
      </c>
      <c r="F1783" s="1">
        <v>39.9</v>
      </c>
      <c r="G1783" s="1">
        <f t="shared" si="81"/>
        <v>359.1</v>
      </c>
      <c r="H1783" s="1">
        <v>257</v>
      </c>
      <c r="I1783" s="1">
        <f t="shared" si="82"/>
        <v>102.10000000000002</v>
      </c>
      <c r="J1783" t="str">
        <f>IF(AND(COUNTIF(Products!A:A,C1783)=1,E1783=VLOOKUP(C1783,Products!A:G,6,FALSE),H1783=VLOOKUP(C1783,Products!A:G,7,FALSE)),"OK","ERROR")</f>
        <v>OK</v>
      </c>
      <c r="K1783" t="str">
        <f t="shared" si="83"/>
        <v>OK</v>
      </c>
    </row>
    <row r="1784" spans="1:11">
      <c r="A1784" s="1" t="s">
        <v>6096</v>
      </c>
      <c r="B1784" s="1" t="s">
        <v>3596</v>
      </c>
      <c r="C1784" s="1" t="s">
        <v>1722</v>
      </c>
      <c r="D1784" s="1">
        <v>3</v>
      </c>
      <c r="E1784" s="1">
        <v>399</v>
      </c>
      <c r="F1784" s="1">
        <v>119.7</v>
      </c>
      <c r="G1784" s="1">
        <f t="shared" si="81"/>
        <v>1077.3</v>
      </c>
      <c r="H1784" s="1">
        <v>315</v>
      </c>
      <c r="I1784" s="1">
        <f t="shared" si="82"/>
        <v>132.29999999999995</v>
      </c>
      <c r="J1784" t="str">
        <f>IF(AND(COUNTIF(Products!A:A,C1784)=1,E1784=VLOOKUP(C1784,Products!A:G,6,FALSE),H1784=VLOOKUP(C1784,Products!A:G,7,FALSE)),"OK","ERROR")</f>
        <v>OK</v>
      </c>
      <c r="K1784" t="str">
        <f t="shared" si="83"/>
        <v>OK</v>
      </c>
    </row>
    <row r="1785" spans="1:11">
      <c r="A1785" s="1" t="s">
        <v>6097</v>
      </c>
      <c r="B1785" s="1" t="s">
        <v>3597</v>
      </c>
      <c r="C1785" s="1" t="s">
        <v>1670</v>
      </c>
      <c r="D1785" s="1">
        <v>3</v>
      </c>
      <c r="E1785" s="1">
        <v>599</v>
      </c>
      <c r="F1785" s="1">
        <v>0</v>
      </c>
      <c r="G1785" s="1">
        <f t="shared" si="81"/>
        <v>1797</v>
      </c>
      <c r="H1785" s="1">
        <v>426</v>
      </c>
      <c r="I1785" s="1">
        <f t="shared" si="82"/>
        <v>519</v>
      </c>
      <c r="J1785" t="str">
        <f>IF(AND(COUNTIF(Products!A:A,C1785)=1,E1785=VLOOKUP(C1785,Products!A:G,6,FALSE),H1785=VLOOKUP(C1785,Products!A:G,7,FALSE)),"OK","ERROR")</f>
        <v>OK</v>
      </c>
      <c r="K1785" t="str">
        <f t="shared" si="83"/>
        <v>OK</v>
      </c>
    </row>
    <row r="1786" spans="1:11">
      <c r="A1786" s="1" t="s">
        <v>6098</v>
      </c>
      <c r="B1786" s="1" t="s">
        <v>3598</v>
      </c>
      <c r="C1786" s="1" t="s">
        <v>1774</v>
      </c>
      <c r="D1786" s="1">
        <v>1</v>
      </c>
      <c r="E1786" s="1">
        <v>499</v>
      </c>
      <c r="F1786" s="1">
        <v>49.9</v>
      </c>
      <c r="G1786" s="1">
        <f t="shared" si="81"/>
        <v>449.1</v>
      </c>
      <c r="H1786" s="1">
        <v>280</v>
      </c>
      <c r="I1786" s="1">
        <f t="shared" si="82"/>
        <v>169.10000000000002</v>
      </c>
      <c r="J1786" t="str">
        <f>IF(AND(COUNTIF(Products!A:A,C1786)=1,E1786=VLOOKUP(C1786,Products!A:G,6,FALSE),H1786=VLOOKUP(C1786,Products!A:G,7,FALSE)),"OK","ERROR")</f>
        <v>OK</v>
      </c>
      <c r="K1786" t="str">
        <f t="shared" si="83"/>
        <v>OK</v>
      </c>
    </row>
    <row r="1787" spans="1:11">
      <c r="A1787" s="1" t="s">
        <v>6099</v>
      </c>
      <c r="B1787" s="1" t="s">
        <v>3599</v>
      </c>
      <c r="C1787" s="1" t="s">
        <v>1700</v>
      </c>
      <c r="D1787" s="1">
        <v>1</v>
      </c>
      <c r="E1787" s="1">
        <v>8999</v>
      </c>
      <c r="F1787" s="1">
        <v>1349.85</v>
      </c>
      <c r="G1787" s="1">
        <f t="shared" si="81"/>
        <v>7649.15</v>
      </c>
      <c r="H1787" s="1">
        <v>6419</v>
      </c>
      <c r="I1787" s="1">
        <f t="shared" si="82"/>
        <v>1230.1499999999996</v>
      </c>
      <c r="J1787" t="str">
        <f>IF(AND(COUNTIF(Products!A:A,C1787)=1,E1787=VLOOKUP(C1787,Products!A:G,6,FALSE),H1787=VLOOKUP(C1787,Products!A:G,7,FALSE)),"OK","ERROR")</f>
        <v>OK</v>
      </c>
      <c r="K1787" t="str">
        <f t="shared" si="83"/>
        <v>OK</v>
      </c>
    </row>
    <row r="1788" spans="1:11">
      <c r="A1788" s="1" t="s">
        <v>6100</v>
      </c>
      <c r="B1788" s="1" t="s">
        <v>3600</v>
      </c>
      <c r="C1788" s="1" t="s">
        <v>1670</v>
      </c>
      <c r="D1788" s="1">
        <v>4</v>
      </c>
      <c r="E1788" s="1">
        <v>599</v>
      </c>
      <c r="F1788" s="1">
        <v>119.8</v>
      </c>
      <c r="G1788" s="1">
        <f t="shared" si="81"/>
        <v>2276.1999999999998</v>
      </c>
      <c r="H1788" s="1">
        <v>426</v>
      </c>
      <c r="I1788" s="1">
        <f t="shared" si="82"/>
        <v>572.19999999999982</v>
      </c>
      <c r="J1788" t="str">
        <f>IF(AND(COUNTIF(Products!A:A,C1788)=1,E1788=VLOOKUP(C1788,Products!A:G,6,FALSE),H1788=VLOOKUP(C1788,Products!A:G,7,FALSE)),"OK","ERROR")</f>
        <v>OK</v>
      </c>
      <c r="K1788" t="str">
        <f t="shared" si="83"/>
        <v>OK</v>
      </c>
    </row>
    <row r="1789" spans="1:11">
      <c r="A1789" s="1" t="s">
        <v>6101</v>
      </c>
      <c r="B1789" s="1" t="s">
        <v>3601</v>
      </c>
      <c r="C1789" s="1" t="s">
        <v>1696</v>
      </c>
      <c r="D1789" s="1">
        <v>2</v>
      </c>
      <c r="E1789" s="1">
        <v>799</v>
      </c>
      <c r="F1789" s="1">
        <v>159.80000000000001</v>
      </c>
      <c r="G1789" s="1">
        <f t="shared" si="81"/>
        <v>1438.2</v>
      </c>
      <c r="H1789" s="1">
        <v>613</v>
      </c>
      <c r="I1789" s="1">
        <f t="shared" si="82"/>
        <v>212.20000000000005</v>
      </c>
      <c r="J1789" t="str">
        <f>IF(AND(COUNTIF(Products!A:A,C1789)=1,E1789=VLOOKUP(C1789,Products!A:G,6,FALSE),H1789=VLOOKUP(C1789,Products!A:G,7,FALSE)),"OK","ERROR")</f>
        <v>OK</v>
      </c>
      <c r="K1789" t="str">
        <f t="shared" si="83"/>
        <v>OK</v>
      </c>
    </row>
    <row r="1790" spans="1:11">
      <c r="A1790" s="1" t="s">
        <v>6102</v>
      </c>
      <c r="B1790" s="1" t="s">
        <v>3602</v>
      </c>
      <c r="C1790" s="1" t="s">
        <v>1702</v>
      </c>
      <c r="D1790" s="1">
        <v>2</v>
      </c>
      <c r="E1790" s="1">
        <v>4999</v>
      </c>
      <c r="F1790" s="1">
        <v>499.9</v>
      </c>
      <c r="G1790" s="1">
        <f t="shared" si="81"/>
        <v>9498.1</v>
      </c>
      <c r="H1790" s="1">
        <v>3572</v>
      </c>
      <c r="I1790" s="1">
        <f t="shared" si="82"/>
        <v>2354.1000000000004</v>
      </c>
      <c r="J1790" t="str">
        <f>IF(AND(COUNTIF(Products!A:A,C1790)=1,E1790=VLOOKUP(C1790,Products!A:G,6,FALSE),H1790=VLOOKUP(C1790,Products!A:G,7,FALSE)),"OK","ERROR")</f>
        <v>OK</v>
      </c>
      <c r="K1790" t="str">
        <f t="shared" si="83"/>
        <v>OK</v>
      </c>
    </row>
    <row r="1791" spans="1:11">
      <c r="A1791" s="1" t="s">
        <v>6103</v>
      </c>
      <c r="B1791" s="1" t="s">
        <v>3603</v>
      </c>
      <c r="C1791" s="1" t="s">
        <v>1794</v>
      </c>
      <c r="D1791" s="1">
        <v>4</v>
      </c>
      <c r="E1791" s="1">
        <v>299</v>
      </c>
      <c r="F1791" s="1">
        <v>0</v>
      </c>
      <c r="G1791" s="1">
        <f t="shared" si="81"/>
        <v>1196</v>
      </c>
      <c r="H1791" s="1">
        <v>168</v>
      </c>
      <c r="I1791" s="1">
        <f t="shared" si="82"/>
        <v>524</v>
      </c>
      <c r="J1791" t="str">
        <f>IF(AND(COUNTIF(Products!A:A,C1791)=1,E1791=VLOOKUP(C1791,Products!A:G,6,FALSE),H1791=VLOOKUP(C1791,Products!A:G,7,FALSE)),"OK","ERROR")</f>
        <v>OK</v>
      </c>
      <c r="K1791" t="str">
        <f t="shared" si="83"/>
        <v>OK</v>
      </c>
    </row>
    <row r="1792" spans="1:11">
      <c r="A1792" s="1" t="s">
        <v>6104</v>
      </c>
      <c r="B1792" s="1" t="s">
        <v>3604</v>
      </c>
      <c r="C1792" s="1" t="s">
        <v>1736</v>
      </c>
      <c r="D1792" s="1">
        <v>3</v>
      </c>
      <c r="E1792" s="1">
        <v>2499</v>
      </c>
      <c r="F1792" s="1">
        <v>0</v>
      </c>
      <c r="G1792" s="1">
        <f t="shared" si="81"/>
        <v>7497</v>
      </c>
      <c r="H1792" s="1">
        <v>1946</v>
      </c>
      <c r="I1792" s="1">
        <f t="shared" si="82"/>
        <v>1659</v>
      </c>
      <c r="J1792" t="str">
        <f>IF(AND(COUNTIF(Products!A:A,C1792)=1,E1792=VLOOKUP(C1792,Products!A:G,6,FALSE),H1792=VLOOKUP(C1792,Products!A:G,7,FALSE)),"OK","ERROR")</f>
        <v>OK</v>
      </c>
      <c r="K1792" t="str">
        <f t="shared" si="83"/>
        <v>OK</v>
      </c>
    </row>
    <row r="1793" spans="1:11">
      <c r="A1793" s="1" t="s">
        <v>6105</v>
      </c>
      <c r="B1793" s="1" t="s">
        <v>3605</v>
      </c>
      <c r="C1793" s="1" t="s">
        <v>1666</v>
      </c>
      <c r="D1793" s="1">
        <v>2</v>
      </c>
      <c r="E1793" s="1">
        <v>399</v>
      </c>
      <c r="F1793" s="1">
        <v>0</v>
      </c>
      <c r="G1793" s="1">
        <f t="shared" si="81"/>
        <v>798</v>
      </c>
      <c r="H1793" s="1">
        <v>307</v>
      </c>
      <c r="I1793" s="1">
        <f t="shared" si="82"/>
        <v>184</v>
      </c>
      <c r="J1793" t="str">
        <f>IF(AND(COUNTIF(Products!A:A,C1793)=1,E1793=VLOOKUP(C1793,Products!A:G,6,FALSE),H1793=VLOOKUP(C1793,Products!A:G,7,FALSE)),"OK","ERROR")</f>
        <v>OK</v>
      </c>
      <c r="K1793" t="str">
        <f t="shared" si="83"/>
        <v>OK</v>
      </c>
    </row>
    <row r="1794" spans="1:11">
      <c r="A1794" s="1" t="s">
        <v>6106</v>
      </c>
      <c r="B1794" s="1" t="s">
        <v>3606</v>
      </c>
      <c r="C1794" s="1" t="s">
        <v>1771</v>
      </c>
      <c r="D1794" s="1">
        <v>2</v>
      </c>
      <c r="E1794" s="1">
        <v>399</v>
      </c>
      <c r="F1794" s="1">
        <v>119.7</v>
      </c>
      <c r="G1794" s="1">
        <f t="shared" si="81"/>
        <v>678.3</v>
      </c>
      <c r="H1794" s="1">
        <v>257</v>
      </c>
      <c r="I1794" s="1">
        <f t="shared" si="82"/>
        <v>164.29999999999995</v>
      </c>
      <c r="J1794" t="str">
        <f>IF(AND(COUNTIF(Products!A:A,C1794)=1,E1794=VLOOKUP(C1794,Products!A:G,6,FALSE),H1794=VLOOKUP(C1794,Products!A:G,7,FALSE)),"OK","ERROR")</f>
        <v>OK</v>
      </c>
      <c r="K1794" t="str">
        <f t="shared" si="83"/>
        <v>OK</v>
      </c>
    </row>
    <row r="1795" spans="1:11">
      <c r="A1795" s="1" t="s">
        <v>6107</v>
      </c>
      <c r="B1795" s="1" t="s">
        <v>3607</v>
      </c>
      <c r="C1795" s="1" t="s">
        <v>1676</v>
      </c>
      <c r="D1795" s="1">
        <v>2</v>
      </c>
      <c r="E1795" s="1">
        <v>299</v>
      </c>
      <c r="F1795" s="1">
        <v>89.7</v>
      </c>
      <c r="G1795" s="1">
        <f t="shared" ref="G1795:G1858" si="84">IFERROR(D1795*E1795-F1795,0)</f>
        <v>508.3</v>
      </c>
      <c r="H1795" s="1">
        <v>197</v>
      </c>
      <c r="I1795" s="1">
        <f t="shared" ref="I1795:I1858" si="85">G1795-(D1795*H1795)</f>
        <v>114.30000000000001</v>
      </c>
      <c r="J1795" t="str">
        <f>IF(AND(COUNTIF(Products!A:A,C1795)=1,E1795=VLOOKUP(C1795,Products!A:G,6,FALSE),H1795=VLOOKUP(C1795,Products!A:G,7,FALSE)),"OK","ERROR")</f>
        <v>OK</v>
      </c>
      <c r="K1795" t="str">
        <f t="shared" ref="K1795:K1858" si="86">IF(I1795=G1795-(D1795*H1795),"OK","ERROR")</f>
        <v>OK</v>
      </c>
    </row>
    <row r="1796" spans="1:11">
      <c r="A1796" s="1" t="s">
        <v>6108</v>
      </c>
      <c r="B1796" s="1" t="s">
        <v>3608</v>
      </c>
      <c r="C1796" s="1" t="s">
        <v>1699</v>
      </c>
      <c r="D1796" s="1">
        <v>1</v>
      </c>
      <c r="E1796" s="1">
        <v>999</v>
      </c>
      <c r="F1796" s="1">
        <v>99.9</v>
      </c>
      <c r="G1796" s="1">
        <f t="shared" si="84"/>
        <v>899.1</v>
      </c>
      <c r="H1796" s="1">
        <v>693</v>
      </c>
      <c r="I1796" s="1">
        <f t="shared" si="85"/>
        <v>206.10000000000002</v>
      </c>
      <c r="J1796" t="str">
        <f>IF(AND(COUNTIF(Products!A:A,C1796)=1,E1796=VLOOKUP(C1796,Products!A:G,6,FALSE),H1796=VLOOKUP(C1796,Products!A:G,7,FALSE)),"OK","ERROR")</f>
        <v>OK</v>
      </c>
      <c r="K1796" t="str">
        <f t="shared" si="86"/>
        <v>OK</v>
      </c>
    </row>
    <row r="1797" spans="1:11">
      <c r="A1797" s="1" t="s">
        <v>6109</v>
      </c>
      <c r="B1797" s="1" t="s">
        <v>3609</v>
      </c>
      <c r="C1797" s="1" t="s">
        <v>1777</v>
      </c>
      <c r="D1797" s="1">
        <v>3</v>
      </c>
      <c r="E1797" s="1">
        <v>3999</v>
      </c>
      <c r="F1797" s="1">
        <v>1799.55</v>
      </c>
      <c r="G1797" s="1">
        <f t="shared" si="84"/>
        <v>10197.450000000001</v>
      </c>
      <c r="H1797" s="1">
        <v>2514</v>
      </c>
      <c r="I1797" s="1">
        <f t="shared" si="85"/>
        <v>2655.4500000000007</v>
      </c>
      <c r="J1797" t="str">
        <f>IF(AND(COUNTIF(Products!A:A,C1797)=1,E1797=VLOOKUP(C1797,Products!A:G,6,FALSE),H1797=VLOOKUP(C1797,Products!A:G,7,FALSE)),"OK","ERROR")</f>
        <v>OK</v>
      </c>
      <c r="K1797" t="str">
        <f t="shared" si="86"/>
        <v>OK</v>
      </c>
    </row>
    <row r="1798" spans="1:11">
      <c r="A1798" s="1" t="s">
        <v>6110</v>
      </c>
      <c r="B1798" s="1" t="s">
        <v>3610</v>
      </c>
      <c r="C1798" s="1" t="s">
        <v>1761</v>
      </c>
      <c r="D1798" s="1">
        <v>1</v>
      </c>
      <c r="E1798" s="1">
        <v>499</v>
      </c>
      <c r="F1798" s="1">
        <v>0</v>
      </c>
      <c r="G1798" s="1">
        <f t="shared" si="84"/>
        <v>499</v>
      </c>
      <c r="H1798" s="1">
        <v>394</v>
      </c>
      <c r="I1798" s="1">
        <f t="shared" si="85"/>
        <v>105</v>
      </c>
      <c r="J1798" t="str">
        <f>IF(AND(COUNTIF(Products!A:A,C1798)=1,E1798=VLOOKUP(C1798,Products!A:G,6,FALSE),H1798=VLOOKUP(C1798,Products!A:G,7,FALSE)),"OK","ERROR")</f>
        <v>OK</v>
      </c>
      <c r="K1798" t="str">
        <f t="shared" si="86"/>
        <v>OK</v>
      </c>
    </row>
    <row r="1799" spans="1:11">
      <c r="A1799" s="1" t="s">
        <v>6111</v>
      </c>
      <c r="B1799" s="1" t="s">
        <v>3611</v>
      </c>
      <c r="C1799" s="1" t="s">
        <v>1778</v>
      </c>
      <c r="D1799" s="1">
        <v>2</v>
      </c>
      <c r="E1799" s="1">
        <v>499</v>
      </c>
      <c r="F1799" s="1">
        <v>199.6</v>
      </c>
      <c r="G1799" s="1">
        <f t="shared" si="84"/>
        <v>798.4</v>
      </c>
      <c r="H1799" s="1">
        <v>323</v>
      </c>
      <c r="I1799" s="1">
        <f t="shared" si="85"/>
        <v>152.39999999999998</v>
      </c>
      <c r="J1799" t="str">
        <f>IF(AND(COUNTIF(Products!A:A,C1799)=1,E1799=VLOOKUP(C1799,Products!A:G,6,FALSE),H1799=VLOOKUP(C1799,Products!A:G,7,FALSE)),"OK","ERROR")</f>
        <v>OK</v>
      </c>
      <c r="K1799" t="str">
        <f t="shared" si="86"/>
        <v>OK</v>
      </c>
    </row>
    <row r="1800" spans="1:11">
      <c r="A1800" s="1" t="s">
        <v>6112</v>
      </c>
      <c r="B1800" s="1" t="s">
        <v>3612</v>
      </c>
      <c r="C1800" s="1" t="s">
        <v>1670</v>
      </c>
      <c r="D1800" s="1">
        <v>2</v>
      </c>
      <c r="E1800" s="1">
        <v>599</v>
      </c>
      <c r="F1800" s="1">
        <v>119.8</v>
      </c>
      <c r="G1800" s="1">
        <f t="shared" si="84"/>
        <v>1078.2</v>
      </c>
      <c r="H1800" s="1">
        <v>426</v>
      </c>
      <c r="I1800" s="1">
        <f t="shared" si="85"/>
        <v>226.20000000000005</v>
      </c>
      <c r="J1800" t="str">
        <f>IF(AND(COUNTIF(Products!A:A,C1800)=1,E1800=VLOOKUP(C1800,Products!A:G,6,FALSE),H1800=VLOOKUP(C1800,Products!A:G,7,FALSE)),"OK","ERROR")</f>
        <v>OK</v>
      </c>
      <c r="K1800" t="str">
        <f t="shared" si="86"/>
        <v>OK</v>
      </c>
    </row>
    <row r="1801" spans="1:11">
      <c r="A1801" s="1" t="s">
        <v>6113</v>
      </c>
      <c r="B1801" s="1" t="s">
        <v>3613</v>
      </c>
      <c r="C1801" s="1" t="s">
        <v>1682</v>
      </c>
      <c r="D1801" s="1">
        <v>1</v>
      </c>
      <c r="E1801" s="1">
        <v>1599</v>
      </c>
      <c r="F1801" s="1">
        <v>239.85</v>
      </c>
      <c r="G1801" s="1">
        <f t="shared" si="84"/>
        <v>1359.15</v>
      </c>
      <c r="H1801" s="1">
        <v>1169</v>
      </c>
      <c r="I1801" s="1">
        <f t="shared" si="85"/>
        <v>190.15000000000009</v>
      </c>
      <c r="J1801" t="str">
        <f>IF(AND(COUNTIF(Products!A:A,C1801)=1,E1801=VLOOKUP(C1801,Products!A:G,6,FALSE),H1801=VLOOKUP(C1801,Products!A:G,7,FALSE)),"OK","ERROR")</f>
        <v>OK</v>
      </c>
      <c r="K1801" t="str">
        <f t="shared" si="86"/>
        <v>OK</v>
      </c>
    </row>
    <row r="1802" spans="1:11">
      <c r="A1802" s="1" t="s">
        <v>6114</v>
      </c>
      <c r="B1802" s="1" t="s">
        <v>3614</v>
      </c>
      <c r="C1802" s="1" t="s">
        <v>1797</v>
      </c>
      <c r="D1802" s="1">
        <v>2</v>
      </c>
      <c r="E1802" s="1">
        <v>399</v>
      </c>
      <c r="F1802" s="1">
        <v>79.8</v>
      </c>
      <c r="G1802" s="1">
        <f t="shared" si="84"/>
        <v>718.2</v>
      </c>
      <c r="H1802" s="1">
        <v>278</v>
      </c>
      <c r="I1802" s="1">
        <f t="shared" si="85"/>
        <v>162.20000000000005</v>
      </c>
      <c r="J1802" t="str">
        <f>IF(AND(COUNTIF(Products!A:A,C1802)=1,E1802=VLOOKUP(C1802,Products!A:G,6,FALSE),H1802=VLOOKUP(C1802,Products!A:G,7,FALSE)),"OK","ERROR")</f>
        <v>OK</v>
      </c>
      <c r="K1802" t="str">
        <f t="shared" si="86"/>
        <v>OK</v>
      </c>
    </row>
    <row r="1803" spans="1:11">
      <c r="A1803" s="1" t="s">
        <v>6115</v>
      </c>
      <c r="B1803" s="1" t="s">
        <v>3615</v>
      </c>
      <c r="C1803" s="1" t="s">
        <v>1768</v>
      </c>
      <c r="D1803" s="1">
        <v>4</v>
      </c>
      <c r="E1803" s="1">
        <v>399</v>
      </c>
      <c r="F1803" s="1">
        <v>0</v>
      </c>
      <c r="G1803" s="1">
        <f t="shared" si="84"/>
        <v>1596</v>
      </c>
      <c r="H1803" s="1">
        <v>322</v>
      </c>
      <c r="I1803" s="1">
        <f t="shared" si="85"/>
        <v>308</v>
      </c>
      <c r="J1803" t="str">
        <f>IF(AND(COUNTIF(Products!A:A,C1803)=1,E1803=VLOOKUP(C1803,Products!A:G,6,FALSE),H1803=VLOOKUP(C1803,Products!A:G,7,FALSE)),"OK","ERROR")</f>
        <v>OK</v>
      </c>
      <c r="K1803" t="str">
        <f t="shared" si="86"/>
        <v>OK</v>
      </c>
    </row>
    <row r="1804" spans="1:11">
      <c r="A1804" s="1" t="s">
        <v>6116</v>
      </c>
      <c r="B1804" s="1" t="s">
        <v>3616</v>
      </c>
      <c r="C1804" s="1" t="s">
        <v>1746</v>
      </c>
      <c r="D1804" s="1">
        <v>1</v>
      </c>
      <c r="E1804" s="1">
        <v>1999</v>
      </c>
      <c r="F1804" s="1">
        <v>199.9</v>
      </c>
      <c r="G1804" s="1">
        <f t="shared" si="84"/>
        <v>1799.1</v>
      </c>
      <c r="H1804" s="1">
        <v>1414</v>
      </c>
      <c r="I1804" s="1">
        <f t="shared" si="85"/>
        <v>385.09999999999991</v>
      </c>
      <c r="J1804" t="str">
        <f>IF(AND(COUNTIF(Products!A:A,C1804)=1,E1804=VLOOKUP(C1804,Products!A:G,6,FALSE),H1804=VLOOKUP(C1804,Products!A:G,7,FALSE)),"OK","ERROR")</f>
        <v>OK</v>
      </c>
      <c r="K1804" t="str">
        <f t="shared" si="86"/>
        <v>OK</v>
      </c>
    </row>
    <row r="1805" spans="1:11">
      <c r="A1805" s="1" t="s">
        <v>6117</v>
      </c>
      <c r="B1805" s="1" t="s">
        <v>3617</v>
      </c>
      <c r="C1805" s="1" t="s">
        <v>1681</v>
      </c>
      <c r="D1805" s="1">
        <v>2</v>
      </c>
      <c r="E1805" s="1">
        <v>799</v>
      </c>
      <c r="F1805" s="1">
        <v>79.900000000000006</v>
      </c>
      <c r="G1805" s="1">
        <f t="shared" si="84"/>
        <v>1518.1</v>
      </c>
      <c r="H1805" s="1">
        <v>645</v>
      </c>
      <c r="I1805" s="1">
        <f t="shared" si="85"/>
        <v>228.09999999999991</v>
      </c>
      <c r="J1805" t="str">
        <f>IF(AND(COUNTIF(Products!A:A,C1805)=1,E1805=VLOOKUP(C1805,Products!A:G,6,FALSE),H1805=VLOOKUP(C1805,Products!A:G,7,FALSE)),"OK","ERROR")</f>
        <v>OK</v>
      </c>
      <c r="K1805" t="str">
        <f t="shared" si="86"/>
        <v>OK</v>
      </c>
    </row>
    <row r="1806" spans="1:11">
      <c r="A1806" s="1" t="s">
        <v>6118</v>
      </c>
      <c r="B1806" s="1" t="s">
        <v>3618</v>
      </c>
      <c r="C1806" s="1" t="s">
        <v>1741</v>
      </c>
      <c r="D1806" s="1">
        <v>4</v>
      </c>
      <c r="E1806" s="1">
        <v>799</v>
      </c>
      <c r="F1806" s="1">
        <v>479.4</v>
      </c>
      <c r="G1806" s="1">
        <f t="shared" si="84"/>
        <v>2716.6</v>
      </c>
      <c r="H1806" s="1">
        <v>596</v>
      </c>
      <c r="I1806" s="1">
        <f t="shared" si="85"/>
        <v>332.59999999999991</v>
      </c>
      <c r="J1806" t="str">
        <f>IF(AND(COUNTIF(Products!A:A,C1806)=1,E1806=VLOOKUP(C1806,Products!A:G,6,FALSE),H1806=VLOOKUP(C1806,Products!A:G,7,FALSE)),"OK","ERROR")</f>
        <v>OK</v>
      </c>
      <c r="K1806" t="str">
        <f t="shared" si="86"/>
        <v>OK</v>
      </c>
    </row>
    <row r="1807" spans="1:11">
      <c r="A1807" s="1" t="s">
        <v>6119</v>
      </c>
      <c r="B1807" s="1" t="s">
        <v>3619</v>
      </c>
      <c r="C1807" s="1" t="s">
        <v>1777</v>
      </c>
      <c r="D1807" s="1">
        <v>4</v>
      </c>
      <c r="E1807" s="1">
        <v>3999</v>
      </c>
      <c r="F1807" s="1">
        <v>2399.4</v>
      </c>
      <c r="G1807" s="1">
        <f t="shared" si="84"/>
        <v>13596.6</v>
      </c>
      <c r="H1807" s="1">
        <v>2514</v>
      </c>
      <c r="I1807" s="1">
        <f t="shared" si="85"/>
        <v>3540.6000000000004</v>
      </c>
      <c r="J1807" t="str">
        <f>IF(AND(COUNTIF(Products!A:A,C1807)=1,E1807=VLOOKUP(C1807,Products!A:G,6,FALSE),H1807=VLOOKUP(C1807,Products!A:G,7,FALSE)),"OK","ERROR")</f>
        <v>OK</v>
      </c>
      <c r="K1807" t="str">
        <f t="shared" si="86"/>
        <v>OK</v>
      </c>
    </row>
    <row r="1808" spans="1:11">
      <c r="A1808" s="1" t="s">
        <v>6120</v>
      </c>
      <c r="B1808" s="1" t="s">
        <v>3620</v>
      </c>
      <c r="C1808" s="1" t="s">
        <v>1782</v>
      </c>
      <c r="D1808" s="1">
        <v>1</v>
      </c>
      <c r="E1808" s="1">
        <v>6999</v>
      </c>
      <c r="F1808" s="1">
        <v>349.95</v>
      </c>
      <c r="G1808" s="1">
        <f t="shared" si="84"/>
        <v>6649.05</v>
      </c>
      <c r="H1808" s="1">
        <v>4782</v>
      </c>
      <c r="I1808" s="1">
        <f t="shared" si="85"/>
        <v>1867.0500000000002</v>
      </c>
      <c r="J1808" t="str">
        <f>IF(AND(COUNTIF(Products!A:A,C1808)=1,E1808=VLOOKUP(C1808,Products!A:G,6,FALSE),H1808=VLOOKUP(C1808,Products!A:G,7,FALSE)),"OK","ERROR")</f>
        <v>OK</v>
      </c>
      <c r="K1808" t="str">
        <f t="shared" si="86"/>
        <v>OK</v>
      </c>
    </row>
    <row r="1809" spans="1:11">
      <c r="A1809" s="1" t="s">
        <v>6121</v>
      </c>
      <c r="B1809" s="1" t="s">
        <v>3621</v>
      </c>
      <c r="C1809" s="1" t="s">
        <v>1722</v>
      </c>
      <c r="D1809" s="1">
        <v>1</v>
      </c>
      <c r="E1809" s="1">
        <v>399</v>
      </c>
      <c r="F1809" s="1">
        <v>0</v>
      </c>
      <c r="G1809" s="1">
        <f t="shared" si="84"/>
        <v>399</v>
      </c>
      <c r="H1809" s="1">
        <v>315</v>
      </c>
      <c r="I1809" s="1">
        <f t="shared" si="85"/>
        <v>84</v>
      </c>
      <c r="J1809" t="str">
        <f>IF(AND(COUNTIF(Products!A:A,C1809)=1,E1809=VLOOKUP(C1809,Products!A:G,6,FALSE),H1809=VLOOKUP(C1809,Products!A:G,7,FALSE)),"OK","ERROR")</f>
        <v>OK</v>
      </c>
      <c r="K1809" t="str">
        <f t="shared" si="86"/>
        <v>OK</v>
      </c>
    </row>
    <row r="1810" spans="1:11">
      <c r="A1810" s="1" t="s">
        <v>6122</v>
      </c>
      <c r="B1810" s="1" t="s">
        <v>3622</v>
      </c>
      <c r="C1810" s="1" t="s">
        <v>1727</v>
      </c>
      <c r="D1810" s="1">
        <v>2</v>
      </c>
      <c r="E1810" s="1">
        <v>4999</v>
      </c>
      <c r="F1810" s="1">
        <v>499.9</v>
      </c>
      <c r="G1810" s="1">
        <f t="shared" si="84"/>
        <v>9498.1</v>
      </c>
      <c r="H1810" s="1">
        <v>3765</v>
      </c>
      <c r="I1810" s="1">
        <f t="shared" si="85"/>
        <v>1968.1000000000004</v>
      </c>
      <c r="J1810" t="str">
        <f>IF(AND(COUNTIF(Products!A:A,C1810)=1,E1810=VLOOKUP(C1810,Products!A:G,6,FALSE),H1810=VLOOKUP(C1810,Products!A:G,7,FALSE)),"OK","ERROR")</f>
        <v>OK</v>
      </c>
      <c r="K1810" t="str">
        <f t="shared" si="86"/>
        <v>OK</v>
      </c>
    </row>
    <row r="1811" spans="1:11">
      <c r="A1811" s="1" t="s">
        <v>6123</v>
      </c>
      <c r="B1811" s="1" t="s">
        <v>3623</v>
      </c>
      <c r="C1811" s="1" t="s">
        <v>1759</v>
      </c>
      <c r="D1811" s="1">
        <v>1</v>
      </c>
      <c r="E1811" s="1">
        <v>2499</v>
      </c>
      <c r="F1811" s="1">
        <v>124.95</v>
      </c>
      <c r="G1811" s="1">
        <f t="shared" si="84"/>
        <v>2374.0500000000002</v>
      </c>
      <c r="H1811" s="1">
        <v>1430</v>
      </c>
      <c r="I1811" s="1">
        <f t="shared" si="85"/>
        <v>944.05000000000018</v>
      </c>
      <c r="J1811" t="str">
        <f>IF(AND(COUNTIF(Products!A:A,C1811)=1,E1811=VLOOKUP(C1811,Products!A:G,6,FALSE),H1811=VLOOKUP(C1811,Products!A:G,7,FALSE)),"OK","ERROR")</f>
        <v>OK</v>
      </c>
      <c r="K1811" t="str">
        <f t="shared" si="86"/>
        <v>OK</v>
      </c>
    </row>
    <row r="1812" spans="1:11">
      <c r="A1812" s="1" t="s">
        <v>6124</v>
      </c>
      <c r="B1812" s="1" t="s">
        <v>3624</v>
      </c>
      <c r="C1812" s="1" t="s">
        <v>1719</v>
      </c>
      <c r="D1812" s="1">
        <v>3</v>
      </c>
      <c r="E1812" s="1">
        <v>399</v>
      </c>
      <c r="F1812" s="1">
        <v>179.55</v>
      </c>
      <c r="G1812" s="1">
        <f t="shared" si="84"/>
        <v>1017.45</v>
      </c>
      <c r="H1812" s="1">
        <v>248</v>
      </c>
      <c r="I1812" s="1">
        <f t="shared" si="85"/>
        <v>273.45000000000005</v>
      </c>
      <c r="J1812" t="str">
        <f>IF(AND(COUNTIF(Products!A:A,C1812)=1,E1812=VLOOKUP(C1812,Products!A:G,6,FALSE),H1812=VLOOKUP(C1812,Products!A:G,7,FALSE)),"OK","ERROR")</f>
        <v>OK</v>
      </c>
      <c r="K1812" t="str">
        <f t="shared" si="86"/>
        <v>OK</v>
      </c>
    </row>
    <row r="1813" spans="1:11">
      <c r="A1813" s="1" t="s">
        <v>6125</v>
      </c>
      <c r="B1813" s="1" t="s">
        <v>3625</v>
      </c>
      <c r="C1813" s="1" t="s">
        <v>1789</v>
      </c>
      <c r="D1813" s="1">
        <v>3</v>
      </c>
      <c r="E1813" s="1">
        <v>999</v>
      </c>
      <c r="F1813" s="1">
        <v>149.85</v>
      </c>
      <c r="G1813" s="1">
        <f t="shared" si="84"/>
        <v>2847.15</v>
      </c>
      <c r="H1813" s="1">
        <v>727</v>
      </c>
      <c r="I1813" s="1">
        <f t="shared" si="85"/>
        <v>666.15000000000009</v>
      </c>
      <c r="J1813" t="str">
        <f>IF(AND(COUNTIF(Products!A:A,C1813)=1,E1813=VLOOKUP(C1813,Products!A:G,6,FALSE),H1813=VLOOKUP(C1813,Products!A:G,7,FALSE)),"OK","ERROR")</f>
        <v>OK</v>
      </c>
      <c r="K1813" t="str">
        <f t="shared" si="86"/>
        <v>OK</v>
      </c>
    </row>
    <row r="1814" spans="1:11">
      <c r="A1814" s="1" t="s">
        <v>6126</v>
      </c>
      <c r="B1814" s="1" t="s">
        <v>3626</v>
      </c>
      <c r="C1814" s="1" t="s">
        <v>1686</v>
      </c>
      <c r="D1814" s="1">
        <v>1</v>
      </c>
      <c r="E1814" s="1">
        <v>1299</v>
      </c>
      <c r="F1814" s="1">
        <v>194.85</v>
      </c>
      <c r="G1814" s="1">
        <f t="shared" si="84"/>
        <v>1104.1500000000001</v>
      </c>
      <c r="H1814" s="1">
        <v>881</v>
      </c>
      <c r="I1814" s="1">
        <f t="shared" si="85"/>
        <v>223.15000000000009</v>
      </c>
      <c r="J1814" t="str">
        <f>IF(AND(COUNTIF(Products!A:A,C1814)=1,E1814=VLOOKUP(C1814,Products!A:G,6,FALSE),H1814=VLOOKUP(C1814,Products!A:G,7,FALSE)),"OK","ERROR")</f>
        <v>OK</v>
      </c>
      <c r="K1814" t="str">
        <f t="shared" si="86"/>
        <v>OK</v>
      </c>
    </row>
    <row r="1815" spans="1:11">
      <c r="A1815" s="1" t="s">
        <v>6127</v>
      </c>
      <c r="B1815" s="1" t="s">
        <v>3627</v>
      </c>
      <c r="C1815" s="1" t="s">
        <v>1735</v>
      </c>
      <c r="D1815" s="1">
        <v>2</v>
      </c>
      <c r="E1815" s="1">
        <v>3999</v>
      </c>
      <c r="F1815" s="1">
        <v>0</v>
      </c>
      <c r="G1815" s="1">
        <f t="shared" si="84"/>
        <v>7998</v>
      </c>
      <c r="H1815" s="1">
        <v>2895</v>
      </c>
      <c r="I1815" s="1">
        <f t="shared" si="85"/>
        <v>2208</v>
      </c>
      <c r="J1815" t="str">
        <f>IF(AND(COUNTIF(Products!A:A,C1815)=1,E1815=VLOOKUP(C1815,Products!A:G,6,FALSE),H1815=VLOOKUP(C1815,Products!A:G,7,FALSE)),"OK","ERROR")</f>
        <v>OK</v>
      </c>
      <c r="K1815" t="str">
        <f t="shared" si="86"/>
        <v>OK</v>
      </c>
    </row>
    <row r="1816" spans="1:11">
      <c r="A1816" s="1" t="s">
        <v>6128</v>
      </c>
      <c r="B1816" s="1" t="s">
        <v>3628</v>
      </c>
      <c r="C1816" s="1" t="s">
        <v>1763</v>
      </c>
      <c r="D1816" s="1">
        <v>3</v>
      </c>
      <c r="E1816" s="1">
        <v>999</v>
      </c>
      <c r="F1816" s="1">
        <v>0</v>
      </c>
      <c r="G1816" s="1">
        <f t="shared" si="84"/>
        <v>2997</v>
      </c>
      <c r="H1816" s="1">
        <v>636</v>
      </c>
      <c r="I1816" s="1">
        <f t="shared" si="85"/>
        <v>1089</v>
      </c>
      <c r="J1816" t="str">
        <f>IF(AND(COUNTIF(Products!A:A,C1816)=1,E1816=VLOOKUP(C1816,Products!A:G,6,FALSE),H1816=VLOOKUP(C1816,Products!A:G,7,FALSE)),"OK","ERROR")</f>
        <v>OK</v>
      </c>
      <c r="K1816" t="str">
        <f t="shared" si="86"/>
        <v>OK</v>
      </c>
    </row>
    <row r="1817" spans="1:11">
      <c r="A1817" s="1" t="s">
        <v>6129</v>
      </c>
      <c r="B1817" s="1" t="s">
        <v>3629</v>
      </c>
      <c r="C1817" s="1" t="s">
        <v>1797</v>
      </c>
      <c r="D1817" s="1">
        <v>1</v>
      </c>
      <c r="E1817" s="1">
        <v>399</v>
      </c>
      <c r="F1817" s="1">
        <v>0</v>
      </c>
      <c r="G1817" s="1">
        <f t="shared" si="84"/>
        <v>399</v>
      </c>
      <c r="H1817" s="1">
        <v>278</v>
      </c>
      <c r="I1817" s="1">
        <f t="shared" si="85"/>
        <v>121</v>
      </c>
      <c r="J1817" t="str">
        <f>IF(AND(COUNTIF(Products!A:A,C1817)=1,E1817=VLOOKUP(C1817,Products!A:G,6,FALSE),H1817=VLOOKUP(C1817,Products!A:G,7,FALSE)),"OK","ERROR")</f>
        <v>OK</v>
      </c>
      <c r="K1817" t="str">
        <f t="shared" si="86"/>
        <v>OK</v>
      </c>
    </row>
    <row r="1818" spans="1:11">
      <c r="A1818" s="1" t="s">
        <v>6130</v>
      </c>
      <c r="B1818" s="1" t="s">
        <v>3630</v>
      </c>
      <c r="C1818" s="1" t="s">
        <v>1732</v>
      </c>
      <c r="D1818" s="1">
        <v>4</v>
      </c>
      <c r="E1818" s="1">
        <v>1599</v>
      </c>
      <c r="F1818" s="1">
        <v>1279.2</v>
      </c>
      <c r="G1818" s="1">
        <f t="shared" si="84"/>
        <v>5116.8</v>
      </c>
      <c r="H1818" s="1">
        <v>1138</v>
      </c>
      <c r="I1818" s="1">
        <f t="shared" si="85"/>
        <v>564.80000000000018</v>
      </c>
      <c r="J1818" t="str">
        <f>IF(AND(COUNTIF(Products!A:A,C1818)=1,E1818=VLOOKUP(C1818,Products!A:G,6,FALSE),H1818=VLOOKUP(C1818,Products!A:G,7,FALSE)),"OK","ERROR")</f>
        <v>OK</v>
      </c>
      <c r="K1818" t="str">
        <f t="shared" si="86"/>
        <v>OK</v>
      </c>
    </row>
    <row r="1819" spans="1:11">
      <c r="A1819" s="1" t="s">
        <v>6131</v>
      </c>
      <c r="B1819" s="1" t="s">
        <v>3631</v>
      </c>
      <c r="C1819" s="1" t="s">
        <v>1706</v>
      </c>
      <c r="D1819" s="1">
        <v>1</v>
      </c>
      <c r="E1819" s="1">
        <v>799</v>
      </c>
      <c r="F1819" s="1">
        <v>0</v>
      </c>
      <c r="G1819" s="1">
        <f t="shared" si="84"/>
        <v>799</v>
      </c>
      <c r="H1819" s="1">
        <v>526</v>
      </c>
      <c r="I1819" s="1">
        <f t="shared" si="85"/>
        <v>273</v>
      </c>
      <c r="J1819" t="str">
        <f>IF(AND(COUNTIF(Products!A:A,C1819)=1,E1819=VLOOKUP(C1819,Products!A:G,6,FALSE),H1819=VLOOKUP(C1819,Products!A:G,7,FALSE)),"OK","ERROR")</f>
        <v>OK</v>
      </c>
      <c r="K1819" t="str">
        <f t="shared" si="86"/>
        <v>OK</v>
      </c>
    </row>
    <row r="1820" spans="1:11">
      <c r="A1820" s="1" t="s">
        <v>6132</v>
      </c>
      <c r="B1820" s="1" t="s">
        <v>3632</v>
      </c>
      <c r="C1820" s="1" t="s">
        <v>1742</v>
      </c>
      <c r="D1820" s="1">
        <v>2</v>
      </c>
      <c r="E1820" s="1">
        <v>299</v>
      </c>
      <c r="F1820" s="1">
        <v>89.7</v>
      </c>
      <c r="G1820" s="1">
        <f t="shared" si="84"/>
        <v>508.3</v>
      </c>
      <c r="H1820" s="1">
        <v>188</v>
      </c>
      <c r="I1820" s="1">
        <f t="shared" si="85"/>
        <v>132.30000000000001</v>
      </c>
      <c r="J1820" t="str">
        <f>IF(AND(COUNTIF(Products!A:A,C1820)=1,E1820=VLOOKUP(C1820,Products!A:G,6,FALSE),H1820=VLOOKUP(C1820,Products!A:G,7,FALSE)),"OK","ERROR")</f>
        <v>OK</v>
      </c>
      <c r="K1820" t="str">
        <f t="shared" si="86"/>
        <v>OK</v>
      </c>
    </row>
    <row r="1821" spans="1:11">
      <c r="A1821" s="1" t="s">
        <v>6133</v>
      </c>
      <c r="B1821" s="1" t="s">
        <v>3633</v>
      </c>
      <c r="C1821" s="1" t="s">
        <v>1699</v>
      </c>
      <c r="D1821" s="1">
        <v>1</v>
      </c>
      <c r="E1821" s="1">
        <v>999</v>
      </c>
      <c r="F1821" s="1">
        <v>99.9</v>
      </c>
      <c r="G1821" s="1">
        <f t="shared" si="84"/>
        <v>899.1</v>
      </c>
      <c r="H1821" s="1">
        <v>693</v>
      </c>
      <c r="I1821" s="1">
        <f t="shared" si="85"/>
        <v>206.10000000000002</v>
      </c>
      <c r="J1821" t="str">
        <f>IF(AND(COUNTIF(Products!A:A,C1821)=1,E1821=VLOOKUP(C1821,Products!A:G,6,FALSE),H1821=VLOOKUP(C1821,Products!A:G,7,FALSE)),"OK","ERROR")</f>
        <v>OK</v>
      </c>
      <c r="K1821" t="str">
        <f t="shared" si="86"/>
        <v>OK</v>
      </c>
    </row>
    <row r="1822" spans="1:11">
      <c r="A1822" s="1" t="s">
        <v>6134</v>
      </c>
      <c r="B1822" s="1" t="s">
        <v>3634</v>
      </c>
      <c r="C1822" s="1" t="s">
        <v>1741</v>
      </c>
      <c r="D1822" s="1">
        <v>3</v>
      </c>
      <c r="E1822" s="1">
        <v>799</v>
      </c>
      <c r="F1822" s="1">
        <v>119.85</v>
      </c>
      <c r="G1822" s="1">
        <f t="shared" si="84"/>
        <v>2277.15</v>
      </c>
      <c r="H1822" s="1">
        <v>596</v>
      </c>
      <c r="I1822" s="1">
        <f t="shared" si="85"/>
        <v>489.15000000000009</v>
      </c>
      <c r="J1822" t="str">
        <f>IF(AND(COUNTIF(Products!A:A,C1822)=1,E1822=VLOOKUP(C1822,Products!A:G,6,FALSE),H1822=VLOOKUP(C1822,Products!A:G,7,FALSE)),"OK","ERROR")</f>
        <v>OK</v>
      </c>
      <c r="K1822" t="str">
        <f t="shared" si="86"/>
        <v>OK</v>
      </c>
    </row>
    <row r="1823" spans="1:11">
      <c r="A1823" s="1" t="s">
        <v>6135</v>
      </c>
      <c r="B1823" s="1" t="s">
        <v>3635</v>
      </c>
      <c r="C1823" s="1" t="s">
        <v>1673</v>
      </c>
      <c r="D1823" s="1">
        <v>3</v>
      </c>
      <c r="E1823" s="1">
        <v>399</v>
      </c>
      <c r="F1823" s="1">
        <v>179.55</v>
      </c>
      <c r="G1823" s="1">
        <f t="shared" si="84"/>
        <v>1017.45</v>
      </c>
      <c r="H1823" s="1">
        <v>221</v>
      </c>
      <c r="I1823" s="1">
        <f t="shared" si="85"/>
        <v>354.45000000000005</v>
      </c>
      <c r="J1823" t="str">
        <f>IF(AND(COUNTIF(Products!A:A,C1823)=1,E1823=VLOOKUP(C1823,Products!A:G,6,FALSE),H1823=VLOOKUP(C1823,Products!A:G,7,FALSE)),"OK","ERROR")</f>
        <v>OK</v>
      </c>
      <c r="K1823" t="str">
        <f t="shared" si="86"/>
        <v>OK</v>
      </c>
    </row>
    <row r="1824" spans="1:11">
      <c r="A1824" s="1" t="s">
        <v>6136</v>
      </c>
      <c r="B1824" s="1" t="s">
        <v>3636</v>
      </c>
      <c r="C1824" s="1" t="s">
        <v>1773</v>
      </c>
      <c r="D1824" s="1">
        <v>1</v>
      </c>
      <c r="E1824" s="1">
        <v>6999</v>
      </c>
      <c r="F1824" s="1">
        <v>349.95</v>
      </c>
      <c r="G1824" s="1">
        <f t="shared" si="84"/>
        <v>6649.05</v>
      </c>
      <c r="H1824" s="1">
        <v>4949</v>
      </c>
      <c r="I1824" s="1">
        <f t="shared" si="85"/>
        <v>1700.0500000000002</v>
      </c>
      <c r="J1824" t="str">
        <f>IF(AND(COUNTIF(Products!A:A,C1824)=1,E1824=VLOOKUP(C1824,Products!A:G,6,FALSE),H1824=VLOOKUP(C1824,Products!A:G,7,FALSE)),"OK","ERROR")</f>
        <v>OK</v>
      </c>
      <c r="K1824" t="str">
        <f t="shared" si="86"/>
        <v>OK</v>
      </c>
    </row>
    <row r="1825" spans="1:11">
      <c r="A1825" s="1" t="s">
        <v>6137</v>
      </c>
      <c r="B1825" s="1" t="s">
        <v>3637</v>
      </c>
      <c r="C1825" s="1" t="s">
        <v>1742</v>
      </c>
      <c r="D1825" s="1">
        <v>2</v>
      </c>
      <c r="E1825" s="1">
        <v>299</v>
      </c>
      <c r="F1825" s="1">
        <v>0</v>
      </c>
      <c r="G1825" s="1">
        <f t="shared" si="84"/>
        <v>598</v>
      </c>
      <c r="H1825" s="1">
        <v>188</v>
      </c>
      <c r="I1825" s="1">
        <f t="shared" si="85"/>
        <v>222</v>
      </c>
      <c r="J1825" t="str">
        <f>IF(AND(COUNTIF(Products!A:A,C1825)=1,E1825=VLOOKUP(C1825,Products!A:G,6,FALSE),H1825=VLOOKUP(C1825,Products!A:G,7,FALSE)),"OK","ERROR")</f>
        <v>OK</v>
      </c>
      <c r="K1825" t="str">
        <f t="shared" si="86"/>
        <v>OK</v>
      </c>
    </row>
    <row r="1826" spans="1:11">
      <c r="A1826" s="1" t="s">
        <v>6138</v>
      </c>
      <c r="B1826" s="1" t="s">
        <v>3638</v>
      </c>
      <c r="C1826" s="1" t="s">
        <v>1759</v>
      </c>
      <c r="D1826" s="1">
        <v>2</v>
      </c>
      <c r="E1826" s="1">
        <v>2499</v>
      </c>
      <c r="F1826" s="1">
        <v>0</v>
      </c>
      <c r="G1826" s="1">
        <f t="shared" si="84"/>
        <v>4998</v>
      </c>
      <c r="H1826" s="1">
        <v>1430</v>
      </c>
      <c r="I1826" s="1">
        <f t="shared" si="85"/>
        <v>2138</v>
      </c>
      <c r="J1826" t="str">
        <f>IF(AND(COUNTIF(Products!A:A,C1826)=1,E1826=VLOOKUP(C1826,Products!A:G,6,FALSE),H1826=VLOOKUP(C1826,Products!A:G,7,FALSE)),"OK","ERROR")</f>
        <v>OK</v>
      </c>
      <c r="K1826" t="str">
        <f t="shared" si="86"/>
        <v>OK</v>
      </c>
    </row>
    <row r="1827" spans="1:11">
      <c r="A1827" s="1" t="s">
        <v>6139</v>
      </c>
      <c r="B1827" s="1" t="s">
        <v>3639</v>
      </c>
      <c r="C1827" s="1" t="s">
        <v>1794</v>
      </c>
      <c r="D1827" s="1">
        <v>2</v>
      </c>
      <c r="E1827" s="1">
        <v>299</v>
      </c>
      <c r="F1827" s="1">
        <v>0</v>
      </c>
      <c r="G1827" s="1">
        <f t="shared" si="84"/>
        <v>598</v>
      </c>
      <c r="H1827" s="1">
        <v>168</v>
      </c>
      <c r="I1827" s="1">
        <f t="shared" si="85"/>
        <v>262</v>
      </c>
      <c r="J1827" t="str">
        <f>IF(AND(COUNTIF(Products!A:A,C1827)=1,E1827=VLOOKUP(C1827,Products!A:G,6,FALSE),H1827=VLOOKUP(C1827,Products!A:G,7,FALSE)),"OK","ERROR")</f>
        <v>OK</v>
      </c>
      <c r="K1827" t="str">
        <f t="shared" si="86"/>
        <v>OK</v>
      </c>
    </row>
    <row r="1828" spans="1:11">
      <c r="A1828" s="1" t="s">
        <v>6140</v>
      </c>
      <c r="B1828" s="1" t="s">
        <v>3640</v>
      </c>
      <c r="C1828" s="1" t="s">
        <v>1705</v>
      </c>
      <c r="D1828" s="1">
        <v>2</v>
      </c>
      <c r="E1828" s="1">
        <v>299</v>
      </c>
      <c r="F1828" s="1">
        <v>29.9</v>
      </c>
      <c r="G1828" s="1">
        <f t="shared" si="84"/>
        <v>568.1</v>
      </c>
      <c r="H1828" s="1">
        <v>206</v>
      </c>
      <c r="I1828" s="1">
        <f t="shared" si="85"/>
        <v>156.10000000000002</v>
      </c>
      <c r="J1828" t="str">
        <f>IF(AND(COUNTIF(Products!A:A,C1828)=1,E1828=VLOOKUP(C1828,Products!A:G,6,FALSE),H1828=VLOOKUP(C1828,Products!A:G,7,FALSE)),"OK","ERROR")</f>
        <v>OK</v>
      </c>
      <c r="K1828" t="str">
        <f t="shared" si="86"/>
        <v>OK</v>
      </c>
    </row>
    <row r="1829" spans="1:11">
      <c r="A1829" s="1" t="s">
        <v>6141</v>
      </c>
      <c r="B1829" s="1" t="s">
        <v>3641</v>
      </c>
      <c r="C1829" s="1" t="s">
        <v>1766</v>
      </c>
      <c r="D1829" s="1">
        <v>3</v>
      </c>
      <c r="E1829" s="1">
        <v>2999</v>
      </c>
      <c r="F1829" s="1">
        <v>0</v>
      </c>
      <c r="G1829" s="1">
        <f t="shared" si="84"/>
        <v>8997</v>
      </c>
      <c r="H1829" s="1">
        <v>1870</v>
      </c>
      <c r="I1829" s="1">
        <f t="shared" si="85"/>
        <v>3387</v>
      </c>
      <c r="J1829" t="str">
        <f>IF(AND(COUNTIF(Products!A:A,C1829)=1,E1829=VLOOKUP(C1829,Products!A:G,6,FALSE),H1829=VLOOKUP(C1829,Products!A:G,7,FALSE)),"OK","ERROR")</f>
        <v>OK</v>
      </c>
      <c r="K1829" t="str">
        <f t="shared" si="86"/>
        <v>OK</v>
      </c>
    </row>
    <row r="1830" spans="1:11">
      <c r="A1830" s="1" t="s">
        <v>6142</v>
      </c>
      <c r="B1830" s="1" t="s">
        <v>3642</v>
      </c>
      <c r="C1830" s="1" t="s">
        <v>1767</v>
      </c>
      <c r="D1830" s="1">
        <v>1</v>
      </c>
      <c r="E1830" s="1">
        <v>1999</v>
      </c>
      <c r="F1830" s="1">
        <v>299.85000000000002</v>
      </c>
      <c r="G1830" s="1">
        <f t="shared" si="84"/>
        <v>1699.15</v>
      </c>
      <c r="H1830" s="1">
        <v>1338</v>
      </c>
      <c r="I1830" s="1">
        <f t="shared" si="85"/>
        <v>361.15000000000009</v>
      </c>
      <c r="J1830" t="str">
        <f>IF(AND(COUNTIF(Products!A:A,C1830)=1,E1830=VLOOKUP(C1830,Products!A:G,6,FALSE),H1830=VLOOKUP(C1830,Products!A:G,7,FALSE)),"OK","ERROR")</f>
        <v>OK</v>
      </c>
      <c r="K1830" t="str">
        <f t="shared" si="86"/>
        <v>OK</v>
      </c>
    </row>
    <row r="1831" spans="1:11">
      <c r="A1831" s="1" t="s">
        <v>6143</v>
      </c>
      <c r="B1831" s="1" t="s">
        <v>3643</v>
      </c>
      <c r="C1831" s="1" t="s">
        <v>1700</v>
      </c>
      <c r="D1831" s="1">
        <v>1</v>
      </c>
      <c r="E1831" s="1">
        <v>8999</v>
      </c>
      <c r="F1831" s="1">
        <v>0</v>
      </c>
      <c r="G1831" s="1">
        <f t="shared" si="84"/>
        <v>8999</v>
      </c>
      <c r="H1831" s="1">
        <v>6419</v>
      </c>
      <c r="I1831" s="1">
        <f t="shared" si="85"/>
        <v>2580</v>
      </c>
      <c r="J1831" t="str">
        <f>IF(AND(COUNTIF(Products!A:A,C1831)=1,E1831=VLOOKUP(C1831,Products!A:G,6,FALSE),H1831=VLOOKUP(C1831,Products!A:G,7,FALSE)),"OK","ERROR")</f>
        <v>OK</v>
      </c>
      <c r="K1831" t="str">
        <f t="shared" si="86"/>
        <v>OK</v>
      </c>
    </row>
    <row r="1832" spans="1:11">
      <c r="A1832" s="1" t="s">
        <v>6144</v>
      </c>
      <c r="B1832" s="1" t="s">
        <v>3644</v>
      </c>
      <c r="C1832" s="1" t="s">
        <v>1746</v>
      </c>
      <c r="D1832" s="1">
        <v>1</v>
      </c>
      <c r="E1832" s="1">
        <v>1999</v>
      </c>
      <c r="F1832" s="1">
        <v>199.9</v>
      </c>
      <c r="G1832" s="1">
        <f t="shared" si="84"/>
        <v>1799.1</v>
      </c>
      <c r="H1832" s="1">
        <v>1414</v>
      </c>
      <c r="I1832" s="1">
        <f t="shared" si="85"/>
        <v>385.09999999999991</v>
      </c>
      <c r="J1832" t="str">
        <f>IF(AND(COUNTIF(Products!A:A,C1832)=1,E1832=VLOOKUP(C1832,Products!A:G,6,FALSE),H1832=VLOOKUP(C1832,Products!A:G,7,FALSE)),"OK","ERROR")</f>
        <v>OK</v>
      </c>
      <c r="K1832" t="str">
        <f t="shared" si="86"/>
        <v>OK</v>
      </c>
    </row>
    <row r="1833" spans="1:11">
      <c r="A1833" s="1" t="s">
        <v>6145</v>
      </c>
      <c r="B1833" s="1" t="s">
        <v>3645</v>
      </c>
      <c r="C1833" s="1" t="s">
        <v>1680</v>
      </c>
      <c r="D1833" s="1">
        <v>3</v>
      </c>
      <c r="E1833" s="1">
        <v>2499</v>
      </c>
      <c r="F1833" s="1">
        <v>1874.25</v>
      </c>
      <c r="G1833" s="1">
        <f t="shared" si="84"/>
        <v>5622.75</v>
      </c>
      <c r="H1833" s="1">
        <v>2030</v>
      </c>
      <c r="I1833" s="1">
        <f t="shared" si="85"/>
        <v>-467.25</v>
      </c>
      <c r="J1833" t="str">
        <f>IF(AND(COUNTIF(Products!A:A,C1833)=1,E1833=VLOOKUP(C1833,Products!A:G,6,FALSE),H1833=VLOOKUP(C1833,Products!A:G,7,FALSE)),"OK","ERROR")</f>
        <v>OK</v>
      </c>
      <c r="K1833" t="str">
        <f t="shared" si="86"/>
        <v>OK</v>
      </c>
    </row>
    <row r="1834" spans="1:11">
      <c r="A1834" s="1" t="s">
        <v>6146</v>
      </c>
      <c r="B1834" s="1" t="s">
        <v>3646</v>
      </c>
      <c r="C1834" s="1" t="s">
        <v>1745</v>
      </c>
      <c r="D1834" s="1">
        <v>2</v>
      </c>
      <c r="E1834" s="1">
        <v>599</v>
      </c>
      <c r="F1834" s="1">
        <v>179.7</v>
      </c>
      <c r="G1834" s="1">
        <f t="shared" si="84"/>
        <v>1018.3</v>
      </c>
      <c r="H1834" s="1">
        <v>464</v>
      </c>
      <c r="I1834" s="1">
        <f t="shared" si="85"/>
        <v>90.299999999999955</v>
      </c>
      <c r="J1834" t="str">
        <f>IF(AND(COUNTIF(Products!A:A,C1834)=1,E1834=VLOOKUP(C1834,Products!A:G,6,FALSE),H1834=VLOOKUP(C1834,Products!A:G,7,FALSE)),"OK","ERROR")</f>
        <v>OK</v>
      </c>
      <c r="K1834" t="str">
        <f t="shared" si="86"/>
        <v>OK</v>
      </c>
    </row>
    <row r="1835" spans="1:11">
      <c r="A1835" s="1" t="s">
        <v>6147</v>
      </c>
      <c r="B1835" s="1" t="s">
        <v>3647</v>
      </c>
      <c r="C1835" s="1" t="s">
        <v>1728</v>
      </c>
      <c r="D1835" s="1">
        <v>1</v>
      </c>
      <c r="E1835" s="1">
        <v>4999</v>
      </c>
      <c r="F1835" s="1">
        <v>0</v>
      </c>
      <c r="G1835" s="1">
        <f t="shared" si="84"/>
        <v>4999</v>
      </c>
      <c r="H1835" s="1">
        <v>3040</v>
      </c>
      <c r="I1835" s="1">
        <f t="shared" si="85"/>
        <v>1959</v>
      </c>
      <c r="J1835" t="str">
        <f>IF(AND(COUNTIF(Products!A:A,C1835)=1,E1835=VLOOKUP(C1835,Products!A:G,6,FALSE),H1835=VLOOKUP(C1835,Products!A:G,7,FALSE)),"OK","ERROR")</f>
        <v>OK</v>
      </c>
      <c r="K1835" t="str">
        <f t="shared" si="86"/>
        <v>OK</v>
      </c>
    </row>
    <row r="1836" spans="1:11">
      <c r="A1836" s="1" t="s">
        <v>6148</v>
      </c>
      <c r="B1836" s="1" t="s">
        <v>3648</v>
      </c>
      <c r="C1836" s="1" t="s">
        <v>1778</v>
      </c>
      <c r="D1836" s="1">
        <v>2</v>
      </c>
      <c r="E1836" s="1">
        <v>499</v>
      </c>
      <c r="F1836" s="1">
        <v>0</v>
      </c>
      <c r="G1836" s="1">
        <f t="shared" si="84"/>
        <v>998</v>
      </c>
      <c r="H1836" s="1">
        <v>323</v>
      </c>
      <c r="I1836" s="1">
        <f t="shared" si="85"/>
        <v>352</v>
      </c>
      <c r="J1836" t="str">
        <f>IF(AND(COUNTIF(Products!A:A,C1836)=1,E1836=VLOOKUP(C1836,Products!A:G,6,FALSE),H1836=VLOOKUP(C1836,Products!A:G,7,FALSE)),"OK","ERROR")</f>
        <v>OK</v>
      </c>
      <c r="K1836" t="str">
        <f t="shared" si="86"/>
        <v>OK</v>
      </c>
    </row>
    <row r="1837" spans="1:11">
      <c r="A1837" s="1" t="s">
        <v>6149</v>
      </c>
      <c r="B1837" s="1" t="s">
        <v>3649</v>
      </c>
      <c r="C1837" s="1" t="s">
        <v>1792</v>
      </c>
      <c r="D1837" s="1">
        <v>2</v>
      </c>
      <c r="E1837" s="1">
        <v>399</v>
      </c>
      <c r="F1837" s="1">
        <v>159.6</v>
      </c>
      <c r="G1837" s="1">
        <f t="shared" si="84"/>
        <v>638.4</v>
      </c>
      <c r="H1837" s="1">
        <v>244</v>
      </c>
      <c r="I1837" s="1">
        <f t="shared" si="85"/>
        <v>150.39999999999998</v>
      </c>
      <c r="J1837" t="str">
        <f>IF(AND(COUNTIF(Products!A:A,C1837)=1,E1837=VLOOKUP(C1837,Products!A:G,6,FALSE),H1837=VLOOKUP(C1837,Products!A:G,7,FALSE)),"OK","ERROR")</f>
        <v>OK</v>
      </c>
      <c r="K1837" t="str">
        <f t="shared" si="86"/>
        <v>OK</v>
      </c>
    </row>
    <row r="1838" spans="1:11">
      <c r="A1838" s="1" t="s">
        <v>6150</v>
      </c>
      <c r="B1838" s="1" t="s">
        <v>3650</v>
      </c>
      <c r="C1838" s="1" t="s">
        <v>1696</v>
      </c>
      <c r="D1838" s="1">
        <v>3</v>
      </c>
      <c r="E1838" s="1">
        <v>799</v>
      </c>
      <c r="F1838" s="1">
        <v>479.4</v>
      </c>
      <c r="G1838" s="1">
        <f t="shared" si="84"/>
        <v>1917.6</v>
      </c>
      <c r="H1838" s="1">
        <v>613</v>
      </c>
      <c r="I1838" s="1">
        <f t="shared" si="85"/>
        <v>78.599999999999909</v>
      </c>
      <c r="J1838" t="str">
        <f>IF(AND(COUNTIF(Products!A:A,C1838)=1,E1838=VLOOKUP(C1838,Products!A:G,6,FALSE),H1838=VLOOKUP(C1838,Products!A:G,7,FALSE)),"OK","ERROR")</f>
        <v>OK</v>
      </c>
      <c r="K1838" t="str">
        <f t="shared" si="86"/>
        <v>OK</v>
      </c>
    </row>
    <row r="1839" spans="1:11">
      <c r="A1839" s="1" t="s">
        <v>6151</v>
      </c>
      <c r="B1839" s="1" t="s">
        <v>3651</v>
      </c>
      <c r="C1839" s="1" t="s">
        <v>1782</v>
      </c>
      <c r="D1839" s="1">
        <v>3</v>
      </c>
      <c r="E1839" s="1">
        <v>6999</v>
      </c>
      <c r="F1839" s="1">
        <v>3149.55</v>
      </c>
      <c r="G1839" s="1">
        <f t="shared" si="84"/>
        <v>17847.45</v>
      </c>
      <c r="H1839" s="1">
        <v>4782</v>
      </c>
      <c r="I1839" s="1">
        <f t="shared" si="85"/>
        <v>3501.4500000000007</v>
      </c>
      <c r="J1839" t="str">
        <f>IF(AND(COUNTIF(Products!A:A,C1839)=1,E1839=VLOOKUP(C1839,Products!A:G,6,FALSE),H1839=VLOOKUP(C1839,Products!A:G,7,FALSE)),"OK","ERROR")</f>
        <v>OK</v>
      </c>
      <c r="K1839" t="str">
        <f t="shared" si="86"/>
        <v>OK</v>
      </c>
    </row>
    <row r="1840" spans="1:11">
      <c r="A1840" s="1" t="s">
        <v>6152</v>
      </c>
      <c r="B1840" s="1" t="s">
        <v>3652</v>
      </c>
      <c r="C1840" s="1" t="s">
        <v>1748</v>
      </c>
      <c r="D1840" s="1">
        <v>3</v>
      </c>
      <c r="E1840" s="1">
        <v>299</v>
      </c>
      <c r="F1840" s="1">
        <v>0</v>
      </c>
      <c r="G1840" s="1">
        <f t="shared" si="84"/>
        <v>897</v>
      </c>
      <c r="H1840" s="1">
        <v>170</v>
      </c>
      <c r="I1840" s="1">
        <f t="shared" si="85"/>
        <v>387</v>
      </c>
      <c r="J1840" t="str">
        <f>IF(AND(COUNTIF(Products!A:A,C1840)=1,E1840=VLOOKUP(C1840,Products!A:G,6,FALSE),H1840=VLOOKUP(C1840,Products!A:G,7,FALSE)),"OK","ERROR")</f>
        <v>OK</v>
      </c>
      <c r="K1840" t="str">
        <f t="shared" si="86"/>
        <v>OK</v>
      </c>
    </row>
    <row r="1841" spans="1:11">
      <c r="A1841" s="1" t="s">
        <v>6153</v>
      </c>
      <c r="B1841" s="1" t="s">
        <v>3653</v>
      </c>
      <c r="C1841" s="1" t="s">
        <v>1732</v>
      </c>
      <c r="D1841" s="1">
        <v>1</v>
      </c>
      <c r="E1841" s="1">
        <v>1599</v>
      </c>
      <c r="F1841" s="1">
        <v>79.95</v>
      </c>
      <c r="G1841" s="1">
        <f t="shared" si="84"/>
        <v>1519.05</v>
      </c>
      <c r="H1841" s="1">
        <v>1138</v>
      </c>
      <c r="I1841" s="1">
        <f t="shared" si="85"/>
        <v>381.04999999999995</v>
      </c>
      <c r="J1841" t="str">
        <f>IF(AND(COUNTIF(Products!A:A,C1841)=1,E1841=VLOOKUP(C1841,Products!A:G,6,FALSE),H1841=VLOOKUP(C1841,Products!A:G,7,FALSE)),"OK","ERROR")</f>
        <v>OK</v>
      </c>
      <c r="K1841" t="str">
        <f t="shared" si="86"/>
        <v>OK</v>
      </c>
    </row>
    <row r="1842" spans="1:11">
      <c r="A1842" s="1" t="s">
        <v>6154</v>
      </c>
      <c r="B1842" s="1" t="s">
        <v>3654</v>
      </c>
      <c r="C1842" s="1" t="s">
        <v>1788</v>
      </c>
      <c r="D1842" s="1">
        <v>1</v>
      </c>
      <c r="E1842" s="1">
        <v>3999</v>
      </c>
      <c r="F1842" s="1">
        <v>0</v>
      </c>
      <c r="G1842" s="1">
        <f t="shared" si="84"/>
        <v>3999</v>
      </c>
      <c r="H1842" s="1">
        <v>3076</v>
      </c>
      <c r="I1842" s="1">
        <f t="shared" si="85"/>
        <v>923</v>
      </c>
      <c r="J1842" t="str">
        <f>IF(AND(COUNTIF(Products!A:A,C1842)=1,E1842=VLOOKUP(C1842,Products!A:G,6,FALSE),H1842=VLOOKUP(C1842,Products!A:G,7,FALSE)),"OK","ERROR")</f>
        <v>OK</v>
      </c>
      <c r="K1842" t="str">
        <f t="shared" si="86"/>
        <v>OK</v>
      </c>
    </row>
    <row r="1843" spans="1:11">
      <c r="A1843" s="1" t="s">
        <v>6155</v>
      </c>
      <c r="B1843" s="1" t="s">
        <v>3655</v>
      </c>
      <c r="C1843" s="1" t="s">
        <v>1705</v>
      </c>
      <c r="D1843" s="1">
        <v>4</v>
      </c>
      <c r="E1843" s="1">
        <v>299</v>
      </c>
      <c r="F1843" s="1">
        <v>0</v>
      </c>
      <c r="G1843" s="1">
        <f t="shared" si="84"/>
        <v>1196</v>
      </c>
      <c r="H1843" s="1">
        <v>206</v>
      </c>
      <c r="I1843" s="1">
        <f t="shared" si="85"/>
        <v>372</v>
      </c>
      <c r="J1843" t="str">
        <f>IF(AND(COUNTIF(Products!A:A,C1843)=1,E1843=VLOOKUP(C1843,Products!A:G,6,FALSE),H1843=VLOOKUP(C1843,Products!A:G,7,FALSE)),"OK","ERROR")</f>
        <v>OK</v>
      </c>
      <c r="K1843" t="str">
        <f t="shared" si="86"/>
        <v>OK</v>
      </c>
    </row>
    <row r="1844" spans="1:11">
      <c r="A1844" s="1" t="s">
        <v>6156</v>
      </c>
      <c r="B1844" s="1" t="s">
        <v>3656</v>
      </c>
      <c r="C1844" s="1" t="s">
        <v>1693</v>
      </c>
      <c r="D1844" s="1">
        <v>1</v>
      </c>
      <c r="E1844" s="1">
        <v>499</v>
      </c>
      <c r="F1844" s="1">
        <v>74.849999999999994</v>
      </c>
      <c r="G1844" s="1">
        <f t="shared" si="84"/>
        <v>424.15</v>
      </c>
      <c r="H1844" s="1">
        <v>391</v>
      </c>
      <c r="I1844" s="1">
        <f t="shared" si="85"/>
        <v>33.149999999999977</v>
      </c>
      <c r="J1844" t="str">
        <f>IF(AND(COUNTIF(Products!A:A,C1844)=1,E1844=VLOOKUP(C1844,Products!A:G,6,FALSE),H1844=VLOOKUP(C1844,Products!A:G,7,FALSE)),"OK","ERROR")</f>
        <v>OK</v>
      </c>
      <c r="K1844" t="str">
        <f t="shared" si="86"/>
        <v>OK</v>
      </c>
    </row>
    <row r="1845" spans="1:11">
      <c r="A1845" s="1" t="s">
        <v>6157</v>
      </c>
      <c r="B1845" s="1" t="s">
        <v>3657</v>
      </c>
      <c r="C1845" s="1" t="s">
        <v>1685</v>
      </c>
      <c r="D1845" s="1">
        <v>1</v>
      </c>
      <c r="E1845" s="1">
        <v>2499</v>
      </c>
      <c r="F1845" s="1">
        <v>124.95</v>
      </c>
      <c r="G1845" s="1">
        <f t="shared" si="84"/>
        <v>2374.0500000000002</v>
      </c>
      <c r="H1845" s="1">
        <v>1599</v>
      </c>
      <c r="I1845" s="1">
        <f t="shared" si="85"/>
        <v>775.05000000000018</v>
      </c>
      <c r="J1845" t="str">
        <f>IF(AND(COUNTIF(Products!A:A,C1845)=1,E1845=VLOOKUP(C1845,Products!A:G,6,FALSE),H1845=VLOOKUP(C1845,Products!A:G,7,FALSE)),"OK","ERROR")</f>
        <v>OK</v>
      </c>
      <c r="K1845" t="str">
        <f t="shared" si="86"/>
        <v>OK</v>
      </c>
    </row>
    <row r="1846" spans="1:11">
      <c r="A1846" s="1" t="s">
        <v>6158</v>
      </c>
      <c r="B1846" s="1" t="s">
        <v>3658</v>
      </c>
      <c r="C1846" s="1" t="s">
        <v>1668</v>
      </c>
      <c r="D1846" s="1">
        <v>4</v>
      </c>
      <c r="E1846" s="1">
        <v>8999</v>
      </c>
      <c r="F1846" s="1">
        <v>1799.8</v>
      </c>
      <c r="G1846" s="1">
        <f t="shared" si="84"/>
        <v>34196.199999999997</v>
      </c>
      <c r="H1846" s="1">
        <v>5059</v>
      </c>
      <c r="I1846" s="1">
        <f t="shared" si="85"/>
        <v>13960.199999999997</v>
      </c>
      <c r="J1846" t="str">
        <f>IF(AND(COUNTIF(Products!A:A,C1846)=1,E1846=VLOOKUP(C1846,Products!A:G,6,FALSE),H1846=VLOOKUP(C1846,Products!A:G,7,FALSE)),"OK","ERROR")</f>
        <v>OK</v>
      </c>
      <c r="K1846" t="str">
        <f t="shared" si="86"/>
        <v>OK</v>
      </c>
    </row>
    <row r="1847" spans="1:11">
      <c r="A1847" s="1" t="s">
        <v>6159</v>
      </c>
      <c r="B1847" s="1" t="s">
        <v>3659</v>
      </c>
      <c r="C1847" s="1" t="s">
        <v>1764</v>
      </c>
      <c r="D1847" s="1">
        <v>2</v>
      </c>
      <c r="E1847" s="1">
        <v>499</v>
      </c>
      <c r="F1847" s="1">
        <v>0</v>
      </c>
      <c r="G1847" s="1">
        <f t="shared" si="84"/>
        <v>998</v>
      </c>
      <c r="H1847" s="1">
        <v>334</v>
      </c>
      <c r="I1847" s="1">
        <f t="shared" si="85"/>
        <v>330</v>
      </c>
      <c r="J1847" t="str">
        <f>IF(AND(COUNTIF(Products!A:A,C1847)=1,E1847=VLOOKUP(C1847,Products!A:G,6,FALSE),H1847=VLOOKUP(C1847,Products!A:G,7,FALSE)),"OK","ERROR")</f>
        <v>OK</v>
      </c>
      <c r="K1847" t="str">
        <f t="shared" si="86"/>
        <v>OK</v>
      </c>
    </row>
    <row r="1848" spans="1:11">
      <c r="A1848" s="1" t="s">
        <v>6160</v>
      </c>
      <c r="B1848" s="1" t="s">
        <v>3660</v>
      </c>
      <c r="C1848" s="1" t="s">
        <v>1797</v>
      </c>
      <c r="D1848" s="1">
        <v>1</v>
      </c>
      <c r="E1848" s="1">
        <v>399</v>
      </c>
      <c r="F1848" s="1">
        <v>0</v>
      </c>
      <c r="G1848" s="1">
        <f t="shared" si="84"/>
        <v>399</v>
      </c>
      <c r="H1848" s="1">
        <v>278</v>
      </c>
      <c r="I1848" s="1">
        <f t="shared" si="85"/>
        <v>121</v>
      </c>
      <c r="J1848" t="str">
        <f>IF(AND(COUNTIF(Products!A:A,C1848)=1,E1848=VLOOKUP(C1848,Products!A:G,6,FALSE),H1848=VLOOKUP(C1848,Products!A:G,7,FALSE)),"OK","ERROR")</f>
        <v>OK</v>
      </c>
      <c r="K1848" t="str">
        <f t="shared" si="86"/>
        <v>OK</v>
      </c>
    </row>
    <row r="1849" spans="1:11">
      <c r="A1849" s="1" t="s">
        <v>6161</v>
      </c>
      <c r="B1849" s="1" t="s">
        <v>3661</v>
      </c>
      <c r="C1849" s="1" t="s">
        <v>1693</v>
      </c>
      <c r="D1849" s="1">
        <v>1</v>
      </c>
      <c r="E1849" s="1">
        <v>499</v>
      </c>
      <c r="F1849" s="1">
        <v>74.849999999999994</v>
      </c>
      <c r="G1849" s="1">
        <f t="shared" si="84"/>
        <v>424.15</v>
      </c>
      <c r="H1849" s="1">
        <v>391</v>
      </c>
      <c r="I1849" s="1">
        <f t="shared" si="85"/>
        <v>33.149999999999977</v>
      </c>
      <c r="J1849" t="str">
        <f>IF(AND(COUNTIF(Products!A:A,C1849)=1,E1849=VLOOKUP(C1849,Products!A:G,6,FALSE),H1849=VLOOKUP(C1849,Products!A:G,7,FALSE)),"OK","ERROR")</f>
        <v>OK</v>
      </c>
      <c r="K1849" t="str">
        <f t="shared" si="86"/>
        <v>OK</v>
      </c>
    </row>
    <row r="1850" spans="1:11">
      <c r="A1850" s="1" t="s">
        <v>6162</v>
      </c>
      <c r="B1850" s="1" t="s">
        <v>3662</v>
      </c>
      <c r="C1850" s="1" t="s">
        <v>1794</v>
      </c>
      <c r="D1850" s="1">
        <v>3</v>
      </c>
      <c r="E1850" s="1">
        <v>299</v>
      </c>
      <c r="F1850" s="1">
        <v>44.85</v>
      </c>
      <c r="G1850" s="1">
        <f t="shared" si="84"/>
        <v>852.15</v>
      </c>
      <c r="H1850" s="1">
        <v>168</v>
      </c>
      <c r="I1850" s="1">
        <f t="shared" si="85"/>
        <v>348.15</v>
      </c>
      <c r="J1850" t="str">
        <f>IF(AND(COUNTIF(Products!A:A,C1850)=1,E1850=VLOOKUP(C1850,Products!A:G,6,FALSE),H1850=VLOOKUP(C1850,Products!A:G,7,FALSE)),"OK","ERROR")</f>
        <v>OK</v>
      </c>
      <c r="K1850" t="str">
        <f t="shared" si="86"/>
        <v>OK</v>
      </c>
    </row>
    <row r="1851" spans="1:11">
      <c r="A1851" s="1" t="s">
        <v>6163</v>
      </c>
      <c r="B1851" s="1" t="s">
        <v>3663</v>
      </c>
      <c r="C1851" s="1" t="s">
        <v>1768</v>
      </c>
      <c r="D1851" s="1">
        <v>1</v>
      </c>
      <c r="E1851" s="1">
        <v>399</v>
      </c>
      <c r="F1851" s="1">
        <v>19.95</v>
      </c>
      <c r="G1851" s="1">
        <f t="shared" si="84"/>
        <v>379.05</v>
      </c>
      <c r="H1851" s="1">
        <v>322</v>
      </c>
      <c r="I1851" s="1">
        <f t="shared" si="85"/>
        <v>57.050000000000011</v>
      </c>
      <c r="J1851" t="str">
        <f>IF(AND(COUNTIF(Products!A:A,C1851)=1,E1851=VLOOKUP(C1851,Products!A:G,6,FALSE),H1851=VLOOKUP(C1851,Products!A:G,7,FALSE)),"OK","ERROR")</f>
        <v>OK</v>
      </c>
      <c r="K1851" t="str">
        <f t="shared" si="86"/>
        <v>OK</v>
      </c>
    </row>
    <row r="1852" spans="1:11">
      <c r="A1852" s="1" t="s">
        <v>6164</v>
      </c>
      <c r="B1852" s="1" t="s">
        <v>3664</v>
      </c>
      <c r="C1852" s="1" t="s">
        <v>1670</v>
      </c>
      <c r="D1852" s="1">
        <v>2</v>
      </c>
      <c r="E1852" s="1">
        <v>599</v>
      </c>
      <c r="F1852" s="1">
        <v>0</v>
      </c>
      <c r="G1852" s="1">
        <f t="shared" si="84"/>
        <v>1198</v>
      </c>
      <c r="H1852" s="1">
        <v>426</v>
      </c>
      <c r="I1852" s="1">
        <f t="shared" si="85"/>
        <v>346</v>
      </c>
      <c r="J1852" t="str">
        <f>IF(AND(COUNTIF(Products!A:A,C1852)=1,E1852=VLOOKUP(C1852,Products!A:G,6,FALSE),H1852=VLOOKUP(C1852,Products!A:G,7,FALSE)),"OK","ERROR")</f>
        <v>OK</v>
      </c>
      <c r="K1852" t="str">
        <f t="shared" si="86"/>
        <v>OK</v>
      </c>
    </row>
    <row r="1853" spans="1:11">
      <c r="A1853" s="1" t="s">
        <v>6165</v>
      </c>
      <c r="B1853" s="1" t="s">
        <v>3665</v>
      </c>
      <c r="C1853" s="1" t="s">
        <v>1790</v>
      </c>
      <c r="D1853" s="1">
        <v>1</v>
      </c>
      <c r="E1853" s="1">
        <v>999</v>
      </c>
      <c r="F1853" s="1">
        <v>99.9</v>
      </c>
      <c r="G1853" s="1">
        <f t="shared" si="84"/>
        <v>899.1</v>
      </c>
      <c r="H1853" s="1">
        <v>629</v>
      </c>
      <c r="I1853" s="1">
        <f t="shared" si="85"/>
        <v>270.10000000000002</v>
      </c>
      <c r="J1853" t="str">
        <f>IF(AND(COUNTIF(Products!A:A,C1853)=1,E1853=VLOOKUP(C1853,Products!A:G,6,FALSE),H1853=VLOOKUP(C1853,Products!A:G,7,FALSE)),"OK","ERROR")</f>
        <v>OK</v>
      </c>
      <c r="K1853" t="str">
        <f t="shared" si="86"/>
        <v>OK</v>
      </c>
    </row>
    <row r="1854" spans="1:11">
      <c r="A1854" s="1" t="s">
        <v>6166</v>
      </c>
      <c r="B1854" s="1" t="s">
        <v>3666</v>
      </c>
      <c r="C1854" s="1" t="s">
        <v>1702</v>
      </c>
      <c r="D1854" s="1">
        <v>1</v>
      </c>
      <c r="E1854" s="1">
        <v>4999</v>
      </c>
      <c r="F1854" s="1">
        <v>499.9</v>
      </c>
      <c r="G1854" s="1">
        <f t="shared" si="84"/>
        <v>4499.1000000000004</v>
      </c>
      <c r="H1854" s="1">
        <v>3572</v>
      </c>
      <c r="I1854" s="1">
        <f t="shared" si="85"/>
        <v>927.10000000000036</v>
      </c>
      <c r="J1854" t="str">
        <f>IF(AND(COUNTIF(Products!A:A,C1854)=1,E1854=VLOOKUP(C1854,Products!A:G,6,FALSE),H1854=VLOOKUP(C1854,Products!A:G,7,FALSE)),"OK","ERROR")</f>
        <v>OK</v>
      </c>
      <c r="K1854" t="str">
        <f t="shared" si="86"/>
        <v>OK</v>
      </c>
    </row>
    <row r="1855" spans="1:11">
      <c r="A1855" s="1" t="s">
        <v>6167</v>
      </c>
      <c r="B1855" s="1" t="s">
        <v>3667</v>
      </c>
      <c r="C1855" s="1" t="s">
        <v>1670</v>
      </c>
      <c r="D1855" s="1">
        <v>4</v>
      </c>
      <c r="E1855" s="1">
        <v>599</v>
      </c>
      <c r="F1855" s="1">
        <v>359.4</v>
      </c>
      <c r="G1855" s="1">
        <f t="shared" si="84"/>
        <v>2036.6</v>
      </c>
      <c r="H1855" s="1">
        <v>426</v>
      </c>
      <c r="I1855" s="1">
        <f t="shared" si="85"/>
        <v>332.59999999999991</v>
      </c>
      <c r="J1855" t="str">
        <f>IF(AND(COUNTIF(Products!A:A,C1855)=1,E1855=VLOOKUP(C1855,Products!A:G,6,FALSE),H1855=VLOOKUP(C1855,Products!A:G,7,FALSE)),"OK","ERROR")</f>
        <v>OK</v>
      </c>
      <c r="K1855" t="str">
        <f t="shared" si="86"/>
        <v>OK</v>
      </c>
    </row>
    <row r="1856" spans="1:11">
      <c r="A1856" s="1" t="s">
        <v>6168</v>
      </c>
      <c r="B1856" s="1" t="s">
        <v>3668</v>
      </c>
      <c r="C1856" s="1" t="s">
        <v>1790</v>
      </c>
      <c r="D1856" s="1">
        <v>2</v>
      </c>
      <c r="E1856" s="1">
        <v>999</v>
      </c>
      <c r="F1856" s="1">
        <v>199.8</v>
      </c>
      <c r="G1856" s="1">
        <f t="shared" si="84"/>
        <v>1798.2</v>
      </c>
      <c r="H1856" s="1">
        <v>629</v>
      </c>
      <c r="I1856" s="1">
        <f t="shared" si="85"/>
        <v>540.20000000000005</v>
      </c>
      <c r="J1856" t="str">
        <f>IF(AND(COUNTIF(Products!A:A,C1856)=1,E1856=VLOOKUP(C1856,Products!A:G,6,FALSE),H1856=VLOOKUP(C1856,Products!A:G,7,FALSE)),"OK","ERROR")</f>
        <v>OK</v>
      </c>
      <c r="K1856" t="str">
        <f t="shared" si="86"/>
        <v>OK</v>
      </c>
    </row>
    <row r="1857" spans="1:11">
      <c r="A1857" s="1" t="s">
        <v>6169</v>
      </c>
      <c r="B1857" s="1" t="s">
        <v>3669</v>
      </c>
      <c r="C1857" s="1" t="s">
        <v>1710</v>
      </c>
      <c r="D1857" s="1">
        <v>1</v>
      </c>
      <c r="E1857" s="1">
        <v>3999</v>
      </c>
      <c r="F1857" s="1">
        <v>0</v>
      </c>
      <c r="G1857" s="1">
        <f t="shared" si="84"/>
        <v>3999</v>
      </c>
      <c r="H1857" s="1">
        <v>3007</v>
      </c>
      <c r="I1857" s="1">
        <f t="shared" si="85"/>
        <v>992</v>
      </c>
      <c r="J1857" t="str">
        <f>IF(AND(COUNTIF(Products!A:A,C1857)=1,E1857=VLOOKUP(C1857,Products!A:G,6,FALSE),H1857=VLOOKUP(C1857,Products!A:G,7,FALSE)),"OK","ERROR")</f>
        <v>OK</v>
      </c>
      <c r="K1857" t="str">
        <f t="shared" si="86"/>
        <v>OK</v>
      </c>
    </row>
    <row r="1858" spans="1:11">
      <c r="A1858" s="1" t="s">
        <v>6170</v>
      </c>
      <c r="B1858" s="1" t="s">
        <v>3670</v>
      </c>
      <c r="C1858" s="1" t="s">
        <v>1761</v>
      </c>
      <c r="D1858" s="1">
        <v>1</v>
      </c>
      <c r="E1858" s="1">
        <v>499</v>
      </c>
      <c r="F1858" s="1">
        <v>99.8</v>
      </c>
      <c r="G1858" s="1">
        <f t="shared" si="84"/>
        <v>399.2</v>
      </c>
      <c r="H1858" s="1">
        <v>394</v>
      </c>
      <c r="I1858" s="1">
        <f t="shared" si="85"/>
        <v>5.1999999999999886</v>
      </c>
      <c r="J1858" t="str">
        <f>IF(AND(COUNTIF(Products!A:A,C1858)=1,E1858=VLOOKUP(C1858,Products!A:G,6,FALSE),H1858=VLOOKUP(C1858,Products!A:G,7,FALSE)),"OK","ERROR")</f>
        <v>OK</v>
      </c>
      <c r="K1858" t="str">
        <f t="shared" si="86"/>
        <v>OK</v>
      </c>
    </row>
    <row r="1859" spans="1:11">
      <c r="A1859" s="1" t="s">
        <v>6171</v>
      </c>
      <c r="B1859" s="1" t="s">
        <v>3671</v>
      </c>
      <c r="C1859" s="1" t="s">
        <v>1771</v>
      </c>
      <c r="D1859" s="1">
        <v>3</v>
      </c>
      <c r="E1859" s="1">
        <v>399</v>
      </c>
      <c r="F1859" s="1">
        <v>239.4</v>
      </c>
      <c r="G1859" s="1">
        <f t="shared" ref="G1859:G1922" si="87">IFERROR(D1859*E1859-F1859,0)</f>
        <v>957.6</v>
      </c>
      <c r="H1859" s="1">
        <v>257</v>
      </c>
      <c r="I1859" s="1">
        <f t="shared" ref="I1859:I1922" si="88">G1859-(D1859*H1859)</f>
        <v>186.60000000000002</v>
      </c>
      <c r="J1859" t="str">
        <f>IF(AND(COUNTIF(Products!A:A,C1859)=1,E1859=VLOOKUP(C1859,Products!A:G,6,FALSE),H1859=VLOOKUP(C1859,Products!A:G,7,FALSE)),"OK","ERROR")</f>
        <v>OK</v>
      </c>
      <c r="K1859" t="str">
        <f t="shared" ref="K1859:K1922" si="89">IF(I1859=G1859-(D1859*H1859),"OK","ERROR")</f>
        <v>OK</v>
      </c>
    </row>
    <row r="1860" spans="1:11">
      <c r="A1860" s="1" t="s">
        <v>6172</v>
      </c>
      <c r="B1860" s="1" t="s">
        <v>3672</v>
      </c>
      <c r="C1860" s="1" t="s">
        <v>1730</v>
      </c>
      <c r="D1860" s="1">
        <v>3</v>
      </c>
      <c r="E1860" s="1">
        <v>1999</v>
      </c>
      <c r="F1860" s="1">
        <v>0</v>
      </c>
      <c r="G1860" s="1">
        <f t="shared" si="87"/>
        <v>5997</v>
      </c>
      <c r="H1860" s="1">
        <v>1398</v>
      </c>
      <c r="I1860" s="1">
        <f t="shared" si="88"/>
        <v>1803</v>
      </c>
      <c r="J1860" t="str">
        <f>IF(AND(COUNTIF(Products!A:A,C1860)=1,E1860=VLOOKUP(C1860,Products!A:G,6,FALSE),H1860=VLOOKUP(C1860,Products!A:G,7,FALSE)),"OK","ERROR")</f>
        <v>OK</v>
      </c>
      <c r="K1860" t="str">
        <f t="shared" si="89"/>
        <v>OK</v>
      </c>
    </row>
    <row r="1861" spans="1:11">
      <c r="A1861" s="1" t="s">
        <v>6173</v>
      </c>
      <c r="B1861" s="1" t="s">
        <v>3673</v>
      </c>
      <c r="C1861" s="1" t="s">
        <v>1782</v>
      </c>
      <c r="D1861" s="1">
        <v>2</v>
      </c>
      <c r="E1861" s="1">
        <v>6999</v>
      </c>
      <c r="F1861" s="1">
        <v>1399.8</v>
      </c>
      <c r="G1861" s="1">
        <f t="shared" si="87"/>
        <v>12598.2</v>
      </c>
      <c r="H1861" s="1">
        <v>4782</v>
      </c>
      <c r="I1861" s="1">
        <f t="shared" si="88"/>
        <v>3034.2000000000007</v>
      </c>
      <c r="J1861" t="str">
        <f>IF(AND(COUNTIF(Products!A:A,C1861)=1,E1861=VLOOKUP(C1861,Products!A:G,6,FALSE),H1861=VLOOKUP(C1861,Products!A:G,7,FALSE)),"OK","ERROR")</f>
        <v>OK</v>
      </c>
      <c r="K1861" t="str">
        <f t="shared" si="89"/>
        <v>OK</v>
      </c>
    </row>
    <row r="1862" spans="1:11">
      <c r="A1862" s="1" t="s">
        <v>6174</v>
      </c>
      <c r="B1862" s="1" t="s">
        <v>3674</v>
      </c>
      <c r="C1862" s="1" t="s">
        <v>1764</v>
      </c>
      <c r="D1862" s="1">
        <v>1</v>
      </c>
      <c r="E1862" s="1">
        <v>499</v>
      </c>
      <c r="F1862" s="1">
        <v>124.75</v>
      </c>
      <c r="G1862" s="1">
        <f t="shared" si="87"/>
        <v>374.25</v>
      </c>
      <c r="H1862" s="1">
        <v>334</v>
      </c>
      <c r="I1862" s="1">
        <f t="shared" si="88"/>
        <v>40.25</v>
      </c>
      <c r="J1862" t="str">
        <f>IF(AND(COUNTIF(Products!A:A,C1862)=1,E1862=VLOOKUP(C1862,Products!A:G,6,FALSE),H1862=VLOOKUP(C1862,Products!A:G,7,FALSE)),"OK","ERROR")</f>
        <v>OK</v>
      </c>
      <c r="K1862" t="str">
        <f t="shared" si="89"/>
        <v>OK</v>
      </c>
    </row>
    <row r="1863" spans="1:11">
      <c r="A1863" s="1" t="s">
        <v>6175</v>
      </c>
      <c r="B1863" s="1" t="s">
        <v>3675</v>
      </c>
      <c r="C1863" s="1" t="s">
        <v>1712</v>
      </c>
      <c r="D1863" s="1">
        <v>1</v>
      </c>
      <c r="E1863" s="1">
        <v>399</v>
      </c>
      <c r="F1863" s="1">
        <v>0</v>
      </c>
      <c r="G1863" s="1">
        <f t="shared" si="87"/>
        <v>399</v>
      </c>
      <c r="H1863" s="1">
        <v>321</v>
      </c>
      <c r="I1863" s="1">
        <f t="shared" si="88"/>
        <v>78</v>
      </c>
      <c r="J1863" t="str">
        <f>IF(AND(COUNTIF(Products!A:A,C1863)=1,E1863=VLOOKUP(C1863,Products!A:G,6,FALSE),H1863=VLOOKUP(C1863,Products!A:G,7,FALSE)),"OK","ERROR")</f>
        <v>OK</v>
      </c>
      <c r="K1863" t="str">
        <f t="shared" si="89"/>
        <v>OK</v>
      </c>
    </row>
    <row r="1864" spans="1:11">
      <c r="A1864" s="1" t="s">
        <v>6176</v>
      </c>
      <c r="B1864" s="1" t="s">
        <v>3676</v>
      </c>
      <c r="C1864" s="1" t="s">
        <v>1788</v>
      </c>
      <c r="D1864" s="1">
        <v>2</v>
      </c>
      <c r="E1864" s="1">
        <v>3999</v>
      </c>
      <c r="F1864" s="1">
        <v>799.8</v>
      </c>
      <c r="G1864" s="1">
        <f t="shared" si="87"/>
        <v>7198.2</v>
      </c>
      <c r="H1864" s="1">
        <v>3076</v>
      </c>
      <c r="I1864" s="1">
        <f t="shared" si="88"/>
        <v>1046.1999999999998</v>
      </c>
      <c r="J1864" t="str">
        <f>IF(AND(COUNTIF(Products!A:A,C1864)=1,E1864=VLOOKUP(C1864,Products!A:G,6,FALSE),H1864=VLOOKUP(C1864,Products!A:G,7,FALSE)),"OK","ERROR")</f>
        <v>OK</v>
      </c>
      <c r="K1864" t="str">
        <f t="shared" si="89"/>
        <v>OK</v>
      </c>
    </row>
    <row r="1865" spans="1:11">
      <c r="A1865" s="1" t="s">
        <v>6177</v>
      </c>
      <c r="B1865" s="1" t="s">
        <v>3677</v>
      </c>
      <c r="C1865" s="1" t="s">
        <v>1664</v>
      </c>
      <c r="D1865" s="1">
        <v>2</v>
      </c>
      <c r="E1865" s="1">
        <v>999</v>
      </c>
      <c r="F1865" s="1">
        <v>99.9</v>
      </c>
      <c r="G1865" s="1">
        <f t="shared" si="87"/>
        <v>1898.1</v>
      </c>
      <c r="H1865" s="1">
        <v>590</v>
      </c>
      <c r="I1865" s="1">
        <f t="shared" si="88"/>
        <v>718.09999999999991</v>
      </c>
      <c r="J1865" t="str">
        <f>IF(AND(COUNTIF(Products!A:A,C1865)=1,E1865=VLOOKUP(C1865,Products!A:G,6,FALSE),H1865=VLOOKUP(C1865,Products!A:G,7,FALSE)),"OK","ERROR")</f>
        <v>OK</v>
      </c>
      <c r="K1865" t="str">
        <f t="shared" si="89"/>
        <v>OK</v>
      </c>
    </row>
    <row r="1866" spans="1:11">
      <c r="A1866" s="1" t="s">
        <v>6178</v>
      </c>
      <c r="B1866" s="1" t="s">
        <v>3678</v>
      </c>
      <c r="C1866" s="1" t="s">
        <v>1795</v>
      </c>
      <c r="D1866" s="1">
        <v>2</v>
      </c>
      <c r="E1866" s="1">
        <v>499</v>
      </c>
      <c r="F1866" s="1">
        <v>99.8</v>
      </c>
      <c r="G1866" s="1">
        <f t="shared" si="87"/>
        <v>898.2</v>
      </c>
      <c r="H1866" s="1">
        <v>324</v>
      </c>
      <c r="I1866" s="1">
        <f t="shared" si="88"/>
        <v>250.20000000000005</v>
      </c>
      <c r="J1866" t="str">
        <f>IF(AND(COUNTIF(Products!A:A,C1866)=1,E1866=VLOOKUP(C1866,Products!A:G,6,FALSE),H1866=VLOOKUP(C1866,Products!A:G,7,FALSE)),"OK","ERROR")</f>
        <v>OK</v>
      </c>
      <c r="K1866" t="str">
        <f t="shared" si="89"/>
        <v>OK</v>
      </c>
    </row>
    <row r="1867" spans="1:11">
      <c r="A1867" s="1" t="s">
        <v>6179</v>
      </c>
      <c r="B1867" s="1" t="s">
        <v>3679</v>
      </c>
      <c r="C1867" s="1" t="s">
        <v>1685</v>
      </c>
      <c r="D1867" s="1">
        <v>4</v>
      </c>
      <c r="E1867" s="1">
        <v>2499</v>
      </c>
      <c r="F1867" s="1">
        <v>999.6</v>
      </c>
      <c r="G1867" s="1">
        <f t="shared" si="87"/>
        <v>8996.4</v>
      </c>
      <c r="H1867" s="1">
        <v>1599</v>
      </c>
      <c r="I1867" s="1">
        <f t="shared" si="88"/>
        <v>2600.3999999999996</v>
      </c>
      <c r="J1867" t="str">
        <f>IF(AND(COUNTIF(Products!A:A,C1867)=1,E1867=VLOOKUP(C1867,Products!A:G,6,FALSE),H1867=VLOOKUP(C1867,Products!A:G,7,FALSE)),"OK","ERROR")</f>
        <v>OK</v>
      </c>
      <c r="K1867" t="str">
        <f t="shared" si="89"/>
        <v>OK</v>
      </c>
    </row>
    <row r="1868" spans="1:11">
      <c r="A1868" s="1" t="s">
        <v>6180</v>
      </c>
      <c r="B1868" s="1" t="s">
        <v>3680</v>
      </c>
      <c r="C1868" s="1" t="s">
        <v>1737</v>
      </c>
      <c r="D1868" s="1">
        <v>1</v>
      </c>
      <c r="E1868" s="1">
        <v>499</v>
      </c>
      <c r="F1868" s="1">
        <v>49.9</v>
      </c>
      <c r="G1868" s="1">
        <f t="shared" si="87"/>
        <v>449.1</v>
      </c>
      <c r="H1868" s="1">
        <v>320</v>
      </c>
      <c r="I1868" s="1">
        <f t="shared" si="88"/>
        <v>129.10000000000002</v>
      </c>
      <c r="J1868" t="str">
        <f>IF(AND(COUNTIF(Products!A:A,C1868)=1,E1868=VLOOKUP(C1868,Products!A:G,6,FALSE),H1868=VLOOKUP(C1868,Products!A:G,7,FALSE)),"OK","ERROR")</f>
        <v>OK</v>
      </c>
      <c r="K1868" t="str">
        <f t="shared" si="89"/>
        <v>OK</v>
      </c>
    </row>
    <row r="1869" spans="1:11">
      <c r="A1869" s="1" t="s">
        <v>6181</v>
      </c>
      <c r="B1869" s="1" t="s">
        <v>3681</v>
      </c>
      <c r="C1869" s="1" t="s">
        <v>1674</v>
      </c>
      <c r="D1869" s="1">
        <v>1</v>
      </c>
      <c r="E1869" s="1">
        <v>599</v>
      </c>
      <c r="F1869" s="1">
        <v>0</v>
      </c>
      <c r="G1869" s="1">
        <f t="shared" si="87"/>
        <v>599</v>
      </c>
      <c r="H1869" s="1">
        <v>470</v>
      </c>
      <c r="I1869" s="1">
        <f t="shared" si="88"/>
        <v>129</v>
      </c>
      <c r="J1869" t="str">
        <f>IF(AND(COUNTIF(Products!A:A,C1869)=1,E1869=VLOOKUP(C1869,Products!A:G,6,FALSE),H1869=VLOOKUP(C1869,Products!A:G,7,FALSE)),"OK","ERROR")</f>
        <v>OK</v>
      </c>
      <c r="K1869" t="str">
        <f t="shared" si="89"/>
        <v>OK</v>
      </c>
    </row>
    <row r="1870" spans="1:11">
      <c r="A1870" s="1" t="s">
        <v>6182</v>
      </c>
      <c r="B1870" s="1" t="s">
        <v>3682</v>
      </c>
      <c r="C1870" s="1" t="s">
        <v>1716</v>
      </c>
      <c r="D1870" s="1">
        <v>1</v>
      </c>
      <c r="E1870" s="1">
        <v>2999</v>
      </c>
      <c r="F1870" s="1">
        <v>149.94999999999999</v>
      </c>
      <c r="G1870" s="1">
        <f t="shared" si="87"/>
        <v>2849.05</v>
      </c>
      <c r="H1870" s="1">
        <v>2406</v>
      </c>
      <c r="I1870" s="1">
        <f t="shared" si="88"/>
        <v>443.05000000000018</v>
      </c>
      <c r="J1870" t="str">
        <f>IF(AND(COUNTIF(Products!A:A,C1870)=1,E1870=VLOOKUP(C1870,Products!A:G,6,FALSE),H1870=VLOOKUP(C1870,Products!A:G,7,FALSE)),"OK","ERROR")</f>
        <v>OK</v>
      </c>
      <c r="K1870" t="str">
        <f t="shared" si="89"/>
        <v>OK</v>
      </c>
    </row>
    <row r="1871" spans="1:11">
      <c r="A1871" s="1" t="s">
        <v>6183</v>
      </c>
      <c r="B1871" s="1" t="s">
        <v>3683</v>
      </c>
      <c r="C1871" s="1" t="s">
        <v>1686</v>
      </c>
      <c r="D1871" s="1">
        <v>1</v>
      </c>
      <c r="E1871" s="1">
        <v>1299</v>
      </c>
      <c r="F1871" s="1">
        <v>324.75</v>
      </c>
      <c r="G1871" s="1">
        <f t="shared" si="87"/>
        <v>974.25</v>
      </c>
      <c r="H1871" s="1">
        <v>881</v>
      </c>
      <c r="I1871" s="1">
        <f t="shared" si="88"/>
        <v>93.25</v>
      </c>
      <c r="J1871" t="str">
        <f>IF(AND(COUNTIF(Products!A:A,C1871)=1,E1871=VLOOKUP(C1871,Products!A:G,6,FALSE),H1871=VLOOKUP(C1871,Products!A:G,7,FALSE)),"OK","ERROR")</f>
        <v>OK</v>
      </c>
      <c r="K1871" t="str">
        <f t="shared" si="89"/>
        <v>OK</v>
      </c>
    </row>
    <row r="1872" spans="1:11">
      <c r="A1872" s="1" t="s">
        <v>6184</v>
      </c>
      <c r="B1872" s="1" t="s">
        <v>3684</v>
      </c>
      <c r="C1872" s="1" t="s">
        <v>1660</v>
      </c>
      <c r="D1872" s="1">
        <v>1</v>
      </c>
      <c r="E1872" s="1">
        <v>799</v>
      </c>
      <c r="F1872" s="1">
        <v>0</v>
      </c>
      <c r="G1872" s="1">
        <f t="shared" si="87"/>
        <v>799</v>
      </c>
      <c r="H1872" s="1">
        <v>547</v>
      </c>
      <c r="I1872" s="1">
        <f t="shared" si="88"/>
        <v>252</v>
      </c>
      <c r="J1872" t="str">
        <f>IF(AND(COUNTIF(Products!A:A,C1872)=1,E1872=VLOOKUP(C1872,Products!A:G,6,FALSE),H1872=VLOOKUP(C1872,Products!A:G,7,FALSE)),"OK","ERROR")</f>
        <v>OK</v>
      </c>
      <c r="K1872" t="str">
        <f t="shared" si="89"/>
        <v>OK</v>
      </c>
    </row>
    <row r="1873" spans="1:11">
      <c r="A1873" s="1" t="s">
        <v>6185</v>
      </c>
      <c r="B1873" s="1" t="s">
        <v>3685</v>
      </c>
      <c r="C1873" s="1" t="s">
        <v>1779</v>
      </c>
      <c r="D1873" s="1">
        <v>4</v>
      </c>
      <c r="E1873" s="1">
        <v>999</v>
      </c>
      <c r="F1873" s="1">
        <v>599.4</v>
      </c>
      <c r="G1873" s="1">
        <f t="shared" si="87"/>
        <v>3396.6</v>
      </c>
      <c r="H1873" s="1">
        <v>809</v>
      </c>
      <c r="I1873" s="1">
        <f t="shared" si="88"/>
        <v>160.59999999999991</v>
      </c>
      <c r="J1873" t="str">
        <f>IF(AND(COUNTIF(Products!A:A,C1873)=1,E1873=VLOOKUP(C1873,Products!A:G,6,FALSE),H1873=VLOOKUP(C1873,Products!A:G,7,FALSE)),"OK","ERROR")</f>
        <v>OK</v>
      </c>
      <c r="K1873" t="str">
        <f t="shared" si="89"/>
        <v>OK</v>
      </c>
    </row>
    <row r="1874" spans="1:11">
      <c r="A1874" s="1" t="s">
        <v>6186</v>
      </c>
      <c r="B1874" s="1" t="s">
        <v>3686</v>
      </c>
      <c r="C1874" s="1" t="s">
        <v>1738</v>
      </c>
      <c r="D1874" s="1">
        <v>1</v>
      </c>
      <c r="E1874" s="1">
        <v>599</v>
      </c>
      <c r="F1874" s="1">
        <v>29.95</v>
      </c>
      <c r="G1874" s="1">
        <f t="shared" si="87"/>
        <v>569.04999999999995</v>
      </c>
      <c r="H1874" s="1">
        <v>443</v>
      </c>
      <c r="I1874" s="1">
        <f t="shared" si="88"/>
        <v>126.04999999999995</v>
      </c>
      <c r="J1874" t="str">
        <f>IF(AND(COUNTIF(Products!A:A,C1874)=1,E1874=VLOOKUP(C1874,Products!A:G,6,FALSE),H1874=VLOOKUP(C1874,Products!A:G,7,FALSE)),"OK","ERROR")</f>
        <v>OK</v>
      </c>
      <c r="K1874" t="str">
        <f t="shared" si="89"/>
        <v>OK</v>
      </c>
    </row>
    <row r="1875" spans="1:11">
      <c r="A1875" s="1" t="s">
        <v>6187</v>
      </c>
      <c r="B1875" s="1" t="s">
        <v>3687</v>
      </c>
      <c r="C1875" s="1" t="s">
        <v>1728</v>
      </c>
      <c r="D1875" s="1">
        <v>1</v>
      </c>
      <c r="E1875" s="1">
        <v>4999</v>
      </c>
      <c r="F1875" s="1">
        <v>249.95</v>
      </c>
      <c r="G1875" s="1">
        <f t="shared" si="87"/>
        <v>4749.05</v>
      </c>
      <c r="H1875" s="1">
        <v>3040</v>
      </c>
      <c r="I1875" s="1">
        <f t="shared" si="88"/>
        <v>1709.0500000000002</v>
      </c>
      <c r="J1875" t="str">
        <f>IF(AND(COUNTIF(Products!A:A,C1875)=1,E1875=VLOOKUP(C1875,Products!A:G,6,FALSE),H1875=VLOOKUP(C1875,Products!A:G,7,FALSE)),"OK","ERROR")</f>
        <v>OK</v>
      </c>
      <c r="K1875" t="str">
        <f t="shared" si="89"/>
        <v>OK</v>
      </c>
    </row>
    <row r="1876" spans="1:11">
      <c r="A1876" s="1" t="s">
        <v>6188</v>
      </c>
      <c r="B1876" s="1" t="s">
        <v>3688</v>
      </c>
      <c r="C1876" s="1" t="s">
        <v>1666</v>
      </c>
      <c r="D1876" s="1">
        <v>1</v>
      </c>
      <c r="E1876" s="1">
        <v>399</v>
      </c>
      <c r="F1876" s="1">
        <v>0</v>
      </c>
      <c r="G1876" s="1">
        <f t="shared" si="87"/>
        <v>399</v>
      </c>
      <c r="H1876" s="1">
        <v>307</v>
      </c>
      <c r="I1876" s="1">
        <f t="shared" si="88"/>
        <v>92</v>
      </c>
      <c r="J1876" t="str">
        <f>IF(AND(COUNTIF(Products!A:A,C1876)=1,E1876=VLOOKUP(C1876,Products!A:G,6,FALSE),H1876=VLOOKUP(C1876,Products!A:G,7,FALSE)),"OK","ERROR")</f>
        <v>OK</v>
      </c>
      <c r="K1876" t="str">
        <f t="shared" si="89"/>
        <v>OK</v>
      </c>
    </row>
    <row r="1877" spans="1:11">
      <c r="A1877" s="1" t="s">
        <v>6189</v>
      </c>
      <c r="B1877" s="1" t="s">
        <v>3689</v>
      </c>
      <c r="C1877" s="1" t="s">
        <v>1682</v>
      </c>
      <c r="D1877" s="1">
        <v>1</v>
      </c>
      <c r="E1877" s="1">
        <v>1599</v>
      </c>
      <c r="F1877" s="1">
        <v>239.85</v>
      </c>
      <c r="G1877" s="1">
        <f t="shared" si="87"/>
        <v>1359.15</v>
      </c>
      <c r="H1877" s="1">
        <v>1169</v>
      </c>
      <c r="I1877" s="1">
        <f t="shared" si="88"/>
        <v>190.15000000000009</v>
      </c>
      <c r="J1877" t="str">
        <f>IF(AND(COUNTIF(Products!A:A,C1877)=1,E1877=VLOOKUP(C1877,Products!A:G,6,FALSE),H1877=VLOOKUP(C1877,Products!A:G,7,FALSE)),"OK","ERROR")</f>
        <v>OK</v>
      </c>
      <c r="K1877" t="str">
        <f t="shared" si="89"/>
        <v>OK</v>
      </c>
    </row>
    <row r="1878" spans="1:11">
      <c r="A1878" s="1" t="s">
        <v>6190</v>
      </c>
      <c r="B1878" s="1" t="s">
        <v>3690</v>
      </c>
      <c r="C1878" s="1" t="s">
        <v>1762</v>
      </c>
      <c r="D1878" s="1">
        <v>4</v>
      </c>
      <c r="E1878" s="1">
        <v>999</v>
      </c>
      <c r="F1878" s="1">
        <v>599.4</v>
      </c>
      <c r="G1878" s="1">
        <f t="shared" si="87"/>
        <v>3396.6</v>
      </c>
      <c r="H1878" s="1">
        <v>818</v>
      </c>
      <c r="I1878" s="1">
        <f t="shared" si="88"/>
        <v>124.59999999999991</v>
      </c>
      <c r="J1878" t="str">
        <f>IF(AND(COUNTIF(Products!A:A,C1878)=1,E1878=VLOOKUP(C1878,Products!A:G,6,FALSE),H1878=VLOOKUP(C1878,Products!A:G,7,FALSE)),"OK","ERROR")</f>
        <v>OK</v>
      </c>
      <c r="K1878" t="str">
        <f t="shared" si="89"/>
        <v>OK</v>
      </c>
    </row>
    <row r="1879" spans="1:11">
      <c r="A1879" s="1" t="s">
        <v>6191</v>
      </c>
      <c r="B1879" s="1" t="s">
        <v>3691</v>
      </c>
      <c r="C1879" s="1" t="s">
        <v>1795</v>
      </c>
      <c r="D1879" s="1">
        <v>4</v>
      </c>
      <c r="E1879" s="1">
        <v>499</v>
      </c>
      <c r="F1879" s="1">
        <v>399.2</v>
      </c>
      <c r="G1879" s="1">
        <f t="shared" si="87"/>
        <v>1596.8</v>
      </c>
      <c r="H1879" s="1">
        <v>324</v>
      </c>
      <c r="I1879" s="1">
        <f t="shared" si="88"/>
        <v>300.79999999999995</v>
      </c>
      <c r="J1879" t="str">
        <f>IF(AND(COUNTIF(Products!A:A,C1879)=1,E1879=VLOOKUP(C1879,Products!A:G,6,FALSE),H1879=VLOOKUP(C1879,Products!A:G,7,FALSE)),"OK","ERROR")</f>
        <v>OK</v>
      </c>
      <c r="K1879" t="str">
        <f t="shared" si="89"/>
        <v>OK</v>
      </c>
    </row>
    <row r="1880" spans="1:11">
      <c r="A1880" s="1" t="s">
        <v>6192</v>
      </c>
      <c r="B1880" s="1" t="s">
        <v>3692</v>
      </c>
      <c r="C1880" s="1" t="s">
        <v>1705</v>
      </c>
      <c r="D1880" s="1">
        <v>4</v>
      </c>
      <c r="E1880" s="1">
        <v>299</v>
      </c>
      <c r="F1880" s="1">
        <v>0</v>
      </c>
      <c r="G1880" s="1">
        <f t="shared" si="87"/>
        <v>1196</v>
      </c>
      <c r="H1880" s="1">
        <v>206</v>
      </c>
      <c r="I1880" s="1">
        <f t="shared" si="88"/>
        <v>372</v>
      </c>
      <c r="J1880" t="str">
        <f>IF(AND(COUNTIF(Products!A:A,C1880)=1,E1880=VLOOKUP(C1880,Products!A:G,6,FALSE),H1880=VLOOKUP(C1880,Products!A:G,7,FALSE)),"OK","ERROR")</f>
        <v>OK</v>
      </c>
      <c r="K1880" t="str">
        <f t="shared" si="89"/>
        <v>OK</v>
      </c>
    </row>
    <row r="1881" spans="1:11">
      <c r="A1881" s="1" t="s">
        <v>6193</v>
      </c>
      <c r="B1881" s="1" t="s">
        <v>3693</v>
      </c>
      <c r="C1881" s="1" t="s">
        <v>1730</v>
      </c>
      <c r="D1881" s="1">
        <v>1</v>
      </c>
      <c r="E1881" s="1">
        <v>1999</v>
      </c>
      <c r="F1881" s="1">
        <v>99.95</v>
      </c>
      <c r="G1881" s="1">
        <f t="shared" si="87"/>
        <v>1899.05</v>
      </c>
      <c r="H1881" s="1">
        <v>1398</v>
      </c>
      <c r="I1881" s="1">
        <f t="shared" si="88"/>
        <v>501.04999999999995</v>
      </c>
      <c r="J1881" t="str">
        <f>IF(AND(COUNTIF(Products!A:A,C1881)=1,E1881=VLOOKUP(C1881,Products!A:G,6,FALSE),H1881=VLOOKUP(C1881,Products!A:G,7,FALSE)),"OK","ERROR")</f>
        <v>OK</v>
      </c>
      <c r="K1881" t="str">
        <f t="shared" si="89"/>
        <v>OK</v>
      </c>
    </row>
    <row r="1882" spans="1:11">
      <c r="A1882" s="1" t="s">
        <v>6194</v>
      </c>
      <c r="B1882" s="1" t="s">
        <v>3694</v>
      </c>
      <c r="C1882" s="1" t="s">
        <v>1754</v>
      </c>
      <c r="D1882" s="1">
        <v>4</v>
      </c>
      <c r="E1882" s="1">
        <v>399</v>
      </c>
      <c r="F1882" s="1">
        <v>0</v>
      </c>
      <c r="G1882" s="1">
        <f t="shared" si="87"/>
        <v>1596</v>
      </c>
      <c r="H1882" s="1">
        <v>252</v>
      </c>
      <c r="I1882" s="1">
        <f t="shared" si="88"/>
        <v>588</v>
      </c>
      <c r="J1882" t="str">
        <f>IF(AND(COUNTIF(Products!A:A,C1882)=1,E1882=VLOOKUP(C1882,Products!A:G,6,FALSE),H1882=VLOOKUP(C1882,Products!A:G,7,FALSE)),"OK","ERROR")</f>
        <v>OK</v>
      </c>
      <c r="K1882" t="str">
        <f t="shared" si="89"/>
        <v>OK</v>
      </c>
    </row>
    <row r="1883" spans="1:11">
      <c r="A1883" s="1" t="s">
        <v>6195</v>
      </c>
      <c r="B1883" s="1" t="s">
        <v>3695</v>
      </c>
      <c r="C1883" s="1" t="s">
        <v>1748</v>
      </c>
      <c r="D1883" s="1">
        <v>2</v>
      </c>
      <c r="E1883" s="1">
        <v>299</v>
      </c>
      <c r="F1883" s="1">
        <v>59.8</v>
      </c>
      <c r="G1883" s="1">
        <f t="shared" si="87"/>
        <v>538.20000000000005</v>
      </c>
      <c r="H1883" s="1">
        <v>170</v>
      </c>
      <c r="I1883" s="1">
        <f t="shared" si="88"/>
        <v>198.20000000000005</v>
      </c>
      <c r="J1883" t="str">
        <f>IF(AND(COUNTIF(Products!A:A,C1883)=1,E1883=VLOOKUP(C1883,Products!A:G,6,FALSE),H1883=VLOOKUP(C1883,Products!A:G,7,FALSE)),"OK","ERROR")</f>
        <v>OK</v>
      </c>
      <c r="K1883" t="str">
        <f t="shared" si="89"/>
        <v>OK</v>
      </c>
    </row>
    <row r="1884" spans="1:11">
      <c r="A1884" s="1" t="s">
        <v>6196</v>
      </c>
      <c r="B1884" s="1" t="s">
        <v>3696</v>
      </c>
      <c r="C1884" s="1" t="s">
        <v>1747</v>
      </c>
      <c r="D1884" s="1">
        <v>2</v>
      </c>
      <c r="E1884" s="1">
        <v>999</v>
      </c>
      <c r="F1884" s="1">
        <v>199.8</v>
      </c>
      <c r="G1884" s="1">
        <f t="shared" si="87"/>
        <v>1798.2</v>
      </c>
      <c r="H1884" s="1">
        <v>744</v>
      </c>
      <c r="I1884" s="1">
        <f t="shared" si="88"/>
        <v>310.20000000000005</v>
      </c>
      <c r="J1884" t="str">
        <f>IF(AND(COUNTIF(Products!A:A,C1884)=1,E1884=VLOOKUP(C1884,Products!A:G,6,FALSE),H1884=VLOOKUP(C1884,Products!A:G,7,FALSE)),"OK","ERROR")</f>
        <v>OK</v>
      </c>
      <c r="K1884" t="str">
        <f t="shared" si="89"/>
        <v>OK</v>
      </c>
    </row>
    <row r="1885" spans="1:11">
      <c r="A1885" s="1" t="s">
        <v>6197</v>
      </c>
      <c r="B1885" s="1" t="s">
        <v>3697</v>
      </c>
      <c r="C1885" s="1" t="s">
        <v>1768</v>
      </c>
      <c r="D1885" s="1">
        <v>3</v>
      </c>
      <c r="E1885" s="1">
        <v>399</v>
      </c>
      <c r="F1885" s="1">
        <v>59.85</v>
      </c>
      <c r="G1885" s="1">
        <f t="shared" si="87"/>
        <v>1137.1500000000001</v>
      </c>
      <c r="H1885" s="1">
        <v>322</v>
      </c>
      <c r="I1885" s="1">
        <f t="shared" si="88"/>
        <v>171.15000000000009</v>
      </c>
      <c r="J1885" t="str">
        <f>IF(AND(COUNTIF(Products!A:A,C1885)=1,E1885=VLOOKUP(C1885,Products!A:G,6,FALSE),H1885=VLOOKUP(C1885,Products!A:G,7,FALSE)),"OK","ERROR")</f>
        <v>OK</v>
      </c>
      <c r="K1885" t="str">
        <f t="shared" si="89"/>
        <v>OK</v>
      </c>
    </row>
    <row r="1886" spans="1:11">
      <c r="A1886" s="1" t="s">
        <v>6198</v>
      </c>
      <c r="B1886" s="1" t="s">
        <v>3698</v>
      </c>
      <c r="C1886" s="1" t="s">
        <v>1668</v>
      </c>
      <c r="D1886" s="1">
        <v>1</v>
      </c>
      <c r="E1886" s="1">
        <v>8999</v>
      </c>
      <c r="F1886" s="1">
        <v>899.9</v>
      </c>
      <c r="G1886" s="1">
        <f t="shared" si="87"/>
        <v>8099.1</v>
      </c>
      <c r="H1886" s="1">
        <v>5059</v>
      </c>
      <c r="I1886" s="1">
        <f t="shared" si="88"/>
        <v>3040.1000000000004</v>
      </c>
      <c r="J1886" t="str">
        <f>IF(AND(COUNTIF(Products!A:A,C1886)=1,E1886=VLOOKUP(C1886,Products!A:G,6,FALSE),H1886=VLOOKUP(C1886,Products!A:G,7,FALSE)),"OK","ERROR")</f>
        <v>OK</v>
      </c>
      <c r="K1886" t="str">
        <f t="shared" si="89"/>
        <v>OK</v>
      </c>
    </row>
    <row r="1887" spans="1:11">
      <c r="A1887" s="1" t="s">
        <v>6199</v>
      </c>
      <c r="B1887" s="1" t="s">
        <v>3699</v>
      </c>
      <c r="C1887" s="1" t="s">
        <v>1751</v>
      </c>
      <c r="D1887" s="1">
        <v>3</v>
      </c>
      <c r="E1887" s="1">
        <v>1599</v>
      </c>
      <c r="F1887" s="1">
        <v>0</v>
      </c>
      <c r="G1887" s="1">
        <f t="shared" si="87"/>
        <v>4797</v>
      </c>
      <c r="H1887" s="1">
        <v>1023</v>
      </c>
      <c r="I1887" s="1">
        <f t="shared" si="88"/>
        <v>1728</v>
      </c>
      <c r="J1887" t="str">
        <f>IF(AND(COUNTIF(Products!A:A,C1887)=1,E1887=VLOOKUP(C1887,Products!A:G,6,FALSE),H1887=VLOOKUP(C1887,Products!A:G,7,FALSE)),"OK","ERROR")</f>
        <v>OK</v>
      </c>
      <c r="K1887" t="str">
        <f t="shared" si="89"/>
        <v>OK</v>
      </c>
    </row>
    <row r="1888" spans="1:11">
      <c r="A1888" s="1" t="s">
        <v>6200</v>
      </c>
      <c r="B1888" s="1" t="s">
        <v>3700</v>
      </c>
      <c r="C1888" s="1" t="s">
        <v>1792</v>
      </c>
      <c r="D1888" s="1">
        <v>1</v>
      </c>
      <c r="E1888" s="1">
        <v>399</v>
      </c>
      <c r="F1888" s="1">
        <v>59.85</v>
      </c>
      <c r="G1888" s="1">
        <f t="shared" si="87"/>
        <v>339.15</v>
      </c>
      <c r="H1888" s="1">
        <v>244</v>
      </c>
      <c r="I1888" s="1">
        <f t="shared" si="88"/>
        <v>95.149999999999977</v>
      </c>
      <c r="J1888" t="str">
        <f>IF(AND(COUNTIF(Products!A:A,C1888)=1,E1888=VLOOKUP(C1888,Products!A:G,6,FALSE),H1888=VLOOKUP(C1888,Products!A:G,7,FALSE)),"OK","ERROR")</f>
        <v>OK</v>
      </c>
      <c r="K1888" t="str">
        <f t="shared" si="89"/>
        <v>OK</v>
      </c>
    </row>
    <row r="1889" spans="1:11">
      <c r="A1889" s="1" t="s">
        <v>6201</v>
      </c>
      <c r="B1889" s="1" t="s">
        <v>3701</v>
      </c>
      <c r="C1889" s="1" t="s">
        <v>1737</v>
      </c>
      <c r="D1889" s="1">
        <v>3</v>
      </c>
      <c r="E1889" s="1">
        <v>499</v>
      </c>
      <c r="F1889" s="1">
        <v>299.39999999999998</v>
      </c>
      <c r="G1889" s="1">
        <f t="shared" si="87"/>
        <v>1197.5999999999999</v>
      </c>
      <c r="H1889" s="1">
        <v>320</v>
      </c>
      <c r="I1889" s="1">
        <f t="shared" si="88"/>
        <v>237.59999999999991</v>
      </c>
      <c r="J1889" t="str">
        <f>IF(AND(COUNTIF(Products!A:A,C1889)=1,E1889=VLOOKUP(C1889,Products!A:G,6,FALSE),H1889=VLOOKUP(C1889,Products!A:G,7,FALSE)),"OK","ERROR")</f>
        <v>OK</v>
      </c>
      <c r="K1889" t="str">
        <f t="shared" si="89"/>
        <v>OK</v>
      </c>
    </row>
    <row r="1890" spans="1:11">
      <c r="A1890" s="1" t="s">
        <v>6202</v>
      </c>
      <c r="B1890" s="1" t="s">
        <v>3702</v>
      </c>
      <c r="C1890" s="1" t="s">
        <v>1664</v>
      </c>
      <c r="D1890" s="1">
        <v>1</v>
      </c>
      <c r="E1890" s="1">
        <v>999</v>
      </c>
      <c r="F1890" s="1">
        <v>0</v>
      </c>
      <c r="G1890" s="1">
        <f t="shared" si="87"/>
        <v>999</v>
      </c>
      <c r="H1890" s="1">
        <v>590</v>
      </c>
      <c r="I1890" s="1">
        <f t="shared" si="88"/>
        <v>409</v>
      </c>
      <c r="J1890" t="str">
        <f>IF(AND(COUNTIF(Products!A:A,C1890)=1,E1890=VLOOKUP(C1890,Products!A:G,6,FALSE),H1890=VLOOKUP(C1890,Products!A:G,7,FALSE)),"OK","ERROR")</f>
        <v>OK</v>
      </c>
      <c r="K1890" t="str">
        <f t="shared" si="89"/>
        <v>OK</v>
      </c>
    </row>
    <row r="1891" spans="1:11">
      <c r="A1891" s="1" t="s">
        <v>6203</v>
      </c>
      <c r="B1891" s="1" t="s">
        <v>3703</v>
      </c>
      <c r="C1891" s="1" t="s">
        <v>1761</v>
      </c>
      <c r="D1891" s="1">
        <v>2</v>
      </c>
      <c r="E1891" s="1">
        <v>499</v>
      </c>
      <c r="F1891" s="1">
        <v>49.9</v>
      </c>
      <c r="G1891" s="1">
        <f t="shared" si="87"/>
        <v>948.1</v>
      </c>
      <c r="H1891" s="1">
        <v>394</v>
      </c>
      <c r="I1891" s="1">
        <f t="shared" si="88"/>
        <v>160.10000000000002</v>
      </c>
      <c r="J1891" t="str">
        <f>IF(AND(COUNTIF(Products!A:A,C1891)=1,E1891=VLOOKUP(C1891,Products!A:G,6,FALSE),H1891=VLOOKUP(C1891,Products!A:G,7,FALSE)),"OK","ERROR")</f>
        <v>OK</v>
      </c>
      <c r="K1891" t="str">
        <f t="shared" si="89"/>
        <v>OK</v>
      </c>
    </row>
    <row r="1892" spans="1:11">
      <c r="A1892" s="1" t="s">
        <v>6204</v>
      </c>
      <c r="B1892" s="1" t="s">
        <v>3704</v>
      </c>
      <c r="C1892" s="1" t="s">
        <v>1779</v>
      </c>
      <c r="D1892" s="1">
        <v>2</v>
      </c>
      <c r="E1892" s="1">
        <v>999</v>
      </c>
      <c r="F1892" s="1">
        <v>99.9</v>
      </c>
      <c r="G1892" s="1">
        <f t="shared" si="87"/>
        <v>1898.1</v>
      </c>
      <c r="H1892" s="1">
        <v>809</v>
      </c>
      <c r="I1892" s="1">
        <f t="shared" si="88"/>
        <v>280.09999999999991</v>
      </c>
      <c r="J1892" t="str">
        <f>IF(AND(COUNTIF(Products!A:A,C1892)=1,E1892=VLOOKUP(C1892,Products!A:G,6,FALSE),H1892=VLOOKUP(C1892,Products!A:G,7,FALSE)),"OK","ERROR")</f>
        <v>OK</v>
      </c>
      <c r="K1892" t="str">
        <f t="shared" si="89"/>
        <v>OK</v>
      </c>
    </row>
    <row r="1893" spans="1:11">
      <c r="A1893" s="1" t="s">
        <v>6205</v>
      </c>
      <c r="B1893" s="1" t="s">
        <v>3705</v>
      </c>
      <c r="C1893" s="1" t="s">
        <v>1764</v>
      </c>
      <c r="D1893" s="1">
        <v>2</v>
      </c>
      <c r="E1893" s="1">
        <v>499</v>
      </c>
      <c r="F1893" s="1">
        <v>99.8</v>
      </c>
      <c r="G1893" s="1">
        <f t="shared" si="87"/>
        <v>898.2</v>
      </c>
      <c r="H1893" s="1">
        <v>334</v>
      </c>
      <c r="I1893" s="1">
        <f t="shared" si="88"/>
        <v>230.20000000000005</v>
      </c>
      <c r="J1893" t="str">
        <f>IF(AND(COUNTIF(Products!A:A,C1893)=1,E1893=VLOOKUP(C1893,Products!A:G,6,FALSE),H1893=VLOOKUP(C1893,Products!A:G,7,FALSE)),"OK","ERROR")</f>
        <v>OK</v>
      </c>
      <c r="K1893" t="str">
        <f t="shared" si="89"/>
        <v>OK</v>
      </c>
    </row>
    <row r="1894" spans="1:11">
      <c r="A1894" s="1" t="s">
        <v>6206</v>
      </c>
      <c r="B1894" s="1" t="s">
        <v>3706</v>
      </c>
      <c r="C1894" s="1" t="s">
        <v>1700</v>
      </c>
      <c r="D1894" s="1">
        <v>2</v>
      </c>
      <c r="E1894" s="1">
        <v>8999</v>
      </c>
      <c r="F1894" s="1">
        <v>0</v>
      </c>
      <c r="G1894" s="1">
        <f t="shared" si="87"/>
        <v>17998</v>
      </c>
      <c r="H1894" s="1">
        <v>6419</v>
      </c>
      <c r="I1894" s="1">
        <f t="shared" si="88"/>
        <v>5160</v>
      </c>
      <c r="J1894" t="str">
        <f>IF(AND(COUNTIF(Products!A:A,C1894)=1,E1894=VLOOKUP(C1894,Products!A:G,6,FALSE),H1894=VLOOKUP(C1894,Products!A:G,7,FALSE)),"OK","ERROR")</f>
        <v>OK</v>
      </c>
      <c r="K1894" t="str">
        <f t="shared" si="89"/>
        <v>OK</v>
      </c>
    </row>
    <row r="1895" spans="1:11">
      <c r="A1895" s="1" t="s">
        <v>6207</v>
      </c>
      <c r="B1895" s="1" t="s">
        <v>3707</v>
      </c>
      <c r="C1895" s="1" t="s">
        <v>1668</v>
      </c>
      <c r="D1895" s="1">
        <v>1</v>
      </c>
      <c r="E1895" s="1">
        <v>8999</v>
      </c>
      <c r="F1895" s="1">
        <v>0</v>
      </c>
      <c r="G1895" s="1">
        <f t="shared" si="87"/>
        <v>8999</v>
      </c>
      <c r="H1895" s="1">
        <v>5059</v>
      </c>
      <c r="I1895" s="1">
        <f t="shared" si="88"/>
        <v>3940</v>
      </c>
      <c r="J1895" t="str">
        <f>IF(AND(COUNTIF(Products!A:A,C1895)=1,E1895=VLOOKUP(C1895,Products!A:G,6,FALSE),H1895=VLOOKUP(C1895,Products!A:G,7,FALSE)),"OK","ERROR")</f>
        <v>OK</v>
      </c>
      <c r="K1895" t="str">
        <f t="shared" si="89"/>
        <v>OK</v>
      </c>
    </row>
    <row r="1896" spans="1:11">
      <c r="A1896" s="1" t="s">
        <v>6208</v>
      </c>
      <c r="B1896" s="1" t="s">
        <v>3708</v>
      </c>
      <c r="C1896" s="1" t="s">
        <v>1780</v>
      </c>
      <c r="D1896" s="1">
        <v>2</v>
      </c>
      <c r="E1896" s="1">
        <v>2999</v>
      </c>
      <c r="F1896" s="1">
        <v>599.79999999999995</v>
      </c>
      <c r="G1896" s="1">
        <f t="shared" si="87"/>
        <v>5398.2</v>
      </c>
      <c r="H1896" s="1">
        <v>2394</v>
      </c>
      <c r="I1896" s="1">
        <f t="shared" si="88"/>
        <v>610.19999999999982</v>
      </c>
      <c r="J1896" t="str">
        <f>IF(AND(COUNTIF(Products!A:A,C1896)=1,E1896=VLOOKUP(C1896,Products!A:G,6,FALSE),H1896=VLOOKUP(C1896,Products!A:G,7,FALSE)),"OK","ERROR")</f>
        <v>OK</v>
      </c>
      <c r="K1896" t="str">
        <f t="shared" si="89"/>
        <v>OK</v>
      </c>
    </row>
    <row r="1897" spans="1:11">
      <c r="A1897" s="1" t="s">
        <v>6209</v>
      </c>
      <c r="B1897" s="1" t="s">
        <v>3709</v>
      </c>
      <c r="C1897" s="1" t="s">
        <v>1701</v>
      </c>
      <c r="D1897" s="1">
        <v>3</v>
      </c>
      <c r="E1897" s="1">
        <v>1299</v>
      </c>
      <c r="F1897" s="1">
        <v>584.54999999999995</v>
      </c>
      <c r="G1897" s="1">
        <f t="shared" si="87"/>
        <v>3312.45</v>
      </c>
      <c r="H1897" s="1">
        <v>969</v>
      </c>
      <c r="I1897" s="1">
        <f t="shared" si="88"/>
        <v>405.44999999999982</v>
      </c>
      <c r="J1897" t="str">
        <f>IF(AND(COUNTIF(Products!A:A,C1897)=1,E1897=VLOOKUP(C1897,Products!A:G,6,FALSE),H1897=VLOOKUP(C1897,Products!A:G,7,FALSE)),"OK","ERROR")</f>
        <v>OK</v>
      </c>
      <c r="K1897" t="str">
        <f t="shared" si="89"/>
        <v>OK</v>
      </c>
    </row>
    <row r="1898" spans="1:11">
      <c r="A1898" s="1" t="s">
        <v>6210</v>
      </c>
      <c r="B1898" s="1" t="s">
        <v>3710</v>
      </c>
      <c r="C1898" s="1" t="s">
        <v>1780</v>
      </c>
      <c r="D1898" s="1">
        <v>2</v>
      </c>
      <c r="E1898" s="1">
        <v>2999</v>
      </c>
      <c r="F1898" s="1">
        <v>899.7</v>
      </c>
      <c r="G1898" s="1">
        <f t="shared" si="87"/>
        <v>5098.3</v>
      </c>
      <c r="H1898" s="1">
        <v>2394</v>
      </c>
      <c r="I1898" s="1">
        <f t="shared" si="88"/>
        <v>310.30000000000018</v>
      </c>
      <c r="J1898" t="str">
        <f>IF(AND(COUNTIF(Products!A:A,C1898)=1,E1898=VLOOKUP(C1898,Products!A:G,6,FALSE),H1898=VLOOKUP(C1898,Products!A:G,7,FALSE)),"OK","ERROR")</f>
        <v>OK</v>
      </c>
      <c r="K1898" t="str">
        <f t="shared" si="89"/>
        <v>OK</v>
      </c>
    </row>
    <row r="1899" spans="1:11">
      <c r="A1899" s="1" t="s">
        <v>6211</v>
      </c>
      <c r="B1899" s="1" t="s">
        <v>3711</v>
      </c>
      <c r="C1899" s="1" t="s">
        <v>1759</v>
      </c>
      <c r="D1899" s="1">
        <v>2</v>
      </c>
      <c r="E1899" s="1">
        <v>2499</v>
      </c>
      <c r="F1899" s="1">
        <v>749.7</v>
      </c>
      <c r="G1899" s="1">
        <f t="shared" si="87"/>
        <v>4248.3</v>
      </c>
      <c r="H1899" s="1">
        <v>1430</v>
      </c>
      <c r="I1899" s="1">
        <f t="shared" si="88"/>
        <v>1388.3000000000002</v>
      </c>
      <c r="J1899" t="str">
        <f>IF(AND(COUNTIF(Products!A:A,C1899)=1,E1899=VLOOKUP(C1899,Products!A:G,6,FALSE),H1899=VLOOKUP(C1899,Products!A:G,7,FALSE)),"OK","ERROR")</f>
        <v>OK</v>
      </c>
      <c r="K1899" t="str">
        <f t="shared" si="89"/>
        <v>OK</v>
      </c>
    </row>
    <row r="1900" spans="1:11">
      <c r="A1900" s="1" t="s">
        <v>6212</v>
      </c>
      <c r="B1900" s="1" t="s">
        <v>3712</v>
      </c>
      <c r="C1900" s="1" t="s">
        <v>1794</v>
      </c>
      <c r="D1900" s="1">
        <v>1</v>
      </c>
      <c r="E1900" s="1">
        <v>299</v>
      </c>
      <c r="F1900" s="1">
        <v>29.9</v>
      </c>
      <c r="G1900" s="1">
        <f t="shared" si="87"/>
        <v>269.10000000000002</v>
      </c>
      <c r="H1900" s="1">
        <v>168</v>
      </c>
      <c r="I1900" s="1">
        <f t="shared" si="88"/>
        <v>101.10000000000002</v>
      </c>
      <c r="J1900" t="str">
        <f>IF(AND(COUNTIF(Products!A:A,C1900)=1,E1900=VLOOKUP(C1900,Products!A:G,6,FALSE),H1900=VLOOKUP(C1900,Products!A:G,7,FALSE)),"OK","ERROR")</f>
        <v>OK</v>
      </c>
      <c r="K1900" t="str">
        <f t="shared" si="89"/>
        <v>OK</v>
      </c>
    </row>
    <row r="1901" spans="1:11">
      <c r="A1901" s="1" t="s">
        <v>6213</v>
      </c>
      <c r="B1901" s="1" t="s">
        <v>3713</v>
      </c>
      <c r="C1901" s="1" t="s">
        <v>1686</v>
      </c>
      <c r="D1901" s="1">
        <v>2</v>
      </c>
      <c r="E1901" s="1">
        <v>1299</v>
      </c>
      <c r="F1901" s="1">
        <v>649.5</v>
      </c>
      <c r="G1901" s="1">
        <f t="shared" si="87"/>
        <v>1948.5</v>
      </c>
      <c r="H1901" s="1">
        <v>881</v>
      </c>
      <c r="I1901" s="1">
        <f t="shared" si="88"/>
        <v>186.5</v>
      </c>
      <c r="J1901" t="str">
        <f>IF(AND(COUNTIF(Products!A:A,C1901)=1,E1901=VLOOKUP(C1901,Products!A:G,6,FALSE),H1901=VLOOKUP(C1901,Products!A:G,7,FALSE)),"OK","ERROR")</f>
        <v>OK</v>
      </c>
      <c r="K1901" t="str">
        <f t="shared" si="89"/>
        <v>OK</v>
      </c>
    </row>
    <row r="1902" spans="1:11">
      <c r="A1902" s="1" t="s">
        <v>6214</v>
      </c>
      <c r="B1902" s="1" t="s">
        <v>3714</v>
      </c>
      <c r="C1902" s="1" t="s">
        <v>1670</v>
      </c>
      <c r="D1902" s="1">
        <v>2</v>
      </c>
      <c r="E1902" s="1">
        <v>599</v>
      </c>
      <c r="F1902" s="1">
        <v>59.9</v>
      </c>
      <c r="G1902" s="1">
        <f t="shared" si="87"/>
        <v>1138.0999999999999</v>
      </c>
      <c r="H1902" s="1">
        <v>426</v>
      </c>
      <c r="I1902" s="1">
        <f t="shared" si="88"/>
        <v>286.09999999999991</v>
      </c>
      <c r="J1902" t="str">
        <f>IF(AND(COUNTIF(Products!A:A,C1902)=1,E1902=VLOOKUP(C1902,Products!A:G,6,FALSE),H1902=VLOOKUP(C1902,Products!A:G,7,FALSE)),"OK","ERROR")</f>
        <v>OK</v>
      </c>
      <c r="K1902" t="str">
        <f t="shared" si="89"/>
        <v>OK</v>
      </c>
    </row>
    <row r="1903" spans="1:11">
      <c r="A1903" s="1" t="s">
        <v>6215</v>
      </c>
      <c r="B1903" s="1" t="s">
        <v>3715</v>
      </c>
      <c r="C1903" s="1" t="s">
        <v>1799</v>
      </c>
      <c r="D1903" s="1">
        <v>3</v>
      </c>
      <c r="E1903" s="1">
        <v>4999</v>
      </c>
      <c r="F1903" s="1">
        <v>0</v>
      </c>
      <c r="G1903" s="1">
        <f t="shared" si="87"/>
        <v>14997</v>
      </c>
      <c r="H1903" s="1">
        <v>3463</v>
      </c>
      <c r="I1903" s="1">
        <f t="shared" si="88"/>
        <v>4608</v>
      </c>
      <c r="J1903" t="str">
        <f>IF(AND(COUNTIF(Products!A:A,C1903)=1,E1903=VLOOKUP(C1903,Products!A:G,6,FALSE),H1903=VLOOKUP(C1903,Products!A:G,7,FALSE)),"OK","ERROR")</f>
        <v>OK</v>
      </c>
      <c r="K1903" t="str">
        <f t="shared" si="89"/>
        <v>OK</v>
      </c>
    </row>
    <row r="1904" spans="1:11">
      <c r="A1904" s="1" t="s">
        <v>6216</v>
      </c>
      <c r="B1904" s="1" t="s">
        <v>3716</v>
      </c>
      <c r="C1904" s="1" t="s">
        <v>1720</v>
      </c>
      <c r="D1904" s="1">
        <v>2</v>
      </c>
      <c r="E1904" s="1">
        <v>999</v>
      </c>
      <c r="F1904" s="1">
        <v>0</v>
      </c>
      <c r="G1904" s="1">
        <f t="shared" si="87"/>
        <v>1998</v>
      </c>
      <c r="H1904" s="1">
        <v>573</v>
      </c>
      <c r="I1904" s="1">
        <f t="shared" si="88"/>
        <v>852</v>
      </c>
      <c r="J1904" t="str">
        <f>IF(AND(COUNTIF(Products!A:A,C1904)=1,E1904=VLOOKUP(C1904,Products!A:G,6,FALSE),H1904=VLOOKUP(C1904,Products!A:G,7,FALSE)),"OK","ERROR")</f>
        <v>OK</v>
      </c>
      <c r="K1904" t="str">
        <f t="shared" si="89"/>
        <v>OK</v>
      </c>
    </row>
    <row r="1905" spans="1:11">
      <c r="A1905" s="1" t="s">
        <v>6217</v>
      </c>
      <c r="B1905" s="1" t="s">
        <v>3717</v>
      </c>
      <c r="C1905" s="1" t="s">
        <v>1690</v>
      </c>
      <c r="D1905" s="1">
        <v>1</v>
      </c>
      <c r="E1905" s="1">
        <v>6999</v>
      </c>
      <c r="F1905" s="1">
        <v>699.9</v>
      </c>
      <c r="G1905" s="1">
        <f t="shared" si="87"/>
        <v>6299.1</v>
      </c>
      <c r="H1905" s="1">
        <v>4046</v>
      </c>
      <c r="I1905" s="1">
        <f t="shared" si="88"/>
        <v>2253.1000000000004</v>
      </c>
      <c r="J1905" t="str">
        <f>IF(AND(COUNTIF(Products!A:A,C1905)=1,E1905=VLOOKUP(C1905,Products!A:G,6,FALSE),H1905=VLOOKUP(C1905,Products!A:G,7,FALSE)),"OK","ERROR")</f>
        <v>OK</v>
      </c>
      <c r="K1905" t="str">
        <f t="shared" si="89"/>
        <v>OK</v>
      </c>
    </row>
    <row r="1906" spans="1:11">
      <c r="A1906" s="1" t="s">
        <v>6218</v>
      </c>
      <c r="B1906" s="1" t="s">
        <v>3718</v>
      </c>
      <c r="C1906" s="1" t="s">
        <v>1738</v>
      </c>
      <c r="D1906" s="1">
        <v>2</v>
      </c>
      <c r="E1906" s="1">
        <v>599</v>
      </c>
      <c r="F1906" s="1">
        <v>119.8</v>
      </c>
      <c r="G1906" s="1">
        <f t="shared" si="87"/>
        <v>1078.2</v>
      </c>
      <c r="H1906" s="1">
        <v>443</v>
      </c>
      <c r="I1906" s="1">
        <f t="shared" si="88"/>
        <v>192.20000000000005</v>
      </c>
      <c r="J1906" t="str">
        <f>IF(AND(COUNTIF(Products!A:A,C1906)=1,E1906=VLOOKUP(C1906,Products!A:G,6,FALSE),H1906=VLOOKUP(C1906,Products!A:G,7,FALSE)),"OK","ERROR")</f>
        <v>OK</v>
      </c>
      <c r="K1906" t="str">
        <f t="shared" si="89"/>
        <v>OK</v>
      </c>
    </row>
    <row r="1907" spans="1:11">
      <c r="A1907" s="1" t="s">
        <v>6219</v>
      </c>
      <c r="B1907" s="1" t="s">
        <v>3719</v>
      </c>
      <c r="C1907" s="1" t="s">
        <v>1771</v>
      </c>
      <c r="D1907" s="1">
        <v>1</v>
      </c>
      <c r="E1907" s="1">
        <v>399</v>
      </c>
      <c r="F1907" s="1">
        <v>0</v>
      </c>
      <c r="G1907" s="1">
        <f t="shared" si="87"/>
        <v>399</v>
      </c>
      <c r="H1907" s="1">
        <v>257</v>
      </c>
      <c r="I1907" s="1">
        <f t="shared" si="88"/>
        <v>142</v>
      </c>
      <c r="J1907" t="str">
        <f>IF(AND(COUNTIF(Products!A:A,C1907)=1,E1907=VLOOKUP(C1907,Products!A:G,6,FALSE),H1907=VLOOKUP(C1907,Products!A:G,7,FALSE)),"OK","ERROR")</f>
        <v>OK</v>
      </c>
      <c r="K1907" t="str">
        <f t="shared" si="89"/>
        <v>OK</v>
      </c>
    </row>
    <row r="1908" spans="1:11">
      <c r="A1908" s="1" t="s">
        <v>6220</v>
      </c>
      <c r="B1908" s="1" t="s">
        <v>3720</v>
      </c>
      <c r="C1908" s="1" t="s">
        <v>1789</v>
      </c>
      <c r="D1908" s="1">
        <v>4</v>
      </c>
      <c r="E1908" s="1">
        <v>999</v>
      </c>
      <c r="F1908" s="1">
        <v>599.4</v>
      </c>
      <c r="G1908" s="1">
        <f t="shared" si="87"/>
        <v>3396.6</v>
      </c>
      <c r="H1908" s="1">
        <v>727</v>
      </c>
      <c r="I1908" s="1">
        <f t="shared" si="88"/>
        <v>488.59999999999991</v>
      </c>
      <c r="J1908" t="str">
        <f>IF(AND(COUNTIF(Products!A:A,C1908)=1,E1908=VLOOKUP(C1908,Products!A:G,6,FALSE),H1908=VLOOKUP(C1908,Products!A:G,7,FALSE)),"OK","ERROR")</f>
        <v>OK</v>
      </c>
      <c r="K1908" t="str">
        <f t="shared" si="89"/>
        <v>OK</v>
      </c>
    </row>
    <row r="1909" spans="1:11">
      <c r="A1909" s="1" t="s">
        <v>6221</v>
      </c>
      <c r="B1909" s="1" t="s">
        <v>3721</v>
      </c>
      <c r="C1909" s="1" t="s">
        <v>1753</v>
      </c>
      <c r="D1909" s="1">
        <v>2</v>
      </c>
      <c r="E1909" s="1">
        <v>799</v>
      </c>
      <c r="F1909" s="1">
        <v>0</v>
      </c>
      <c r="G1909" s="1">
        <f t="shared" si="87"/>
        <v>1598</v>
      </c>
      <c r="H1909" s="1">
        <v>445</v>
      </c>
      <c r="I1909" s="1">
        <f t="shared" si="88"/>
        <v>708</v>
      </c>
      <c r="J1909" t="str">
        <f>IF(AND(COUNTIF(Products!A:A,C1909)=1,E1909=VLOOKUP(C1909,Products!A:G,6,FALSE),H1909=VLOOKUP(C1909,Products!A:G,7,FALSE)),"OK","ERROR")</f>
        <v>OK</v>
      </c>
      <c r="K1909" t="str">
        <f t="shared" si="89"/>
        <v>OK</v>
      </c>
    </row>
    <row r="1910" spans="1:11">
      <c r="A1910" s="1" t="s">
        <v>6222</v>
      </c>
      <c r="B1910" s="1" t="s">
        <v>3722</v>
      </c>
      <c r="C1910" s="1" t="s">
        <v>1798</v>
      </c>
      <c r="D1910" s="1">
        <v>2</v>
      </c>
      <c r="E1910" s="1">
        <v>1299</v>
      </c>
      <c r="F1910" s="1">
        <v>389.7</v>
      </c>
      <c r="G1910" s="1">
        <f t="shared" si="87"/>
        <v>2208.3000000000002</v>
      </c>
      <c r="H1910" s="1">
        <v>1025</v>
      </c>
      <c r="I1910" s="1">
        <f t="shared" si="88"/>
        <v>158.30000000000018</v>
      </c>
      <c r="J1910" t="str">
        <f>IF(AND(COUNTIF(Products!A:A,C1910)=1,E1910=VLOOKUP(C1910,Products!A:G,6,FALSE),H1910=VLOOKUP(C1910,Products!A:G,7,FALSE)),"OK","ERROR")</f>
        <v>OK</v>
      </c>
      <c r="K1910" t="str">
        <f t="shared" si="89"/>
        <v>OK</v>
      </c>
    </row>
    <row r="1911" spans="1:11">
      <c r="A1911" s="1" t="s">
        <v>6223</v>
      </c>
      <c r="B1911" s="1" t="s">
        <v>3723</v>
      </c>
      <c r="C1911" s="1" t="s">
        <v>1752</v>
      </c>
      <c r="D1911" s="1">
        <v>1</v>
      </c>
      <c r="E1911" s="1">
        <v>2999</v>
      </c>
      <c r="F1911" s="1">
        <v>0</v>
      </c>
      <c r="G1911" s="1">
        <f t="shared" si="87"/>
        <v>2999</v>
      </c>
      <c r="H1911" s="1">
        <v>1877</v>
      </c>
      <c r="I1911" s="1">
        <f t="shared" si="88"/>
        <v>1122</v>
      </c>
      <c r="J1911" t="str">
        <f>IF(AND(COUNTIF(Products!A:A,C1911)=1,E1911=VLOOKUP(C1911,Products!A:G,6,FALSE),H1911=VLOOKUP(C1911,Products!A:G,7,FALSE)),"OK","ERROR")</f>
        <v>OK</v>
      </c>
      <c r="K1911" t="str">
        <f t="shared" si="89"/>
        <v>OK</v>
      </c>
    </row>
    <row r="1912" spans="1:11">
      <c r="A1912" s="1" t="s">
        <v>6224</v>
      </c>
      <c r="B1912" s="1" t="s">
        <v>3724</v>
      </c>
      <c r="C1912" s="1" t="s">
        <v>1752</v>
      </c>
      <c r="D1912" s="1">
        <v>2</v>
      </c>
      <c r="E1912" s="1">
        <v>2999</v>
      </c>
      <c r="F1912" s="1">
        <v>899.7</v>
      </c>
      <c r="G1912" s="1">
        <f t="shared" si="87"/>
        <v>5098.3</v>
      </c>
      <c r="H1912" s="1">
        <v>1877</v>
      </c>
      <c r="I1912" s="1">
        <f t="shared" si="88"/>
        <v>1344.3000000000002</v>
      </c>
      <c r="J1912" t="str">
        <f>IF(AND(COUNTIF(Products!A:A,C1912)=1,E1912=VLOOKUP(C1912,Products!A:G,6,FALSE),H1912=VLOOKUP(C1912,Products!A:G,7,FALSE)),"OK","ERROR")</f>
        <v>OK</v>
      </c>
      <c r="K1912" t="str">
        <f t="shared" si="89"/>
        <v>OK</v>
      </c>
    </row>
    <row r="1913" spans="1:11">
      <c r="A1913" s="1" t="s">
        <v>6225</v>
      </c>
      <c r="B1913" s="1" t="s">
        <v>3725</v>
      </c>
      <c r="C1913" s="1" t="s">
        <v>1778</v>
      </c>
      <c r="D1913" s="1">
        <v>2</v>
      </c>
      <c r="E1913" s="1">
        <v>499</v>
      </c>
      <c r="F1913" s="1">
        <v>149.69999999999999</v>
      </c>
      <c r="G1913" s="1">
        <f t="shared" si="87"/>
        <v>848.3</v>
      </c>
      <c r="H1913" s="1">
        <v>323</v>
      </c>
      <c r="I1913" s="1">
        <f t="shared" si="88"/>
        <v>202.29999999999995</v>
      </c>
      <c r="J1913" t="str">
        <f>IF(AND(COUNTIF(Products!A:A,C1913)=1,E1913=VLOOKUP(C1913,Products!A:G,6,FALSE),H1913=VLOOKUP(C1913,Products!A:G,7,FALSE)),"OK","ERROR")</f>
        <v>OK</v>
      </c>
      <c r="K1913" t="str">
        <f t="shared" si="89"/>
        <v>OK</v>
      </c>
    </row>
    <row r="1914" spans="1:11">
      <c r="A1914" s="1" t="s">
        <v>6226</v>
      </c>
      <c r="B1914" s="1" t="s">
        <v>3726</v>
      </c>
      <c r="C1914" s="1" t="s">
        <v>1693</v>
      </c>
      <c r="D1914" s="1">
        <v>1</v>
      </c>
      <c r="E1914" s="1">
        <v>499</v>
      </c>
      <c r="F1914" s="1">
        <v>24.95</v>
      </c>
      <c r="G1914" s="1">
        <f t="shared" si="87"/>
        <v>474.05</v>
      </c>
      <c r="H1914" s="1">
        <v>391</v>
      </c>
      <c r="I1914" s="1">
        <f t="shared" si="88"/>
        <v>83.050000000000011</v>
      </c>
      <c r="J1914" t="str">
        <f>IF(AND(COUNTIF(Products!A:A,C1914)=1,E1914=VLOOKUP(C1914,Products!A:G,6,FALSE),H1914=VLOOKUP(C1914,Products!A:G,7,FALSE)),"OK","ERROR")</f>
        <v>OK</v>
      </c>
      <c r="K1914" t="str">
        <f t="shared" si="89"/>
        <v>OK</v>
      </c>
    </row>
    <row r="1915" spans="1:11">
      <c r="A1915" s="1" t="s">
        <v>6227</v>
      </c>
      <c r="B1915" s="1" t="s">
        <v>3727</v>
      </c>
      <c r="C1915" s="1" t="s">
        <v>1712</v>
      </c>
      <c r="D1915" s="1">
        <v>1</v>
      </c>
      <c r="E1915" s="1">
        <v>399</v>
      </c>
      <c r="F1915" s="1">
        <v>0</v>
      </c>
      <c r="G1915" s="1">
        <f t="shared" si="87"/>
        <v>399</v>
      </c>
      <c r="H1915" s="1">
        <v>321</v>
      </c>
      <c r="I1915" s="1">
        <f t="shared" si="88"/>
        <v>78</v>
      </c>
      <c r="J1915" t="str">
        <f>IF(AND(COUNTIF(Products!A:A,C1915)=1,E1915=VLOOKUP(C1915,Products!A:G,6,FALSE),H1915=VLOOKUP(C1915,Products!A:G,7,FALSE)),"OK","ERROR")</f>
        <v>OK</v>
      </c>
      <c r="K1915" t="str">
        <f t="shared" si="89"/>
        <v>OK</v>
      </c>
    </row>
    <row r="1916" spans="1:11">
      <c r="A1916" s="1" t="s">
        <v>6228</v>
      </c>
      <c r="B1916" s="1" t="s">
        <v>3728</v>
      </c>
      <c r="C1916" s="1" t="s">
        <v>1773</v>
      </c>
      <c r="D1916" s="1">
        <v>3</v>
      </c>
      <c r="E1916" s="1">
        <v>6999</v>
      </c>
      <c r="F1916" s="1">
        <v>0</v>
      </c>
      <c r="G1916" s="1">
        <f t="shared" si="87"/>
        <v>20997</v>
      </c>
      <c r="H1916" s="1">
        <v>4949</v>
      </c>
      <c r="I1916" s="1">
        <f t="shared" si="88"/>
        <v>6150</v>
      </c>
      <c r="J1916" t="str">
        <f>IF(AND(COUNTIF(Products!A:A,C1916)=1,E1916=VLOOKUP(C1916,Products!A:G,6,FALSE),H1916=VLOOKUP(C1916,Products!A:G,7,FALSE)),"OK","ERROR")</f>
        <v>OK</v>
      </c>
      <c r="K1916" t="str">
        <f t="shared" si="89"/>
        <v>OK</v>
      </c>
    </row>
    <row r="1917" spans="1:11">
      <c r="A1917" s="1" t="s">
        <v>6229</v>
      </c>
      <c r="B1917" s="1" t="s">
        <v>3729</v>
      </c>
      <c r="C1917" s="1" t="s">
        <v>1682</v>
      </c>
      <c r="D1917" s="1">
        <v>4</v>
      </c>
      <c r="E1917" s="1">
        <v>1599</v>
      </c>
      <c r="F1917" s="1">
        <v>639.6</v>
      </c>
      <c r="G1917" s="1">
        <f t="shared" si="87"/>
        <v>5756.4</v>
      </c>
      <c r="H1917" s="1">
        <v>1169</v>
      </c>
      <c r="I1917" s="1">
        <f t="shared" si="88"/>
        <v>1080.3999999999996</v>
      </c>
      <c r="J1917" t="str">
        <f>IF(AND(COUNTIF(Products!A:A,C1917)=1,E1917=VLOOKUP(C1917,Products!A:G,6,FALSE),H1917=VLOOKUP(C1917,Products!A:G,7,FALSE)),"OK","ERROR")</f>
        <v>OK</v>
      </c>
      <c r="K1917" t="str">
        <f t="shared" si="89"/>
        <v>OK</v>
      </c>
    </row>
    <row r="1918" spans="1:11">
      <c r="A1918" s="1" t="s">
        <v>6230</v>
      </c>
      <c r="B1918" s="1" t="s">
        <v>3730</v>
      </c>
      <c r="C1918" s="1" t="s">
        <v>1688</v>
      </c>
      <c r="D1918" s="1">
        <v>4</v>
      </c>
      <c r="E1918" s="1">
        <v>999</v>
      </c>
      <c r="F1918" s="1">
        <v>599.4</v>
      </c>
      <c r="G1918" s="1">
        <f t="shared" si="87"/>
        <v>3396.6</v>
      </c>
      <c r="H1918" s="1">
        <v>813</v>
      </c>
      <c r="I1918" s="1">
        <f t="shared" si="88"/>
        <v>144.59999999999991</v>
      </c>
      <c r="J1918" t="str">
        <f>IF(AND(COUNTIF(Products!A:A,C1918)=1,E1918=VLOOKUP(C1918,Products!A:G,6,FALSE),H1918=VLOOKUP(C1918,Products!A:G,7,FALSE)),"OK","ERROR")</f>
        <v>OK</v>
      </c>
      <c r="K1918" t="str">
        <f t="shared" si="89"/>
        <v>OK</v>
      </c>
    </row>
    <row r="1919" spans="1:11">
      <c r="A1919" s="1" t="s">
        <v>6231</v>
      </c>
      <c r="B1919" s="1" t="s">
        <v>3731</v>
      </c>
      <c r="C1919" s="1" t="s">
        <v>1722</v>
      </c>
      <c r="D1919" s="1">
        <v>1</v>
      </c>
      <c r="E1919" s="1">
        <v>399</v>
      </c>
      <c r="F1919" s="1">
        <v>39.9</v>
      </c>
      <c r="G1919" s="1">
        <f t="shared" si="87"/>
        <v>359.1</v>
      </c>
      <c r="H1919" s="1">
        <v>315</v>
      </c>
      <c r="I1919" s="1">
        <f t="shared" si="88"/>
        <v>44.100000000000023</v>
      </c>
      <c r="J1919" t="str">
        <f>IF(AND(COUNTIF(Products!A:A,C1919)=1,E1919=VLOOKUP(C1919,Products!A:G,6,FALSE),H1919=VLOOKUP(C1919,Products!A:G,7,FALSE)),"OK","ERROR")</f>
        <v>OK</v>
      </c>
      <c r="K1919" t="str">
        <f t="shared" si="89"/>
        <v>OK</v>
      </c>
    </row>
    <row r="1920" spans="1:11">
      <c r="A1920" s="1" t="s">
        <v>6232</v>
      </c>
      <c r="B1920" s="1" t="s">
        <v>3732</v>
      </c>
      <c r="C1920" s="1" t="s">
        <v>1789</v>
      </c>
      <c r="D1920" s="1">
        <v>1</v>
      </c>
      <c r="E1920" s="1">
        <v>999</v>
      </c>
      <c r="F1920" s="1">
        <v>49.95</v>
      </c>
      <c r="G1920" s="1">
        <f t="shared" si="87"/>
        <v>949.05</v>
      </c>
      <c r="H1920" s="1">
        <v>727</v>
      </c>
      <c r="I1920" s="1">
        <f t="shared" si="88"/>
        <v>222.04999999999995</v>
      </c>
      <c r="J1920" t="str">
        <f>IF(AND(COUNTIF(Products!A:A,C1920)=1,E1920=VLOOKUP(C1920,Products!A:G,6,FALSE),H1920=VLOOKUP(C1920,Products!A:G,7,FALSE)),"OK","ERROR")</f>
        <v>OK</v>
      </c>
      <c r="K1920" t="str">
        <f t="shared" si="89"/>
        <v>OK</v>
      </c>
    </row>
    <row r="1921" spans="1:11">
      <c r="A1921" s="1" t="s">
        <v>6233</v>
      </c>
      <c r="B1921" s="1" t="s">
        <v>3733</v>
      </c>
      <c r="C1921" s="1" t="s">
        <v>1682</v>
      </c>
      <c r="D1921" s="1">
        <v>4</v>
      </c>
      <c r="E1921" s="1">
        <v>1599</v>
      </c>
      <c r="F1921" s="1">
        <v>959.4</v>
      </c>
      <c r="G1921" s="1">
        <f t="shared" si="87"/>
        <v>5436.6</v>
      </c>
      <c r="H1921" s="1">
        <v>1169</v>
      </c>
      <c r="I1921" s="1">
        <f t="shared" si="88"/>
        <v>760.60000000000036</v>
      </c>
      <c r="J1921" t="str">
        <f>IF(AND(COUNTIF(Products!A:A,C1921)=1,E1921=VLOOKUP(C1921,Products!A:G,6,FALSE),H1921=VLOOKUP(C1921,Products!A:G,7,FALSE)),"OK","ERROR")</f>
        <v>OK</v>
      </c>
      <c r="K1921" t="str">
        <f t="shared" si="89"/>
        <v>OK</v>
      </c>
    </row>
    <row r="1922" spans="1:11">
      <c r="A1922" s="1" t="s">
        <v>6234</v>
      </c>
      <c r="B1922" s="1" t="s">
        <v>3734</v>
      </c>
      <c r="C1922" s="1" t="s">
        <v>1789</v>
      </c>
      <c r="D1922" s="1">
        <v>4</v>
      </c>
      <c r="E1922" s="1">
        <v>999</v>
      </c>
      <c r="F1922" s="1">
        <v>199.8</v>
      </c>
      <c r="G1922" s="1">
        <f t="shared" si="87"/>
        <v>3796.2</v>
      </c>
      <c r="H1922" s="1">
        <v>727</v>
      </c>
      <c r="I1922" s="1">
        <f t="shared" si="88"/>
        <v>888.19999999999982</v>
      </c>
      <c r="J1922" t="str">
        <f>IF(AND(COUNTIF(Products!A:A,C1922)=1,E1922=VLOOKUP(C1922,Products!A:G,6,FALSE),H1922=VLOOKUP(C1922,Products!A:G,7,FALSE)),"OK","ERROR")</f>
        <v>OK</v>
      </c>
      <c r="K1922" t="str">
        <f t="shared" si="89"/>
        <v>OK</v>
      </c>
    </row>
    <row r="1923" spans="1:11">
      <c r="A1923" s="1" t="s">
        <v>6235</v>
      </c>
      <c r="B1923" s="1" t="s">
        <v>3735</v>
      </c>
      <c r="C1923" s="1" t="s">
        <v>1745</v>
      </c>
      <c r="D1923" s="1">
        <v>1</v>
      </c>
      <c r="E1923" s="1">
        <v>599</v>
      </c>
      <c r="F1923" s="1">
        <v>89.85</v>
      </c>
      <c r="G1923" s="1">
        <f t="shared" ref="G1923:G1986" si="90">IFERROR(D1923*E1923-F1923,0)</f>
        <v>509.15</v>
      </c>
      <c r="H1923" s="1">
        <v>464</v>
      </c>
      <c r="I1923" s="1">
        <f t="shared" ref="I1923:I1986" si="91">G1923-(D1923*H1923)</f>
        <v>45.149999999999977</v>
      </c>
      <c r="J1923" t="str">
        <f>IF(AND(COUNTIF(Products!A:A,C1923)=1,E1923=VLOOKUP(C1923,Products!A:G,6,FALSE),H1923=VLOOKUP(C1923,Products!A:G,7,FALSE)),"OK","ERROR")</f>
        <v>OK</v>
      </c>
      <c r="K1923" t="str">
        <f t="shared" ref="K1923:K1986" si="92">IF(I1923=G1923-(D1923*H1923),"OK","ERROR")</f>
        <v>OK</v>
      </c>
    </row>
    <row r="1924" spans="1:11">
      <c r="A1924" s="1" t="s">
        <v>6236</v>
      </c>
      <c r="B1924" s="1" t="s">
        <v>3736</v>
      </c>
      <c r="C1924" s="1" t="s">
        <v>1778</v>
      </c>
      <c r="D1924" s="1">
        <v>3</v>
      </c>
      <c r="E1924" s="1">
        <v>499</v>
      </c>
      <c r="F1924" s="1">
        <v>0</v>
      </c>
      <c r="G1924" s="1">
        <f t="shared" si="90"/>
        <v>1497</v>
      </c>
      <c r="H1924" s="1">
        <v>323</v>
      </c>
      <c r="I1924" s="1">
        <f t="shared" si="91"/>
        <v>528</v>
      </c>
      <c r="J1924" t="str">
        <f>IF(AND(COUNTIF(Products!A:A,C1924)=1,E1924=VLOOKUP(C1924,Products!A:G,6,FALSE),H1924=VLOOKUP(C1924,Products!A:G,7,FALSE)),"OK","ERROR")</f>
        <v>OK</v>
      </c>
      <c r="K1924" t="str">
        <f t="shared" si="92"/>
        <v>OK</v>
      </c>
    </row>
    <row r="1925" spans="1:11">
      <c r="A1925" s="1" t="s">
        <v>6237</v>
      </c>
      <c r="B1925" s="1" t="s">
        <v>3737</v>
      </c>
      <c r="C1925" s="1" t="s">
        <v>1685</v>
      </c>
      <c r="D1925" s="1">
        <v>1</v>
      </c>
      <c r="E1925" s="1">
        <v>2499</v>
      </c>
      <c r="F1925" s="1">
        <v>124.95</v>
      </c>
      <c r="G1925" s="1">
        <f t="shared" si="90"/>
        <v>2374.0500000000002</v>
      </c>
      <c r="H1925" s="1">
        <v>1599</v>
      </c>
      <c r="I1925" s="1">
        <f t="shared" si="91"/>
        <v>775.05000000000018</v>
      </c>
      <c r="J1925" t="str">
        <f>IF(AND(COUNTIF(Products!A:A,C1925)=1,E1925=VLOOKUP(C1925,Products!A:G,6,FALSE),H1925=VLOOKUP(C1925,Products!A:G,7,FALSE)),"OK","ERROR")</f>
        <v>OK</v>
      </c>
      <c r="K1925" t="str">
        <f t="shared" si="92"/>
        <v>OK</v>
      </c>
    </row>
    <row r="1926" spans="1:11">
      <c r="A1926" s="1" t="s">
        <v>6238</v>
      </c>
      <c r="B1926" s="1" t="s">
        <v>3738</v>
      </c>
      <c r="C1926" s="1" t="s">
        <v>1712</v>
      </c>
      <c r="D1926" s="1">
        <v>1</v>
      </c>
      <c r="E1926" s="1">
        <v>399</v>
      </c>
      <c r="F1926" s="1">
        <v>59.85</v>
      </c>
      <c r="G1926" s="1">
        <f t="shared" si="90"/>
        <v>339.15</v>
      </c>
      <c r="H1926" s="1">
        <v>321</v>
      </c>
      <c r="I1926" s="1">
        <f t="shared" si="91"/>
        <v>18.149999999999977</v>
      </c>
      <c r="J1926" t="str">
        <f>IF(AND(COUNTIF(Products!A:A,C1926)=1,E1926=VLOOKUP(C1926,Products!A:G,6,FALSE),H1926=VLOOKUP(C1926,Products!A:G,7,FALSE)),"OK","ERROR")</f>
        <v>OK</v>
      </c>
      <c r="K1926" t="str">
        <f t="shared" si="92"/>
        <v>OK</v>
      </c>
    </row>
    <row r="1927" spans="1:11">
      <c r="A1927" s="1" t="s">
        <v>6239</v>
      </c>
      <c r="B1927" s="1" t="s">
        <v>3739</v>
      </c>
      <c r="C1927" s="1" t="s">
        <v>1676</v>
      </c>
      <c r="D1927" s="1">
        <v>3</v>
      </c>
      <c r="E1927" s="1">
        <v>299</v>
      </c>
      <c r="F1927" s="1">
        <v>44.85</v>
      </c>
      <c r="G1927" s="1">
        <f t="shared" si="90"/>
        <v>852.15</v>
      </c>
      <c r="H1927" s="1">
        <v>197</v>
      </c>
      <c r="I1927" s="1">
        <f t="shared" si="91"/>
        <v>261.14999999999998</v>
      </c>
      <c r="J1927" t="str">
        <f>IF(AND(COUNTIF(Products!A:A,C1927)=1,E1927=VLOOKUP(C1927,Products!A:G,6,FALSE),H1927=VLOOKUP(C1927,Products!A:G,7,FALSE)),"OK","ERROR")</f>
        <v>OK</v>
      </c>
      <c r="K1927" t="str">
        <f t="shared" si="92"/>
        <v>OK</v>
      </c>
    </row>
    <row r="1928" spans="1:11">
      <c r="A1928" s="1" t="s">
        <v>6240</v>
      </c>
      <c r="B1928" s="1" t="s">
        <v>3740</v>
      </c>
      <c r="C1928" s="1" t="s">
        <v>1690</v>
      </c>
      <c r="D1928" s="1">
        <v>4</v>
      </c>
      <c r="E1928" s="1">
        <v>6999</v>
      </c>
      <c r="F1928" s="1">
        <v>5599.2</v>
      </c>
      <c r="G1928" s="1">
        <f t="shared" si="90"/>
        <v>22396.799999999999</v>
      </c>
      <c r="H1928" s="1">
        <v>4046</v>
      </c>
      <c r="I1928" s="1">
        <f t="shared" si="91"/>
        <v>6212.7999999999993</v>
      </c>
      <c r="J1928" t="str">
        <f>IF(AND(COUNTIF(Products!A:A,C1928)=1,E1928=VLOOKUP(C1928,Products!A:G,6,FALSE),H1928=VLOOKUP(C1928,Products!A:G,7,FALSE)),"OK","ERROR")</f>
        <v>OK</v>
      </c>
      <c r="K1928" t="str">
        <f t="shared" si="92"/>
        <v>OK</v>
      </c>
    </row>
    <row r="1929" spans="1:11">
      <c r="A1929" s="1" t="s">
        <v>6241</v>
      </c>
      <c r="B1929" s="1" t="s">
        <v>3741</v>
      </c>
      <c r="C1929" s="1" t="s">
        <v>1793</v>
      </c>
      <c r="D1929" s="1">
        <v>3</v>
      </c>
      <c r="E1929" s="1">
        <v>299</v>
      </c>
      <c r="F1929" s="1">
        <v>44.85</v>
      </c>
      <c r="G1929" s="1">
        <f t="shared" si="90"/>
        <v>852.15</v>
      </c>
      <c r="H1929" s="1">
        <v>221</v>
      </c>
      <c r="I1929" s="1">
        <f t="shared" si="91"/>
        <v>189.14999999999998</v>
      </c>
      <c r="J1929" t="str">
        <f>IF(AND(COUNTIF(Products!A:A,C1929)=1,E1929=VLOOKUP(C1929,Products!A:G,6,FALSE),H1929=VLOOKUP(C1929,Products!A:G,7,FALSE)),"OK","ERROR")</f>
        <v>OK</v>
      </c>
      <c r="K1929" t="str">
        <f t="shared" si="92"/>
        <v>OK</v>
      </c>
    </row>
    <row r="1930" spans="1:11">
      <c r="A1930" s="1" t="s">
        <v>6242</v>
      </c>
      <c r="B1930" s="1" t="s">
        <v>3742</v>
      </c>
      <c r="C1930" s="1" t="s">
        <v>1798</v>
      </c>
      <c r="D1930" s="1">
        <v>1</v>
      </c>
      <c r="E1930" s="1">
        <v>1299</v>
      </c>
      <c r="F1930" s="1">
        <v>129.9</v>
      </c>
      <c r="G1930" s="1">
        <f t="shared" si="90"/>
        <v>1169.0999999999999</v>
      </c>
      <c r="H1930" s="1">
        <v>1025</v>
      </c>
      <c r="I1930" s="1">
        <f t="shared" si="91"/>
        <v>144.09999999999991</v>
      </c>
      <c r="J1930" t="str">
        <f>IF(AND(COUNTIF(Products!A:A,C1930)=1,E1930=VLOOKUP(C1930,Products!A:G,6,FALSE),H1930=VLOOKUP(C1930,Products!A:G,7,FALSE)),"OK","ERROR")</f>
        <v>OK</v>
      </c>
      <c r="K1930" t="str">
        <f t="shared" si="92"/>
        <v>OK</v>
      </c>
    </row>
    <row r="1931" spans="1:11">
      <c r="A1931" s="1" t="s">
        <v>6243</v>
      </c>
      <c r="B1931" s="1" t="s">
        <v>3743</v>
      </c>
      <c r="C1931" s="1" t="s">
        <v>1688</v>
      </c>
      <c r="D1931" s="1">
        <v>4</v>
      </c>
      <c r="E1931" s="1">
        <v>999</v>
      </c>
      <c r="F1931" s="1">
        <v>799.2</v>
      </c>
      <c r="G1931" s="1">
        <f t="shared" si="90"/>
        <v>3196.8</v>
      </c>
      <c r="H1931" s="1">
        <v>813</v>
      </c>
      <c r="I1931" s="1">
        <f t="shared" si="91"/>
        <v>-55.199999999999818</v>
      </c>
      <c r="J1931" t="str">
        <f>IF(AND(COUNTIF(Products!A:A,C1931)=1,E1931=VLOOKUP(C1931,Products!A:G,6,FALSE),H1931=VLOOKUP(C1931,Products!A:G,7,FALSE)),"OK","ERROR")</f>
        <v>OK</v>
      </c>
      <c r="K1931" t="str">
        <f t="shared" si="92"/>
        <v>OK</v>
      </c>
    </row>
    <row r="1932" spans="1:11">
      <c r="A1932" s="1" t="s">
        <v>6244</v>
      </c>
      <c r="B1932" s="1" t="s">
        <v>3744</v>
      </c>
      <c r="C1932" s="1" t="s">
        <v>1795</v>
      </c>
      <c r="D1932" s="1">
        <v>1</v>
      </c>
      <c r="E1932" s="1">
        <v>499</v>
      </c>
      <c r="F1932" s="1">
        <v>0</v>
      </c>
      <c r="G1932" s="1">
        <f t="shared" si="90"/>
        <v>499</v>
      </c>
      <c r="H1932" s="1">
        <v>324</v>
      </c>
      <c r="I1932" s="1">
        <f t="shared" si="91"/>
        <v>175</v>
      </c>
      <c r="J1932" t="str">
        <f>IF(AND(COUNTIF(Products!A:A,C1932)=1,E1932=VLOOKUP(C1932,Products!A:G,6,FALSE),H1932=VLOOKUP(C1932,Products!A:G,7,FALSE)),"OK","ERROR")</f>
        <v>OK</v>
      </c>
      <c r="K1932" t="str">
        <f t="shared" si="92"/>
        <v>OK</v>
      </c>
    </row>
    <row r="1933" spans="1:11">
      <c r="A1933" s="1" t="s">
        <v>6245</v>
      </c>
      <c r="B1933" s="1" t="s">
        <v>3745</v>
      </c>
      <c r="C1933" s="1" t="s">
        <v>1682</v>
      </c>
      <c r="D1933" s="1">
        <v>1</v>
      </c>
      <c r="E1933" s="1">
        <v>1599</v>
      </c>
      <c r="F1933" s="1">
        <v>79.95</v>
      </c>
      <c r="G1933" s="1">
        <f t="shared" si="90"/>
        <v>1519.05</v>
      </c>
      <c r="H1933" s="1">
        <v>1169</v>
      </c>
      <c r="I1933" s="1">
        <f t="shared" si="91"/>
        <v>350.04999999999995</v>
      </c>
      <c r="J1933" t="str">
        <f>IF(AND(COUNTIF(Products!A:A,C1933)=1,E1933=VLOOKUP(C1933,Products!A:G,6,FALSE),H1933=VLOOKUP(C1933,Products!A:G,7,FALSE)),"OK","ERROR")</f>
        <v>OK</v>
      </c>
      <c r="K1933" t="str">
        <f t="shared" si="92"/>
        <v>OK</v>
      </c>
    </row>
    <row r="1934" spans="1:11">
      <c r="A1934" s="1" t="s">
        <v>6246</v>
      </c>
      <c r="B1934" s="1" t="s">
        <v>3746</v>
      </c>
      <c r="C1934" s="1" t="s">
        <v>1790</v>
      </c>
      <c r="D1934" s="1">
        <v>1</v>
      </c>
      <c r="E1934" s="1">
        <v>999</v>
      </c>
      <c r="F1934" s="1">
        <v>0</v>
      </c>
      <c r="G1934" s="1">
        <f t="shared" si="90"/>
        <v>999</v>
      </c>
      <c r="H1934" s="1">
        <v>629</v>
      </c>
      <c r="I1934" s="1">
        <f t="shared" si="91"/>
        <v>370</v>
      </c>
      <c r="J1934" t="str">
        <f>IF(AND(COUNTIF(Products!A:A,C1934)=1,E1934=VLOOKUP(C1934,Products!A:G,6,FALSE),H1934=VLOOKUP(C1934,Products!A:G,7,FALSE)),"OK","ERROR")</f>
        <v>OK</v>
      </c>
      <c r="K1934" t="str">
        <f t="shared" si="92"/>
        <v>OK</v>
      </c>
    </row>
    <row r="1935" spans="1:11">
      <c r="A1935" s="1" t="s">
        <v>6247</v>
      </c>
      <c r="B1935" s="1" t="s">
        <v>3747</v>
      </c>
      <c r="C1935" s="1" t="s">
        <v>1741</v>
      </c>
      <c r="D1935" s="1">
        <v>2</v>
      </c>
      <c r="E1935" s="1">
        <v>799</v>
      </c>
      <c r="F1935" s="1">
        <v>159.80000000000001</v>
      </c>
      <c r="G1935" s="1">
        <f t="shared" si="90"/>
        <v>1438.2</v>
      </c>
      <c r="H1935" s="1">
        <v>596</v>
      </c>
      <c r="I1935" s="1">
        <f t="shared" si="91"/>
        <v>246.20000000000005</v>
      </c>
      <c r="J1935" t="str">
        <f>IF(AND(COUNTIF(Products!A:A,C1935)=1,E1935=VLOOKUP(C1935,Products!A:G,6,FALSE),H1935=VLOOKUP(C1935,Products!A:G,7,FALSE)),"OK","ERROR")</f>
        <v>OK</v>
      </c>
      <c r="K1935" t="str">
        <f t="shared" si="92"/>
        <v>OK</v>
      </c>
    </row>
    <row r="1936" spans="1:11">
      <c r="A1936" s="1" t="s">
        <v>6248</v>
      </c>
      <c r="B1936" s="1" t="s">
        <v>3748</v>
      </c>
      <c r="C1936" s="1" t="s">
        <v>1771</v>
      </c>
      <c r="D1936" s="1">
        <v>4</v>
      </c>
      <c r="E1936" s="1">
        <v>399</v>
      </c>
      <c r="F1936" s="1">
        <v>159.6</v>
      </c>
      <c r="G1936" s="1">
        <f t="shared" si="90"/>
        <v>1436.4</v>
      </c>
      <c r="H1936" s="1">
        <v>257</v>
      </c>
      <c r="I1936" s="1">
        <f t="shared" si="91"/>
        <v>408.40000000000009</v>
      </c>
      <c r="J1936" t="str">
        <f>IF(AND(COUNTIF(Products!A:A,C1936)=1,E1936=VLOOKUP(C1936,Products!A:G,6,FALSE),H1936=VLOOKUP(C1936,Products!A:G,7,FALSE)),"OK","ERROR")</f>
        <v>OK</v>
      </c>
      <c r="K1936" t="str">
        <f t="shared" si="92"/>
        <v>OK</v>
      </c>
    </row>
    <row r="1937" spans="1:11">
      <c r="A1937" s="1" t="s">
        <v>6249</v>
      </c>
      <c r="B1937" s="1" t="s">
        <v>3749</v>
      </c>
      <c r="C1937" s="1" t="s">
        <v>1706</v>
      </c>
      <c r="D1937" s="1">
        <v>1</v>
      </c>
      <c r="E1937" s="1">
        <v>799</v>
      </c>
      <c r="F1937" s="1">
        <v>159.80000000000001</v>
      </c>
      <c r="G1937" s="1">
        <f t="shared" si="90"/>
        <v>639.20000000000005</v>
      </c>
      <c r="H1937" s="1">
        <v>526</v>
      </c>
      <c r="I1937" s="1">
        <f t="shared" si="91"/>
        <v>113.20000000000005</v>
      </c>
      <c r="J1937" t="str">
        <f>IF(AND(COUNTIF(Products!A:A,C1937)=1,E1937=VLOOKUP(C1937,Products!A:G,6,FALSE),H1937=VLOOKUP(C1937,Products!A:G,7,FALSE)),"OK","ERROR")</f>
        <v>OK</v>
      </c>
      <c r="K1937" t="str">
        <f t="shared" si="92"/>
        <v>OK</v>
      </c>
    </row>
    <row r="1938" spans="1:11">
      <c r="A1938" s="1" t="s">
        <v>6250</v>
      </c>
      <c r="B1938" s="1" t="s">
        <v>3750</v>
      </c>
      <c r="C1938" s="1" t="s">
        <v>1685</v>
      </c>
      <c r="D1938" s="1">
        <v>1</v>
      </c>
      <c r="E1938" s="1">
        <v>2499</v>
      </c>
      <c r="F1938" s="1">
        <v>374.85</v>
      </c>
      <c r="G1938" s="1">
        <f t="shared" si="90"/>
        <v>2124.15</v>
      </c>
      <c r="H1938" s="1">
        <v>1599</v>
      </c>
      <c r="I1938" s="1">
        <f t="shared" si="91"/>
        <v>525.15000000000009</v>
      </c>
      <c r="J1938" t="str">
        <f>IF(AND(COUNTIF(Products!A:A,C1938)=1,E1938=VLOOKUP(C1938,Products!A:G,6,FALSE),H1938=VLOOKUP(C1938,Products!A:G,7,FALSE)),"OK","ERROR")</f>
        <v>OK</v>
      </c>
      <c r="K1938" t="str">
        <f t="shared" si="92"/>
        <v>OK</v>
      </c>
    </row>
    <row r="1939" spans="1:11">
      <c r="A1939" s="1" t="s">
        <v>6251</v>
      </c>
      <c r="B1939" s="1" t="s">
        <v>3751</v>
      </c>
      <c r="C1939" s="1" t="s">
        <v>1706</v>
      </c>
      <c r="D1939" s="1">
        <v>1</v>
      </c>
      <c r="E1939" s="1">
        <v>799</v>
      </c>
      <c r="F1939" s="1">
        <v>119.85</v>
      </c>
      <c r="G1939" s="1">
        <f t="shared" si="90"/>
        <v>679.15</v>
      </c>
      <c r="H1939" s="1">
        <v>526</v>
      </c>
      <c r="I1939" s="1">
        <f t="shared" si="91"/>
        <v>153.14999999999998</v>
      </c>
      <c r="J1939" t="str">
        <f>IF(AND(COUNTIF(Products!A:A,C1939)=1,E1939=VLOOKUP(C1939,Products!A:G,6,FALSE),H1939=VLOOKUP(C1939,Products!A:G,7,FALSE)),"OK","ERROR")</f>
        <v>OK</v>
      </c>
      <c r="K1939" t="str">
        <f t="shared" si="92"/>
        <v>OK</v>
      </c>
    </row>
    <row r="1940" spans="1:11">
      <c r="A1940" s="1" t="s">
        <v>6252</v>
      </c>
      <c r="B1940" s="1" t="s">
        <v>3752</v>
      </c>
      <c r="C1940" s="1" t="s">
        <v>1745</v>
      </c>
      <c r="D1940" s="1">
        <v>2</v>
      </c>
      <c r="E1940" s="1">
        <v>599</v>
      </c>
      <c r="F1940" s="1">
        <v>239.6</v>
      </c>
      <c r="G1940" s="1">
        <f t="shared" si="90"/>
        <v>958.4</v>
      </c>
      <c r="H1940" s="1">
        <v>464</v>
      </c>
      <c r="I1940" s="1">
        <f t="shared" si="91"/>
        <v>30.399999999999977</v>
      </c>
      <c r="J1940" t="str">
        <f>IF(AND(COUNTIF(Products!A:A,C1940)=1,E1940=VLOOKUP(C1940,Products!A:G,6,FALSE),H1940=VLOOKUP(C1940,Products!A:G,7,FALSE)),"OK","ERROR")</f>
        <v>OK</v>
      </c>
      <c r="K1940" t="str">
        <f t="shared" si="92"/>
        <v>OK</v>
      </c>
    </row>
    <row r="1941" spans="1:11">
      <c r="A1941" s="1" t="s">
        <v>6253</v>
      </c>
      <c r="B1941" s="1" t="s">
        <v>3753</v>
      </c>
      <c r="C1941" s="1" t="s">
        <v>1777</v>
      </c>
      <c r="D1941" s="1">
        <v>3</v>
      </c>
      <c r="E1941" s="1">
        <v>3999</v>
      </c>
      <c r="F1941" s="1">
        <v>2999.25</v>
      </c>
      <c r="G1941" s="1">
        <f t="shared" si="90"/>
        <v>8997.75</v>
      </c>
      <c r="H1941" s="1">
        <v>2514</v>
      </c>
      <c r="I1941" s="1">
        <f t="shared" si="91"/>
        <v>1455.75</v>
      </c>
      <c r="J1941" t="str">
        <f>IF(AND(COUNTIF(Products!A:A,C1941)=1,E1941=VLOOKUP(C1941,Products!A:G,6,FALSE),H1941=VLOOKUP(C1941,Products!A:G,7,FALSE)),"OK","ERROR")</f>
        <v>OK</v>
      </c>
      <c r="K1941" t="str">
        <f t="shared" si="92"/>
        <v>OK</v>
      </c>
    </row>
    <row r="1942" spans="1:11">
      <c r="A1942" s="1" t="s">
        <v>6254</v>
      </c>
      <c r="B1942" s="1" t="s">
        <v>3754</v>
      </c>
      <c r="C1942" s="1" t="s">
        <v>1766</v>
      </c>
      <c r="D1942" s="1">
        <v>2</v>
      </c>
      <c r="E1942" s="1">
        <v>2999</v>
      </c>
      <c r="F1942" s="1">
        <v>0</v>
      </c>
      <c r="G1942" s="1">
        <f t="shared" si="90"/>
        <v>5998</v>
      </c>
      <c r="H1942" s="1">
        <v>1870</v>
      </c>
      <c r="I1942" s="1">
        <f t="shared" si="91"/>
        <v>2258</v>
      </c>
      <c r="J1942" t="str">
        <f>IF(AND(COUNTIF(Products!A:A,C1942)=1,E1942=VLOOKUP(C1942,Products!A:G,6,FALSE),H1942=VLOOKUP(C1942,Products!A:G,7,FALSE)),"OK","ERROR")</f>
        <v>OK</v>
      </c>
      <c r="K1942" t="str">
        <f t="shared" si="92"/>
        <v>OK</v>
      </c>
    </row>
    <row r="1943" spans="1:11">
      <c r="A1943" s="1" t="s">
        <v>6255</v>
      </c>
      <c r="B1943" s="1" t="s">
        <v>3755</v>
      </c>
      <c r="C1943" s="1" t="s">
        <v>1789</v>
      </c>
      <c r="D1943" s="1">
        <v>2</v>
      </c>
      <c r="E1943" s="1">
        <v>999</v>
      </c>
      <c r="F1943" s="1">
        <v>199.8</v>
      </c>
      <c r="G1943" s="1">
        <f t="shared" si="90"/>
        <v>1798.2</v>
      </c>
      <c r="H1943" s="1">
        <v>727</v>
      </c>
      <c r="I1943" s="1">
        <f t="shared" si="91"/>
        <v>344.20000000000005</v>
      </c>
      <c r="J1943" t="str">
        <f>IF(AND(COUNTIF(Products!A:A,C1943)=1,E1943=VLOOKUP(C1943,Products!A:G,6,FALSE),H1943=VLOOKUP(C1943,Products!A:G,7,FALSE)),"OK","ERROR")</f>
        <v>OK</v>
      </c>
      <c r="K1943" t="str">
        <f t="shared" si="92"/>
        <v>OK</v>
      </c>
    </row>
    <row r="1944" spans="1:11">
      <c r="A1944" s="1" t="s">
        <v>6256</v>
      </c>
      <c r="B1944" s="1" t="s">
        <v>3756</v>
      </c>
      <c r="C1944" s="1" t="s">
        <v>1777</v>
      </c>
      <c r="D1944" s="1">
        <v>1</v>
      </c>
      <c r="E1944" s="1">
        <v>3999</v>
      </c>
      <c r="F1944" s="1">
        <v>199.95</v>
      </c>
      <c r="G1944" s="1">
        <f t="shared" si="90"/>
        <v>3799.05</v>
      </c>
      <c r="H1944" s="1">
        <v>2514</v>
      </c>
      <c r="I1944" s="1">
        <f t="shared" si="91"/>
        <v>1285.0500000000002</v>
      </c>
      <c r="J1944" t="str">
        <f>IF(AND(COUNTIF(Products!A:A,C1944)=1,E1944=VLOOKUP(C1944,Products!A:G,6,FALSE),H1944=VLOOKUP(C1944,Products!A:G,7,FALSE)),"OK","ERROR")</f>
        <v>OK</v>
      </c>
      <c r="K1944" t="str">
        <f t="shared" si="92"/>
        <v>OK</v>
      </c>
    </row>
    <row r="1945" spans="1:11">
      <c r="A1945" s="1" t="s">
        <v>6257</v>
      </c>
      <c r="B1945" s="1" t="s">
        <v>3757</v>
      </c>
      <c r="C1945" s="1" t="s">
        <v>1794</v>
      </c>
      <c r="D1945" s="1">
        <v>1</v>
      </c>
      <c r="E1945" s="1">
        <v>299</v>
      </c>
      <c r="F1945" s="1">
        <v>29.9</v>
      </c>
      <c r="G1945" s="1">
        <f t="shared" si="90"/>
        <v>269.10000000000002</v>
      </c>
      <c r="H1945" s="1">
        <v>168</v>
      </c>
      <c r="I1945" s="1">
        <f t="shared" si="91"/>
        <v>101.10000000000002</v>
      </c>
      <c r="J1945" t="str">
        <f>IF(AND(COUNTIF(Products!A:A,C1945)=1,E1945=VLOOKUP(C1945,Products!A:G,6,FALSE),H1945=VLOOKUP(C1945,Products!A:G,7,FALSE)),"OK","ERROR")</f>
        <v>OK</v>
      </c>
      <c r="K1945" t="str">
        <f t="shared" si="92"/>
        <v>OK</v>
      </c>
    </row>
    <row r="1946" spans="1:11">
      <c r="A1946" s="1" t="s">
        <v>6258</v>
      </c>
      <c r="B1946" s="1" t="s">
        <v>3758</v>
      </c>
      <c r="C1946" s="1" t="s">
        <v>1779</v>
      </c>
      <c r="D1946" s="1">
        <v>1</v>
      </c>
      <c r="E1946" s="1">
        <v>999</v>
      </c>
      <c r="F1946" s="1">
        <v>99.9</v>
      </c>
      <c r="G1946" s="1">
        <f t="shared" si="90"/>
        <v>899.1</v>
      </c>
      <c r="H1946" s="1">
        <v>809</v>
      </c>
      <c r="I1946" s="1">
        <f t="shared" si="91"/>
        <v>90.100000000000023</v>
      </c>
      <c r="J1946" t="str">
        <f>IF(AND(COUNTIF(Products!A:A,C1946)=1,E1946=VLOOKUP(C1946,Products!A:G,6,FALSE),H1946=VLOOKUP(C1946,Products!A:G,7,FALSE)),"OK","ERROR")</f>
        <v>OK</v>
      </c>
      <c r="K1946" t="str">
        <f t="shared" si="92"/>
        <v>OK</v>
      </c>
    </row>
    <row r="1947" spans="1:11">
      <c r="A1947" s="1" t="s">
        <v>6259</v>
      </c>
      <c r="B1947" s="1" t="s">
        <v>3759</v>
      </c>
      <c r="C1947" s="1" t="s">
        <v>1790</v>
      </c>
      <c r="D1947" s="1">
        <v>1</v>
      </c>
      <c r="E1947" s="1">
        <v>999</v>
      </c>
      <c r="F1947" s="1">
        <v>99.9</v>
      </c>
      <c r="G1947" s="1">
        <f t="shared" si="90"/>
        <v>899.1</v>
      </c>
      <c r="H1947" s="1">
        <v>629</v>
      </c>
      <c r="I1947" s="1">
        <f t="shared" si="91"/>
        <v>270.10000000000002</v>
      </c>
      <c r="J1947" t="str">
        <f>IF(AND(COUNTIF(Products!A:A,C1947)=1,E1947=VLOOKUP(C1947,Products!A:G,6,FALSE),H1947=VLOOKUP(C1947,Products!A:G,7,FALSE)),"OK","ERROR")</f>
        <v>OK</v>
      </c>
      <c r="K1947" t="str">
        <f t="shared" si="92"/>
        <v>OK</v>
      </c>
    </row>
    <row r="1948" spans="1:11">
      <c r="A1948" s="1" t="s">
        <v>6260</v>
      </c>
      <c r="B1948" s="1" t="s">
        <v>3760</v>
      </c>
      <c r="C1948" s="1" t="s">
        <v>1737</v>
      </c>
      <c r="D1948" s="1">
        <v>2</v>
      </c>
      <c r="E1948" s="1">
        <v>499</v>
      </c>
      <c r="F1948" s="1">
        <v>149.69999999999999</v>
      </c>
      <c r="G1948" s="1">
        <f t="shared" si="90"/>
        <v>848.3</v>
      </c>
      <c r="H1948" s="1">
        <v>320</v>
      </c>
      <c r="I1948" s="1">
        <f t="shared" si="91"/>
        <v>208.29999999999995</v>
      </c>
      <c r="J1948" t="str">
        <f>IF(AND(COUNTIF(Products!A:A,C1948)=1,E1948=VLOOKUP(C1948,Products!A:G,6,FALSE),H1948=VLOOKUP(C1948,Products!A:G,7,FALSE)),"OK","ERROR")</f>
        <v>OK</v>
      </c>
      <c r="K1948" t="str">
        <f t="shared" si="92"/>
        <v>OK</v>
      </c>
    </row>
    <row r="1949" spans="1:11">
      <c r="A1949" s="1" t="s">
        <v>6261</v>
      </c>
      <c r="B1949" s="1" t="s">
        <v>3761</v>
      </c>
      <c r="C1949" s="1" t="s">
        <v>1790</v>
      </c>
      <c r="D1949" s="1">
        <v>4</v>
      </c>
      <c r="E1949" s="1">
        <v>999</v>
      </c>
      <c r="F1949" s="1">
        <v>199.8</v>
      </c>
      <c r="G1949" s="1">
        <f t="shared" si="90"/>
        <v>3796.2</v>
      </c>
      <c r="H1949" s="1">
        <v>629</v>
      </c>
      <c r="I1949" s="1">
        <f t="shared" si="91"/>
        <v>1280.1999999999998</v>
      </c>
      <c r="J1949" t="str">
        <f>IF(AND(COUNTIF(Products!A:A,C1949)=1,E1949=VLOOKUP(C1949,Products!A:G,6,FALSE),H1949=VLOOKUP(C1949,Products!A:G,7,FALSE)),"OK","ERROR")</f>
        <v>OK</v>
      </c>
      <c r="K1949" t="str">
        <f t="shared" si="92"/>
        <v>OK</v>
      </c>
    </row>
    <row r="1950" spans="1:11">
      <c r="A1950" s="1" t="s">
        <v>6262</v>
      </c>
      <c r="B1950" s="1" t="s">
        <v>3762</v>
      </c>
      <c r="C1950" s="1" t="s">
        <v>1753</v>
      </c>
      <c r="D1950" s="1">
        <v>2</v>
      </c>
      <c r="E1950" s="1">
        <v>799</v>
      </c>
      <c r="F1950" s="1">
        <v>159.80000000000001</v>
      </c>
      <c r="G1950" s="1">
        <f t="shared" si="90"/>
        <v>1438.2</v>
      </c>
      <c r="H1950" s="1">
        <v>445</v>
      </c>
      <c r="I1950" s="1">
        <f t="shared" si="91"/>
        <v>548.20000000000005</v>
      </c>
      <c r="J1950" t="str">
        <f>IF(AND(COUNTIF(Products!A:A,C1950)=1,E1950=VLOOKUP(C1950,Products!A:G,6,FALSE),H1950=VLOOKUP(C1950,Products!A:G,7,FALSE)),"OK","ERROR")</f>
        <v>OK</v>
      </c>
      <c r="K1950" t="str">
        <f t="shared" si="92"/>
        <v>OK</v>
      </c>
    </row>
    <row r="1951" spans="1:11">
      <c r="A1951" s="1" t="s">
        <v>6263</v>
      </c>
      <c r="B1951" s="1" t="s">
        <v>3763</v>
      </c>
      <c r="C1951" s="1" t="s">
        <v>1682</v>
      </c>
      <c r="D1951" s="1">
        <v>1</v>
      </c>
      <c r="E1951" s="1">
        <v>1599</v>
      </c>
      <c r="F1951" s="1">
        <v>239.85</v>
      </c>
      <c r="G1951" s="1">
        <f t="shared" si="90"/>
        <v>1359.15</v>
      </c>
      <c r="H1951" s="1">
        <v>1169</v>
      </c>
      <c r="I1951" s="1">
        <f t="shared" si="91"/>
        <v>190.15000000000009</v>
      </c>
      <c r="J1951" t="str">
        <f>IF(AND(COUNTIF(Products!A:A,C1951)=1,E1951=VLOOKUP(C1951,Products!A:G,6,FALSE),H1951=VLOOKUP(C1951,Products!A:G,7,FALSE)),"OK","ERROR")</f>
        <v>OK</v>
      </c>
      <c r="K1951" t="str">
        <f t="shared" si="92"/>
        <v>OK</v>
      </c>
    </row>
    <row r="1952" spans="1:11">
      <c r="A1952" s="1" t="s">
        <v>6264</v>
      </c>
      <c r="B1952" s="1" t="s">
        <v>3764</v>
      </c>
      <c r="C1952" s="1" t="s">
        <v>1700</v>
      </c>
      <c r="D1952" s="1">
        <v>3</v>
      </c>
      <c r="E1952" s="1">
        <v>8999</v>
      </c>
      <c r="F1952" s="1">
        <v>1349.85</v>
      </c>
      <c r="G1952" s="1">
        <f t="shared" si="90"/>
        <v>25647.15</v>
      </c>
      <c r="H1952" s="1">
        <v>6419</v>
      </c>
      <c r="I1952" s="1">
        <f t="shared" si="91"/>
        <v>6390.1500000000015</v>
      </c>
      <c r="J1952" t="str">
        <f>IF(AND(COUNTIF(Products!A:A,C1952)=1,E1952=VLOOKUP(C1952,Products!A:G,6,FALSE),H1952=VLOOKUP(C1952,Products!A:G,7,FALSE)),"OK","ERROR")</f>
        <v>OK</v>
      </c>
      <c r="K1952" t="str">
        <f t="shared" si="92"/>
        <v>OK</v>
      </c>
    </row>
    <row r="1953" spans="1:11">
      <c r="A1953" s="1" t="s">
        <v>6265</v>
      </c>
      <c r="B1953" s="1" t="s">
        <v>3765</v>
      </c>
      <c r="C1953" s="1" t="s">
        <v>1719</v>
      </c>
      <c r="D1953" s="1">
        <v>4</v>
      </c>
      <c r="E1953" s="1">
        <v>399</v>
      </c>
      <c r="F1953" s="1">
        <v>319.2</v>
      </c>
      <c r="G1953" s="1">
        <f t="shared" si="90"/>
        <v>1276.8</v>
      </c>
      <c r="H1953" s="1">
        <v>248</v>
      </c>
      <c r="I1953" s="1">
        <f t="shared" si="91"/>
        <v>284.79999999999995</v>
      </c>
      <c r="J1953" t="str">
        <f>IF(AND(COUNTIF(Products!A:A,C1953)=1,E1953=VLOOKUP(C1953,Products!A:G,6,FALSE),H1953=VLOOKUP(C1953,Products!A:G,7,FALSE)),"OK","ERROR")</f>
        <v>OK</v>
      </c>
      <c r="K1953" t="str">
        <f t="shared" si="92"/>
        <v>OK</v>
      </c>
    </row>
    <row r="1954" spans="1:11">
      <c r="A1954" s="1" t="s">
        <v>6266</v>
      </c>
      <c r="B1954" s="1" t="s">
        <v>3766</v>
      </c>
      <c r="C1954" s="1" t="s">
        <v>1701</v>
      </c>
      <c r="D1954" s="1">
        <v>1</v>
      </c>
      <c r="E1954" s="1">
        <v>1299</v>
      </c>
      <c r="F1954" s="1">
        <v>129.9</v>
      </c>
      <c r="G1954" s="1">
        <f t="shared" si="90"/>
        <v>1169.0999999999999</v>
      </c>
      <c r="H1954" s="1">
        <v>969</v>
      </c>
      <c r="I1954" s="1">
        <f t="shared" si="91"/>
        <v>200.09999999999991</v>
      </c>
      <c r="J1954" t="str">
        <f>IF(AND(COUNTIF(Products!A:A,C1954)=1,E1954=VLOOKUP(C1954,Products!A:G,6,FALSE),H1954=VLOOKUP(C1954,Products!A:G,7,FALSE)),"OK","ERROR")</f>
        <v>OK</v>
      </c>
      <c r="K1954" t="str">
        <f t="shared" si="92"/>
        <v>OK</v>
      </c>
    </row>
    <row r="1955" spans="1:11">
      <c r="A1955" s="1" t="s">
        <v>6267</v>
      </c>
      <c r="B1955" s="1" t="s">
        <v>3767</v>
      </c>
      <c r="C1955" s="1" t="s">
        <v>1793</v>
      </c>
      <c r="D1955" s="1">
        <v>2</v>
      </c>
      <c r="E1955" s="1">
        <v>299</v>
      </c>
      <c r="F1955" s="1">
        <v>89.7</v>
      </c>
      <c r="G1955" s="1">
        <f t="shared" si="90"/>
        <v>508.3</v>
      </c>
      <c r="H1955" s="1">
        <v>221</v>
      </c>
      <c r="I1955" s="1">
        <f t="shared" si="91"/>
        <v>66.300000000000011</v>
      </c>
      <c r="J1955" t="str">
        <f>IF(AND(COUNTIF(Products!A:A,C1955)=1,E1955=VLOOKUP(C1955,Products!A:G,6,FALSE),H1955=VLOOKUP(C1955,Products!A:G,7,FALSE)),"OK","ERROR")</f>
        <v>OK</v>
      </c>
      <c r="K1955" t="str">
        <f t="shared" si="92"/>
        <v>OK</v>
      </c>
    </row>
    <row r="1956" spans="1:11">
      <c r="A1956" s="1" t="s">
        <v>6268</v>
      </c>
      <c r="B1956" s="1" t="s">
        <v>3768</v>
      </c>
      <c r="C1956" s="1" t="s">
        <v>1716</v>
      </c>
      <c r="D1956" s="1">
        <v>2</v>
      </c>
      <c r="E1956" s="1">
        <v>2999</v>
      </c>
      <c r="F1956" s="1">
        <v>0</v>
      </c>
      <c r="G1956" s="1">
        <f t="shared" si="90"/>
        <v>5998</v>
      </c>
      <c r="H1956" s="1">
        <v>2406</v>
      </c>
      <c r="I1956" s="1">
        <f t="shared" si="91"/>
        <v>1186</v>
      </c>
      <c r="J1956" t="str">
        <f>IF(AND(COUNTIF(Products!A:A,C1956)=1,E1956=VLOOKUP(C1956,Products!A:G,6,FALSE),H1956=VLOOKUP(C1956,Products!A:G,7,FALSE)),"OK","ERROR")</f>
        <v>OK</v>
      </c>
      <c r="K1956" t="str">
        <f t="shared" si="92"/>
        <v>OK</v>
      </c>
    </row>
    <row r="1957" spans="1:11">
      <c r="A1957" s="1" t="s">
        <v>6269</v>
      </c>
      <c r="B1957" s="1" t="s">
        <v>3769</v>
      </c>
      <c r="C1957" s="1" t="s">
        <v>1706</v>
      </c>
      <c r="D1957" s="1">
        <v>1</v>
      </c>
      <c r="E1957" s="1">
        <v>799</v>
      </c>
      <c r="F1957" s="1">
        <v>79.900000000000006</v>
      </c>
      <c r="G1957" s="1">
        <f t="shared" si="90"/>
        <v>719.1</v>
      </c>
      <c r="H1957" s="1">
        <v>526</v>
      </c>
      <c r="I1957" s="1">
        <f t="shared" si="91"/>
        <v>193.10000000000002</v>
      </c>
      <c r="J1957" t="str">
        <f>IF(AND(COUNTIF(Products!A:A,C1957)=1,E1957=VLOOKUP(C1957,Products!A:G,6,FALSE),H1957=VLOOKUP(C1957,Products!A:G,7,FALSE)),"OK","ERROR")</f>
        <v>OK</v>
      </c>
      <c r="K1957" t="str">
        <f t="shared" si="92"/>
        <v>OK</v>
      </c>
    </row>
    <row r="1958" spans="1:11">
      <c r="A1958" s="1" t="s">
        <v>6270</v>
      </c>
      <c r="B1958" s="1" t="s">
        <v>3770</v>
      </c>
      <c r="C1958" s="1" t="s">
        <v>1726</v>
      </c>
      <c r="D1958" s="1">
        <v>4</v>
      </c>
      <c r="E1958" s="1">
        <v>599</v>
      </c>
      <c r="F1958" s="1">
        <v>239.6</v>
      </c>
      <c r="G1958" s="1">
        <f t="shared" si="90"/>
        <v>2156.4</v>
      </c>
      <c r="H1958" s="1">
        <v>358</v>
      </c>
      <c r="I1958" s="1">
        <f t="shared" si="91"/>
        <v>724.40000000000009</v>
      </c>
      <c r="J1958" t="str">
        <f>IF(AND(COUNTIF(Products!A:A,C1958)=1,E1958=VLOOKUP(C1958,Products!A:G,6,FALSE),H1958=VLOOKUP(C1958,Products!A:G,7,FALSE)),"OK","ERROR")</f>
        <v>OK</v>
      </c>
      <c r="K1958" t="str">
        <f t="shared" si="92"/>
        <v>OK</v>
      </c>
    </row>
    <row r="1959" spans="1:11">
      <c r="A1959" s="1" t="s">
        <v>6271</v>
      </c>
      <c r="B1959" s="1" t="s">
        <v>3771</v>
      </c>
      <c r="C1959" s="1" t="s">
        <v>1738</v>
      </c>
      <c r="D1959" s="1">
        <v>1</v>
      </c>
      <c r="E1959" s="1">
        <v>599</v>
      </c>
      <c r="F1959" s="1">
        <v>0</v>
      </c>
      <c r="G1959" s="1">
        <f t="shared" si="90"/>
        <v>599</v>
      </c>
      <c r="H1959" s="1">
        <v>443</v>
      </c>
      <c r="I1959" s="1">
        <f t="shared" si="91"/>
        <v>156</v>
      </c>
      <c r="J1959" t="str">
        <f>IF(AND(COUNTIF(Products!A:A,C1959)=1,E1959=VLOOKUP(C1959,Products!A:G,6,FALSE),H1959=VLOOKUP(C1959,Products!A:G,7,FALSE)),"OK","ERROR")</f>
        <v>OK</v>
      </c>
      <c r="K1959" t="str">
        <f t="shared" si="92"/>
        <v>OK</v>
      </c>
    </row>
    <row r="1960" spans="1:11">
      <c r="A1960" s="1" t="s">
        <v>6272</v>
      </c>
      <c r="B1960" s="1" t="s">
        <v>3772</v>
      </c>
      <c r="C1960" s="1" t="s">
        <v>1682</v>
      </c>
      <c r="D1960" s="1">
        <v>1</v>
      </c>
      <c r="E1960" s="1">
        <v>1599</v>
      </c>
      <c r="F1960" s="1">
        <v>0</v>
      </c>
      <c r="G1960" s="1">
        <f t="shared" si="90"/>
        <v>1599</v>
      </c>
      <c r="H1960" s="1">
        <v>1169</v>
      </c>
      <c r="I1960" s="1">
        <f t="shared" si="91"/>
        <v>430</v>
      </c>
      <c r="J1960" t="str">
        <f>IF(AND(COUNTIF(Products!A:A,C1960)=1,E1960=VLOOKUP(C1960,Products!A:G,6,FALSE),H1960=VLOOKUP(C1960,Products!A:G,7,FALSE)),"OK","ERROR")</f>
        <v>OK</v>
      </c>
      <c r="K1960" t="str">
        <f t="shared" si="92"/>
        <v>OK</v>
      </c>
    </row>
    <row r="1961" spans="1:11">
      <c r="A1961" s="1" t="s">
        <v>6273</v>
      </c>
      <c r="B1961" s="1" t="s">
        <v>3773</v>
      </c>
      <c r="C1961" s="1" t="s">
        <v>1778</v>
      </c>
      <c r="D1961" s="1">
        <v>3</v>
      </c>
      <c r="E1961" s="1">
        <v>499</v>
      </c>
      <c r="F1961" s="1">
        <v>0</v>
      </c>
      <c r="G1961" s="1">
        <f t="shared" si="90"/>
        <v>1497</v>
      </c>
      <c r="H1961" s="1">
        <v>323</v>
      </c>
      <c r="I1961" s="1">
        <f t="shared" si="91"/>
        <v>528</v>
      </c>
      <c r="J1961" t="str">
        <f>IF(AND(COUNTIF(Products!A:A,C1961)=1,E1961=VLOOKUP(C1961,Products!A:G,6,FALSE),H1961=VLOOKUP(C1961,Products!A:G,7,FALSE)),"OK","ERROR")</f>
        <v>OK</v>
      </c>
      <c r="K1961" t="str">
        <f t="shared" si="92"/>
        <v>OK</v>
      </c>
    </row>
    <row r="1962" spans="1:11">
      <c r="A1962" s="1" t="s">
        <v>6274</v>
      </c>
      <c r="B1962" s="1" t="s">
        <v>3774</v>
      </c>
      <c r="C1962" s="1" t="s">
        <v>1711</v>
      </c>
      <c r="D1962" s="1">
        <v>2</v>
      </c>
      <c r="E1962" s="1">
        <v>1599</v>
      </c>
      <c r="F1962" s="1">
        <v>0</v>
      </c>
      <c r="G1962" s="1">
        <f t="shared" si="90"/>
        <v>3198</v>
      </c>
      <c r="H1962" s="1">
        <v>1180</v>
      </c>
      <c r="I1962" s="1">
        <f t="shared" si="91"/>
        <v>838</v>
      </c>
      <c r="J1962" t="str">
        <f>IF(AND(COUNTIF(Products!A:A,C1962)=1,E1962=VLOOKUP(C1962,Products!A:G,6,FALSE),H1962=VLOOKUP(C1962,Products!A:G,7,FALSE)),"OK","ERROR")</f>
        <v>OK</v>
      </c>
      <c r="K1962" t="str">
        <f t="shared" si="92"/>
        <v>OK</v>
      </c>
    </row>
    <row r="1963" spans="1:11">
      <c r="A1963" s="1" t="s">
        <v>6275</v>
      </c>
      <c r="B1963" s="1" t="s">
        <v>3775</v>
      </c>
      <c r="C1963" s="1" t="s">
        <v>1704</v>
      </c>
      <c r="D1963" s="1">
        <v>3</v>
      </c>
      <c r="E1963" s="1">
        <v>599</v>
      </c>
      <c r="F1963" s="1">
        <v>0</v>
      </c>
      <c r="G1963" s="1">
        <f t="shared" si="90"/>
        <v>1797</v>
      </c>
      <c r="H1963" s="1">
        <v>363</v>
      </c>
      <c r="I1963" s="1">
        <f t="shared" si="91"/>
        <v>708</v>
      </c>
      <c r="J1963" t="str">
        <f>IF(AND(COUNTIF(Products!A:A,C1963)=1,E1963=VLOOKUP(C1963,Products!A:G,6,FALSE),H1963=VLOOKUP(C1963,Products!A:G,7,FALSE)),"OK","ERROR")</f>
        <v>OK</v>
      </c>
      <c r="K1963" t="str">
        <f t="shared" si="92"/>
        <v>OK</v>
      </c>
    </row>
    <row r="1964" spans="1:11">
      <c r="A1964" s="1" t="s">
        <v>6276</v>
      </c>
      <c r="B1964" s="1" t="s">
        <v>3776</v>
      </c>
      <c r="C1964" s="1" t="s">
        <v>1794</v>
      </c>
      <c r="D1964" s="1">
        <v>1</v>
      </c>
      <c r="E1964" s="1">
        <v>299</v>
      </c>
      <c r="F1964" s="1">
        <v>14.95</v>
      </c>
      <c r="G1964" s="1">
        <f t="shared" si="90"/>
        <v>284.05</v>
      </c>
      <c r="H1964" s="1">
        <v>168</v>
      </c>
      <c r="I1964" s="1">
        <f t="shared" si="91"/>
        <v>116.05000000000001</v>
      </c>
      <c r="J1964" t="str">
        <f>IF(AND(COUNTIF(Products!A:A,C1964)=1,E1964=VLOOKUP(C1964,Products!A:G,6,FALSE),H1964=VLOOKUP(C1964,Products!A:G,7,FALSE)),"OK","ERROR")</f>
        <v>OK</v>
      </c>
      <c r="K1964" t="str">
        <f t="shared" si="92"/>
        <v>OK</v>
      </c>
    </row>
    <row r="1965" spans="1:11">
      <c r="A1965" s="1" t="s">
        <v>6277</v>
      </c>
      <c r="B1965" s="1" t="s">
        <v>3777</v>
      </c>
      <c r="C1965" s="1" t="s">
        <v>1798</v>
      </c>
      <c r="D1965" s="1">
        <v>2</v>
      </c>
      <c r="E1965" s="1">
        <v>1299</v>
      </c>
      <c r="F1965" s="1">
        <v>519.6</v>
      </c>
      <c r="G1965" s="1">
        <f t="shared" si="90"/>
        <v>2078.4</v>
      </c>
      <c r="H1965" s="1">
        <v>1025</v>
      </c>
      <c r="I1965" s="1">
        <f t="shared" si="91"/>
        <v>28.400000000000091</v>
      </c>
      <c r="J1965" t="str">
        <f>IF(AND(COUNTIF(Products!A:A,C1965)=1,E1965=VLOOKUP(C1965,Products!A:G,6,FALSE),H1965=VLOOKUP(C1965,Products!A:G,7,FALSE)),"OK","ERROR")</f>
        <v>OK</v>
      </c>
      <c r="K1965" t="str">
        <f t="shared" si="92"/>
        <v>OK</v>
      </c>
    </row>
    <row r="1966" spans="1:11">
      <c r="A1966" s="1" t="s">
        <v>6278</v>
      </c>
      <c r="B1966" s="1" t="s">
        <v>3778</v>
      </c>
      <c r="C1966" s="1" t="s">
        <v>1700</v>
      </c>
      <c r="D1966" s="1">
        <v>1</v>
      </c>
      <c r="E1966" s="1">
        <v>8999</v>
      </c>
      <c r="F1966" s="1">
        <v>899.9</v>
      </c>
      <c r="G1966" s="1">
        <f t="shared" si="90"/>
        <v>8099.1</v>
      </c>
      <c r="H1966" s="1">
        <v>6419</v>
      </c>
      <c r="I1966" s="1">
        <f t="shared" si="91"/>
        <v>1680.1000000000004</v>
      </c>
      <c r="J1966" t="str">
        <f>IF(AND(COUNTIF(Products!A:A,C1966)=1,E1966=VLOOKUP(C1966,Products!A:G,6,FALSE),H1966=VLOOKUP(C1966,Products!A:G,7,FALSE)),"OK","ERROR")</f>
        <v>OK</v>
      </c>
      <c r="K1966" t="str">
        <f t="shared" si="92"/>
        <v>OK</v>
      </c>
    </row>
    <row r="1967" spans="1:11">
      <c r="A1967" s="1" t="s">
        <v>6279</v>
      </c>
      <c r="B1967" s="1" t="s">
        <v>3779</v>
      </c>
      <c r="C1967" s="1" t="s">
        <v>1759</v>
      </c>
      <c r="D1967" s="1">
        <v>2</v>
      </c>
      <c r="E1967" s="1">
        <v>2499</v>
      </c>
      <c r="F1967" s="1">
        <v>0</v>
      </c>
      <c r="G1967" s="1">
        <f t="shared" si="90"/>
        <v>4998</v>
      </c>
      <c r="H1967" s="1">
        <v>1430</v>
      </c>
      <c r="I1967" s="1">
        <f t="shared" si="91"/>
        <v>2138</v>
      </c>
      <c r="J1967" t="str">
        <f>IF(AND(COUNTIF(Products!A:A,C1967)=1,E1967=VLOOKUP(C1967,Products!A:G,6,FALSE),H1967=VLOOKUP(C1967,Products!A:G,7,FALSE)),"OK","ERROR")</f>
        <v>OK</v>
      </c>
      <c r="K1967" t="str">
        <f t="shared" si="92"/>
        <v>OK</v>
      </c>
    </row>
    <row r="1968" spans="1:11">
      <c r="A1968" s="1" t="s">
        <v>6280</v>
      </c>
      <c r="B1968" s="1" t="s">
        <v>3780</v>
      </c>
      <c r="C1968" s="1" t="s">
        <v>1746</v>
      </c>
      <c r="D1968" s="1">
        <v>1</v>
      </c>
      <c r="E1968" s="1">
        <v>1999</v>
      </c>
      <c r="F1968" s="1">
        <v>0</v>
      </c>
      <c r="G1968" s="1">
        <f t="shared" si="90"/>
        <v>1999</v>
      </c>
      <c r="H1968" s="1">
        <v>1414</v>
      </c>
      <c r="I1968" s="1">
        <f t="shared" si="91"/>
        <v>585</v>
      </c>
      <c r="J1968" t="str">
        <f>IF(AND(COUNTIF(Products!A:A,C1968)=1,E1968=VLOOKUP(C1968,Products!A:G,6,FALSE),H1968=VLOOKUP(C1968,Products!A:G,7,FALSE)),"OK","ERROR")</f>
        <v>OK</v>
      </c>
      <c r="K1968" t="str">
        <f t="shared" si="92"/>
        <v>OK</v>
      </c>
    </row>
    <row r="1969" spans="1:11">
      <c r="A1969" s="1" t="s">
        <v>6281</v>
      </c>
      <c r="B1969" s="1" t="s">
        <v>3781</v>
      </c>
      <c r="C1969" s="1" t="s">
        <v>1715</v>
      </c>
      <c r="D1969" s="1">
        <v>2</v>
      </c>
      <c r="E1969" s="1">
        <v>1299</v>
      </c>
      <c r="F1969" s="1">
        <v>0</v>
      </c>
      <c r="G1969" s="1">
        <f t="shared" si="90"/>
        <v>2598</v>
      </c>
      <c r="H1969" s="1">
        <v>863</v>
      </c>
      <c r="I1969" s="1">
        <f t="shared" si="91"/>
        <v>872</v>
      </c>
      <c r="J1969" t="str">
        <f>IF(AND(COUNTIF(Products!A:A,C1969)=1,E1969=VLOOKUP(C1969,Products!A:G,6,FALSE),H1969=VLOOKUP(C1969,Products!A:G,7,FALSE)),"OK","ERROR")</f>
        <v>OK</v>
      </c>
      <c r="K1969" t="str">
        <f t="shared" si="92"/>
        <v>OK</v>
      </c>
    </row>
    <row r="1970" spans="1:11">
      <c r="A1970" s="1" t="s">
        <v>6282</v>
      </c>
      <c r="B1970" s="1" t="s">
        <v>3782</v>
      </c>
      <c r="C1970" s="1" t="s">
        <v>1752</v>
      </c>
      <c r="D1970" s="1">
        <v>2</v>
      </c>
      <c r="E1970" s="1">
        <v>2999</v>
      </c>
      <c r="F1970" s="1">
        <v>899.7</v>
      </c>
      <c r="G1970" s="1">
        <f t="shared" si="90"/>
        <v>5098.3</v>
      </c>
      <c r="H1970" s="1">
        <v>1877</v>
      </c>
      <c r="I1970" s="1">
        <f t="shared" si="91"/>
        <v>1344.3000000000002</v>
      </c>
      <c r="J1970" t="str">
        <f>IF(AND(COUNTIF(Products!A:A,C1970)=1,E1970=VLOOKUP(C1970,Products!A:G,6,FALSE),H1970=VLOOKUP(C1970,Products!A:G,7,FALSE)),"OK","ERROR")</f>
        <v>OK</v>
      </c>
      <c r="K1970" t="str">
        <f t="shared" si="92"/>
        <v>OK</v>
      </c>
    </row>
    <row r="1971" spans="1:11">
      <c r="A1971" s="1" t="s">
        <v>6283</v>
      </c>
      <c r="B1971" s="1" t="s">
        <v>3783</v>
      </c>
      <c r="C1971" s="1" t="s">
        <v>1727</v>
      </c>
      <c r="D1971" s="1">
        <v>1</v>
      </c>
      <c r="E1971" s="1">
        <v>4999</v>
      </c>
      <c r="F1971" s="1">
        <v>0</v>
      </c>
      <c r="G1971" s="1">
        <f t="shared" si="90"/>
        <v>4999</v>
      </c>
      <c r="H1971" s="1">
        <v>3765</v>
      </c>
      <c r="I1971" s="1">
        <f t="shared" si="91"/>
        <v>1234</v>
      </c>
      <c r="J1971" t="str">
        <f>IF(AND(COUNTIF(Products!A:A,C1971)=1,E1971=VLOOKUP(C1971,Products!A:G,6,FALSE),H1971=VLOOKUP(C1971,Products!A:G,7,FALSE)),"OK","ERROR")</f>
        <v>OK</v>
      </c>
      <c r="K1971" t="str">
        <f t="shared" si="92"/>
        <v>OK</v>
      </c>
    </row>
    <row r="1972" spans="1:11">
      <c r="A1972" s="1" t="s">
        <v>6284</v>
      </c>
      <c r="B1972" s="1" t="s">
        <v>3784</v>
      </c>
      <c r="C1972" s="1" t="s">
        <v>1774</v>
      </c>
      <c r="D1972" s="1">
        <v>3</v>
      </c>
      <c r="E1972" s="1">
        <v>499</v>
      </c>
      <c r="F1972" s="1">
        <v>0</v>
      </c>
      <c r="G1972" s="1">
        <f t="shared" si="90"/>
        <v>1497</v>
      </c>
      <c r="H1972" s="1">
        <v>280</v>
      </c>
      <c r="I1972" s="1">
        <f t="shared" si="91"/>
        <v>657</v>
      </c>
      <c r="J1972" t="str">
        <f>IF(AND(COUNTIF(Products!A:A,C1972)=1,E1972=VLOOKUP(C1972,Products!A:G,6,FALSE),H1972=VLOOKUP(C1972,Products!A:G,7,FALSE)),"OK","ERROR")</f>
        <v>OK</v>
      </c>
      <c r="K1972" t="str">
        <f t="shared" si="92"/>
        <v>OK</v>
      </c>
    </row>
    <row r="1973" spans="1:11">
      <c r="A1973" s="1" t="s">
        <v>6285</v>
      </c>
      <c r="B1973" s="1" t="s">
        <v>3785</v>
      </c>
      <c r="C1973" s="1" t="s">
        <v>1680</v>
      </c>
      <c r="D1973" s="1">
        <v>2</v>
      </c>
      <c r="E1973" s="1">
        <v>2499</v>
      </c>
      <c r="F1973" s="1">
        <v>499.8</v>
      </c>
      <c r="G1973" s="1">
        <f t="shared" si="90"/>
        <v>4498.2</v>
      </c>
      <c r="H1973" s="1">
        <v>2030</v>
      </c>
      <c r="I1973" s="1">
        <f t="shared" si="91"/>
        <v>438.19999999999982</v>
      </c>
      <c r="J1973" t="str">
        <f>IF(AND(COUNTIF(Products!A:A,C1973)=1,E1973=VLOOKUP(C1973,Products!A:G,6,FALSE),H1973=VLOOKUP(C1973,Products!A:G,7,FALSE)),"OK","ERROR")</f>
        <v>OK</v>
      </c>
      <c r="K1973" t="str">
        <f t="shared" si="92"/>
        <v>OK</v>
      </c>
    </row>
    <row r="1974" spans="1:11">
      <c r="A1974" s="1" t="s">
        <v>6286</v>
      </c>
      <c r="B1974" s="1" t="s">
        <v>3786</v>
      </c>
      <c r="C1974" s="1" t="s">
        <v>1683</v>
      </c>
      <c r="D1974" s="1">
        <v>1</v>
      </c>
      <c r="E1974" s="1">
        <v>999</v>
      </c>
      <c r="F1974" s="1">
        <v>0</v>
      </c>
      <c r="G1974" s="1">
        <f t="shared" si="90"/>
        <v>999</v>
      </c>
      <c r="H1974" s="1">
        <v>603</v>
      </c>
      <c r="I1974" s="1">
        <f t="shared" si="91"/>
        <v>396</v>
      </c>
      <c r="J1974" t="str">
        <f>IF(AND(COUNTIF(Products!A:A,C1974)=1,E1974=VLOOKUP(C1974,Products!A:G,6,FALSE),H1974=VLOOKUP(C1974,Products!A:G,7,FALSE)),"OK","ERROR")</f>
        <v>OK</v>
      </c>
      <c r="K1974" t="str">
        <f t="shared" si="92"/>
        <v>OK</v>
      </c>
    </row>
    <row r="1975" spans="1:11">
      <c r="A1975" s="1" t="s">
        <v>6287</v>
      </c>
      <c r="B1975" s="1" t="s">
        <v>3787</v>
      </c>
      <c r="C1975" s="1" t="s">
        <v>1761</v>
      </c>
      <c r="D1975" s="1">
        <v>1</v>
      </c>
      <c r="E1975" s="1">
        <v>499</v>
      </c>
      <c r="F1975" s="1">
        <v>24.95</v>
      </c>
      <c r="G1975" s="1">
        <f t="shared" si="90"/>
        <v>474.05</v>
      </c>
      <c r="H1975" s="1">
        <v>394</v>
      </c>
      <c r="I1975" s="1">
        <f t="shared" si="91"/>
        <v>80.050000000000011</v>
      </c>
      <c r="J1975" t="str">
        <f>IF(AND(COUNTIF(Products!A:A,C1975)=1,E1975=VLOOKUP(C1975,Products!A:G,6,FALSE),H1975=VLOOKUP(C1975,Products!A:G,7,FALSE)),"OK","ERROR")</f>
        <v>OK</v>
      </c>
      <c r="K1975" t="str">
        <f t="shared" si="92"/>
        <v>OK</v>
      </c>
    </row>
    <row r="1976" spans="1:11">
      <c r="A1976" s="1" t="s">
        <v>6288</v>
      </c>
      <c r="B1976" s="1" t="s">
        <v>3788</v>
      </c>
      <c r="C1976" s="1" t="s">
        <v>1680</v>
      </c>
      <c r="D1976" s="1">
        <v>1</v>
      </c>
      <c r="E1976" s="1">
        <v>2499</v>
      </c>
      <c r="F1976" s="1">
        <v>374.85</v>
      </c>
      <c r="G1976" s="1">
        <f t="shared" si="90"/>
        <v>2124.15</v>
      </c>
      <c r="H1976" s="1">
        <v>2030</v>
      </c>
      <c r="I1976" s="1">
        <f t="shared" si="91"/>
        <v>94.150000000000091</v>
      </c>
      <c r="J1976" t="str">
        <f>IF(AND(COUNTIF(Products!A:A,C1976)=1,E1976=VLOOKUP(C1976,Products!A:G,6,FALSE),H1976=VLOOKUP(C1976,Products!A:G,7,FALSE)),"OK","ERROR")</f>
        <v>OK</v>
      </c>
      <c r="K1976" t="str">
        <f t="shared" si="92"/>
        <v>OK</v>
      </c>
    </row>
    <row r="1977" spans="1:11">
      <c r="A1977" s="1" t="s">
        <v>6289</v>
      </c>
      <c r="B1977" s="1" t="s">
        <v>3789</v>
      </c>
      <c r="C1977" s="1" t="s">
        <v>1714</v>
      </c>
      <c r="D1977" s="1">
        <v>4</v>
      </c>
      <c r="E1977" s="1">
        <v>4999</v>
      </c>
      <c r="F1977" s="1">
        <v>3999.2</v>
      </c>
      <c r="G1977" s="1">
        <f t="shared" si="90"/>
        <v>15996.8</v>
      </c>
      <c r="H1977" s="1">
        <v>3985</v>
      </c>
      <c r="I1977" s="1">
        <f t="shared" si="91"/>
        <v>56.799999999999272</v>
      </c>
      <c r="J1977" t="str">
        <f>IF(AND(COUNTIF(Products!A:A,C1977)=1,E1977=VLOOKUP(C1977,Products!A:G,6,FALSE),H1977=VLOOKUP(C1977,Products!A:G,7,FALSE)),"OK","ERROR")</f>
        <v>OK</v>
      </c>
      <c r="K1977" t="str">
        <f t="shared" si="92"/>
        <v>OK</v>
      </c>
    </row>
    <row r="1978" spans="1:11">
      <c r="A1978" s="1" t="s">
        <v>6290</v>
      </c>
      <c r="B1978" s="1" t="s">
        <v>3790</v>
      </c>
      <c r="C1978" s="1" t="s">
        <v>1757</v>
      </c>
      <c r="D1978" s="1">
        <v>3</v>
      </c>
      <c r="E1978" s="1">
        <v>999</v>
      </c>
      <c r="F1978" s="1">
        <v>449.55</v>
      </c>
      <c r="G1978" s="1">
        <f t="shared" si="90"/>
        <v>2547.4499999999998</v>
      </c>
      <c r="H1978" s="1">
        <v>611</v>
      </c>
      <c r="I1978" s="1">
        <f t="shared" si="91"/>
        <v>714.44999999999982</v>
      </c>
      <c r="J1978" t="str">
        <f>IF(AND(COUNTIF(Products!A:A,C1978)=1,E1978=VLOOKUP(C1978,Products!A:G,6,FALSE),H1978=VLOOKUP(C1978,Products!A:G,7,FALSE)),"OK","ERROR")</f>
        <v>OK</v>
      </c>
      <c r="K1978" t="str">
        <f t="shared" si="92"/>
        <v>OK</v>
      </c>
    </row>
    <row r="1979" spans="1:11">
      <c r="A1979" s="1" t="s">
        <v>6291</v>
      </c>
      <c r="B1979" s="1" t="s">
        <v>3791</v>
      </c>
      <c r="C1979" s="1" t="s">
        <v>1726</v>
      </c>
      <c r="D1979" s="1">
        <v>4</v>
      </c>
      <c r="E1979" s="1">
        <v>599</v>
      </c>
      <c r="F1979" s="1">
        <v>239.6</v>
      </c>
      <c r="G1979" s="1">
        <f t="shared" si="90"/>
        <v>2156.4</v>
      </c>
      <c r="H1979" s="1">
        <v>358</v>
      </c>
      <c r="I1979" s="1">
        <f t="shared" si="91"/>
        <v>724.40000000000009</v>
      </c>
      <c r="J1979" t="str">
        <f>IF(AND(COUNTIF(Products!A:A,C1979)=1,E1979=VLOOKUP(C1979,Products!A:G,6,FALSE),H1979=VLOOKUP(C1979,Products!A:G,7,FALSE)),"OK","ERROR")</f>
        <v>OK</v>
      </c>
      <c r="K1979" t="str">
        <f t="shared" si="92"/>
        <v>OK</v>
      </c>
    </row>
    <row r="1980" spans="1:11">
      <c r="A1980" s="1" t="s">
        <v>6292</v>
      </c>
      <c r="B1980" s="1" t="s">
        <v>3792</v>
      </c>
      <c r="C1980" s="1" t="s">
        <v>1799</v>
      </c>
      <c r="D1980" s="1">
        <v>1</v>
      </c>
      <c r="E1980" s="1">
        <v>4999</v>
      </c>
      <c r="F1980" s="1">
        <v>0</v>
      </c>
      <c r="G1980" s="1">
        <f t="shared" si="90"/>
        <v>4999</v>
      </c>
      <c r="H1980" s="1">
        <v>3463</v>
      </c>
      <c r="I1980" s="1">
        <f t="shared" si="91"/>
        <v>1536</v>
      </c>
      <c r="J1980" t="str">
        <f>IF(AND(COUNTIF(Products!A:A,C1980)=1,E1980=VLOOKUP(C1980,Products!A:G,6,FALSE),H1980=VLOOKUP(C1980,Products!A:G,7,FALSE)),"OK","ERROR")</f>
        <v>OK</v>
      </c>
      <c r="K1980" t="str">
        <f t="shared" si="92"/>
        <v>OK</v>
      </c>
    </row>
    <row r="1981" spans="1:11">
      <c r="A1981" s="1" t="s">
        <v>6293</v>
      </c>
      <c r="B1981" s="1" t="s">
        <v>3793</v>
      </c>
      <c r="C1981" s="1" t="s">
        <v>1666</v>
      </c>
      <c r="D1981" s="1">
        <v>4</v>
      </c>
      <c r="E1981" s="1">
        <v>399</v>
      </c>
      <c r="F1981" s="1">
        <v>0</v>
      </c>
      <c r="G1981" s="1">
        <f t="shared" si="90"/>
        <v>1596</v>
      </c>
      <c r="H1981" s="1">
        <v>307</v>
      </c>
      <c r="I1981" s="1">
        <f t="shared" si="91"/>
        <v>368</v>
      </c>
      <c r="J1981" t="str">
        <f>IF(AND(COUNTIF(Products!A:A,C1981)=1,E1981=VLOOKUP(C1981,Products!A:G,6,FALSE),H1981=VLOOKUP(C1981,Products!A:G,7,FALSE)),"OK","ERROR")</f>
        <v>OK</v>
      </c>
      <c r="K1981" t="str">
        <f t="shared" si="92"/>
        <v>OK</v>
      </c>
    </row>
    <row r="1982" spans="1:11">
      <c r="A1982" s="1" t="s">
        <v>6294</v>
      </c>
      <c r="B1982" s="1" t="s">
        <v>3794</v>
      </c>
      <c r="C1982" s="1" t="s">
        <v>1673</v>
      </c>
      <c r="D1982" s="1">
        <v>3</v>
      </c>
      <c r="E1982" s="1">
        <v>399</v>
      </c>
      <c r="F1982" s="1">
        <v>0</v>
      </c>
      <c r="G1982" s="1">
        <f t="shared" si="90"/>
        <v>1197</v>
      </c>
      <c r="H1982" s="1">
        <v>221</v>
      </c>
      <c r="I1982" s="1">
        <f t="shared" si="91"/>
        <v>534</v>
      </c>
      <c r="J1982" t="str">
        <f>IF(AND(COUNTIF(Products!A:A,C1982)=1,E1982=VLOOKUP(C1982,Products!A:G,6,FALSE),H1982=VLOOKUP(C1982,Products!A:G,7,FALSE)),"OK","ERROR")</f>
        <v>OK</v>
      </c>
      <c r="K1982" t="str">
        <f t="shared" si="92"/>
        <v>OK</v>
      </c>
    </row>
    <row r="1983" spans="1:11">
      <c r="A1983" s="1" t="s">
        <v>6295</v>
      </c>
      <c r="B1983" s="1" t="s">
        <v>3795</v>
      </c>
      <c r="C1983" s="1" t="s">
        <v>1726</v>
      </c>
      <c r="D1983" s="1">
        <v>1</v>
      </c>
      <c r="E1983" s="1">
        <v>599</v>
      </c>
      <c r="F1983" s="1">
        <v>59.9</v>
      </c>
      <c r="G1983" s="1">
        <f t="shared" si="90"/>
        <v>539.1</v>
      </c>
      <c r="H1983" s="1">
        <v>358</v>
      </c>
      <c r="I1983" s="1">
        <f t="shared" si="91"/>
        <v>181.10000000000002</v>
      </c>
      <c r="J1983" t="str">
        <f>IF(AND(COUNTIF(Products!A:A,C1983)=1,E1983=VLOOKUP(C1983,Products!A:G,6,FALSE),H1983=VLOOKUP(C1983,Products!A:G,7,FALSE)),"OK","ERROR")</f>
        <v>OK</v>
      </c>
      <c r="K1983" t="str">
        <f t="shared" si="92"/>
        <v>OK</v>
      </c>
    </row>
    <row r="1984" spans="1:11">
      <c r="A1984" s="1" t="s">
        <v>6296</v>
      </c>
      <c r="B1984" s="1" t="s">
        <v>3796</v>
      </c>
      <c r="C1984" s="1" t="s">
        <v>1763</v>
      </c>
      <c r="D1984" s="1">
        <v>1</v>
      </c>
      <c r="E1984" s="1">
        <v>999</v>
      </c>
      <c r="F1984" s="1">
        <v>0</v>
      </c>
      <c r="G1984" s="1">
        <f t="shared" si="90"/>
        <v>999</v>
      </c>
      <c r="H1984" s="1">
        <v>636</v>
      </c>
      <c r="I1984" s="1">
        <f t="shared" si="91"/>
        <v>363</v>
      </c>
      <c r="J1984" t="str">
        <f>IF(AND(COUNTIF(Products!A:A,C1984)=1,E1984=VLOOKUP(C1984,Products!A:G,6,FALSE),H1984=VLOOKUP(C1984,Products!A:G,7,FALSE)),"OK","ERROR")</f>
        <v>OK</v>
      </c>
      <c r="K1984" t="str">
        <f t="shared" si="92"/>
        <v>OK</v>
      </c>
    </row>
    <row r="1985" spans="1:11">
      <c r="A1985" s="1" t="s">
        <v>6297</v>
      </c>
      <c r="B1985" s="1" t="s">
        <v>3797</v>
      </c>
      <c r="C1985" s="1" t="s">
        <v>1731</v>
      </c>
      <c r="D1985" s="1">
        <v>1</v>
      </c>
      <c r="E1985" s="1">
        <v>1999</v>
      </c>
      <c r="F1985" s="1">
        <v>0</v>
      </c>
      <c r="G1985" s="1">
        <f t="shared" si="90"/>
        <v>1999</v>
      </c>
      <c r="H1985" s="1">
        <v>1547</v>
      </c>
      <c r="I1985" s="1">
        <f t="shared" si="91"/>
        <v>452</v>
      </c>
      <c r="J1985" t="str">
        <f>IF(AND(COUNTIF(Products!A:A,C1985)=1,E1985=VLOOKUP(C1985,Products!A:G,6,FALSE),H1985=VLOOKUP(C1985,Products!A:G,7,FALSE)),"OK","ERROR")</f>
        <v>OK</v>
      </c>
      <c r="K1985" t="str">
        <f t="shared" si="92"/>
        <v>OK</v>
      </c>
    </row>
    <row r="1986" spans="1:11">
      <c r="A1986" s="1" t="s">
        <v>6298</v>
      </c>
      <c r="B1986" s="1" t="s">
        <v>3798</v>
      </c>
      <c r="C1986" s="1" t="s">
        <v>1707</v>
      </c>
      <c r="D1986" s="1">
        <v>1</v>
      </c>
      <c r="E1986" s="1">
        <v>2499</v>
      </c>
      <c r="F1986" s="1">
        <v>0</v>
      </c>
      <c r="G1986" s="1">
        <f t="shared" si="90"/>
        <v>2499</v>
      </c>
      <c r="H1986" s="1">
        <v>1584</v>
      </c>
      <c r="I1986" s="1">
        <f t="shared" si="91"/>
        <v>915</v>
      </c>
      <c r="J1986" t="str">
        <f>IF(AND(COUNTIF(Products!A:A,C1986)=1,E1986=VLOOKUP(C1986,Products!A:G,6,FALSE),H1986=VLOOKUP(C1986,Products!A:G,7,FALSE)),"OK","ERROR")</f>
        <v>OK</v>
      </c>
      <c r="K1986" t="str">
        <f t="shared" si="92"/>
        <v>OK</v>
      </c>
    </row>
    <row r="1987" spans="1:11">
      <c r="A1987" s="1" t="s">
        <v>6299</v>
      </c>
      <c r="B1987" s="1" t="s">
        <v>3799</v>
      </c>
      <c r="C1987" s="1" t="s">
        <v>1688</v>
      </c>
      <c r="D1987" s="1">
        <v>4</v>
      </c>
      <c r="E1987" s="1">
        <v>999</v>
      </c>
      <c r="F1987" s="1">
        <v>199.8</v>
      </c>
      <c r="G1987" s="1">
        <f t="shared" ref="G1987:G2050" si="93">IFERROR(D1987*E1987-F1987,0)</f>
        <v>3796.2</v>
      </c>
      <c r="H1987" s="1">
        <v>813</v>
      </c>
      <c r="I1987" s="1">
        <f t="shared" ref="I1987:I2050" si="94">G1987-(D1987*H1987)</f>
        <v>544.19999999999982</v>
      </c>
      <c r="J1987" t="str">
        <f>IF(AND(COUNTIF(Products!A:A,C1987)=1,E1987=VLOOKUP(C1987,Products!A:G,6,FALSE),H1987=VLOOKUP(C1987,Products!A:G,7,FALSE)),"OK","ERROR")</f>
        <v>OK</v>
      </c>
      <c r="K1987" t="str">
        <f t="shared" ref="K1987:K2050" si="95">IF(I1987=G1987-(D1987*H1987),"OK","ERROR")</f>
        <v>OK</v>
      </c>
    </row>
    <row r="1988" spans="1:11">
      <c r="A1988" s="1" t="s">
        <v>6300</v>
      </c>
      <c r="B1988" s="1" t="s">
        <v>3800</v>
      </c>
      <c r="C1988" s="1" t="s">
        <v>1705</v>
      </c>
      <c r="D1988" s="1">
        <v>3</v>
      </c>
      <c r="E1988" s="1">
        <v>299</v>
      </c>
      <c r="F1988" s="1">
        <v>0</v>
      </c>
      <c r="G1988" s="1">
        <f t="shared" si="93"/>
        <v>897</v>
      </c>
      <c r="H1988" s="1">
        <v>206</v>
      </c>
      <c r="I1988" s="1">
        <f t="shared" si="94"/>
        <v>279</v>
      </c>
      <c r="J1988" t="str">
        <f>IF(AND(COUNTIF(Products!A:A,C1988)=1,E1988=VLOOKUP(C1988,Products!A:G,6,FALSE),H1988=VLOOKUP(C1988,Products!A:G,7,FALSE)),"OK","ERROR")</f>
        <v>OK</v>
      </c>
      <c r="K1988" t="str">
        <f t="shared" si="95"/>
        <v>OK</v>
      </c>
    </row>
    <row r="1989" spans="1:11">
      <c r="A1989" s="1" t="s">
        <v>6301</v>
      </c>
      <c r="B1989" s="1" t="s">
        <v>3801</v>
      </c>
      <c r="C1989" s="1" t="s">
        <v>1778</v>
      </c>
      <c r="D1989" s="1">
        <v>1</v>
      </c>
      <c r="E1989" s="1">
        <v>499</v>
      </c>
      <c r="F1989" s="1">
        <v>0</v>
      </c>
      <c r="G1989" s="1">
        <f t="shared" si="93"/>
        <v>499</v>
      </c>
      <c r="H1989" s="1">
        <v>323</v>
      </c>
      <c r="I1989" s="1">
        <f t="shared" si="94"/>
        <v>176</v>
      </c>
      <c r="J1989" t="str">
        <f>IF(AND(COUNTIF(Products!A:A,C1989)=1,E1989=VLOOKUP(C1989,Products!A:G,6,FALSE),H1989=VLOOKUP(C1989,Products!A:G,7,FALSE)),"OK","ERROR")</f>
        <v>OK</v>
      </c>
      <c r="K1989" t="str">
        <f t="shared" si="95"/>
        <v>OK</v>
      </c>
    </row>
    <row r="1990" spans="1:11">
      <c r="A1990" s="1" t="s">
        <v>6302</v>
      </c>
      <c r="B1990" s="1" t="s">
        <v>3802</v>
      </c>
      <c r="C1990" s="1" t="s">
        <v>1710</v>
      </c>
      <c r="D1990" s="1">
        <v>1</v>
      </c>
      <c r="E1990" s="1">
        <v>3999</v>
      </c>
      <c r="F1990" s="1">
        <v>599.85</v>
      </c>
      <c r="G1990" s="1">
        <f t="shared" si="93"/>
        <v>3399.15</v>
      </c>
      <c r="H1990" s="1">
        <v>3007</v>
      </c>
      <c r="I1990" s="1">
        <f t="shared" si="94"/>
        <v>392.15000000000009</v>
      </c>
      <c r="J1990" t="str">
        <f>IF(AND(COUNTIF(Products!A:A,C1990)=1,E1990=VLOOKUP(C1990,Products!A:G,6,FALSE),H1990=VLOOKUP(C1990,Products!A:G,7,FALSE)),"OK","ERROR")</f>
        <v>OK</v>
      </c>
      <c r="K1990" t="str">
        <f t="shared" si="95"/>
        <v>OK</v>
      </c>
    </row>
    <row r="1991" spans="1:11">
      <c r="A1991" s="1" t="s">
        <v>6303</v>
      </c>
      <c r="B1991" s="1" t="s">
        <v>3803</v>
      </c>
      <c r="C1991" s="1" t="s">
        <v>1709</v>
      </c>
      <c r="D1991" s="1">
        <v>3</v>
      </c>
      <c r="E1991" s="1">
        <v>799</v>
      </c>
      <c r="F1991" s="1">
        <v>239.7</v>
      </c>
      <c r="G1991" s="1">
        <f t="shared" si="93"/>
        <v>2157.3000000000002</v>
      </c>
      <c r="H1991" s="1">
        <v>566</v>
      </c>
      <c r="I1991" s="1">
        <f t="shared" si="94"/>
        <v>459.30000000000018</v>
      </c>
      <c r="J1991" t="str">
        <f>IF(AND(COUNTIF(Products!A:A,C1991)=1,E1991=VLOOKUP(C1991,Products!A:G,6,FALSE),H1991=VLOOKUP(C1991,Products!A:G,7,FALSE)),"OK","ERROR")</f>
        <v>OK</v>
      </c>
      <c r="K1991" t="str">
        <f t="shared" si="95"/>
        <v>OK</v>
      </c>
    </row>
    <row r="1992" spans="1:11">
      <c r="A1992" s="1" t="s">
        <v>6304</v>
      </c>
      <c r="B1992" s="1" t="s">
        <v>3804</v>
      </c>
      <c r="C1992" s="1" t="s">
        <v>1736</v>
      </c>
      <c r="D1992" s="1">
        <v>3</v>
      </c>
      <c r="E1992" s="1">
        <v>2499</v>
      </c>
      <c r="F1992" s="1">
        <v>0</v>
      </c>
      <c r="G1992" s="1">
        <f t="shared" si="93"/>
        <v>7497</v>
      </c>
      <c r="H1992" s="1">
        <v>1946</v>
      </c>
      <c r="I1992" s="1">
        <f t="shared" si="94"/>
        <v>1659</v>
      </c>
      <c r="J1992" t="str">
        <f>IF(AND(COUNTIF(Products!A:A,C1992)=1,E1992=VLOOKUP(C1992,Products!A:G,6,FALSE),H1992=VLOOKUP(C1992,Products!A:G,7,FALSE)),"OK","ERROR")</f>
        <v>OK</v>
      </c>
      <c r="K1992" t="str">
        <f t="shared" si="95"/>
        <v>OK</v>
      </c>
    </row>
    <row r="1993" spans="1:11">
      <c r="A1993" s="1" t="s">
        <v>6305</v>
      </c>
      <c r="B1993" s="1" t="s">
        <v>3805</v>
      </c>
      <c r="C1993" s="1" t="s">
        <v>1793</v>
      </c>
      <c r="D1993" s="1">
        <v>2</v>
      </c>
      <c r="E1993" s="1">
        <v>299</v>
      </c>
      <c r="F1993" s="1">
        <v>59.8</v>
      </c>
      <c r="G1993" s="1">
        <f t="shared" si="93"/>
        <v>538.20000000000005</v>
      </c>
      <c r="H1993" s="1">
        <v>221</v>
      </c>
      <c r="I1993" s="1">
        <f t="shared" si="94"/>
        <v>96.200000000000045</v>
      </c>
      <c r="J1993" t="str">
        <f>IF(AND(COUNTIF(Products!A:A,C1993)=1,E1993=VLOOKUP(C1993,Products!A:G,6,FALSE),H1993=VLOOKUP(C1993,Products!A:G,7,FALSE)),"OK","ERROR")</f>
        <v>OK</v>
      </c>
      <c r="K1993" t="str">
        <f t="shared" si="95"/>
        <v>OK</v>
      </c>
    </row>
    <row r="1994" spans="1:11">
      <c r="A1994" s="1" t="s">
        <v>6306</v>
      </c>
      <c r="B1994" s="1" t="s">
        <v>3806</v>
      </c>
      <c r="C1994" s="1" t="s">
        <v>1717</v>
      </c>
      <c r="D1994" s="1">
        <v>4</v>
      </c>
      <c r="E1994" s="1">
        <v>399</v>
      </c>
      <c r="F1994" s="1">
        <v>79.8</v>
      </c>
      <c r="G1994" s="1">
        <f t="shared" si="93"/>
        <v>1516.2</v>
      </c>
      <c r="H1994" s="1">
        <v>226</v>
      </c>
      <c r="I1994" s="1">
        <f t="shared" si="94"/>
        <v>612.20000000000005</v>
      </c>
      <c r="J1994" t="str">
        <f>IF(AND(COUNTIF(Products!A:A,C1994)=1,E1994=VLOOKUP(C1994,Products!A:G,6,FALSE),H1994=VLOOKUP(C1994,Products!A:G,7,FALSE)),"OK","ERROR")</f>
        <v>OK</v>
      </c>
      <c r="K1994" t="str">
        <f t="shared" si="95"/>
        <v>OK</v>
      </c>
    </row>
    <row r="1995" spans="1:11">
      <c r="A1995" s="1" t="s">
        <v>6307</v>
      </c>
      <c r="B1995" s="1" t="s">
        <v>3807</v>
      </c>
      <c r="C1995" s="1" t="s">
        <v>1780</v>
      </c>
      <c r="D1995" s="1">
        <v>4</v>
      </c>
      <c r="E1995" s="1">
        <v>2999</v>
      </c>
      <c r="F1995" s="1">
        <v>599.79999999999995</v>
      </c>
      <c r="G1995" s="1">
        <f t="shared" si="93"/>
        <v>11396.2</v>
      </c>
      <c r="H1995" s="1">
        <v>2394</v>
      </c>
      <c r="I1995" s="1">
        <f t="shared" si="94"/>
        <v>1820.2000000000007</v>
      </c>
      <c r="J1995" t="str">
        <f>IF(AND(COUNTIF(Products!A:A,C1995)=1,E1995=VLOOKUP(C1995,Products!A:G,6,FALSE),H1995=VLOOKUP(C1995,Products!A:G,7,FALSE)),"OK","ERROR")</f>
        <v>OK</v>
      </c>
      <c r="K1995" t="str">
        <f t="shared" si="95"/>
        <v>OK</v>
      </c>
    </row>
    <row r="1996" spans="1:11">
      <c r="A1996" s="1" t="s">
        <v>6308</v>
      </c>
      <c r="B1996" s="1" t="s">
        <v>3808</v>
      </c>
      <c r="C1996" s="1" t="s">
        <v>1685</v>
      </c>
      <c r="D1996" s="1">
        <v>3</v>
      </c>
      <c r="E1996" s="1">
        <v>2499</v>
      </c>
      <c r="F1996" s="1">
        <v>749.7</v>
      </c>
      <c r="G1996" s="1">
        <f t="shared" si="93"/>
        <v>6747.3</v>
      </c>
      <c r="H1996" s="1">
        <v>1599</v>
      </c>
      <c r="I1996" s="1">
        <f t="shared" si="94"/>
        <v>1950.3000000000002</v>
      </c>
      <c r="J1996" t="str">
        <f>IF(AND(COUNTIF(Products!A:A,C1996)=1,E1996=VLOOKUP(C1996,Products!A:G,6,FALSE),H1996=VLOOKUP(C1996,Products!A:G,7,FALSE)),"OK","ERROR")</f>
        <v>OK</v>
      </c>
      <c r="K1996" t="str">
        <f t="shared" si="95"/>
        <v>OK</v>
      </c>
    </row>
    <row r="1997" spans="1:11">
      <c r="A1997" s="1" t="s">
        <v>6309</v>
      </c>
      <c r="B1997" s="1" t="s">
        <v>3809</v>
      </c>
      <c r="C1997" s="1" t="s">
        <v>1660</v>
      </c>
      <c r="D1997" s="1">
        <v>1</v>
      </c>
      <c r="E1997" s="1">
        <v>799</v>
      </c>
      <c r="F1997" s="1">
        <v>0</v>
      </c>
      <c r="G1997" s="1">
        <f t="shared" si="93"/>
        <v>799</v>
      </c>
      <c r="H1997" s="1">
        <v>547</v>
      </c>
      <c r="I1997" s="1">
        <f t="shared" si="94"/>
        <v>252</v>
      </c>
      <c r="J1997" t="str">
        <f>IF(AND(COUNTIF(Products!A:A,C1997)=1,E1997=VLOOKUP(C1997,Products!A:G,6,FALSE),H1997=VLOOKUP(C1997,Products!A:G,7,FALSE)),"OK","ERROR")</f>
        <v>OK</v>
      </c>
      <c r="K1997" t="str">
        <f t="shared" si="95"/>
        <v>OK</v>
      </c>
    </row>
    <row r="1998" spans="1:11">
      <c r="A1998" s="1" t="s">
        <v>6310</v>
      </c>
      <c r="B1998" s="1" t="s">
        <v>3810</v>
      </c>
      <c r="C1998" s="1" t="s">
        <v>1705</v>
      </c>
      <c r="D1998" s="1">
        <v>1</v>
      </c>
      <c r="E1998" s="1">
        <v>299</v>
      </c>
      <c r="F1998" s="1">
        <v>59.8</v>
      </c>
      <c r="G1998" s="1">
        <f t="shared" si="93"/>
        <v>239.2</v>
      </c>
      <c r="H1998" s="1">
        <v>206</v>
      </c>
      <c r="I1998" s="1">
        <f t="shared" si="94"/>
        <v>33.199999999999989</v>
      </c>
      <c r="J1998" t="str">
        <f>IF(AND(COUNTIF(Products!A:A,C1998)=1,E1998=VLOOKUP(C1998,Products!A:G,6,FALSE),H1998=VLOOKUP(C1998,Products!A:G,7,FALSE)),"OK","ERROR")</f>
        <v>OK</v>
      </c>
      <c r="K1998" t="str">
        <f t="shared" si="95"/>
        <v>OK</v>
      </c>
    </row>
    <row r="1999" spans="1:11">
      <c r="A1999" s="1" t="s">
        <v>6311</v>
      </c>
      <c r="B1999" s="1" t="s">
        <v>3811</v>
      </c>
      <c r="C1999" s="1" t="s">
        <v>1695</v>
      </c>
      <c r="D1999" s="1">
        <v>4</v>
      </c>
      <c r="E1999" s="1">
        <v>1999</v>
      </c>
      <c r="F1999" s="1">
        <v>0</v>
      </c>
      <c r="G1999" s="1">
        <f t="shared" si="93"/>
        <v>7996</v>
      </c>
      <c r="H1999" s="1">
        <v>1597</v>
      </c>
      <c r="I1999" s="1">
        <f t="shared" si="94"/>
        <v>1608</v>
      </c>
      <c r="J1999" t="str">
        <f>IF(AND(COUNTIF(Products!A:A,C1999)=1,E1999=VLOOKUP(C1999,Products!A:G,6,FALSE),H1999=VLOOKUP(C1999,Products!A:G,7,FALSE)),"OK","ERROR")</f>
        <v>OK</v>
      </c>
      <c r="K1999" t="str">
        <f t="shared" si="95"/>
        <v>OK</v>
      </c>
    </row>
    <row r="2000" spans="1:11">
      <c r="A2000" s="1" t="s">
        <v>6312</v>
      </c>
      <c r="B2000" s="1" t="s">
        <v>3812</v>
      </c>
      <c r="C2000" s="1" t="s">
        <v>1660</v>
      </c>
      <c r="D2000" s="1">
        <v>3</v>
      </c>
      <c r="E2000" s="1">
        <v>799</v>
      </c>
      <c r="F2000" s="1">
        <v>239.7</v>
      </c>
      <c r="G2000" s="1">
        <f t="shared" si="93"/>
        <v>2157.3000000000002</v>
      </c>
      <c r="H2000" s="1">
        <v>547</v>
      </c>
      <c r="I2000" s="1">
        <f t="shared" si="94"/>
        <v>516.30000000000018</v>
      </c>
      <c r="J2000" t="str">
        <f>IF(AND(COUNTIF(Products!A:A,C2000)=1,E2000=VLOOKUP(C2000,Products!A:G,6,FALSE),H2000=VLOOKUP(C2000,Products!A:G,7,FALSE)),"OK","ERROR")</f>
        <v>OK</v>
      </c>
      <c r="K2000" t="str">
        <f t="shared" si="95"/>
        <v>OK</v>
      </c>
    </row>
    <row r="2001" spans="1:11">
      <c r="A2001" s="1" t="s">
        <v>6313</v>
      </c>
      <c r="B2001" s="1" t="s">
        <v>3813</v>
      </c>
      <c r="C2001" s="1" t="s">
        <v>1726</v>
      </c>
      <c r="D2001" s="1">
        <v>1</v>
      </c>
      <c r="E2001" s="1">
        <v>599</v>
      </c>
      <c r="F2001" s="1">
        <v>29.95</v>
      </c>
      <c r="G2001" s="1">
        <f t="shared" si="93"/>
        <v>569.04999999999995</v>
      </c>
      <c r="H2001" s="1">
        <v>358</v>
      </c>
      <c r="I2001" s="1">
        <f t="shared" si="94"/>
        <v>211.04999999999995</v>
      </c>
      <c r="J2001" t="str">
        <f>IF(AND(COUNTIF(Products!A:A,C2001)=1,E2001=VLOOKUP(C2001,Products!A:G,6,FALSE),H2001=VLOOKUP(C2001,Products!A:G,7,FALSE)),"OK","ERROR")</f>
        <v>OK</v>
      </c>
      <c r="K2001" t="str">
        <f t="shared" si="95"/>
        <v>OK</v>
      </c>
    </row>
    <row r="2002" spans="1:11">
      <c r="A2002" s="1" t="s">
        <v>6314</v>
      </c>
      <c r="B2002" s="1" t="s">
        <v>3814</v>
      </c>
      <c r="C2002" s="1" t="s">
        <v>1773</v>
      </c>
      <c r="D2002" s="1">
        <v>2</v>
      </c>
      <c r="E2002" s="1">
        <v>6999</v>
      </c>
      <c r="F2002" s="1">
        <v>0</v>
      </c>
      <c r="G2002" s="1">
        <f t="shared" si="93"/>
        <v>13998</v>
      </c>
      <c r="H2002" s="1">
        <v>4949</v>
      </c>
      <c r="I2002" s="1">
        <f t="shared" si="94"/>
        <v>4100</v>
      </c>
      <c r="J2002" t="str">
        <f>IF(AND(COUNTIF(Products!A:A,C2002)=1,E2002=VLOOKUP(C2002,Products!A:G,6,FALSE),H2002=VLOOKUP(C2002,Products!A:G,7,FALSE)),"OK","ERROR")</f>
        <v>OK</v>
      </c>
      <c r="K2002" t="str">
        <f t="shared" si="95"/>
        <v>OK</v>
      </c>
    </row>
    <row r="2003" spans="1:11">
      <c r="A2003" s="1" t="s">
        <v>6315</v>
      </c>
      <c r="B2003" s="1" t="s">
        <v>3815</v>
      </c>
      <c r="C2003" s="1" t="s">
        <v>1793</v>
      </c>
      <c r="D2003" s="1">
        <v>2</v>
      </c>
      <c r="E2003" s="1">
        <v>299</v>
      </c>
      <c r="F2003" s="1">
        <v>59.8</v>
      </c>
      <c r="G2003" s="1">
        <f t="shared" si="93"/>
        <v>538.20000000000005</v>
      </c>
      <c r="H2003" s="1">
        <v>221</v>
      </c>
      <c r="I2003" s="1">
        <f t="shared" si="94"/>
        <v>96.200000000000045</v>
      </c>
      <c r="J2003" t="str">
        <f>IF(AND(COUNTIF(Products!A:A,C2003)=1,E2003=VLOOKUP(C2003,Products!A:G,6,FALSE),H2003=VLOOKUP(C2003,Products!A:G,7,FALSE)),"OK","ERROR")</f>
        <v>OK</v>
      </c>
      <c r="K2003" t="str">
        <f t="shared" si="95"/>
        <v>OK</v>
      </c>
    </row>
    <row r="2004" spans="1:11">
      <c r="A2004" s="1" t="s">
        <v>6316</v>
      </c>
      <c r="B2004" s="1" t="s">
        <v>3816</v>
      </c>
      <c r="C2004" s="1" t="s">
        <v>1785</v>
      </c>
      <c r="D2004" s="1">
        <v>1</v>
      </c>
      <c r="E2004" s="1">
        <v>2999</v>
      </c>
      <c r="F2004" s="1">
        <v>0</v>
      </c>
      <c r="G2004" s="1">
        <f t="shared" si="93"/>
        <v>2999</v>
      </c>
      <c r="H2004" s="1">
        <v>2453</v>
      </c>
      <c r="I2004" s="1">
        <f t="shared" si="94"/>
        <v>546</v>
      </c>
      <c r="J2004" t="str">
        <f>IF(AND(COUNTIF(Products!A:A,C2004)=1,E2004=VLOOKUP(C2004,Products!A:G,6,FALSE),H2004=VLOOKUP(C2004,Products!A:G,7,FALSE)),"OK","ERROR")</f>
        <v>OK</v>
      </c>
      <c r="K2004" t="str">
        <f t="shared" si="95"/>
        <v>OK</v>
      </c>
    </row>
    <row r="2005" spans="1:11">
      <c r="A2005" s="1" t="s">
        <v>6317</v>
      </c>
      <c r="B2005" s="1" t="s">
        <v>3817</v>
      </c>
      <c r="C2005" s="1" t="s">
        <v>1793</v>
      </c>
      <c r="D2005" s="1">
        <v>2</v>
      </c>
      <c r="E2005" s="1">
        <v>299</v>
      </c>
      <c r="F2005" s="1">
        <v>89.7</v>
      </c>
      <c r="G2005" s="1">
        <f t="shared" si="93"/>
        <v>508.3</v>
      </c>
      <c r="H2005" s="1">
        <v>221</v>
      </c>
      <c r="I2005" s="1">
        <f t="shared" si="94"/>
        <v>66.300000000000011</v>
      </c>
      <c r="J2005" t="str">
        <f>IF(AND(COUNTIF(Products!A:A,C2005)=1,E2005=VLOOKUP(C2005,Products!A:G,6,FALSE),H2005=VLOOKUP(C2005,Products!A:G,7,FALSE)),"OK","ERROR")</f>
        <v>OK</v>
      </c>
      <c r="K2005" t="str">
        <f t="shared" si="95"/>
        <v>OK</v>
      </c>
    </row>
    <row r="2006" spans="1:11">
      <c r="A2006" s="1" t="s">
        <v>6318</v>
      </c>
      <c r="B2006" s="1" t="s">
        <v>3818</v>
      </c>
      <c r="C2006" s="1" t="s">
        <v>1726</v>
      </c>
      <c r="D2006" s="1">
        <v>4</v>
      </c>
      <c r="E2006" s="1">
        <v>599</v>
      </c>
      <c r="F2006" s="1">
        <v>599</v>
      </c>
      <c r="G2006" s="1">
        <f t="shared" si="93"/>
        <v>1797</v>
      </c>
      <c r="H2006" s="1">
        <v>358</v>
      </c>
      <c r="I2006" s="1">
        <f t="shared" si="94"/>
        <v>365</v>
      </c>
      <c r="J2006" t="str">
        <f>IF(AND(COUNTIF(Products!A:A,C2006)=1,E2006=VLOOKUP(C2006,Products!A:G,6,FALSE),H2006=VLOOKUP(C2006,Products!A:G,7,FALSE)),"OK","ERROR")</f>
        <v>OK</v>
      </c>
      <c r="K2006" t="str">
        <f t="shared" si="95"/>
        <v>OK</v>
      </c>
    </row>
    <row r="2007" spans="1:11">
      <c r="A2007" s="1" t="s">
        <v>6319</v>
      </c>
      <c r="B2007" s="1" t="s">
        <v>3819</v>
      </c>
      <c r="C2007" s="1" t="s">
        <v>1715</v>
      </c>
      <c r="D2007" s="1">
        <v>3</v>
      </c>
      <c r="E2007" s="1">
        <v>1299</v>
      </c>
      <c r="F2007" s="1">
        <v>0</v>
      </c>
      <c r="G2007" s="1">
        <f t="shared" si="93"/>
        <v>3897</v>
      </c>
      <c r="H2007" s="1">
        <v>863</v>
      </c>
      <c r="I2007" s="1">
        <f t="shared" si="94"/>
        <v>1308</v>
      </c>
      <c r="J2007" t="str">
        <f>IF(AND(COUNTIF(Products!A:A,C2007)=1,E2007=VLOOKUP(C2007,Products!A:G,6,FALSE),H2007=VLOOKUP(C2007,Products!A:G,7,FALSE)),"OK","ERROR")</f>
        <v>OK</v>
      </c>
      <c r="K2007" t="str">
        <f t="shared" si="95"/>
        <v>OK</v>
      </c>
    </row>
    <row r="2008" spans="1:11">
      <c r="A2008" s="1" t="s">
        <v>6320</v>
      </c>
      <c r="B2008" s="1" t="s">
        <v>3820</v>
      </c>
      <c r="C2008" s="1" t="s">
        <v>1754</v>
      </c>
      <c r="D2008" s="1">
        <v>1</v>
      </c>
      <c r="E2008" s="1">
        <v>399</v>
      </c>
      <c r="F2008" s="1">
        <v>59.85</v>
      </c>
      <c r="G2008" s="1">
        <f t="shared" si="93"/>
        <v>339.15</v>
      </c>
      <c r="H2008" s="1">
        <v>252</v>
      </c>
      <c r="I2008" s="1">
        <f t="shared" si="94"/>
        <v>87.149999999999977</v>
      </c>
      <c r="J2008" t="str">
        <f>IF(AND(COUNTIF(Products!A:A,C2008)=1,E2008=VLOOKUP(C2008,Products!A:G,6,FALSE),H2008=VLOOKUP(C2008,Products!A:G,7,FALSE)),"OK","ERROR")</f>
        <v>OK</v>
      </c>
      <c r="K2008" t="str">
        <f t="shared" si="95"/>
        <v>OK</v>
      </c>
    </row>
    <row r="2009" spans="1:11">
      <c r="A2009" s="1" t="s">
        <v>6321</v>
      </c>
      <c r="B2009" s="1" t="s">
        <v>3821</v>
      </c>
      <c r="C2009" s="1" t="s">
        <v>1696</v>
      </c>
      <c r="D2009" s="1">
        <v>4</v>
      </c>
      <c r="E2009" s="1">
        <v>799</v>
      </c>
      <c r="F2009" s="1">
        <v>319.60000000000002</v>
      </c>
      <c r="G2009" s="1">
        <f t="shared" si="93"/>
        <v>2876.4</v>
      </c>
      <c r="H2009" s="1">
        <v>613</v>
      </c>
      <c r="I2009" s="1">
        <f t="shared" si="94"/>
        <v>424.40000000000009</v>
      </c>
      <c r="J2009" t="str">
        <f>IF(AND(COUNTIF(Products!A:A,C2009)=1,E2009=VLOOKUP(C2009,Products!A:G,6,FALSE),H2009=VLOOKUP(C2009,Products!A:G,7,FALSE)),"OK","ERROR")</f>
        <v>OK</v>
      </c>
      <c r="K2009" t="str">
        <f t="shared" si="95"/>
        <v>OK</v>
      </c>
    </row>
    <row r="2010" spans="1:11">
      <c r="A2010" s="1" t="s">
        <v>6322</v>
      </c>
      <c r="B2010" s="1" t="s">
        <v>3822</v>
      </c>
      <c r="C2010" s="1" t="s">
        <v>1685</v>
      </c>
      <c r="D2010" s="1">
        <v>4</v>
      </c>
      <c r="E2010" s="1">
        <v>2499</v>
      </c>
      <c r="F2010" s="1">
        <v>0</v>
      </c>
      <c r="G2010" s="1">
        <f t="shared" si="93"/>
        <v>9996</v>
      </c>
      <c r="H2010" s="1">
        <v>1599</v>
      </c>
      <c r="I2010" s="1">
        <f t="shared" si="94"/>
        <v>3600</v>
      </c>
      <c r="J2010" t="str">
        <f>IF(AND(COUNTIF(Products!A:A,C2010)=1,E2010=VLOOKUP(C2010,Products!A:G,6,FALSE),H2010=VLOOKUP(C2010,Products!A:G,7,FALSE)),"OK","ERROR")</f>
        <v>OK</v>
      </c>
      <c r="K2010" t="str">
        <f t="shared" si="95"/>
        <v>OK</v>
      </c>
    </row>
    <row r="2011" spans="1:11">
      <c r="A2011" s="1" t="s">
        <v>6323</v>
      </c>
      <c r="B2011" s="1" t="s">
        <v>3823</v>
      </c>
      <c r="C2011" s="1" t="s">
        <v>1660</v>
      </c>
      <c r="D2011" s="1">
        <v>1</v>
      </c>
      <c r="E2011" s="1">
        <v>799</v>
      </c>
      <c r="F2011" s="1">
        <v>0</v>
      </c>
      <c r="G2011" s="1">
        <f t="shared" si="93"/>
        <v>799</v>
      </c>
      <c r="H2011" s="1">
        <v>547</v>
      </c>
      <c r="I2011" s="1">
        <f t="shared" si="94"/>
        <v>252</v>
      </c>
      <c r="J2011" t="str">
        <f>IF(AND(COUNTIF(Products!A:A,C2011)=1,E2011=VLOOKUP(C2011,Products!A:G,6,FALSE),H2011=VLOOKUP(C2011,Products!A:G,7,FALSE)),"OK","ERROR")</f>
        <v>OK</v>
      </c>
      <c r="K2011" t="str">
        <f t="shared" si="95"/>
        <v>OK</v>
      </c>
    </row>
    <row r="2012" spans="1:11">
      <c r="A2012" s="1" t="s">
        <v>6324</v>
      </c>
      <c r="B2012" s="1" t="s">
        <v>3824</v>
      </c>
      <c r="C2012" s="1" t="s">
        <v>1680</v>
      </c>
      <c r="D2012" s="1">
        <v>1</v>
      </c>
      <c r="E2012" s="1">
        <v>2499</v>
      </c>
      <c r="F2012" s="1">
        <v>374.85</v>
      </c>
      <c r="G2012" s="1">
        <f t="shared" si="93"/>
        <v>2124.15</v>
      </c>
      <c r="H2012" s="1">
        <v>2030</v>
      </c>
      <c r="I2012" s="1">
        <f t="shared" si="94"/>
        <v>94.150000000000091</v>
      </c>
      <c r="J2012" t="str">
        <f>IF(AND(COUNTIF(Products!A:A,C2012)=1,E2012=VLOOKUP(C2012,Products!A:G,6,FALSE),H2012=VLOOKUP(C2012,Products!A:G,7,FALSE)),"OK","ERROR")</f>
        <v>OK</v>
      </c>
      <c r="K2012" t="str">
        <f t="shared" si="95"/>
        <v>OK</v>
      </c>
    </row>
    <row r="2013" spans="1:11">
      <c r="A2013" s="1" t="s">
        <v>6325</v>
      </c>
      <c r="B2013" s="1" t="s">
        <v>3825</v>
      </c>
      <c r="C2013" s="1" t="s">
        <v>1706</v>
      </c>
      <c r="D2013" s="1">
        <v>3</v>
      </c>
      <c r="E2013" s="1">
        <v>799</v>
      </c>
      <c r="F2013" s="1">
        <v>0</v>
      </c>
      <c r="G2013" s="1">
        <f t="shared" si="93"/>
        <v>2397</v>
      </c>
      <c r="H2013" s="1">
        <v>526</v>
      </c>
      <c r="I2013" s="1">
        <f t="shared" si="94"/>
        <v>819</v>
      </c>
      <c r="J2013" t="str">
        <f>IF(AND(COUNTIF(Products!A:A,C2013)=1,E2013=VLOOKUP(C2013,Products!A:G,6,FALSE),H2013=VLOOKUP(C2013,Products!A:G,7,FALSE)),"OK","ERROR")</f>
        <v>OK</v>
      </c>
      <c r="K2013" t="str">
        <f t="shared" si="95"/>
        <v>OK</v>
      </c>
    </row>
    <row r="2014" spans="1:11">
      <c r="A2014" s="1" t="s">
        <v>6326</v>
      </c>
      <c r="B2014" s="1" t="s">
        <v>3826</v>
      </c>
      <c r="C2014" s="1" t="s">
        <v>1705</v>
      </c>
      <c r="D2014" s="1">
        <v>1</v>
      </c>
      <c r="E2014" s="1">
        <v>299</v>
      </c>
      <c r="F2014" s="1">
        <v>14.95</v>
      </c>
      <c r="G2014" s="1">
        <f t="shared" si="93"/>
        <v>284.05</v>
      </c>
      <c r="H2014" s="1">
        <v>206</v>
      </c>
      <c r="I2014" s="1">
        <f t="shared" si="94"/>
        <v>78.050000000000011</v>
      </c>
      <c r="J2014" t="str">
        <f>IF(AND(COUNTIF(Products!A:A,C2014)=1,E2014=VLOOKUP(C2014,Products!A:G,6,FALSE),H2014=VLOOKUP(C2014,Products!A:G,7,FALSE)),"OK","ERROR")</f>
        <v>OK</v>
      </c>
      <c r="K2014" t="str">
        <f t="shared" si="95"/>
        <v>OK</v>
      </c>
    </row>
    <row r="2015" spans="1:11">
      <c r="A2015" s="1" t="s">
        <v>6327</v>
      </c>
      <c r="B2015" s="1" t="s">
        <v>3827</v>
      </c>
      <c r="C2015" s="1" t="s">
        <v>1696</v>
      </c>
      <c r="D2015" s="1">
        <v>4</v>
      </c>
      <c r="E2015" s="1">
        <v>799</v>
      </c>
      <c r="F2015" s="1">
        <v>319.60000000000002</v>
      </c>
      <c r="G2015" s="1">
        <f t="shared" si="93"/>
        <v>2876.4</v>
      </c>
      <c r="H2015" s="1">
        <v>613</v>
      </c>
      <c r="I2015" s="1">
        <f t="shared" si="94"/>
        <v>424.40000000000009</v>
      </c>
      <c r="J2015" t="str">
        <f>IF(AND(COUNTIF(Products!A:A,C2015)=1,E2015=VLOOKUP(C2015,Products!A:G,6,FALSE),H2015=VLOOKUP(C2015,Products!A:G,7,FALSE)),"OK","ERROR")</f>
        <v>OK</v>
      </c>
      <c r="K2015" t="str">
        <f t="shared" si="95"/>
        <v>OK</v>
      </c>
    </row>
    <row r="2016" spans="1:11">
      <c r="A2016" s="1" t="s">
        <v>6328</v>
      </c>
      <c r="B2016" s="1" t="s">
        <v>3828</v>
      </c>
      <c r="C2016" s="1" t="s">
        <v>1704</v>
      </c>
      <c r="D2016" s="1">
        <v>1</v>
      </c>
      <c r="E2016" s="1">
        <v>599</v>
      </c>
      <c r="F2016" s="1">
        <v>0</v>
      </c>
      <c r="G2016" s="1">
        <f t="shared" si="93"/>
        <v>599</v>
      </c>
      <c r="H2016" s="1">
        <v>363</v>
      </c>
      <c r="I2016" s="1">
        <f t="shared" si="94"/>
        <v>236</v>
      </c>
      <c r="J2016" t="str">
        <f>IF(AND(COUNTIF(Products!A:A,C2016)=1,E2016=VLOOKUP(C2016,Products!A:G,6,FALSE),H2016=VLOOKUP(C2016,Products!A:G,7,FALSE)),"OK","ERROR")</f>
        <v>OK</v>
      </c>
      <c r="K2016" t="str">
        <f t="shared" si="95"/>
        <v>OK</v>
      </c>
    </row>
    <row r="2017" spans="1:11">
      <c r="A2017" s="1" t="s">
        <v>6329</v>
      </c>
      <c r="B2017" s="1" t="s">
        <v>3829</v>
      </c>
      <c r="C2017" s="1" t="s">
        <v>1793</v>
      </c>
      <c r="D2017" s="1">
        <v>2</v>
      </c>
      <c r="E2017" s="1">
        <v>299</v>
      </c>
      <c r="F2017" s="1">
        <v>89.7</v>
      </c>
      <c r="G2017" s="1">
        <f t="shared" si="93"/>
        <v>508.3</v>
      </c>
      <c r="H2017" s="1">
        <v>221</v>
      </c>
      <c r="I2017" s="1">
        <f t="shared" si="94"/>
        <v>66.300000000000011</v>
      </c>
      <c r="J2017" t="str">
        <f>IF(AND(COUNTIF(Products!A:A,C2017)=1,E2017=VLOOKUP(C2017,Products!A:G,6,FALSE),H2017=VLOOKUP(C2017,Products!A:G,7,FALSE)),"OK","ERROR")</f>
        <v>OK</v>
      </c>
      <c r="K2017" t="str">
        <f t="shared" si="95"/>
        <v>OK</v>
      </c>
    </row>
    <row r="2018" spans="1:11">
      <c r="A2018" s="1" t="s">
        <v>6330</v>
      </c>
      <c r="B2018" s="1" t="s">
        <v>3830</v>
      </c>
      <c r="C2018" s="1" t="s">
        <v>1692</v>
      </c>
      <c r="D2018" s="1">
        <v>1</v>
      </c>
      <c r="E2018" s="1">
        <v>499</v>
      </c>
      <c r="F2018" s="1">
        <v>74.849999999999994</v>
      </c>
      <c r="G2018" s="1">
        <f t="shared" si="93"/>
        <v>424.15</v>
      </c>
      <c r="H2018" s="1">
        <v>403</v>
      </c>
      <c r="I2018" s="1">
        <f t="shared" si="94"/>
        <v>21.149999999999977</v>
      </c>
      <c r="J2018" t="str">
        <f>IF(AND(COUNTIF(Products!A:A,C2018)=1,E2018=VLOOKUP(C2018,Products!A:G,6,FALSE),H2018=VLOOKUP(C2018,Products!A:G,7,FALSE)),"OK","ERROR")</f>
        <v>OK</v>
      </c>
      <c r="K2018" t="str">
        <f t="shared" si="95"/>
        <v>OK</v>
      </c>
    </row>
    <row r="2019" spans="1:11">
      <c r="A2019" s="1" t="s">
        <v>6331</v>
      </c>
      <c r="B2019" s="1" t="s">
        <v>3831</v>
      </c>
      <c r="C2019" s="1" t="s">
        <v>1780</v>
      </c>
      <c r="D2019" s="1">
        <v>2</v>
      </c>
      <c r="E2019" s="1">
        <v>2999</v>
      </c>
      <c r="F2019" s="1">
        <v>899.7</v>
      </c>
      <c r="G2019" s="1">
        <f t="shared" si="93"/>
        <v>5098.3</v>
      </c>
      <c r="H2019" s="1">
        <v>2394</v>
      </c>
      <c r="I2019" s="1">
        <f t="shared" si="94"/>
        <v>310.30000000000018</v>
      </c>
      <c r="J2019" t="str">
        <f>IF(AND(COUNTIF(Products!A:A,C2019)=1,E2019=VLOOKUP(C2019,Products!A:G,6,FALSE),H2019=VLOOKUP(C2019,Products!A:G,7,FALSE)),"OK","ERROR")</f>
        <v>OK</v>
      </c>
      <c r="K2019" t="str">
        <f t="shared" si="95"/>
        <v>OK</v>
      </c>
    </row>
    <row r="2020" spans="1:11">
      <c r="A2020" s="1" t="s">
        <v>6332</v>
      </c>
      <c r="B2020" s="1" t="s">
        <v>3832</v>
      </c>
      <c r="C2020" s="1" t="s">
        <v>1756</v>
      </c>
      <c r="D2020" s="1">
        <v>2</v>
      </c>
      <c r="E2020" s="1">
        <v>299</v>
      </c>
      <c r="F2020" s="1">
        <v>0</v>
      </c>
      <c r="G2020" s="1">
        <f t="shared" si="93"/>
        <v>598</v>
      </c>
      <c r="H2020" s="1">
        <v>223</v>
      </c>
      <c r="I2020" s="1">
        <f t="shared" si="94"/>
        <v>152</v>
      </c>
      <c r="J2020" t="str">
        <f>IF(AND(COUNTIF(Products!A:A,C2020)=1,E2020=VLOOKUP(C2020,Products!A:G,6,FALSE),H2020=VLOOKUP(C2020,Products!A:G,7,FALSE)),"OK","ERROR")</f>
        <v>OK</v>
      </c>
      <c r="K2020" t="str">
        <f t="shared" si="95"/>
        <v>OK</v>
      </c>
    </row>
    <row r="2021" spans="1:11">
      <c r="A2021" s="1" t="s">
        <v>6333</v>
      </c>
      <c r="B2021" s="1" t="s">
        <v>3833</v>
      </c>
      <c r="C2021" s="1" t="s">
        <v>1707</v>
      </c>
      <c r="D2021" s="1">
        <v>4</v>
      </c>
      <c r="E2021" s="1">
        <v>2499</v>
      </c>
      <c r="F2021" s="1">
        <v>499.8</v>
      </c>
      <c r="G2021" s="1">
        <f t="shared" si="93"/>
        <v>9496.2000000000007</v>
      </c>
      <c r="H2021" s="1">
        <v>1584</v>
      </c>
      <c r="I2021" s="1">
        <f t="shared" si="94"/>
        <v>3160.2000000000007</v>
      </c>
      <c r="J2021" t="str">
        <f>IF(AND(COUNTIF(Products!A:A,C2021)=1,E2021=VLOOKUP(C2021,Products!A:G,6,FALSE),H2021=VLOOKUP(C2021,Products!A:G,7,FALSE)),"OK","ERROR")</f>
        <v>OK</v>
      </c>
      <c r="K2021" t="str">
        <f t="shared" si="95"/>
        <v>OK</v>
      </c>
    </row>
    <row r="2022" spans="1:11">
      <c r="A2022" s="1" t="s">
        <v>6334</v>
      </c>
      <c r="B2022" s="1" t="s">
        <v>3834</v>
      </c>
      <c r="C2022" s="1" t="s">
        <v>1668</v>
      </c>
      <c r="D2022" s="1">
        <v>2</v>
      </c>
      <c r="E2022" s="1">
        <v>8999</v>
      </c>
      <c r="F2022" s="1">
        <v>899.9</v>
      </c>
      <c r="G2022" s="1">
        <f t="shared" si="93"/>
        <v>17098.099999999999</v>
      </c>
      <c r="H2022" s="1">
        <v>5059</v>
      </c>
      <c r="I2022" s="1">
        <f t="shared" si="94"/>
        <v>6980.0999999999985</v>
      </c>
      <c r="J2022" t="str">
        <f>IF(AND(COUNTIF(Products!A:A,C2022)=1,E2022=VLOOKUP(C2022,Products!A:G,6,FALSE),H2022=VLOOKUP(C2022,Products!A:G,7,FALSE)),"OK","ERROR")</f>
        <v>OK</v>
      </c>
      <c r="K2022" t="str">
        <f t="shared" si="95"/>
        <v>OK</v>
      </c>
    </row>
    <row r="2023" spans="1:11">
      <c r="A2023" s="1" t="s">
        <v>6335</v>
      </c>
      <c r="B2023" s="1" t="s">
        <v>3835</v>
      </c>
      <c r="C2023" s="1" t="s">
        <v>1711</v>
      </c>
      <c r="D2023" s="1">
        <v>2</v>
      </c>
      <c r="E2023" s="1">
        <v>1599</v>
      </c>
      <c r="F2023" s="1">
        <v>159.9</v>
      </c>
      <c r="G2023" s="1">
        <f t="shared" si="93"/>
        <v>3038.1</v>
      </c>
      <c r="H2023" s="1">
        <v>1180</v>
      </c>
      <c r="I2023" s="1">
        <f t="shared" si="94"/>
        <v>678.09999999999991</v>
      </c>
      <c r="J2023" t="str">
        <f>IF(AND(COUNTIF(Products!A:A,C2023)=1,E2023=VLOOKUP(C2023,Products!A:G,6,FALSE),H2023=VLOOKUP(C2023,Products!A:G,7,FALSE)),"OK","ERROR")</f>
        <v>OK</v>
      </c>
      <c r="K2023" t="str">
        <f t="shared" si="95"/>
        <v>OK</v>
      </c>
    </row>
    <row r="2024" spans="1:11">
      <c r="A2024" s="1" t="s">
        <v>6336</v>
      </c>
      <c r="B2024" s="1" t="s">
        <v>3836</v>
      </c>
      <c r="C2024" s="1" t="s">
        <v>1768</v>
      </c>
      <c r="D2024" s="1">
        <v>1</v>
      </c>
      <c r="E2024" s="1">
        <v>399</v>
      </c>
      <c r="F2024" s="1">
        <v>59.85</v>
      </c>
      <c r="G2024" s="1">
        <f t="shared" si="93"/>
        <v>339.15</v>
      </c>
      <c r="H2024" s="1">
        <v>322</v>
      </c>
      <c r="I2024" s="1">
        <f t="shared" si="94"/>
        <v>17.149999999999977</v>
      </c>
      <c r="J2024" t="str">
        <f>IF(AND(COUNTIF(Products!A:A,C2024)=1,E2024=VLOOKUP(C2024,Products!A:G,6,FALSE),H2024=VLOOKUP(C2024,Products!A:G,7,FALSE)),"OK","ERROR")</f>
        <v>OK</v>
      </c>
      <c r="K2024" t="str">
        <f t="shared" si="95"/>
        <v>OK</v>
      </c>
    </row>
    <row r="2025" spans="1:11">
      <c r="A2025" s="1" t="s">
        <v>6337</v>
      </c>
      <c r="B2025" s="1" t="s">
        <v>3837</v>
      </c>
      <c r="C2025" s="1" t="s">
        <v>1722</v>
      </c>
      <c r="D2025" s="1">
        <v>4</v>
      </c>
      <c r="E2025" s="1">
        <v>399</v>
      </c>
      <c r="F2025" s="1">
        <v>399</v>
      </c>
      <c r="G2025" s="1">
        <f t="shared" si="93"/>
        <v>1197</v>
      </c>
      <c r="H2025" s="1">
        <v>315</v>
      </c>
      <c r="I2025" s="1">
        <f t="shared" si="94"/>
        <v>-63</v>
      </c>
      <c r="J2025" t="str">
        <f>IF(AND(COUNTIF(Products!A:A,C2025)=1,E2025=VLOOKUP(C2025,Products!A:G,6,FALSE),H2025=VLOOKUP(C2025,Products!A:G,7,FALSE)),"OK","ERROR")</f>
        <v>OK</v>
      </c>
      <c r="K2025" t="str">
        <f t="shared" si="95"/>
        <v>OK</v>
      </c>
    </row>
    <row r="2026" spans="1:11">
      <c r="A2026" s="1" t="s">
        <v>6338</v>
      </c>
      <c r="B2026" s="1" t="s">
        <v>3838</v>
      </c>
      <c r="C2026" s="1" t="s">
        <v>1772</v>
      </c>
      <c r="D2026" s="1">
        <v>2</v>
      </c>
      <c r="E2026" s="1">
        <v>1999</v>
      </c>
      <c r="F2026" s="1">
        <v>199.9</v>
      </c>
      <c r="G2026" s="1">
        <f t="shared" si="93"/>
        <v>3798.1</v>
      </c>
      <c r="H2026" s="1">
        <v>1506</v>
      </c>
      <c r="I2026" s="1">
        <f t="shared" si="94"/>
        <v>786.09999999999991</v>
      </c>
      <c r="J2026" t="str">
        <f>IF(AND(COUNTIF(Products!A:A,C2026)=1,E2026=VLOOKUP(C2026,Products!A:G,6,FALSE),H2026=VLOOKUP(C2026,Products!A:G,7,FALSE)),"OK","ERROR")</f>
        <v>OK</v>
      </c>
      <c r="K2026" t="str">
        <f t="shared" si="95"/>
        <v>OK</v>
      </c>
    </row>
    <row r="2027" spans="1:11">
      <c r="A2027" s="1" t="s">
        <v>6339</v>
      </c>
      <c r="B2027" s="1" t="s">
        <v>3839</v>
      </c>
      <c r="C2027" s="1" t="s">
        <v>1693</v>
      </c>
      <c r="D2027" s="1">
        <v>1</v>
      </c>
      <c r="E2027" s="1">
        <v>499</v>
      </c>
      <c r="F2027" s="1">
        <v>99.8</v>
      </c>
      <c r="G2027" s="1">
        <f t="shared" si="93"/>
        <v>399.2</v>
      </c>
      <c r="H2027" s="1">
        <v>391</v>
      </c>
      <c r="I2027" s="1">
        <f t="shared" si="94"/>
        <v>8.1999999999999886</v>
      </c>
      <c r="J2027" t="str">
        <f>IF(AND(COUNTIF(Products!A:A,C2027)=1,E2027=VLOOKUP(C2027,Products!A:G,6,FALSE),H2027=VLOOKUP(C2027,Products!A:G,7,FALSE)),"OK","ERROR")</f>
        <v>OK</v>
      </c>
      <c r="K2027" t="str">
        <f t="shared" si="95"/>
        <v>OK</v>
      </c>
    </row>
    <row r="2028" spans="1:11">
      <c r="A2028" s="1" t="s">
        <v>6340</v>
      </c>
      <c r="B2028" s="1" t="s">
        <v>3840</v>
      </c>
      <c r="C2028" s="1" t="s">
        <v>1700</v>
      </c>
      <c r="D2028" s="1">
        <v>1</v>
      </c>
      <c r="E2028" s="1">
        <v>8999</v>
      </c>
      <c r="F2028" s="1">
        <v>0</v>
      </c>
      <c r="G2028" s="1">
        <f t="shared" si="93"/>
        <v>8999</v>
      </c>
      <c r="H2028" s="1">
        <v>6419</v>
      </c>
      <c r="I2028" s="1">
        <f t="shared" si="94"/>
        <v>2580</v>
      </c>
      <c r="J2028" t="str">
        <f>IF(AND(COUNTIF(Products!A:A,C2028)=1,E2028=VLOOKUP(C2028,Products!A:G,6,FALSE),H2028=VLOOKUP(C2028,Products!A:G,7,FALSE)),"OK","ERROR")</f>
        <v>OK</v>
      </c>
      <c r="K2028" t="str">
        <f t="shared" si="95"/>
        <v>OK</v>
      </c>
    </row>
    <row r="2029" spans="1:11">
      <c r="A2029" s="1" t="s">
        <v>6341</v>
      </c>
      <c r="B2029" s="1" t="s">
        <v>3841</v>
      </c>
      <c r="C2029" s="1" t="s">
        <v>1725</v>
      </c>
      <c r="D2029" s="1">
        <v>4</v>
      </c>
      <c r="E2029" s="1">
        <v>2499</v>
      </c>
      <c r="F2029" s="1">
        <v>0</v>
      </c>
      <c r="G2029" s="1">
        <f t="shared" si="93"/>
        <v>9996</v>
      </c>
      <c r="H2029" s="1">
        <v>1833</v>
      </c>
      <c r="I2029" s="1">
        <f t="shared" si="94"/>
        <v>2664</v>
      </c>
      <c r="J2029" t="str">
        <f>IF(AND(COUNTIF(Products!A:A,C2029)=1,E2029=VLOOKUP(C2029,Products!A:G,6,FALSE),H2029=VLOOKUP(C2029,Products!A:G,7,FALSE)),"OK","ERROR")</f>
        <v>OK</v>
      </c>
      <c r="K2029" t="str">
        <f t="shared" si="95"/>
        <v>OK</v>
      </c>
    </row>
    <row r="2030" spans="1:11">
      <c r="A2030" s="1" t="s">
        <v>6342</v>
      </c>
      <c r="B2030" s="1" t="s">
        <v>3842</v>
      </c>
      <c r="C2030" s="1" t="s">
        <v>1664</v>
      </c>
      <c r="D2030" s="1">
        <v>2</v>
      </c>
      <c r="E2030" s="1">
        <v>999</v>
      </c>
      <c r="F2030" s="1">
        <v>99.9</v>
      </c>
      <c r="G2030" s="1">
        <f t="shared" si="93"/>
        <v>1898.1</v>
      </c>
      <c r="H2030" s="1">
        <v>590</v>
      </c>
      <c r="I2030" s="1">
        <f t="shared" si="94"/>
        <v>718.09999999999991</v>
      </c>
      <c r="J2030" t="str">
        <f>IF(AND(COUNTIF(Products!A:A,C2030)=1,E2030=VLOOKUP(C2030,Products!A:G,6,FALSE),H2030=VLOOKUP(C2030,Products!A:G,7,FALSE)),"OK","ERROR")</f>
        <v>OK</v>
      </c>
      <c r="K2030" t="str">
        <f t="shared" si="95"/>
        <v>OK</v>
      </c>
    </row>
    <row r="2031" spans="1:11">
      <c r="A2031" s="1" t="s">
        <v>6343</v>
      </c>
      <c r="B2031" s="1" t="s">
        <v>3843</v>
      </c>
      <c r="C2031" s="1" t="s">
        <v>1752</v>
      </c>
      <c r="D2031" s="1">
        <v>4</v>
      </c>
      <c r="E2031" s="1">
        <v>2999</v>
      </c>
      <c r="F2031" s="1">
        <v>1799.4</v>
      </c>
      <c r="G2031" s="1">
        <f t="shared" si="93"/>
        <v>10196.6</v>
      </c>
      <c r="H2031" s="1">
        <v>1877</v>
      </c>
      <c r="I2031" s="1">
        <f t="shared" si="94"/>
        <v>2688.6000000000004</v>
      </c>
      <c r="J2031" t="str">
        <f>IF(AND(COUNTIF(Products!A:A,C2031)=1,E2031=VLOOKUP(C2031,Products!A:G,6,FALSE),H2031=VLOOKUP(C2031,Products!A:G,7,FALSE)),"OK","ERROR")</f>
        <v>OK</v>
      </c>
      <c r="K2031" t="str">
        <f t="shared" si="95"/>
        <v>OK</v>
      </c>
    </row>
    <row r="2032" spans="1:11">
      <c r="A2032" s="1" t="s">
        <v>6344</v>
      </c>
      <c r="B2032" s="1" t="s">
        <v>3844</v>
      </c>
      <c r="C2032" s="1" t="s">
        <v>1678</v>
      </c>
      <c r="D2032" s="1">
        <v>1</v>
      </c>
      <c r="E2032" s="1">
        <v>4999</v>
      </c>
      <c r="F2032" s="1">
        <v>749.85</v>
      </c>
      <c r="G2032" s="1">
        <f t="shared" si="93"/>
        <v>4249.1499999999996</v>
      </c>
      <c r="H2032" s="1">
        <v>2853</v>
      </c>
      <c r="I2032" s="1">
        <f t="shared" si="94"/>
        <v>1396.1499999999996</v>
      </c>
      <c r="J2032" t="str">
        <f>IF(AND(COUNTIF(Products!A:A,C2032)=1,E2032=VLOOKUP(C2032,Products!A:G,6,FALSE),H2032=VLOOKUP(C2032,Products!A:G,7,FALSE)),"OK","ERROR")</f>
        <v>OK</v>
      </c>
      <c r="K2032" t="str">
        <f t="shared" si="95"/>
        <v>OK</v>
      </c>
    </row>
    <row r="2033" spans="1:11">
      <c r="A2033" s="1" t="s">
        <v>6345</v>
      </c>
      <c r="B2033" s="1" t="s">
        <v>3845</v>
      </c>
      <c r="C2033" s="1" t="s">
        <v>1788</v>
      </c>
      <c r="D2033" s="1">
        <v>4</v>
      </c>
      <c r="E2033" s="1">
        <v>3999</v>
      </c>
      <c r="F2033" s="1">
        <v>3999</v>
      </c>
      <c r="G2033" s="1">
        <f t="shared" si="93"/>
        <v>11997</v>
      </c>
      <c r="H2033" s="1">
        <v>3076</v>
      </c>
      <c r="I2033" s="1">
        <f t="shared" si="94"/>
        <v>-307</v>
      </c>
      <c r="J2033" t="str">
        <f>IF(AND(COUNTIF(Products!A:A,C2033)=1,E2033=VLOOKUP(C2033,Products!A:G,6,FALSE),H2033=VLOOKUP(C2033,Products!A:G,7,FALSE)),"OK","ERROR")</f>
        <v>OK</v>
      </c>
      <c r="K2033" t="str">
        <f t="shared" si="95"/>
        <v>OK</v>
      </c>
    </row>
    <row r="2034" spans="1:11">
      <c r="A2034" s="1" t="s">
        <v>6346</v>
      </c>
      <c r="B2034" s="1" t="s">
        <v>3846</v>
      </c>
      <c r="C2034" s="1" t="s">
        <v>1782</v>
      </c>
      <c r="D2034" s="1">
        <v>2</v>
      </c>
      <c r="E2034" s="1">
        <v>6999</v>
      </c>
      <c r="F2034" s="1">
        <v>1399.8</v>
      </c>
      <c r="G2034" s="1">
        <f t="shared" si="93"/>
        <v>12598.2</v>
      </c>
      <c r="H2034" s="1">
        <v>4782</v>
      </c>
      <c r="I2034" s="1">
        <f t="shared" si="94"/>
        <v>3034.2000000000007</v>
      </c>
      <c r="J2034" t="str">
        <f>IF(AND(COUNTIF(Products!A:A,C2034)=1,E2034=VLOOKUP(C2034,Products!A:G,6,FALSE),H2034=VLOOKUP(C2034,Products!A:G,7,FALSE)),"OK","ERROR")</f>
        <v>OK</v>
      </c>
      <c r="K2034" t="str">
        <f t="shared" si="95"/>
        <v>OK</v>
      </c>
    </row>
    <row r="2035" spans="1:11">
      <c r="A2035" s="1" t="s">
        <v>6347</v>
      </c>
      <c r="B2035" s="1" t="s">
        <v>3847</v>
      </c>
      <c r="C2035" s="1" t="s">
        <v>1763</v>
      </c>
      <c r="D2035" s="1">
        <v>2</v>
      </c>
      <c r="E2035" s="1">
        <v>999</v>
      </c>
      <c r="F2035" s="1">
        <v>299.7</v>
      </c>
      <c r="G2035" s="1">
        <f t="shared" si="93"/>
        <v>1698.3</v>
      </c>
      <c r="H2035" s="1">
        <v>636</v>
      </c>
      <c r="I2035" s="1">
        <f t="shared" si="94"/>
        <v>426.29999999999995</v>
      </c>
      <c r="J2035" t="str">
        <f>IF(AND(COUNTIF(Products!A:A,C2035)=1,E2035=VLOOKUP(C2035,Products!A:G,6,FALSE),H2035=VLOOKUP(C2035,Products!A:G,7,FALSE)),"OK","ERROR")</f>
        <v>OK</v>
      </c>
      <c r="K2035" t="str">
        <f t="shared" si="95"/>
        <v>OK</v>
      </c>
    </row>
    <row r="2036" spans="1:11">
      <c r="A2036" s="1" t="s">
        <v>6348</v>
      </c>
      <c r="B2036" s="1" t="s">
        <v>3848</v>
      </c>
      <c r="C2036" s="1" t="s">
        <v>1717</v>
      </c>
      <c r="D2036" s="1">
        <v>2</v>
      </c>
      <c r="E2036" s="1">
        <v>399</v>
      </c>
      <c r="F2036" s="1">
        <v>0</v>
      </c>
      <c r="G2036" s="1">
        <f t="shared" si="93"/>
        <v>798</v>
      </c>
      <c r="H2036" s="1">
        <v>226</v>
      </c>
      <c r="I2036" s="1">
        <f t="shared" si="94"/>
        <v>346</v>
      </c>
      <c r="J2036" t="str">
        <f>IF(AND(COUNTIF(Products!A:A,C2036)=1,E2036=VLOOKUP(C2036,Products!A:G,6,FALSE),H2036=VLOOKUP(C2036,Products!A:G,7,FALSE)),"OK","ERROR")</f>
        <v>OK</v>
      </c>
      <c r="K2036" t="str">
        <f t="shared" si="95"/>
        <v>OK</v>
      </c>
    </row>
    <row r="2037" spans="1:11">
      <c r="A2037" s="1" t="s">
        <v>6349</v>
      </c>
      <c r="B2037" s="1" t="s">
        <v>3849</v>
      </c>
      <c r="C2037" s="1" t="s">
        <v>1716</v>
      </c>
      <c r="D2037" s="1">
        <v>1</v>
      </c>
      <c r="E2037" s="1">
        <v>2999</v>
      </c>
      <c r="F2037" s="1">
        <v>0</v>
      </c>
      <c r="G2037" s="1">
        <f t="shared" si="93"/>
        <v>2999</v>
      </c>
      <c r="H2037" s="1">
        <v>2406</v>
      </c>
      <c r="I2037" s="1">
        <f t="shared" si="94"/>
        <v>593</v>
      </c>
      <c r="J2037" t="str">
        <f>IF(AND(COUNTIF(Products!A:A,C2037)=1,E2037=VLOOKUP(C2037,Products!A:G,6,FALSE),H2037=VLOOKUP(C2037,Products!A:G,7,FALSE)),"OK","ERROR")</f>
        <v>OK</v>
      </c>
      <c r="K2037" t="str">
        <f t="shared" si="95"/>
        <v>OK</v>
      </c>
    </row>
    <row r="2038" spans="1:11">
      <c r="A2038" s="1" t="s">
        <v>6350</v>
      </c>
      <c r="B2038" s="1" t="s">
        <v>3850</v>
      </c>
      <c r="C2038" s="1" t="s">
        <v>1767</v>
      </c>
      <c r="D2038" s="1">
        <v>4</v>
      </c>
      <c r="E2038" s="1">
        <v>1999</v>
      </c>
      <c r="F2038" s="1">
        <v>0</v>
      </c>
      <c r="G2038" s="1">
        <f t="shared" si="93"/>
        <v>7996</v>
      </c>
      <c r="H2038" s="1">
        <v>1338</v>
      </c>
      <c r="I2038" s="1">
        <f t="shared" si="94"/>
        <v>2644</v>
      </c>
      <c r="J2038" t="str">
        <f>IF(AND(COUNTIF(Products!A:A,C2038)=1,E2038=VLOOKUP(C2038,Products!A:G,6,FALSE),H2038=VLOOKUP(C2038,Products!A:G,7,FALSE)),"OK","ERROR")</f>
        <v>OK</v>
      </c>
      <c r="K2038" t="str">
        <f t="shared" si="95"/>
        <v>OK</v>
      </c>
    </row>
    <row r="2039" spans="1:11">
      <c r="A2039" s="1" t="s">
        <v>6351</v>
      </c>
      <c r="B2039" s="1" t="s">
        <v>3851</v>
      </c>
      <c r="C2039" s="1" t="s">
        <v>1714</v>
      </c>
      <c r="D2039" s="1">
        <v>2</v>
      </c>
      <c r="E2039" s="1">
        <v>4999</v>
      </c>
      <c r="F2039" s="1">
        <v>499.9</v>
      </c>
      <c r="G2039" s="1">
        <f t="shared" si="93"/>
        <v>9498.1</v>
      </c>
      <c r="H2039" s="1">
        <v>3985</v>
      </c>
      <c r="I2039" s="1">
        <f t="shared" si="94"/>
        <v>1528.1000000000004</v>
      </c>
      <c r="J2039" t="str">
        <f>IF(AND(COUNTIF(Products!A:A,C2039)=1,E2039=VLOOKUP(C2039,Products!A:G,6,FALSE),H2039=VLOOKUP(C2039,Products!A:G,7,FALSE)),"OK","ERROR")</f>
        <v>OK</v>
      </c>
      <c r="K2039" t="str">
        <f t="shared" si="95"/>
        <v>OK</v>
      </c>
    </row>
    <row r="2040" spans="1:11">
      <c r="A2040" s="1" t="s">
        <v>6352</v>
      </c>
      <c r="B2040" s="1" t="s">
        <v>3852</v>
      </c>
      <c r="C2040" s="1" t="s">
        <v>1731</v>
      </c>
      <c r="D2040" s="1">
        <v>3</v>
      </c>
      <c r="E2040" s="1">
        <v>1999</v>
      </c>
      <c r="F2040" s="1">
        <v>599.70000000000005</v>
      </c>
      <c r="G2040" s="1">
        <f t="shared" si="93"/>
        <v>5397.3</v>
      </c>
      <c r="H2040" s="1">
        <v>1547</v>
      </c>
      <c r="I2040" s="1">
        <f t="shared" si="94"/>
        <v>756.30000000000018</v>
      </c>
      <c r="J2040" t="str">
        <f>IF(AND(COUNTIF(Products!A:A,C2040)=1,E2040=VLOOKUP(C2040,Products!A:G,6,FALSE),H2040=VLOOKUP(C2040,Products!A:G,7,FALSE)),"OK","ERROR")</f>
        <v>OK</v>
      </c>
      <c r="K2040" t="str">
        <f t="shared" si="95"/>
        <v>OK</v>
      </c>
    </row>
    <row r="2041" spans="1:11">
      <c r="A2041" s="1" t="s">
        <v>6353</v>
      </c>
      <c r="B2041" s="1" t="s">
        <v>3853</v>
      </c>
      <c r="C2041" s="1" t="s">
        <v>1707</v>
      </c>
      <c r="D2041" s="1">
        <v>1</v>
      </c>
      <c r="E2041" s="1">
        <v>2499</v>
      </c>
      <c r="F2041" s="1">
        <v>249.9</v>
      </c>
      <c r="G2041" s="1">
        <f t="shared" si="93"/>
        <v>2249.1</v>
      </c>
      <c r="H2041" s="1">
        <v>1584</v>
      </c>
      <c r="I2041" s="1">
        <f t="shared" si="94"/>
        <v>665.09999999999991</v>
      </c>
      <c r="J2041" t="str">
        <f>IF(AND(COUNTIF(Products!A:A,C2041)=1,E2041=VLOOKUP(C2041,Products!A:G,6,FALSE),H2041=VLOOKUP(C2041,Products!A:G,7,FALSE)),"OK","ERROR")</f>
        <v>OK</v>
      </c>
      <c r="K2041" t="str">
        <f t="shared" si="95"/>
        <v>OK</v>
      </c>
    </row>
    <row r="2042" spans="1:11">
      <c r="A2042" s="1" t="s">
        <v>6354</v>
      </c>
      <c r="B2042" s="1" t="s">
        <v>3854</v>
      </c>
      <c r="C2042" s="1" t="s">
        <v>1674</v>
      </c>
      <c r="D2042" s="1">
        <v>1</v>
      </c>
      <c r="E2042" s="1">
        <v>599</v>
      </c>
      <c r="F2042" s="1">
        <v>0</v>
      </c>
      <c r="G2042" s="1">
        <f t="shared" si="93"/>
        <v>599</v>
      </c>
      <c r="H2042" s="1">
        <v>470</v>
      </c>
      <c r="I2042" s="1">
        <f t="shared" si="94"/>
        <v>129</v>
      </c>
      <c r="J2042" t="str">
        <f>IF(AND(COUNTIF(Products!A:A,C2042)=1,E2042=VLOOKUP(C2042,Products!A:G,6,FALSE),H2042=VLOOKUP(C2042,Products!A:G,7,FALSE)),"OK","ERROR")</f>
        <v>OK</v>
      </c>
      <c r="K2042" t="str">
        <f t="shared" si="95"/>
        <v>OK</v>
      </c>
    </row>
    <row r="2043" spans="1:11">
      <c r="A2043" s="1" t="s">
        <v>6355</v>
      </c>
      <c r="B2043" s="1" t="s">
        <v>3855</v>
      </c>
      <c r="C2043" s="1" t="s">
        <v>1716</v>
      </c>
      <c r="D2043" s="1">
        <v>2</v>
      </c>
      <c r="E2043" s="1">
        <v>2999</v>
      </c>
      <c r="F2043" s="1">
        <v>0</v>
      </c>
      <c r="G2043" s="1">
        <f t="shared" si="93"/>
        <v>5998</v>
      </c>
      <c r="H2043" s="1">
        <v>2406</v>
      </c>
      <c r="I2043" s="1">
        <f t="shared" si="94"/>
        <v>1186</v>
      </c>
      <c r="J2043" t="str">
        <f>IF(AND(COUNTIF(Products!A:A,C2043)=1,E2043=VLOOKUP(C2043,Products!A:G,6,FALSE),H2043=VLOOKUP(C2043,Products!A:G,7,FALSE)),"OK","ERROR")</f>
        <v>OK</v>
      </c>
      <c r="K2043" t="str">
        <f t="shared" si="95"/>
        <v>OK</v>
      </c>
    </row>
    <row r="2044" spans="1:11">
      <c r="A2044" s="1" t="s">
        <v>6356</v>
      </c>
      <c r="B2044" s="1" t="s">
        <v>3856</v>
      </c>
      <c r="C2044" s="1" t="s">
        <v>1771</v>
      </c>
      <c r="D2044" s="1">
        <v>4</v>
      </c>
      <c r="E2044" s="1">
        <v>399</v>
      </c>
      <c r="F2044" s="1">
        <v>0</v>
      </c>
      <c r="G2044" s="1">
        <f t="shared" si="93"/>
        <v>1596</v>
      </c>
      <c r="H2044" s="1">
        <v>257</v>
      </c>
      <c r="I2044" s="1">
        <f t="shared" si="94"/>
        <v>568</v>
      </c>
      <c r="J2044" t="str">
        <f>IF(AND(COUNTIF(Products!A:A,C2044)=1,E2044=VLOOKUP(C2044,Products!A:G,6,FALSE),H2044=VLOOKUP(C2044,Products!A:G,7,FALSE)),"OK","ERROR")</f>
        <v>OK</v>
      </c>
      <c r="K2044" t="str">
        <f t="shared" si="95"/>
        <v>OK</v>
      </c>
    </row>
    <row r="2045" spans="1:11">
      <c r="A2045" s="1" t="s">
        <v>6357</v>
      </c>
      <c r="B2045" s="1" t="s">
        <v>3857</v>
      </c>
      <c r="C2045" s="1" t="s">
        <v>1785</v>
      </c>
      <c r="D2045" s="1">
        <v>1</v>
      </c>
      <c r="E2045" s="1">
        <v>2999</v>
      </c>
      <c r="F2045" s="1">
        <v>299.89999999999998</v>
      </c>
      <c r="G2045" s="1">
        <f t="shared" si="93"/>
        <v>2699.1</v>
      </c>
      <c r="H2045" s="1">
        <v>2453</v>
      </c>
      <c r="I2045" s="1">
        <f t="shared" si="94"/>
        <v>246.09999999999991</v>
      </c>
      <c r="J2045" t="str">
        <f>IF(AND(COUNTIF(Products!A:A,C2045)=1,E2045=VLOOKUP(C2045,Products!A:G,6,FALSE),H2045=VLOOKUP(C2045,Products!A:G,7,FALSE)),"OK","ERROR")</f>
        <v>OK</v>
      </c>
      <c r="K2045" t="str">
        <f t="shared" si="95"/>
        <v>OK</v>
      </c>
    </row>
    <row r="2046" spans="1:11">
      <c r="A2046" s="1" t="s">
        <v>6358</v>
      </c>
      <c r="B2046" s="1" t="s">
        <v>3858</v>
      </c>
      <c r="C2046" s="1" t="s">
        <v>1774</v>
      </c>
      <c r="D2046" s="1">
        <v>1</v>
      </c>
      <c r="E2046" s="1">
        <v>499</v>
      </c>
      <c r="F2046" s="1">
        <v>49.9</v>
      </c>
      <c r="G2046" s="1">
        <f t="shared" si="93"/>
        <v>449.1</v>
      </c>
      <c r="H2046" s="1">
        <v>280</v>
      </c>
      <c r="I2046" s="1">
        <f t="shared" si="94"/>
        <v>169.10000000000002</v>
      </c>
      <c r="J2046" t="str">
        <f>IF(AND(COUNTIF(Products!A:A,C2046)=1,E2046=VLOOKUP(C2046,Products!A:G,6,FALSE),H2046=VLOOKUP(C2046,Products!A:G,7,FALSE)),"OK","ERROR")</f>
        <v>OK</v>
      </c>
      <c r="K2046" t="str">
        <f t="shared" si="95"/>
        <v>OK</v>
      </c>
    </row>
    <row r="2047" spans="1:11">
      <c r="A2047" s="1" t="s">
        <v>6359</v>
      </c>
      <c r="B2047" s="1" t="s">
        <v>3859</v>
      </c>
      <c r="C2047" s="1" t="s">
        <v>1692</v>
      </c>
      <c r="D2047" s="1">
        <v>1</v>
      </c>
      <c r="E2047" s="1">
        <v>499</v>
      </c>
      <c r="F2047" s="1">
        <v>49.9</v>
      </c>
      <c r="G2047" s="1">
        <f t="shared" si="93"/>
        <v>449.1</v>
      </c>
      <c r="H2047" s="1">
        <v>403</v>
      </c>
      <c r="I2047" s="1">
        <f t="shared" si="94"/>
        <v>46.100000000000023</v>
      </c>
      <c r="J2047" t="str">
        <f>IF(AND(COUNTIF(Products!A:A,C2047)=1,E2047=VLOOKUP(C2047,Products!A:G,6,FALSE),H2047=VLOOKUP(C2047,Products!A:G,7,FALSE)),"OK","ERROR")</f>
        <v>OK</v>
      </c>
      <c r="K2047" t="str">
        <f t="shared" si="95"/>
        <v>OK</v>
      </c>
    </row>
    <row r="2048" spans="1:11">
      <c r="A2048" s="1" t="s">
        <v>6360</v>
      </c>
      <c r="B2048" s="1" t="s">
        <v>3860</v>
      </c>
      <c r="C2048" s="1" t="s">
        <v>1753</v>
      </c>
      <c r="D2048" s="1">
        <v>3</v>
      </c>
      <c r="E2048" s="1">
        <v>799</v>
      </c>
      <c r="F2048" s="1">
        <v>359.55</v>
      </c>
      <c r="G2048" s="1">
        <f t="shared" si="93"/>
        <v>2037.45</v>
      </c>
      <c r="H2048" s="1">
        <v>445</v>
      </c>
      <c r="I2048" s="1">
        <f t="shared" si="94"/>
        <v>702.45</v>
      </c>
      <c r="J2048" t="str">
        <f>IF(AND(COUNTIF(Products!A:A,C2048)=1,E2048=VLOOKUP(C2048,Products!A:G,6,FALSE),H2048=VLOOKUP(C2048,Products!A:G,7,FALSE)),"OK","ERROR")</f>
        <v>OK</v>
      </c>
      <c r="K2048" t="str">
        <f t="shared" si="95"/>
        <v>OK</v>
      </c>
    </row>
    <row r="2049" spans="1:11">
      <c r="A2049" s="1" t="s">
        <v>6361</v>
      </c>
      <c r="B2049" s="1" t="s">
        <v>3861</v>
      </c>
      <c r="C2049" s="1" t="s">
        <v>1787</v>
      </c>
      <c r="D2049" s="1">
        <v>2</v>
      </c>
      <c r="E2049" s="1">
        <v>8999</v>
      </c>
      <c r="F2049" s="1">
        <v>899.9</v>
      </c>
      <c r="G2049" s="1">
        <f t="shared" si="93"/>
        <v>17098.099999999999</v>
      </c>
      <c r="H2049" s="1">
        <v>5811</v>
      </c>
      <c r="I2049" s="1">
        <f t="shared" si="94"/>
        <v>5476.0999999999985</v>
      </c>
      <c r="J2049" t="str">
        <f>IF(AND(COUNTIF(Products!A:A,C2049)=1,E2049=VLOOKUP(C2049,Products!A:G,6,FALSE),H2049=VLOOKUP(C2049,Products!A:G,7,FALSE)),"OK","ERROR")</f>
        <v>OK</v>
      </c>
      <c r="K2049" t="str">
        <f t="shared" si="95"/>
        <v>OK</v>
      </c>
    </row>
    <row r="2050" spans="1:11">
      <c r="A2050" s="1" t="s">
        <v>6362</v>
      </c>
      <c r="B2050" s="1" t="s">
        <v>3862</v>
      </c>
      <c r="C2050" s="1" t="s">
        <v>1740</v>
      </c>
      <c r="D2050" s="1">
        <v>1</v>
      </c>
      <c r="E2050" s="1">
        <v>4999</v>
      </c>
      <c r="F2050" s="1">
        <v>249.95</v>
      </c>
      <c r="G2050" s="1">
        <f t="shared" si="93"/>
        <v>4749.05</v>
      </c>
      <c r="H2050" s="1">
        <v>2912</v>
      </c>
      <c r="I2050" s="1">
        <f t="shared" si="94"/>
        <v>1837.0500000000002</v>
      </c>
      <c r="J2050" t="str">
        <f>IF(AND(COUNTIF(Products!A:A,C2050)=1,E2050=VLOOKUP(C2050,Products!A:G,6,FALSE),H2050=VLOOKUP(C2050,Products!A:G,7,FALSE)),"OK","ERROR")</f>
        <v>OK</v>
      </c>
      <c r="K2050" t="str">
        <f t="shared" si="95"/>
        <v>OK</v>
      </c>
    </row>
    <row r="2051" spans="1:11">
      <c r="A2051" s="1" t="s">
        <v>6363</v>
      </c>
      <c r="B2051" s="1" t="s">
        <v>3863</v>
      </c>
      <c r="C2051" s="1" t="s">
        <v>1778</v>
      </c>
      <c r="D2051" s="1">
        <v>2</v>
      </c>
      <c r="E2051" s="1">
        <v>499</v>
      </c>
      <c r="F2051" s="1">
        <v>0</v>
      </c>
      <c r="G2051" s="1">
        <f t="shared" ref="G2051:G2114" si="96">IFERROR(D2051*E2051-F2051,0)</f>
        <v>998</v>
      </c>
      <c r="H2051" s="1">
        <v>323</v>
      </c>
      <c r="I2051" s="1">
        <f t="shared" ref="I2051:I2114" si="97">G2051-(D2051*H2051)</f>
        <v>352</v>
      </c>
      <c r="J2051" t="str">
        <f>IF(AND(COUNTIF(Products!A:A,C2051)=1,E2051=VLOOKUP(C2051,Products!A:G,6,FALSE),H2051=VLOOKUP(C2051,Products!A:G,7,FALSE)),"OK","ERROR")</f>
        <v>OK</v>
      </c>
      <c r="K2051" t="str">
        <f t="shared" ref="K2051:K2114" si="98">IF(I2051=G2051-(D2051*H2051),"OK","ERROR")</f>
        <v>OK</v>
      </c>
    </row>
    <row r="2052" spans="1:11">
      <c r="A2052" s="1" t="s">
        <v>6364</v>
      </c>
      <c r="B2052" s="1" t="s">
        <v>3864</v>
      </c>
      <c r="C2052" s="1" t="s">
        <v>1742</v>
      </c>
      <c r="D2052" s="1">
        <v>3</v>
      </c>
      <c r="E2052" s="1">
        <v>299</v>
      </c>
      <c r="F2052" s="1">
        <v>44.85</v>
      </c>
      <c r="G2052" s="1">
        <f t="shared" si="96"/>
        <v>852.15</v>
      </c>
      <c r="H2052" s="1">
        <v>188</v>
      </c>
      <c r="I2052" s="1">
        <f t="shared" si="97"/>
        <v>288.14999999999998</v>
      </c>
      <c r="J2052" t="str">
        <f>IF(AND(COUNTIF(Products!A:A,C2052)=1,E2052=VLOOKUP(C2052,Products!A:G,6,FALSE),H2052=VLOOKUP(C2052,Products!A:G,7,FALSE)),"OK","ERROR")</f>
        <v>OK</v>
      </c>
      <c r="K2052" t="str">
        <f t="shared" si="98"/>
        <v>OK</v>
      </c>
    </row>
    <row r="2053" spans="1:11">
      <c r="A2053" s="1" t="s">
        <v>6365</v>
      </c>
      <c r="B2053" s="1" t="s">
        <v>3865</v>
      </c>
      <c r="C2053" s="1" t="s">
        <v>1709</v>
      </c>
      <c r="D2053" s="1">
        <v>1</v>
      </c>
      <c r="E2053" s="1">
        <v>799</v>
      </c>
      <c r="F2053" s="1">
        <v>0</v>
      </c>
      <c r="G2053" s="1">
        <f t="shared" si="96"/>
        <v>799</v>
      </c>
      <c r="H2053" s="1">
        <v>566</v>
      </c>
      <c r="I2053" s="1">
        <f t="shared" si="97"/>
        <v>233</v>
      </c>
      <c r="J2053" t="str">
        <f>IF(AND(COUNTIF(Products!A:A,C2053)=1,E2053=VLOOKUP(C2053,Products!A:G,6,FALSE),H2053=VLOOKUP(C2053,Products!A:G,7,FALSE)),"OK","ERROR")</f>
        <v>OK</v>
      </c>
      <c r="K2053" t="str">
        <f t="shared" si="98"/>
        <v>OK</v>
      </c>
    </row>
    <row r="2054" spans="1:11">
      <c r="A2054" s="1" t="s">
        <v>6366</v>
      </c>
      <c r="B2054" s="1" t="s">
        <v>3866</v>
      </c>
      <c r="C2054" s="1" t="s">
        <v>1785</v>
      </c>
      <c r="D2054" s="1">
        <v>1</v>
      </c>
      <c r="E2054" s="1">
        <v>2999</v>
      </c>
      <c r="F2054" s="1">
        <v>149.94999999999999</v>
      </c>
      <c r="G2054" s="1">
        <f t="shared" si="96"/>
        <v>2849.05</v>
      </c>
      <c r="H2054" s="1">
        <v>2453</v>
      </c>
      <c r="I2054" s="1">
        <f t="shared" si="97"/>
        <v>396.05000000000018</v>
      </c>
      <c r="J2054" t="str">
        <f>IF(AND(COUNTIF(Products!A:A,C2054)=1,E2054=VLOOKUP(C2054,Products!A:G,6,FALSE),H2054=VLOOKUP(C2054,Products!A:G,7,FALSE)),"OK","ERROR")</f>
        <v>OK</v>
      </c>
      <c r="K2054" t="str">
        <f t="shared" si="98"/>
        <v>OK</v>
      </c>
    </row>
    <row r="2055" spans="1:11">
      <c r="A2055" s="1" t="s">
        <v>6367</v>
      </c>
      <c r="B2055" s="1" t="s">
        <v>3867</v>
      </c>
      <c r="C2055" s="1" t="s">
        <v>1686</v>
      </c>
      <c r="D2055" s="1">
        <v>4</v>
      </c>
      <c r="E2055" s="1">
        <v>1299</v>
      </c>
      <c r="F2055" s="1">
        <v>519.6</v>
      </c>
      <c r="G2055" s="1">
        <f t="shared" si="96"/>
        <v>4676.3999999999996</v>
      </c>
      <c r="H2055" s="1">
        <v>881</v>
      </c>
      <c r="I2055" s="1">
        <f t="shared" si="97"/>
        <v>1152.3999999999996</v>
      </c>
      <c r="J2055" t="str">
        <f>IF(AND(COUNTIF(Products!A:A,C2055)=1,E2055=VLOOKUP(C2055,Products!A:G,6,FALSE),H2055=VLOOKUP(C2055,Products!A:G,7,FALSE)),"OK","ERROR")</f>
        <v>OK</v>
      </c>
      <c r="K2055" t="str">
        <f t="shared" si="98"/>
        <v>OK</v>
      </c>
    </row>
    <row r="2056" spans="1:11">
      <c r="A2056" s="1" t="s">
        <v>6368</v>
      </c>
      <c r="B2056" s="1" t="s">
        <v>3868</v>
      </c>
      <c r="C2056" s="1" t="s">
        <v>1702</v>
      </c>
      <c r="D2056" s="1">
        <v>2</v>
      </c>
      <c r="E2056" s="1">
        <v>4999</v>
      </c>
      <c r="F2056" s="1">
        <v>1999.6</v>
      </c>
      <c r="G2056" s="1">
        <f t="shared" si="96"/>
        <v>7998.4</v>
      </c>
      <c r="H2056" s="1">
        <v>3572</v>
      </c>
      <c r="I2056" s="1">
        <f t="shared" si="97"/>
        <v>854.39999999999964</v>
      </c>
      <c r="J2056" t="str">
        <f>IF(AND(COUNTIF(Products!A:A,C2056)=1,E2056=VLOOKUP(C2056,Products!A:G,6,FALSE),H2056=VLOOKUP(C2056,Products!A:G,7,FALSE)),"OK","ERROR")</f>
        <v>OK</v>
      </c>
      <c r="K2056" t="str">
        <f t="shared" si="98"/>
        <v>OK</v>
      </c>
    </row>
    <row r="2057" spans="1:11">
      <c r="A2057" s="1" t="s">
        <v>6369</v>
      </c>
      <c r="B2057" s="1" t="s">
        <v>3869</v>
      </c>
      <c r="C2057" s="1" t="s">
        <v>1674</v>
      </c>
      <c r="D2057" s="1">
        <v>2</v>
      </c>
      <c r="E2057" s="1">
        <v>599</v>
      </c>
      <c r="F2057" s="1">
        <v>0</v>
      </c>
      <c r="G2057" s="1">
        <f t="shared" si="96"/>
        <v>1198</v>
      </c>
      <c r="H2057" s="1">
        <v>470</v>
      </c>
      <c r="I2057" s="1">
        <f t="shared" si="97"/>
        <v>258</v>
      </c>
      <c r="J2057" t="str">
        <f>IF(AND(COUNTIF(Products!A:A,C2057)=1,E2057=VLOOKUP(C2057,Products!A:G,6,FALSE),H2057=VLOOKUP(C2057,Products!A:G,7,FALSE)),"OK","ERROR")</f>
        <v>OK</v>
      </c>
      <c r="K2057" t="str">
        <f t="shared" si="98"/>
        <v>OK</v>
      </c>
    </row>
    <row r="2058" spans="1:11">
      <c r="A2058" s="1" t="s">
        <v>6370</v>
      </c>
      <c r="B2058" s="1" t="s">
        <v>3870</v>
      </c>
      <c r="C2058" s="1" t="s">
        <v>1779</v>
      </c>
      <c r="D2058" s="1">
        <v>2</v>
      </c>
      <c r="E2058" s="1">
        <v>999</v>
      </c>
      <c r="F2058" s="1">
        <v>299.7</v>
      </c>
      <c r="G2058" s="1">
        <f t="shared" si="96"/>
        <v>1698.3</v>
      </c>
      <c r="H2058" s="1">
        <v>809</v>
      </c>
      <c r="I2058" s="1">
        <f t="shared" si="97"/>
        <v>80.299999999999955</v>
      </c>
      <c r="J2058" t="str">
        <f>IF(AND(COUNTIF(Products!A:A,C2058)=1,E2058=VLOOKUP(C2058,Products!A:G,6,FALSE),H2058=VLOOKUP(C2058,Products!A:G,7,FALSE)),"OK","ERROR")</f>
        <v>OK</v>
      </c>
      <c r="K2058" t="str">
        <f t="shared" si="98"/>
        <v>OK</v>
      </c>
    </row>
    <row r="2059" spans="1:11">
      <c r="A2059" s="1" t="s">
        <v>6371</v>
      </c>
      <c r="B2059" s="1" t="s">
        <v>3871</v>
      </c>
      <c r="C2059" s="1" t="s">
        <v>1719</v>
      </c>
      <c r="D2059" s="1">
        <v>4</v>
      </c>
      <c r="E2059" s="1">
        <v>399</v>
      </c>
      <c r="F2059" s="1">
        <v>239.4</v>
      </c>
      <c r="G2059" s="1">
        <f t="shared" si="96"/>
        <v>1356.6</v>
      </c>
      <c r="H2059" s="1">
        <v>248</v>
      </c>
      <c r="I2059" s="1">
        <f t="shared" si="97"/>
        <v>364.59999999999991</v>
      </c>
      <c r="J2059" t="str">
        <f>IF(AND(COUNTIF(Products!A:A,C2059)=1,E2059=VLOOKUP(C2059,Products!A:G,6,FALSE),H2059=VLOOKUP(C2059,Products!A:G,7,FALSE)),"OK","ERROR")</f>
        <v>OK</v>
      </c>
      <c r="K2059" t="str">
        <f t="shared" si="98"/>
        <v>OK</v>
      </c>
    </row>
    <row r="2060" spans="1:11">
      <c r="A2060" s="1" t="s">
        <v>6372</v>
      </c>
      <c r="B2060" s="1" t="s">
        <v>3872</v>
      </c>
      <c r="C2060" s="1" t="s">
        <v>1787</v>
      </c>
      <c r="D2060" s="1">
        <v>1</v>
      </c>
      <c r="E2060" s="1">
        <v>8999</v>
      </c>
      <c r="F2060" s="1">
        <v>1349.85</v>
      </c>
      <c r="G2060" s="1">
        <f t="shared" si="96"/>
        <v>7649.15</v>
      </c>
      <c r="H2060" s="1">
        <v>5811</v>
      </c>
      <c r="I2060" s="1">
        <f t="shared" si="97"/>
        <v>1838.1499999999996</v>
      </c>
      <c r="J2060" t="str">
        <f>IF(AND(COUNTIF(Products!A:A,C2060)=1,E2060=VLOOKUP(C2060,Products!A:G,6,FALSE),H2060=VLOOKUP(C2060,Products!A:G,7,FALSE)),"OK","ERROR")</f>
        <v>OK</v>
      </c>
      <c r="K2060" t="str">
        <f t="shared" si="98"/>
        <v>OK</v>
      </c>
    </row>
    <row r="2061" spans="1:11">
      <c r="A2061" s="1" t="s">
        <v>6373</v>
      </c>
      <c r="B2061" s="1" t="s">
        <v>3873</v>
      </c>
      <c r="C2061" s="1" t="s">
        <v>1731</v>
      </c>
      <c r="D2061" s="1">
        <v>1</v>
      </c>
      <c r="E2061" s="1">
        <v>1999</v>
      </c>
      <c r="F2061" s="1">
        <v>99.95</v>
      </c>
      <c r="G2061" s="1">
        <f t="shared" si="96"/>
        <v>1899.05</v>
      </c>
      <c r="H2061" s="1">
        <v>1547</v>
      </c>
      <c r="I2061" s="1">
        <f t="shared" si="97"/>
        <v>352.04999999999995</v>
      </c>
      <c r="J2061" t="str">
        <f>IF(AND(COUNTIF(Products!A:A,C2061)=1,E2061=VLOOKUP(C2061,Products!A:G,6,FALSE),H2061=VLOOKUP(C2061,Products!A:G,7,FALSE)),"OK","ERROR")</f>
        <v>OK</v>
      </c>
      <c r="K2061" t="str">
        <f t="shared" si="98"/>
        <v>OK</v>
      </c>
    </row>
    <row r="2062" spans="1:11">
      <c r="A2062" s="1" t="s">
        <v>6374</v>
      </c>
      <c r="B2062" s="1" t="s">
        <v>3874</v>
      </c>
      <c r="C2062" s="1" t="s">
        <v>1757</v>
      </c>
      <c r="D2062" s="1">
        <v>3</v>
      </c>
      <c r="E2062" s="1">
        <v>999</v>
      </c>
      <c r="F2062" s="1">
        <v>149.85</v>
      </c>
      <c r="G2062" s="1">
        <f t="shared" si="96"/>
        <v>2847.15</v>
      </c>
      <c r="H2062" s="1">
        <v>611</v>
      </c>
      <c r="I2062" s="1">
        <f t="shared" si="97"/>
        <v>1014.1500000000001</v>
      </c>
      <c r="J2062" t="str">
        <f>IF(AND(COUNTIF(Products!A:A,C2062)=1,E2062=VLOOKUP(C2062,Products!A:G,6,FALSE),H2062=VLOOKUP(C2062,Products!A:G,7,FALSE)),"OK","ERROR")</f>
        <v>OK</v>
      </c>
      <c r="K2062" t="str">
        <f t="shared" si="98"/>
        <v>OK</v>
      </c>
    </row>
    <row r="2063" spans="1:11">
      <c r="A2063" s="1" t="s">
        <v>6375</v>
      </c>
      <c r="B2063" s="1" t="s">
        <v>3875</v>
      </c>
      <c r="C2063" s="1" t="s">
        <v>1730</v>
      </c>
      <c r="D2063" s="1">
        <v>1</v>
      </c>
      <c r="E2063" s="1">
        <v>1999</v>
      </c>
      <c r="F2063" s="1">
        <v>99.95</v>
      </c>
      <c r="G2063" s="1">
        <f t="shared" si="96"/>
        <v>1899.05</v>
      </c>
      <c r="H2063" s="1">
        <v>1398</v>
      </c>
      <c r="I2063" s="1">
        <f t="shared" si="97"/>
        <v>501.04999999999995</v>
      </c>
      <c r="J2063" t="str">
        <f>IF(AND(COUNTIF(Products!A:A,C2063)=1,E2063=VLOOKUP(C2063,Products!A:G,6,FALSE),H2063=VLOOKUP(C2063,Products!A:G,7,FALSE)),"OK","ERROR")</f>
        <v>OK</v>
      </c>
      <c r="K2063" t="str">
        <f t="shared" si="98"/>
        <v>OK</v>
      </c>
    </row>
    <row r="2064" spans="1:11">
      <c r="A2064" s="1" t="s">
        <v>6376</v>
      </c>
      <c r="B2064" s="1" t="s">
        <v>3876</v>
      </c>
      <c r="C2064" s="1" t="s">
        <v>1682</v>
      </c>
      <c r="D2064" s="1">
        <v>1</v>
      </c>
      <c r="E2064" s="1">
        <v>1599</v>
      </c>
      <c r="F2064" s="1">
        <v>0</v>
      </c>
      <c r="G2064" s="1">
        <f t="shared" si="96"/>
        <v>1599</v>
      </c>
      <c r="H2064" s="1">
        <v>1169</v>
      </c>
      <c r="I2064" s="1">
        <f t="shared" si="97"/>
        <v>430</v>
      </c>
      <c r="J2064" t="str">
        <f>IF(AND(COUNTIF(Products!A:A,C2064)=1,E2064=VLOOKUP(C2064,Products!A:G,6,FALSE),H2064=VLOOKUP(C2064,Products!A:G,7,FALSE)),"OK","ERROR")</f>
        <v>OK</v>
      </c>
      <c r="K2064" t="str">
        <f t="shared" si="98"/>
        <v>OK</v>
      </c>
    </row>
    <row r="2065" spans="1:11">
      <c r="A2065" s="1" t="s">
        <v>6377</v>
      </c>
      <c r="B2065" s="1" t="s">
        <v>3877</v>
      </c>
      <c r="C2065" s="1" t="s">
        <v>1773</v>
      </c>
      <c r="D2065" s="1">
        <v>1</v>
      </c>
      <c r="E2065" s="1">
        <v>6999</v>
      </c>
      <c r="F2065" s="1">
        <v>0</v>
      </c>
      <c r="G2065" s="1">
        <f t="shared" si="96"/>
        <v>6999</v>
      </c>
      <c r="H2065" s="1">
        <v>4949</v>
      </c>
      <c r="I2065" s="1">
        <f t="shared" si="97"/>
        <v>2050</v>
      </c>
      <c r="J2065" t="str">
        <f>IF(AND(COUNTIF(Products!A:A,C2065)=1,E2065=VLOOKUP(C2065,Products!A:G,6,FALSE),H2065=VLOOKUP(C2065,Products!A:G,7,FALSE)),"OK","ERROR")</f>
        <v>OK</v>
      </c>
      <c r="K2065" t="str">
        <f t="shared" si="98"/>
        <v>OK</v>
      </c>
    </row>
    <row r="2066" spans="1:11">
      <c r="A2066" s="1" t="s">
        <v>6378</v>
      </c>
      <c r="B2066" s="1" t="s">
        <v>3878</v>
      </c>
      <c r="C2066" s="1" t="s">
        <v>1772</v>
      </c>
      <c r="D2066" s="1">
        <v>2</v>
      </c>
      <c r="E2066" s="1">
        <v>1999</v>
      </c>
      <c r="F2066" s="1">
        <v>399.8</v>
      </c>
      <c r="G2066" s="1">
        <f t="shared" si="96"/>
        <v>3598.2</v>
      </c>
      <c r="H2066" s="1">
        <v>1506</v>
      </c>
      <c r="I2066" s="1">
        <f t="shared" si="97"/>
        <v>586.19999999999982</v>
      </c>
      <c r="J2066" t="str">
        <f>IF(AND(COUNTIF(Products!A:A,C2066)=1,E2066=VLOOKUP(C2066,Products!A:G,6,FALSE),H2066=VLOOKUP(C2066,Products!A:G,7,FALSE)),"OK","ERROR")</f>
        <v>OK</v>
      </c>
      <c r="K2066" t="str">
        <f t="shared" si="98"/>
        <v>OK</v>
      </c>
    </row>
    <row r="2067" spans="1:11">
      <c r="A2067" s="1" t="s">
        <v>6379</v>
      </c>
      <c r="B2067" s="1" t="s">
        <v>3879</v>
      </c>
      <c r="C2067" s="1" t="s">
        <v>1768</v>
      </c>
      <c r="D2067" s="1">
        <v>2</v>
      </c>
      <c r="E2067" s="1">
        <v>399</v>
      </c>
      <c r="F2067" s="1">
        <v>199.5</v>
      </c>
      <c r="G2067" s="1">
        <f t="shared" si="96"/>
        <v>598.5</v>
      </c>
      <c r="H2067" s="1">
        <v>322</v>
      </c>
      <c r="I2067" s="1">
        <f t="shared" si="97"/>
        <v>-45.5</v>
      </c>
      <c r="J2067" t="str">
        <f>IF(AND(COUNTIF(Products!A:A,C2067)=1,E2067=VLOOKUP(C2067,Products!A:G,6,FALSE),H2067=VLOOKUP(C2067,Products!A:G,7,FALSE)),"OK","ERROR")</f>
        <v>OK</v>
      </c>
      <c r="K2067" t="str">
        <f t="shared" si="98"/>
        <v>OK</v>
      </c>
    </row>
    <row r="2068" spans="1:11">
      <c r="A2068" s="1" t="s">
        <v>6380</v>
      </c>
      <c r="B2068" s="1" t="s">
        <v>3880</v>
      </c>
      <c r="C2068" s="1" t="s">
        <v>1751</v>
      </c>
      <c r="D2068" s="1">
        <v>2</v>
      </c>
      <c r="E2068" s="1">
        <v>1599</v>
      </c>
      <c r="F2068" s="1">
        <v>799.5</v>
      </c>
      <c r="G2068" s="1">
        <f t="shared" si="96"/>
        <v>2398.5</v>
      </c>
      <c r="H2068" s="1">
        <v>1023</v>
      </c>
      <c r="I2068" s="1">
        <f t="shared" si="97"/>
        <v>352.5</v>
      </c>
      <c r="J2068" t="str">
        <f>IF(AND(COUNTIF(Products!A:A,C2068)=1,E2068=VLOOKUP(C2068,Products!A:G,6,FALSE),H2068=VLOOKUP(C2068,Products!A:G,7,FALSE)),"OK","ERROR")</f>
        <v>OK</v>
      </c>
      <c r="K2068" t="str">
        <f t="shared" si="98"/>
        <v>OK</v>
      </c>
    </row>
    <row r="2069" spans="1:11">
      <c r="A2069" s="1" t="s">
        <v>6381</v>
      </c>
      <c r="B2069" s="1" t="s">
        <v>3881</v>
      </c>
      <c r="C2069" s="1" t="s">
        <v>1759</v>
      </c>
      <c r="D2069" s="1">
        <v>3</v>
      </c>
      <c r="E2069" s="1">
        <v>2499</v>
      </c>
      <c r="F2069" s="1">
        <v>0</v>
      </c>
      <c r="G2069" s="1">
        <f t="shared" si="96"/>
        <v>7497</v>
      </c>
      <c r="H2069" s="1">
        <v>1430</v>
      </c>
      <c r="I2069" s="1">
        <f t="shared" si="97"/>
        <v>3207</v>
      </c>
      <c r="J2069" t="str">
        <f>IF(AND(COUNTIF(Products!A:A,C2069)=1,E2069=VLOOKUP(C2069,Products!A:G,6,FALSE),H2069=VLOOKUP(C2069,Products!A:G,7,FALSE)),"OK","ERROR")</f>
        <v>OK</v>
      </c>
      <c r="K2069" t="str">
        <f t="shared" si="98"/>
        <v>OK</v>
      </c>
    </row>
    <row r="2070" spans="1:11">
      <c r="A2070" s="1" t="s">
        <v>6382</v>
      </c>
      <c r="B2070" s="1" t="s">
        <v>3882</v>
      </c>
      <c r="C2070" s="1" t="s">
        <v>1733</v>
      </c>
      <c r="D2070" s="1">
        <v>3</v>
      </c>
      <c r="E2070" s="1">
        <v>799</v>
      </c>
      <c r="F2070" s="1">
        <v>0</v>
      </c>
      <c r="G2070" s="1">
        <f t="shared" si="96"/>
        <v>2397</v>
      </c>
      <c r="H2070" s="1">
        <v>538</v>
      </c>
      <c r="I2070" s="1">
        <f t="shared" si="97"/>
        <v>783</v>
      </c>
      <c r="J2070" t="str">
        <f>IF(AND(COUNTIF(Products!A:A,C2070)=1,E2070=VLOOKUP(C2070,Products!A:G,6,FALSE),H2070=VLOOKUP(C2070,Products!A:G,7,FALSE)),"OK","ERROR")</f>
        <v>OK</v>
      </c>
      <c r="K2070" t="str">
        <f t="shared" si="98"/>
        <v>OK</v>
      </c>
    </row>
    <row r="2071" spans="1:11">
      <c r="A2071" s="1" t="s">
        <v>6383</v>
      </c>
      <c r="B2071" s="1" t="s">
        <v>3883</v>
      </c>
      <c r="C2071" s="1" t="s">
        <v>1766</v>
      </c>
      <c r="D2071" s="1">
        <v>2</v>
      </c>
      <c r="E2071" s="1">
        <v>2999</v>
      </c>
      <c r="F2071" s="1">
        <v>299.89999999999998</v>
      </c>
      <c r="G2071" s="1">
        <f t="shared" si="96"/>
        <v>5698.1</v>
      </c>
      <c r="H2071" s="1">
        <v>1870</v>
      </c>
      <c r="I2071" s="1">
        <f t="shared" si="97"/>
        <v>1958.1000000000004</v>
      </c>
      <c r="J2071" t="str">
        <f>IF(AND(COUNTIF(Products!A:A,C2071)=1,E2071=VLOOKUP(C2071,Products!A:G,6,FALSE),H2071=VLOOKUP(C2071,Products!A:G,7,FALSE)),"OK","ERROR")</f>
        <v>OK</v>
      </c>
      <c r="K2071" t="str">
        <f t="shared" si="98"/>
        <v>OK</v>
      </c>
    </row>
    <row r="2072" spans="1:11">
      <c r="A2072" s="1" t="s">
        <v>6384</v>
      </c>
      <c r="B2072" s="1" t="s">
        <v>3884</v>
      </c>
      <c r="C2072" s="1" t="s">
        <v>1674</v>
      </c>
      <c r="D2072" s="1">
        <v>1</v>
      </c>
      <c r="E2072" s="1">
        <v>599</v>
      </c>
      <c r="F2072" s="1">
        <v>59.9</v>
      </c>
      <c r="G2072" s="1">
        <f t="shared" si="96"/>
        <v>539.1</v>
      </c>
      <c r="H2072" s="1">
        <v>470</v>
      </c>
      <c r="I2072" s="1">
        <f t="shared" si="97"/>
        <v>69.100000000000023</v>
      </c>
      <c r="J2072" t="str">
        <f>IF(AND(COUNTIF(Products!A:A,C2072)=1,E2072=VLOOKUP(C2072,Products!A:G,6,FALSE),H2072=VLOOKUP(C2072,Products!A:G,7,FALSE)),"OK","ERROR")</f>
        <v>OK</v>
      </c>
      <c r="K2072" t="str">
        <f t="shared" si="98"/>
        <v>OK</v>
      </c>
    </row>
    <row r="2073" spans="1:11">
      <c r="A2073" s="1" t="s">
        <v>6385</v>
      </c>
      <c r="B2073" s="1" t="s">
        <v>3885</v>
      </c>
      <c r="C2073" s="1" t="s">
        <v>1793</v>
      </c>
      <c r="D2073" s="1">
        <v>1</v>
      </c>
      <c r="E2073" s="1">
        <v>299</v>
      </c>
      <c r="F2073" s="1">
        <v>74.75</v>
      </c>
      <c r="G2073" s="1">
        <f t="shared" si="96"/>
        <v>224.25</v>
      </c>
      <c r="H2073" s="1">
        <v>221</v>
      </c>
      <c r="I2073" s="1">
        <f t="shared" si="97"/>
        <v>3.25</v>
      </c>
      <c r="J2073" t="str">
        <f>IF(AND(COUNTIF(Products!A:A,C2073)=1,E2073=VLOOKUP(C2073,Products!A:G,6,FALSE),H2073=VLOOKUP(C2073,Products!A:G,7,FALSE)),"OK","ERROR")</f>
        <v>OK</v>
      </c>
      <c r="K2073" t="str">
        <f t="shared" si="98"/>
        <v>OK</v>
      </c>
    </row>
    <row r="2074" spans="1:11">
      <c r="A2074" s="1" t="s">
        <v>6386</v>
      </c>
      <c r="B2074" s="1" t="s">
        <v>3886</v>
      </c>
      <c r="C2074" s="1" t="s">
        <v>1752</v>
      </c>
      <c r="D2074" s="1">
        <v>2</v>
      </c>
      <c r="E2074" s="1">
        <v>2999</v>
      </c>
      <c r="F2074" s="1">
        <v>0</v>
      </c>
      <c r="G2074" s="1">
        <f t="shared" si="96"/>
        <v>5998</v>
      </c>
      <c r="H2074" s="1">
        <v>1877</v>
      </c>
      <c r="I2074" s="1">
        <f t="shared" si="97"/>
        <v>2244</v>
      </c>
      <c r="J2074" t="str">
        <f>IF(AND(COUNTIF(Products!A:A,C2074)=1,E2074=VLOOKUP(C2074,Products!A:G,6,FALSE),H2074=VLOOKUP(C2074,Products!A:G,7,FALSE)),"OK","ERROR")</f>
        <v>OK</v>
      </c>
      <c r="K2074" t="str">
        <f t="shared" si="98"/>
        <v>OK</v>
      </c>
    </row>
    <row r="2075" spans="1:11">
      <c r="A2075" s="1" t="s">
        <v>6387</v>
      </c>
      <c r="B2075" s="1" t="s">
        <v>3887</v>
      </c>
      <c r="C2075" s="1" t="s">
        <v>1714</v>
      </c>
      <c r="D2075" s="1">
        <v>1</v>
      </c>
      <c r="E2075" s="1">
        <v>4999</v>
      </c>
      <c r="F2075" s="1">
        <v>0</v>
      </c>
      <c r="G2075" s="1">
        <f t="shared" si="96"/>
        <v>4999</v>
      </c>
      <c r="H2075" s="1">
        <v>3985</v>
      </c>
      <c r="I2075" s="1">
        <f t="shared" si="97"/>
        <v>1014</v>
      </c>
      <c r="J2075" t="str">
        <f>IF(AND(COUNTIF(Products!A:A,C2075)=1,E2075=VLOOKUP(C2075,Products!A:G,6,FALSE),H2075=VLOOKUP(C2075,Products!A:G,7,FALSE)),"OK","ERROR")</f>
        <v>OK</v>
      </c>
      <c r="K2075" t="str">
        <f t="shared" si="98"/>
        <v>OK</v>
      </c>
    </row>
    <row r="2076" spans="1:11">
      <c r="A2076" s="1" t="s">
        <v>6388</v>
      </c>
      <c r="B2076" s="1" t="s">
        <v>3888</v>
      </c>
      <c r="C2076" s="1" t="s">
        <v>1688</v>
      </c>
      <c r="D2076" s="1">
        <v>1</v>
      </c>
      <c r="E2076" s="1">
        <v>999</v>
      </c>
      <c r="F2076" s="1">
        <v>99.9</v>
      </c>
      <c r="G2076" s="1">
        <f t="shared" si="96"/>
        <v>899.1</v>
      </c>
      <c r="H2076" s="1">
        <v>813</v>
      </c>
      <c r="I2076" s="1">
        <f t="shared" si="97"/>
        <v>86.100000000000023</v>
      </c>
      <c r="J2076" t="str">
        <f>IF(AND(COUNTIF(Products!A:A,C2076)=1,E2076=VLOOKUP(C2076,Products!A:G,6,FALSE),H2076=VLOOKUP(C2076,Products!A:G,7,FALSE)),"OK","ERROR")</f>
        <v>OK</v>
      </c>
      <c r="K2076" t="str">
        <f t="shared" si="98"/>
        <v>OK</v>
      </c>
    </row>
    <row r="2077" spans="1:11">
      <c r="A2077" s="1" t="s">
        <v>6389</v>
      </c>
      <c r="B2077" s="1" t="s">
        <v>3889</v>
      </c>
      <c r="C2077" s="1" t="s">
        <v>1711</v>
      </c>
      <c r="D2077" s="1">
        <v>2</v>
      </c>
      <c r="E2077" s="1">
        <v>1599</v>
      </c>
      <c r="F2077" s="1">
        <v>319.8</v>
      </c>
      <c r="G2077" s="1">
        <f t="shared" si="96"/>
        <v>2878.2</v>
      </c>
      <c r="H2077" s="1">
        <v>1180</v>
      </c>
      <c r="I2077" s="1">
        <f t="shared" si="97"/>
        <v>518.19999999999982</v>
      </c>
      <c r="J2077" t="str">
        <f>IF(AND(COUNTIF(Products!A:A,C2077)=1,E2077=VLOOKUP(C2077,Products!A:G,6,FALSE),H2077=VLOOKUP(C2077,Products!A:G,7,FALSE)),"OK","ERROR")</f>
        <v>OK</v>
      </c>
      <c r="K2077" t="str">
        <f t="shared" si="98"/>
        <v>OK</v>
      </c>
    </row>
    <row r="2078" spans="1:11">
      <c r="A2078" s="1" t="s">
        <v>6390</v>
      </c>
      <c r="B2078" s="1" t="s">
        <v>3890</v>
      </c>
      <c r="C2078" s="1" t="s">
        <v>1797</v>
      </c>
      <c r="D2078" s="1">
        <v>3</v>
      </c>
      <c r="E2078" s="1">
        <v>399</v>
      </c>
      <c r="F2078" s="1">
        <v>179.55</v>
      </c>
      <c r="G2078" s="1">
        <f t="shared" si="96"/>
        <v>1017.45</v>
      </c>
      <c r="H2078" s="1">
        <v>278</v>
      </c>
      <c r="I2078" s="1">
        <f t="shared" si="97"/>
        <v>183.45000000000005</v>
      </c>
      <c r="J2078" t="str">
        <f>IF(AND(COUNTIF(Products!A:A,C2078)=1,E2078=VLOOKUP(C2078,Products!A:G,6,FALSE),H2078=VLOOKUP(C2078,Products!A:G,7,FALSE)),"OK","ERROR")</f>
        <v>OK</v>
      </c>
      <c r="K2078" t="str">
        <f t="shared" si="98"/>
        <v>OK</v>
      </c>
    </row>
    <row r="2079" spans="1:11">
      <c r="A2079" s="1" t="s">
        <v>6391</v>
      </c>
      <c r="B2079" s="1" t="s">
        <v>3891</v>
      </c>
      <c r="C2079" s="1" t="s">
        <v>1725</v>
      </c>
      <c r="D2079" s="1">
        <v>2</v>
      </c>
      <c r="E2079" s="1">
        <v>2499</v>
      </c>
      <c r="F2079" s="1">
        <v>499.8</v>
      </c>
      <c r="G2079" s="1">
        <f t="shared" si="96"/>
        <v>4498.2</v>
      </c>
      <c r="H2079" s="1">
        <v>1833</v>
      </c>
      <c r="I2079" s="1">
        <f t="shared" si="97"/>
        <v>832.19999999999982</v>
      </c>
      <c r="J2079" t="str">
        <f>IF(AND(COUNTIF(Products!A:A,C2079)=1,E2079=VLOOKUP(C2079,Products!A:G,6,FALSE),H2079=VLOOKUP(C2079,Products!A:G,7,FALSE)),"OK","ERROR")</f>
        <v>OK</v>
      </c>
      <c r="K2079" t="str">
        <f t="shared" si="98"/>
        <v>OK</v>
      </c>
    </row>
    <row r="2080" spans="1:11">
      <c r="A2080" s="1" t="s">
        <v>6392</v>
      </c>
      <c r="B2080" s="1" t="s">
        <v>3892</v>
      </c>
      <c r="C2080" s="1" t="s">
        <v>1681</v>
      </c>
      <c r="D2080" s="1">
        <v>3</v>
      </c>
      <c r="E2080" s="1">
        <v>799</v>
      </c>
      <c r="F2080" s="1">
        <v>0</v>
      </c>
      <c r="G2080" s="1">
        <f t="shared" si="96"/>
        <v>2397</v>
      </c>
      <c r="H2080" s="1">
        <v>645</v>
      </c>
      <c r="I2080" s="1">
        <f t="shared" si="97"/>
        <v>462</v>
      </c>
      <c r="J2080" t="str">
        <f>IF(AND(COUNTIF(Products!A:A,C2080)=1,E2080=VLOOKUP(C2080,Products!A:G,6,FALSE),H2080=VLOOKUP(C2080,Products!A:G,7,FALSE)),"OK","ERROR")</f>
        <v>OK</v>
      </c>
      <c r="K2080" t="str">
        <f t="shared" si="98"/>
        <v>OK</v>
      </c>
    </row>
    <row r="2081" spans="1:11">
      <c r="A2081" s="1" t="s">
        <v>6393</v>
      </c>
      <c r="B2081" s="1" t="s">
        <v>3893</v>
      </c>
      <c r="C2081" s="1" t="s">
        <v>1728</v>
      </c>
      <c r="D2081" s="1">
        <v>2</v>
      </c>
      <c r="E2081" s="1">
        <v>4999</v>
      </c>
      <c r="F2081" s="1">
        <v>499.9</v>
      </c>
      <c r="G2081" s="1">
        <f t="shared" si="96"/>
        <v>9498.1</v>
      </c>
      <c r="H2081" s="1">
        <v>3040</v>
      </c>
      <c r="I2081" s="1">
        <f t="shared" si="97"/>
        <v>3418.1000000000004</v>
      </c>
      <c r="J2081" t="str">
        <f>IF(AND(COUNTIF(Products!A:A,C2081)=1,E2081=VLOOKUP(C2081,Products!A:G,6,FALSE),H2081=VLOOKUP(C2081,Products!A:G,7,FALSE)),"OK","ERROR")</f>
        <v>OK</v>
      </c>
      <c r="K2081" t="str">
        <f t="shared" si="98"/>
        <v>OK</v>
      </c>
    </row>
    <row r="2082" spans="1:11">
      <c r="A2082" s="1" t="s">
        <v>6394</v>
      </c>
      <c r="B2082" s="1" t="s">
        <v>3894</v>
      </c>
      <c r="C2082" s="1" t="s">
        <v>1695</v>
      </c>
      <c r="D2082" s="1">
        <v>1</v>
      </c>
      <c r="E2082" s="1">
        <v>1999</v>
      </c>
      <c r="F2082" s="1">
        <v>199.9</v>
      </c>
      <c r="G2082" s="1">
        <f t="shared" si="96"/>
        <v>1799.1</v>
      </c>
      <c r="H2082" s="1">
        <v>1597</v>
      </c>
      <c r="I2082" s="1">
        <f t="shared" si="97"/>
        <v>202.09999999999991</v>
      </c>
      <c r="J2082" t="str">
        <f>IF(AND(COUNTIF(Products!A:A,C2082)=1,E2082=VLOOKUP(C2082,Products!A:G,6,FALSE),H2082=VLOOKUP(C2082,Products!A:G,7,FALSE)),"OK","ERROR")</f>
        <v>OK</v>
      </c>
      <c r="K2082" t="str">
        <f t="shared" si="98"/>
        <v>OK</v>
      </c>
    </row>
    <row r="2083" spans="1:11">
      <c r="A2083" s="1" t="s">
        <v>6395</v>
      </c>
      <c r="B2083" s="1" t="s">
        <v>3895</v>
      </c>
      <c r="C2083" s="1" t="s">
        <v>1754</v>
      </c>
      <c r="D2083" s="1">
        <v>1</v>
      </c>
      <c r="E2083" s="1">
        <v>399</v>
      </c>
      <c r="F2083" s="1">
        <v>19.95</v>
      </c>
      <c r="G2083" s="1">
        <f t="shared" si="96"/>
        <v>379.05</v>
      </c>
      <c r="H2083" s="1">
        <v>252</v>
      </c>
      <c r="I2083" s="1">
        <f t="shared" si="97"/>
        <v>127.05000000000001</v>
      </c>
      <c r="J2083" t="str">
        <f>IF(AND(COUNTIF(Products!A:A,C2083)=1,E2083=VLOOKUP(C2083,Products!A:G,6,FALSE),H2083=VLOOKUP(C2083,Products!A:G,7,FALSE)),"OK","ERROR")</f>
        <v>OK</v>
      </c>
      <c r="K2083" t="str">
        <f t="shared" si="98"/>
        <v>OK</v>
      </c>
    </row>
    <row r="2084" spans="1:11">
      <c r="A2084" s="1" t="s">
        <v>6396</v>
      </c>
      <c r="B2084" s="1" t="s">
        <v>3896</v>
      </c>
      <c r="C2084" s="1" t="s">
        <v>1674</v>
      </c>
      <c r="D2084" s="1">
        <v>2</v>
      </c>
      <c r="E2084" s="1">
        <v>599</v>
      </c>
      <c r="F2084" s="1">
        <v>0</v>
      </c>
      <c r="G2084" s="1">
        <f t="shared" si="96"/>
        <v>1198</v>
      </c>
      <c r="H2084" s="1">
        <v>470</v>
      </c>
      <c r="I2084" s="1">
        <f t="shared" si="97"/>
        <v>258</v>
      </c>
      <c r="J2084" t="str">
        <f>IF(AND(COUNTIF(Products!A:A,C2084)=1,E2084=VLOOKUP(C2084,Products!A:G,6,FALSE),H2084=VLOOKUP(C2084,Products!A:G,7,FALSE)),"OK","ERROR")</f>
        <v>OK</v>
      </c>
      <c r="K2084" t="str">
        <f t="shared" si="98"/>
        <v>OK</v>
      </c>
    </row>
    <row r="2085" spans="1:11">
      <c r="A2085" s="1" t="s">
        <v>6397</v>
      </c>
      <c r="B2085" s="1" t="s">
        <v>3897</v>
      </c>
      <c r="C2085" s="1" t="s">
        <v>1756</v>
      </c>
      <c r="D2085" s="1">
        <v>1</v>
      </c>
      <c r="E2085" s="1">
        <v>299</v>
      </c>
      <c r="F2085" s="1">
        <v>0</v>
      </c>
      <c r="G2085" s="1">
        <f t="shared" si="96"/>
        <v>299</v>
      </c>
      <c r="H2085" s="1">
        <v>223</v>
      </c>
      <c r="I2085" s="1">
        <f t="shared" si="97"/>
        <v>76</v>
      </c>
      <c r="J2085" t="str">
        <f>IF(AND(COUNTIF(Products!A:A,C2085)=1,E2085=VLOOKUP(C2085,Products!A:G,6,FALSE),H2085=VLOOKUP(C2085,Products!A:G,7,FALSE)),"OK","ERROR")</f>
        <v>OK</v>
      </c>
      <c r="K2085" t="str">
        <f t="shared" si="98"/>
        <v>OK</v>
      </c>
    </row>
    <row r="2086" spans="1:11">
      <c r="A2086" s="1" t="s">
        <v>6398</v>
      </c>
      <c r="B2086" s="1" t="s">
        <v>3898</v>
      </c>
      <c r="C2086" s="1" t="s">
        <v>1780</v>
      </c>
      <c r="D2086" s="1">
        <v>2</v>
      </c>
      <c r="E2086" s="1">
        <v>2999</v>
      </c>
      <c r="F2086" s="1">
        <v>0</v>
      </c>
      <c r="G2086" s="1">
        <f t="shared" si="96"/>
        <v>5998</v>
      </c>
      <c r="H2086" s="1">
        <v>2394</v>
      </c>
      <c r="I2086" s="1">
        <f t="shared" si="97"/>
        <v>1210</v>
      </c>
      <c r="J2086" t="str">
        <f>IF(AND(COUNTIF(Products!A:A,C2086)=1,E2086=VLOOKUP(C2086,Products!A:G,6,FALSE),H2086=VLOOKUP(C2086,Products!A:G,7,FALSE)),"OK","ERROR")</f>
        <v>OK</v>
      </c>
      <c r="K2086" t="str">
        <f t="shared" si="98"/>
        <v>OK</v>
      </c>
    </row>
    <row r="2087" spans="1:11">
      <c r="A2087" s="1" t="s">
        <v>6399</v>
      </c>
      <c r="B2087" s="1" t="s">
        <v>3899</v>
      </c>
      <c r="C2087" s="1" t="s">
        <v>1690</v>
      </c>
      <c r="D2087" s="1">
        <v>2</v>
      </c>
      <c r="E2087" s="1">
        <v>6999</v>
      </c>
      <c r="F2087" s="1">
        <v>0</v>
      </c>
      <c r="G2087" s="1">
        <f t="shared" si="96"/>
        <v>13998</v>
      </c>
      <c r="H2087" s="1">
        <v>4046</v>
      </c>
      <c r="I2087" s="1">
        <f t="shared" si="97"/>
        <v>5906</v>
      </c>
      <c r="J2087" t="str">
        <f>IF(AND(COUNTIF(Products!A:A,C2087)=1,E2087=VLOOKUP(C2087,Products!A:G,6,FALSE),H2087=VLOOKUP(C2087,Products!A:G,7,FALSE)),"OK","ERROR")</f>
        <v>OK</v>
      </c>
      <c r="K2087" t="str">
        <f t="shared" si="98"/>
        <v>OK</v>
      </c>
    </row>
    <row r="2088" spans="1:11">
      <c r="A2088" s="1" t="s">
        <v>6400</v>
      </c>
      <c r="B2088" s="1" t="s">
        <v>3900</v>
      </c>
      <c r="C2088" s="1" t="s">
        <v>1736</v>
      </c>
      <c r="D2088" s="1">
        <v>2</v>
      </c>
      <c r="E2088" s="1">
        <v>2499</v>
      </c>
      <c r="F2088" s="1">
        <v>0</v>
      </c>
      <c r="G2088" s="1">
        <f t="shared" si="96"/>
        <v>4998</v>
      </c>
      <c r="H2088" s="1">
        <v>1946</v>
      </c>
      <c r="I2088" s="1">
        <f t="shared" si="97"/>
        <v>1106</v>
      </c>
      <c r="J2088" t="str">
        <f>IF(AND(COUNTIF(Products!A:A,C2088)=1,E2088=VLOOKUP(C2088,Products!A:G,6,FALSE),H2088=VLOOKUP(C2088,Products!A:G,7,FALSE)),"OK","ERROR")</f>
        <v>OK</v>
      </c>
      <c r="K2088" t="str">
        <f t="shared" si="98"/>
        <v>OK</v>
      </c>
    </row>
    <row r="2089" spans="1:11">
      <c r="A2089" s="1" t="s">
        <v>6401</v>
      </c>
      <c r="B2089" s="1" t="s">
        <v>3901</v>
      </c>
      <c r="C2089" s="1" t="s">
        <v>1736</v>
      </c>
      <c r="D2089" s="1">
        <v>3</v>
      </c>
      <c r="E2089" s="1">
        <v>2499</v>
      </c>
      <c r="F2089" s="1">
        <v>374.85</v>
      </c>
      <c r="G2089" s="1">
        <f t="shared" si="96"/>
        <v>7122.15</v>
      </c>
      <c r="H2089" s="1">
        <v>1946</v>
      </c>
      <c r="I2089" s="1">
        <f t="shared" si="97"/>
        <v>1284.1499999999996</v>
      </c>
      <c r="J2089" t="str">
        <f>IF(AND(COUNTIF(Products!A:A,C2089)=1,E2089=VLOOKUP(C2089,Products!A:G,6,FALSE),H2089=VLOOKUP(C2089,Products!A:G,7,FALSE)),"OK","ERROR")</f>
        <v>OK</v>
      </c>
      <c r="K2089" t="str">
        <f t="shared" si="98"/>
        <v>OK</v>
      </c>
    </row>
    <row r="2090" spans="1:11">
      <c r="A2090" s="1" t="s">
        <v>6402</v>
      </c>
      <c r="B2090" s="1" t="s">
        <v>3902</v>
      </c>
      <c r="C2090" s="1" t="s">
        <v>1773</v>
      </c>
      <c r="D2090" s="1">
        <v>2</v>
      </c>
      <c r="E2090" s="1">
        <v>6999</v>
      </c>
      <c r="F2090" s="1">
        <v>0</v>
      </c>
      <c r="G2090" s="1">
        <f t="shared" si="96"/>
        <v>13998</v>
      </c>
      <c r="H2090" s="1">
        <v>4949</v>
      </c>
      <c r="I2090" s="1">
        <f t="shared" si="97"/>
        <v>4100</v>
      </c>
      <c r="J2090" t="str">
        <f>IF(AND(COUNTIF(Products!A:A,C2090)=1,E2090=VLOOKUP(C2090,Products!A:G,6,FALSE),H2090=VLOOKUP(C2090,Products!A:G,7,FALSE)),"OK","ERROR")</f>
        <v>OK</v>
      </c>
      <c r="K2090" t="str">
        <f t="shared" si="98"/>
        <v>OK</v>
      </c>
    </row>
    <row r="2091" spans="1:11">
      <c r="A2091" s="1" t="s">
        <v>6403</v>
      </c>
      <c r="B2091" s="1" t="s">
        <v>3903</v>
      </c>
      <c r="C2091" s="1" t="s">
        <v>1681</v>
      </c>
      <c r="D2091" s="1">
        <v>4</v>
      </c>
      <c r="E2091" s="1">
        <v>799</v>
      </c>
      <c r="F2091" s="1">
        <v>319.60000000000002</v>
      </c>
      <c r="G2091" s="1">
        <f t="shared" si="96"/>
        <v>2876.4</v>
      </c>
      <c r="H2091" s="1">
        <v>645</v>
      </c>
      <c r="I2091" s="1">
        <f t="shared" si="97"/>
        <v>296.40000000000009</v>
      </c>
      <c r="J2091" t="str">
        <f>IF(AND(COUNTIF(Products!A:A,C2091)=1,E2091=VLOOKUP(C2091,Products!A:G,6,FALSE),H2091=VLOOKUP(C2091,Products!A:G,7,FALSE)),"OK","ERROR")</f>
        <v>OK</v>
      </c>
      <c r="K2091" t="str">
        <f t="shared" si="98"/>
        <v>OK</v>
      </c>
    </row>
    <row r="2092" spans="1:11">
      <c r="A2092" s="1" t="s">
        <v>6404</v>
      </c>
      <c r="B2092" s="1" t="s">
        <v>3904</v>
      </c>
      <c r="C2092" s="1" t="s">
        <v>1690</v>
      </c>
      <c r="D2092" s="1">
        <v>1</v>
      </c>
      <c r="E2092" s="1">
        <v>6999</v>
      </c>
      <c r="F2092" s="1">
        <v>0</v>
      </c>
      <c r="G2092" s="1">
        <f t="shared" si="96"/>
        <v>6999</v>
      </c>
      <c r="H2092" s="1">
        <v>4046</v>
      </c>
      <c r="I2092" s="1">
        <f t="shared" si="97"/>
        <v>2953</v>
      </c>
      <c r="J2092" t="str">
        <f>IF(AND(COUNTIF(Products!A:A,C2092)=1,E2092=VLOOKUP(C2092,Products!A:G,6,FALSE),H2092=VLOOKUP(C2092,Products!A:G,7,FALSE)),"OK","ERROR")</f>
        <v>OK</v>
      </c>
      <c r="K2092" t="str">
        <f t="shared" si="98"/>
        <v>OK</v>
      </c>
    </row>
    <row r="2093" spans="1:11">
      <c r="A2093" s="1" t="s">
        <v>6405</v>
      </c>
      <c r="B2093" s="1" t="s">
        <v>3905</v>
      </c>
      <c r="C2093" s="1" t="s">
        <v>1763</v>
      </c>
      <c r="D2093" s="1">
        <v>2</v>
      </c>
      <c r="E2093" s="1">
        <v>999</v>
      </c>
      <c r="F2093" s="1">
        <v>0</v>
      </c>
      <c r="G2093" s="1">
        <f t="shared" si="96"/>
        <v>1998</v>
      </c>
      <c r="H2093" s="1">
        <v>636</v>
      </c>
      <c r="I2093" s="1">
        <f t="shared" si="97"/>
        <v>726</v>
      </c>
      <c r="J2093" t="str">
        <f>IF(AND(COUNTIF(Products!A:A,C2093)=1,E2093=VLOOKUP(C2093,Products!A:G,6,FALSE),H2093=VLOOKUP(C2093,Products!A:G,7,FALSE)),"OK","ERROR")</f>
        <v>OK</v>
      </c>
      <c r="K2093" t="str">
        <f t="shared" si="98"/>
        <v>OK</v>
      </c>
    </row>
    <row r="2094" spans="1:11">
      <c r="A2094" s="1" t="s">
        <v>6406</v>
      </c>
      <c r="B2094" s="1" t="s">
        <v>3906</v>
      </c>
      <c r="C2094" s="1" t="s">
        <v>1769</v>
      </c>
      <c r="D2094" s="1">
        <v>1</v>
      </c>
      <c r="E2094" s="1">
        <v>3999</v>
      </c>
      <c r="F2094" s="1">
        <v>199.95</v>
      </c>
      <c r="G2094" s="1">
        <f t="shared" si="96"/>
        <v>3799.05</v>
      </c>
      <c r="H2094" s="1">
        <v>2547</v>
      </c>
      <c r="I2094" s="1">
        <f t="shared" si="97"/>
        <v>1252.0500000000002</v>
      </c>
      <c r="J2094" t="str">
        <f>IF(AND(COUNTIF(Products!A:A,C2094)=1,E2094=VLOOKUP(C2094,Products!A:G,6,FALSE),H2094=VLOOKUP(C2094,Products!A:G,7,FALSE)),"OK","ERROR")</f>
        <v>OK</v>
      </c>
      <c r="K2094" t="str">
        <f t="shared" si="98"/>
        <v>OK</v>
      </c>
    </row>
    <row r="2095" spans="1:11">
      <c r="A2095" s="1" t="s">
        <v>6407</v>
      </c>
      <c r="B2095" s="1" t="s">
        <v>3907</v>
      </c>
      <c r="C2095" s="1" t="s">
        <v>1763</v>
      </c>
      <c r="D2095" s="1">
        <v>4</v>
      </c>
      <c r="E2095" s="1">
        <v>999</v>
      </c>
      <c r="F2095" s="1">
        <v>999</v>
      </c>
      <c r="G2095" s="1">
        <f t="shared" si="96"/>
        <v>2997</v>
      </c>
      <c r="H2095" s="1">
        <v>636</v>
      </c>
      <c r="I2095" s="1">
        <f t="shared" si="97"/>
        <v>453</v>
      </c>
      <c r="J2095" t="str">
        <f>IF(AND(COUNTIF(Products!A:A,C2095)=1,E2095=VLOOKUP(C2095,Products!A:G,6,FALSE),H2095=VLOOKUP(C2095,Products!A:G,7,FALSE)),"OK","ERROR")</f>
        <v>OK</v>
      </c>
      <c r="K2095" t="str">
        <f t="shared" si="98"/>
        <v>OK</v>
      </c>
    </row>
    <row r="2096" spans="1:11">
      <c r="A2096" s="1" t="s">
        <v>6408</v>
      </c>
      <c r="B2096" s="1" t="s">
        <v>3908</v>
      </c>
      <c r="C2096" s="1" t="s">
        <v>1771</v>
      </c>
      <c r="D2096" s="1">
        <v>1</v>
      </c>
      <c r="E2096" s="1">
        <v>399</v>
      </c>
      <c r="F2096" s="1">
        <v>59.85</v>
      </c>
      <c r="G2096" s="1">
        <f t="shared" si="96"/>
        <v>339.15</v>
      </c>
      <c r="H2096" s="1">
        <v>257</v>
      </c>
      <c r="I2096" s="1">
        <f t="shared" si="97"/>
        <v>82.149999999999977</v>
      </c>
      <c r="J2096" t="str">
        <f>IF(AND(COUNTIF(Products!A:A,C2096)=1,E2096=VLOOKUP(C2096,Products!A:G,6,FALSE),H2096=VLOOKUP(C2096,Products!A:G,7,FALSE)),"OK","ERROR")</f>
        <v>OK</v>
      </c>
      <c r="K2096" t="str">
        <f t="shared" si="98"/>
        <v>OK</v>
      </c>
    </row>
    <row r="2097" spans="1:11">
      <c r="A2097" s="1" t="s">
        <v>6409</v>
      </c>
      <c r="B2097" s="1" t="s">
        <v>3909</v>
      </c>
      <c r="C2097" s="1" t="s">
        <v>1771</v>
      </c>
      <c r="D2097" s="1">
        <v>2</v>
      </c>
      <c r="E2097" s="1">
        <v>399</v>
      </c>
      <c r="F2097" s="1">
        <v>119.7</v>
      </c>
      <c r="G2097" s="1">
        <f t="shared" si="96"/>
        <v>678.3</v>
      </c>
      <c r="H2097" s="1">
        <v>257</v>
      </c>
      <c r="I2097" s="1">
        <f t="shared" si="97"/>
        <v>164.29999999999995</v>
      </c>
      <c r="J2097" t="str">
        <f>IF(AND(COUNTIF(Products!A:A,C2097)=1,E2097=VLOOKUP(C2097,Products!A:G,6,FALSE),H2097=VLOOKUP(C2097,Products!A:G,7,FALSE)),"OK","ERROR")</f>
        <v>OK</v>
      </c>
      <c r="K2097" t="str">
        <f t="shared" si="98"/>
        <v>OK</v>
      </c>
    </row>
    <row r="2098" spans="1:11">
      <c r="A2098" s="1" t="s">
        <v>6410</v>
      </c>
      <c r="B2098" s="1" t="s">
        <v>3910</v>
      </c>
      <c r="C2098" s="1" t="s">
        <v>1743</v>
      </c>
      <c r="D2098" s="1">
        <v>4</v>
      </c>
      <c r="E2098" s="1">
        <v>299</v>
      </c>
      <c r="F2098" s="1">
        <v>299</v>
      </c>
      <c r="G2098" s="1">
        <f t="shared" si="96"/>
        <v>897</v>
      </c>
      <c r="H2098" s="1">
        <v>188</v>
      </c>
      <c r="I2098" s="1">
        <f t="shared" si="97"/>
        <v>145</v>
      </c>
      <c r="J2098" t="str">
        <f>IF(AND(COUNTIF(Products!A:A,C2098)=1,E2098=VLOOKUP(C2098,Products!A:G,6,FALSE),H2098=VLOOKUP(C2098,Products!A:G,7,FALSE)),"OK","ERROR")</f>
        <v>OK</v>
      </c>
      <c r="K2098" t="str">
        <f t="shared" si="98"/>
        <v>OK</v>
      </c>
    </row>
    <row r="2099" spans="1:11">
      <c r="A2099" s="1" t="s">
        <v>6411</v>
      </c>
      <c r="B2099" s="1" t="s">
        <v>3911</v>
      </c>
      <c r="C2099" s="1" t="s">
        <v>1740</v>
      </c>
      <c r="D2099" s="1">
        <v>2</v>
      </c>
      <c r="E2099" s="1">
        <v>4999</v>
      </c>
      <c r="F2099" s="1">
        <v>0</v>
      </c>
      <c r="G2099" s="1">
        <f t="shared" si="96"/>
        <v>9998</v>
      </c>
      <c r="H2099" s="1">
        <v>2912</v>
      </c>
      <c r="I2099" s="1">
        <f t="shared" si="97"/>
        <v>4174</v>
      </c>
      <c r="J2099" t="str">
        <f>IF(AND(COUNTIF(Products!A:A,C2099)=1,E2099=VLOOKUP(C2099,Products!A:G,6,FALSE),H2099=VLOOKUP(C2099,Products!A:G,7,FALSE)),"OK","ERROR")</f>
        <v>OK</v>
      </c>
      <c r="K2099" t="str">
        <f t="shared" si="98"/>
        <v>OK</v>
      </c>
    </row>
    <row r="2100" spans="1:11">
      <c r="A2100" s="1" t="s">
        <v>6412</v>
      </c>
      <c r="B2100" s="1" t="s">
        <v>3912</v>
      </c>
      <c r="C2100" s="1" t="s">
        <v>1783</v>
      </c>
      <c r="D2100" s="1">
        <v>3</v>
      </c>
      <c r="E2100" s="1">
        <v>799</v>
      </c>
      <c r="F2100" s="1">
        <v>239.7</v>
      </c>
      <c r="G2100" s="1">
        <f t="shared" si="96"/>
        <v>2157.3000000000002</v>
      </c>
      <c r="H2100" s="1">
        <v>560</v>
      </c>
      <c r="I2100" s="1">
        <f t="shared" si="97"/>
        <v>477.30000000000018</v>
      </c>
      <c r="J2100" t="str">
        <f>IF(AND(COUNTIF(Products!A:A,C2100)=1,E2100=VLOOKUP(C2100,Products!A:G,6,FALSE),H2100=VLOOKUP(C2100,Products!A:G,7,FALSE)),"OK","ERROR")</f>
        <v>OK</v>
      </c>
      <c r="K2100" t="str">
        <f t="shared" si="98"/>
        <v>OK</v>
      </c>
    </row>
    <row r="2101" spans="1:11">
      <c r="A2101" s="1" t="s">
        <v>6413</v>
      </c>
      <c r="B2101" s="1" t="s">
        <v>3913</v>
      </c>
      <c r="C2101" s="1" t="s">
        <v>1705</v>
      </c>
      <c r="D2101" s="1">
        <v>1</v>
      </c>
      <c r="E2101" s="1">
        <v>299</v>
      </c>
      <c r="F2101" s="1">
        <v>44.85</v>
      </c>
      <c r="G2101" s="1">
        <f t="shared" si="96"/>
        <v>254.15</v>
      </c>
      <c r="H2101" s="1">
        <v>206</v>
      </c>
      <c r="I2101" s="1">
        <f t="shared" si="97"/>
        <v>48.150000000000006</v>
      </c>
      <c r="J2101" t="str">
        <f>IF(AND(COUNTIF(Products!A:A,C2101)=1,E2101=VLOOKUP(C2101,Products!A:G,6,FALSE),H2101=VLOOKUP(C2101,Products!A:G,7,FALSE)),"OK","ERROR")</f>
        <v>OK</v>
      </c>
      <c r="K2101" t="str">
        <f t="shared" si="98"/>
        <v>OK</v>
      </c>
    </row>
    <row r="2102" spans="1:11">
      <c r="A2102" s="1" t="s">
        <v>6414</v>
      </c>
      <c r="B2102" s="1" t="s">
        <v>3914</v>
      </c>
      <c r="C2102" s="1" t="s">
        <v>1737</v>
      </c>
      <c r="D2102" s="1">
        <v>2</v>
      </c>
      <c r="E2102" s="1">
        <v>499</v>
      </c>
      <c r="F2102" s="1">
        <v>0</v>
      </c>
      <c r="G2102" s="1">
        <f t="shared" si="96"/>
        <v>998</v>
      </c>
      <c r="H2102" s="1">
        <v>320</v>
      </c>
      <c r="I2102" s="1">
        <f t="shared" si="97"/>
        <v>358</v>
      </c>
      <c r="J2102" t="str">
        <f>IF(AND(COUNTIF(Products!A:A,C2102)=1,E2102=VLOOKUP(C2102,Products!A:G,6,FALSE),H2102=VLOOKUP(C2102,Products!A:G,7,FALSE)),"OK","ERROR")</f>
        <v>OK</v>
      </c>
      <c r="K2102" t="str">
        <f t="shared" si="98"/>
        <v>OK</v>
      </c>
    </row>
    <row r="2103" spans="1:11">
      <c r="A2103" s="1" t="s">
        <v>6415</v>
      </c>
      <c r="B2103" s="1" t="s">
        <v>3915</v>
      </c>
      <c r="C2103" s="1" t="s">
        <v>1660</v>
      </c>
      <c r="D2103" s="1">
        <v>4</v>
      </c>
      <c r="E2103" s="1">
        <v>799</v>
      </c>
      <c r="F2103" s="1">
        <v>479.4</v>
      </c>
      <c r="G2103" s="1">
        <f t="shared" si="96"/>
        <v>2716.6</v>
      </c>
      <c r="H2103" s="1">
        <v>547</v>
      </c>
      <c r="I2103" s="1">
        <f t="shared" si="97"/>
        <v>528.59999999999991</v>
      </c>
      <c r="J2103" t="str">
        <f>IF(AND(COUNTIF(Products!A:A,C2103)=1,E2103=VLOOKUP(C2103,Products!A:G,6,FALSE),H2103=VLOOKUP(C2103,Products!A:G,7,FALSE)),"OK","ERROR")</f>
        <v>OK</v>
      </c>
      <c r="K2103" t="str">
        <f t="shared" si="98"/>
        <v>OK</v>
      </c>
    </row>
    <row r="2104" spans="1:11">
      <c r="A2104" s="1" t="s">
        <v>6416</v>
      </c>
      <c r="B2104" s="1" t="s">
        <v>3916</v>
      </c>
      <c r="C2104" s="1" t="s">
        <v>1683</v>
      </c>
      <c r="D2104" s="1">
        <v>2</v>
      </c>
      <c r="E2104" s="1">
        <v>999</v>
      </c>
      <c r="F2104" s="1">
        <v>499.5</v>
      </c>
      <c r="G2104" s="1">
        <f t="shared" si="96"/>
        <v>1498.5</v>
      </c>
      <c r="H2104" s="1">
        <v>603</v>
      </c>
      <c r="I2104" s="1">
        <f t="shared" si="97"/>
        <v>292.5</v>
      </c>
      <c r="J2104" t="str">
        <f>IF(AND(COUNTIF(Products!A:A,C2104)=1,E2104=VLOOKUP(C2104,Products!A:G,6,FALSE),H2104=VLOOKUP(C2104,Products!A:G,7,FALSE)),"OK","ERROR")</f>
        <v>OK</v>
      </c>
      <c r="K2104" t="str">
        <f t="shared" si="98"/>
        <v>OK</v>
      </c>
    </row>
    <row r="2105" spans="1:11">
      <c r="A2105" s="1" t="s">
        <v>6417</v>
      </c>
      <c r="B2105" s="1" t="s">
        <v>3917</v>
      </c>
      <c r="C2105" s="1" t="s">
        <v>1787</v>
      </c>
      <c r="D2105" s="1">
        <v>1</v>
      </c>
      <c r="E2105" s="1">
        <v>8999</v>
      </c>
      <c r="F2105" s="1">
        <v>449.95</v>
      </c>
      <c r="G2105" s="1">
        <f t="shared" si="96"/>
        <v>8549.0499999999993</v>
      </c>
      <c r="H2105" s="1">
        <v>5811</v>
      </c>
      <c r="I2105" s="1">
        <f t="shared" si="97"/>
        <v>2738.0499999999993</v>
      </c>
      <c r="J2105" t="str">
        <f>IF(AND(COUNTIF(Products!A:A,C2105)=1,E2105=VLOOKUP(C2105,Products!A:G,6,FALSE),H2105=VLOOKUP(C2105,Products!A:G,7,FALSE)),"OK","ERROR")</f>
        <v>OK</v>
      </c>
      <c r="K2105" t="str">
        <f t="shared" si="98"/>
        <v>OK</v>
      </c>
    </row>
    <row r="2106" spans="1:11">
      <c r="A2106" s="1" t="s">
        <v>6418</v>
      </c>
      <c r="B2106" s="1" t="s">
        <v>3918</v>
      </c>
      <c r="C2106" s="1" t="s">
        <v>1722</v>
      </c>
      <c r="D2106" s="1">
        <v>1</v>
      </c>
      <c r="E2106" s="1">
        <v>399</v>
      </c>
      <c r="F2106" s="1">
        <v>0</v>
      </c>
      <c r="G2106" s="1">
        <f t="shared" si="96"/>
        <v>399</v>
      </c>
      <c r="H2106" s="1">
        <v>315</v>
      </c>
      <c r="I2106" s="1">
        <f t="shared" si="97"/>
        <v>84</v>
      </c>
      <c r="J2106" t="str">
        <f>IF(AND(COUNTIF(Products!A:A,C2106)=1,E2106=VLOOKUP(C2106,Products!A:G,6,FALSE),H2106=VLOOKUP(C2106,Products!A:G,7,FALSE)),"OK","ERROR")</f>
        <v>OK</v>
      </c>
      <c r="K2106" t="str">
        <f t="shared" si="98"/>
        <v>OK</v>
      </c>
    </row>
    <row r="2107" spans="1:11">
      <c r="A2107" s="1" t="s">
        <v>6419</v>
      </c>
      <c r="B2107" s="1" t="s">
        <v>3919</v>
      </c>
      <c r="C2107" s="1" t="s">
        <v>1774</v>
      </c>
      <c r="D2107" s="1">
        <v>1</v>
      </c>
      <c r="E2107" s="1">
        <v>499</v>
      </c>
      <c r="F2107" s="1">
        <v>0</v>
      </c>
      <c r="G2107" s="1">
        <f t="shared" si="96"/>
        <v>499</v>
      </c>
      <c r="H2107" s="1">
        <v>280</v>
      </c>
      <c r="I2107" s="1">
        <f t="shared" si="97"/>
        <v>219</v>
      </c>
      <c r="J2107" t="str">
        <f>IF(AND(COUNTIF(Products!A:A,C2107)=1,E2107=VLOOKUP(C2107,Products!A:G,6,FALSE),H2107=VLOOKUP(C2107,Products!A:G,7,FALSE)),"OK","ERROR")</f>
        <v>OK</v>
      </c>
      <c r="K2107" t="str">
        <f t="shared" si="98"/>
        <v>OK</v>
      </c>
    </row>
    <row r="2108" spans="1:11">
      <c r="A2108" s="1" t="s">
        <v>6420</v>
      </c>
      <c r="B2108" s="1" t="s">
        <v>3920</v>
      </c>
      <c r="C2108" s="1" t="s">
        <v>1797</v>
      </c>
      <c r="D2108" s="1">
        <v>2</v>
      </c>
      <c r="E2108" s="1">
        <v>399</v>
      </c>
      <c r="F2108" s="1">
        <v>79.8</v>
      </c>
      <c r="G2108" s="1">
        <f t="shared" si="96"/>
        <v>718.2</v>
      </c>
      <c r="H2108" s="1">
        <v>278</v>
      </c>
      <c r="I2108" s="1">
        <f t="shared" si="97"/>
        <v>162.20000000000005</v>
      </c>
      <c r="J2108" t="str">
        <f>IF(AND(COUNTIF(Products!A:A,C2108)=1,E2108=VLOOKUP(C2108,Products!A:G,6,FALSE),H2108=VLOOKUP(C2108,Products!A:G,7,FALSE)),"OK","ERROR")</f>
        <v>OK</v>
      </c>
      <c r="K2108" t="str">
        <f t="shared" si="98"/>
        <v>OK</v>
      </c>
    </row>
    <row r="2109" spans="1:11">
      <c r="A2109" s="1" t="s">
        <v>6421</v>
      </c>
      <c r="B2109" s="1" t="s">
        <v>3921</v>
      </c>
      <c r="C2109" s="1" t="s">
        <v>1730</v>
      </c>
      <c r="D2109" s="1">
        <v>3</v>
      </c>
      <c r="E2109" s="1">
        <v>1999</v>
      </c>
      <c r="F2109" s="1">
        <v>0</v>
      </c>
      <c r="G2109" s="1">
        <f t="shared" si="96"/>
        <v>5997</v>
      </c>
      <c r="H2109" s="1">
        <v>1398</v>
      </c>
      <c r="I2109" s="1">
        <f t="shared" si="97"/>
        <v>1803</v>
      </c>
      <c r="J2109" t="str">
        <f>IF(AND(COUNTIF(Products!A:A,C2109)=1,E2109=VLOOKUP(C2109,Products!A:G,6,FALSE),H2109=VLOOKUP(C2109,Products!A:G,7,FALSE)),"OK","ERROR")</f>
        <v>OK</v>
      </c>
      <c r="K2109" t="str">
        <f t="shared" si="98"/>
        <v>OK</v>
      </c>
    </row>
    <row r="2110" spans="1:11">
      <c r="A2110" s="1" t="s">
        <v>6422</v>
      </c>
      <c r="B2110" s="1" t="s">
        <v>3922</v>
      </c>
      <c r="C2110" s="1" t="s">
        <v>1737</v>
      </c>
      <c r="D2110" s="1">
        <v>2</v>
      </c>
      <c r="E2110" s="1">
        <v>499</v>
      </c>
      <c r="F2110" s="1">
        <v>0</v>
      </c>
      <c r="G2110" s="1">
        <f t="shared" si="96"/>
        <v>998</v>
      </c>
      <c r="H2110" s="1">
        <v>320</v>
      </c>
      <c r="I2110" s="1">
        <f t="shared" si="97"/>
        <v>358</v>
      </c>
      <c r="J2110" t="str">
        <f>IF(AND(COUNTIF(Products!A:A,C2110)=1,E2110=VLOOKUP(C2110,Products!A:G,6,FALSE),H2110=VLOOKUP(C2110,Products!A:G,7,FALSE)),"OK","ERROR")</f>
        <v>OK</v>
      </c>
      <c r="K2110" t="str">
        <f t="shared" si="98"/>
        <v>OK</v>
      </c>
    </row>
    <row r="2111" spans="1:11">
      <c r="A2111" s="1" t="s">
        <v>6423</v>
      </c>
      <c r="B2111" s="1" t="s">
        <v>3923</v>
      </c>
      <c r="C2111" s="1" t="s">
        <v>1716</v>
      </c>
      <c r="D2111" s="1">
        <v>2</v>
      </c>
      <c r="E2111" s="1">
        <v>2999</v>
      </c>
      <c r="F2111" s="1">
        <v>0</v>
      </c>
      <c r="G2111" s="1">
        <f t="shared" si="96"/>
        <v>5998</v>
      </c>
      <c r="H2111" s="1">
        <v>2406</v>
      </c>
      <c r="I2111" s="1">
        <f t="shared" si="97"/>
        <v>1186</v>
      </c>
      <c r="J2111" t="str">
        <f>IF(AND(COUNTIF(Products!A:A,C2111)=1,E2111=VLOOKUP(C2111,Products!A:G,6,FALSE),H2111=VLOOKUP(C2111,Products!A:G,7,FALSE)),"OK","ERROR")</f>
        <v>OK</v>
      </c>
      <c r="K2111" t="str">
        <f t="shared" si="98"/>
        <v>OK</v>
      </c>
    </row>
    <row r="2112" spans="1:11">
      <c r="A2112" s="1" t="s">
        <v>6424</v>
      </c>
      <c r="B2112" s="1" t="s">
        <v>3924</v>
      </c>
      <c r="C2112" s="1" t="s">
        <v>1758</v>
      </c>
      <c r="D2112" s="1">
        <v>1</v>
      </c>
      <c r="E2112" s="1">
        <v>2499</v>
      </c>
      <c r="F2112" s="1">
        <v>124.95</v>
      </c>
      <c r="G2112" s="1">
        <f t="shared" si="96"/>
        <v>2374.0500000000002</v>
      </c>
      <c r="H2112" s="1">
        <v>1632</v>
      </c>
      <c r="I2112" s="1">
        <f t="shared" si="97"/>
        <v>742.05000000000018</v>
      </c>
      <c r="J2112" t="str">
        <f>IF(AND(COUNTIF(Products!A:A,C2112)=1,E2112=VLOOKUP(C2112,Products!A:G,6,FALSE),H2112=VLOOKUP(C2112,Products!A:G,7,FALSE)),"OK","ERROR")</f>
        <v>OK</v>
      </c>
      <c r="K2112" t="str">
        <f t="shared" si="98"/>
        <v>OK</v>
      </c>
    </row>
    <row r="2113" spans="1:11">
      <c r="A2113" s="1" t="s">
        <v>6425</v>
      </c>
      <c r="B2113" s="1" t="s">
        <v>3925</v>
      </c>
      <c r="C2113" s="1" t="s">
        <v>1692</v>
      </c>
      <c r="D2113" s="1">
        <v>2</v>
      </c>
      <c r="E2113" s="1">
        <v>499</v>
      </c>
      <c r="F2113" s="1">
        <v>99.8</v>
      </c>
      <c r="G2113" s="1">
        <f t="shared" si="96"/>
        <v>898.2</v>
      </c>
      <c r="H2113" s="1">
        <v>403</v>
      </c>
      <c r="I2113" s="1">
        <f t="shared" si="97"/>
        <v>92.200000000000045</v>
      </c>
      <c r="J2113" t="str">
        <f>IF(AND(COUNTIF(Products!A:A,C2113)=1,E2113=VLOOKUP(C2113,Products!A:G,6,FALSE),H2113=VLOOKUP(C2113,Products!A:G,7,FALSE)),"OK","ERROR")</f>
        <v>OK</v>
      </c>
      <c r="K2113" t="str">
        <f t="shared" si="98"/>
        <v>OK</v>
      </c>
    </row>
    <row r="2114" spans="1:11">
      <c r="A2114" s="1" t="s">
        <v>6426</v>
      </c>
      <c r="B2114" s="1" t="s">
        <v>3926</v>
      </c>
      <c r="C2114" s="1" t="s">
        <v>1666</v>
      </c>
      <c r="D2114" s="1">
        <v>2</v>
      </c>
      <c r="E2114" s="1">
        <v>399</v>
      </c>
      <c r="F2114" s="1">
        <v>199.5</v>
      </c>
      <c r="G2114" s="1">
        <f t="shared" si="96"/>
        <v>598.5</v>
      </c>
      <c r="H2114" s="1">
        <v>307</v>
      </c>
      <c r="I2114" s="1">
        <f t="shared" si="97"/>
        <v>-15.5</v>
      </c>
      <c r="J2114" t="str">
        <f>IF(AND(COUNTIF(Products!A:A,C2114)=1,E2114=VLOOKUP(C2114,Products!A:G,6,FALSE),H2114=VLOOKUP(C2114,Products!A:G,7,FALSE)),"OK","ERROR")</f>
        <v>OK</v>
      </c>
      <c r="K2114" t="str">
        <f t="shared" si="98"/>
        <v>OK</v>
      </c>
    </row>
    <row r="2115" spans="1:11">
      <c r="A2115" s="1" t="s">
        <v>6427</v>
      </c>
      <c r="B2115" s="1" t="s">
        <v>3927</v>
      </c>
      <c r="C2115" s="1" t="s">
        <v>1754</v>
      </c>
      <c r="D2115" s="1">
        <v>1</v>
      </c>
      <c r="E2115" s="1">
        <v>399</v>
      </c>
      <c r="F2115" s="1">
        <v>39.9</v>
      </c>
      <c r="G2115" s="1">
        <f t="shared" ref="G2115:G2178" si="99">IFERROR(D2115*E2115-F2115,0)</f>
        <v>359.1</v>
      </c>
      <c r="H2115" s="1">
        <v>252</v>
      </c>
      <c r="I2115" s="1">
        <f t="shared" ref="I2115:I2178" si="100">G2115-(D2115*H2115)</f>
        <v>107.10000000000002</v>
      </c>
      <c r="J2115" t="str">
        <f>IF(AND(COUNTIF(Products!A:A,C2115)=1,E2115=VLOOKUP(C2115,Products!A:G,6,FALSE),H2115=VLOOKUP(C2115,Products!A:G,7,FALSE)),"OK","ERROR")</f>
        <v>OK</v>
      </c>
      <c r="K2115" t="str">
        <f t="shared" ref="K2115:K2178" si="101">IF(I2115=G2115-(D2115*H2115),"OK","ERROR")</f>
        <v>OK</v>
      </c>
    </row>
    <row r="2116" spans="1:11">
      <c r="A2116" s="1" t="s">
        <v>6428</v>
      </c>
      <c r="B2116" s="1" t="s">
        <v>3928</v>
      </c>
      <c r="C2116" s="1" t="s">
        <v>1756</v>
      </c>
      <c r="D2116" s="1">
        <v>1</v>
      </c>
      <c r="E2116" s="1">
        <v>299</v>
      </c>
      <c r="F2116" s="1">
        <v>14.95</v>
      </c>
      <c r="G2116" s="1">
        <f t="shared" si="99"/>
        <v>284.05</v>
      </c>
      <c r="H2116" s="1">
        <v>223</v>
      </c>
      <c r="I2116" s="1">
        <f t="shared" si="100"/>
        <v>61.050000000000011</v>
      </c>
      <c r="J2116" t="str">
        <f>IF(AND(COUNTIF(Products!A:A,C2116)=1,E2116=VLOOKUP(C2116,Products!A:G,6,FALSE),H2116=VLOOKUP(C2116,Products!A:G,7,FALSE)),"OK","ERROR")</f>
        <v>OK</v>
      </c>
      <c r="K2116" t="str">
        <f t="shared" si="101"/>
        <v>OK</v>
      </c>
    </row>
    <row r="2117" spans="1:11">
      <c r="A2117" s="1" t="s">
        <v>6429</v>
      </c>
      <c r="B2117" s="1" t="s">
        <v>3929</v>
      </c>
      <c r="C2117" s="1" t="s">
        <v>1702</v>
      </c>
      <c r="D2117" s="1">
        <v>2</v>
      </c>
      <c r="E2117" s="1">
        <v>4999</v>
      </c>
      <c r="F2117" s="1">
        <v>1499.7</v>
      </c>
      <c r="G2117" s="1">
        <f t="shared" si="99"/>
        <v>8498.2999999999993</v>
      </c>
      <c r="H2117" s="1">
        <v>3572</v>
      </c>
      <c r="I2117" s="1">
        <f t="shared" si="100"/>
        <v>1354.2999999999993</v>
      </c>
      <c r="J2117" t="str">
        <f>IF(AND(COUNTIF(Products!A:A,C2117)=1,E2117=VLOOKUP(C2117,Products!A:G,6,FALSE),H2117=VLOOKUP(C2117,Products!A:G,7,FALSE)),"OK","ERROR")</f>
        <v>OK</v>
      </c>
      <c r="K2117" t="str">
        <f t="shared" si="101"/>
        <v>OK</v>
      </c>
    </row>
    <row r="2118" spans="1:11">
      <c r="A2118" s="1" t="s">
        <v>6430</v>
      </c>
      <c r="B2118" s="1" t="s">
        <v>3930</v>
      </c>
      <c r="C2118" s="1" t="s">
        <v>1772</v>
      </c>
      <c r="D2118" s="1">
        <v>4</v>
      </c>
      <c r="E2118" s="1">
        <v>1999</v>
      </c>
      <c r="F2118" s="1">
        <v>1599.2</v>
      </c>
      <c r="G2118" s="1">
        <f t="shared" si="99"/>
        <v>6396.8</v>
      </c>
      <c r="H2118" s="1">
        <v>1506</v>
      </c>
      <c r="I2118" s="1">
        <f t="shared" si="100"/>
        <v>372.80000000000018</v>
      </c>
      <c r="J2118" t="str">
        <f>IF(AND(COUNTIF(Products!A:A,C2118)=1,E2118=VLOOKUP(C2118,Products!A:G,6,FALSE),H2118=VLOOKUP(C2118,Products!A:G,7,FALSE)),"OK","ERROR")</f>
        <v>OK</v>
      </c>
      <c r="K2118" t="str">
        <f t="shared" si="101"/>
        <v>OK</v>
      </c>
    </row>
    <row r="2119" spans="1:11">
      <c r="A2119" s="1" t="s">
        <v>6431</v>
      </c>
      <c r="B2119" s="1" t="s">
        <v>3931</v>
      </c>
      <c r="C2119" s="1" t="s">
        <v>1701</v>
      </c>
      <c r="D2119" s="1">
        <v>1</v>
      </c>
      <c r="E2119" s="1">
        <v>1299</v>
      </c>
      <c r="F2119" s="1">
        <v>64.95</v>
      </c>
      <c r="G2119" s="1">
        <f t="shared" si="99"/>
        <v>1234.05</v>
      </c>
      <c r="H2119" s="1">
        <v>969</v>
      </c>
      <c r="I2119" s="1">
        <f t="shared" si="100"/>
        <v>265.04999999999995</v>
      </c>
      <c r="J2119" t="str">
        <f>IF(AND(COUNTIF(Products!A:A,C2119)=1,E2119=VLOOKUP(C2119,Products!A:G,6,FALSE),H2119=VLOOKUP(C2119,Products!A:G,7,FALSE)),"OK","ERROR")</f>
        <v>OK</v>
      </c>
      <c r="K2119" t="str">
        <f t="shared" si="101"/>
        <v>OK</v>
      </c>
    </row>
    <row r="2120" spans="1:11">
      <c r="A2120" s="1" t="s">
        <v>6432</v>
      </c>
      <c r="B2120" s="1" t="s">
        <v>3932</v>
      </c>
      <c r="C2120" s="1" t="s">
        <v>1753</v>
      </c>
      <c r="D2120" s="1">
        <v>3</v>
      </c>
      <c r="E2120" s="1">
        <v>799</v>
      </c>
      <c r="F2120" s="1">
        <v>359.55</v>
      </c>
      <c r="G2120" s="1">
        <f t="shared" si="99"/>
        <v>2037.45</v>
      </c>
      <c r="H2120" s="1">
        <v>445</v>
      </c>
      <c r="I2120" s="1">
        <f t="shared" si="100"/>
        <v>702.45</v>
      </c>
      <c r="J2120" t="str">
        <f>IF(AND(COUNTIF(Products!A:A,C2120)=1,E2120=VLOOKUP(C2120,Products!A:G,6,FALSE),H2120=VLOOKUP(C2120,Products!A:G,7,FALSE)),"OK","ERROR")</f>
        <v>OK</v>
      </c>
      <c r="K2120" t="str">
        <f t="shared" si="101"/>
        <v>OK</v>
      </c>
    </row>
    <row r="2121" spans="1:11">
      <c r="A2121" s="1" t="s">
        <v>6433</v>
      </c>
      <c r="B2121" s="1" t="s">
        <v>3933</v>
      </c>
      <c r="C2121" s="1" t="s">
        <v>1762</v>
      </c>
      <c r="D2121" s="1">
        <v>1</v>
      </c>
      <c r="E2121" s="1">
        <v>999</v>
      </c>
      <c r="F2121" s="1">
        <v>49.95</v>
      </c>
      <c r="G2121" s="1">
        <f t="shared" si="99"/>
        <v>949.05</v>
      </c>
      <c r="H2121" s="1">
        <v>818</v>
      </c>
      <c r="I2121" s="1">
        <f t="shared" si="100"/>
        <v>131.04999999999995</v>
      </c>
      <c r="J2121" t="str">
        <f>IF(AND(COUNTIF(Products!A:A,C2121)=1,E2121=VLOOKUP(C2121,Products!A:G,6,FALSE),H2121=VLOOKUP(C2121,Products!A:G,7,FALSE)),"OK","ERROR")</f>
        <v>OK</v>
      </c>
      <c r="K2121" t="str">
        <f t="shared" si="101"/>
        <v>OK</v>
      </c>
    </row>
    <row r="2122" spans="1:11">
      <c r="A2122" s="1" t="s">
        <v>6434</v>
      </c>
      <c r="B2122" s="1" t="s">
        <v>3934</v>
      </c>
      <c r="C2122" s="1" t="s">
        <v>1742</v>
      </c>
      <c r="D2122" s="1">
        <v>1</v>
      </c>
      <c r="E2122" s="1">
        <v>299</v>
      </c>
      <c r="F2122" s="1">
        <v>0</v>
      </c>
      <c r="G2122" s="1">
        <f t="shared" si="99"/>
        <v>299</v>
      </c>
      <c r="H2122" s="1">
        <v>188</v>
      </c>
      <c r="I2122" s="1">
        <f t="shared" si="100"/>
        <v>111</v>
      </c>
      <c r="J2122" t="str">
        <f>IF(AND(COUNTIF(Products!A:A,C2122)=1,E2122=VLOOKUP(C2122,Products!A:G,6,FALSE),H2122=VLOOKUP(C2122,Products!A:G,7,FALSE)),"OK","ERROR")</f>
        <v>OK</v>
      </c>
      <c r="K2122" t="str">
        <f t="shared" si="101"/>
        <v>OK</v>
      </c>
    </row>
    <row r="2123" spans="1:11">
      <c r="A2123" s="1" t="s">
        <v>6435</v>
      </c>
      <c r="B2123" s="1" t="s">
        <v>3935</v>
      </c>
      <c r="C2123" s="1" t="s">
        <v>1797</v>
      </c>
      <c r="D2123" s="1">
        <v>2</v>
      </c>
      <c r="E2123" s="1">
        <v>399</v>
      </c>
      <c r="F2123" s="1">
        <v>79.8</v>
      </c>
      <c r="G2123" s="1">
        <f t="shared" si="99"/>
        <v>718.2</v>
      </c>
      <c r="H2123" s="1">
        <v>278</v>
      </c>
      <c r="I2123" s="1">
        <f t="shared" si="100"/>
        <v>162.20000000000005</v>
      </c>
      <c r="J2123" t="str">
        <f>IF(AND(COUNTIF(Products!A:A,C2123)=1,E2123=VLOOKUP(C2123,Products!A:G,6,FALSE),H2123=VLOOKUP(C2123,Products!A:G,7,FALSE)),"OK","ERROR")</f>
        <v>OK</v>
      </c>
      <c r="K2123" t="str">
        <f t="shared" si="101"/>
        <v>OK</v>
      </c>
    </row>
    <row r="2124" spans="1:11">
      <c r="A2124" s="1" t="s">
        <v>6436</v>
      </c>
      <c r="B2124" s="1" t="s">
        <v>3936</v>
      </c>
      <c r="C2124" s="1" t="s">
        <v>1712</v>
      </c>
      <c r="D2124" s="1">
        <v>1</v>
      </c>
      <c r="E2124" s="1">
        <v>399</v>
      </c>
      <c r="F2124" s="1">
        <v>39.9</v>
      </c>
      <c r="G2124" s="1">
        <f t="shared" si="99"/>
        <v>359.1</v>
      </c>
      <c r="H2124" s="1">
        <v>321</v>
      </c>
      <c r="I2124" s="1">
        <f t="shared" si="100"/>
        <v>38.100000000000023</v>
      </c>
      <c r="J2124" t="str">
        <f>IF(AND(COUNTIF(Products!A:A,C2124)=1,E2124=VLOOKUP(C2124,Products!A:G,6,FALSE),H2124=VLOOKUP(C2124,Products!A:G,7,FALSE)),"OK","ERROR")</f>
        <v>OK</v>
      </c>
      <c r="K2124" t="str">
        <f t="shared" si="101"/>
        <v>OK</v>
      </c>
    </row>
    <row r="2125" spans="1:11">
      <c r="A2125" s="1" t="s">
        <v>6437</v>
      </c>
      <c r="B2125" s="1" t="s">
        <v>3937</v>
      </c>
      <c r="C2125" s="1" t="s">
        <v>1726</v>
      </c>
      <c r="D2125" s="1">
        <v>3</v>
      </c>
      <c r="E2125" s="1">
        <v>599</v>
      </c>
      <c r="F2125" s="1">
        <v>269.55</v>
      </c>
      <c r="G2125" s="1">
        <f t="shared" si="99"/>
        <v>1527.45</v>
      </c>
      <c r="H2125" s="1">
        <v>358</v>
      </c>
      <c r="I2125" s="1">
        <f t="shared" si="100"/>
        <v>453.45000000000005</v>
      </c>
      <c r="J2125" t="str">
        <f>IF(AND(COUNTIF(Products!A:A,C2125)=1,E2125=VLOOKUP(C2125,Products!A:G,6,FALSE),H2125=VLOOKUP(C2125,Products!A:G,7,FALSE)),"OK","ERROR")</f>
        <v>OK</v>
      </c>
      <c r="K2125" t="str">
        <f t="shared" si="101"/>
        <v>OK</v>
      </c>
    </row>
    <row r="2126" spans="1:11">
      <c r="A2126" s="1" t="s">
        <v>6438</v>
      </c>
      <c r="B2126" s="1" t="s">
        <v>3938</v>
      </c>
      <c r="C2126" s="1" t="s">
        <v>1787</v>
      </c>
      <c r="D2126" s="1">
        <v>1</v>
      </c>
      <c r="E2126" s="1">
        <v>8999</v>
      </c>
      <c r="F2126" s="1">
        <v>899.9</v>
      </c>
      <c r="G2126" s="1">
        <f t="shared" si="99"/>
        <v>8099.1</v>
      </c>
      <c r="H2126" s="1">
        <v>5811</v>
      </c>
      <c r="I2126" s="1">
        <f t="shared" si="100"/>
        <v>2288.1000000000004</v>
      </c>
      <c r="J2126" t="str">
        <f>IF(AND(COUNTIF(Products!A:A,C2126)=1,E2126=VLOOKUP(C2126,Products!A:G,6,FALSE),H2126=VLOOKUP(C2126,Products!A:G,7,FALSE)),"OK","ERROR")</f>
        <v>OK</v>
      </c>
      <c r="K2126" t="str">
        <f t="shared" si="101"/>
        <v>OK</v>
      </c>
    </row>
    <row r="2127" spans="1:11">
      <c r="A2127" s="1" t="s">
        <v>6439</v>
      </c>
      <c r="B2127" s="1" t="s">
        <v>3939</v>
      </c>
      <c r="C2127" s="1" t="s">
        <v>1721</v>
      </c>
      <c r="D2127" s="1">
        <v>3</v>
      </c>
      <c r="E2127" s="1">
        <v>799</v>
      </c>
      <c r="F2127" s="1">
        <v>479.4</v>
      </c>
      <c r="G2127" s="1">
        <f t="shared" si="99"/>
        <v>1917.6</v>
      </c>
      <c r="H2127" s="1">
        <v>639</v>
      </c>
      <c r="I2127" s="1">
        <f t="shared" si="100"/>
        <v>0.59999999999990905</v>
      </c>
      <c r="J2127" t="str">
        <f>IF(AND(COUNTIF(Products!A:A,C2127)=1,E2127=VLOOKUP(C2127,Products!A:G,6,FALSE),H2127=VLOOKUP(C2127,Products!A:G,7,FALSE)),"OK","ERROR")</f>
        <v>OK</v>
      </c>
      <c r="K2127" t="str">
        <f t="shared" si="101"/>
        <v>OK</v>
      </c>
    </row>
    <row r="2128" spans="1:11">
      <c r="A2128" s="1" t="s">
        <v>6440</v>
      </c>
      <c r="B2128" s="1" t="s">
        <v>3940</v>
      </c>
      <c r="C2128" s="1" t="s">
        <v>1664</v>
      </c>
      <c r="D2128" s="1">
        <v>2</v>
      </c>
      <c r="E2128" s="1">
        <v>999</v>
      </c>
      <c r="F2128" s="1">
        <v>0</v>
      </c>
      <c r="G2128" s="1">
        <f t="shared" si="99"/>
        <v>1998</v>
      </c>
      <c r="H2128" s="1">
        <v>590</v>
      </c>
      <c r="I2128" s="1">
        <f t="shared" si="100"/>
        <v>818</v>
      </c>
      <c r="J2128" t="str">
        <f>IF(AND(COUNTIF(Products!A:A,C2128)=1,E2128=VLOOKUP(C2128,Products!A:G,6,FALSE),H2128=VLOOKUP(C2128,Products!A:G,7,FALSE)),"OK","ERROR")</f>
        <v>OK</v>
      </c>
      <c r="K2128" t="str">
        <f t="shared" si="101"/>
        <v>OK</v>
      </c>
    </row>
    <row r="2129" spans="1:11">
      <c r="A2129" s="1" t="s">
        <v>6441</v>
      </c>
      <c r="B2129" s="1" t="s">
        <v>3941</v>
      </c>
      <c r="C2129" s="1" t="s">
        <v>1753</v>
      </c>
      <c r="D2129" s="1">
        <v>4</v>
      </c>
      <c r="E2129" s="1">
        <v>799</v>
      </c>
      <c r="F2129" s="1">
        <v>159.80000000000001</v>
      </c>
      <c r="G2129" s="1">
        <f t="shared" si="99"/>
        <v>3036.2</v>
      </c>
      <c r="H2129" s="1">
        <v>445</v>
      </c>
      <c r="I2129" s="1">
        <f t="shared" si="100"/>
        <v>1256.1999999999998</v>
      </c>
      <c r="J2129" t="str">
        <f>IF(AND(COUNTIF(Products!A:A,C2129)=1,E2129=VLOOKUP(C2129,Products!A:G,6,FALSE),H2129=VLOOKUP(C2129,Products!A:G,7,FALSE)),"OK","ERROR")</f>
        <v>OK</v>
      </c>
      <c r="K2129" t="str">
        <f t="shared" si="101"/>
        <v>OK</v>
      </c>
    </row>
    <row r="2130" spans="1:11">
      <c r="A2130" s="1" t="s">
        <v>6442</v>
      </c>
      <c r="B2130" s="1" t="s">
        <v>3942</v>
      </c>
      <c r="C2130" s="1" t="s">
        <v>1735</v>
      </c>
      <c r="D2130" s="1">
        <v>1</v>
      </c>
      <c r="E2130" s="1">
        <v>3999</v>
      </c>
      <c r="F2130" s="1">
        <v>799.8</v>
      </c>
      <c r="G2130" s="1">
        <f t="shared" si="99"/>
        <v>3199.2</v>
      </c>
      <c r="H2130" s="1">
        <v>2895</v>
      </c>
      <c r="I2130" s="1">
        <f t="shared" si="100"/>
        <v>304.19999999999982</v>
      </c>
      <c r="J2130" t="str">
        <f>IF(AND(COUNTIF(Products!A:A,C2130)=1,E2130=VLOOKUP(C2130,Products!A:G,6,FALSE),H2130=VLOOKUP(C2130,Products!A:G,7,FALSE)),"OK","ERROR")</f>
        <v>OK</v>
      </c>
      <c r="K2130" t="str">
        <f t="shared" si="101"/>
        <v>OK</v>
      </c>
    </row>
    <row r="2131" spans="1:11">
      <c r="A2131" s="1" t="s">
        <v>6443</v>
      </c>
      <c r="B2131" s="1" t="s">
        <v>3943</v>
      </c>
      <c r="C2131" s="1" t="s">
        <v>1710</v>
      </c>
      <c r="D2131" s="1">
        <v>4</v>
      </c>
      <c r="E2131" s="1">
        <v>3999</v>
      </c>
      <c r="F2131" s="1">
        <v>0</v>
      </c>
      <c r="G2131" s="1">
        <f t="shared" si="99"/>
        <v>15996</v>
      </c>
      <c r="H2131" s="1">
        <v>3007</v>
      </c>
      <c r="I2131" s="1">
        <f t="shared" si="100"/>
        <v>3968</v>
      </c>
      <c r="J2131" t="str">
        <f>IF(AND(COUNTIF(Products!A:A,C2131)=1,E2131=VLOOKUP(C2131,Products!A:G,6,FALSE),H2131=VLOOKUP(C2131,Products!A:G,7,FALSE)),"OK","ERROR")</f>
        <v>OK</v>
      </c>
      <c r="K2131" t="str">
        <f t="shared" si="101"/>
        <v>OK</v>
      </c>
    </row>
    <row r="2132" spans="1:11">
      <c r="A2132" s="1" t="s">
        <v>6444</v>
      </c>
      <c r="B2132" s="1" t="s">
        <v>3944</v>
      </c>
      <c r="C2132" s="1" t="s">
        <v>1686</v>
      </c>
      <c r="D2132" s="1">
        <v>2</v>
      </c>
      <c r="E2132" s="1">
        <v>1299</v>
      </c>
      <c r="F2132" s="1">
        <v>259.8</v>
      </c>
      <c r="G2132" s="1">
        <f t="shared" si="99"/>
        <v>2338.1999999999998</v>
      </c>
      <c r="H2132" s="1">
        <v>881</v>
      </c>
      <c r="I2132" s="1">
        <f t="shared" si="100"/>
        <v>576.19999999999982</v>
      </c>
      <c r="J2132" t="str">
        <f>IF(AND(COUNTIF(Products!A:A,C2132)=1,E2132=VLOOKUP(C2132,Products!A:G,6,FALSE),H2132=VLOOKUP(C2132,Products!A:G,7,FALSE)),"OK","ERROR")</f>
        <v>OK</v>
      </c>
      <c r="K2132" t="str">
        <f t="shared" si="101"/>
        <v>OK</v>
      </c>
    </row>
    <row r="2133" spans="1:11">
      <c r="A2133" s="1" t="s">
        <v>6445</v>
      </c>
      <c r="B2133" s="1" t="s">
        <v>3945</v>
      </c>
      <c r="C2133" s="1" t="s">
        <v>1743</v>
      </c>
      <c r="D2133" s="1">
        <v>1</v>
      </c>
      <c r="E2133" s="1">
        <v>299</v>
      </c>
      <c r="F2133" s="1">
        <v>14.95</v>
      </c>
      <c r="G2133" s="1">
        <f t="shared" si="99"/>
        <v>284.05</v>
      </c>
      <c r="H2133" s="1">
        <v>188</v>
      </c>
      <c r="I2133" s="1">
        <f t="shared" si="100"/>
        <v>96.050000000000011</v>
      </c>
      <c r="J2133" t="str">
        <f>IF(AND(COUNTIF(Products!A:A,C2133)=1,E2133=VLOOKUP(C2133,Products!A:G,6,FALSE),H2133=VLOOKUP(C2133,Products!A:G,7,FALSE)),"OK","ERROR")</f>
        <v>OK</v>
      </c>
      <c r="K2133" t="str">
        <f t="shared" si="101"/>
        <v>OK</v>
      </c>
    </row>
    <row r="2134" spans="1:11">
      <c r="A2134" s="1" t="s">
        <v>6446</v>
      </c>
      <c r="B2134" s="1" t="s">
        <v>3946</v>
      </c>
      <c r="C2134" s="1" t="s">
        <v>1798</v>
      </c>
      <c r="D2134" s="1">
        <v>1</v>
      </c>
      <c r="E2134" s="1">
        <v>1299</v>
      </c>
      <c r="F2134" s="1">
        <v>129.9</v>
      </c>
      <c r="G2134" s="1">
        <f t="shared" si="99"/>
        <v>1169.0999999999999</v>
      </c>
      <c r="H2134" s="1">
        <v>1025</v>
      </c>
      <c r="I2134" s="1">
        <f t="shared" si="100"/>
        <v>144.09999999999991</v>
      </c>
      <c r="J2134" t="str">
        <f>IF(AND(COUNTIF(Products!A:A,C2134)=1,E2134=VLOOKUP(C2134,Products!A:G,6,FALSE),H2134=VLOOKUP(C2134,Products!A:G,7,FALSE)),"OK","ERROR")</f>
        <v>OK</v>
      </c>
      <c r="K2134" t="str">
        <f t="shared" si="101"/>
        <v>OK</v>
      </c>
    </row>
    <row r="2135" spans="1:11">
      <c r="A2135" s="1" t="s">
        <v>6447</v>
      </c>
      <c r="B2135" s="1" t="s">
        <v>3947</v>
      </c>
      <c r="C2135" s="1" t="s">
        <v>1748</v>
      </c>
      <c r="D2135" s="1">
        <v>1</v>
      </c>
      <c r="E2135" s="1">
        <v>299</v>
      </c>
      <c r="F2135" s="1">
        <v>59.8</v>
      </c>
      <c r="G2135" s="1">
        <f t="shared" si="99"/>
        <v>239.2</v>
      </c>
      <c r="H2135" s="1">
        <v>170</v>
      </c>
      <c r="I2135" s="1">
        <f t="shared" si="100"/>
        <v>69.199999999999989</v>
      </c>
      <c r="J2135" t="str">
        <f>IF(AND(COUNTIF(Products!A:A,C2135)=1,E2135=VLOOKUP(C2135,Products!A:G,6,FALSE),H2135=VLOOKUP(C2135,Products!A:G,7,FALSE)),"OK","ERROR")</f>
        <v>OK</v>
      </c>
      <c r="K2135" t="str">
        <f t="shared" si="101"/>
        <v>OK</v>
      </c>
    </row>
    <row r="2136" spans="1:11">
      <c r="A2136" s="1" t="s">
        <v>6448</v>
      </c>
      <c r="B2136" s="1" t="s">
        <v>3948</v>
      </c>
      <c r="C2136" s="1" t="s">
        <v>1793</v>
      </c>
      <c r="D2136" s="1">
        <v>2</v>
      </c>
      <c r="E2136" s="1">
        <v>299</v>
      </c>
      <c r="F2136" s="1">
        <v>59.8</v>
      </c>
      <c r="G2136" s="1">
        <f t="shared" si="99"/>
        <v>538.20000000000005</v>
      </c>
      <c r="H2136" s="1">
        <v>221</v>
      </c>
      <c r="I2136" s="1">
        <f t="shared" si="100"/>
        <v>96.200000000000045</v>
      </c>
      <c r="J2136" t="str">
        <f>IF(AND(COUNTIF(Products!A:A,C2136)=1,E2136=VLOOKUP(C2136,Products!A:G,6,FALSE),H2136=VLOOKUP(C2136,Products!A:G,7,FALSE)),"OK","ERROR")</f>
        <v>OK</v>
      </c>
      <c r="K2136" t="str">
        <f t="shared" si="101"/>
        <v>OK</v>
      </c>
    </row>
    <row r="2137" spans="1:11">
      <c r="A2137" s="1" t="s">
        <v>6449</v>
      </c>
      <c r="B2137" s="1" t="s">
        <v>3949</v>
      </c>
      <c r="C2137" s="1" t="s">
        <v>1783</v>
      </c>
      <c r="D2137" s="1">
        <v>2</v>
      </c>
      <c r="E2137" s="1">
        <v>799</v>
      </c>
      <c r="F2137" s="1">
        <v>239.7</v>
      </c>
      <c r="G2137" s="1">
        <f t="shared" si="99"/>
        <v>1358.3</v>
      </c>
      <c r="H2137" s="1">
        <v>560</v>
      </c>
      <c r="I2137" s="1">
        <f t="shared" si="100"/>
        <v>238.29999999999995</v>
      </c>
      <c r="J2137" t="str">
        <f>IF(AND(COUNTIF(Products!A:A,C2137)=1,E2137=VLOOKUP(C2137,Products!A:G,6,FALSE),H2137=VLOOKUP(C2137,Products!A:G,7,FALSE)),"OK","ERROR")</f>
        <v>OK</v>
      </c>
      <c r="K2137" t="str">
        <f t="shared" si="101"/>
        <v>OK</v>
      </c>
    </row>
    <row r="2138" spans="1:11">
      <c r="A2138" s="1" t="s">
        <v>6450</v>
      </c>
      <c r="B2138" s="1" t="s">
        <v>3950</v>
      </c>
      <c r="C2138" s="1" t="s">
        <v>1700</v>
      </c>
      <c r="D2138" s="1">
        <v>3</v>
      </c>
      <c r="E2138" s="1">
        <v>8999</v>
      </c>
      <c r="F2138" s="1">
        <v>0</v>
      </c>
      <c r="G2138" s="1">
        <f t="shared" si="99"/>
        <v>26997</v>
      </c>
      <c r="H2138" s="1">
        <v>6419</v>
      </c>
      <c r="I2138" s="1">
        <f t="shared" si="100"/>
        <v>7740</v>
      </c>
      <c r="J2138" t="str">
        <f>IF(AND(COUNTIF(Products!A:A,C2138)=1,E2138=VLOOKUP(C2138,Products!A:G,6,FALSE),H2138=VLOOKUP(C2138,Products!A:G,7,FALSE)),"OK","ERROR")</f>
        <v>OK</v>
      </c>
      <c r="K2138" t="str">
        <f t="shared" si="101"/>
        <v>OK</v>
      </c>
    </row>
    <row r="2139" spans="1:11">
      <c r="A2139" s="1" t="s">
        <v>6451</v>
      </c>
      <c r="B2139" s="1" t="s">
        <v>3951</v>
      </c>
      <c r="C2139" s="1" t="s">
        <v>1664</v>
      </c>
      <c r="D2139" s="1">
        <v>2</v>
      </c>
      <c r="E2139" s="1">
        <v>999</v>
      </c>
      <c r="F2139" s="1">
        <v>399.6</v>
      </c>
      <c r="G2139" s="1">
        <f t="shared" si="99"/>
        <v>1598.4</v>
      </c>
      <c r="H2139" s="1">
        <v>590</v>
      </c>
      <c r="I2139" s="1">
        <f t="shared" si="100"/>
        <v>418.40000000000009</v>
      </c>
      <c r="J2139" t="str">
        <f>IF(AND(COUNTIF(Products!A:A,C2139)=1,E2139=VLOOKUP(C2139,Products!A:G,6,FALSE),H2139=VLOOKUP(C2139,Products!A:G,7,FALSE)),"OK","ERROR")</f>
        <v>OK</v>
      </c>
      <c r="K2139" t="str">
        <f t="shared" si="101"/>
        <v>OK</v>
      </c>
    </row>
    <row r="2140" spans="1:11">
      <c r="A2140" s="1" t="s">
        <v>6452</v>
      </c>
      <c r="B2140" s="1" t="s">
        <v>3952</v>
      </c>
      <c r="C2140" s="1" t="s">
        <v>1712</v>
      </c>
      <c r="D2140" s="1">
        <v>3</v>
      </c>
      <c r="E2140" s="1">
        <v>399</v>
      </c>
      <c r="F2140" s="1">
        <v>0</v>
      </c>
      <c r="G2140" s="1">
        <f t="shared" si="99"/>
        <v>1197</v>
      </c>
      <c r="H2140" s="1">
        <v>321</v>
      </c>
      <c r="I2140" s="1">
        <f t="shared" si="100"/>
        <v>234</v>
      </c>
      <c r="J2140" t="str">
        <f>IF(AND(COUNTIF(Products!A:A,C2140)=1,E2140=VLOOKUP(C2140,Products!A:G,6,FALSE),H2140=VLOOKUP(C2140,Products!A:G,7,FALSE)),"OK","ERROR")</f>
        <v>OK</v>
      </c>
      <c r="K2140" t="str">
        <f t="shared" si="101"/>
        <v>OK</v>
      </c>
    </row>
    <row r="2141" spans="1:11">
      <c r="A2141" s="1" t="s">
        <v>6453</v>
      </c>
      <c r="B2141" s="1" t="s">
        <v>3953</v>
      </c>
      <c r="C2141" s="1" t="s">
        <v>1740</v>
      </c>
      <c r="D2141" s="1">
        <v>4</v>
      </c>
      <c r="E2141" s="1">
        <v>4999</v>
      </c>
      <c r="F2141" s="1">
        <v>0</v>
      </c>
      <c r="G2141" s="1">
        <f t="shared" si="99"/>
        <v>19996</v>
      </c>
      <c r="H2141" s="1">
        <v>2912</v>
      </c>
      <c r="I2141" s="1">
        <f t="shared" si="100"/>
        <v>8348</v>
      </c>
      <c r="J2141" t="str">
        <f>IF(AND(COUNTIF(Products!A:A,C2141)=1,E2141=VLOOKUP(C2141,Products!A:G,6,FALSE),H2141=VLOOKUP(C2141,Products!A:G,7,FALSE)),"OK","ERROR")</f>
        <v>OK</v>
      </c>
      <c r="K2141" t="str">
        <f t="shared" si="101"/>
        <v>OK</v>
      </c>
    </row>
    <row r="2142" spans="1:11">
      <c r="A2142" s="1" t="s">
        <v>6454</v>
      </c>
      <c r="B2142" s="1" t="s">
        <v>3954</v>
      </c>
      <c r="C2142" s="1" t="s">
        <v>1699</v>
      </c>
      <c r="D2142" s="1">
        <v>1</v>
      </c>
      <c r="E2142" s="1">
        <v>999</v>
      </c>
      <c r="F2142" s="1">
        <v>0</v>
      </c>
      <c r="G2142" s="1">
        <f t="shared" si="99"/>
        <v>999</v>
      </c>
      <c r="H2142" s="1">
        <v>693</v>
      </c>
      <c r="I2142" s="1">
        <f t="shared" si="100"/>
        <v>306</v>
      </c>
      <c r="J2142" t="str">
        <f>IF(AND(COUNTIF(Products!A:A,C2142)=1,E2142=VLOOKUP(C2142,Products!A:G,6,FALSE),H2142=VLOOKUP(C2142,Products!A:G,7,FALSE)),"OK","ERROR")</f>
        <v>OK</v>
      </c>
      <c r="K2142" t="str">
        <f t="shared" si="101"/>
        <v>OK</v>
      </c>
    </row>
    <row r="2143" spans="1:11">
      <c r="A2143" s="1" t="s">
        <v>6455</v>
      </c>
      <c r="B2143" s="1" t="s">
        <v>3955</v>
      </c>
      <c r="C2143" s="1" t="s">
        <v>1737</v>
      </c>
      <c r="D2143" s="1">
        <v>1</v>
      </c>
      <c r="E2143" s="1">
        <v>499</v>
      </c>
      <c r="F2143" s="1">
        <v>49.9</v>
      </c>
      <c r="G2143" s="1">
        <f t="shared" si="99"/>
        <v>449.1</v>
      </c>
      <c r="H2143" s="1">
        <v>320</v>
      </c>
      <c r="I2143" s="1">
        <f t="shared" si="100"/>
        <v>129.10000000000002</v>
      </c>
      <c r="J2143" t="str">
        <f>IF(AND(COUNTIF(Products!A:A,C2143)=1,E2143=VLOOKUP(C2143,Products!A:G,6,FALSE),H2143=VLOOKUP(C2143,Products!A:G,7,FALSE)),"OK","ERROR")</f>
        <v>OK</v>
      </c>
      <c r="K2143" t="str">
        <f t="shared" si="101"/>
        <v>OK</v>
      </c>
    </row>
    <row r="2144" spans="1:11">
      <c r="A2144" s="1" t="s">
        <v>6456</v>
      </c>
      <c r="B2144" s="1" t="s">
        <v>3956</v>
      </c>
      <c r="C2144" s="1" t="s">
        <v>1771</v>
      </c>
      <c r="D2144" s="1">
        <v>1</v>
      </c>
      <c r="E2144" s="1">
        <v>399</v>
      </c>
      <c r="F2144" s="1">
        <v>0</v>
      </c>
      <c r="G2144" s="1">
        <f t="shared" si="99"/>
        <v>399</v>
      </c>
      <c r="H2144" s="1">
        <v>257</v>
      </c>
      <c r="I2144" s="1">
        <f t="shared" si="100"/>
        <v>142</v>
      </c>
      <c r="J2144" t="str">
        <f>IF(AND(COUNTIF(Products!A:A,C2144)=1,E2144=VLOOKUP(C2144,Products!A:G,6,FALSE),H2144=VLOOKUP(C2144,Products!A:G,7,FALSE)),"OK","ERROR")</f>
        <v>OK</v>
      </c>
      <c r="K2144" t="str">
        <f t="shared" si="101"/>
        <v>OK</v>
      </c>
    </row>
    <row r="2145" spans="1:11">
      <c r="A2145" s="1" t="s">
        <v>6457</v>
      </c>
      <c r="B2145" s="1" t="s">
        <v>3957</v>
      </c>
      <c r="C2145" s="1" t="s">
        <v>1726</v>
      </c>
      <c r="D2145" s="1">
        <v>3</v>
      </c>
      <c r="E2145" s="1">
        <v>599</v>
      </c>
      <c r="F2145" s="1">
        <v>89.85</v>
      </c>
      <c r="G2145" s="1">
        <f t="shared" si="99"/>
        <v>1707.15</v>
      </c>
      <c r="H2145" s="1">
        <v>358</v>
      </c>
      <c r="I2145" s="1">
        <f t="shared" si="100"/>
        <v>633.15000000000009</v>
      </c>
      <c r="J2145" t="str">
        <f>IF(AND(COUNTIF(Products!A:A,C2145)=1,E2145=VLOOKUP(C2145,Products!A:G,6,FALSE),H2145=VLOOKUP(C2145,Products!A:G,7,FALSE)),"OK","ERROR")</f>
        <v>OK</v>
      </c>
      <c r="K2145" t="str">
        <f t="shared" si="101"/>
        <v>OK</v>
      </c>
    </row>
    <row r="2146" spans="1:11">
      <c r="A2146" s="1" t="s">
        <v>6458</v>
      </c>
      <c r="B2146" s="1" t="s">
        <v>3958</v>
      </c>
      <c r="C2146" s="1" t="s">
        <v>1778</v>
      </c>
      <c r="D2146" s="1">
        <v>1</v>
      </c>
      <c r="E2146" s="1">
        <v>499</v>
      </c>
      <c r="F2146" s="1">
        <v>0</v>
      </c>
      <c r="G2146" s="1">
        <f t="shared" si="99"/>
        <v>499</v>
      </c>
      <c r="H2146" s="1">
        <v>323</v>
      </c>
      <c r="I2146" s="1">
        <f t="shared" si="100"/>
        <v>176</v>
      </c>
      <c r="J2146" t="str">
        <f>IF(AND(COUNTIF(Products!A:A,C2146)=1,E2146=VLOOKUP(C2146,Products!A:G,6,FALSE),H2146=VLOOKUP(C2146,Products!A:G,7,FALSE)),"OK","ERROR")</f>
        <v>OK</v>
      </c>
      <c r="K2146" t="str">
        <f t="shared" si="101"/>
        <v>OK</v>
      </c>
    </row>
    <row r="2147" spans="1:11">
      <c r="A2147" s="1" t="s">
        <v>6459</v>
      </c>
      <c r="B2147" s="1" t="s">
        <v>3959</v>
      </c>
      <c r="C2147" s="1" t="s">
        <v>1722</v>
      </c>
      <c r="D2147" s="1">
        <v>3</v>
      </c>
      <c r="E2147" s="1">
        <v>399</v>
      </c>
      <c r="F2147" s="1">
        <v>0</v>
      </c>
      <c r="G2147" s="1">
        <f t="shared" si="99"/>
        <v>1197</v>
      </c>
      <c r="H2147" s="1">
        <v>315</v>
      </c>
      <c r="I2147" s="1">
        <f t="shared" si="100"/>
        <v>252</v>
      </c>
      <c r="J2147" t="str">
        <f>IF(AND(COUNTIF(Products!A:A,C2147)=1,E2147=VLOOKUP(C2147,Products!A:G,6,FALSE),H2147=VLOOKUP(C2147,Products!A:G,7,FALSE)),"OK","ERROR")</f>
        <v>OK</v>
      </c>
      <c r="K2147" t="str">
        <f t="shared" si="101"/>
        <v>OK</v>
      </c>
    </row>
    <row r="2148" spans="1:11">
      <c r="A2148" s="1" t="s">
        <v>6460</v>
      </c>
      <c r="B2148" s="1" t="s">
        <v>3960</v>
      </c>
      <c r="C2148" s="1" t="s">
        <v>1730</v>
      </c>
      <c r="D2148" s="1">
        <v>2</v>
      </c>
      <c r="E2148" s="1">
        <v>1999</v>
      </c>
      <c r="F2148" s="1">
        <v>199.9</v>
      </c>
      <c r="G2148" s="1">
        <f t="shared" si="99"/>
        <v>3798.1</v>
      </c>
      <c r="H2148" s="1">
        <v>1398</v>
      </c>
      <c r="I2148" s="1">
        <f t="shared" si="100"/>
        <v>1002.0999999999999</v>
      </c>
      <c r="J2148" t="str">
        <f>IF(AND(COUNTIF(Products!A:A,C2148)=1,E2148=VLOOKUP(C2148,Products!A:G,6,FALSE),H2148=VLOOKUP(C2148,Products!A:G,7,FALSE)),"OK","ERROR")</f>
        <v>OK</v>
      </c>
      <c r="K2148" t="str">
        <f t="shared" si="101"/>
        <v>OK</v>
      </c>
    </row>
    <row r="2149" spans="1:11">
      <c r="A2149" s="1" t="s">
        <v>6461</v>
      </c>
      <c r="B2149" s="1" t="s">
        <v>3961</v>
      </c>
      <c r="C2149" s="1" t="s">
        <v>1722</v>
      </c>
      <c r="D2149" s="1">
        <v>1</v>
      </c>
      <c r="E2149" s="1">
        <v>399</v>
      </c>
      <c r="F2149" s="1">
        <v>19.95</v>
      </c>
      <c r="G2149" s="1">
        <f t="shared" si="99"/>
        <v>379.05</v>
      </c>
      <c r="H2149" s="1">
        <v>315</v>
      </c>
      <c r="I2149" s="1">
        <f t="shared" si="100"/>
        <v>64.050000000000011</v>
      </c>
      <c r="J2149" t="str">
        <f>IF(AND(COUNTIF(Products!A:A,C2149)=1,E2149=VLOOKUP(C2149,Products!A:G,6,FALSE),H2149=VLOOKUP(C2149,Products!A:G,7,FALSE)),"OK","ERROR")</f>
        <v>OK</v>
      </c>
      <c r="K2149" t="str">
        <f t="shared" si="101"/>
        <v>OK</v>
      </c>
    </row>
    <row r="2150" spans="1:11">
      <c r="A2150" s="1" t="s">
        <v>6462</v>
      </c>
      <c r="B2150" s="1" t="s">
        <v>3962</v>
      </c>
      <c r="C2150" s="1" t="s">
        <v>1686</v>
      </c>
      <c r="D2150" s="1">
        <v>2</v>
      </c>
      <c r="E2150" s="1">
        <v>1299</v>
      </c>
      <c r="F2150" s="1">
        <v>389.7</v>
      </c>
      <c r="G2150" s="1">
        <f t="shared" si="99"/>
        <v>2208.3000000000002</v>
      </c>
      <c r="H2150" s="1">
        <v>881</v>
      </c>
      <c r="I2150" s="1">
        <f t="shared" si="100"/>
        <v>446.30000000000018</v>
      </c>
      <c r="J2150" t="str">
        <f>IF(AND(COUNTIF(Products!A:A,C2150)=1,E2150=VLOOKUP(C2150,Products!A:G,6,FALSE),H2150=VLOOKUP(C2150,Products!A:G,7,FALSE)),"OK","ERROR")</f>
        <v>OK</v>
      </c>
      <c r="K2150" t="str">
        <f t="shared" si="101"/>
        <v>OK</v>
      </c>
    </row>
    <row r="2151" spans="1:11">
      <c r="A2151" s="1" t="s">
        <v>6463</v>
      </c>
      <c r="B2151" s="1" t="s">
        <v>3963</v>
      </c>
      <c r="C2151" s="1" t="s">
        <v>1769</v>
      </c>
      <c r="D2151" s="1">
        <v>1</v>
      </c>
      <c r="E2151" s="1">
        <v>3999</v>
      </c>
      <c r="F2151" s="1">
        <v>0</v>
      </c>
      <c r="G2151" s="1">
        <f t="shared" si="99"/>
        <v>3999</v>
      </c>
      <c r="H2151" s="1">
        <v>2547</v>
      </c>
      <c r="I2151" s="1">
        <f t="shared" si="100"/>
        <v>1452</v>
      </c>
      <c r="J2151" t="str">
        <f>IF(AND(COUNTIF(Products!A:A,C2151)=1,E2151=VLOOKUP(C2151,Products!A:G,6,FALSE),H2151=VLOOKUP(C2151,Products!A:G,7,FALSE)),"OK","ERROR")</f>
        <v>OK</v>
      </c>
      <c r="K2151" t="str">
        <f t="shared" si="101"/>
        <v>OK</v>
      </c>
    </row>
    <row r="2152" spans="1:11">
      <c r="A2152" s="1" t="s">
        <v>6464</v>
      </c>
      <c r="B2152" s="1" t="s">
        <v>3964</v>
      </c>
      <c r="C2152" s="1" t="s">
        <v>1685</v>
      </c>
      <c r="D2152" s="1">
        <v>2</v>
      </c>
      <c r="E2152" s="1">
        <v>2499</v>
      </c>
      <c r="F2152" s="1">
        <v>0</v>
      </c>
      <c r="G2152" s="1">
        <f t="shared" si="99"/>
        <v>4998</v>
      </c>
      <c r="H2152" s="1">
        <v>1599</v>
      </c>
      <c r="I2152" s="1">
        <f t="shared" si="100"/>
        <v>1800</v>
      </c>
      <c r="J2152" t="str">
        <f>IF(AND(COUNTIF(Products!A:A,C2152)=1,E2152=VLOOKUP(C2152,Products!A:G,6,FALSE),H2152=VLOOKUP(C2152,Products!A:G,7,FALSE)),"OK","ERROR")</f>
        <v>OK</v>
      </c>
      <c r="K2152" t="str">
        <f t="shared" si="101"/>
        <v>OK</v>
      </c>
    </row>
    <row r="2153" spans="1:11">
      <c r="A2153" s="1" t="s">
        <v>6465</v>
      </c>
      <c r="B2153" s="1" t="s">
        <v>3965</v>
      </c>
      <c r="C2153" s="1" t="s">
        <v>1773</v>
      </c>
      <c r="D2153" s="1">
        <v>3</v>
      </c>
      <c r="E2153" s="1">
        <v>6999</v>
      </c>
      <c r="F2153" s="1">
        <v>2099.6999999999998</v>
      </c>
      <c r="G2153" s="1">
        <f t="shared" si="99"/>
        <v>18897.3</v>
      </c>
      <c r="H2153" s="1">
        <v>4949</v>
      </c>
      <c r="I2153" s="1">
        <f t="shared" si="100"/>
        <v>4050.2999999999993</v>
      </c>
      <c r="J2153" t="str">
        <f>IF(AND(COUNTIF(Products!A:A,C2153)=1,E2153=VLOOKUP(C2153,Products!A:G,6,FALSE),H2153=VLOOKUP(C2153,Products!A:G,7,FALSE)),"OK","ERROR")</f>
        <v>OK</v>
      </c>
      <c r="K2153" t="str">
        <f t="shared" si="101"/>
        <v>OK</v>
      </c>
    </row>
    <row r="2154" spans="1:11">
      <c r="A2154" s="1" t="s">
        <v>6466</v>
      </c>
      <c r="B2154" s="1" t="s">
        <v>3966</v>
      </c>
      <c r="C2154" s="1" t="s">
        <v>1798</v>
      </c>
      <c r="D2154" s="1">
        <v>1</v>
      </c>
      <c r="E2154" s="1">
        <v>1299</v>
      </c>
      <c r="F2154" s="1">
        <v>194.85</v>
      </c>
      <c r="G2154" s="1">
        <f t="shared" si="99"/>
        <v>1104.1500000000001</v>
      </c>
      <c r="H2154" s="1">
        <v>1025</v>
      </c>
      <c r="I2154" s="1">
        <f t="shared" si="100"/>
        <v>79.150000000000091</v>
      </c>
      <c r="J2154" t="str">
        <f>IF(AND(COUNTIF(Products!A:A,C2154)=1,E2154=VLOOKUP(C2154,Products!A:G,6,FALSE),H2154=VLOOKUP(C2154,Products!A:G,7,FALSE)),"OK","ERROR")</f>
        <v>OK</v>
      </c>
      <c r="K2154" t="str">
        <f t="shared" si="101"/>
        <v>OK</v>
      </c>
    </row>
    <row r="2155" spans="1:11">
      <c r="A2155" s="1" t="s">
        <v>6467</v>
      </c>
      <c r="B2155" s="1" t="s">
        <v>3967</v>
      </c>
      <c r="C2155" s="1" t="s">
        <v>1670</v>
      </c>
      <c r="D2155" s="1">
        <v>4</v>
      </c>
      <c r="E2155" s="1">
        <v>599</v>
      </c>
      <c r="F2155" s="1">
        <v>479.2</v>
      </c>
      <c r="G2155" s="1">
        <f t="shared" si="99"/>
        <v>1916.8</v>
      </c>
      <c r="H2155" s="1">
        <v>426</v>
      </c>
      <c r="I2155" s="1">
        <f t="shared" si="100"/>
        <v>212.79999999999995</v>
      </c>
      <c r="J2155" t="str">
        <f>IF(AND(COUNTIF(Products!A:A,C2155)=1,E2155=VLOOKUP(C2155,Products!A:G,6,FALSE),H2155=VLOOKUP(C2155,Products!A:G,7,FALSE)),"OK","ERROR")</f>
        <v>OK</v>
      </c>
      <c r="K2155" t="str">
        <f t="shared" si="101"/>
        <v>OK</v>
      </c>
    </row>
    <row r="2156" spans="1:11">
      <c r="A2156" s="1" t="s">
        <v>6468</v>
      </c>
      <c r="B2156" s="1" t="s">
        <v>3968</v>
      </c>
      <c r="C2156" s="1" t="s">
        <v>1732</v>
      </c>
      <c r="D2156" s="1">
        <v>3</v>
      </c>
      <c r="E2156" s="1">
        <v>1599</v>
      </c>
      <c r="F2156" s="1">
        <v>239.85</v>
      </c>
      <c r="G2156" s="1">
        <f t="shared" si="99"/>
        <v>4557.1499999999996</v>
      </c>
      <c r="H2156" s="1">
        <v>1138</v>
      </c>
      <c r="I2156" s="1">
        <f t="shared" si="100"/>
        <v>1143.1499999999996</v>
      </c>
      <c r="J2156" t="str">
        <f>IF(AND(COUNTIF(Products!A:A,C2156)=1,E2156=VLOOKUP(C2156,Products!A:G,6,FALSE),H2156=VLOOKUP(C2156,Products!A:G,7,FALSE)),"OK","ERROR")</f>
        <v>OK</v>
      </c>
      <c r="K2156" t="str">
        <f t="shared" si="101"/>
        <v>OK</v>
      </c>
    </row>
    <row r="2157" spans="1:11">
      <c r="A2157" s="1" t="s">
        <v>6469</v>
      </c>
      <c r="B2157" s="1" t="s">
        <v>3969</v>
      </c>
      <c r="C2157" s="1" t="s">
        <v>1666</v>
      </c>
      <c r="D2157" s="1">
        <v>3</v>
      </c>
      <c r="E2157" s="1">
        <v>399</v>
      </c>
      <c r="F2157" s="1">
        <v>0</v>
      </c>
      <c r="G2157" s="1">
        <f t="shared" si="99"/>
        <v>1197</v>
      </c>
      <c r="H2157" s="1">
        <v>307</v>
      </c>
      <c r="I2157" s="1">
        <f t="shared" si="100"/>
        <v>276</v>
      </c>
      <c r="J2157" t="str">
        <f>IF(AND(COUNTIF(Products!A:A,C2157)=1,E2157=VLOOKUP(C2157,Products!A:G,6,FALSE),H2157=VLOOKUP(C2157,Products!A:G,7,FALSE)),"OK","ERROR")</f>
        <v>OK</v>
      </c>
      <c r="K2157" t="str">
        <f t="shared" si="101"/>
        <v>OK</v>
      </c>
    </row>
    <row r="2158" spans="1:11">
      <c r="A2158" s="1" t="s">
        <v>6470</v>
      </c>
      <c r="B2158" s="1" t="s">
        <v>3970</v>
      </c>
      <c r="C2158" s="1" t="s">
        <v>1660</v>
      </c>
      <c r="D2158" s="1">
        <v>1</v>
      </c>
      <c r="E2158" s="1">
        <v>799</v>
      </c>
      <c r="F2158" s="1">
        <v>79.900000000000006</v>
      </c>
      <c r="G2158" s="1">
        <f t="shared" si="99"/>
        <v>719.1</v>
      </c>
      <c r="H2158" s="1">
        <v>547</v>
      </c>
      <c r="I2158" s="1">
        <f t="shared" si="100"/>
        <v>172.10000000000002</v>
      </c>
      <c r="J2158" t="str">
        <f>IF(AND(COUNTIF(Products!A:A,C2158)=1,E2158=VLOOKUP(C2158,Products!A:G,6,FALSE),H2158=VLOOKUP(C2158,Products!A:G,7,FALSE)),"OK","ERROR")</f>
        <v>OK</v>
      </c>
      <c r="K2158" t="str">
        <f t="shared" si="101"/>
        <v>OK</v>
      </c>
    </row>
    <row r="2159" spans="1:11">
      <c r="A2159" s="1" t="s">
        <v>6471</v>
      </c>
      <c r="B2159" s="1" t="s">
        <v>3971</v>
      </c>
      <c r="C2159" s="1" t="s">
        <v>1778</v>
      </c>
      <c r="D2159" s="1">
        <v>4</v>
      </c>
      <c r="E2159" s="1">
        <v>499</v>
      </c>
      <c r="F2159" s="1">
        <v>0</v>
      </c>
      <c r="G2159" s="1">
        <f t="shared" si="99"/>
        <v>1996</v>
      </c>
      <c r="H2159" s="1">
        <v>323</v>
      </c>
      <c r="I2159" s="1">
        <f t="shared" si="100"/>
        <v>704</v>
      </c>
      <c r="J2159" t="str">
        <f>IF(AND(COUNTIF(Products!A:A,C2159)=1,E2159=VLOOKUP(C2159,Products!A:G,6,FALSE),H2159=VLOOKUP(C2159,Products!A:G,7,FALSE)),"OK","ERROR")</f>
        <v>OK</v>
      </c>
      <c r="K2159" t="str">
        <f t="shared" si="101"/>
        <v>OK</v>
      </c>
    </row>
    <row r="2160" spans="1:11">
      <c r="A2160" s="1" t="s">
        <v>6472</v>
      </c>
      <c r="B2160" s="1" t="s">
        <v>3972</v>
      </c>
      <c r="C2160" s="1" t="s">
        <v>1746</v>
      </c>
      <c r="D2160" s="1">
        <v>1</v>
      </c>
      <c r="E2160" s="1">
        <v>1999</v>
      </c>
      <c r="F2160" s="1">
        <v>299.85000000000002</v>
      </c>
      <c r="G2160" s="1">
        <f t="shared" si="99"/>
        <v>1699.15</v>
      </c>
      <c r="H2160" s="1">
        <v>1414</v>
      </c>
      <c r="I2160" s="1">
        <f t="shared" si="100"/>
        <v>285.15000000000009</v>
      </c>
      <c r="J2160" t="str">
        <f>IF(AND(COUNTIF(Products!A:A,C2160)=1,E2160=VLOOKUP(C2160,Products!A:G,6,FALSE),H2160=VLOOKUP(C2160,Products!A:G,7,FALSE)),"OK","ERROR")</f>
        <v>OK</v>
      </c>
      <c r="K2160" t="str">
        <f t="shared" si="101"/>
        <v>OK</v>
      </c>
    </row>
    <row r="2161" spans="1:11">
      <c r="A2161" s="1" t="s">
        <v>6473</v>
      </c>
      <c r="B2161" s="1" t="s">
        <v>3973</v>
      </c>
      <c r="C2161" s="1" t="s">
        <v>1737</v>
      </c>
      <c r="D2161" s="1">
        <v>1</v>
      </c>
      <c r="E2161" s="1">
        <v>499</v>
      </c>
      <c r="F2161" s="1">
        <v>0</v>
      </c>
      <c r="G2161" s="1">
        <f t="shared" si="99"/>
        <v>499</v>
      </c>
      <c r="H2161" s="1">
        <v>320</v>
      </c>
      <c r="I2161" s="1">
        <f t="shared" si="100"/>
        <v>179</v>
      </c>
      <c r="J2161" t="str">
        <f>IF(AND(COUNTIF(Products!A:A,C2161)=1,E2161=VLOOKUP(C2161,Products!A:G,6,FALSE),H2161=VLOOKUP(C2161,Products!A:G,7,FALSE)),"OK","ERROR")</f>
        <v>OK</v>
      </c>
      <c r="K2161" t="str">
        <f t="shared" si="101"/>
        <v>OK</v>
      </c>
    </row>
    <row r="2162" spans="1:11">
      <c r="A2162" s="1" t="s">
        <v>6474</v>
      </c>
      <c r="B2162" s="1" t="s">
        <v>3974</v>
      </c>
      <c r="C2162" s="1" t="s">
        <v>1743</v>
      </c>
      <c r="D2162" s="1">
        <v>1</v>
      </c>
      <c r="E2162" s="1">
        <v>299</v>
      </c>
      <c r="F2162" s="1">
        <v>14.95</v>
      </c>
      <c r="G2162" s="1">
        <f t="shared" si="99"/>
        <v>284.05</v>
      </c>
      <c r="H2162" s="1">
        <v>188</v>
      </c>
      <c r="I2162" s="1">
        <f t="shared" si="100"/>
        <v>96.050000000000011</v>
      </c>
      <c r="J2162" t="str">
        <f>IF(AND(COUNTIF(Products!A:A,C2162)=1,E2162=VLOOKUP(C2162,Products!A:G,6,FALSE),H2162=VLOOKUP(C2162,Products!A:G,7,FALSE)),"OK","ERROR")</f>
        <v>OK</v>
      </c>
      <c r="K2162" t="str">
        <f t="shared" si="101"/>
        <v>OK</v>
      </c>
    </row>
    <row r="2163" spans="1:11">
      <c r="A2163" s="1" t="s">
        <v>6475</v>
      </c>
      <c r="B2163" s="1" t="s">
        <v>3975</v>
      </c>
      <c r="C2163" s="1" t="s">
        <v>1678</v>
      </c>
      <c r="D2163" s="1">
        <v>3</v>
      </c>
      <c r="E2163" s="1">
        <v>4999</v>
      </c>
      <c r="F2163" s="1">
        <v>2999.4</v>
      </c>
      <c r="G2163" s="1">
        <f t="shared" si="99"/>
        <v>11997.6</v>
      </c>
      <c r="H2163" s="1">
        <v>2853</v>
      </c>
      <c r="I2163" s="1">
        <f t="shared" si="100"/>
        <v>3438.6000000000004</v>
      </c>
      <c r="J2163" t="str">
        <f>IF(AND(COUNTIF(Products!A:A,C2163)=1,E2163=VLOOKUP(C2163,Products!A:G,6,FALSE),H2163=VLOOKUP(C2163,Products!A:G,7,FALSE)),"OK","ERROR")</f>
        <v>OK</v>
      </c>
      <c r="K2163" t="str">
        <f t="shared" si="101"/>
        <v>OK</v>
      </c>
    </row>
    <row r="2164" spans="1:11">
      <c r="A2164" s="1" t="s">
        <v>6476</v>
      </c>
      <c r="B2164" s="1" t="s">
        <v>3976</v>
      </c>
      <c r="C2164" s="1" t="s">
        <v>1732</v>
      </c>
      <c r="D2164" s="1">
        <v>1</v>
      </c>
      <c r="E2164" s="1">
        <v>1599</v>
      </c>
      <c r="F2164" s="1">
        <v>79.95</v>
      </c>
      <c r="G2164" s="1">
        <f t="shared" si="99"/>
        <v>1519.05</v>
      </c>
      <c r="H2164" s="1">
        <v>1138</v>
      </c>
      <c r="I2164" s="1">
        <f t="shared" si="100"/>
        <v>381.04999999999995</v>
      </c>
      <c r="J2164" t="str">
        <f>IF(AND(COUNTIF(Products!A:A,C2164)=1,E2164=VLOOKUP(C2164,Products!A:G,6,FALSE),H2164=VLOOKUP(C2164,Products!A:G,7,FALSE)),"OK","ERROR")</f>
        <v>OK</v>
      </c>
      <c r="K2164" t="str">
        <f t="shared" si="101"/>
        <v>OK</v>
      </c>
    </row>
    <row r="2165" spans="1:11">
      <c r="A2165" s="1" t="s">
        <v>6477</v>
      </c>
      <c r="B2165" s="1" t="s">
        <v>3977</v>
      </c>
      <c r="C2165" s="1" t="s">
        <v>1758</v>
      </c>
      <c r="D2165" s="1">
        <v>2</v>
      </c>
      <c r="E2165" s="1">
        <v>2499</v>
      </c>
      <c r="F2165" s="1">
        <v>499.8</v>
      </c>
      <c r="G2165" s="1">
        <f t="shared" si="99"/>
        <v>4498.2</v>
      </c>
      <c r="H2165" s="1">
        <v>1632</v>
      </c>
      <c r="I2165" s="1">
        <f t="shared" si="100"/>
        <v>1234.1999999999998</v>
      </c>
      <c r="J2165" t="str">
        <f>IF(AND(COUNTIF(Products!A:A,C2165)=1,E2165=VLOOKUP(C2165,Products!A:G,6,FALSE),H2165=VLOOKUP(C2165,Products!A:G,7,FALSE)),"OK","ERROR")</f>
        <v>OK</v>
      </c>
      <c r="K2165" t="str">
        <f t="shared" si="101"/>
        <v>OK</v>
      </c>
    </row>
    <row r="2166" spans="1:11">
      <c r="A2166" s="1" t="s">
        <v>6478</v>
      </c>
      <c r="B2166" s="1" t="s">
        <v>3978</v>
      </c>
      <c r="C2166" s="1" t="s">
        <v>1763</v>
      </c>
      <c r="D2166" s="1">
        <v>1</v>
      </c>
      <c r="E2166" s="1">
        <v>999</v>
      </c>
      <c r="F2166" s="1">
        <v>99.9</v>
      </c>
      <c r="G2166" s="1">
        <f t="shared" si="99"/>
        <v>899.1</v>
      </c>
      <c r="H2166" s="1">
        <v>636</v>
      </c>
      <c r="I2166" s="1">
        <f t="shared" si="100"/>
        <v>263.10000000000002</v>
      </c>
      <c r="J2166" t="str">
        <f>IF(AND(COUNTIF(Products!A:A,C2166)=1,E2166=VLOOKUP(C2166,Products!A:G,6,FALSE),H2166=VLOOKUP(C2166,Products!A:G,7,FALSE)),"OK","ERROR")</f>
        <v>OK</v>
      </c>
      <c r="K2166" t="str">
        <f t="shared" si="101"/>
        <v>OK</v>
      </c>
    </row>
    <row r="2167" spans="1:11">
      <c r="A2167" s="1" t="s">
        <v>6479</v>
      </c>
      <c r="B2167" s="1" t="s">
        <v>3979</v>
      </c>
      <c r="C2167" s="1" t="s">
        <v>1670</v>
      </c>
      <c r="D2167" s="1">
        <v>1</v>
      </c>
      <c r="E2167" s="1">
        <v>599</v>
      </c>
      <c r="F2167" s="1">
        <v>29.95</v>
      </c>
      <c r="G2167" s="1">
        <f t="shared" si="99"/>
        <v>569.04999999999995</v>
      </c>
      <c r="H2167" s="1">
        <v>426</v>
      </c>
      <c r="I2167" s="1">
        <f t="shared" si="100"/>
        <v>143.04999999999995</v>
      </c>
      <c r="J2167" t="str">
        <f>IF(AND(COUNTIF(Products!A:A,C2167)=1,E2167=VLOOKUP(C2167,Products!A:G,6,FALSE),H2167=VLOOKUP(C2167,Products!A:G,7,FALSE)),"OK","ERROR")</f>
        <v>OK</v>
      </c>
      <c r="K2167" t="str">
        <f t="shared" si="101"/>
        <v>OK</v>
      </c>
    </row>
    <row r="2168" spans="1:11">
      <c r="A2168" s="1" t="s">
        <v>6480</v>
      </c>
      <c r="B2168" s="1" t="s">
        <v>3980</v>
      </c>
      <c r="C2168" s="1" t="s">
        <v>1673</v>
      </c>
      <c r="D2168" s="1">
        <v>1</v>
      </c>
      <c r="E2168" s="1">
        <v>399</v>
      </c>
      <c r="F2168" s="1">
        <v>19.95</v>
      </c>
      <c r="G2168" s="1">
        <f t="shared" si="99"/>
        <v>379.05</v>
      </c>
      <c r="H2168" s="1">
        <v>221</v>
      </c>
      <c r="I2168" s="1">
        <f t="shared" si="100"/>
        <v>158.05000000000001</v>
      </c>
      <c r="J2168" t="str">
        <f>IF(AND(COUNTIF(Products!A:A,C2168)=1,E2168=VLOOKUP(C2168,Products!A:G,6,FALSE),H2168=VLOOKUP(C2168,Products!A:G,7,FALSE)),"OK","ERROR")</f>
        <v>OK</v>
      </c>
      <c r="K2168" t="str">
        <f t="shared" si="101"/>
        <v>OK</v>
      </c>
    </row>
    <row r="2169" spans="1:11">
      <c r="A2169" s="1" t="s">
        <v>6481</v>
      </c>
      <c r="B2169" s="1" t="s">
        <v>3981</v>
      </c>
      <c r="C2169" s="1" t="s">
        <v>1763</v>
      </c>
      <c r="D2169" s="1">
        <v>2</v>
      </c>
      <c r="E2169" s="1">
        <v>999</v>
      </c>
      <c r="F2169" s="1">
        <v>499.5</v>
      </c>
      <c r="G2169" s="1">
        <f t="shared" si="99"/>
        <v>1498.5</v>
      </c>
      <c r="H2169" s="1">
        <v>636</v>
      </c>
      <c r="I2169" s="1">
        <f t="shared" si="100"/>
        <v>226.5</v>
      </c>
      <c r="J2169" t="str">
        <f>IF(AND(COUNTIF(Products!A:A,C2169)=1,E2169=VLOOKUP(C2169,Products!A:G,6,FALSE),H2169=VLOOKUP(C2169,Products!A:G,7,FALSE)),"OK","ERROR")</f>
        <v>OK</v>
      </c>
      <c r="K2169" t="str">
        <f t="shared" si="101"/>
        <v>OK</v>
      </c>
    </row>
    <row r="2170" spans="1:11">
      <c r="A2170" s="1" t="s">
        <v>6482</v>
      </c>
      <c r="B2170" s="1" t="s">
        <v>3982</v>
      </c>
      <c r="C2170" s="1" t="s">
        <v>1782</v>
      </c>
      <c r="D2170" s="1">
        <v>4</v>
      </c>
      <c r="E2170" s="1">
        <v>6999</v>
      </c>
      <c r="F2170" s="1">
        <v>6999</v>
      </c>
      <c r="G2170" s="1">
        <f t="shared" si="99"/>
        <v>20997</v>
      </c>
      <c r="H2170" s="1">
        <v>4782</v>
      </c>
      <c r="I2170" s="1">
        <f t="shared" si="100"/>
        <v>1869</v>
      </c>
      <c r="J2170" t="str">
        <f>IF(AND(COUNTIF(Products!A:A,C2170)=1,E2170=VLOOKUP(C2170,Products!A:G,6,FALSE),H2170=VLOOKUP(C2170,Products!A:G,7,FALSE)),"OK","ERROR")</f>
        <v>OK</v>
      </c>
      <c r="K2170" t="str">
        <f t="shared" si="101"/>
        <v>OK</v>
      </c>
    </row>
    <row r="2171" spans="1:11">
      <c r="A2171" s="1" t="s">
        <v>6483</v>
      </c>
      <c r="B2171" s="1" t="s">
        <v>3983</v>
      </c>
      <c r="C2171" s="1" t="s">
        <v>1790</v>
      </c>
      <c r="D2171" s="1">
        <v>1</v>
      </c>
      <c r="E2171" s="1">
        <v>999</v>
      </c>
      <c r="F2171" s="1">
        <v>49.95</v>
      </c>
      <c r="G2171" s="1">
        <f t="shared" si="99"/>
        <v>949.05</v>
      </c>
      <c r="H2171" s="1">
        <v>629</v>
      </c>
      <c r="I2171" s="1">
        <f t="shared" si="100"/>
        <v>320.04999999999995</v>
      </c>
      <c r="J2171" t="str">
        <f>IF(AND(COUNTIF(Products!A:A,C2171)=1,E2171=VLOOKUP(C2171,Products!A:G,6,FALSE),H2171=VLOOKUP(C2171,Products!A:G,7,FALSE)),"OK","ERROR")</f>
        <v>OK</v>
      </c>
      <c r="K2171" t="str">
        <f t="shared" si="101"/>
        <v>OK</v>
      </c>
    </row>
    <row r="2172" spans="1:11">
      <c r="A2172" s="1" t="s">
        <v>6484</v>
      </c>
      <c r="B2172" s="1" t="s">
        <v>3984</v>
      </c>
      <c r="C2172" s="1" t="s">
        <v>1784</v>
      </c>
      <c r="D2172" s="1">
        <v>4</v>
      </c>
      <c r="E2172" s="1">
        <v>2999</v>
      </c>
      <c r="F2172" s="1">
        <v>599.79999999999995</v>
      </c>
      <c r="G2172" s="1">
        <f t="shared" si="99"/>
        <v>11396.2</v>
      </c>
      <c r="H2172" s="1">
        <v>2377</v>
      </c>
      <c r="I2172" s="1">
        <f t="shared" si="100"/>
        <v>1888.2000000000007</v>
      </c>
      <c r="J2172" t="str">
        <f>IF(AND(COUNTIF(Products!A:A,C2172)=1,E2172=VLOOKUP(C2172,Products!A:G,6,FALSE),H2172=VLOOKUP(C2172,Products!A:G,7,FALSE)),"OK","ERROR")</f>
        <v>OK</v>
      </c>
      <c r="K2172" t="str">
        <f t="shared" si="101"/>
        <v>OK</v>
      </c>
    </row>
    <row r="2173" spans="1:11">
      <c r="A2173" s="1" t="s">
        <v>6485</v>
      </c>
      <c r="B2173" s="1" t="s">
        <v>3985</v>
      </c>
      <c r="C2173" s="1" t="s">
        <v>1761</v>
      </c>
      <c r="D2173" s="1">
        <v>4</v>
      </c>
      <c r="E2173" s="1">
        <v>499</v>
      </c>
      <c r="F2173" s="1">
        <v>299.39999999999998</v>
      </c>
      <c r="G2173" s="1">
        <f t="shared" si="99"/>
        <v>1696.6</v>
      </c>
      <c r="H2173" s="1">
        <v>394</v>
      </c>
      <c r="I2173" s="1">
        <f t="shared" si="100"/>
        <v>120.59999999999991</v>
      </c>
      <c r="J2173" t="str">
        <f>IF(AND(COUNTIF(Products!A:A,C2173)=1,E2173=VLOOKUP(C2173,Products!A:G,6,FALSE),H2173=VLOOKUP(C2173,Products!A:G,7,FALSE)),"OK","ERROR")</f>
        <v>OK</v>
      </c>
      <c r="K2173" t="str">
        <f t="shared" si="101"/>
        <v>OK</v>
      </c>
    </row>
    <row r="2174" spans="1:11">
      <c r="A2174" s="1" t="s">
        <v>6486</v>
      </c>
      <c r="B2174" s="1" t="s">
        <v>3986</v>
      </c>
      <c r="C2174" s="1" t="s">
        <v>1660</v>
      </c>
      <c r="D2174" s="1">
        <v>2</v>
      </c>
      <c r="E2174" s="1">
        <v>799</v>
      </c>
      <c r="F2174" s="1">
        <v>159.80000000000001</v>
      </c>
      <c r="G2174" s="1">
        <f t="shared" si="99"/>
        <v>1438.2</v>
      </c>
      <c r="H2174" s="1">
        <v>547</v>
      </c>
      <c r="I2174" s="1">
        <f t="shared" si="100"/>
        <v>344.20000000000005</v>
      </c>
      <c r="J2174" t="str">
        <f>IF(AND(COUNTIF(Products!A:A,C2174)=1,E2174=VLOOKUP(C2174,Products!A:G,6,FALSE),H2174=VLOOKUP(C2174,Products!A:G,7,FALSE)),"OK","ERROR")</f>
        <v>OK</v>
      </c>
      <c r="K2174" t="str">
        <f t="shared" si="101"/>
        <v>OK</v>
      </c>
    </row>
    <row r="2175" spans="1:11">
      <c r="A2175" s="1" t="s">
        <v>6487</v>
      </c>
      <c r="B2175" s="1" t="s">
        <v>3987</v>
      </c>
      <c r="C2175" s="1" t="s">
        <v>1709</v>
      </c>
      <c r="D2175" s="1">
        <v>4</v>
      </c>
      <c r="E2175" s="1">
        <v>799</v>
      </c>
      <c r="F2175" s="1">
        <v>0</v>
      </c>
      <c r="G2175" s="1">
        <f t="shared" si="99"/>
        <v>3196</v>
      </c>
      <c r="H2175" s="1">
        <v>566</v>
      </c>
      <c r="I2175" s="1">
        <f t="shared" si="100"/>
        <v>932</v>
      </c>
      <c r="J2175" t="str">
        <f>IF(AND(COUNTIF(Products!A:A,C2175)=1,E2175=VLOOKUP(C2175,Products!A:G,6,FALSE),H2175=VLOOKUP(C2175,Products!A:G,7,FALSE)),"OK","ERROR")</f>
        <v>OK</v>
      </c>
      <c r="K2175" t="str">
        <f t="shared" si="101"/>
        <v>OK</v>
      </c>
    </row>
    <row r="2176" spans="1:11">
      <c r="A2176" s="1" t="s">
        <v>6488</v>
      </c>
      <c r="B2176" s="1" t="s">
        <v>3988</v>
      </c>
      <c r="C2176" s="1" t="s">
        <v>1725</v>
      </c>
      <c r="D2176" s="1">
        <v>4</v>
      </c>
      <c r="E2176" s="1">
        <v>2499</v>
      </c>
      <c r="F2176" s="1">
        <v>1499.4</v>
      </c>
      <c r="G2176" s="1">
        <f t="shared" si="99"/>
        <v>8496.6</v>
      </c>
      <c r="H2176" s="1">
        <v>1833</v>
      </c>
      <c r="I2176" s="1">
        <f t="shared" si="100"/>
        <v>1164.6000000000004</v>
      </c>
      <c r="J2176" t="str">
        <f>IF(AND(COUNTIF(Products!A:A,C2176)=1,E2176=VLOOKUP(C2176,Products!A:G,6,FALSE),H2176=VLOOKUP(C2176,Products!A:G,7,FALSE)),"OK","ERROR")</f>
        <v>OK</v>
      </c>
      <c r="K2176" t="str">
        <f t="shared" si="101"/>
        <v>OK</v>
      </c>
    </row>
    <row r="2177" spans="1:11">
      <c r="A2177" s="1" t="s">
        <v>6489</v>
      </c>
      <c r="B2177" s="1" t="s">
        <v>3989</v>
      </c>
      <c r="C2177" s="1" t="s">
        <v>1757</v>
      </c>
      <c r="D2177" s="1">
        <v>2</v>
      </c>
      <c r="E2177" s="1">
        <v>999</v>
      </c>
      <c r="F2177" s="1">
        <v>199.8</v>
      </c>
      <c r="G2177" s="1">
        <f t="shared" si="99"/>
        <v>1798.2</v>
      </c>
      <c r="H2177" s="1">
        <v>611</v>
      </c>
      <c r="I2177" s="1">
        <f t="shared" si="100"/>
        <v>576.20000000000005</v>
      </c>
      <c r="J2177" t="str">
        <f>IF(AND(COUNTIF(Products!A:A,C2177)=1,E2177=VLOOKUP(C2177,Products!A:G,6,FALSE),H2177=VLOOKUP(C2177,Products!A:G,7,FALSE)),"OK","ERROR")</f>
        <v>OK</v>
      </c>
      <c r="K2177" t="str">
        <f t="shared" si="101"/>
        <v>OK</v>
      </c>
    </row>
    <row r="2178" spans="1:11">
      <c r="A2178" s="1" t="s">
        <v>6490</v>
      </c>
      <c r="B2178" s="1" t="s">
        <v>3990</v>
      </c>
      <c r="C2178" s="1" t="s">
        <v>1766</v>
      </c>
      <c r="D2178" s="1">
        <v>4</v>
      </c>
      <c r="E2178" s="1">
        <v>2999</v>
      </c>
      <c r="F2178" s="1">
        <v>1199.5999999999999</v>
      </c>
      <c r="G2178" s="1">
        <f t="shared" si="99"/>
        <v>10796.4</v>
      </c>
      <c r="H2178" s="1">
        <v>1870</v>
      </c>
      <c r="I2178" s="1">
        <f t="shared" si="100"/>
        <v>3316.3999999999996</v>
      </c>
      <c r="J2178" t="str">
        <f>IF(AND(COUNTIF(Products!A:A,C2178)=1,E2178=VLOOKUP(C2178,Products!A:G,6,FALSE),H2178=VLOOKUP(C2178,Products!A:G,7,FALSE)),"OK","ERROR")</f>
        <v>OK</v>
      </c>
      <c r="K2178" t="str">
        <f t="shared" si="101"/>
        <v>OK</v>
      </c>
    </row>
    <row r="2179" spans="1:11">
      <c r="A2179" s="1" t="s">
        <v>6491</v>
      </c>
      <c r="B2179" s="1" t="s">
        <v>3991</v>
      </c>
      <c r="C2179" s="1" t="s">
        <v>1737</v>
      </c>
      <c r="D2179" s="1">
        <v>4</v>
      </c>
      <c r="E2179" s="1">
        <v>499</v>
      </c>
      <c r="F2179" s="1">
        <v>0</v>
      </c>
      <c r="G2179" s="1">
        <f t="shared" ref="G2179:G2242" si="102">IFERROR(D2179*E2179-F2179,0)</f>
        <v>1996</v>
      </c>
      <c r="H2179" s="1">
        <v>320</v>
      </c>
      <c r="I2179" s="1">
        <f t="shared" ref="I2179:I2242" si="103">G2179-(D2179*H2179)</f>
        <v>716</v>
      </c>
      <c r="J2179" t="str">
        <f>IF(AND(COUNTIF(Products!A:A,C2179)=1,E2179=VLOOKUP(C2179,Products!A:G,6,FALSE),H2179=VLOOKUP(C2179,Products!A:G,7,FALSE)),"OK","ERROR")</f>
        <v>OK</v>
      </c>
      <c r="K2179" t="str">
        <f t="shared" ref="K2179:K2242" si="104">IF(I2179=G2179-(D2179*H2179),"OK","ERROR")</f>
        <v>OK</v>
      </c>
    </row>
    <row r="2180" spans="1:11">
      <c r="A2180" s="1" t="s">
        <v>6492</v>
      </c>
      <c r="B2180" s="1" t="s">
        <v>3992</v>
      </c>
      <c r="C2180" s="1" t="s">
        <v>1758</v>
      </c>
      <c r="D2180" s="1">
        <v>1</v>
      </c>
      <c r="E2180" s="1">
        <v>2499</v>
      </c>
      <c r="F2180" s="1">
        <v>124.95</v>
      </c>
      <c r="G2180" s="1">
        <f t="shared" si="102"/>
        <v>2374.0500000000002</v>
      </c>
      <c r="H2180" s="1">
        <v>1632</v>
      </c>
      <c r="I2180" s="1">
        <f t="shared" si="103"/>
        <v>742.05000000000018</v>
      </c>
      <c r="J2180" t="str">
        <f>IF(AND(COUNTIF(Products!A:A,C2180)=1,E2180=VLOOKUP(C2180,Products!A:G,6,FALSE),H2180=VLOOKUP(C2180,Products!A:G,7,FALSE)),"OK","ERROR")</f>
        <v>OK</v>
      </c>
      <c r="K2180" t="str">
        <f t="shared" si="104"/>
        <v>OK</v>
      </c>
    </row>
    <row r="2181" spans="1:11">
      <c r="A2181" s="1" t="s">
        <v>6493</v>
      </c>
      <c r="B2181" s="1" t="s">
        <v>3993</v>
      </c>
      <c r="C2181" s="1" t="s">
        <v>1696</v>
      </c>
      <c r="D2181" s="1">
        <v>1</v>
      </c>
      <c r="E2181" s="1">
        <v>799</v>
      </c>
      <c r="F2181" s="1">
        <v>119.85</v>
      </c>
      <c r="G2181" s="1">
        <f t="shared" si="102"/>
        <v>679.15</v>
      </c>
      <c r="H2181" s="1">
        <v>613</v>
      </c>
      <c r="I2181" s="1">
        <f t="shared" si="103"/>
        <v>66.149999999999977</v>
      </c>
      <c r="J2181" t="str">
        <f>IF(AND(COUNTIF(Products!A:A,C2181)=1,E2181=VLOOKUP(C2181,Products!A:G,6,FALSE),H2181=VLOOKUP(C2181,Products!A:G,7,FALSE)),"OK","ERROR")</f>
        <v>OK</v>
      </c>
      <c r="K2181" t="str">
        <f t="shared" si="104"/>
        <v>OK</v>
      </c>
    </row>
    <row r="2182" spans="1:11">
      <c r="A2182" s="1" t="s">
        <v>6494</v>
      </c>
      <c r="B2182" s="1" t="s">
        <v>3994</v>
      </c>
      <c r="C2182" s="1" t="s">
        <v>1761</v>
      </c>
      <c r="D2182" s="1">
        <v>1</v>
      </c>
      <c r="E2182" s="1">
        <v>499</v>
      </c>
      <c r="F2182" s="1">
        <v>24.95</v>
      </c>
      <c r="G2182" s="1">
        <f t="shared" si="102"/>
        <v>474.05</v>
      </c>
      <c r="H2182" s="1">
        <v>394</v>
      </c>
      <c r="I2182" s="1">
        <f t="shared" si="103"/>
        <v>80.050000000000011</v>
      </c>
      <c r="J2182" t="str">
        <f>IF(AND(COUNTIF(Products!A:A,C2182)=1,E2182=VLOOKUP(C2182,Products!A:G,6,FALSE),H2182=VLOOKUP(C2182,Products!A:G,7,FALSE)),"OK","ERROR")</f>
        <v>OK</v>
      </c>
      <c r="K2182" t="str">
        <f t="shared" si="104"/>
        <v>OK</v>
      </c>
    </row>
    <row r="2183" spans="1:11">
      <c r="A2183" s="1" t="s">
        <v>6495</v>
      </c>
      <c r="B2183" s="1" t="s">
        <v>3995</v>
      </c>
      <c r="C2183" s="1" t="s">
        <v>1693</v>
      </c>
      <c r="D2183" s="1">
        <v>4</v>
      </c>
      <c r="E2183" s="1">
        <v>499</v>
      </c>
      <c r="F2183" s="1">
        <v>0</v>
      </c>
      <c r="G2183" s="1">
        <f t="shared" si="102"/>
        <v>1996</v>
      </c>
      <c r="H2183" s="1">
        <v>391</v>
      </c>
      <c r="I2183" s="1">
        <f t="shared" si="103"/>
        <v>432</v>
      </c>
      <c r="J2183" t="str">
        <f>IF(AND(COUNTIF(Products!A:A,C2183)=1,E2183=VLOOKUP(C2183,Products!A:G,6,FALSE),H2183=VLOOKUP(C2183,Products!A:G,7,FALSE)),"OK","ERROR")</f>
        <v>OK</v>
      </c>
      <c r="K2183" t="str">
        <f t="shared" si="104"/>
        <v>OK</v>
      </c>
    </row>
    <row r="2184" spans="1:11">
      <c r="A2184" s="1" t="s">
        <v>6496</v>
      </c>
      <c r="B2184" s="1" t="s">
        <v>3996</v>
      </c>
      <c r="C2184" s="1" t="s">
        <v>1678</v>
      </c>
      <c r="D2184" s="1">
        <v>1</v>
      </c>
      <c r="E2184" s="1">
        <v>4999</v>
      </c>
      <c r="F2184" s="1">
        <v>0</v>
      </c>
      <c r="G2184" s="1">
        <f t="shared" si="102"/>
        <v>4999</v>
      </c>
      <c r="H2184" s="1">
        <v>2853</v>
      </c>
      <c r="I2184" s="1">
        <f t="shared" si="103"/>
        <v>2146</v>
      </c>
      <c r="J2184" t="str">
        <f>IF(AND(COUNTIF(Products!A:A,C2184)=1,E2184=VLOOKUP(C2184,Products!A:G,6,FALSE),H2184=VLOOKUP(C2184,Products!A:G,7,FALSE)),"OK","ERROR")</f>
        <v>OK</v>
      </c>
      <c r="K2184" t="str">
        <f t="shared" si="104"/>
        <v>OK</v>
      </c>
    </row>
    <row r="2185" spans="1:11">
      <c r="A2185" s="1" t="s">
        <v>6497</v>
      </c>
      <c r="B2185" s="1" t="s">
        <v>3997</v>
      </c>
      <c r="C2185" s="1" t="s">
        <v>1795</v>
      </c>
      <c r="D2185" s="1">
        <v>1</v>
      </c>
      <c r="E2185" s="1">
        <v>499</v>
      </c>
      <c r="F2185" s="1">
        <v>24.95</v>
      </c>
      <c r="G2185" s="1">
        <f t="shared" si="102"/>
        <v>474.05</v>
      </c>
      <c r="H2185" s="1">
        <v>324</v>
      </c>
      <c r="I2185" s="1">
        <f t="shared" si="103"/>
        <v>150.05000000000001</v>
      </c>
      <c r="J2185" t="str">
        <f>IF(AND(COUNTIF(Products!A:A,C2185)=1,E2185=VLOOKUP(C2185,Products!A:G,6,FALSE),H2185=VLOOKUP(C2185,Products!A:G,7,FALSE)),"OK","ERROR")</f>
        <v>OK</v>
      </c>
      <c r="K2185" t="str">
        <f t="shared" si="104"/>
        <v>OK</v>
      </c>
    </row>
    <row r="2186" spans="1:11">
      <c r="A2186" s="1" t="s">
        <v>6498</v>
      </c>
      <c r="B2186" s="1" t="s">
        <v>3998</v>
      </c>
      <c r="C2186" s="1" t="s">
        <v>1754</v>
      </c>
      <c r="D2186" s="1">
        <v>2</v>
      </c>
      <c r="E2186" s="1">
        <v>399</v>
      </c>
      <c r="F2186" s="1">
        <v>39.9</v>
      </c>
      <c r="G2186" s="1">
        <f t="shared" si="102"/>
        <v>758.1</v>
      </c>
      <c r="H2186" s="1">
        <v>252</v>
      </c>
      <c r="I2186" s="1">
        <f t="shared" si="103"/>
        <v>254.10000000000002</v>
      </c>
      <c r="J2186" t="str">
        <f>IF(AND(COUNTIF(Products!A:A,C2186)=1,E2186=VLOOKUP(C2186,Products!A:G,6,FALSE),H2186=VLOOKUP(C2186,Products!A:G,7,FALSE)),"OK","ERROR")</f>
        <v>OK</v>
      </c>
      <c r="K2186" t="str">
        <f t="shared" si="104"/>
        <v>OK</v>
      </c>
    </row>
    <row r="2187" spans="1:11">
      <c r="A2187" s="1" t="s">
        <v>6499</v>
      </c>
      <c r="B2187" s="1" t="s">
        <v>3999</v>
      </c>
      <c r="C2187" s="1" t="s">
        <v>1764</v>
      </c>
      <c r="D2187" s="1">
        <v>1</v>
      </c>
      <c r="E2187" s="1">
        <v>499</v>
      </c>
      <c r="F2187" s="1">
        <v>99.8</v>
      </c>
      <c r="G2187" s="1">
        <f t="shared" si="102"/>
        <v>399.2</v>
      </c>
      <c r="H2187" s="1">
        <v>334</v>
      </c>
      <c r="I2187" s="1">
        <f t="shared" si="103"/>
        <v>65.199999999999989</v>
      </c>
      <c r="J2187" t="str">
        <f>IF(AND(COUNTIF(Products!A:A,C2187)=1,E2187=VLOOKUP(C2187,Products!A:G,6,FALSE),H2187=VLOOKUP(C2187,Products!A:G,7,FALSE)),"OK","ERROR")</f>
        <v>OK</v>
      </c>
      <c r="K2187" t="str">
        <f t="shared" si="104"/>
        <v>OK</v>
      </c>
    </row>
    <row r="2188" spans="1:11">
      <c r="A2188" s="1" t="s">
        <v>6500</v>
      </c>
      <c r="B2188" s="1" t="s">
        <v>4000</v>
      </c>
      <c r="C2188" s="1" t="s">
        <v>1666</v>
      </c>
      <c r="D2188" s="1">
        <v>3</v>
      </c>
      <c r="E2188" s="1">
        <v>399</v>
      </c>
      <c r="F2188" s="1">
        <v>59.85</v>
      </c>
      <c r="G2188" s="1">
        <f t="shared" si="102"/>
        <v>1137.1500000000001</v>
      </c>
      <c r="H2188" s="1">
        <v>307</v>
      </c>
      <c r="I2188" s="1">
        <f t="shared" si="103"/>
        <v>216.15000000000009</v>
      </c>
      <c r="J2188" t="str">
        <f>IF(AND(COUNTIF(Products!A:A,C2188)=1,E2188=VLOOKUP(C2188,Products!A:G,6,FALSE),H2188=VLOOKUP(C2188,Products!A:G,7,FALSE)),"OK","ERROR")</f>
        <v>OK</v>
      </c>
      <c r="K2188" t="str">
        <f t="shared" si="104"/>
        <v>OK</v>
      </c>
    </row>
    <row r="2189" spans="1:11">
      <c r="A2189" s="1" t="s">
        <v>6501</v>
      </c>
      <c r="B2189" s="1" t="s">
        <v>4001</v>
      </c>
      <c r="C2189" s="1" t="s">
        <v>1772</v>
      </c>
      <c r="D2189" s="1">
        <v>1</v>
      </c>
      <c r="E2189" s="1">
        <v>1999</v>
      </c>
      <c r="F2189" s="1">
        <v>399.8</v>
      </c>
      <c r="G2189" s="1">
        <f t="shared" si="102"/>
        <v>1599.2</v>
      </c>
      <c r="H2189" s="1">
        <v>1506</v>
      </c>
      <c r="I2189" s="1">
        <f t="shared" si="103"/>
        <v>93.200000000000045</v>
      </c>
      <c r="J2189" t="str">
        <f>IF(AND(COUNTIF(Products!A:A,C2189)=1,E2189=VLOOKUP(C2189,Products!A:G,6,FALSE),H2189=VLOOKUP(C2189,Products!A:G,7,FALSE)),"OK","ERROR")</f>
        <v>OK</v>
      </c>
      <c r="K2189" t="str">
        <f t="shared" si="104"/>
        <v>OK</v>
      </c>
    </row>
    <row r="2190" spans="1:11">
      <c r="A2190" s="1" t="s">
        <v>6502</v>
      </c>
      <c r="B2190" s="1" t="s">
        <v>4002</v>
      </c>
      <c r="C2190" s="1" t="s">
        <v>1757</v>
      </c>
      <c r="D2190" s="1">
        <v>1</v>
      </c>
      <c r="E2190" s="1">
        <v>999</v>
      </c>
      <c r="F2190" s="1">
        <v>99.9</v>
      </c>
      <c r="G2190" s="1">
        <f t="shared" si="102"/>
        <v>899.1</v>
      </c>
      <c r="H2190" s="1">
        <v>611</v>
      </c>
      <c r="I2190" s="1">
        <f t="shared" si="103"/>
        <v>288.10000000000002</v>
      </c>
      <c r="J2190" t="str">
        <f>IF(AND(COUNTIF(Products!A:A,C2190)=1,E2190=VLOOKUP(C2190,Products!A:G,6,FALSE),H2190=VLOOKUP(C2190,Products!A:G,7,FALSE)),"OK","ERROR")</f>
        <v>OK</v>
      </c>
      <c r="K2190" t="str">
        <f t="shared" si="104"/>
        <v>OK</v>
      </c>
    </row>
    <row r="2191" spans="1:11">
      <c r="A2191" s="1" t="s">
        <v>6503</v>
      </c>
      <c r="B2191" s="1" t="s">
        <v>4003</v>
      </c>
      <c r="C2191" s="1" t="s">
        <v>1666</v>
      </c>
      <c r="D2191" s="1">
        <v>1</v>
      </c>
      <c r="E2191" s="1">
        <v>399</v>
      </c>
      <c r="F2191" s="1">
        <v>0</v>
      </c>
      <c r="G2191" s="1">
        <f t="shared" si="102"/>
        <v>399</v>
      </c>
      <c r="H2191" s="1">
        <v>307</v>
      </c>
      <c r="I2191" s="1">
        <f t="shared" si="103"/>
        <v>92</v>
      </c>
      <c r="J2191" t="str">
        <f>IF(AND(COUNTIF(Products!A:A,C2191)=1,E2191=VLOOKUP(C2191,Products!A:G,6,FALSE),H2191=VLOOKUP(C2191,Products!A:G,7,FALSE)),"OK","ERROR")</f>
        <v>OK</v>
      </c>
      <c r="K2191" t="str">
        <f t="shared" si="104"/>
        <v>OK</v>
      </c>
    </row>
    <row r="2192" spans="1:11">
      <c r="A2192" s="1" t="s">
        <v>6504</v>
      </c>
      <c r="B2192" s="1" t="s">
        <v>4004</v>
      </c>
      <c r="C2192" s="1" t="s">
        <v>1676</v>
      </c>
      <c r="D2192" s="1">
        <v>3</v>
      </c>
      <c r="E2192" s="1">
        <v>299</v>
      </c>
      <c r="F2192" s="1">
        <v>44.85</v>
      </c>
      <c r="G2192" s="1">
        <f t="shared" si="102"/>
        <v>852.15</v>
      </c>
      <c r="H2192" s="1">
        <v>197</v>
      </c>
      <c r="I2192" s="1">
        <f t="shared" si="103"/>
        <v>261.14999999999998</v>
      </c>
      <c r="J2192" t="str">
        <f>IF(AND(COUNTIF(Products!A:A,C2192)=1,E2192=VLOOKUP(C2192,Products!A:G,6,FALSE),H2192=VLOOKUP(C2192,Products!A:G,7,FALSE)),"OK","ERROR")</f>
        <v>OK</v>
      </c>
      <c r="K2192" t="str">
        <f t="shared" si="104"/>
        <v>OK</v>
      </c>
    </row>
    <row r="2193" spans="1:11">
      <c r="A2193" s="1" t="s">
        <v>6505</v>
      </c>
      <c r="B2193" s="1" t="s">
        <v>4005</v>
      </c>
      <c r="C2193" s="1" t="s">
        <v>1793</v>
      </c>
      <c r="D2193" s="1">
        <v>2</v>
      </c>
      <c r="E2193" s="1">
        <v>299</v>
      </c>
      <c r="F2193" s="1">
        <v>59.8</v>
      </c>
      <c r="G2193" s="1">
        <f t="shared" si="102"/>
        <v>538.20000000000005</v>
      </c>
      <c r="H2193" s="1">
        <v>221</v>
      </c>
      <c r="I2193" s="1">
        <f t="shared" si="103"/>
        <v>96.200000000000045</v>
      </c>
      <c r="J2193" t="str">
        <f>IF(AND(COUNTIF(Products!A:A,C2193)=1,E2193=VLOOKUP(C2193,Products!A:G,6,FALSE),H2193=VLOOKUP(C2193,Products!A:G,7,FALSE)),"OK","ERROR")</f>
        <v>OK</v>
      </c>
      <c r="K2193" t="str">
        <f t="shared" si="104"/>
        <v>OK</v>
      </c>
    </row>
    <row r="2194" spans="1:11">
      <c r="A2194" s="1" t="s">
        <v>6506</v>
      </c>
      <c r="B2194" s="1" t="s">
        <v>4006</v>
      </c>
      <c r="C2194" s="1" t="s">
        <v>1702</v>
      </c>
      <c r="D2194" s="1">
        <v>4</v>
      </c>
      <c r="E2194" s="1">
        <v>4999</v>
      </c>
      <c r="F2194" s="1">
        <v>999.8</v>
      </c>
      <c r="G2194" s="1">
        <f t="shared" si="102"/>
        <v>18996.2</v>
      </c>
      <c r="H2194" s="1">
        <v>3572</v>
      </c>
      <c r="I2194" s="1">
        <f t="shared" si="103"/>
        <v>4708.2000000000007</v>
      </c>
      <c r="J2194" t="str">
        <f>IF(AND(COUNTIF(Products!A:A,C2194)=1,E2194=VLOOKUP(C2194,Products!A:G,6,FALSE),H2194=VLOOKUP(C2194,Products!A:G,7,FALSE)),"OK","ERROR")</f>
        <v>OK</v>
      </c>
      <c r="K2194" t="str">
        <f t="shared" si="104"/>
        <v>OK</v>
      </c>
    </row>
    <row r="2195" spans="1:11">
      <c r="A2195" s="1" t="s">
        <v>6507</v>
      </c>
      <c r="B2195" s="1" t="s">
        <v>4007</v>
      </c>
      <c r="C2195" s="1" t="s">
        <v>1726</v>
      </c>
      <c r="D2195" s="1">
        <v>3</v>
      </c>
      <c r="E2195" s="1">
        <v>599</v>
      </c>
      <c r="F2195" s="1">
        <v>0</v>
      </c>
      <c r="G2195" s="1">
        <f t="shared" si="102"/>
        <v>1797</v>
      </c>
      <c r="H2195" s="1">
        <v>358</v>
      </c>
      <c r="I2195" s="1">
        <f t="shared" si="103"/>
        <v>723</v>
      </c>
      <c r="J2195" t="str">
        <f>IF(AND(COUNTIF(Products!A:A,C2195)=1,E2195=VLOOKUP(C2195,Products!A:G,6,FALSE),H2195=VLOOKUP(C2195,Products!A:G,7,FALSE)),"OK","ERROR")</f>
        <v>OK</v>
      </c>
      <c r="K2195" t="str">
        <f t="shared" si="104"/>
        <v>OK</v>
      </c>
    </row>
    <row r="2196" spans="1:11">
      <c r="A2196" s="1" t="s">
        <v>6508</v>
      </c>
      <c r="B2196" s="1" t="s">
        <v>4008</v>
      </c>
      <c r="C2196" s="1" t="s">
        <v>1748</v>
      </c>
      <c r="D2196" s="1">
        <v>2</v>
      </c>
      <c r="E2196" s="1">
        <v>299</v>
      </c>
      <c r="F2196" s="1">
        <v>29.9</v>
      </c>
      <c r="G2196" s="1">
        <f t="shared" si="102"/>
        <v>568.1</v>
      </c>
      <c r="H2196" s="1">
        <v>170</v>
      </c>
      <c r="I2196" s="1">
        <f t="shared" si="103"/>
        <v>228.10000000000002</v>
      </c>
      <c r="J2196" t="str">
        <f>IF(AND(COUNTIF(Products!A:A,C2196)=1,E2196=VLOOKUP(C2196,Products!A:G,6,FALSE),H2196=VLOOKUP(C2196,Products!A:G,7,FALSE)),"OK","ERROR")</f>
        <v>OK</v>
      </c>
      <c r="K2196" t="str">
        <f t="shared" si="104"/>
        <v>OK</v>
      </c>
    </row>
    <row r="2197" spans="1:11">
      <c r="A2197" s="1" t="s">
        <v>6509</v>
      </c>
      <c r="B2197" s="1" t="s">
        <v>4009</v>
      </c>
      <c r="C2197" s="1" t="s">
        <v>1685</v>
      </c>
      <c r="D2197" s="1">
        <v>2</v>
      </c>
      <c r="E2197" s="1">
        <v>2499</v>
      </c>
      <c r="F2197" s="1">
        <v>0</v>
      </c>
      <c r="G2197" s="1">
        <f t="shared" si="102"/>
        <v>4998</v>
      </c>
      <c r="H2197" s="1">
        <v>1599</v>
      </c>
      <c r="I2197" s="1">
        <f t="shared" si="103"/>
        <v>1800</v>
      </c>
      <c r="J2197" t="str">
        <f>IF(AND(COUNTIF(Products!A:A,C2197)=1,E2197=VLOOKUP(C2197,Products!A:G,6,FALSE),H2197=VLOOKUP(C2197,Products!A:G,7,FALSE)),"OK","ERROR")</f>
        <v>OK</v>
      </c>
      <c r="K2197" t="str">
        <f t="shared" si="104"/>
        <v>OK</v>
      </c>
    </row>
    <row r="2198" spans="1:11">
      <c r="A2198" s="1" t="s">
        <v>6510</v>
      </c>
      <c r="B2198" s="1" t="s">
        <v>4010</v>
      </c>
      <c r="C2198" s="1" t="s">
        <v>1702</v>
      </c>
      <c r="D2198" s="1">
        <v>1</v>
      </c>
      <c r="E2198" s="1">
        <v>4999</v>
      </c>
      <c r="F2198" s="1">
        <v>0</v>
      </c>
      <c r="G2198" s="1">
        <f t="shared" si="102"/>
        <v>4999</v>
      </c>
      <c r="H2198" s="1">
        <v>3572</v>
      </c>
      <c r="I2198" s="1">
        <f t="shared" si="103"/>
        <v>1427</v>
      </c>
      <c r="J2198" t="str">
        <f>IF(AND(COUNTIF(Products!A:A,C2198)=1,E2198=VLOOKUP(C2198,Products!A:G,6,FALSE),H2198=VLOOKUP(C2198,Products!A:G,7,FALSE)),"OK","ERROR")</f>
        <v>OK</v>
      </c>
      <c r="K2198" t="str">
        <f t="shared" si="104"/>
        <v>OK</v>
      </c>
    </row>
    <row r="2199" spans="1:11">
      <c r="A2199" s="1" t="s">
        <v>6511</v>
      </c>
      <c r="B2199" s="1" t="s">
        <v>4011</v>
      </c>
      <c r="C2199" s="1" t="s">
        <v>1792</v>
      </c>
      <c r="D2199" s="1">
        <v>1</v>
      </c>
      <c r="E2199" s="1">
        <v>399</v>
      </c>
      <c r="F2199" s="1">
        <v>79.8</v>
      </c>
      <c r="G2199" s="1">
        <f t="shared" si="102"/>
        <v>319.2</v>
      </c>
      <c r="H2199" s="1">
        <v>244</v>
      </c>
      <c r="I2199" s="1">
        <f t="shared" si="103"/>
        <v>75.199999999999989</v>
      </c>
      <c r="J2199" t="str">
        <f>IF(AND(COUNTIF(Products!A:A,C2199)=1,E2199=VLOOKUP(C2199,Products!A:G,6,FALSE),H2199=VLOOKUP(C2199,Products!A:G,7,FALSE)),"OK","ERROR")</f>
        <v>OK</v>
      </c>
      <c r="K2199" t="str">
        <f t="shared" si="104"/>
        <v>OK</v>
      </c>
    </row>
    <row r="2200" spans="1:11">
      <c r="A2200" s="1" t="s">
        <v>6512</v>
      </c>
      <c r="B2200" s="1" t="s">
        <v>4012</v>
      </c>
      <c r="C2200" s="1" t="s">
        <v>1726</v>
      </c>
      <c r="D2200" s="1">
        <v>3</v>
      </c>
      <c r="E2200" s="1">
        <v>599</v>
      </c>
      <c r="F2200" s="1">
        <v>269.55</v>
      </c>
      <c r="G2200" s="1">
        <f t="shared" si="102"/>
        <v>1527.45</v>
      </c>
      <c r="H2200" s="1">
        <v>358</v>
      </c>
      <c r="I2200" s="1">
        <f t="shared" si="103"/>
        <v>453.45000000000005</v>
      </c>
      <c r="J2200" t="str">
        <f>IF(AND(COUNTIF(Products!A:A,C2200)=1,E2200=VLOOKUP(C2200,Products!A:G,6,FALSE),H2200=VLOOKUP(C2200,Products!A:G,7,FALSE)),"OK","ERROR")</f>
        <v>OK</v>
      </c>
      <c r="K2200" t="str">
        <f t="shared" si="104"/>
        <v>OK</v>
      </c>
    </row>
    <row r="2201" spans="1:11">
      <c r="A2201" s="1" t="s">
        <v>6513</v>
      </c>
      <c r="B2201" s="1" t="s">
        <v>4013</v>
      </c>
      <c r="C2201" s="1" t="s">
        <v>1731</v>
      </c>
      <c r="D2201" s="1">
        <v>1</v>
      </c>
      <c r="E2201" s="1">
        <v>1999</v>
      </c>
      <c r="F2201" s="1">
        <v>0</v>
      </c>
      <c r="G2201" s="1">
        <f t="shared" si="102"/>
        <v>1999</v>
      </c>
      <c r="H2201" s="1">
        <v>1547</v>
      </c>
      <c r="I2201" s="1">
        <f t="shared" si="103"/>
        <v>452</v>
      </c>
      <c r="J2201" t="str">
        <f>IF(AND(COUNTIF(Products!A:A,C2201)=1,E2201=VLOOKUP(C2201,Products!A:G,6,FALSE),H2201=VLOOKUP(C2201,Products!A:G,7,FALSE)),"OK","ERROR")</f>
        <v>OK</v>
      </c>
      <c r="K2201" t="str">
        <f t="shared" si="104"/>
        <v>OK</v>
      </c>
    </row>
    <row r="2202" spans="1:11">
      <c r="A2202" s="1" t="s">
        <v>6514</v>
      </c>
      <c r="B2202" s="1" t="s">
        <v>4014</v>
      </c>
      <c r="C2202" s="1" t="s">
        <v>1746</v>
      </c>
      <c r="D2202" s="1">
        <v>1</v>
      </c>
      <c r="E2202" s="1">
        <v>1999</v>
      </c>
      <c r="F2202" s="1">
        <v>299.85000000000002</v>
      </c>
      <c r="G2202" s="1">
        <f t="shared" si="102"/>
        <v>1699.15</v>
      </c>
      <c r="H2202" s="1">
        <v>1414</v>
      </c>
      <c r="I2202" s="1">
        <f t="shared" si="103"/>
        <v>285.15000000000009</v>
      </c>
      <c r="J2202" t="str">
        <f>IF(AND(COUNTIF(Products!A:A,C2202)=1,E2202=VLOOKUP(C2202,Products!A:G,6,FALSE),H2202=VLOOKUP(C2202,Products!A:G,7,FALSE)),"OK","ERROR")</f>
        <v>OK</v>
      </c>
      <c r="K2202" t="str">
        <f t="shared" si="104"/>
        <v>OK</v>
      </c>
    </row>
    <row r="2203" spans="1:11">
      <c r="A2203" s="1" t="s">
        <v>6515</v>
      </c>
      <c r="B2203" s="1" t="s">
        <v>4015</v>
      </c>
      <c r="C2203" s="1" t="s">
        <v>1709</v>
      </c>
      <c r="D2203" s="1">
        <v>2</v>
      </c>
      <c r="E2203" s="1">
        <v>799</v>
      </c>
      <c r="F2203" s="1">
        <v>79.900000000000006</v>
      </c>
      <c r="G2203" s="1">
        <f t="shared" si="102"/>
        <v>1518.1</v>
      </c>
      <c r="H2203" s="1">
        <v>566</v>
      </c>
      <c r="I2203" s="1">
        <f t="shared" si="103"/>
        <v>386.09999999999991</v>
      </c>
      <c r="J2203" t="str">
        <f>IF(AND(COUNTIF(Products!A:A,C2203)=1,E2203=VLOOKUP(C2203,Products!A:G,6,FALSE),H2203=VLOOKUP(C2203,Products!A:G,7,FALSE)),"OK","ERROR")</f>
        <v>OK</v>
      </c>
      <c r="K2203" t="str">
        <f t="shared" si="104"/>
        <v>OK</v>
      </c>
    </row>
    <row r="2204" spans="1:11">
      <c r="A2204" s="1" t="s">
        <v>6516</v>
      </c>
      <c r="B2204" s="1" t="s">
        <v>4016</v>
      </c>
      <c r="C2204" s="1" t="s">
        <v>1695</v>
      </c>
      <c r="D2204" s="1">
        <v>2</v>
      </c>
      <c r="E2204" s="1">
        <v>1999</v>
      </c>
      <c r="F2204" s="1">
        <v>0</v>
      </c>
      <c r="G2204" s="1">
        <f t="shared" si="102"/>
        <v>3998</v>
      </c>
      <c r="H2204" s="1">
        <v>1597</v>
      </c>
      <c r="I2204" s="1">
        <f t="shared" si="103"/>
        <v>804</v>
      </c>
      <c r="J2204" t="str">
        <f>IF(AND(COUNTIF(Products!A:A,C2204)=1,E2204=VLOOKUP(C2204,Products!A:G,6,FALSE),H2204=VLOOKUP(C2204,Products!A:G,7,FALSE)),"OK","ERROR")</f>
        <v>OK</v>
      </c>
      <c r="K2204" t="str">
        <f t="shared" si="104"/>
        <v>OK</v>
      </c>
    </row>
    <row r="2205" spans="1:11">
      <c r="A2205" s="1" t="s">
        <v>6517</v>
      </c>
      <c r="B2205" s="1" t="s">
        <v>4017</v>
      </c>
      <c r="C2205" s="1" t="s">
        <v>1695</v>
      </c>
      <c r="D2205" s="1">
        <v>1</v>
      </c>
      <c r="E2205" s="1">
        <v>1999</v>
      </c>
      <c r="F2205" s="1">
        <v>299.85000000000002</v>
      </c>
      <c r="G2205" s="1">
        <f t="shared" si="102"/>
        <v>1699.15</v>
      </c>
      <c r="H2205" s="1">
        <v>1597</v>
      </c>
      <c r="I2205" s="1">
        <f t="shared" si="103"/>
        <v>102.15000000000009</v>
      </c>
      <c r="J2205" t="str">
        <f>IF(AND(COUNTIF(Products!A:A,C2205)=1,E2205=VLOOKUP(C2205,Products!A:G,6,FALSE),H2205=VLOOKUP(C2205,Products!A:G,7,FALSE)),"OK","ERROR")</f>
        <v>OK</v>
      </c>
      <c r="K2205" t="str">
        <f t="shared" si="104"/>
        <v>OK</v>
      </c>
    </row>
    <row r="2206" spans="1:11">
      <c r="A2206" s="1" t="s">
        <v>6518</v>
      </c>
      <c r="B2206" s="1" t="s">
        <v>4018</v>
      </c>
      <c r="C2206" s="1" t="s">
        <v>1716</v>
      </c>
      <c r="D2206" s="1">
        <v>2</v>
      </c>
      <c r="E2206" s="1">
        <v>2999</v>
      </c>
      <c r="F2206" s="1">
        <v>1499.5</v>
      </c>
      <c r="G2206" s="1">
        <f t="shared" si="102"/>
        <v>4498.5</v>
      </c>
      <c r="H2206" s="1">
        <v>2406</v>
      </c>
      <c r="I2206" s="1">
        <f t="shared" si="103"/>
        <v>-313.5</v>
      </c>
      <c r="J2206" t="str">
        <f>IF(AND(COUNTIF(Products!A:A,C2206)=1,E2206=VLOOKUP(C2206,Products!A:G,6,FALSE),H2206=VLOOKUP(C2206,Products!A:G,7,FALSE)),"OK","ERROR")</f>
        <v>OK</v>
      </c>
      <c r="K2206" t="str">
        <f t="shared" si="104"/>
        <v>OK</v>
      </c>
    </row>
    <row r="2207" spans="1:11">
      <c r="A2207" s="1" t="s">
        <v>6519</v>
      </c>
      <c r="B2207" s="1" t="s">
        <v>4019</v>
      </c>
      <c r="C2207" s="1" t="s">
        <v>1753</v>
      </c>
      <c r="D2207" s="1">
        <v>2</v>
      </c>
      <c r="E2207" s="1">
        <v>799</v>
      </c>
      <c r="F2207" s="1">
        <v>319.60000000000002</v>
      </c>
      <c r="G2207" s="1">
        <f t="shared" si="102"/>
        <v>1278.4000000000001</v>
      </c>
      <c r="H2207" s="1">
        <v>445</v>
      </c>
      <c r="I2207" s="1">
        <f t="shared" si="103"/>
        <v>388.40000000000009</v>
      </c>
      <c r="J2207" t="str">
        <f>IF(AND(COUNTIF(Products!A:A,C2207)=1,E2207=VLOOKUP(C2207,Products!A:G,6,FALSE),H2207=VLOOKUP(C2207,Products!A:G,7,FALSE)),"OK","ERROR")</f>
        <v>OK</v>
      </c>
      <c r="K2207" t="str">
        <f t="shared" si="104"/>
        <v>OK</v>
      </c>
    </row>
    <row r="2208" spans="1:11">
      <c r="A2208" s="1" t="s">
        <v>6520</v>
      </c>
      <c r="B2208" s="1" t="s">
        <v>4020</v>
      </c>
      <c r="C2208" s="1" t="s">
        <v>1695</v>
      </c>
      <c r="D2208" s="1">
        <v>1</v>
      </c>
      <c r="E2208" s="1">
        <v>1999</v>
      </c>
      <c r="F2208" s="1">
        <v>0</v>
      </c>
      <c r="G2208" s="1">
        <f t="shared" si="102"/>
        <v>1999</v>
      </c>
      <c r="H2208" s="1">
        <v>1597</v>
      </c>
      <c r="I2208" s="1">
        <f t="shared" si="103"/>
        <v>402</v>
      </c>
      <c r="J2208" t="str">
        <f>IF(AND(COUNTIF(Products!A:A,C2208)=1,E2208=VLOOKUP(C2208,Products!A:G,6,FALSE),H2208=VLOOKUP(C2208,Products!A:G,7,FALSE)),"OK","ERROR")</f>
        <v>OK</v>
      </c>
      <c r="K2208" t="str">
        <f t="shared" si="104"/>
        <v>OK</v>
      </c>
    </row>
    <row r="2209" spans="1:11">
      <c r="A2209" s="1" t="s">
        <v>6521</v>
      </c>
      <c r="B2209" s="1" t="s">
        <v>4021</v>
      </c>
      <c r="C2209" s="1" t="s">
        <v>1696</v>
      </c>
      <c r="D2209" s="1">
        <v>2</v>
      </c>
      <c r="E2209" s="1">
        <v>799</v>
      </c>
      <c r="F2209" s="1">
        <v>0</v>
      </c>
      <c r="G2209" s="1">
        <f t="shared" si="102"/>
        <v>1598</v>
      </c>
      <c r="H2209" s="1">
        <v>613</v>
      </c>
      <c r="I2209" s="1">
        <f t="shared" si="103"/>
        <v>372</v>
      </c>
      <c r="J2209" t="str">
        <f>IF(AND(COUNTIF(Products!A:A,C2209)=1,E2209=VLOOKUP(C2209,Products!A:G,6,FALSE),H2209=VLOOKUP(C2209,Products!A:G,7,FALSE)),"OK","ERROR")</f>
        <v>OK</v>
      </c>
      <c r="K2209" t="str">
        <f t="shared" si="104"/>
        <v>OK</v>
      </c>
    </row>
    <row r="2210" spans="1:11">
      <c r="A2210" s="1" t="s">
        <v>6522</v>
      </c>
      <c r="B2210" s="1" t="s">
        <v>4022</v>
      </c>
      <c r="C2210" s="1" t="s">
        <v>1772</v>
      </c>
      <c r="D2210" s="1">
        <v>2</v>
      </c>
      <c r="E2210" s="1">
        <v>1999</v>
      </c>
      <c r="F2210" s="1">
        <v>0</v>
      </c>
      <c r="G2210" s="1">
        <f t="shared" si="102"/>
        <v>3998</v>
      </c>
      <c r="H2210" s="1">
        <v>1506</v>
      </c>
      <c r="I2210" s="1">
        <f t="shared" si="103"/>
        <v>986</v>
      </c>
      <c r="J2210" t="str">
        <f>IF(AND(COUNTIF(Products!A:A,C2210)=1,E2210=VLOOKUP(C2210,Products!A:G,6,FALSE),H2210=VLOOKUP(C2210,Products!A:G,7,FALSE)),"OK","ERROR")</f>
        <v>OK</v>
      </c>
      <c r="K2210" t="str">
        <f t="shared" si="104"/>
        <v>OK</v>
      </c>
    </row>
    <row r="2211" spans="1:11">
      <c r="A2211" s="1" t="s">
        <v>6523</v>
      </c>
      <c r="B2211" s="1" t="s">
        <v>4023</v>
      </c>
      <c r="C2211" s="1" t="s">
        <v>1696</v>
      </c>
      <c r="D2211" s="1">
        <v>1</v>
      </c>
      <c r="E2211" s="1">
        <v>799</v>
      </c>
      <c r="F2211" s="1">
        <v>119.85</v>
      </c>
      <c r="G2211" s="1">
        <f t="shared" si="102"/>
        <v>679.15</v>
      </c>
      <c r="H2211" s="1">
        <v>613</v>
      </c>
      <c r="I2211" s="1">
        <f t="shared" si="103"/>
        <v>66.149999999999977</v>
      </c>
      <c r="J2211" t="str">
        <f>IF(AND(COUNTIF(Products!A:A,C2211)=1,E2211=VLOOKUP(C2211,Products!A:G,6,FALSE),H2211=VLOOKUP(C2211,Products!A:G,7,FALSE)),"OK","ERROR")</f>
        <v>OK</v>
      </c>
      <c r="K2211" t="str">
        <f t="shared" si="104"/>
        <v>OK</v>
      </c>
    </row>
    <row r="2212" spans="1:11">
      <c r="A2212" s="1" t="s">
        <v>6524</v>
      </c>
      <c r="B2212" s="1" t="s">
        <v>4024</v>
      </c>
      <c r="C2212" s="1" t="s">
        <v>1711</v>
      </c>
      <c r="D2212" s="1">
        <v>4</v>
      </c>
      <c r="E2212" s="1">
        <v>1599</v>
      </c>
      <c r="F2212" s="1">
        <v>959.4</v>
      </c>
      <c r="G2212" s="1">
        <f t="shared" si="102"/>
        <v>5436.6</v>
      </c>
      <c r="H2212" s="1">
        <v>1180</v>
      </c>
      <c r="I2212" s="1">
        <f t="shared" si="103"/>
        <v>716.60000000000036</v>
      </c>
      <c r="J2212" t="str">
        <f>IF(AND(COUNTIF(Products!A:A,C2212)=1,E2212=VLOOKUP(C2212,Products!A:G,6,FALSE),H2212=VLOOKUP(C2212,Products!A:G,7,FALSE)),"OK","ERROR")</f>
        <v>OK</v>
      </c>
      <c r="K2212" t="str">
        <f t="shared" si="104"/>
        <v>OK</v>
      </c>
    </row>
    <row r="2213" spans="1:11">
      <c r="A2213" s="1" t="s">
        <v>6525</v>
      </c>
      <c r="B2213" s="1" t="s">
        <v>4025</v>
      </c>
      <c r="C2213" s="1" t="s">
        <v>1695</v>
      </c>
      <c r="D2213" s="1">
        <v>1</v>
      </c>
      <c r="E2213" s="1">
        <v>1999</v>
      </c>
      <c r="F2213" s="1">
        <v>399.8</v>
      </c>
      <c r="G2213" s="1">
        <f t="shared" si="102"/>
        <v>1599.2</v>
      </c>
      <c r="H2213" s="1">
        <v>1597</v>
      </c>
      <c r="I2213" s="1">
        <f t="shared" si="103"/>
        <v>2.2000000000000455</v>
      </c>
      <c r="J2213" t="str">
        <f>IF(AND(COUNTIF(Products!A:A,C2213)=1,E2213=VLOOKUP(C2213,Products!A:G,6,FALSE),H2213=VLOOKUP(C2213,Products!A:G,7,FALSE)),"OK","ERROR")</f>
        <v>OK</v>
      </c>
      <c r="K2213" t="str">
        <f t="shared" si="104"/>
        <v>OK</v>
      </c>
    </row>
    <row r="2214" spans="1:11">
      <c r="A2214" s="1" t="s">
        <v>6526</v>
      </c>
      <c r="B2214" s="1" t="s">
        <v>4026</v>
      </c>
      <c r="C2214" s="1" t="s">
        <v>1780</v>
      </c>
      <c r="D2214" s="1">
        <v>1</v>
      </c>
      <c r="E2214" s="1">
        <v>2999</v>
      </c>
      <c r="F2214" s="1">
        <v>599.79999999999995</v>
      </c>
      <c r="G2214" s="1">
        <f t="shared" si="102"/>
        <v>2399.1999999999998</v>
      </c>
      <c r="H2214" s="1">
        <v>2394</v>
      </c>
      <c r="I2214" s="1">
        <f t="shared" si="103"/>
        <v>5.1999999999998181</v>
      </c>
      <c r="J2214" t="str">
        <f>IF(AND(COUNTIF(Products!A:A,C2214)=1,E2214=VLOOKUP(C2214,Products!A:G,6,FALSE),H2214=VLOOKUP(C2214,Products!A:G,7,FALSE)),"OK","ERROR")</f>
        <v>OK</v>
      </c>
      <c r="K2214" t="str">
        <f t="shared" si="104"/>
        <v>OK</v>
      </c>
    </row>
    <row r="2215" spans="1:11">
      <c r="A2215" s="1" t="s">
        <v>6527</v>
      </c>
      <c r="B2215" s="1" t="s">
        <v>4027</v>
      </c>
      <c r="C2215" s="1" t="s">
        <v>1720</v>
      </c>
      <c r="D2215" s="1">
        <v>2</v>
      </c>
      <c r="E2215" s="1">
        <v>999</v>
      </c>
      <c r="F2215" s="1">
        <v>399.6</v>
      </c>
      <c r="G2215" s="1">
        <f t="shared" si="102"/>
        <v>1598.4</v>
      </c>
      <c r="H2215" s="1">
        <v>573</v>
      </c>
      <c r="I2215" s="1">
        <f t="shared" si="103"/>
        <v>452.40000000000009</v>
      </c>
      <c r="J2215" t="str">
        <f>IF(AND(COUNTIF(Products!A:A,C2215)=1,E2215=VLOOKUP(C2215,Products!A:G,6,FALSE),H2215=VLOOKUP(C2215,Products!A:G,7,FALSE)),"OK","ERROR")</f>
        <v>OK</v>
      </c>
      <c r="K2215" t="str">
        <f t="shared" si="104"/>
        <v>OK</v>
      </c>
    </row>
    <row r="2216" spans="1:11">
      <c r="A2216" s="1" t="s">
        <v>6528</v>
      </c>
      <c r="B2216" s="1" t="s">
        <v>4028</v>
      </c>
      <c r="C2216" s="1" t="s">
        <v>1731</v>
      </c>
      <c r="D2216" s="1">
        <v>1</v>
      </c>
      <c r="E2216" s="1">
        <v>1999</v>
      </c>
      <c r="F2216" s="1">
        <v>0</v>
      </c>
      <c r="G2216" s="1">
        <f t="shared" si="102"/>
        <v>1999</v>
      </c>
      <c r="H2216" s="1">
        <v>1547</v>
      </c>
      <c r="I2216" s="1">
        <f t="shared" si="103"/>
        <v>452</v>
      </c>
      <c r="J2216" t="str">
        <f>IF(AND(COUNTIF(Products!A:A,C2216)=1,E2216=VLOOKUP(C2216,Products!A:G,6,FALSE),H2216=VLOOKUP(C2216,Products!A:G,7,FALSE)),"OK","ERROR")</f>
        <v>OK</v>
      </c>
      <c r="K2216" t="str">
        <f t="shared" si="104"/>
        <v>OK</v>
      </c>
    </row>
    <row r="2217" spans="1:11">
      <c r="A2217" s="1" t="s">
        <v>6529</v>
      </c>
      <c r="B2217" s="1" t="s">
        <v>4029</v>
      </c>
      <c r="C2217" s="1" t="s">
        <v>1721</v>
      </c>
      <c r="D2217" s="1">
        <v>1</v>
      </c>
      <c r="E2217" s="1">
        <v>799</v>
      </c>
      <c r="F2217" s="1">
        <v>119.85</v>
      </c>
      <c r="G2217" s="1">
        <f t="shared" si="102"/>
        <v>679.15</v>
      </c>
      <c r="H2217" s="1">
        <v>639</v>
      </c>
      <c r="I2217" s="1">
        <f t="shared" si="103"/>
        <v>40.149999999999977</v>
      </c>
      <c r="J2217" t="str">
        <f>IF(AND(COUNTIF(Products!A:A,C2217)=1,E2217=VLOOKUP(C2217,Products!A:G,6,FALSE),H2217=VLOOKUP(C2217,Products!A:G,7,FALSE)),"OK","ERROR")</f>
        <v>OK</v>
      </c>
      <c r="K2217" t="str">
        <f t="shared" si="104"/>
        <v>OK</v>
      </c>
    </row>
    <row r="2218" spans="1:11">
      <c r="A2218" s="1" t="s">
        <v>6530</v>
      </c>
      <c r="B2218" s="1" t="s">
        <v>4030</v>
      </c>
      <c r="C2218" s="1" t="s">
        <v>1794</v>
      </c>
      <c r="D2218" s="1">
        <v>1</v>
      </c>
      <c r="E2218" s="1">
        <v>299</v>
      </c>
      <c r="F2218" s="1">
        <v>0</v>
      </c>
      <c r="G2218" s="1">
        <f t="shared" si="102"/>
        <v>299</v>
      </c>
      <c r="H2218" s="1">
        <v>168</v>
      </c>
      <c r="I2218" s="1">
        <f t="shared" si="103"/>
        <v>131</v>
      </c>
      <c r="J2218" t="str">
        <f>IF(AND(COUNTIF(Products!A:A,C2218)=1,E2218=VLOOKUP(C2218,Products!A:G,6,FALSE),H2218=VLOOKUP(C2218,Products!A:G,7,FALSE)),"OK","ERROR")</f>
        <v>OK</v>
      </c>
      <c r="K2218" t="str">
        <f t="shared" si="104"/>
        <v>OK</v>
      </c>
    </row>
    <row r="2219" spans="1:11">
      <c r="A2219" s="1" t="s">
        <v>6531</v>
      </c>
      <c r="B2219" s="1" t="s">
        <v>4031</v>
      </c>
      <c r="C2219" s="1" t="s">
        <v>1715</v>
      </c>
      <c r="D2219" s="1">
        <v>1</v>
      </c>
      <c r="E2219" s="1">
        <v>1299</v>
      </c>
      <c r="F2219" s="1">
        <v>64.95</v>
      </c>
      <c r="G2219" s="1">
        <f t="shared" si="102"/>
        <v>1234.05</v>
      </c>
      <c r="H2219" s="1">
        <v>863</v>
      </c>
      <c r="I2219" s="1">
        <f t="shared" si="103"/>
        <v>371.04999999999995</v>
      </c>
      <c r="J2219" t="str">
        <f>IF(AND(COUNTIF(Products!A:A,C2219)=1,E2219=VLOOKUP(C2219,Products!A:G,6,FALSE),H2219=VLOOKUP(C2219,Products!A:G,7,FALSE)),"OK","ERROR")</f>
        <v>OK</v>
      </c>
      <c r="K2219" t="str">
        <f t="shared" si="104"/>
        <v>OK</v>
      </c>
    </row>
    <row r="2220" spans="1:11">
      <c r="A2220" s="1" t="s">
        <v>6532</v>
      </c>
      <c r="B2220" s="1" t="s">
        <v>4032</v>
      </c>
      <c r="C2220" s="1" t="s">
        <v>1664</v>
      </c>
      <c r="D2220" s="1">
        <v>1</v>
      </c>
      <c r="E2220" s="1">
        <v>999</v>
      </c>
      <c r="F2220" s="1">
        <v>149.85</v>
      </c>
      <c r="G2220" s="1">
        <f t="shared" si="102"/>
        <v>849.15</v>
      </c>
      <c r="H2220" s="1">
        <v>590</v>
      </c>
      <c r="I2220" s="1">
        <f t="shared" si="103"/>
        <v>259.14999999999998</v>
      </c>
      <c r="J2220" t="str">
        <f>IF(AND(COUNTIF(Products!A:A,C2220)=1,E2220=VLOOKUP(C2220,Products!A:G,6,FALSE),H2220=VLOOKUP(C2220,Products!A:G,7,FALSE)),"OK","ERROR")</f>
        <v>OK</v>
      </c>
      <c r="K2220" t="str">
        <f t="shared" si="104"/>
        <v>OK</v>
      </c>
    </row>
    <row r="2221" spans="1:11">
      <c r="A2221" s="1" t="s">
        <v>6533</v>
      </c>
      <c r="B2221" s="1" t="s">
        <v>4033</v>
      </c>
      <c r="C2221" s="1" t="s">
        <v>1690</v>
      </c>
      <c r="D2221" s="1">
        <v>3</v>
      </c>
      <c r="E2221" s="1">
        <v>6999</v>
      </c>
      <c r="F2221" s="1">
        <v>3149.55</v>
      </c>
      <c r="G2221" s="1">
        <f t="shared" si="102"/>
        <v>17847.45</v>
      </c>
      <c r="H2221" s="1">
        <v>4046</v>
      </c>
      <c r="I2221" s="1">
        <f t="shared" si="103"/>
        <v>5709.4500000000007</v>
      </c>
      <c r="J2221" t="str">
        <f>IF(AND(COUNTIF(Products!A:A,C2221)=1,E2221=VLOOKUP(C2221,Products!A:G,6,FALSE),H2221=VLOOKUP(C2221,Products!A:G,7,FALSE)),"OK","ERROR")</f>
        <v>OK</v>
      </c>
      <c r="K2221" t="str">
        <f t="shared" si="104"/>
        <v>OK</v>
      </c>
    </row>
    <row r="2222" spans="1:11">
      <c r="A2222" s="1" t="s">
        <v>6534</v>
      </c>
      <c r="B2222" s="1" t="s">
        <v>4034</v>
      </c>
      <c r="C2222" s="1" t="s">
        <v>1762</v>
      </c>
      <c r="D2222" s="1">
        <v>4</v>
      </c>
      <c r="E2222" s="1">
        <v>999</v>
      </c>
      <c r="F2222" s="1">
        <v>599.4</v>
      </c>
      <c r="G2222" s="1">
        <f t="shared" si="102"/>
        <v>3396.6</v>
      </c>
      <c r="H2222" s="1">
        <v>818</v>
      </c>
      <c r="I2222" s="1">
        <f t="shared" si="103"/>
        <v>124.59999999999991</v>
      </c>
      <c r="J2222" t="str">
        <f>IF(AND(COUNTIF(Products!A:A,C2222)=1,E2222=VLOOKUP(C2222,Products!A:G,6,FALSE),H2222=VLOOKUP(C2222,Products!A:G,7,FALSE)),"OK","ERROR")</f>
        <v>OK</v>
      </c>
      <c r="K2222" t="str">
        <f t="shared" si="104"/>
        <v>OK</v>
      </c>
    </row>
    <row r="2223" spans="1:11">
      <c r="A2223" s="1" t="s">
        <v>6535</v>
      </c>
      <c r="B2223" s="1" t="s">
        <v>4035</v>
      </c>
      <c r="C2223" s="1" t="s">
        <v>1766</v>
      </c>
      <c r="D2223" s="1">
        <v>1</v>
      </c>
      <c r="E2223" s="1">
        <v>2999</v>
      </c>
      <c r="F2223" s="1">
        <v>0</v>
      </c>
      <c r="G2223" s="1">
        <f t="shared" si="102"/>
        <v>2999</v>
      </c>
      <c r="H2223" s="1">
        <v>1870</v>
      </c>
      <c r="I2223" s="1">
        <f t="shared" si="103"/>
        <v>1129</v>
      </c>
      <c r="J2223" t="str">
        <f>IF(AND(COUNTIF(Products!A:A,C2223)=1,E2223=VLOOKUP(C2223,Products!A:G,6,FALSE),H2223=VLOOKUP(C2223,Products!A:G,7,FALSE)),"OK","ERROR")</f>
        <v>OK</v>
      </c>
      <c r="K2223" t="str">
        <f t="shared" si="104"/>
        <v>OK</v>
      </c>
    </row>
    <row r="2224" spans="1:11">
      <c r="A2224" s="1" t="s">
        <v>6536</v>
      </c>
      <c r="B2224" s="1" t="s">
        <v>4036</v>
      </c>
      <c r="C2224" s="1" t="s">
        <v>1777</v>
      </c>
      <c r="D2224" s="1">
        <v>4</v>
      </c>
      <c r="E2224" s="1">
        <v>3999</v>
      </c>
      <c r="F2224" s="1">
        <v>3199.2</v>
      </c>
      <c r="G2224" s="1">
        <f t="shared" si="102"/>
        <v>12796.8</v>
      </c>
      <c r="H2224" s="1">
        <v>2514</v>
      </c>
      <c r="I2224" s="1">
        <f t="shared" si="103"/>
        <v>2740.7999999999993</v>
      </c>
      <c r="J2224" t="str">
        <f>IF(AND(COUNTIF(Products!A:A,C2224)=1,E2224=VLOOKUP(C2224,Products!A:G,6,FALSE),H2224=VLOOKUP(C2224,Products!A:G,7,FALSE)),"OK","ERROR")</f>
        <v>OK</v>
      </c>
      <c r="K2224" t="str">
        <f t="shared" si="104"/>
        <v>OK</v>
      </c>
    </row>
    <row r="2225" spans="1:11">
      <c r="A2225" s="1" t="s">
        <v>6537</v>
      </c>
      <c r="B2225" s="1" t="s">
        <v>4037</v>
      </c>
      <c r="C2225" s="1" t="s">
        <v>1753</v>
      </c>
      <c r="D2225" s="1">
        <v>1</v>
      </c>
      <c r="E2225" s="1">
        <v>799</v>
      </c>
      <c r="F2225" s="1">
        <v>119.85</v>
      </c>
      <c r="G2225" s="1">
        <f t="shared" si="102"/>
        <v>679.15</v>
      </c>
      <c r="H2225" s="1">
        <v>445</v>
      </c>
      <c r="I2225" s="1">
        <f t="shared" si="103"/>
        <v>234.14999999999998</v>
      </c>
      <c r="J2225" t="str">
        <f>IF(AND(COUNTIF(Products!A:A,C2225)=1,E2225=VLOOKUP(C2225,Products!A:G,6,FALSE),H2225=VLOOKUP(C2225,Products!A:G,7,FALSE)),"OK","ERROR")</f>
        <v>OK</v>
      </c>
      <c r="K2225" t="str">
        <f t="shared" si="104"/>
        <v>OK</v>
      </c>
    </row>
    <row r="2226" spans="1:11">
      <c r="A2226" s="1" t="s">
        <v>6538</v>
      </c>
      <c r="B2226" s="1" t="s">
        <v>4038</v>
      </c>
      <c r="C2226" s="1" t="s">
        <v>1789</v>
      </c>
      <c r="D2226" s="1">
        <v>1</v>
      </c>
      <c r="E2226" s="1">
        <v>999</v>
      </c>
      <c r="F2226" s="1">
        <v>0</v>
      </c>
      <c r="G2226" s="1">
        <f t="shared" si="102"/>
        <v>999</v>
      </c>
      <c r="H2226" s="1">
        <v>727</v>
      </c>
      <c r="I2226" s="1">
        <f t="shared" si="103"/>
        <v>272</v>
      </c>
      <c r="J2226" t="str">
        <f>IF(AND(COUNTIF(Products!A:A,C2226)=1,E2226=VLOOKUP(C2226,Products!A:G,6,FALSE),H2226=VLOOKUP(C2226,Products!A:G,7,FALSE)),"OK","ERROR")</f>
        <v>OK</v>
      </c>
      <c r="K2226" t="str">
        <f t="shared" si="104"/>
        <v>OK</v>
      </c>
    </row>
    <row r="2227" spans="1:11">
      <c r="A2227" s="1" t="s">
        <v>6539</v>
      </c>
      <c r="B2227" s="1" t="s">
        <v>4039</v>
      </c>
      <c r="C2227" s="1" t="s">
        <v>1726</v>
      </c>
      <c r="D2227" s="1">
        <v>2</v>
      </c>
      <c r="E2227" s="1">
        <v>599</v>
      </c>
      <c r="F2227" s="1">
        <v>299.5</v>
      </c>
      <c r="G2227" s="1">
        <f t="shared" si="102"/>
        <v>898.5</v>
      </c>
      <c r="H2227" s="1">
        <v>358</v>
      </c>
      <c r="I2227" s="1">
        <f t="shared" si="103"/>
        <v>182.5</v>
      </c>
      <c r="J2227" t="str">
        <f>IF(AND(COUNTIF(Products!A:A,C2227)=1,E2227=VLOOKUP(C2227,Products!A:G,6,FALSE),H2227=VLOOKUP(C2227,Products!A:G,7,FALSE)),"OK","ERROR")</f>
        <v>OK</v>
      </c>
      <c r="K2227" t="str">
        <f t="shared" si="104"/>
        <v>OK</v>
      </c>
    </row>
    <row r="2228" spans="1:11">
      <c r="A2228" s="1" t="s">
        <v>6540</v>
      </c>
      <c r="B2228" s="1" t="s">
        <v>4040</v>
      </c>
      <c r="C2228" s="1" t="s">
        <v>1728</v>
      </c>
      <c r="D2228" s="1">
        <v>2</v>
      </c>
      <c r="E2228" s="1">
        <v>4999</v>
      </c>
      <c r="F2228" s="1">
        <v>499.9</v>
      </c>
      <c r="G2228" s="1">
        <f t="shared" si="102"/>
        <v>9498.1</v>
      </c>
      <c r="H2228" s="1">
        <v>3040</v>
      </c>
      <c r="I2228" s="1">
        <f t="shared" si="103"/>
        <v>3418.1000000000004</v>
      </c>
      <c r="J2228" t="str">
        <f>IF(AND(COUNTIF(Products!A:A,C2228)=1,E2228=VLOOKUP(C2228,Products!A:G,6,FALSE),H2228=VLOOKUP(C2228,Products!A:G,7,FALSE)),"OK","ERROR")</f>
        <v>OK</v>
      </c>
      <c r="K2228" t="str">
        <f t="shared" si="104"/>
        <v>OK</v>
      </c>
    </row>
    <row r="2229" spans="1:11">
      <c r="A2229" s="1" t="s">
        <v>6541</v>
      </c>
      <c r="B2229" s="1" t="s">
        <v>4041</v>
      </c>
      <c r="C2229" s="1" t="s">
        <v>1702</v>
      </c>
      <c r="D2229" s="1">
        <v>1</v>
      </c>
      <c r="E2229" s="1">
        <v>4999</v>
      </c>
      <c r="F2229" s="1">
        <v>499.9</v>
      </c>
      <c r="G2229" s="1">
        <f t="shared" si="102"/>
        <v>4499.1000000000004</v>
      </c>
      <c r="H2229" s="1">
        <v>3572</v>
      </c>
      <c r="I2229" s="1">
        <f t="shared" si="103"/>
        <v>927.10000000000036</v>
      </c>
      <c r="J2229" t="str">
        <f>IF(AND(COUNTIF(Products!A:A,C2229)=1,E2229=VLOOKUP(C2229,Products!A:G,6,FALSE),H2229=VLOOKUP(C2229,Products!A:G,7,FALSE)),"OK","ERROR")</f>
        <v>OK</v>
      </c>
      <c r="K2229" t="str">
        <f t="shared" si="104"/>
        <v>OK</v>
      </c>
    </row>
    <row r="2230" spans="1:11">
      <c r="A2230" s="1" t="s">
        <v>6542</v>
      </c>
      <c r="B2230" s="1" t="s">
        <v>4042</v>
      </c>
      <c r="C2230" s="1" t="s">
        <v>1740</v>
      </c>
      <c r="D2230" s="1">
        <v>1</v>
      </c>
      <c r="E2230" s="1">
        <v>4999</v>
      </c>
      <c r="F2230" s="1">
        <v>749.85</v>
      </c>
      <c r="G2230" s="1">
        <f t="shared" si="102"/>
        <v>4249.1499999999996</v>
      </c>
      <c r="H2230" s="1">
        <v>2912</v>
      </c>
      <c r="I2230" s="1">
        <f t="shared" si="103"/>
        <v>1337.1499999999996</v>
      </c>
      <c r="J2230" t="str">
        <f>IF(AND(COUNTIF(Products!A:A,C2230)=1,E2230=VLOOKUP(C2230,Products!A:G,6,FALSE),H2230=VLOOKUP(C2230,Products!A:G,7,FALSE)),"OK","ERROR")</f>
        <v>OK</v>
      </c>
      <c r="K2230" t="str">
        <f t="shared" si="104"/>
        <v>OK</v>
      </c>
    </row>
    <row r="2231" spans="1:11">
      <c r="A2231" s="1" t="s">
        <v>6543</v>
      </c>
      <c r="B2231" s="1" t="s">
        <v>4043</v>
      </c>
      <c r="C2231" s="1" t="s">
        <v>1712</v>
      </c>
      <c r="D2231" s="1">
        <v>4</v>
      </c>
      <c r="E2231" s="1">
        <v>399</v>
      </c>
      <c r="F2231" s="1">
        <v>159.6</v>
      </c>
      <c r="G2231" s="1">
        <f t="shared" si="102"/>
        <v>1436.4</v>
      </c>
      <c r="H2231" s="1">
        <v>321</v>
      </c>
      <c r="I2231" s="1">
        <f t="shared" si="103"/>
        <v>152.40000000000009</v>
      </c>
      <c r="J2231" t="str">
        <f>IF(AND(COUNTIF(Products!A:A,C2231)=1,E2231=VLOOKUP(C2231,Products!A:G,6,FALSE),H2231=VLOOKUP(C2231,Products!A:G,7,FALSE)),"OK","ERROR")</f>
        <v>OK</v>
      </c>
      <c r="K2231" t="str">
        <f t="shared" si="104"/>
        <v>OK</v>
      </c>
    </row>
    <row r="2232" spans="1:11">
      <c r="A2232" s="1" t="s">
        <v>6544</v>
      </c>
      <c r="B2232" s="1" t="s">
        <v>4044</v>
      </c>
      <c r="C2232" s="1" t="s">
        <v>1777</v>
      </c>
      <c r="D2232" s="1">
        <v>1</v>
      </c>
      <c r="E2232" s="1">
        <v>3999</v>
      </c>
      <c r="F2232" s="1">
        <v>0</v>
      </c>
      <c r="G2232" s="1">
        <f t="shared" si="102"/>
        <v>3999</v>
      </c>
      <c r="H2232" s="1">
        <v>2514</v>
      </c>
      <c r="I2232" s="1">
        <f t="shared" si="103"/>
        <v>1485</v>
      </c>
      <c r="J2232" t="str">
        <f>IF(AND(COUNTIF(Products!A:A,C2232)=1,E2232=VLOOKUP(C2232,Products!A:G,6,FALSE),H2232=VLOOKUP(C2232,Products!A:G,7,FALSE)),"OK","ERROR")</f>
        <v>OK</v>
      </c>
      <c r="K2232" t="str">
        <f t="shared" si="104"/>
        <v>OK</v>
      </c>
    </row>
    <row r="2233" spans="1:11">
      <c r="A2233" s="1" t="s">
        <v>6545</v>
      </c>
      <c r="B2233" s="1" t="s">
        <v>4045</v>
      </c>
      <c r="C2233" s="1" t="s">
        <v>1668</v>
      </c>
      <c r="D2233" s="1">
        <v>1</v>
      </c>
      <c r="E2233" s="1">
        <v>8999</v>
      </c>
      <c r="F2233" s="1">
        <v>899.9</v>
      </c>
      <c r="G2233" s="1">
        <f t="shared" si="102"/>
        <v>8099.1</v>
      </c>
      <c r="H2233" s="1">
        <v>5059</v>
      </c>
      <c r="I2233" s="1">
        <f t="shared" si="103"/>
        <v>3040.1000000000004</v>
      </c>
      <c r="J2233" t="str">
        <f>IF(AND(COUNTIF(Products!A:A,C2233)=1,E2233=VLOOKUP(C2233,Products!A:G,6,FALSE),H2233=VLOOKUP(C2233,Products!A:G,7,FALSE)),"OK","ERROR")</f>
        <v>OK</v>
      </c>
      <c r="K2233" t="str">
        <f t="shared" si="104"/>
        <v>OK</v>
      </c>
    </row>
    <row r="2234" spans="1:11">
      <c r="A2234" s="1" t="s">
        <v>6546</v>
      </c>
      <c r="B2234" s="1" t="s">
        <v>4046</v>
      </c>
      <c r="C2234" s="1" t="s">
        <v>1792</v>
      </c>
      <c r="D2234" s="1">
        <v>1</v>
      </c>
      <c r="E2234" s="1">
        <v>399</v>
      </c>
      <c r="F2234" s="1">
        <v>59.85</v>
      </c>
      <c r="G2234" s="1">
        <f t="shared" si="102"/>
        <v>339.15</v>
      </c>
      <c r="H2234" s="1">
        <v>244</v>
      </c>
      <c r="I2234" s="1">
        <f t="shared" si="103"/>
        <v>95.149999999999977</v>
      </c>
      <c r="J2234" t="str">
        <f>IF(AND(COUNTIF(Products!A:A,C2234)=1,E2234=VLOOKUP(C2234,Products!A:G,6,FALSE),H2234=VLOOKUP(C2234,Products!A:G,7,FALSE)),"OK","ERROR")</f>
        <v>OK</v>
      </c>
      <c r="K2234" t="str">
        <f t="shared" si="104"/>
        <v>OK</v>
      </c>
    </row>
    <row r="2235" spans="1:11">
      <c r="A2235" s="1" t="s">
        <v>6547</v>
      </c>
      <c r="B2235" s="1" t="s">
        <v>4047</v>
      </c>
      <c r="C2235" s="1" t="s">
        <v>1728</v>
      </c>
      <c r="D2235" s="1">
        <v>1</v>
      </c>
      <c r="E2235" s="1">
        <v>4999</v>
      </c>
      <c r="F2235" s="1">
        <v>749.85</v>
      </c>
      <c r="G2235" s="1">
        <f t="shared" si="102"/>
        <v>4249.1499999999996</v>
      </c>
      <c r="H2235" s="1">
        <v>3040</v>
      </c>
      <c r="I2235" s="1">
        <f t="shared" si="103"/>
        <v>1209.1499999999996</v>
      </c>
      <c r="J2235" t="str">
        <f>IF(AND(COUNTIF(Products!A:A,C2235)=1,E2235=VLOOKUP(C2235,Products!A:G,6,FALSE),H2235=VLOOKUP(C2235,Products!A:G,7,FALSE)),"OK","ERROR")</f>
        <v>OK</v>
      </c>
      <c r="K2235" t="str">
        <f t="shared" si="104"/>
        <v>OK</v>
      </c>
    </row>
    <row r="2236" spans="1:11">
      <c r="A2236" s="1" t="s">
        <v>6548</v>
      </c>
      <c r="B2236" s="1" t="s">
        <v>4048</v>
      </c>
      <c r="C2236" s="1" t="s">
        <v>1782</v>
      </c>
      <c r="D2236" s="1">
        <v>1</v>
      </c>
      <c r="E2236" s="1">
        <v>6999</v>
      </c>
      <c r="F2236" s="1">
        <v>699.9</v>
      </c>
      <c r="G2236" s="1">
        <f t="shared" si="102"/>
        <v>6299.1</v>
      </c>
      <c r="H2236" s="1">
        <v>4782</v>
      </c>
      <c r="I2236" s="1">
        <f t="shared" si="103"/>
        <v>1517.1000000000004</v>
      </c>
      <c r="J2236" t="str">
        <f>IF(AND(COUNTIF(Products!A:A,C2236)=1,E2236=VLOOKUP(C2236,Products!A:G,6,FALSE),H2236=VLOOKUP(C2236,Products!A:G,7,FALSE)),"OK","ERROR")</f>
        <v>OK</v>
      </c>
      <c r="K2236" t="str">
        <f t="shared" si="104"/>
        <v>OK</v>
      </c>
    </row>
    <row r="2237" spans="1:11">
      <c r="A2237" s="1" t="s">
        <v>6549</v>
      </c>
      <c r="B2237" s="1" t="s">
        <v>4049</v>
      </c>
      <c r="C2237" s="1" t="s">
        <v>1785</v>
      </c>
      <c r="D2237" s="1">
        <v>3</v>
      </c>
      <c r="E2237" s="1">
        <v>2999</v>
      </c>
      <c r="F2237" s="1">
        <v>899.7</v>
      </c>
      <c r="G2237" s="1">
        <f t="shared" si="102"/>
        <v>8097.3</v>
      </c>
      <c r="H2237" s="1">
        <v>2453</v>
      </c>
      <c r="I2237" s="1">
        <f t="shared" si="103"/>
        <v>738.30000000000018</v>
      </c>
      <c r="J2237" t="str">
        <f>IF(AND(COUNTIF(Products!A:A,C2237)=1,E2237=VLOOKUP(C2237,Products!A:G,6,FALSE),H2237=VLOOKUP(C2237,Products!A:G,7,FALSE)),"OK","ERROR")</f>
        <v>OK</v>
      </c>
      <c r="K2237" t="str">
        <f t="shared" si="104"/>
        <v>OK</v>
      </c>
    </row>
    <row r="2238" spans="1:11">
      <c r="A2238" s="1" t="s">
        <v>6550</v>
      </c>
      <c r="B2238" s="1" t="s">
        <v>4050</v>
      </c>
      <c r="C2238" s="1" t="s">
        <v>1717</v>
      </c>
      <c r="D2238" s="1">
        <v>2</v>
      </c>
      <c r="E2238" s="1">
        <v>399</v>
      </c>
      <c r="F2238" s="1">
        <v>79.8</v>
      </c>
      <c r="G2238" s="1">
        <f t="shared" si="102"/>
        <v>718.2</v>
      </c>
      <c r="H2238" s="1">
        <v>226</v>
      </c>
      <c r="I2238" s="1">
        <f t="shared" si="103"/>
        <v>266.20000000000005</v>
      </c>
      <c r="J2238" t="str">
        <f>IF(AND(COUNTIF(Products!A:A,C2238)=1,E2238=VLOOKUP(C2238,Products!A:G,6,FALSE),H2238=VLOOKUP(C2238,Products!A:G,7,FALSE)),"OK","ERROR")</f>
        <v>OK</v>
      </c>
      <c r="K2238" t="str">
        <f t="shared" si="104"/>
        <v>OK</v>
      </c>
    </row>
    <row r="2239" spans="1:11">
      <c r="A2239" s="1" t="s">
        <v>6551</v>
      </c>
      <c r="B2239" s="1" t="s">
        <v>4051</v>
      </c>
      <c r="C2239" s="1" t="s">
        <v>1686</v>
      </c>
      <c r="D2239" s="1">
        <v>2</v>
      </c>
      <c r="E2239" s="1">
        <v>1299</v>
      </c>
      <c r="F2239" s="1">
        <v>259.8</v>
      </c>
      <c r="G2239" s="1">
        <f t="shared" si="102"/>
        <v>2338.1999999999998</v>
      </c>
      <c r="H2239" s="1">
        <v>881</v>
      </c>
      <c r="I2239" s="1">
        <f t="shared" si="103"/>
        <v>576.19999999999982</v>
      </c>
      <c r="J2239" t="str">
        <f>IF(AND(COUNTIF(Products!A:A,C2239)=1,E2239=VLOOKUP(C2239,Products!A:G,6,FALSE),H2239=VLOOKUP(C2239,Products!A:G,7,FALSE)),"OK","ERROR")</f>
        <v>OK</v>
      </c>
      <c r="K2239" t="str">
        <f t="shared" si="104"/>
        <v>OK</v>
      </c>
    </row>
    <row r="2240" spans="1:11">
      <c r="A2240" s="1" t="s">
        <v>6552</v>
      </c>
      <c r="B2240" s="1" t="s">
        <v>4052</v>
      </c>
      <c r="C2240" s="1" t="s">
        <v>1785</v>
      </c>
      <c r="D2240" s="1">
        <v>2</v>
      </c>
      <c r="E2240" s="1">
        <v>2999</v>
      </c>
      <c r="F2240" s="1">
        <v>0</v>
      </c>
      <c r="G2240" s="1">
        <f t="shared" si="102"/>
        <v>5998</v>
      </c>
      <c r="H2240" s="1">
        <v>2453</v>
      </c>
      <c r="I2240" s="1">
        <f t="shared" si="103"/>
        <v>1092</v>
      </c>
      <c r="J2240" t="str">
        <f>IF(AND(COUNTIF(Products!A:A,C2240)=1,E2240=VLOOKUP(C2240,Products!A:G,6,FALSE),H2240=VLOOKUP(C2240,Products!A:G,7,FALSE)),"OK","ERROR")</f>
        <v>OK</v>
      </c>
      <c r="K2240" t="str">
        <f t="shared" si="104"/>
        <v>OK</v>
      </c>
    </row>
    <row r="2241" spans="1:11">
      <c r="A2241" s="1" t="s">
        <v>6553</v>
      </c>
      <c r="B2241" s="1" t="s">
        <v>4053</v>
      </c>
      <c r="C2241" s="1" t="s">
        <v>1790</v>
      </c>
      <c r="D2241" s="1">
        <v>2</v>
      </c>
      <c r="E2241" s="1">
        <v>999</v>
      </c>
      <c r="F2241" s="1">
        <v>0</v>
      </c>
      <c r="G2241" s="1">
        <f t="shared" si="102"/>
        <v>1998</v>
      </c>
      <c r="H2241" s="1">
        <v>629</v>
      </c>
      <c r="I2241" s="1">
        <f t="shared" si="103"/>
        <v>740</v>
      </c>
      <c r="J2241" t="str">
        <f>IF(AND(COUNTIF(Products!A:A,C2241)=1,E2241=VLOOKUP(C2241,Products!A:G,6,FALSE),H2241=VLOOKUP(C2241,Products!A:G,7,FALSE)),"OK","ERROR")</f>
        <v>OK</v>
      </c>
      <c r="K2241" t="str">
        <f t="shared" si="104"/>
        <v>OK</v>
      </c>
    </row>
    <row r="2242" spans="1:11">
      <c r="A2242" s="1" t="s">
        <v>6554</v>
      </c>
      <c r="B2242" s="1" t="s">
        <v>4054</v>
      </c>
      <c r="C2242" s="1" t="s">
        <v>1769</v>
      </c>
      <c r="D2242" s="1">
        <v>1</v>
      </c>
      <c r="E2242" s="1">
        <v>3999</v>
      </c>
      <c r="F2242" s="1">
        <v>199.95</v>
      </c>
      <c r="G2242" s="1">
        <f t="shared" si="102"/>
        <v>3799.05</v>
      </c>
      <c r="H2242" s="1">
        <v>2547</v>
      </c>
      <c r="I2242" s="1">
        <f t="shared" si="103"/>
        <v>1252.0500000000002</v>
      </c>
      <c r="J2242" t="str">
        <f>IF(AND(COUNTIF(Products!A:A,C2242)=1,E2242=VLOOKUP(C2242,Products!A:G,6,FALSE),H2242=VLOOKUP(C2242,Products!A:G,7,FALSE)),"OK","ERROR")</f>
        <v>OK</v>
      </c>
      <c r="K2242" t="str">
        <f t="shared" si="104"/>
        <v>OK</v>
      </c>
    </row>
    <row r="2243" spans="1:11">
      <c r="A2243" s="1" t="s">
        <v>6555</v>
      </c>
      <c r="B2243" s="1" t="s">
        <v>4055</v>
      </c>
      <c r="C2243" s="1" t="s">
        <v>1695</v>
      </c>
      <c r="D2243" s="1">
        <v>3</v>
      </c>
      <c r="E2243" s="1">
        <v>1999</v>
      </c>
      <c r="F2243" s="1">
        <v>0</v>
      </c>
      <c r="G2243" s="1">
        <f t="shared" ref="G2243:G2306" si="105">IFERROR(D2243*E2243-F2243,0)</f>
        <v>5997</v>
      </c>
      <c r="H2243" s="1">
        <v>1597</v>
      </c>
      <c r="I2243" s="1">
        <f t="shared" ref="I2243:I2306" si="106">G2243-(D2243*H2243)</f>
        <v>1206</v>
      </c>
      <c r="J2243" t="str">
        <f>IF(AND(COUNTIF(Products!A:A,C2243)=1,E2243=VLOOKUP(C2243,Products!A:G,6,FALSE),H2243=VLOOKUP(C2243,Products!A:G,7,FALSE)),"OK","ERROR")</f>
        <v>OK</v>
      </c>
      <c r="K2243" t="str">
        <f t="shared" ref="K2243:K2306" si="107">IF(I2243=G2243-(D2243*H2243),"OK","ERROR")</f>
        <v>OK</v>
      </c>
    </row>
    <row r="2244" spans="1:11">
      <c r="A2244" s="1" t="s">
        <v>6556</v>
      </c>
      <c r="B2244" s="1" t="s">
        <v>4056</v>
      </c>
      <c r="C2244" s="1" t="s">
        <v>1680</v>
      </c>
      <c r="D2244" s="1">
        <v>2</v>
      </c>
      <c r="E2244" s="1">
        <v>2499</v>
      </c>
      <c r="F2244" s="1">
        <v>249.9</v>
      </c>
      <c r="G2244" s="1">
        <f t="shared" si="105"/>
        <v>4748.1000000000004</v>
      </c>
      <c r="H2244" s="1">
        <v>2030</v>
      </c>
      <c r="I2244" s="1">
        <f t="shared" si="106"/>
        <v>688.10000000000036</v>
      </c>
      <c r="J2244" t="str">
        <f>IF(AND(COUNTIF(Products!A:A,C2244)=1,E2244=VLOOKUP(C2244,Products!A:G,6,FALSE),H2244=VLOOKUP(C2244,Products!A:G,7,FALSE)),"OK","ERROR")</f>
        <v>OK</v>
      </c>
      <c r="K2244" t="str">
        <f t="shared" si="107"/>
        <v>OK</v>
      </c>
    </row>
    <row r="2245" spans="1:11">
      <c r="A2245" s="1" t="s">
        <v>6557</v>
      </c>
      <c r="B2245" s="1" t="s">
        <v>4057</v>
      </c>
      <c r="C2245" s="1" t="s">
        <v>1735</v>
      </c>
      <c r="D2245" s="1">
        <v>2</v>
      </c>
      <c r="E2245" s="1">
        <v>3999</v>
      </c>
      <c r="F2245" s="1">
        <v>799.8</v>
      </c>
      <c r="G2245" s="1">
        <f t="shared" si="105"/>
        <v>7198.2</v>
      </c>
      <c r="H2245" s="1">
        <v>2895</v>
      </c>
      <c r="I2245" s="1">
        <f t="shared" si="106"/>
        <v>1408.1999999999998</v>
      </c>
      <c r="J2245" t="str">
        <f>IF(AND(COUNTIF(Products!A:A,C2245)=1,E2245=VLOOKUP(C2245,Products!A:G,6,FALSE),H2245=VLOOKUP(C2245,Products!A:G,7,FALSE)),"OK","ERROR")</f>
        <v>OK</v>
      </c>
      <c r="K2245" t="str">
        <f t="shared" si="107"/>
        <v>OK</v>
      </c>
    </row>
    <row r="2246" spans="1:11">
      <c r="A2246" s="1" t="s">
        <v>6558</v>
      </c>
      <c r="B2246" s="1" t="s">
        <v>4058</v>
      </c>
      <c r="C2246" s="1" t="s">
        <v>1736</v>
      </c>
      <c r="D2246" s="1">
        <v>1</v>
      </c>
      <c r="E2246" s="1">
        <v>2499</v>
      </c>
      <c r="F2246" s="1">
        <v>249.9</v>
      </c>
      <c r="G2246" s="1">
        <f t="shared" si="105"/>
        <v>2249.1</v>
      </c>
      <c r="H2246" s="1">
        <v>1946</v>
      </c>
      <c r="I2246" s="1">
        <f t="shared" si="106"/>
        <v>303.09999999999991</v>
      </c>
      <c r="J2246" t="str">
        <f>IF(AND(COUNTIF(Products!A:A,C2246)=1,E2246=VLOOKUP(C2246,Products!A:G,6,FALSE),H2246=VLOOKUP(C2246,Products!A:G,7,FALSE)),"OK","ERROR")</f>
        <v>OK</v>
      </c>
      <c r="K2246" t="str">
        <f t="shared" si="107"/>
        <v>OK</v>
      </c>
    </row>
    <row r="2247" spans="1:11">
      <c r="A2247" s="1" t="s">
        <v>6559</v>
      </c>
      <c r="B2247" s="1" t="s">
        <v>4059</v>
      </c>
      <c r="C2247" s="1" t="s">
        <v>1753</v>
      </c>
      <c r="D2247" s="1">
        <v>2</v>
      </c>
      <c r="E2247" s="1">
        <v>799</v>
      </c>
      <c r="F2247" s="1">
        <v>319.60000000000002</v>
      </c>
      <c r="G2247" s="1">
        <f t="shared" si="105"/>
        <v>1278.4000000000001</v>
      </c>
      <c r="H2247" s="1">
        <v>445</v>
      </c>
      <c r="I2247" s="1">
        <f t="shared" si="106"/>
        <v>388.40000000000009</v>
      </c>
      <c r="J2247" t="str">
        <f>IF(AND(COUNTIF(Products!A:A,C2247)=1,E2247=VLOOKUP(C2247,Products!A:G,6,FALSE),H2247=VLOOKUP(C2247,Products!A:G,7,FALSE)),"OK","ERROR")</f>
        <v>OK</v>
      </c>
      <c r="K2247" t="str">
        <f t="shared" si="107"/>
        <v>OK</v>
      </c>
    </row>
    <row r="2248" spans="1:11">
      <c r="A2248" s="1" t="s">
        <v>6560</v>
      </c>
      <c r="B2248" s="1" t="s">
        <v>4060</v>
      </c>
      <c r="C2248" s="1" t="s">
        <v>1686</v>
      </c>
      <c r="D2248" s="1">
        <v>1</v>
      </c>
      <c r="E2248" s="1">
        <v>1299</v>
      </c>
      <c r="F2248" s="1">
        <v>64.95</v>
      </c>
      <c r="G2248" s="1">
        <f t="shared" si="105"/>
        <v>1234.05</v>
      </c>
      <c r="H2248" s="1">
        <v>881</v>
      </c>
      <c r="I2248" s="1">
        <f t="shared" si="106"/>
        <v>353.04999999999995</v>
      </c>
      <c r="J2248" t="str">
        <f>IF(AND(COUNTIF(Products!A:A,C2248)=1,E2248=VLOOKUP(C2248,Products!A:G,6,FALSE),H2248=VLOOKUP(C2248,Products!A:G,7,FALSE)),"OK","ERROR")</f>
        <v>OK</v>
      </c>
      <c r="K2248" t="str">
        <f t="shared" si="107"/>
        <v>OK</v>
      </c>
    </row>
    <row r="2249" spans="1:11">
      <c r="A2249" s="1" t="s">
        <v>6561</v>
      </c>
      <c r="B2249" s="1" t="s">
        <v>4061</v>
      </c>
      <c r="C2249" s="1" t="s">
        <v>1716</v>
      </c>
      <c r="D2249" s="1">
        <v>1</v>
      </c>
      <c r="E2249" s="1">
        <v>2999</v>
      </c>
      <c r="F2249" s="1">
        <v>749.75</v>
      </c>
      <c r="G2249" s="1">
        <f t="shared" si="105"/>
        <v>2249.25</v>
      </c>
      <c r="H2249" s="1">
        <v>2406</v>
      </c>
      <c r="I2249" s="1">
        <f t="shared" si="106"/>
        <v>-156.75</v>
      </c>
      <c r="J2249" t="str">
        <f>IF(AND(COUNTIF(Products!A:A,C2249)=1,E2249=VLOOKUP(C2249,Products!A:G,6,FALSE),H2249=VLOOKUP(C2249,Products!A:G,7,FALSE)),"OK","ERROR")</f>
        <v>OK</v>
      </c>
      <c r="K2249" t="str">
        <f t="shared" si="107"/>
        <v>OK</v>
      </c>
    </row>
    <row r="2250" spans="1:11">
      <c r="A2250" s="1" t="s">
        <v>6562</v>
      </c>
      <c r="B2250" s="1" t="s">
        <v>4062</v>
      </c>
      <c r="C2250" s="1" t="s">
        <v>1721</v>
      </c>
      <c r="D2250" s="1">
        <v>1</v>
      </c>
      <c r="E2250" s="1">
        <v>799</v>
      </c>
      <c r="F2250" s="1">
        <v>0</v>
      </c>
      <c r="G2250" s="1">
        <f t="shared" si="105"/>
        <v>799</v>
      </c>
      <c r="H2250" s="1">
        <v>639</v>
      </c>
      <c r="I2250" s="1">
        <f t="shared" si="106"/>
        <v>160</v>
      </c>
      <c r="J2250" t="str">
        <f>IF(AND(COUNTIF(Products!A:A,C2250)=1,E2250=VLOOKUP(C2250,Products!A:G,6,FALSE),H2250=VLOOKUP(C2250,Products!A:G,7,FALSE)),"OK","ERROR")</f>
        <v>OK</v>
      </c>
      <c r="K2250" t="str">
        <f t="shared" si="107"/>
        <v>OK</v>
      </c>
    </row>
    <row r="2251" spans="1:11">
      <c r="A2251" s="1" t="s">
        <v>6563</v>
      </c>
      <c r="B2251" s="1" t="s">
        <v>4063</v>
      </c>
      <c r="C2251" s="1" t="s">
        <v>1795</v>
      </c>
      <c r="D2251" s="1">
        <v>1</v>
      </c>
      <c r="E2251" s="1">
        <v>499</v>
      </c>
      <c r="F2251" s="1">
        <v>0</v>
      </c>
      <c r="G2251" s="1">
        <f t="shared" si="105"/>
        <v>499</v>
      </c>
      <c r="H2251" s="1">
        <v>324</v>
      </c>
      <c r="I2251" s="1">
        <f t="shared" si="106"/>
        <v>175</v>
      </c>
      <c r="J2251" t="str">
        <f>IF(AND(COUNTIF(Products!A:A,C2251)=1,E2251=VLOOKUP(C2251,Products!A:G,6,FALSE),H2251=VLOOKUP(C2251,Products!A:G,7,FALSE)),"OK","ERROR")</f>
        <v>OK</v>
      </c>
      <c r="K2251" t="str">
        <f t="shared" si="107"/>
        <v>OK</v>
      </c>
    </row>
    <row r="2252" spans="1:11">
      <c r="A2252" s="1" t="s">
        <v>6564</v>
      </c>
      <c r="B2252" s="1" t="s">
        <v>4064</v>
      </c>
      <c r="C2252" s="1" t="s">
        <v>1768</v>
      </c>
      <c r="D2252" s="1">
        <v>4</v>
      </c>
      <c r="E2252" s="1">
        <v>399</v>
      </c>
      <c r="F2252" s="1">
        <v>0</v>
      </c>
      <c r="G2252" s="1">
        <f t="shared" si="105"/>
        <v>1596</v>
      </c>
      <c r="H2252" s="1">
        <v>322</v>
      </c>
      <c r="I2252" s="1">
        <f t="shared" si="106"/>
        <v>308</v>
      </c>
      <c r="J2252" t="str">
        <f>IF(AND(COUNTIF(Products!A:A,C2252)=1,E2252=VLOOKUP(C2252,Products!A:G,6,FALSE),H2252=VLOOKUP(C2252,Products!A:G,7,FALSE)),"OK","ERROR")</f>
        <v>OK</v>
      </c>
      <c r="K2252" t="str">
        <f t="shared" si="107"/>
        <v>OK</v>
      </c>
    </row>
    <row r="2253" spans="1:11">
      <c r="A2253" s="1" t="s">
        <v>6565</v>
      </c>
      <c r="B2253" s="1" t="s">
        <v>4065</v>
      </c>
      <c r="C2253" s="1" t="s">
        <v>1790</v>
      </c>
      <c r="D2253" s="1">
        <v>2</v>
      </c>
      <c r="E2253" s="1">
        <v>999</v>
      </c>
      <c r="F2253" s="1">
        <v>99.9</v>
      </c>
      <c r="G2253" s="1">
        <f t="shared" si="105"/>
        <v>1898.1</v>
      </c>
      <c r="H2253" s="1">
        <v>629</v>
      </c>
      <c r="I2253" s="1">
        <f t="shared" si="106"/>
        <v>640.09999999999991</v>
      </c>
      <c r="J2253" t="str">
        <f>IF(AND(COUNTIF(Products!A:A,C2253)=1,E2253=VLOOKUP(C2253,Products!A:G,6,FALSE),H2253=VLOOKUP(C2253,Products!A:G,7,FALSE)),"OK","ERROR")</f>
        <v>OK</v>
      </c>
      <c r="K2253" t="str">
        <f t="shared" si="107"/>
        <v>OK</v>
      </c>
    </row>
    <row r="2254" spans="1:11">
      <c r="A2254" s="1" t="s">
        <v>6566</v>
      </c>
      <c r="B2254" s="1" t="s">
        <v>4066</v>
      </c>
      <c r="C2254" s="1" t="s">
        <v>1699</v>
      </c>
      <c r="D2254" s="1">
        <v>1</v>
      </c>
      <c r="E2254" s="1">
        <v>999</v>
      </c>
      <c r="F2254" s="1">
        <v>49.95</v>
      </c>
      <c r="G2254" s="1">
        <f t="shared" si="105"/>
        <v>949.05</v>
      </c>
      <c r="H2254" s="1">
        <v>693</v>
      </c>
      <c r="I2254" s="1">
        <f t="shared" si="106"/>
        <v>256.04999999999995</v>
      </c>
      <c r="J2254" t="str">
        <f>IF(AND(COUNTIF(Products!A:A,C2254)=1,E2254=VLOOKUP(C2254,Products!A:G,6,FALSE),H2254=VLOOKUP(C2254,Products!A:G,7,FALSE)),"OK","ERROR")</f>
        <v>OK</v>
      </c>
      <c r="K2254" t="str">
        <f t="shared" si="107"/>
        <v>OK</v>
      </c>
    </row>
    <row r="2255" spans="1:11">
      <c r="A2255" s="1" t="s">
        <v>6567</v>
      </c>
      <c r="B2255" s="1" t="s">
        <v>4067</v>
      </c>
      <c r="C2255" s="1" t="s">
        <v>1682</v>
      </c>
      <c r="D2255" s="1">
        <v>2</v>
      </c>
      <c r="E2255" s="1">
        <v>1599</v>
      </c>
      <c r="F2255" s="1">
        <v>159.9</v>
      </c>
      <c r="G2255" s="1">
        <f t="shared" si="105"/>
        <v>3038.1</v>
      </c>
      <c r="H2255" s="1">
        <v>1169</v>
      </c>
      <c r="I2255" s="1">
        <f t="shared" si="106"/>
        <v>700.09999999999991</v>
      </c>
      <c r="J2255" t="str">
        <f>IF(AND(COUNTIF(Products!A:A,C2255)=1,E2255=VLOOKUP(C2255,Products!A:G,6,FALSE),H2255=VLOOKUP(C2255,Products!A:G,7,FALSE)),"OK","ERROR")</f>
        <v>OK</v>
      </c>
      <c r="K2255" t="str">
        <f t="shared" si="107"/>
        <v>OK</v>
      </c>
    </row>
    <row r="2256" spans="1:11">
      <c r="A2256" s="1" t="s">
        <v>6568</v>
      </c>
      <c r="B2256" s="1" t="s">
        <v>4068</v>
      </c>
      <c r="C2256" s="1" t="s">
        <v>1702</v>
      </c>
      <c r="D2256" s="1">
        <v>3</v>
      </c>
      <c r="E2256" s="1">
        <v>4999</v>
      </c>
      <c r="F2256" s="1">
        <v>2249.5500000000002</v>
      </c>
      <c r="G2256" s="1">
        <f t="shared" si="105"/>
        <v>12747.45</v>
      </c>
      <c r="H2256" s="1">
        <v>3572</v>
      </c>
      <c r="I2256" s="1">
        <f t="shared" si="106"/>
        <v>2031.4500000000007</v>
      </c>
      <c r="J2256" t="str">
        <f>IF(AND(COUNTIF(Products!A:A,C2256)=1,E2256=VLOOKUP(C2256,Products!A:G,6,FALSE),H2256=VLOOKUP(C2256,Products!A:G,7,FALSE)),"OK","ERROR")</f>
        <v>OK</v>
      </c>
      <c r="K2256" t="str">
        <f t="shared" si="107"/>
        <v>OK</v>
      </c>
    </row>
    <row r="2257" spans="1:11">
      <c r="A2257" s="1" t="s">
        <v>6569</v>
      </c>
      <c r="B2257" s="1" t="s">
        <v>4069</v>
      </c>
      <c r="C2257" s="1" t="s">
        <v>1710</v>
      </c>
      <c r="D2257" s="1">
        <v>1</v>
      </c>
      <c r="E2257" s="1">
        <v>3999</v>
      </c>
      <c r="F2257" s="1">
        <v>0</v>
      </c>
      <c r="G2257" s="1">
        <f t="shared" si="105"/>
        <v>3999</v>
      </c>
      <c r="H2257" s="1">
        <v>3007</v>
      </c>
      <c r="I2257" s="1">
        <f t="shared" si="106"/>
        <v>992</v>
      </c>
      <c r="J2257" t="str">
        <f>IF(AND(COUNTIF(Products!A:A,C2257)=1,E2257=VLOOKUP(C2257,Products!A:G,6,FALSE),H2257=VLOOKUP(C2257,Products!A:G,7,FALSE)),"OK","ERROR")</f>
        <v>OK</v>
      </c>
      <c r="K2257" t="str">
        <f t="shared" si="107"/>
        <v>OK</v>
      </c>
    </row>
    <row r="2258" spans="1:11">
      <c r="A2258" s="1" t="s">
        <v>6570</v>
      </c>
      <c r="B2258" s="1" t="s">
        <v>4070</v>
      </c>
      <c r="C2258" s="1" t="s">
        <v>1728</v>
      </c>
      <c r="D2258" s="1">
        <v>2</v>
      </c>
      <c r="E2258" s="1">
        <v>4999</v>
      </c>
      <c r="F2258" s="1">
        <v>0</v>
      </c>
      <c r="G2258" s="1">
        <f t="shared" si="105"/>
        <v>9998</v>
      </c>
      <c r="H2258" s="1">
        <v>3040</v>
      </c>
      <c r="I2258" s="1">
        <f t="shared" si="106"/>
        <v>3918</v>
      </c>
      <c r="J2258" t="str">
        <f>IF(AND(COUNTIF(Products!A:A,C2258)=1,E2258=VLOOKUP(C2258,Products!A:G,6,FALSE),H2258=VLOOKUP(C2258,Products!A:G,7,FALSE)),"OK","ERROR")</f>
        <v>OK</v>
      </c>
      <c r="K2258" t="str">
        <f t="shared" si="107"/>
        <v>OK</v>
      </c>
    </row>
    <row r="2259" spans="1:11">
      <c r="A2259" s="1" t="s">
        <v>6571</v>
      </c>
      <c r="B2259" s="1" t="s">
        <v>4071</v>
      </c>
      <c r="C2259" s="1" t="s">
        <v>1768</v>
      </c>
      <c r="D2259" s="1">
        <v>1</v>
      </c>
      <c r="E2259" s="1">
        <v>399</v>
      </c>
      <c r="F2259" s="1">
        <v>79.8</v>
      </c>
      <c r="G2259" s="1">
        <f t="shared" si="105"/>
        <v>319.2</v>
      </c>
      <c r="H2259" s="1">
        <v>322</v>
      </c>
      <c r="I2259" s="1">
        <f t="shared" si="106"/>
        <v>-2.8000000000000114</v>
      </c>
      <c r="J2259" t="str">
        <f>IF(AND(COUNTIF(Products!A:A,C2259)=1,E2259=VLOOKUP(C2259,Products!A:G,6,FALSE),H2259=VLOOKUP(C2259,Products!A:G,7,FALSE)),"OK","ERROR")</f>
        <v>OK</v>
      </c>
      <c r="K2259" t="str">
        <f t="shared" si="107"/>
        <v>OK</v>
      </c>
    </row>
    <row r="2260" spans="1:11">
      <c r="A2260" s="1" t="s">
        <v>6572</v>
      </c>
      <c r="B2260" s="1" t="s">
        <v>4072</v>
      </c>
      <c r="C2260" s="1" t="s">
        <v>1728</v>
      </c>
      <c r="D2260" s="1">
        <v>1</v>
      </c>
      <c r="E2260" s="1">
        <v>4999</v>
      </c>
      <c r="F2260" s="1">
        <v>749.85</v>
      </c>
      <c r="G2260" s="1">
        <f t="shared" si="105"/>
        <v>4249.1499999999996</v>
      </c>
      <c r="H2260" s="1">
        <v>3040</v>
      </c>
      <c r="I2260" s="1">
        <f t="shared" si="106"/>
        <v>1209.1499999999996</v>
      </c>
      <c r="J2260" t="str">
        <f>IF(AND(COUNTIF(Products!A:A,C2260)=1,E2260=VLOOKUP(C2260,Products!A:G,6,FALSE),H2260=VLOOKUP(C2260,Products!A:G,7,FALSE)),"OK","ERROR")</f>
        <v>OK</v>
      </c>
      <c r="K2260" t="str">
        <f t="shared" si="107"/>
        <v>OK</v>
      </c>
    </row>
    <row r="2261" spans="1:11">
      <c r="A2261" s="1" t="s">
        <v>6573</v>
      </c>
      <c r="B2261" s="1" t="s">
        <v>4073</v>
      </c>
      <c r="C2261" s="1" t="s">
        <v>1700</v>
      </c>
      <c r="D2261" s="1">
        <v>3</v>
      </c>
      <c r="E2261" s="1">
        <v>8999</v>
      </c>
      <c r="F2261" s="1">
        <v>6749.25</v>
      </c>
      <c r="G2261" s="1">
        <f t="shared" si="105"/>
        <v>20247.75</v>
      </c>
      <c r="H2261" s="1">
        <v>6419</v>
      </c>
      <c r="I2261" s="1">
        <f t="shared" si="106"/>
        <v>990.75</v>
      </c>
      <c r="J2261" t="str">
        <f>IF(AND(COUNTIF(Products!A:A,C2261)=1,E2261=VLOOKUP(C2261,Products!A:G,6,FALSE),H2261=VLOOKUP(C2261,Products!A:G,7,FALSE)),"OK","ERROR")</f>
        <v>OK</v>
      </c>
      <c r="K2261" t="str">
        <f t="shared" si="107"/>
        <v>OK</v>
      </c>
    </row>
    <row r="2262" spans="1:11">
      <c r="A2262" s="1" t="s">
        <v>6574</v>
      </c>
      <c r="B2262" s="1" t="s">
        <v>4074</v>
      </c>
      <c r="C2262" s="1" t="s">
        <v>1683</v>
      </c>
      <c r="D2262" s="1">
        <v>2</v>
      </c>
      <c r="E2262" s="1">
        <v>999</v>
      </c>
      <c r="F2262" s="1">
        <v>0</v>
      </c>
      <c r="G2262" s="1">
        <f t="shared" si="105"/>
        <v>1998</v>
      </c>
      <c r="H2262" s="1">
        <v>603</v>
      </c>
      <c r="I2262" s="1">
        <f t="shared" si="106"/>
        <v>792</v>
      </c>
      <c r="J2262" t="str">
        <f>IF(AND(COUNTIF(Products!A:A,C2262)=1,E2262=VLOOKUP(C2262,Products!A:G,6,FALSE),H2262=VLOOKUP(C2262,Products!A:G,7,FALSE)),"OK","ERROR")</f>
        <v>OK</v>
      </c>
      <c r="K2262" t="str">
        <f t="shared" si="107"/>
        <v>OK</v>
      </c>
    </row>
    <row r="2263" spans="1:11">
      <c r="A2263" s="1" t="s">
        <v>6575</v>
      </c>
      <c r="B2263" s="1" t="s">
        <v>4075</v>
      </c>
      <c r="C2263" s="1" t="s">
        <v>1717</v>
      </c>
      <c r="D2263" s="1">
        <v>2</v>
      </c>
      <c r="E2263" s="1">
        <v>399</v>
      </c>
      <c r="F2263" s="1">
        <v>159.6</v>
      </c>
      <c r="G2263" s="1">
        <f t="shared" si="105"/>
        <v>638.4</v>
      </c>
      <c r="H2263" s="1">
        <v>226</v>
      </c>
      <c r="I2263" s="1">
        <f t="shared" si="106"/>
        <v>186.39999999999998</v>
      </c>
      <c r="J2263" t="str">
        <f>IF(AND(COUNTIF(Products!A:A,C2263)=1,E2263=VLOOKUP(C2263,Products!A:G,6,FALSE),H2263=VLOOKUP(C2263,Products!A:G,7,FALSE)),"OK","ERROR")</f>
        <v>OK</v>
      </c>
      <c r="K2263" t="str">
        <f t="shared" si="107"/>
        <v>OK</v>
      </c>
    </row>
    <row r="2264" spans="1:11">
      <c r="A2264" s="1" t="s">
        <v>6576</v>
      </c>
      <c r="B2264" s="1" t="s">
        <v>4076</v>
      </c>
      <c r="C2264" s="1" t="s">
        <v>1756</v>
      </c>
      <c r="D2264" s="1">
        <v>1</v>
      </c>
      <c r="E2264" s="1">
        <v>299</v>
      </c>
      <c r="F2264" s="1">
        <v>0</v>
      </c>
      <c r="G2264" s="1">
        <f t="shared" si="105"/>
        <v>299</v>
      </c>
      <c r="H2264" s="1">
        <v>223</v>
      </c>
      <c r="I2264" s="1">
        <f t="shared" si="106"/>
        <v>76</v>
      </c>
      <c r="J2264" t="str">
        <f>IF(AND(COUNTIF(Products!A:A,C2264)=1,E2264=VLOOKUP(C2264,Products!A:G,6,FALSE),H2264=VLOOKUP(C2264,Products!A:G,7,FALSE)),"OK","ERROR")</f>
        <v>OK</v>
      </c>
      <c r="K2264" t="str">
        <f t="shared" si="107"/>
        <v>OK</v>
      </c>
    </row>
    <row r="2265" spans="1:11">
      <c r="A2265" s="1" t="s">
        <v>6577</v>
      </c>
      <c r="B2265" s="1" t="s">
        <v>4077</v>
      </c>
      <c r="C2265" s="1" t="s">
        <v>1706</v>
      </c>
      <c r="D2265" s="1">
        <v>1</v>
      </c>
      <c r="E2265" s="1">
        <v>799</v>
      </c>
      <c r="F2265" s="1">
        <v>0</v>
      </c>
      <c r="G2265" s="1">
        <f t="shared" si="105"/>
        <v>799</v>
      </c>
      <c r="H2265" s="1">
        <v>526</v>
      </c>
      <c r="I2265" s="1">
        <f t="shared" si="106"/>
        <v>273</v>
      </c>
      <c r="J2265" t="str">
        <f>IF(AND(COUNTIF(Products!A:A,C2265)=1,E2265=VLOOKUP(C2265,Products!A:G,6,FALSE),H2265=VLOOKUP(C2265,Products!A:G,7,FALSE)),"OK","ERROR")</f>
        <v>OK</v>
      </c>
      <c r="K2265" t="str">
        <f t="shared" si="107"/>
        <v>OK</v>
      </c>
    </row>
    <row r="2266" spans="1:11">
      <c r="A2266" s="1" t="s">
        <v>6578</v>
      </c>
      <c r="B2266" s="1" t="s">
        <v>4078</v>
      </c>
      <c r="C2266" s="1" t="s">
        <v>1717</v>
      </c>
      <c r="D2266" s="1">
        <v>4</v>
      </c>
      <c r="E2266" s="1">
        <v>399</v>
      </c>
      <c r="F2266" s="1">
        <v>0</v>
      </c>
      <c r="G2266" s="1">
        <f t="shared" si="105"/>
        <v>1596</v>
      </c>
      <c r="H2266" s="1">
        <v>226</v>
      </c>
      <c r="I2266" s="1">
        <f t="shared" si="106"/>
        <v>692</v>
      </c>
      <c r="J2266" t="str">
        <f>IF(AND(COUNTIF(Products!A:A,C2266)=1,E2266=VLOOKUP(C2266,Products!A:G,6,FALSE),H2266=VLOOKUP(C2266,Products!A:G,7,FALSE)),"OK","ERROR")</f>
        <v>OK</v>
      </c>
      <c r="K2266" t="str">
        <f t="shared" si="107"/>
        <v>OK</v>
      </c>
    </row>
    <row r="2267" spans="1:11">
      <c r="A2267" s="1" t="s">
        <v>6579</v>
      </c>
      <c r="B2267" s="1" t="s">
        <v>4079</v>
      </c>
      <c r="C2267" s="1" t="s">
        <v>1794</v>
      </c>
      <c r="D2267" s="1">
        <v>3</v>
      </c>
      <c r="E2267" s="1">
        <v>299</v>
      </c>
      <c r="F2267" s="1">
        <v>0</v>
      </c>
      <c r="G2267" s="1">
        <f t="shared" si="105"/>
        <v>897</v>
      </c>
      <c r="H2267" s="1">
        <v>168</v>
      </c>
      <c r="I2267" s="1">
        <f t="shared" si="106"/>
        <v>393</v>
      </c>
      <c r="J2267" t="str">
        <f>IF(AND(COUNTIF(Products!A:A,C2267)=1,E2267=VLOOKUP(C2267,Products!A:G,6,FALSE),H2267=VLOOKUP(C2267,Products!A:G,7,FALSE)),"OK","ERROR")</f>
        <v>OK</v>
      </c>
      <c r="K2267" t="str">
        <f t="shared" si="107"/>
        <v>OK</v>
      </c>
    </row>
    <row r="2268" spans="1:11">
      <c r="A2268" s="1" t="s">
        <v>6580</v>
      </c>
      <c r="B2268" s="1" t="s">
        <v>4080</v>
      </c>
      <c r="C2268" s="1" t="s">
        <v>1704</v>
      </c>
      <c r="D2268" s="1">
        <v>4</v>
      </c>
      <c r="E2268" s="1">
        <v>599</v>
      </c>
      <c r="F2268" s="1">
        <v>599</v>
      </c>
      <c r="G2268" s="1">
        <f t="shared" si="105"/>
        <v>1797</v>
      </c>
      <c r="H2268" s="1">
        <v>363</v>
      </c>
      <c r="I2268" s="1">
        <f t="shared" si="106"/>
        <v>345</v>
      </c>
      <c r="J2268" t="str">
        <f>IF(AND(COUNTIF(Products!A:A,C2268)=1,E2268=VLOOKUP(C2268,Products!A:G,6,FALSE),H2268=VLOOKUP(C2268,Products!A:G,7,FALSE)),"OK","ERROR")</f>
        <v>OK</v>
      </c>
      <c r="K2268" t="str">
        <f t="shared" si="107"/>
        <v>OK</v>
      </c>
    </row>
    <row r="2269" spans="1:11">
      <c r="A2269" s="1" t="s">
        <v>6581</v>
      </c>
      <c r="B2269" s="1" t="s">
        <v>4081</v>
      </c>
      <c r="C2269" s="1" t="s">
        <v>1764</v>
      </c>
      <c r="D2269" s="1">
        <v>2</v>
      </c>
      <c r="E2269" s="1">
        <v>499</v>
      </c>
      <c r="F2269" s="1">
        <v>149.69999999999999</v>
      </c>
      <c r="G2269" s="1">
        <f t="shared" si="105"/>
        <v>848.3</v>
      </c>
      <c r="H2269" s="1">
        <v>334</v>
      </c>
      <c r="I2269" s="1">
        <f t="shared" si="106"/>
        <v>180.29999999999995</v>
      </c>
      <c r="J2269" t="str">
        <f>IF(AND(COUNTIF(Products!A:A,C2269)=1,E2269=VLOOKUP(C2269,Products!A:G,6,FALSE),H2269=VLOOKUP(C2269,Products!A:G,7,FALSE)),"OK","ERROR")</f>
        <v>OK</v>
      </c>
      <c r="K2269" t="str">
        <f t="shared" si="107"/>
        <v>OK</v>
      </c>
    </row>
    <row r="2270" spans="1:11">
      <c r="A2270" s="1" t="s">
        <v>6582</v>
      </c>
      <c r="B2270" s="1" t="s">
        <v>4082</v>
      </c>
      <c r="C2270" s="1" t="s">
        <v>1721</v>
      </c>
      <c r="D2270" s="1">
        <v>1</v>
      </c>
      <c r="E2270" s="1">
        <v>799</v>
      </c>
      <c r="F2270" s="1">
        <v>79.900000000000006</v>
      </c>
      <c r="G2270" s="1">
        <f t="shared" si="105"/>
        <v>719.1</v>
      </c>
      <c r="H2270" s="1">
        <v>639</v>
      </c>
      <c r="I2270" s="1">
        <f t="shared" si="106"/>
        <v>80.100000000000023</v>
      </c>
      <c r="J2270" t="str">
        <f>IF(AND(COUNTIF(Products!A:A,C2270)=1,E2270=VLOOKUP(C2270,Products!A:G,6,FALSE),H2270=VLOOKUP(C2270,Products!A:G,7,FALSE)),"OK","ERROR")</f>
        <v>OK</v>
      </c>
      <c r="K2270" t="str">
        <f t="shared" si="107"/>
        <v>OK</v>
      </c>
    </row>
    <row r="2271" spans="1:11">
      <c r="A2271" s="1" t="s">
        <v>6583</v>
      </c>
      <c r="B2271" s="1" t="s">
        <v>4083</v>
      </c>
      <c r="C2271" s="1" t="s">
        <v>1688</v>
      </c>
      <c r="D2271" s="1">
        <v>2</v>
      </c>
      <c r="E2271" s="1">
        <v>999</v>
      </c>
      <c r="F2271" s="1">
        <v>99.9</v>
      </c>
      <c r="G2271" s="1">
        <f t="shared" si="105"/>
        <v>1898.1</v>
      </c>
      <c r="H2271" s="1">
        <v>813</v>
      </c>
      <c r="I2271" s="1">
        <f t="shared" si="106"/>
        <v>272.09999999999991</v>
      </c>
      <c r="J2271" t="str">
        <f>IF(AND(COUNTIF(Products!A:A,C2271)=1,E2271=VLOOKUP(C2271,Products!A:G,6,FALSE),H2271=VLOOKUP(C2271,Products!A:G,7,FALSE)),"OK","ERROR")</f>
        <v>OK</v>
      </c>
      <c r="K2271" t="str">
        <f t="shared" si="107"/>
        <v>OK</v>
      </c>
    </row>
    <row r="2272" spans="1:11">
      <c r="A2272" s="1" t="s">
        <v>6584</v>
      </c>
      <c r="B2272" s="1" t="s">
        <v>4084</v>
      </c>
      <c r="C2272" s="1" t="s">
        <v>1692</v>
      </c>
      <c r="D2272" s="1">
        <v>1</v>
      </c>
      <c r="E2272" s="1">
        <v>499</v>
      </c>
      <c r="F2272" s="1">
        <v>0</v>
      </c>
      <c r="G2272" s="1">
        <f t="shared" si="105"/>
        <v>499</v>
      </c>
      <c r="H2272" s="1">
        <v>403</v>
      </c>
      <c r="I2272" s="1">
        <f t="shared" si="106"/>
        <v>96</v>
      </c>
      <c r="J2272" t="str">
        <f>IF(AND(COUNTIF(Products!A:A,C2272)=1,E2272=VLOOKUP(C2272,Products!A:G,6,FALSE),H2272=VLOOKUP(C2272,Products!A:G,7,FALSE)),"OK","ERROR")</f>
        <v>OK</v>
      </c>
      <c r="K2272" t="str">
        <f t="shared" si="107"/>
        <v>OK</v>
      </c>
    </row>
    <row r="2273" spans="1:11">
      <c r="A2273" s="1" t="s">
        <v>6585</v>
      </c>
      <c r="B2273" s="1" t="s">
        <v>4085</v>
      </c>
      <c r="C2273" s="1" t="s">
        <v>1792</v>
      </c>
      <c r="D2273" s="1">
        <v>1</v>
      </c>
      <c r="E2273" s="1">
        <v>399</v>
      </c>
      <c r="F2273" s="1">
        <v>59.85</v>
      </c>
      <c r="G2273" s="1">
        <f t="shared" si="105"/>
        <v>339.15</v>
      </c>
      <c r="H2273" s="1">
        <v>244</v>
      </c>
      <c r="I2273" s="1">
        <f t="shared" si="106"/>
        <v>95.149999999999977</v>
      </c>
      <c r="J2273" t="str">
        <f>IF(AND(COUNTIF(Products!A:A,C2273)=1,E2273=VLOOKUP(C2273,Products!A:G,6,FALSE),H2273=VLOOKUP(C2273,Products!A:G,7,FALSE)),"OK","ERROR")</f>
        <v>OK</v>
      </c>
      <c r="K2273" t="str">
        <f t="shared" si="107"/>
        <v>OK</v>
      </c>
    </row>
    <row r="2274" spans="1:11">
      <c r="A2274" s="1" t="s">
        <v>6586</v>
      </c>
      <c r="B2274" s="1" t="s">
        <v>4086</v>
      </c>
      <c r="C2274" s="1" t="s">
        <v>1771</v>
      </c>
      <c r="D2274" s="1">
        <v>4</v>
      </c>
      <c r="E2274" s="1">
        <v>399</v>
      </c>
      <c r="F2274" s="1">
        <v>399</v>
      </c>
      <c r="G2274" s="1">
        <f t="shared" si="105"/>
        <v>1197</v>
      </c>
      <c r="H2274" s="1">
        <v>257</v>
      </c>
      <c r="I2274" s="1">
        <f t="shared" si="106"/>
        <v>169</v>
      </c>
      <c r="J2274" t="str">
        <f>IF(AND(COUNTIF(Products!A:A,C2274)=1,E2274=VLOOKUP(C2274,Products!A:G,6,FALSE),H2274=VLOOKUP(C2274,Products!A:G,7,FALSE)),"OK","ERROR")</f>
        <v>OK</v>
      </c>
      <c r="K2274" t="str">
        <f t="shared" si="107"/>
        <v>OK</v>
      </c>
    </row>
    <row r="2275" spans="1:11">
      <c r="A2275" s="1" t="s">
        <v>6587</v>
      </c>
      <c r="B2275" s="1" t="s">
        <v>4087</v>
      </c>
      <c r="C2275" s="1" t="s">
        <v>1743</v>
      </c>
      <c r="D2275" s="1">
        <v>2</v>
      </c>
      <c r="E2275" s="1">
        <v>299</v>
      </c>
      <c r="F2275" s="1">
        <v>89.7</v>
      </c>
      <c r="G2275" s="1">
        <f t="shared" si="105"/>
        <v>508.3</v>
      </c>
      <c r="H2275" s="1">
        <v>188</v>
      </c>
      <c r="I2275" s="1">
        <f t="shared" si="106"/>
        <v>132.30000000000001</v>
      </c>
      <c r="J2275" t="str">
        <f>IF(AND(COUNTIF(Products!A:A,C2275)=1,E2275=VLOOKUP(C2275,Products!A:G,6,FALSE),H2275=VLOOKUP(C2275,Products!A:G,7,FALSE)),"OK","ERROR")</f>
        <v>OK</v>
      </c>
      <c r="K2275" t="str">
        <f t="shared" si="107"/>
        <v>OK</v>
      </c>
    </row>
    <row r="2276" spans="1:11">
      <c r="A2276" s="1" t="s">
        <v>6588</v>
      </c>
      <c r="B2276" s="1" t="s">
        <v>4088</v>
      </c>
      <c r="C2276" s="1" t="s">
        <v>1761</v>
      </c>
      <c r="D2276" s="1">
        <v>2</v>
      </c>
      <c r="E2276" s="1">
        <v>499</v>
      </c>
      <c r="F2276" s="1">
        <v>149.69999999999999</v>
      </c>
      <c r="G2276" s="1">
        <f t="shared" si="105"/>
        <v>848.3</v>
      </c>
      <c r="H2276" s="1">
        <v>394</v>
      </c>
      <c r="I2276" s="1">
        <f t="shared" si="106"/>
        <v>60.299999999999955</v>
      </c>
      <c r="J2276" t="str">
        <f>IF(AND(COUNTIF(Products!A:A,C2276)=1,E2276=VLOOKUP(C2276,Products!A:G,6,FALSE),H2276=VLOOKUP(C2276,Products!A:G,7,FALSE)),"OK","ERROR")</f>
        <v>OK</v>
      </c>
      <c r="K2276" t="str">
        <f t="shared" si="107"/>
        <v>OK</v>
      </c>
    </row>
    <row r="2277" spans="1:11">
      <c r="A2277" s="1" t="s">
        <v>6589</v>
      </c>
      <c r="B2277" s="1" t="s">
        <v>4089</v>
      </c>
      <c r="C2277" s="1" t="s">
        <v>1714</v>
      </c>
      <c r="D2277" s="1">
        <v>2</v>
      </c>
      <c r="E2277" s="1">
        <v>4999</v>
      </c>
      <c r="F2277" s="1">
        <v>0</v>
      </c>
      <c r="G2277" s="1">
        <f t="shared" si="105"/>
        <v>9998</v>
      </c>
      <c r="H2277" s="1">
        <v>3985</v>
      </c>
      <c r="I2277" s="1">
        <f t="shared" si="106"/>
        <v>2028</v>
      </c>
      <c r="J2277" t="str">
        <f>IF(AND(COUNTIF(Products!A:A,C2277)=1,E2277=VLOOKUP(C2277,Products!A:G,6,FALSE),H2277=VLOOKUP(C2277,Products!A:G,7,FALSE)),"OK","ERROR")</f>
        <v>OK</v>
      </c>
      <c r="K2277" t="str">
        <f t="shared" si="107"/>
        <v>OK</v>
      </c>
    </row>
    <row r="2278" spans="1:11">
      <c r="A2278" s="1" t="s">
        <v>6590</v>
      </c>
      <c r="B2278" s="1" t="s">
        <v>4090</v>
      </c>
      <c r="C2278" s="1" t="s">
        <v>1742</v>
      </c>
      <c r="D2278" s="1">
        <v>2</v>
      </c>
      <c r="E2278" s="1">
        <v>299</v>
      </c>
      <c r="F2278" s="1">
        <v>29.9</v>
      </c>
      <c r="G2278" s="1">
        <f t="shared" si="105"/>
        <v>568.1</v>
      </c>
      <c r="H2278" s="1">
        <v>188</v>
      </c>
      <c r="I2278" s="1">
        <f t="shared" si="106"/>
        <v>192.10000000000002</v>
      </c>
      <c r="J2278" t="str">
        <f>IF(AND(COUNTIF(Products!A:A,C2278)=1,E2278=VLOOKUP(C2278,Products!A:G,6,FALSE),H2278=VLOOKUP(C2278,Products!A:G,7,FALSE)),"OK","ERROR")</f>
        <v>OK</v>
      </c>
      <c r="K2278" t="str">
        <f t="shared" si="107"/>
        <v>OK</v>
      </c>
    </row>
    <row r="2279" spans="1:11">
      <c r="A2279" s="1" t="s">
        <v>6591</v>
      </c>
      <c r="B2279" s="1" t="s">
        <v>4091</v>
      </c>
      <c r="C2279" s="1" t="s">
        <v>1664</v>
      </c>
      <c r="D2279" s="1">
        <v>4</v>
      </c>
      <c r="E2279" s="1">
        <v>999</v>
      </c>
      <c r="F2279" s="1">
        <v>399.6</v>
      </c>
      <c r="G2279" s="1">
        <f t="shared" si="105"/>
        <v>3596.4</v>
      </c>
      <c r="H2279" s="1">
        <v>590</v>
      </c>
      <c r="I2279" s="1">
        <f t="shared" si="106"/>
        <v>1236.4000000000001</v>
      </c>
      <c r="J2279" t="str">
        <f>IF(AND(COUNTIF(Products!A:A,C2279)=1,E2279=VLOOKUP(C2279,Products!A:G,6,FALSE),H2279=VLOOKUP(C2279,Products!A:G,7,FALSE)),"OK","ERROR")</f>
        <v>OK</v>
      </c>
      <c r="K2279" t="str">
        <f t="shared" si="107"/>
        <v>OK</v>
      </c>
    </row>
    <row r="2280" spans="1:11">
      <c r="A2280" s="1" t="s">
        <v>6592</v>
      </c>
      <c r="B2280" s="1" t="s">
        <v>4092</v>
      </c>
      <c r="C2280" s="1" t="s">
        <v>1704</v>
      </c>
      <c r="D2280" s="1">
        <v>1</v>
      </c>
      <c r="E2280" s="1">
        <v>599</v>
      </c>
      <c r="F2280" s="1">
        <v>89.85</v>
      </c>
      <c r="G2280" s="1">
        <f t="shared" si="105"/>
        <v>509.15</v>
      </c>
      <c r="H2280" s="1">
        <v>363</v>
      </c>
      <c r="I2280" s="1">
        <f t="shared" si="106"/>
        <v>146.14999999999998</v>
      </c>
      <c r="J2280" t="str">
        <f>IF(AND(COUNTIF(Products!A:A,C2280)=1,E2280=VLOOKUP(C2280,Products!A:G,6,FALSE),H2280=VLOOKUP(C2280,Products!A:G,7,FALSE)),"OK","ERROR")</f>
        <v>OK</v>
      </c>
      <c r="K2280" t="str">
        <f t="shared" si="107"/>
        <v>OK</v>
      </c>
    </row>
    <row r="2281" spans="1:11">
      <c r="A2281" s="1" t="s">
        <v>6593</v>
      </c>
      <c r="B2281" s="1" t="s">
        <v>4093</v>
      </c>
      <c r="C2281" s="1" t="s">
        <v>1737</v>
      </c>
      <c r="D2281" s="1">
        <v>1</v>
      </c>
      <c r="E2281" s="1">
        <v>499</v>
      </c>
      <c r="F2281" s="1">
        <v>24.95</v>
      </c>
      <c r="G2281" s="1">
        <f t="shared" si="105"/>
        <v>474.05</v>
      </c>
      <c r="H2281" s="1">
        <v>320</v>
      </c>
      <c r="I2281" s="1">
        <f t="shared" si="106"/>
        <v>154.05000000000001</v>
      </c>
      <c r="J2281" t="str">
        <f>IF(AND(COUNTIF(Products!A:A,C2281)=1,E2281=VLOOKUP(C2281,Products!A:G,6,FALSE),H2281=VLOOKUP(C2281,Products!A:G,7,FALSE)),"OK","ERROR")</f>
        <v>OK</v>
      </c>
      <c r="K2281" t="str">
        <f t="shared" si="107"/>
        <v>OK</v>
      </c>
    </row>
    <row r="2282" spans="1:11">
      <c r="A2282" s="1" t="s">
        <v>6594</v>
      </c>
      <c r="B2282" s="1" t="s">
        <v>4094</v>
      </c>
      <c r="C2282" s="1" t="s">
        <v>1787</v>
      </c>
      <c r="D2282" s="1">
        <v>1</v>
      </c>
      <c r="E2282" s="1">
        <v>8999</v>
      </c>
      <c r="F2282" s="1">
        <v>1349.85</v>
      </c>
      <c r="G2282" s="1">
        <f t="shared" si="105"/>
        <v>7649.15</v>
      </c>
      <c r="H2282" s="1">
        <v>5811</v>
      </c>
      <c r="I2282" s="1">
        <f t="shared" si="106"/>
        <v>1838.1499999999996</v>
      </c>
      <c r="J2282" t="str">
        <f>IF(AND(COUNTIF(Products!A:A,C2282)=1,E2282=VLOOKUP(C2282,Products!A:G,6,FALSE),H2282=VLOOKUP(C2282,Products!A:G,7,FALSE)),"OK","ERROR")</f>
        <v>OK</v>
      </c>
      <c r="K2282" t="str">
        <f t="shared" si="107"/>
        <v>OK</v>
      </c>
    </row>
    <row r="2283" spans="1:11">
      <c r="A2283" s="1" t="s">
        <v>6595</v>
      </c>
      <c r="B2283" s="1" t="s">
        <v>4095</v>
      </c>
      <c r="C2283" s="1" t="s">
        <v>1709</v>
      </c>
      <c r="D2283" s="1">
        <v>2</v>
      </c>
      <c r="E2283" s="1">
        <v>799</v>
      </c>
      <c r="F2283" s="1">
        <v>79.900000000000006</v>
      </c>
      <c r="G2283" s="1">
        <f t="shared" si="105"/>
        <v>1518.1</v>
      </c>
      <c r="H2283" s="1">
        <v>566</v>
      </c>
      <c r="I2283" s="1">
        <f t="shared" si="106"/>
        <v>386.09999999999991</v>
      </c>
      <c r="J2283" t="str">
        <f>IF(AND(COUNTIF(Products!A:A,C2283)=1,E2283=VLOOKUP(C2283,Products!A:G,6,FALSE),H2283=VLOOKUP(C2283,Products!A:G,7,FALSE)),"OK","ERROR")</f>
        <v>OK</v>
      </c>
      <c r="K2283" t="str">
        <f t="shared" si="107"/>
        <v>OK</v>
      </c>
    </row>
    <row r="2284" spans="1:11">
      <c r="A2284" s="1" t="s">
        <v>6596</v>
      </c>
      <c r="B2284" s="1" t="s">
        <v>4096</v>
      </c>
      <c r="C2284" s="1" t="s">
        <v>1702</v>
      </c>
      <c r="D2284" s="1">
        <v>1</v>
      </c>
      <c r="E2284" s="1">
        <v>4999</v>
      </c>
      <c r="F2284" s="1">
        <v>999.8</v>
      </c>
      <c r="G2284" s="1">
        <f t="shared" si="105"/>
        <v>3999.2</v>
      </c>
      <c r="H2284" s="1">
        <v>3572</v>
      </c>
      <c r="I2284" s="1">
        <f t="shared" si="106"/>
        <v>427.19999999999982</v>
      </c>
      <c r="J2284" t="str">
        <f>IF(AND(COUNTIF(Products!A:A,C2284)=1,E2284=VLOOKUP(C2284,Products!A:G,6,FALSE),H2284=VLOOKUP(C2284,Products!A:G,7,FALSE)),"OK","ERROR")</f>
        <v>OK</v>
      </c>
      <c r="K2284" t="str">
        <f t="shared" si="107"/>
        <v>OK</v>
      </c>
    </row>
    <row r="2285" spans="1:11">
      <c r="A2285" s="1" t="s">
        <v>6597</v>
      </c>
      <c r="B2285" s="1" t="s">
        <v>4097</v>
      </c>
      <c r="C2285" s="1" t="s">
        <v>1714</v>
      </c>
      <c r="D2285" s="1">
        <v>1</v>
      </c>
      <c r="E2285" s="1">
        <v>4999</v>
      </c>
      <c r="F2285" s="1">
        <v>0</v>
      </c>
      <c r="G2285" s="1">
        <f t="shared" si="105"/>
        <v>4999</v>
      </c>
      <c r="H2285" s="1">
        <v>3985</v>
      </c>
      <c r="I2285" s="1">
        <f t="shared" si="106"/>
        <v>1014</v>
      </c>
      <c r="J2285" t="str">
        <f>IF(AND(COUNTIF(Products!A:A,C2285)=1,E2285=VLOOKUP(C2285,Products!A:G,6,FALSE),H2285=VLOOKUP(C2285,Products!A:G,7,FALSE)),"OK","ERROR")</f>
        <v>OK</v>
      </c>
      <c r="K2285" t="str">
        <f t="shared" si="107"/>
        <v>OK</v>
      </c>
    </row>
    <row r="2286" spans="1:11">
      <c r="A2286" s="1" t="s">
        <v>6598</v>
      </c>
      <c r="B2286" s="1" t="s">
        <v>4098</v>
      </c>
      <c r="C2286" s="1" t="s">
        <v>1706</v>
      </c>
      <c r="D2286" s="1">
        <v>1</v>
      </c>
      <c r="E2286" s="1">
        <v>799</v>
      </c>
      <c r="F2286" s="1">
        <v>39.950000000000003</v>
      </c>
      <c r="G2286" s="1">
        <f t="shared" si="105"/>
        <v>759.05</v>
      </c>
      <c r="H2286" s="1">
        <v>526</v>
      </c>
      <c r="I2286" s="1">
        <f t="shared" si="106"/>
        <v>233.04999999999995</v>
      </c>
      <c r="J2286" t="str">
        <f>IF(AND(COUNTIF(Products!A:A,C2286)=1,E2286=VLOOKUP(C2286,Products!A:G,6,FALSE),H2286=VLOOKUP(C2286,Products!A:G,7,FALSE)),"OK","ERROR")</f>
        <v>OK</v>
      </c>
      <c r="K2286" t="str">
        <f t="shared" si="107"/>
        <v>OK</v>
      </c>
    </row>
    <row r="2287" spans="1:11">
      <c r="A2287" s="1" t="s">
        <v>6599</v>
      </c>
      <c r="B2287" s="1" t="s">
        <v>4099</v>
      </c>
      <c r="C2287" s="1" t="s">
        <v>1798</v>
      </c>
      <c r="D2287" s="1">
        <v>1</v>
      </c>
      <c r="E2287" s="1">
        <v>1299</v>
      </c>
      <c r="F2287" s="1">
        <v>129.9</v>
      </c>
      <c r="G2287" s="1">
        <f t="shared" si="105"/>
        <v>1169.0999999999999</v>
      </c>
      <c r="H2287" s="1">
        <v>1025</v>
      </c>
      <c r="I2287" s="1">
        <f t="shared" si="106"/>
        <v>144.09999999999991</v>
      </c>
      <c r="J2287" t="str">
        <f>IF(AND(COUNTIF(Products!A:A,C2287)=1,E2287=VLOOKUP(C2287,Products!A:G,6,FALSE),H2287=VLOOKUP(C2287,Products!A:G,7,FALSE)),"OK","ERROR")</f>
        <v>OK</v>
      </c>
      <c r="K2287" t="str">
        <f t="shared" si="107"/>
        <v>OK</v>
      </c>
    </row>
    <row r="2288" spans="1:11">
      <c r="A2288" s="1" t="s">
        <v>6600</v>
      </c>
      <c r="B2288" s="1" t="s">
        <v>4100</v>
      </c>
      <c r="C2288" s="1" t="s">
        <v>1715</v>
      </c>
      <c r="D2288" s="1">
        <v>1</v>
      </c>
      <c r="E2288" s="1">
        <v>1299</v>
      </c>
      <c r="F2288" s="1">
        <v>0</v>
      </c>
      <c r="G2288" s="1">
        <f t="shared" si="105"/>
        <v>1299</v>
      </c>
      <c r="H2288" s="1">
        <v>863</v>
      </c>
      <c r="I2288" s="1">
        <f t="shared" si="106"/>
        <v>436</v>
      </c>
      <c r="J2288" t="str">
        <f>IF(AND(COUNTIF(Products!A:A,C2288)=1,E2288=VLOOKUP(C2288,Products!A:G,6,FALSE),H2288=VLOOKUP(C2288,Products!A:G,7,FALSE)),"OK","ERROR")</f>
        <v>OK</v>
      </c>
      <c r="K2288" t="str">
        <f t="shared" si="107"/>
        <v>OK</v>
      </c>
    </row>
    <row r="2289" spans="1:11">
      <c r="A2289" s="1" t="s">
        <v>6601</v>
      </c>
      <c r="B2289" s="1" t="s">
        <v>4101</v>
      </c>
      <c r="C2289" s="1" t="s">
        <v>1779</v>
      </c>
      <c r="D2289" s="1">
        <v>3</v>
      </c>
      <c r="E2289" s="1">
        <v>999</v>
      </c>
      <c r="F2289" s="1">
        <v>0</v>
      </c>
      <c r="G2289" s="1">
        <f t="shared" si="105"/>
        <v>2997</v>
      </c>
      <c r="H2289" s="1">
        <v>809</v>
      </c>
      <c r="I2289" s="1">
        <f t="shared" si="106"/>
        <v>570</v>
      </c>
      <c r="J2289" t="str">
        <f>IF(AND(COUNTIF(Products!A:A,C2289)=1,E2289=VLOOKUP(C2289,Products!A:G,6,FALSE),H2289=VLOOKUP(C2289,Products!A:G,7,FALSE)),"OK","ERROR")</f>
        <v>OK</v>
      </c>
      <c r="K2289" t="str">
        <f t="shared" si="107"/>
        <v>OK</v>
      </c>
    </row>
    <row r="2290" spans="1:11">
      <c r="A2290" s="1" t="s">
        <v>6602</v>
      </c>
      <c r="B2290" s="1" t="s">
        <v>4102</v>
      </c>
      <c r="C2290" s="1" t="s">
        <v>1686</v>
      </c>
      <c r="D2290" s="1">
        <v>1</v>
      </c>
      <c r="E2290" s="1">
        <v>1299</v>
      </c>
      <c r="F2290" s="1">
        <v>129.9</v>
      </c>
      <c r="G2290" s="1">
        <f t="shared" si="105"/>
        <v>1169.0999999999999</v>
      </c>
      <c r="H2290" s="1">
        <v>881</v>
      </c>
      <c r="I2290" s="1">
        <f t="shared" si="106"/>
        <v>288.09999999999991</v>
      </c>
      <c r="J2290" t="str">
        <f>IF(AND(COUNTIF(Products!A:A,C2290)=1,E2290=VLOOKUP(C2290,Products!A:G,6,FALSE),H2290=VLOOKUP(C2290,Products!A:G,7,FALSE)),"OK","ERROR")</f>
        <v>OK</v>
      </c>
      <c r="K2290" t="str">
        <f t="shared" si="107"/>
        <v>OK</v>
      </c>
    </row>
    <row r="2291" spans="1:11">
      <c r="A2291" s="1" t="s">
        <v>6603</v>
      </c>
      <c r="B2291" s="1" t="s">
        <v>4103</v>
      </c>
      <c r="C2291" s="1" t="s">
        <v>1716</v>
      </c>
      <c r="D2291" s="1">
        <v>2</v>
      </c>
      <c r="E2291" s="1">
        <v>2999</v>
      </c>
      <c r="F2291" s="1">
        <v>0</v>
      </c>
      <c r="G2291" s="1">
        <f t="shared" si="105"/>
        <v>5998</v>
      </c>
      <c r="H2291" s="1">
        <v>2406</v>
      </c>
      <c r="I2291" s="1">
        <f t="shared" si="106"/>
        <v>1186</v>
      </c>
      <c r="J2291" t="str">
        <f>IF(AND(COUNTIF(Products!A:A,C2291)=1,E2291=VLOOKUP(C2291,Products!A:G,6,FALSE),H2291=VLOOKUP(C2291,Products!A:G,7,FALSE)),"OK","ERROR")</f>
        <v>OK</v>
      </c>
      <c r="K2291" t="str">
        <f t="shared" si="107"/>
        <v>OK</v>
      </c>
    </row>
    <row r="2292" spans="1:11">
      <c r="A2292" s="1" t="s">
        <v>6604</v>
      </c>
      <c r="B2292" s="1" t="s">
        <v>4104</v>
      </c>
      <c r="C2292" s="1" t="s">
        <v>1715</v>
      </c>
      <c r="D2292" s="1">
        <v>2</v>
      </c>
      <c r="E2292" s="1">
        <v>1299</v>
      </c>
      <c r="F2292" s="1">
        <v>0</v>
      </c>
      <c r="G2292" s="1">
        <f t="shared" si="105"/>
        <v>2598</v>
      </c>
      <c r="H2292" s="1">
        <v>863</v>
      </c>
      <c r="I2292" s="1">
        <f t="shared" si="106"/>
        <v>872</v>
      </c>
      <c r="J2292" t="str">
        <f>IF(AND(COUNTIF(Products!A:A,C2292)=1,E2292=VLOOKUP(C2292,Products!A:G,6,FALSE),H2292=VLOOKUP(C2292,Products!A:G,7,FALSE)),"OK","ERROR")</f>
        <v>OK</v>
      </c>
      <c r="K2292" t="str">
        <f t="shared" si="107"/>
        <v>OK</v>
      </c>
    </row>
    <row r="2293" spans="1:11">
      <c r="A2293" s="1" t="s">
        <v>6605</v>
      </c>
      <c r="B2293" s="1" t="s">
        <v>4105</v>
      </c>
      <c r="C2293" s="1" t="s">
        <v>1682</v>
      </c>
      <c r="D2293" s="1">
        <v>3</v>
      </c>
      <c r="E2293" s="1">
        <v>1599</v>
      </c>
      <c r="F2293" s="1">
        <v>479.7</v>
      </c>
      <c r="G2293" s="1">
        <f t="shared" si="105"/>
        <v>4317.3</v>
      </c>
      <c r="H2293" s="1">
        <v>1169</v>
      </c>
      <c r="I2293" s="1">
        <f t="shared" si="106"/>
        <v>810.30000000000018</v>
      </c>
      <c r="J2293" t="str">
        <f>IF(AND(COUNTIF(Products!A:A,C2293)=1,E2293=VLOOKUP(C2293,Products!A:G,6,FALSE),H2293=VLOOKUP(C2293,Products!A:G,7,FALSE)),"OK","ERROR")</f>
        <v>OK</v>
      </c>
      <c r="K2293" t="str">
        <f t="shared" si="107"/>
        <v>OK</v>
      </c>
    </row>
    <row r="2294" spans="1:11">
      <c r="A2294" s="1" t="s">
        <v>6606</v>
      </c>
      <c r="B2294" s="1" t="s">
        <v>4106</v>
      </c>
      <c r="C2294" s="1" t="s">
        <v>1695</v>
      </c>
      <c r="D2294" s="1">
        <v>2</v>
      </c>
      <c r="E2294" s="1">
        <v>1999</v>
      </c>
      <c r="F2294" s="1">
        <v>0</v>
      </c>
      <c r="G2294" s="1">
        <f t="shared" si="105"/>
        <v>3998</v>
      </c>
      <c r="H2294" s="1">
        <v>1597</v>
      </c>
      <c r="I2294" s="1">
        <f t="shared" si="106"/>
        <v>804</v>
      </c>
      <c r="J2294" t="str">
        <f>IF(AND(COUNTIF(Products!A:A,C2294)=1,E2294=VLOOKUP(C2294,Products!A:G,6,FALSE),H2294=VLOOKUP(C2294,Products!A:G,7,FALSE)),"OK","ERROR")</f>
        <v>OK</v>
      </c>
      <c r="K2294" t="str">
        <f t="shared" si="107"/>
        <v>OK</v>
      </c>
    </row>
    <row r="2295" spans="1:11">
      <c r="A2295" s="1" t="s">
        <v>6607</v>
      </c>
      <c r="B2295" s="1" t="s">
        <v>4107</v>
      </c>
      <c r="C2295" s="1" t="s">
        <v>1793</v>
      </c>
      <c r="D2295" s="1">
        <v>1</v>
      </c>
      <c r="E2295" s="1">
        <v>299</v>
      </c>
      <c r="F2295" s="1">
        <v>0</v>
      </c>
      <c r="G2295" s="1">
        <f t="shared" si="105"/>
        <v>299</v>
      </c>
      <c r="H2295" s="1">
        <v>221</v>
      </c>
      <c r="I2295" s="1">
        <f t="shared" si="106"/>
        <v>78</v>
      </c>
      <c r="J2295" t="str">
        <f>IF(AND(COUNTIF(Products!A:A,C2295)=1,E2295=VLOOKUP(C2295,Products!A:G,6,FALSE),H2295=VLOOKUP(C2295,Products!A:G,7,FALSE)),"OK","ERROR")</f>
        <v>OK</v>
      </c>
      <c r="K2295" t="str">
        <f t="shared" si="107"/>
        <v>OK</v>
      </c>
    </row>
    <row r="2296" spans="1:11">
      <c r="A2296" s="1" t="s">
        <v>6608</v>
      </c>
      <c r="B2296" s="1" t="s">
        <v>4108</v>
      </c>
      <c r="C2296" s="1" t="s">
        <v>1751</v>
      </c>
      <c r="D2296" s="1">
        <v>2</v>
      </c>
      <c r="E2296" s="1">
        <v>1599</v>
      </c>
      <c r="F2296" s="1">
        <v>319.8</v>
      </c>
      <c r="G2296" s="1">
        <f t="shared" si="105"/>
        <v>2878.2</v>
      </c>
      <c r="H2296" s="1">
        <v>1023</v>
      </c>
      <c r="I2296" s="1">
        <f t="shared" si="106"/>
        <v>832.19999999999982</v>
      </c>
      <c r="J2296" t="str">
        <f>IF(AND(COUNTIF(Products!A:A,C2296)=1,E2296=VLOOKUP(C2296,Products!A:G,6,FALSE),H2296=VLOOKUP(C2296,Products!A:G,7,FALSE)),"OK","ERROR")</f>
        <v>OK</v>
      </c>
      <c r="K2296" t="str">
        <f t="shared" si="107"/>
        <v>OK</v>
      </c>
    </row>
    <row r="2297" spans="1:11">
      <c r="A2297" s="1" t="s">
        <v>6609</v>
      </c>
      <c r="B2297" s="1" t="s">
        <v>4109</v>
      </c>
      <c r="C2297" s="1" t="s">
        <v>1717</v>
      </c>
      <c r="D2297" s="1">
        <v>1</v>
      </c>
      <c r="E2297" s="1">
        <v>399</v>
      </c>
      <c r="F2297" s="1">
        <v>0</v>
      </c>
      <c r="G2297" s="1">
        <f t="shared" si="105"/>
        <v>399</v>
      </c>
      <c r="H2297" s="1">
        <v>226</v>
      </c>
      <c r="I2297" s="1">
        <f t="shared" si="106"/>
        <v>173</v>
      </c>
      <c r="J2297" t="str">
        <f>IF(AND(COUNTIF(Products!A:A,C2297)=1,E2297=VLOOKUP(C2297,Products!A:G,6,FALSE),H2297=VLOOKUP(C2297,Products!A:G,7,FALSE)),"OK","ERROR")</f>
        <v>OK</v>
      </c>
      <c r="K2297" t="str">
        <f t="shared" si="107"/>
        <v>OK</v>
      </c>
    </row>
    <row r="2298" spans="1:11">
      <c r="A2298" s="1" t="s">
        <v>6610</v>
      </c>
      <c r="B2298" s="1" t="s">
        <v>4110</v>
      </c>
      <c r="C2298" s="1" t="s">
        <v>1715</v>
      </c>
      <c r="D2298" s="1">
        <v>1</v>
      </c>
      <c r="E2298" s="1">
        <v>1299</v>
      </c>
      <c r="F2298" s="1">
        <v>64.95</v>
      </c>
      <c r="G2298" s="1">
        <f t="shared" si="105"/>
        <v>1234.05</v>
      </c>
      <c r="H2298" s="1">
        <v>863</v>
      </c>
      <c r="I2298" s="1">
        <f t="shared" si="106"/>
        <v>371.04999999999995</v>
      </c>
      <c r="J2298" t="str">
        <f>IF(AND(COUNTIF(Products!A:A,C2298)=1,E2298=VLOOKUP(C2298,Products!A:G,6,FALSE),H2298=VLOOKUP(C2298,Products!A:G,7,FALSE)),"OK","ERROR")</f>
        <v>OK</v>
      </c>
      <c r="K2298" t="str">
        <f t="shared" si="107"/>
        <v>OK</v>
      </c>
    </row>
    <row r="2299" spans="1:11">
      <c r="A2299" s="1" t="s">
        <v>6611</v>
      </c>
      <c r="B2299" s="1" t="s">
        <v>4111</v>
      </c>
      <c r="C2299" s="1" t="s">
        <v>1761</v>
      </c>
      <c r="D2299" s="1">
        <v>1</v>
      </c>
      <c r="E2299" s="1">
        <v>499</v>
      </c>
      <c r="F2299" s="1">
        <v>0</v>
      </c>
      <c r="G2299" s="1">
        <f t="shared" si="105"/>
        <v>499</v>
      </c>
      <c r="H2299" s="1">
        <v>394</v>
      </c>
      <c r="I2299" s="1">
        <f t="shared" si="106"/>
        <v>105</v>
      </c>
      <c r="J2299" t="str">
        <f>IF(AND(COUNTIF(Products!A:A,C2299)=1,E2299=VLOOKUP(C2299,Products!A:G,6,FALSE),H2299=VLOOKUP(C2299,Products!A:G,7,FALSE)),"OK","ERROR")</f>
        <v>OK</v>
      </c>
      <c r="K2299" t="str">
        <f t="shared" si="107"/>
        <v>OK</v>
      </c>
    </row>
    <row r="2300" spans="1:11">
      <c r="A2300" s="1" t="s">
        <v>6612</v>
      </c>
      <c r="B2300" s="1" t="s">
        <v>4112</v>
      </c>
      <c r="C2300" s="1" t="s">
        <v>1732</v>
      </c>
      <c r="D2300" s="1">
        <v>2</v>
      </c>
      <c r="E2300" s="1">
        <v>1599</v>
      </c>
      <c r="F2300" s="1">
        <v>0</v>
      </c>
      <c r="G2300" s="1">
        <f t="shared" si="105"/>
        <v>3198</v>
      </c>
      <c r="H2300" s="1">
        <v>1138</v>
      </c>
      <c r="I2300" s="1">
        <f t="shared" si="106"/>
        <v>922</v>
      </c>
      <c r="J2300" t="str">
        <f>IF(AND(COUNTIF(Products!A:A,C2300)=1,E2300=VLOOKUP(C2300,Products!A:G,6,FALSE),H2300=VLOOKUP(C2300,Products!A:G,7,FALSE)),"OK","ERROR")</f>
        <v>OK</v>
      </c>
      <c r="K2300" t="str">
        <f t="shared" si="107"/>
        <v>OK</v>
      </c>
    </row>
    <row r="2301" spans="1:11">
      <c r="A2301" s="1" t="s">
        <v>6613</v>
      </c>
      <c r="B2301" s="1" t="s">
        <v>4113</v>
      </c>
      <c r="C2301" s="1" t="s">
        <v>1756</v>
      </c>
      <c r="D2301" s="1">
        <v>1</v>
      </c>
      <c r="E2301" s="1">
        <v>299</v>
      </c>
      <c r="F2301" s="1">
        <v>0</v>
      </c>
      <c r="G2301" s="1">
        <f t="shared" si="105"/>
        <v>299</v>
      </c>
      <c r="H2301" s="1">
        <v>223</v>
      </c>
      <c r="I2301" s="1">
        <f t="shared" si="106"/>
        <v>76</v>
      </c>
      <c r="J2301" t="str">
        <f>IF(AND(COUNTIF(Products!A:A,C2301)=1,E2301=VLOOKUP(C2301,Products!A:G,6,FALSE),H2301=VLOOKUP(C2301,Products!A:G,7,FALSE)),"OK","ERROR")</f>
        <v>OK</v>
      </c>
      <c r="K2301" t="str">
        <f t="shared" si="107"/>
        <v>OK</v>
      </c>
    </row>
    <row r="2302" spans="1:11">
      <c r="A2302" s="1" t="s">
        <v>6614</v>
      </c>
      <c r="B2302" s="1" t="s">
        <v>4114</v>
      </c>
      <c r="C2302" s="1" t="s">
        <v>1666</v>
      </c>
      <c r="D2302" s="1">
        <v>2</v>
      </c>
      <c r="E2302" s="1">
        <v>399</v>
      </c>
      <c r="F2302" s="1">
        <v>119.7</v>
      </c>
      <c r="G2302" s="1">
        <f t="shared" si="105"/>
        <v>678.3</v>
      </c>
      <c r="H2302" s="1">
        <v>307</v>
      </c>
      <c r="I2302" s="1">
        <f t="shared" si="106"/>
        <v>64.299999999999955</v>
      </c>
      <c r="J2302" t="str">
        <f>IF(AND(COUNTIF(Products!A:A,C2302)=1,E2302=VLOOKUP(C2302,Products!A:G,6,FALSE),H2302=VLOOKUP(C2302,Products!A:G,7,FALSE)),"OK","ERROR")</f>
        <v>OK</v>
      </c>
      <c r="K2302" t="str">
        <f t="shared" si="107"/>
        <v>OK</v>
      </c>
    </row>
    <row r="2303" spans="1:11">
      <c r="A2303" s="1" t="s">
        <v>6615</v>
      </c>
      <c r="B2303" s="1" t="s">
        <v>4115</v>
      </c>
      <c r="C2303" s="1" t="s">
        <v>1728</v>
      </c>
      <c r="D2303" s="1">
        <v>4</v>
      </c>
      <c r="E2303" s="1">
        <v>4999</v>
      </c>
      <c r="F2303" s="1">
        <v>1999.6</v>
      </c>
      <c r="G2303" s="1">
        <f t="shared" si="105"/>
        <v>17996.400000000001</v>
      </c>
      <c r="H2303" s="1">
        <v>3040</v>
      </c>
      <c r="I2303" s="1">
        <f t="shared" si="106"/>
        <v>5836.4000000000015</v>
      </c>
      <c r="J2303" t="str">
        <f>IF(AND(COUNTIF(Products!A:A,C2303)=1,E2303=VLOOKUP(C2303,Products!A:G,6,FALSE),H2303=VLOOKUP(C2303,Products!A:G,7,FALSE)),"OK","ERROR")</f>
        <v>OK</v>
      </c>
      <c r="K2303" t="str">
        <f t="shared" si="107"/>
        <v>OK</v>
      </c>
    </row>
    <row r="2304" spans="1:11">
      <c r="A2304" s="1" t="s">
        <v>6616</v>
      </c>
      <c r="B2304" s="1" t="s">
        <v>4116</v>
      </c>
      <c r="C2304" s="1" t="s">
        <v>1764</v>
      </c>
      <c r="D2304" s="1">
        <v>1</v>
      </c>
      <c r="E2304" s="1">
        <v>499</v>
      </c>
      <c r="F2304" s="1">
        <v>24.95</v>
      </c>
      <c r="G2304" s="1">
        <f t="shared" si="105"/>
        <v>474.05</v>
      </c>
      <c r="H2304" s="1">
        <v>334</v>
      </c>
      <c r="I2304" s="1">
        <f t="shared" si="106"/>
        <v>140.05000000000001</v>
      </c>
      <c r="J2304" t="str">
        <f>IF(AND(COUNTIF(Products!A:A,C2304)=1,E2304=VLOOKUP(C2304,Products!A:G,6,FALSE),H2304=VLOOKUP(C2304,Products!A:G,7,FALSE)),"OK","ERROR")</f>
        <v>OK</v>
      </c>
      <c r="K2304" t="str">
        <f t="shared" si="107"/>
        <v>OK</v>
      </c>
    </row>
    <row r="2305" spans="1:11">
      <c r="A2305" s="1" t="s">
        <v>6617</v>
      </c>
      <c r="B2305" s="1" t="s">
        <v>4117</v>
      </c>
      <c r="C2305" s="1" t="s">
        <v>1660</v>
      </c>
      <c r="D2305" s="1">
        <v>2</v>
      </c>
      <c r="E2305" s="1">
        <v>799</v>
      </c>
      <c r="F2305" s="1">
        <v>239.7</v>
      </c>
      <c r="G2305" s="1">
        <f t="shared" si="105"/>
        <v>1358.3</v>
      </c>
      <c r="H2305" s="1">
        <v>547</v>
      </c>
      <c r="I2305" s="1">
        <f t="shared" si="106"/>
        <v>264.29999999999995</v>
      </c>
      <c r="J2305" t="str">
        <f>IF(AND(COUNTIF(Products!A:A,C2305)=1,E2305=VLOOKUP(C2305,Products!A:G,6,FALSE),H2305=VLOOKUP(C2305,Products!A:G,7,FALSE)),"OK","ERROR")</f>
        <v>OK</v>
      </c>
      <c r="K2305" t="str">
        <f t="shared" si="107"/>
        <v>OK</v>
      </c>
    </row>
    <row r="2306" spans="1:11">
      <c r="A2306" s="1" t="s">
        <v>6618</v>
      </c>
      <c r="B2306" s="1" t="s">
        <v>4118</v>
      </c>
      <c r="C2306" s="1" t="s">
        <v>1747</v>
      </c>
      <c r="D2306" s="1">
        <v>4</v>
      </c>
      <c r="E2306" s="1">
        <v>999</v>
      </c>
      <c r="F2306" s="1">
        <v>0</v>
      </c>
      <c r="G2306" s="1">
        <f t="shared" si="105"/>
        <v>3996</v>
      </c>
      <c r="H2306" s="1">
        <v>744</v>
      </c>
      <c r="I2306" s="1">
        <f t="shared" si="106"/>
        <v>1020</v>
      </c>
      <c r="J2306" t="str">
        <f>IF(AND(COUNTIF(Products!A:A,C2306)=1,E2306=VLOOKUP(C2306,Products!A:G,6,FALSE),H2306=VLOOKUP(C2306,Products!A:G,7,FALSE)),"OK","ERROR")</f>
        <v>OK</v>
      </c>
      <c r="K2306" t="str">
        <f t="shared" si="107"/>
        <v>OK</v>
      </c>
    </row>
    <row r="2307" spans="1:11">
      <c r="A2307" s="1" t="s">
        <v>6619</v>
      </c>
      <c r="B2307" s="1" t="s">
        <v>4119</v>
      </c>
      <c r="C2307" s="1" t="s">
        <v>1730</v>
      </c>
      <c r="D2307" s="1">
        <v>2</v>
      </c>
      <c r="E2307" s="1">
        <v>1999</v>
      </c>
      <c r="F2307" s="1">
        <v>0</v>
      </c>
      <c r="G2307" s="1">
        <f t="shared" ref="G2307:G2370" si="108">IFERROR(D2307*E2307-F2307,0)</f>
        <v>3998</v>
      </c>
      <c r="H2307" s="1">
        <v>1398</v>
      </c>
      <c r="I2307" s="1">
        <f t="shared" ref="I2307:I2370" si="109">G2307-(D2307*H2307)</f>
        <v>1202</v>
      </c>
      <c r="J2307" t="str">
        <f>IF(AND(COUNTIF(Products!A:A,C2307)=1,E2307=VLOOKUP(C2307,Products!A:G,6,FALSE),H2307=VLOOKUP(C2307,Products!A:G,7,FALSE)),"OK","ERROR")</f>
        <v>OK</v>
      </c>
      <c r="K2307" t="str">
        <f t="shared" ref="K2307:K2370" si="110">IF(I2307=G2307-(D2307*H2307),"OK","ERROR")</f>
        <v>OK</v>
      </c>
    </row>
    <row r="2308" spans="1:11">
      <c r="A2308" s="1" t="s">
        <v>6620</v>
      </c>
      <c r="B2308" s="1" t="s">
        <v>4120</v>
      </c>
      <c r="C2308" s="1" t="s">
        <v>1766</v>
      </c>
      <c r="D2308" s="1">
        <v>1</v>
      </c>
      <c r="E2308" s="1">
        <v>2999</v>
      </c>
      <c r="F2308" s="1">
        <v>0</v>
      </c>
      <c r="G2308" s="1">
        <f t="shared" si="108"/>
        <v>2999</v>
      </c>
      <c r="H2308" s="1">
        <v>1870</v>
      </c>
      <c r="I2308" s="1">
        <f t="shared" si="109"/>
        <v>1129</v>
      </c>
      <c r="J2308" t="str">
        <f>IF(AND(COUNTIF(Products!A:A,C2308)=1,E2308=VLOOKUP(C2308,Products!A:G,6,FALSE),H2308=VLOOKUP(C2308,Products!A:G,7,FALSE)),"OK","ERROR")</f>
        <v>OK</v>
      </c>
      <c r="K2308" t="str">
        <f t="shared" si="110"/>
        <v>OK</v>
      </c>
    </row>
    <row r="2309" spans="1:11">
      <c r="A2309" s="1" t="s">
        <v>6621</v>
      </c>
      <c r="B2309" s="1" t="s">
        <v>4121</v>
      </c>
      <c r="C2309" s="1" t="s">
        <v>1747</v>
      </c>
      <c r="D2309" s="1">
        <v>4</v>
      </c>
      <c r="E2309" s="1">
        <v>999</v>
      </c>
      <c r="F2309" s="1">
        <v>599.4</v>
      </c>
      <c r="G2309" s="1">
        <f t="shared" si="108"/>
        <v>3396.6</v>
      </c>
      <c r="H2309" s="1">
        <v>744</v>
      </c>
      <c r="I2309" s="1">
        <f t="shared" si="109"/>
        <v>420.59999999999991</v>
      </c>
      <c r="J2309" t="str">
        <f>IF(AND(COUNTIF(Products!A:A,C2309)=1,E2309=VLOOKUP(C2309,Products!A:G,6,FALSE),H2309=VLOOKUP(C2309,Products!A:G,7,FALSE)),"OK","ERROR")</f>
        <v>OK</v>
      </c>
      <c r="K2309" t="str">
        <f t="shared" si="110"/>
        <v>OK</v>
      </c>
    </row>
    <row r="2310" spans="1:11">
      <c r="A2310" s="1" t="s">
        <v>6622</v>
      </c>
      <c r="B2310" s="1" t="s">
        <v>4122</v>
      </c>
      <c r="C2310" s="1" t="s">
        <v>1732</v>
      </c>
      <c r="D2310" s="1">
        <v>2</v>
      </c>
      <c r="E2310" s="1">
        <v>1599</v>
      </c>
      <c r="F2310" s="1">
        <v>319.8</v>
      </c>
      <c r="G2310" s="1">
        <f t="shared" si="108"/>
        <v>2878.2</v>
      </c>
      <c r="H2310" s="1">
        <v>1138</v>
      </c>
      <c r="I2310" s="1">
        <f t="shared" si="109"/>
        <v>602.19999999999982</v>
      </c>
      <c r="J2310" t="str">
        <f>IF(AND(COUNTIF(Products!A:A,C2310)=1,E2310=VLOOKUP(C2310,Products!A:G,6,FALSE),H2310=VLOOKUP(C2310,Products!A:G,7,FALSE)),"OK","ERROR")</f>
        <v>OK</v>
      </c>
      <c r="K2310" t="str">
        <f t="shared" si="110"/>
        <v>OK</v>
      </c>
    </row>
    <row r="2311" spans="1:11">
      <c r="A2311" s="1" t="s">
        <v>6623</v>
      </c>
      <c r="B2311" s="1" t="s">
        <v>4123</v>
      </c>
      <c r="C2311" s="1" t="s">
        <v>1737</v>
      </c>
      <c r="D2311" s="1">
        <v>1</v>
      </c>
      <c r="E2311" s="1">
        <v>499</v>
      </c>
      <c r="F2311" s="1">
        <v>24.95</v>
      </c>
      <c r="G2311" s="1">
        <f t="shared" si="108"/>
        <v>474.05</v>
      </c>
      <c r="H2311" s="1">
        <v>320</v>
      </c>
      <c r="I2311" s="1">
        <f t="shared" si="109"/>
        <v>154.05000000000001</v>
      </c>
      <c r="J2311" t="str">
        <f>IF(AND(COUNTIF(Products!A:A,C2311)=1,E2311=VLOOKUP(C2311,Products!A:G,6,FALSE),H2311=VLOOKUP(C2311,Products!A:G,7,FALSE)),"OK","ERROR")</f>
        <v>OK</v>
      </c>
      <c r="K2311" t="str">
        <f t="shared" si="110"/>
        <v>OK</v>
      </c>
    </row>
    <row r="2312" spans="1:11">
      <c r="A2312" s="1" t="s">
        <v>6624</v>
      </c>
      <c r="B2312" s="1" t="s">
        <v>4124</v>
      </c>
      <c r="C2312" s="1" t="s">
        <v>1787</v>
      </c>
      <c r="D2312" s="1">
        <v>1</v>
      </c>
      <c r="E2312" s="1">
        <v>8999</v>
      </c>
      <c r="F2312" s="1">
        <v>1349.85</v>
      </c>
      <c r="G2312" s="1">
        <f t="shared" si="108"/>
        <v>7649.15</v>
      </c>
      <c r="H2312" s="1">
        <v>5811</v>
      </c>
      <c r="I2312" s="1">
        <f t="shared" si="109"/>
        <v>1838.1499999999996</v>
      </c>
      <c r="J2312" t="str">
        <f>IF(AND(COUNTIF(Products!A:A,C2312)=1,E2312=VLOOKUP(C2312,Products!A:G,6,FALSE),H2312=VLOOKUP(C2312,Products!A:G,7,FALSE)),"OK","ERROR")</f>
        <v>OK</v>
      </c>
      <c r="K2312" t="str">
        <f t="shared" si="110"/>
        <v>OK</v>
      </c>
    </row>
    <row r="2313" spans="1:11">
      <c r="A2313" s="1" t="s">
        <v>6625</v>
      </c>
      <c r="B2313" s="1" t="s">
        <v>4125</v>
      </c>
      <c r="C2313" s="1" t="s">
        <v>1709</v>
      </c>
      <c r="D2313" s="1">
        <v>2</v>
      </c>
      <c r="E2313" s="1">
        <v>799</v>
      </c>
      <c r="F2313" s="1">
        <v>0</v>
      </c>
      <c r="G2313" s="1">
        <f t="shared" si="108"/>
        <v>1598</v>
      </c>
      <c r="H2313" s="1">
        <v>566</v>
      </c>
      <c r="I2313" s="1">
        <f t="shared" si="109"/>
        <v>466</v>
      </c>
      <c r="J2313" t="str">
        <f>IF(AND(COUNTIF(Products!A:A,C2313)=1,E2313=VLOOKUP(C2313,Products!A:G,6,FALSE),H2313=VLOOKUP(C2313,Products!A:G,7,FALSE)),"OK","ERROR")</f>
        <v>OK</v>
      </c>
      <c r="K2313" t="str">
        <f t="shared" si="110"/>
        <v>OK</v>
      </c>
    </row>
    <row r="2314" spans="1:11">
      <c r="A2314" s="1" t="s">
        <v>6626</v>
      </c>
      <c r="B2314" s="1" t="s">
        <v>4126</v>
      </c>
      <c r="C2314" s="1" t="s">
        <v>1719</v>
      </c>
      <c r="D2314" s="1">
        <v>2</v>
      </c>
      <c r="E2314" s="1">
        <v>399</v>
      </c>
      <c r="F2314" s="1">
        <v>199.5</v>
      </c>
      <c r="G2314" s="1">
        <f t="shared" si="108"/>
        <v>598.5</v>
      </c>
      <c r="H2314" s="1">
        <v>248</v>
      </c>
      <c r="I2314" s="1">
        <f t="shared" si="109"/>
        <v>102.5</v>
      </c>
      <c r="J2314" t="str">
        <f>IF(AND(COUNTIF(Products!A:A,C2314)=1,E2314=VLOOKUP(C2314,Products!A:G,6,FALSE),H2314=VLOOKUP(C2314,Products!A:G,7,FALSE)),"OK","ERROR")</f>
        <v>OK</v>
      </c>
      <c r="K2314" t="str">
        <f t="shared" si="110"/>
        <v>OK</v>
      </c>
    </row>
    <row r="2315" spans="1:11">
      <c r="A2315" s="1" t="s">
        <v>6627</v>
      </c>
      <c r="B2315" s="1" t="s">
        <v>4127</v>
      </c>
      <c r="C2315" s="1" t="s">
        <v>1772</v>
      </c>
      <c r="D2315" s="1">
        <v>2</v>
      </c>
      <c r="E2315" s="1">
        <v>1999</v>
      </c>
      <c r="F2315" s="1">
        <v>0</v>
      </c>
      <c r="G2315" s="1">
        <f t="shared" si="108"/>
        <v>3998</v>
      </c>
      <c r="H2315" s="1">
        <v>1506</v>
      </c>
      <c r="I2315" s="1">
        <f t="shared" si="109"/>
        <v>986</v>
      </c>
      <c r="J2315" t="str">
        <f>IF(AND(COUNTIF(Products!A:A,C2315)=1,E2315=VLOOKUP(C2315,Products!A:G,6,FALSE),H2315=VLOOKUP(C2315,Products!A:G,7,FALSE)),"OK","ERROR")</f>
        <v>OK</v>
      </c>
      <c r="K2315" t="str">
        <f t="shared" si="110"/>
        <v>OK</v>
      </c>
    </row>
    <row r="2316" spans="1:11">
      <c r="A2316" s="1" t="s">
        <v>6628</v>
      </c>
      <c r="B2316" s="1" t="s">
        <v>4128</v>
      </c>
      <c r="C2316" s="1" t="s">
        <v>1710</v>
      </c>
      <c r="D2316" s="1">
        <v>3</v>
      </c>
      <c r="E2316" s="1">
        <v>3999</v>
      </c>
      <c r="F2316" s="1">
        <v>1199.7</v>
      </c>
      <c r="G2316" s="1">
        <f t="shared" si="108"/>
        <v>10797.3</v>
      </c>
      <c r="H2316" s="1">
        <v>3007</v>
      </c>
      <c r="I2316" s="1">
        <f t="shared" si="109"/>
        <v>1776.2999999999993</v>
      </c>
      <c r="J2316" t="str">
        <f>IF(AND(COUNTIF(Products!A:A,C2316)=1,E2316=VLOOKUP(C2316,Products!A:G,6,FALSE),H2316=VLOOKUP(C2316,Products!A:G,7,FALSE)),"OK","ERROR")</f>
        <v>OK</v>
      </c>
      <c r="K2316" t="str">
        <f t="shared" si="110"/>
        <v>OK</v>
      </c>
    </row>
    <row r="2317" spans="1:11">
      <c r="A2317" s="1" t="s">
        <v>6629</v>
      </c>
      <c r="B2317" s="1" t="s">
        <v>4129</v>
      </c>
      <c r="C2317" s="1" t="s">
        <v>1747</v>
      </c>
      <c r="D2317" s="1">
        <v>1</v>
      </c>
      <c r="E2317" s="1">
        <v>999</v>
      </c>
      <c r="F2317" s="1">
        <v>149.85</v>
      </c>
      <c r="G2317" s="1">
        <f t="shared" si="108"/>
        <v>849.15</v>
      </c>
      <c r="H2317" s="1">
        <v>744</v>
      </c>
      <c r="I2317" s="1">
        <f t="shared" si="109"/>
        <v>105.14999999999998</v>
      </c>
      <c r="J2317" t="str">
        <f>IF(AND(COUNTIF(Products!A:A,C2317)=1,E2317=VLOOKUP(C2317,Products!A:G,6,FALSE),H2317=VLOOKUP(C2317,Products!A:G,7,FALSE)),"OK","ERROR")</f>
        <v>OK</v>
      </c>
      <c r="K2317" t="str">
        <f t="shared" si="110"/>
        <v>OK</v>
      </c>
    </row>
    <row r="2318" spans="1:11">
      <c r="A2318" s="1" t="s">
        <v>6630</v>
      </c>
      <c r="B2318" s="1" t="s">
        <v>4130</v>
      </c>
      <c r="C2318" s="1" t="s">
        <v>1737</v>
      </c>
      <c r="D2318" s="1">
        <v>2</v>
      </c>
      <c r="E2318" s="1">
        <v>499</v>
      </c>
      <c r="F2318" s="1">
        <v>199.6</v>
      </c>
      <c r="G2318" s="1">
        <f t="shared" si="108"/>
        <v>798.4</v>
      </c>
      <c r="H2318" s="1">
        <v>320</v>
      </c>
      <c r="I2318" s="1">
        <f t="shared" si="109"/>
        <v>158.39999999999998</v>
      </c>
      <c r="J2318" t="str">
        <f>IF(AND(COUNTIF(Products!A:A,C2318)=1,E2318=VLOOKUP(C2318,Products!A:G,6,FALSE),H2318=VLOOKUP(C2318,Products!A:G,7,FALSE)),"OK","ERROR")</f>
        <v>OK</v>
      </c>
      <c r="K2318" t="str">
        <f t="shared" si="110"/>
        <v>OK</v>
      </c>
    </row>
    <row r="2319" spans="1:11">
      <c r="A2319" s="1" t="s">
        <v>6631</v>
      </c>
      <c r="B2319" s="1" t="s">
        <v>4131</v>
      </c>
      <c r="C2319" s="1" t="s">
        <v>1778</v>
      </c>
      <c r="D2319" s="1">
        <v>1</v>
      </c>
      <c r="E2319" s="1">
        <v>499</v>
      </c>
      <c r="F2319" s="1">
        <v>124.75</v>
      </c>
      <c r="G2319" s="1">
        <f t="shared" si="108"/>
        <v>374.25</v>
      </c>
      <c r="H2319" s="1">
        <v>323</v>
      </c>
      <c r="I2319" s="1">
        <f t="shared" si="109"/>
        <v>51.25</v>
      </c>
      <c r="J2319" t="str">
        <f>IF(AND(COUNTIF(Products!A:A,C2319)=1,E2319=VLOOKUP(C2319,Products!A:G,6,FALSE),H2319=VLOOKUP(C2319,Products!A:G,7,FALSE)),"OK","ERROR")</f>
        <v>OK</v>
      </c>
      <c r="K2319" t="str">
        <f t="shared" si="110"/>
        <v>OK</v>
      </c>
    </row>
    <row r="2320" spans="1:11">
      <c r="A2320" s="1" t="s">
        <v>6632</v>
      </c>
      <c r="B2320" s="1" t="s">
        <v>4132</v>
      </c>
      <c r="C2320" s="1" t="s">
        <v>1712</v>
      </c>
      <c r="D2320" s="1">
        <v>3</v>
      </c>
      <c r="E2320" s="1">
        <v>399</v>
      </c>
      <c r="F2320" s="1">
        <v>179.55</v>
      </c>
      <c r="G2320" s="1">
        <f t="shared" si="108"/>
        <v>1017.45</v>
      </c>
      <c r="H2320" s="1">
        <v>321</v>
      </c>
      <c r="I2320" s="1">
        <f t="shared" si="109"/>
        <v>54.450000000000045</v>
      </c>
      <c r="J2320" t="str">
        <f>IF(AND(COUNTIF(Products!A:A,C2320)=1,E2320=VLOOKUP(C2320,Products!A:G,6,FALSE),H2320=VLOOKUP(C2320,Products!A:G,7,FALSE)),"OK","ERROR")</f>
        <v>OK</v>
      </c>
      <c r="K2320" t="str">
        <f t="shared" si="110"/>
        <v>OK</v>
      </c>
    </row>
    <row r="2321" spans="1:11">
      <c r="A2321" s="1" t="s">
        <v>6633</v>
      </c>
      <c r="B2321" s="1" t="s">
        <v>4133</v>
      </c>
      <c r="C2321" s="1" t="s">
        <v>1746</v>
      </c>
      <c r="D2321" s="1">
        <v>2</v>
      </c>
      <c r="E2321" s="1">
        <v>1999</v>
      </c>
      <c r="F2321" s="1">
        <v>0</v>
      </c>
      <c r="G2321" s="1">
        <f t="shared" si="108"/>
        <v>3998</v>
      </c>
      <c r="H2321" s="1">
        <v>1414</v>
      </c>
      <c r="I2321" s="1">
        <f t="shared" si="109"/>
        <v>1170</v>
      </c>
      <c r="J2321" t="str">
        <f>IF(AND(COUNTIF(Products!A:A,C2321)=1,E2321=VLOOKUP(C2321,Products!A:G,6,FALSE),H2321=VLOOKUP(C2321,Products!A:G,7,FALSE)),"OK","ERROR")</f>
        <v>OK</v>
      </c>
      <c r="K2321" t="str">
        <f t="shared" si="110"/>
        <v>OK</v>
      </c>
    </row>
    <row r="2322" spans="1:11">
      <c r="A2322" s="1" t="s">
        <v>6634</v>
      </c>
      <c r="B2322" s="1" t="s">
        <v>4134</v>
      </c>
      <c r="C2322" s="1" t="s">
        <v>1707</v>
      </c>
      <c r="D2322" s="1">
        <v>1</v>
      </c>
      <c r="E2322" s="1">
        <v>2499</v>
      </c>
      <c r="F2322" s="1">
        <v>624.75</v>
      </c>
      <c r="G2322" s="1">
        <f t="shared" si="108"/>
        <v>1874.25</v>
      </c>
      <c r="H2322" s="1">
        <v>1584</v>
      </c>
      <c r="I2322" s="1">
        <f t="shared" si="109"/>
        <v>290.25</v>
      </c>
      <c r="J2322" t="str">
        <f>IF(AND(COUNTIF(Products!A:A,C2322)=1,E2322=VLOOKUP(C2322,Products!A:G,6,FALSE),H2322=VLOOKUP(C2322,Products!A:G,7,FALSE)),"OK","ERROR")</f>
        <v>OK</v>
      </c>
      <c r="K2322" t="str">
        <f t="shared" si="110"/>
        <v>OK</v>
      </c>
    </row>
    <row r="2323" spans="1:11">
      <c r="A2323" s="1" t="s">
        <v>6635</v>
      </c>
      <c r="B2323" s="1" t="s">
        <v>4135</v>
      </c>
      <c r="C2323" s="1" t="s">
        <v>1743</v>
      </c>
      <c r="D2323" s="1">
        <v>3</v>
      </c>
      <c r="E2323" s="1">
        <v>299</v>
      </c>
      <c r="F2323" s="1">
        <v>134.55000000000001</v>
      </c>
      <c r="G2323" s="1">
        <f t="shared" si="108"/>
        <v>762.45</v>
      </c>
      <c r="H2323" s="1">
        <v>188</v>
      </c>
      <c r="I2323" s="1">
        <f t="shared" si="109"/>
        <v>198.45000000000005</v>
      </c>
      <c r="J2323" t="str">
        <f>IF(AND(COUNTIF(Products!A:A,C2323)=1,E2323=VLOOKUP(C2323,Products!A:G,6,FALSE),H2323=VLOOKUP(C2323,Products!A:G,7,FALSE)),"OK","ERROR")</f>
        <v>OK</v>
      </c>
      <c r="K2323" t="str">
        <f t="shared" si="110"/>
        <v>OK</v>
      </c>
    </row>
    <row r="2324" spans="1:11">
      <c r="A2324" s="1" t="s">
        <v>6636</v>
      </c>
      <c r="B2324" s="1" t="s">
        <v>4136</v>
      </c>
      <c r="C2324" s="1" t="s">
        <v>1746</v>
      </c>
      <c r="D2324" s="1">
        <v>3</v>
      </c>
      <c r="E2324" s="1">
        <v>1999</v>
      </c>
      <c r="F2324" s="1">
        <v>299.85000000000002</v>
      </c>
      <c r="G2324" s="1">
        <f t="shared" si="108"/>
        <v>5697.15</v>
      </c>
      <c r="H2324" s="1">
        <v>1414</v>
      </c>
      <c r="I2324" s="1">
        <f t="shared" si="109"/>
        <v>1455.1499999999996</v>
      </c>
      <c r="J2324" t="str">
        <f>IF(AND(COUNTIF(Products!A:A,C2324)=1,E2324=VLOOKUP(C2324,Products!A:G,6,FALSE),H2324=VLOOKUP(C2324,Products!A:G,7,FALSE)),"OK","ERROR")</f>
        <v>OK</v>
      </c>
      <c r="K2324" t="str">
        <f t="shared" si="110"/>
        <v>OK</v>
      </c>
    </row>
    <row r="2325" spans="1:11">
      <c r="A2325" s="1" t="s">
        <v>6637</v>
      </c>
      <c r="B2325" s="1" t="s">
        <v>4137</v>
      </c>
      <c r="C2325" s="1" t="s">
        <v>1792</v>
      </c>
      <c r="D2325" s="1">
        <v>1</v>
      </c>
      <c r="E2325" s="1">
        <v>399</v>
      </c>
      <c r="F2325" s="1">
        <v>0</v>
      </c>
      <c r="G2325" s="1">
        <f t="shared" si="108"/>
        <v>399</v>
      </c>
      <c r="H2325" s="1">
        <v>244</v>
      </c>
      <c r="I2325" s="1">
        <f t="shared" si="109"/>
        <v>155</v>
      </c>
      <c r="J2325" t="str">
        <f>IF(AND(COUNTIF(Products!A:A,C2325)=1,E2325=VLOOKUP(C2325,Products!A:G,6,FALSE),H2325=VLOOKUP(C2325,Products!A:G,7,FALSE)),"OK","ERROR")</f>
        <v>OK</v>
      </c>
      <c r="K2325" t="str">
        <f t="shared" si="110"/>
        <v>OK</v>
      </c>
    </row>
    <row r="2326" spans="1:11">
      <c r="A2326" s="1" t="s">
        <v>6638</v>
      </c>
      <c r="B2326" s="1" t="s">
        <v>4138</v>
      </c>
      <c r="C2326" s="1" t="s">
        <v>1762</v>
      </c>
      <c r="D2326" s="1">
        <v>2</v>
      </c>
      <c r="E2326" s="1">
        <v>999</v>
      </c>
      <c r="F2326" s="1">
        <v>499.5</v>
      </c>
      <c r="G2326" s="1">
        <f t="shared" si="108"/>
        <v>1498.5</v>
      </c>
      <c r="H2326" s="1">
        <v>818</v>
      </c>
      <c r="I2326" s="1">
        <f t="shared" si="109"/>
        <v>-137.5</v>
      </c>
      <c r="J2326" t="str">
        <f>IF(AND(COUNTIF(Products!A:A,C2326)=1,E2326=VLOOKUP(C2326,Products!A:G,6,FALSE),H2326=VLOOKUP(C2326,Products!A:G,7,FALSE)),"OK","ERROR")</f>
        <v>OK</v>
      </c>
      <c r="K2326" t="str">
        <f t="shared" si="110"/>
        <v>OK</v>
      </c>
    </row>
    <row r="2327" spans="1:11">
      <c r="A2327" s="1" t="s">
        <v>6639</v>
      </c>
      <c r="B2327" s="1" t="s">
        <v>4139</v>
      </c>
      <c r="C2327" s="1" t="s">
        <v>1719</v>
      </c>
      <c r="D2327" s="1">
        <v>1</v>
      </c>
      <c r="E2327" s="1">
        <v>399</v>
      </c>
      <c r="F2327" s="1">
        <v>79.8</v>
      </c>
      <c r="G2327" s="1">
        <f t="shared" si="108"/>
        <v>319.2</v>
      </c>
      <c r="H2327" s="1">
        <v>248</v>
      </c>
      <c r="I2327" s="1">
        <f t="shared" si="109"/>
        <v>71.199999999999989</v>
      </c>
      <c r="J2327" t="str">
        <f>IF(AND(COUNTIF(Products!A:A,C2327)=1,E2327=VLOOKUP(C2327,Products!A:G,6,FALSE),H2327=VLOOKUP(C2327,Products!A:G,7,FALSE)),"OK","ERROR")</f>
        <v>OK</v>
      </c>
      <c r="K2327" t="str">
        <f t="shared" si="110"/>
        <v>OK</v>
      </c>
    </row>
    <row r="2328" spans="1:11">
      <c r="A2328" s="1" t="s">
        <v>6640</v>
      </c>
      <c r="B2328" s="1" t="s">
        <v>4140</v>
      </c>
      <c r="C2328" s="1" t="s">
        <v>1792</v>
      </c>
      <c r="D2328" s="1">
        <v>1</v>
      </c>
      <c r="E2328" s="1">
        <v>399</v>
      </c>
      <c r="F2328" s="1">
        <v>19.95</v>
      </c>
      <c r="G2328" s="1">
        <f t="shared" si="108"/>
        <v>379.05</v>
      </c>
      <c r="H2328" s="1">
        <v>244</v>
      </c>
      <c r="I2328" s="1">
        <f t="shared" si="109"/>
        <v>135.05000000000001</v>
      </c>
      <c r="J2328" t="str">
        <f>IF(AND(COUNTIF(Products!A:A,C2328)=1,E2328=VLOOKUP(C2328,Products!A:G,6,FALSE),H2328=VLOOKUP(C2328,Products!A:G,7,FALSE)),"OK","ERROR")</f>
        <v>OK</v>
      </c>
      <c r="K2328" t="str">
        <f t="shared" si="110"/>
        <v>OK</v>
      </c>
    </row>
    <row r="2329" spans="1:11">
      <c r="A2329" s="1" t="s">
        <v>6641</v>
      </c>
      <c r="B2329" s="1" t="s">
        <v>4141</v>
      </c>
      <c r="C2329" s="1" t="s">
        <v>1764</v>
      </c>
      <c r="D2329" s="1">
        <v>1</v>
      </c>
      <c r="E2329" s="1">
        <v>499</v>
      </c>
      <c r="F2329" s="1">
        <v>49.9</v>
      </c>
      <c r="G2329" s="1">
        <f t="shared" si="108"/>
        <v>449.1</v>
      </c>
      <c r="H2329" s="1">
        <v>334</v>
      </c>
      <c r="I2329" s="1">
        <f t="shared" si="109"/>
        <v>115.10000000000002</v>
      </c>
      <c r="J2329" t="str">
        <f>IF(AND(COUNTIF(Products!A:A,C2329)=1,E2329=VLOOKUP(C2329,Products!A:G,6,FALSE),H2329=VLOOKUP(C2329,Products!A:G,7,FALSE)),"OK","ERROR")</f>
        <v>OK</v>
      </c>
      <c r="K2329" t="str">
        <f t="shared" si="110"/>
        <v>OK</v>
      </c>
    </row>
    <row r="2330" spans="1:11">
      <c r="A2330" s="1" t="s">
        <v>6642</v>
      </c>
      <c r="B2330" s="1" t="s">
        <v>4142</v>
      </c>
      <c r="C2330" s="1" t="s">
        <v>1789</v>
      </c>
      <c r="D2330" s="1">
        <v>2</v>
      </c>
      <c r="E2330" s="1">
        <v>999</v>
      </c>
      <c r="F2330" s="1">
        <v>199.8</v>
      </c>
      <c r="G2330" s="1">
        <f t="shared" si="108"/>
        <v>1798.2</v>
      </c>
      <c r="H2330" s="1">
        <v>727</v>
      </c>
      <c r="I2330" s="1">
        <f t="shared" si="109"/>
        <v>344.20000000000005</v>
      </c>
      <c r="J2330" t="str">
        <f>IF(AND(COUNTIF(Products!A:A,C2330)=1,E2330=VLOOKUP(C2330,Products!A:G,6,FALSE),H2330=VLOOKUP(C2330,Products!A:G,7,FALSE)),"OK","ERROR")</f>
        <v>OK</v>
      </c>
      <c r="K2330" t="str">
        <f t="shared" si="110"/>
        <v>OK</v>
      </c>
    </row>
    <row r="2331" spans="1:11">
      <c r="A2331" s="1" t="s">
        <v>6643</v>
      </c>
      <c r="B2331" s="1" t="s">
        <v>4143</v>
      </c>
      <c r="C2331" s="1" t="s">
        <v>1696</v>
      </c>
      <c r="D2331" s="1">
        <v>1</v>
      </c>
      <c r="E2331" s="1">
        <v>799</v>
      </c>
      <c r="F2331" s="1">
        <v>0</v>
      </c>
      <c r="G2331" s="1">
        <f t="shared" si="108"/>
        <v>799</v>
      </c>
      <c r="H2331" s="1">
        <v>613</v>
      </c>
      <c r="I2331" s="1">
        <f t="shared" si="109"/>
        <v>186</v>
      </c>
      <c r="J2331" t="str">
        <f>IF(AND(COUNTIF(Products!A:A,C2331)=1,E2331=VLOOKUP(C2331,Products!A:G,6,FALSE),H2331=VLOOKUP(C2331,Products!A:G,7,FALSE)),"OK","ERROR")</f>
        <v>OK</v>
      </c>
      <c r="K2331" t="str">
        <f t="shared" si="110"/>
        <v>OK</v>
      </c>
    </row>
    <row r="2332" spans="1:11">
      <c r="A2332" s="1" t="s">
        <v>6644</v>
      </c>
      <c r="B2332" s="1" t="s">
        <v>4144</v>
      </c>
      <c r="C2332" s="1" t="s">
        <v>1736</v>
      </c>
      <c r="D2332" s="1">
        <v>1</v>
      </c>
      <c r="E2332" s="1">
        <v>2499</v>
      </c>
      <c r="F2332" s="1">
        <v>0</v>
      </c>
      <c r="G2332" s="1">
        <f t="shared" si="108"/>
        <v>2499</v>
      </c>
      <c r="H2332" s="1">
        <v>1946</v>
      </c>
      <c r="I2332" s="1">
        <f t="shared" si="109"/>
        <v>553</v>
      </c>
      <c r="J2332" t="str">
        <f>IF(AND(COUNTIF(Products!A:A,C2332)=1,E2332=VLOOKUP(C2332,Products!A:G,6,FALSE),H2332=VLOOKUP(C2332,Products!A:G,7,FALSE)),"OK","ERROR")</f>
        <v>OK</v>
      </c>
      <c r="K2332" t="str">
        <f t="shared" si="110"/>
        <v>OK</v>
      </c>
    </row>
    <row r="2333" spans="1:11">
      <c r="A2333" s="1" t="s">
        <v>6645</v>
      </c>
      <c r="B2333" s="1" t="s">
        <v>4145</v>
      </c>
      <c r="C2333" s="1" t="s">
        <v>1704</v>
      </c>
      <c r="D2333" s="1">
        <v>2</v>
      </c>
      <c r="E2333" s="1">
        <v>599</v>
      </c>
      <c r="F2333" s="1">
        <v>0</v>
      </c>
      <c r="G2333" s="1">
        <f t="shared" si="108"/>
        <v>1198</v>
      </c>
      <c r="H2333" s="1">
        <v>363</v>
      </c>
      <c r="I2333" s="1">
        <f t="shared" si="109"/>
        <v>472</v>
      </c>
      <c r="J2333" t="str">
        <f>IF(AND(COUNTIF(Products!A:A,C2333)=1,E2333=VLOOKUP(C2333,Products!A:G,6,FALSE),H2333=VLOOKUP(C2333,Products!A:G,7,FALSE)),"OK","ERROR")</f>
        <v>OK</v>
      </c>
      <c r="K2333" t="str">
        <f t="shared" si="110"/>
        <v>OK</v>
      </c>
    </row>
    <row r="2334" spans="1:11">
      <c r="A2334" s="1" t="s">
        <v>6646</v>
      </c>
      <c r="B2334" s="1" t="s">
        <v>4146</v>
      </c>
      <c r="C2334" s="1" t="s">
        <v>1762</v>
      </c>
      <c r="D2334" s="1">
        <v>2</v>
      </c>
      <c r="E2334" s="1">
        <v>999</v>
      </c>
      <c r="F2334" s="1">
        <v>499.5</v>
      </c>
      <c r="G2334" s="1">
        <f t="shared" si="108"/>
        <v>1498.5</v>
      </c>
      <c r="H2334" s="1">
        <v>818</v>
      </c>
      <c r="I2334" s="1">
        <f t="shared" si="109"/>
        <v>-137.5</v>
      </c>
      <c r="J2334" t="str">
        <f>IF(AND(COUNTIF(Products!A:A,C2334)=1,E2334=VLOOKUP(C2334,Products!A:G,6,FALSE),H2334=VLOOKUP(C2334,Products!A:G,7,FALSE)),"OK","ERROR")</f>
        <v>OK</v>
      </c>
      <c r="K2334" t="str">
        <f t="shared" si="110"/>
        <v>OK</v>
      </c>
    </row>
    <row r="2335" spans="1:11">
      <c r="A2335" s="1" t="s">
        <v>6647</v>
      </c>
      <c r="B2335" s="1" t="s">
        <v>4147</v>
      </c>
      <c r="C2335" s="1" t="s">
        <v>1707</v>
      </c>
      <c r="D2335" s="1">
        <v>1</v>
      </c>
      <c r="E2335" s="1">
        <v>2499</v>
      </c>
      <c r="F2335" s="1">
        <v>0</v>
      </c>
      <c r="G2335" s="1">
        <f t="shared" si="108"/>
        <v>2499</v>
      </c>
      <c r="H2335" s="1">
        <v>1584</v>
      </c>
      <c r="I2335" s="1">
        <f t="shared" si="109"/>
        <v>915</v>
      </c>
      <c r="J2335" t="str">
        <f>IF(AND(COUNTIF(Products!A:A,C2335)=1,E2335=VLOOKUP(C2335,Products!A:G,6,FALSE),H2335=VLOOKUP(C2335,Products!A:G,7,FALSE)),"OK","ERROR")</f>
        <v>OK</v>
      </c>
      <c r="K2335" t="str">
        <f t="shared" si="110"/>
        <v>OK</v>
      </c>
    </row>
    <row r="2336" spans="1:11">
      <c r="A2336" s="1" t="s">
        <v>6648</v>
      </c>
      <c r="B2336" s="1" t="s">
        <v>4148</v>
      </c>
      <c r="C2336" s="1" t="s">
        <v>1742</v>
      </c>
      <c r="D2336" s="1">
        <v>4</v>
      </c>
      <c r="E2336" s="1">
        <v>299</v>
      </c>
      <c r="F2336" s="1">
        <v>0</v>
      </c>
      <c r="G2336" s="1">
        <f t="shared" si="108"/>
        <v>1196</v>
      </c>
      <c r="H2336" s="1">
        <v>188</v>
      </c>
      <c r="I2336" s="1">
        <f t="shared" si="109"/>
        <v>444</v>
      </c>
      <c r="J2336" t="str">
        <f>IF(AND(COUNTIF(Products!A:A,C2336)=1,E2336=VLOOKUP(C2336,Products!A:G,6,FALSE),H2336=VLOOKUP(C2336,Products!A:G,7,FALSE)),"OK","ERROR")</f>
        <v>OK</v>
      </c>
      <c r="K2336" t="str">
        <f t="shared" si="110"/>
        <v>OK</v>
      </c>
    </row>
    <row r="2337" spans="1:11">
      <c r="A2337" s="1" t="s">
        <v>6649</v>
      </c>
      <c r="B2337" s="1" t="s">
        <v>4149</v>
      </c>
      <c r="C2337" s="1" t="s">
        <v>1730</v>
      </c>
      <c r="D2337" s="1">
        <v>1</v>
      </c>
      <c r="E2337" s="1">
        <v>1999</v>
      </c>
      <c r="F2337" s="1">
        <v>399.8</v>
      </c>
      <c r="G2337" s="1">
        <f t="shared" si="108"/>
        <v>1599.2</v>
      </c>
      <c r="H2337" s="1">
        <v>1398</v>
      </c>
      <c r="I2337" s="1">
        <f t="shared" si="109"/>
        <v>201.20000000000005</v>
      </c>
      <c r="J2337" t="str">
        <f>IF(AND(COUNTIF(Products!A:A,C2337)=1,E2337=VLOOKUP(C2337,Products!A:G,6,FALSE),H2337=VLOOKUP(C2337,Products!A:G,7,FALSE)),"OK","ERROR")</f>
        <v>OK</v>
      </c>
      <c r="K2337" t="str">
        <f t="shared" si="110"/>
        <v>OK</v>
      </c>
    </row>
    <row r="2338" spans="1:11">
      <c r="A2338" s="1" t="s">
        <v>6650</v>
      </c>
      <c r="B2338" s="1" t="s">
        <v>4150</v>
      </c>
      <c r="C2338" s="1" t="s">
        <v>1738</v>
      </c>
      <c r="D2338" s="1">
        <v>4</v>
      </c>
      <c r="E2338" s="1">
        <v>599</v>
      </c>
      <c r="F2338" s="1">
        <v>119.8</v>
      </c>
      <c r="G2338" s="1">
        <f t="shared" si="108"/>
        <v>2276.1999999999998</v>
      </c>
      <c r="H2338" s="1">
        <v>443</v>
      </c>
      <c r="I2338" s="1">
        <f t="shared" si="109"/>
        <v>504.19999999999982</v>
      </c>
      <c r="J2338" t="str">
        <f>IF(AND(COUNTIF(Products!A:A,C2338)=1,E2338=VLOOKUP(C2338,Products!A:G,6,FALSE),H2338=VLOOKUP(C2338,Products!A:G,7,FALSE)),"OK","ERROR")</f>
        <v>OK</v>
      </c>
      <c r="K2338" t="str">
        <f t="shared" si="110"/>
        <v>OK</v>
      </c>
    </row>
    <row r="2339" spans="1:11">
      <c r="A2339" s="1" t="s">
        <v>6651</v>
      </c>
      <c r="B2339" s="1" t="s">
        <v>4151</v>
      </c>
      <c r="C2339" s="1" t="s">
        <v>1778</v>
      </c>
      <c r="D2339" s="1">
        <v>1</v>
      </c>
      <c r="E2339" s="1">
        <v>499</v>
      </c>
      <c r="F2339" s="1">
        <v>24.95</v>
      </c>
      <c r="G2339" s="1">
        <f t="shared" si="108"/>
        <v>474.05</v>
      </c>
      <c r="H2339" s="1">
        <v>323</v>
      </c>
      <c r="I2339" s="1">
        <f t="shared" si="109"/>
        <v>151.05000000000001</v>
      </c>
      <c r="J2339" t="str">
        <f>IF(AND(COUNTIF(Products!A:A,C2339)=1,E2339=VLOOKUP(C2339,Products!A:G,6,FALSE),H2339=VLOOKUP(C2339,Products!A:G,7,FALSE)),"OK","ERROR")</f>
        <v>OK</v>
      </c>
      <c r="K2339" t="str">
        <f t="shared" si="110"/>
        <v>OK</v>
      </c>
    </row>
    <row r="2340" spans="1:11">
      <c r="A2340" s="1" t="s">
        <v>6652</v>
      </c>
      <c r="B2340" s="1" t="s">
        <v>4152</v>
      </c>
      <c r="C2340" s="1" t="s">
        <v>1682</v>
      </c>
      <c r="D2340" s="1">
        <v>2</v>
      </c>
      <c r="E2340" s="1">
        <v>1599</v>
      </c>
      <c r="F2340" s="1">
        <v>0</v>
      </c>
      <c r="G2340" s="1">
        <f t="shared" si="108"/>
        <v>3198</v>
      </c>
      <c r="H2340" s="1">
        <v>1169</v>
      </c>
      <c r="I2340" s="1">
        <f t="shared" si="109"/>
        <v>860</v>
      </c>
      <c r="J2340" t="str">
        <f>IF(AND(COUNTIF(Products!A:A,C2340)=1,E2340=VLOOKUP(C2340,Products!A:G,6,FALSE),H2340=VLOOKUP(C2340,Products!A:G,7,FALSE)),"OK","ERROR")</f>
        <v>OK</v>
      </c>
      <c r="K2340" t="str">
        <f t="shared" si="110"/>
        <v>OK</v>
      </c>
    </row>
    <row r="2341" spans="1:11">
      <c r="A2341" s="1" t="s">
        <v>6653</v>
      </c>
      <c r="B2341" s="1" t="s">
        <v>4153</v>
      </c>
      <c r="C2341" s="1" t="s">
        <v>1777</v>
      </c>
      <c r="D2341" s="1">
        <v>1</v>
      </c>
      <c r="E2341" s="1">
        <v>3999</v>
      </c>
      <c r="F2341" s="1">
        <v>399.9</v>
      </c>
      <c r="G2341" s="1">
        <f t="shared" si="108"/>
        <v>3599.1</v>
      </c>
      <c r="H2341" s="1">
        <v>2514</v>
      </c>
      <c r="I2341" s="1">
        <f t="shared" si="109"/>
        <v>1085.0999999999999</v>
      </c>
      <c r="J2341" t="str">
        <f>IF(AND(COUNTIF(Products!A:A,C2341)=1,E2341=VLOOKUP(C2341,Products!A:G,6,FALSE),H2341=VLOOKUP(C2341,Products!A:G,7,FALSE)),"OK","ERROR")</f>
        <v>OK</v>
      </c>
      <c r="K2341" t="str">
        <f t="shared" si="110"/>
        <v>OK</v>
      </c>
    </row>
    <row r="2342" spans="1:11">
      <c r="A2342" s="1" t="s">
        <v>6654</v>
      </c>
      <c r="B2342" s="1" t="s">
        <v>4154</v>
      </c>
      <c r="C2342" s="1" t="s">
        <v>1693</v>
      </c>
      <c r="D2342" s="1">
        <v>2</v>
      </c>
      <c r="E2342" s="1">
        <v>499</v>
      </c>
      <c r="F2342" s="1">
        <v>99.8</v>
      </c>
      <c r="G2342" s="1">
        <f t="shared" si="108"/>
        <v>898.2</v>
      </c>
      <c r="H2342" s="1">
        <v>391</v>
      </c>
      <c r="I2342" s="1">
        <f t="shared" si="109"/>
        <v>116.20000000000005</v>
      </c>
      <c r="J2342" t="str">
        <f>IF(AND(COUNTIF(Products!A:A,C2342)=1,E2342=VLOOKUP(C2342,Products!A:G,6,FALSE),H2342=VLOOKUP(C2342,Products!A:G,7,FALSE)),"OK","ERROR")</f>
        <v>OK</v>
      </c>
      <c r="K2342" t="str">
        <f t="shared" si="110"/>
        <v>OK</v>
      </c>
    </row>
    <row r="2343" spans="1:11">
      <c r="A2343" s="1" t="s">
        <v>6655</v>
      </c>
      <c r="B2343" s="1" t="s">
        <v>4155</v>
      </c>
      <c r="C2343" s="1" t="s">
        <v>1795</v>
      </c>
      <c r="D2343" s="1">
        <v>1</v>
      </c>
      <c r="E2343" s="1">
        <v>499</v>
      </c>
      <c r="F2343" s="1">
        <v>49.9</v>
      </c>
      <c r="G2343" s="1">
        <f t="shared" si="108"/>
        <v>449.1</v>
      </c>
      <c r="H2343" s="1">
        <v>324</v>
      </c>
      <c r="I2343" s="1">
        <f t="shared" si="109"/>
        <v>125.10000000000002</v>
      </c>
      <c r="J2343" t="str">
        <f>IF(AND(COUNTIF(Products!A:A,C2343)=1,E2343=VLOOKUP(C2343,Products!A:G,6,FALSE),H2343=VLOOKUP(C2343,Products!A:G,7,FALSE)),"OK","ERROR")</f>
        <v>OK</v>
      </c>
      <c r="K2343" t="str">
        <f t="shared" si="110"/>
        <v>OK</v>
      </c>
    </row>
    <row r="2344" spans="1:11">
      <c r="A2344" s="1" t="s">
        <v>6656</v>
      </c>
      <c r="B2344" s="1" t="s">
        <v>4156</v>
      </c>
      <c r="C2344" s="1" t="s">
        <v>1681</v>
      </c>
      <c r="D2344" s="1">
        <v>2</v>
      </c>
      <c r="E2344" s="1">
        <v>799</v>
      </c>
      <c r="F2344" s="1">
        <v>159.80000000000001</v>
      </c>
      <c r="G2344" s="1">
        <f t="shared" si="108"/>
        <v>1438.2</v>
      </c>
      <c r="H2344" s="1">
        <v>645</v>
      </c>
      <c r="I2344" s="1">
        <f t="shared" si="109"/>
        <v>148.20000000000005</v>
      </c>
      <c r="J2344" t="str">
        <f>IF(AND(COUNTIF(Products!A:A,C2344)=1,E2344=VLOOKUP(C2344,Products!A:G,6,FALSE),H2344=VLOOKUP(C2344,Products!A:G,7,FALSE)),"OK","ERROR")</f>
        <v>OK</v>
      </c>
      <c r="K2344" t="str">
        <f t="shared" si="110"/>
        <v>OK</v>
      </c>
    </row>
    <row r="2345" spans="1:11">
      <c r="A2345" s="1" t="s">
        <v>6657</v>
      </c>
      <c r="B2345" s="1" t="s">
        <v>4157</v>
      </c>
      <c r="C2345" s="1" t="s">
        <v>1754</v>
      </c>
      <c r="D2345" s="1">
        <v>1</v>
      </c>
      <c r="E2345" s="1">
        <v>399</v>
      </c>
      <c r="F2345" s="1">
        <v>19.95</v>
      </c>
      <c r="G2345" s="1">
        <f t="shared" si="108"/>
        <v>379.05</v>
      </c>
      <c r="H2345" s="1">
        <v>252</v>
      </c>
      <c r="I2345" s="1">
        <f t="shared" si="109"/>
        <v>127.05000000000001</v>
      </c>
      <c r="J2345" t="str">
        <f>IF(AND(COUNTIF(Products!A:A,C2345)=1,E2345=VLOOKUP(C2345,Products!A:G,6,FALSE),H2345=VLOOKUP(C2345,Products!A:G,7,FALSE)),"OK","ERROR")</f>
        <v>OK</v>
      </c>
      <c r="K2345" t="str">
        <f t="shared" si="110"/>
        <v>OK</v>
      </c>
    </row>
    <row r="2346" spans="1:11">
      <c r="A2346" s="1" t="s">
        <v>6658</v>
      </c>
      <c r="B2346" s="1" t="s">
        <v>4158</v>
      </c>
      <c r="C2346" s="1" t="s">
        <v>1666</v>
      </c>
      <c r="D2346" s="1">
        <v>2</v>
      </c>
      <c r="E2346" s="1">
        <v>399</v>
      </c>
      <c r="F2346" s="1">
        <v>39.9</v>
      </c>
      <c r="G2346" s="1">
        <f t="shared" si="108"/>
        <v>758.1</v>
      </c>
      <c r="H2346" s="1">
        <v>307</v>
      </c>
      <c r="I2346" s="1">
        <f t="shared" si="109"/>
        <v>144.10000000000002</v>
      </c>
      <c r="J2346" t="str">
        <f>IF(AND(COUNTIF(Products!A:A,C2346)=1,E2346=VLOOKUP(C2346,Products!A:G,6,FALSE),H2346=VLOOKUP(C2346,Products!A:G,7,FALSE)),"OK","ERROR")</f>
        <v>OK</v>
      </c>
      <c r="K2346" t="str">
        <f t="shared" si="110"/>
        <v>OK</v>
      </c>
    </row>
    <row r="2347" spans="1:11">
      <c r="A2347" s="1" t="s">
        <v>6659</v>
      </c>
      <c r="B2347" s="1" t="s">
        <v>4159</v>
      </c>
      <c r="C2347" s="1" t="s">
        <v>1704</v>
      </c>
      <c r="D2347" s="1">
        <v>1</v>
      </c>
      <c r="E2347" s="1">
        <v>599</v>
      </c>
      <c r="F2347" s="1">
        <v>119.8</v>
      </c>
      <c r="G2347" s="1">
        <f t="shared" si="108"/>
        <v>479.2</v>
      </c>
      <c r="H2347" s="1">
        <v>363</v>
      </c>
      <c r="I2347" s="1">
        <f t="shared" si="109"/>
        <v>116.19999999999999</v>
      </c>
      <c r="J2347" t="str">
        <f>IF(AND(COUNTIF(Products!A:A,C2347)=1,E2347=VLOOKUP(C2347,Products!A:G,6,FALSE),H2347=VLOOKUP(C2347,Products!A:G,7,FALSE)),"OK","ERROR")</f>
        <v>OK</v>
      </c>
      <c r="K2347" t="str">
        <f t="shared" si="110"/>
        <v>OK</v>
      </c>
    </row>
    <row r="2348" spans="1:11">
      <c r="A2348" s="1" t="s">
        <v>6660</v>
      </c>
      <c r="B2348" s="1" t="s">
        <v>4160</v>
      </c>
      <c r="C2348" s="1" t="s">
        <v>1763</v>
      </c>
      <c r="D2348" s="1">
        <v>1</v>
      </c>
      <c r="E2348" s="1">
        <v>999</v>
      </c>
      <c r="F2348" s="1">
        <v>0</v>
      </c>
      <c r="G2348" s="1">
        <f t="shared" si="108"/>
        <v>999</v>
      </c>
      <c r="H2348" s="1">
        <v>636</v>
      </c>
      <c r="I2348" s="1">
        <f t="shared" si="109"/>
        <v>363</v>
      </c>
      <c r="J2348" t="str">
        <f>IF(AND(COUNTIF(Products!A:A,C2348)=1,E2348=VLOOKUP(C2348,Products!A:G,6,FALSE),H2348=VLOOKUP(C2348,Products!A:G,7,FALSE)),"OK","ERROR")</f>
        <v>OK</v>
      </c>
      <c r="K2348" t="str">
        <f t="shared" si="110"/>
        <v>OK</v>
      </c>
    </row>
    <row r="2349" spans="1:11">
      <c r="A2349" s="1" t="s">
        <v>6661</v>
      </c>
      <c r="B2349" s="1" t="s">
        <v>4161</v>
      </c>
      <c r="C2349" s="1" t="s">
        <v>1764</v>
      </c>
      <c r="D2349" s="1">
        <v>3</v>
      </c>
      <c r="E2349" s="1">
        <v>499</v>
      </c>
      <c r="F2349" s="1">
        <v>299.39999999999998</v>
      </c>
      <c r="G2349" s="1">
        <f t="shared" si="108"/>
        <v>1197.5999999999999</v>
      </c>
      <c r="H2349" s="1">
        <v>334</v>
      </c>
      <c r="I2349" s="1">
        <f t="shared" si="109"/>
        <v>195.59999999999991</v>
      </c>
      <c r="J2349" t="str">
        <f>IF(AND(COUNTIF(Products!A:A,C2349)=1,E2349=VLOOKUP(C2349,Products!A:G,6,FALSE),H2349=VLOOKUP(C2349,Products!A:G,7,FALSE)),"OK","ERROR")</f>
        <v>OK</v>
      </c>
      <c r="K2349" t="str">
        <f t="shared" si="110"/>
        <v>OK</v>
      </c>
    </row>
    <row r="2350" spans="1:11">
      <c r="A2350" s="1" t="s">
        <v>6662</v>
      </c>
      <c r="B2350" s="1" t="s">
        <v>4162</v>
      </c>
      <c r="C2350" s="1" t="s">
        <v>1741</v>
      </c>
      <c r="D2350" s="1">
        <v>4</v>
      </c>
      <c r="E2350" s="1">
        <v>799</v>
      </c>
      <c r="F2350" s="1">
        <v>0</v>
      </c>
      <c r="G2350" s="1">
        <f t="shared" si="108"/>
        <v>3196</v>
      </c>
      <c r="H2350" s="1">
        <v>596</v>
      </c>
      <c r="I2350" s="1">
        <f t="shared" si="109"/>
        <v>812</v>
      </c>
      <c r="J2350" t="str">
        <f>IF(AND(COUNTIF(Products!A:A,C2350)=1,E2350=VLOOKUP(C2350,Products!A:G,6,FALSE),H2350=VLOOKUP(C2350,Products!A:G,7,FALSE)),"OK","ERROR")</f>
        <v>OK</v>
      </c>
      <c r="K2350" t="str">
        <f t="shared" si="110"/>
        <v>OK</v>
      </c>
    </row>
    <row r="2351" spans="1:11">
      <c r="A2351" s="1" t="s">
        <v>6663</v>
      </c>
      <c r="B2351" s="1" t="s">
        <v>4163</v>
      </c>
      <c r="C2351" s="1" t="s">
        <v>1789</v>
      </c>
      <c r="D2351" s="1">
        <v>1</v>
      </c>
      <c r="E2351" s="1">
        <v>999</v>
      </c>
      <c r="F2351" s="1">
        <v>49.95</v>
      </c>
      <c r="G2351" s="1">
        <f t="shared" si="108"/>
        <v>949.05</v>
      </c>
      <c r="H2351" s="1">
        <v>727</v>
      </c>
      <c r="I2351" s="1">
        <f t="shared" si="109"/>
        <v>222.04999999999995</v>
      </c>
      <c r="J2351" t="str">
        <f>IF(AND(COUNTIF(Products!A:A,C2351)=1,E2351=VLOOKUP(C2351,Products!A:G,6,FALSE),H2351=VLOOKUP(C2351,Products!A:G,7,FALSE)),"OK","ERROR")</f>
        <v>OK</v>
      </c>
      <c r="K2351" t="str">
        <f t="shared" si="110"/>
        <v>OK</v>
      </c>
    </row>
    <row r="2352" spans="1:11">
      <c r="A2352" s="1" t="s">
        <v>6664</v>
      </c>
      <c r="B2352" s="1" t="s">
        <v>4164</v>
      </c>
      <c r="C2352" s="1" t="s">
        <v>1763</v>
      </c>
      <c r="D2352" s="1">
        <v>1</v>
      </c>
      <c r="E2352" s="1">
        <v>999</v>
      </c>
      <c r="F2352" s="1">
        <v>149.85</v>
      </c>
      <c r="G2352" s="1">
        <f t="shared" si="108"/>
        <v>849.15</v>
      </c>
      <c r="H2352" s="1">
        <v>636</v>
      </c>
      <c r="I2352" s="1">
        <f t="shared" si="109"/>
        <v>213.14999999999998</v>
      </c>
      <c r="J2352" t="str">
        <f>IF(AND(COUNTIF(Products!A:A,C2352)=1,E2352=VLOOKUP(C2352,Products!A:G,6,FALSE),H2352=VLOOKUP(C2352,Products!A:G,7,FALSE)),"OK","ERROR")</f>
        <v>OK</v>
      </c>
      <c r="K2352" t="str">
        <f t="shared" si="110"/>
        <v>OK</v>
      </c>
    </row>
    <row r="2353" spans="1:11">
      <c r="A2353" s="1" t="s">
        <v>6665</v>
      </c>
      <c r="B2353" s="1" t="s">
        <v>4165</v>
      </c>
      <c r="C2353" s="1" t="s">
        <v>1741</v>
      </c>
      <c r="D2353" s="1">
        <v>1</v>
      </c>
      <c r="E2353" s="1">
        <v>799</v>
      </c>
      <c r="F2353" s="1">
        <v>119.85</v>
      </c>
      <c r="G2353" s="1">
        <f t="shared" si="108"/>
        <v>679.15</v>
      </c>
      <c r="H2353" s="1">
        <v>596</v>
      </c>
      <c r="I2353" s="1">
        <f t="shared" si="109"/>
        <v>83.149999999999977</v>
      </c>
      <c r="J2353" t="str">
        <f>IF(AND(COUNTIF(Products!A:A,C2353)=1,E2353=VLOOKUP(C2353,Products!A:G,6,FALSE),H2353=VLOOKUP(C2353,Products!A:G,7,FALSE)),"OK","ERROR")</f>
        <v>OK</v>
      </c>
      <c r="K2353" t="str">
        <f t="shared" si="110"/>
        <v>OK</v>
      </c>
    </row>
    <row r="2354" spans="1:11">
      <c r="A2354" s="1" t="s">
        <v>6666</v>
      </c>
      <c r="B2354" s="1" t="s">
        <v>4166</v>
      </c>
      <c r="C2354" s="1" t="s">
        <v>1767</v>
      </c>
      <c r="D2354" s="1">
        <v>1</v>
      </c>
      <c r="E2354" s="1">
        <v>1999</v>
      </c>
      <c r="F2354" s="1">
        <v>199.9</v>
      </c>
      <c r="G2354" s="1">
        <f t="shared" si="108"/>
        <v>1799.1</v>
      </c>
      <c r="H2354" s="1">
        <v>1338</v>
      </c>
      <c r="I2354" s="1">
        <f t="shared" si="109"/>
        <v>461.09999999999991</v>
      </c>
      <c r="J2354" t="str">
        <f>IF(AND(COUNTIF(Products!A:A,C2354)=1,E2354=VLOOKUP(C2354,Products!A:G,6,FALSE),H2354=VLOOKUP(C2354,Products!A:G,7,FALSE)),"OK","ERROR")</f>
        <v>OK</v>
      </c>
      <c r="K2354" t="str">
        <f t="shared" si="110"/>
        <v>OK</v>
      </c>
    </row>
    <row r="2355" spans="1:11">
      <c r="A2355" s="1" t="s">
        <v>6667</v>
      </c>
      <c r="B2355" s="1" t="s">
        <v>4167</v>
      </c>
      <c r="C2355" s="1" t="s">
        <v>1772</v>
      </c>
      <c r="D2355" s="1">
        <v>1</v>
      </c>
      <c r="E2355" s="1">
        <v>1999</v>
      </c>
      <c r="F2355" s="1">
        <v>99.95</v>
      </c>
      <c r="G2355" s="1">
        <f t="shared" si="108"/>
        <v>1899.05</v>
      </c>
      <c r="H2355" s="1">
        <v>1506</v>
      </c>
      <c r="I2355" s="1">
        <f t="shared" si="109"/>
        <v>393.04999999999995</v>
      </c>
      <c r="J2355" t="str">
        <f>IF(AND(COUNTIF(Products!A:A,C2355)=1,E2355=VLOOKUP(C2355,Products!A:G,6,FALSE),H2355=VLOOKUP(C2355,Products!A:G,7,FALSE)),"OK","ERROR")</f>
        <v>OK</v>
      </c>
      <c r="K2355" t="str">
        <f t="shared" si="110"/>
        <v>OK</v>
      </c>
    </row>
    <row r="2356" spans="1:11">
      <c r="A2356" s="1" t="s">
        <v>6668</v>
      </c>
      <c r="B2356" s="1" t="s">
        <v>4168</v>
      </c>
      <c r="C2356" s="1" t="s">
        <v>1685</v>
      </c>
      <c r="D2356" s="1">
        <v>2</v>
      </c>
      <c r="E2356" s="1">
        <v>2499</v>
      </c>
      <c r="F2356" s="1">
        <v>499.8</v>
      </c>
      <c r="G2356" s="1">
        <f t="shared" si="108"/>
        <v>4498.2</v>
      </c>
      <c r="H2356" s="1">
        <v>1599</v>
      </c>
      <c r="I2356" s="1">
        <f t="shared" si="109"/>
        <v>1300.1999999999998</v>
      </c>
      <c r="J2356" t="str">
        <f>IF(AND(COUNTIF(Products!A:A,C2356)=1,E2356=VLOOKUP(C2356,Products!A:G,6,FALSE),H2356=VLOOKUP(C2356,Products!A:G,7,FALSE)),"OK","ERROR")</f>
        <v>OK</v>
      </c>
      <c r="K2356" t="str">
        <f t="shared" si="110"/>
        <v>OK</v>
      </c>
    </row>
    <row r="2357" spans="1:11">
      <c r="A2357" s="1" t="s">
        <v>6669</v>
      </c>
      <c r="B2357" s="1" t="s">
        <v>4169</v>
      </c>
      <c r="C2357" s="1" t="s">
        <v>1678</v>
      </c>
      <c r="D2357" s="1">
        <v>2</v>
      </c>
      <c r="E2357" s="1">
        <v>4999</v>
      </c>
      <c r="F2357" s="1">
        <v>999.8</v>
      </c>
      <c r="G2357" s="1">
        <f t="shared" si="108"/>
        <v>8998.2000000000007</v>
      </c>
      <c r="H2357" s="1">
        <v>2853</v>
      </c>
      <c r="I2357" s="1">
        <f t="shared" si="109"/>
        <v>3292.2000000000007</v>
      </c>
      <c r="J2357" t="str">
        <f>IF(AND(COUNTIF(Products!A:A,C2357)=1,E2357=VLOOKUP(C2357,Products!A:G,6,FALSE),H2357=VLOOKUP(C2357,Products!A:G,7,FALSE)),"OK","ERROR")</f>
        <v>OK</v>
      </c>
      <c r="K2357" t="str">
        <f t="shared" si="110"/>
        <v>OK</v>
      </c>
    </row>
    <row r="2358" spans="1:11">
      <c r="A2358" s="1" t="s">
        <v>6670</v>
      </c>
      <c r="B2358" s="1" t="s">
        <v>4170</v>
      </c>
      <c r="C2358" s="1" t="s">
        <v>1717</v>
      </c>
      <c r="D2358" s="1">
        <v>1</v>
      </c>
      <c r="E2358" s="1">
        <v>399</v>
      </c>
      <c r="F2358" s="1">
        <v>39.9</v>
      </c>
      <c r="G2358" s="1">
        <f t="shared" si="108"/>
        <v>359.1</v>
      </c>
      <c r="H2358" s="1">
        <v>226</v>
      </c>
      <c r="I2358" s="1">
        <f t="shared" si="109"/>
        <v>133.10000000000002</v>
      </c>
      <c r="J2358" t="str">
        <f>IF(AND(COUNTIF(Products!A:A,C2358)=1,E2358=VLOOKUP(C2358,Products!A:G,6,FALSE),H2358=VLOOKUP(C2358,Products!A:G,7,FALSE)),"OK","ERROR")</f>
        <v>OK</v>
      </c>
      <c r="K2358" t="str">
        <f t="shared" si="110"/>
        <v>OK</v>
      </c>
    </row>
    <row r="2359" spans="1:11">
      <c r="A2359" s="1" t="s">
        <v>6671</v>
      </c>
      <c r="B2359" s="1" t="s">
        <v>4171</v>
      </c>
      <c r="C2359" s="1" t="s">
        <v>1709</v>
      </c>
      <c r="D2359" s="1">
        <v>1</v>
      </c>
      <c r="E2359" s="1">
        <v>799</v>
      </c>
      <c r="F2359" s="1">
        <v>39.950000000000003</v>
      </c>
      <c r="G2359" s="1">
        <f t="shared" si="108"/>
        <v>759.05</v>
      </c>
      <c r="H2359" s="1">
        <v>566</v>
      </c>
      <c r="I2359" s="1">
        <f t="shared" si="109"/>
        <v>193.04999999999995</v>
      </c>
      <c r="J2359" t="str">
        <f>IF(AND(COUNTIF(Products!A:A,C2359)=1,E2359=VLOOKUP(C2359,Products!A:G,6,FALSE),H2359=VLOOKUP(C2359,Products!A:G,7,FALSE)),"OK","ERROR")</f>
        <v>OK</v>
      </c>
      <c r="K2359" t="str">
        <f t="shared" si="110"/>
        <v>OK</v>
      </c>
    </row>
    <row r="2360" spans="1:11">
      <c r="A2360" s="1" t="s">
        <v>6672</v>
      </c>
      <c r="B2360" s="1" t="s">
        <v>4172</v>
      </c>
      <c r="C2360" s="1" t="s">
        <v>1701</v>
      </c>
      <c r="D2360" s="1">
        <v>1</v>
      </c>
      <c r="E2360" s="1">
        <v>1299</v>
      </c>
      <c r="F2360" s="1">
        <v>0</v>
      </c>
      <c r="G2360" s="1">
        <f t="shared" si="108"/>
        <v>1299</v>
      </c>
      <c r="H2360" s="1">
        <v>969</v>
      </c>
      <c r="I2360" s="1">
        <f t="shared" si="109"/>
        <v>330</v>
      </c>
      <c r="J2360" t="str">
        <f>IF(AND(COUNTIF(Products!A:A,C2360)=1,E2360=VLOOKUP(C2360,Products!A:G,6,FALSE),H2360=VLOOKUP(C2360,Products!A:G,7,FALSE)),"OK","ERROR")</f>
        <v>OK</v>
      </c>
      <c r="K2360" t="str">
        <f t="shared" si="110"/>
        <v>OK</v>
      </c>
    </row>
    <row r="2361" spans="1:11">
      <c r="A2361" s="1" t="s">
        <v>6673</v>
      </c>
      <c r="B2361" s="1" t="s">
        <v>4173</v>
      </c>
      <c r="C2361" s="1" t="s">
        <v>1790</v>
      </c>
      <c r="D2361" s="1">
        <v>1</v>
      </c>
      <c r="E2361" s="1">
        <v>999</v>
      </c>
      <c r="F2361" s="1">
        <v>0</v>
      </c>
      <c r="G2361" s="1">
        <f t="shared" si="108"/>
        <v>999</v>
      </c>
      <c r="H2361" s="1">
        <v>629</v>
      </c>
      <c r="I2361" s="1">
        <f t="shared" si="109"/>
        <v>370</v>
      </c>
      <c r="J2361" t="str">
        <f>IF(AND(COUNTIF(Products!A:A,C2361)=1,E2361=VLOOKUP(C2361,Products!A:G,6,FALSE),H2361=VLOOKUP(C2361,Products!A:G,7,FALSE)),"OK","ERROR")</f>
        <v>OK</v>
      </c>
      <c r="K2361" t="str">
        <f t="shared" si="110"/>
        <v>OK</v>
      </c>
    </row>
    <row r="2362" spans="1:11">
      <c r="A2362" s="1" t="s">
        <v>6674</v>
      </c>
      <c r="B2362" s="1" t="s">
        <v>4174</v>
      </c>
      <c r="C2362" s="1" t="s">
        <v>1699</v>
      </c>
      <c r="D2362" s="1">
        <v>3</v>
      </c>
      <c r="E2362" s="1">
        <v>999</v>
      </c>
      <c r="F2362" s="1">
        <v>299.7</v>
      </c>
      <c r="G2362" s="1">
        <f t="shared" si="108"/>
        <v>2697.3</v>
      </c>
      <c r="H2362" s="1">
        <v>693</v>
      </c>
      <c r="I2362" s="1">
        <f t="shared" si="109"/>
        <v>618.30000000000018</v>
      </c>
      <c r="J2362" t="str">
        <f>IF(AND(COUNTIF(Products!A:A,C2362)=1,E2362=VLOOKUP(C2362,Products!A:G,6,FALSE),H2362=VLOOKUP(C2362,Products!A:G,7,FALSE)),"OK","ERROR")</f>
        <v>OK</v>
      </c>
      <c r="K2362" t="str">
        <f t="shared" si="110"/>
        <v>OK</v>
      </c>
    </row>
    <row r="2363" spans="1:11">
      <c r="A2363" s="1" t="s">
        <v>6675</v>
      </c>
      <c r="B2363" s="1" t="s">
        <v>4175</v>
      </c>
      <c r="C2363" s="1" t="s">
        <v>1732</v>
      </c>
      <c r="D2363" s="1">
        <v>2</v>
      </c>
      <c r="E2363" s="1">
        <v>1599</v>
      </c>
      <c r="F2363" s="1">
        <v>479.7</v>
      </c>
      <c r="G2363" s="1">
        <f t="shared" si="108"/>
        <v>2718.3</v>
      </c>
      <c r="H2363" s="1">
        <v>1138</v>
      </c>
      <c r="I2363" s="1">
        <f t="shared" si="109"/>
        <v>442.30000000000018</v>
      </c>
      <c r="J2363" t="str">
        <f>IF(AND(COUNTIF(Products!A:A,C2363)=1,E2363=VLOOKUP(C2363,Products!A:G,6,FALSE),H2363=VLOOKUP(C2363,Products!A:G,7,FALSE)),"OK","ERROR")</f>
        <v>OK</v>
      </c>
      <c r="K2363" t="str">
        <f t="shared" si="110"/>
        <v>OK</v>
      </c>
    </row>
    <row r="2364" spans="1:11">
      <c r="A2364" s="1" t="s">
        <v>6676</v>
      </c>
      <c r="B2364" s="1" t="s">
        <v>4176</v>
      </c>
      <c r="C2364" s="1" t="s">
        <v>1766</v>
      </c>
      <c r="D2364" s="1">
        <v>2</v>
      </c>
      <c r="E2364" s="1">
        <v>2999</v>
      </c>
      <c r="F2364" s="1">
        <v>0</v>
      </c>
      <c r="G2364" s="1">
        <f t="shared" si="108"/>
        <v>5998</v>
      </c>
      <c r="H2364" s="1">
        <v>1870</v>
      </c>
      <c r="I2364" s="1">
        <f t="shared" si="109"/>
        <v>2258</v>
      </c>
      <c r="J2364" t="str">
        <f>IF(AND(COUNTIF(Products!A:A,C2364)=1,E2364=VLOOKUP(C2364,Products!A:G,6,FALSE),H2364=VLOOKUP(C2364,Products!A:G,7,FALSE)),"OK","ERROR")</f>
        <v>OK</v>
      </c>
      <c r="K2364" t="str">
        <f t="shared" si="110"/>
        <v>OK</v>
      </c>
    </row>
    <row r="2365" spans="1:11">
      <c r="A2365" s="1" t="s">
        <v>6677</v>
      </c>
      <c r="B2365" s="1" t="s">
        <v>4177</v>
      </c>
      <c r="C2365" s="1" t="s">
        <v>1728</v>
      </c>
      <c r="D2365" s="1">
        <v>1</v>
      </c>
      <c r="E2365" s="1">
        <v>4999</v>
      </c>
      <c r="F2365" s="1">
        <v>499.9</v>
      </c>
      <c r="G2365" s="1">
        <f t="shared" si="108"/>
        <v>4499.1000000000004</v>
      </c>
      <c r="H2365" s="1">
        <v>3040</v>
      </c>
      <c r="I2365" s="1">
        <f t="shared" si="109"/>
        <v>1459.1000000000004</v>
      </c>
      <c r="J2365" t="str">
        <f>IF(AND(COUNTIF(Products!A:A,C2365)=1,E2365=VLOOKUP(C2365,Products!A:G,6,FALSE),H2365=VLOOKUP(C2365,Products!A:G,7,FALSE)),"OK","ERROR")</f>
        <v>OK</v>
      </c>
      <c r="K2365" t="str">
        <f t="shared" si="110"/>
        <v>OK</v>
      </c>
    </row>
    <row r="2366" spans="1:11">
      <c r="A2366" s="1" t="s">
        <v>6678</v>
      </c>
      <c r="B2366" s="1" t="s">
        <v>4178</v>
      </c>
      <c r="C2366" s="1" t="s">
        <v>1799</v>
      </c>
      <c r="D2366" s="1">
        <v>1</v>
      </c>
      <c r="E2366" s="1">
        <v>4999</v>
      </c>
      <c r="F2366" s="1">
        <v>499.9</v>
      </c>
      <c r="G2366" s="1">
        <f t="shared" si="108"/>
        <v>4499.1000000000004</v>
      </c>
      <c r="H2366" s="1">
        <v>3463</v>
      </c>
      <c r="I2366" s="1">
        <f t="shared" si="109"/>
        <v>1036.1000000000004</v>
      </c>
      <c r="J2366" t="str">
        <f>IF(AND(COUNTIF(Products!A:A,C2366)=1,E2366=VLOOKUP(C2366,Products!A:G,6,FALSE),H2366=VLOOKUP(C2366,Products!A:G,7,FALSE)),"OK","ERROR")</f>
        <v>OK</v>
      </c>
      <c r="K2366" t="str">
        <f t="shared" si="110"/>
        <v>OK</v>
      </c>
    </row>
    <row r="2367" spans="1:11">
      <c r="A2367" s="1" t="s">
        <v>6679</v>
      </c>
      <c r="B2367" s="1" t="s">
        <v>4179</v>
      </c>
      <c r="C2367" s="1" t="s">
        <v>1764</v>
      </c>
      <c r="D2367" s="1">
        <v>1</v>
      </c>
      <c r="E2367" s="1">
        <v>499</v>
      </c>
      <c r="F2367" s="1">
        <v>0</v>
      </c>
      <c r="G2367" s="1">
        <f t="shared" si="108"/>
        <v>499</v>
      </c>
      <c r="H2367" s="1">
        <v>334</v>
      </c>
      <c r="I2367" s="1">
        <f t="shared" si="109"/>
        <v>165</v>
      </c>
      <c r="J2367" t="str">
        <f>IF(AND(COUNTIF(Products!A:A,C2367)=1,E2367=VLOOKUP(C2367,Products!A:G,6,FALSE),H2367=VLOOKUP(C2367,Products!A:G,7,FALSE)),"OK","ERROR")</f>
        <v>OK</v>
      </c>
      <c r="K2367" t="str">
        <f t="shared" si="110"/>
        <v>OK</v>
      </c>
    </row>
    <row r="2368" spans="1:11">
      <c r="A2368" s="1" t="s">
        <v>6680</v>
      </c>
      <c r="B2368" s="1" t="s">
        <v>4180</v>
      </c>
      <c r="C2368" s="1" t="s">
        <v>1725</v>
      </c>
      <c r="D2368" s="1">
        <v>1</v>
      </c>
      <c r="E2368" s="1">
        <v>2499</v>
      </c>
      <c r="F2368" s="1">
        <v>124.95</v>
      </c>
      <c r="G2368" s="1">
        <f t="shared" si="108"/>
        <v>2374.0500000000002</v>
      </c>
      <c r="H2368" s="1">
        <v>1833</v>
      </c>
      <c r="I2368" s="1">
        <f t="shared" si="109"/>
        <v>541.05000000000018</v>
      </c>
      <c r="J2368" t="str">
        <f>IF(AND(COUNTIF(Products!A:A,C2368)=1,E2368=VLOOKUP(C2368,Products!A:G,6,FALSE),H2368=VLOOKUP(C2368,Products!A:G,7,FALSE)),"OK","ERROR")</f>
        <v>OK</v>
      </c>
      <c r="K2368" t="str">
        <f t="shared" si="110"/>
        <v>OK</v>
      </c>
    </row>
    <row r="2369" spans="1:11">
      <c r="A2369" s="1" t="s">
        <v>6681</v>
      </c>
      <c r="B2369" s="1" t="s">
        <v>4181</v>
      </c>
      <c r="C2369" s="1" t="s">
        <v>1709</v>
      </c>
      <c r="D2369" s="1">
        <v>1</v>
      </c>
      <c r="E2369" s="1">
        <v>799</v>
      </c>
      <c r="F2369" s="1">
        <v>199.75</v>
      </c>
      <c r="G2369" s="1">
        <f t="shared" si="108"/>
        <v>599.25</v>
      </c>
      <c r="H2369" s="1">
        <v>566</v>
      </c>
      <c r="I2369" s="1">
        <f t="shared" si="109"/>
        <v>33.25</v>
      </c>
      <c r="J2369" t="str">
        <f>IF(AND(COUNTIF(Products!A:A,C2369)=1,E2369=VLOOKUP(C2369,Products!A:G,6,FALSE),H2369=VLOOKUP(C2369,Products!A:G,7,FALSE)),"OK","ERROR")</f>
        <v>OK</v>
      </c>
      <c r="K2369" t="str">
        <f t="shared" si="110"/>
        <v>OK</v>
      </c>
    </row>
    <row r="2370" spans="1:11">
      <c r="A2370" s="1" t="s">
        <v>6682</v>
      </c>
      <c r="B2370" s="1" t="s">
        <v>4182</v>
      </c>
      <c r="C2370" s="1" t="s">
        <v>1682</v>
      </c>
      <c r="D2370" s="1">
        <v>1</v>
      </c>
      <c r="E2370" s="1">
        <v>1599</v>
      </c>
      <c r="F2370" s="1">
        <v>0</v>
      </c>
      <c r="G2370" s="1">
        <f t="shared" si="108"/>
        <v>1599</v>
      </c>
      <c r="H2370" s="1">
        <v>1169</v>
      </c>
      <c r="I2370" s="1">
        <f t="shared" si="109"/>
        <v>430</v>
      </c>
      <c r="J2370" t="str">
        <f>IF(AND(COUNTIF(Products!A:A,C2370)=1,E2370=VLOOKUP(C2370,Products!A:G,6,FALSE),H2370=VLOOKUP(C2370,Products!A:G,7,FALSE)),"OK","ERROR")</f>
        <v>OK</v>
      </c>
      <c r="K2370" t="str">
        <f t="shared" si="110"/>
        <v>OK</v>
      </c>
    </row>
    <row r="2371" spans="1:11">
      <c r="A2371" s="1" t="s">
        <v>6683</v>
      </c>
      <c r="B2371" s="1" t="s">
        <v>4183</v>
      </c>
      <c r="C2371" s="1" t="s">
        <v>1756</v>
      </c>
      <c r="D2371" s="1">
        <v>2</v>
      </c>
      <c r="E2371" s="1">
        <v>299</v>
      </c>
      <c r="F2371" s="1">
        <v>29.9</v>
      </c>
      <c r="G2371" s="1">
        <f t="shared" ref="G2371:G2434" si="111">IFERROR(D2371*E2371-F2371,0)</f>
        <v>568.1</v>
      </c>
      <c r="H2371" s="1">
        <v>223</v>
      </c>
      <c r="I2371" s="1">
        <f t="shared" ref="I2371:I2434" si="112">G2371-(D2371*H2371)</f>
        <v>122.10000000000002</v>
      </c>
      <c r="J2371" t="str">
        <f>IF(AND(COUNTIF(Products!A:A,C2371)=1,E2371=VLOOKUP(C2371,Products!A:G,6,FALSE),H2371=VLOOKUP(C2371,Products!A:G,7,FALSE)),"OK","ERROR")</f>
        <v>OK</v>
      </c>
      <c r="K2371" t="str">
        <f t="shared" ref="K2371:K2434" si="113">IF(I2371=G2371-(D2371*H2371),"OK","ERROR")</f>
        <v>OK</v>
      </c>
    </row>
    <row r="2372" spans="1:11">
      <c r="A2372" s="1" t="s">
        <v>6684</v>
      </c>
      <c r="B2372" s="1" t="s">
        <v>4184</v>
      </c>
      <c r="C2372" s="1" t="s">
        <v>1681</v>
      </c>
      <c r="D2372" s="1">
        <v>2</v>
      </c>
      <c r="E2372" s="1">
        <v>799</v>
      </c>
      <c r="F2372" s="1">
        <v>159.80000000000001</v>
      </c>
      <c r="G2372" s="1">
        <f t="shared" si="111"/>
        <v>1438.2</v>
      </c>
      <c r="H2372" s="1">
        <v>645</v>
      </c>
      <c r="I2372" s="1">
        <f t="shared" si="112"/>
        <v>148.20000000000005</v>
      </c>
      <c r="J2372" t="str">
        <f>IF(AND(COUNTIF(Products!A:A,C2372)=1,E2372=VLOOKUP(C2372,Products!A:G,6,FALSE),H2372=VLOOKUP(C2372,Products!A:G,7,FALSE)),"OK","ERROR")</f>
        <v>OK</v>
      </c>
      <c r="K2372" t="str">
        <f t="shared" si="113"/>
        <v>OK</v>
      </c>
    </row>
    <row r="2373" spans="1:11">
      <c r="A2373" s="1" t="s">
        <v>6685</v>
      </c>
      <c r="B2373" s="1" t="s">
        <v>4185</v>
      </c>
      <c r="C2373" s="1" t="s">
        <v>1787</v>
      </c>
      <c r="D2373" s="1">
        <v>3</v>
      </c>
      <c r="E2373" s="1">
        <v>8999</v>
      </c>
      <c r="F2373" s="1">
        <v>0</v>
      </c>
      <c r="G2373" s="1">
        <f t="shared" si="111"/>
        <v>26997</v>
      </c>
      <c r="H2373" s="1">
        <v>5811</v>
      </c>
      <c r="I2373" s="1">
        <f t="shared" si="112"/>
        <v>9564</v>
      </c>
      <c r="J2373" t="str">
        <f>IF(AND(COUNTIF(Products!A:A,C2373)=1,E2373=VLOOKUP(C2373,Products!A:G,6,FALSE),H2373=VLOOKUP(C2373,Products!A:G,7,FALSE)),"OK","ERROR")</f>
        <v>OK</v>
      </c>
      <c r="K2373" t="str">
        <f t="shared" si="113"/>
        <v>OK</v>
      </c>
    </row>
    <row r="2374" spans="1:11">
      <c r="A2374" s="1" t="s">
        <v>6686</v>
      </c>
      <c r="B2374" s="1" t="s">
        <v>4186</v>
      </c>
      <c r="C2374" s="1" t="s">
        <v>1716</v>
      </c>
      <c r="D2374" s="1">
        <v>2</v>
      </c>
      <c r="E2374" s="1">
        <v>2999</v>
      </c>
      <c r="F2374" s="1">
        <v>899.7</v>
      </c>
      <c r="G2374" s="1">
        <f t="shared" si="111"/>
        <v>5098.3</v>
      </c>
      <c r="H2374" s="1">
        <v>2406</v>
      </c>
      <c r="I2374" s="1">
        <f t="shared" si="112"/>
        <v>286.30000000000018</v>
      </c>
      <c r="J2374" t="str">
        <f>IF(AND(COUNTIF(Products!A:A,C2374)=1,E2374=VLOOKUP(C2374,Products!A:G,6,FALSE),H2374=VLOOKUP(C2374,Products!A:G,7,FALSE)),"OK","ERROR")</f>
        <v>OK</v>
      </c>
      <c r="K2374" t="str">
        <f t="shared" si="113"/>
        <v>OK</v>
      </c>
    </row>
    <row r="2375" spans="1:11">
      <c r="A2375" s="1" t="s">
        <v>6687</v>
      </c>
      <c r="B2375" s="1" t="s">
        <v>4187</v>
      </c>
      <c r="C2375" s="1" t="s">
        <v>1688</v>
      </c>
      <c r="D2375" s="1">
        <v>2</v>
      </c>
      <c r="E2375" s="1">
        <v>999</v>
      </c>
      <c r="F2375" s="1">
        <v>199.8</v>
      </c>
      <c r="G2375" s="1">
        <f t="shared" si="111"/>
        <v>1798.2</v>
      </c>
      <c r="H2375" s="1">
        <v>813</v>
      </c>
      <c r="I2375" s="1">
        <f t="shared" si="112"/>
        <v>172.20000000000005</v>
      </c>
      <c r="J2375" t="str">
        <f>IF(AND(COUNTIF(Products!A:A,C2375)=1,E2375=VLOOKUP(C2375,Products!A:G,6,FALSE),H2375=VLOOKUP(C2375,Products!A:G,7,FALSE)),"OK","ERROR")</f>
        <v>OK</v>
      </c>
      <c r="K2375" t="str">
        <f t="shared" si="113"/>
        <v>OK</v>
      </c>
    </row>
    <row r="2376" spans="1:11">
      <c r="A2376" s="1" t="s">
        <v>6688</v>
      </c>
      <c r="B2376" s="1" t="s">
        <v>4188</v>
      </c>
      <c r="C2376" s="1" t="s">
        <v>1747</v>
      </c>
      <c r="D2376" s="1">
        <v>1</v>
      </c>
      <c r="E2376" s="1">
        <v>999</v>
      </c>
      <c r="F2376" s="1">
        <v>0</v>
      </c>
      <c r="G2376" s="1">
        <f t="shared" si="111"/>
        <v>999</v>
      </c>
      <c r="H2376" s="1">
        <v>744</v>
      </c>
      <c r="I2376" s="1">
        <f t="shared" si="112"/>
        <v>255</v>
      </c>
      <c r="J2376" t="str">
        <f>IF(AND(COUNTIF(Products!A:A,C2376)=1,E2376=VLOOKUP(C2376,Products!A:G,6,FALSE),H2376=VLOOKUP(C2376,Products!A:G,7,FALSE)),"OK","ERROR")</f>
        <v>OK</v>
      </c>
      <c r="K2376" t="str">
        <f t="shared" si="113"/>
        <v>OK</v>
      </c>
    </row>
    <row r="2377" spans="1:11">
      <c r="A2377" s="1" t="s">
        <v>6689</v>
      </c>
      <c r="B2377" s="1" t="s">
        <v>4189</v>
      </c>
      <c r="C2377" s="1" t="s">
        <v>1686</v>
      </c>
      <c r="D2377" s="1">
        <v>4</v>
      </c>
      <c r="E2377" s="1">
        <v>1299</v>
      </c>
      <c r="F2377" s="1">
        <v>259.8</v>
      </c>
      <c r="G2377" s="1">
        <f t="shared" si="111"/>
        <v>4936.2</v>
      </c>
      <c r="H2377" s="1">
        <v>881</v>
      </c>
      <c r="I2377" s="1">
        <f t="shared" si="112"/>
        <v>1412.1999999999998</v>
      </c>
      <c r="J2377" t="str">
        <f>IF(AND(COUNTIF(Products!A:A,C2377)=1,E2377=VLOOKUP(C2377,Products!A:G,6,FALSE),H2377=VLOOKUP(C2377,Products!A:G,7,FALSE)),"OK","ERROR")</f>
        <v>OK</v>
      </c>
      <c r="K2377" t="str">
        <f t="shared" si="113"/>
        <v>OK</v>
      </c>
    </row>
    <row r="2378" spans="1:11">
      <c r="A2378" s="1" t="s">
        <v>6690</v>
      </c>
      <c r="B2378" s="1" t="s">
        <v>4190</v>
      </c>
      <c r="C2378" s="1" t="s">
        <v>1766</v>
      </c>
      <c r="D2378" s="1">
        <v>1</v>
      </c>
      <c r="E2378" s="1">
        <v>2999</v>
      </c>
      <c r="F2378" s="1">
        <v>449.85</v>
      </c>
      <c r="G2378" s="1">
        <f t="shared" si="111"/>
        <v>2549.15</v>
      </c>
      <c r="H2378" s="1">
        <v>1870</v>
      </c>
      <c r="I2378" s="1">
        <f t="shared" si="112"/>
        <v>679.15000000000009</v>
      </c>
      <c r="J2378" t="str">
        <f>IF(AND(COUNTIF(Products!A:A,C2378)=1,E2378=VLOOKUP(C2378,Products!A:G,6,FALSE),H2378=VLOOKUP(C2378,Products!A:G,7,FALSE)),"OK","ERROR")</f>
        <v>OK</v>
      </c>
      <c r="K2378" t="str">
        <f t="shared" si="113"/>
        <v>OK</v>
      </c>
    </row>
    <row r="2379" spans="1:11">
      <c r="A2379" s="1" t="s">
        <v>6691</v>
      </c>
      <c r="B2379" s="1" t="s">
        <v>4191</v>
      </c>
      <c r="C2379" s="1" t="s">
        <v>1717</v>
      </c>
      <c r="D2379" s="1">
        <v>1</v>
      </c>
      <c r="E2379" s="1">
        <v>399</v>
      </c>
      <c r="F2379" s="1">
        <v>19.95</v>
      </c>
      <c r="G2379" s="1">
        <f t="shared" si="111"/>
        <v>379.05</v>
      </c>
      <c r="H2379" s="1">
        <v>226</v>
      </c>
      <c r="I2379" s="1">
        <f t="shared" si="112"/>
        <v>153.05000000000001</v>
      </c>
      <c r="J2379" t="str">
        <f>IF(AND(COUNTIF(Products!A:A,C2379)=1,E2379=VLOOKUP(C2379,Products!A:G,6,FALSE),H2379=VLOOKUP(C2379,Products!A:G,7,FALSE)),"OK","ERROR")</f>
        <v>OK</v>
      </c>
      <c r="K2379" t="str">
        <f t="shared" si="113"/>
        <v>OK</v>
      </c>
    </row>
    <row r="2380" spans="1:11">
      <c r="A2380" s="1" t="s">
        <v>6692</v>
      </c>
      <c r="B2380" s="1" t="s">
        <v>4192</v>
      </c>
      <c r="C2380" s="1" t="s">
        <v>1771</v>
      </c>
      <c r="D2380" s="1">
        <v>3</v>
      </c>
      <c r="E2380" s="1">
        <v>399</v>
      </c>
      <c r="F2380" s="1">
        <v>119.7</v>
      </c>
      <c r="G2380" s="1">
        <f t="shared" si="111"/>
        <v>1077.3</v>
      </c>
      <c r="H2380" s="1">
        <v>257</v>
      </c>
      <c r="I2380" s="1">
        <f t="shared" si="112"/>
        <v>306.29999999999995</v>
      </c>
      <c r="J2380" t="str">
        <f>IF(AND(COUNTIF(Products!A:A,C2380)=1,E2380=VLOOKUP(C2380,Products!A:G,6,FALSE),H2380=VLOOKUP(C2380,Products!A:G,7,FALSE)),"OK","ERROR")</f>
        <v>OK</v>
      </c>
      <c r="K2380" t="str">
        <f t="shared" si="113"/>
        <v>OK</v>
      </c>
    </row>
    <row r="2381" spans="1:11">
      <c r="A2381" s="1" t="s">
        <v>6693</v>
      </c>
      <c r="B2381" s="1" t="s">
        <v>4193</v>
      </c>
      <c r="C2381" s="1" t="s">
        <v>1715</v>
      </c>
      <c r="D2381" s="1">
        <v>4</v>
      </c>
      <c r="E2381" s="1">
        <v>1299</v>
      </c>
      <c r="F2381" s="1">
        <v>0</v>
      </c>
      <c r="G2381" s="1">
        <f t="shared" si="111"/>
        <v>5196</v>
      </c>
      <c r="H2381" s="1">
        <v>863</v>
      </c>
      <c r="I2381" s="1">
        <f t="shared" si="112"/>
        <v>1744</v>
      </c>
      <c r="J2381" t="str">
        <f>IF(AND(COUNTIF(Products!A:A,C2381)=1,E2381=VLOOKUP(C2381,Products!A:G,6,FALSE),H2381=VLOOKUP(C2381,Products!A:G,7,FALSE)),"OK","ERROR")</f>
        <v>OK</v>
      </c>
      <c r="K2381" t="str">
        <f t="shared" si="113"/>
        <v>OK</v>
      </c>
    </row>
    <row r="2382" spans="1:11">
      <c r="A2382" s="1" t="s">
        <v>6694</v>
      </c>
      <c r="B2382" s="1" t="s">
        <v>4194</v>
      </c>
      <c r="C2382" s="1" t="s">
        <v>1756</v>
      </c>
      <c r="D2382" s="1">
        <v>1</v>
      </c>
      <c r="E2382" s="1">
        <v>299</v>
      </c>
      <c r="F2382" s="1">
        <v>14.95</v>
      </c>
      <c r="G2382" s="1">
        <f t="shared" si="111"/>
        <v>284.05</v>
      </c>
      <c r="H2382" s="1">
        <v>223</v>
      </c>
      <c r="I2382" s="1">
        <f t="shared" si="112"/>
        <v>61.050000000000011</v>
      </c>
      <c r="J2382" t="str">
        <f>IF(AND(COUNTIF(Products!A:A,C2382)=1,E2382=VLOOKUP(C2382,Products!A:G,6,FALSE),H2382=VLOOKUP(C2382,Products!A:G,7,FALSE)),"OK","ERROR")</f>
        <v>OK</v>
      </c>
      <c r="K2382" t="str">
        <f t="shared" si="113"/>
        <v>OK</v>
      </c>
    </row>
    <row r="2383" spans="1:11">
      <c r="A2383" s="1" t="s">
        <v>6695</v>
      </c>
      <c r="B2383" s="1" t="s">
        <v>4195</v>
      </c>
      <c r="C2383" s="1" t="s">
        <v>1741</v>
      </c>
      <c r="D2383" s="1">
        <v>3</v>
      </c>
      <c r="E2383" s="1">
        <v>799</v>
      </c>
      <c r="F2383" s="1">
        <v>239.7</v>
      </c>
      <c r="G2383" s="1">
        <f t="shared" si="111"/>
        <v>2157.3000000000002</v>
      </c>
      <c r="H2383" s="1">
        <v>596</v>
      </c>
      <c r="I2383" s="1">
        <f t="shared" si="112"/>
        <v>369.30000000000018</v>
      </c>
      <c r="J2383" t="str">
        <f>IF(AND(COUNTIF(Products!A:A,C2383)=1,E2383=VLOOKUP(C2383,Products!A:G,6,FALSE),H2383=VLOOKUP(C2383,Products!A:G,7,FALSE)),"OK","ERROR")</f>
        <v>OK</v>
      </c>
      <c r="K2383" t="str">
        <f t="shared" si="113"/>
        <v>OK</v>
      </c>
    </row>
    <row r="2384" spans="1:11">
      <c r="A2384" s="1" t="s">
        <v>6696</v>
      </c>
      <c r="B2384" s="1" t="s">
        <v>4196</v>
      </c>
      <c r="C2384" s="1" t="s">
        <v>1777</v>
      </c>
      <c r="D2384" s="1">
        <v>1</v>
      </c>
      <c r="E2384" s="1">
        <v>3999</v>
      </c>
      <c r="F2384" s="1">
        <v>599.85</v>
      </c>
      <c r="G2384" s="1">
        <f t="shared" si="111"/>
        <v>3399.15</v>
      </c>
      <c r="H2384" s="1">
        <v>2514</v>
      </c>
      <c r="I2384" s="1">
        <f t="shared" si="112"/>
        <v>885.15000000000009</v>
      </c>
      <c r="J2384" t="str">
        <f>IF(AND(COUNTIF(Products!A:A,C2384)=1,E2384=VLOOKUP(C2384,Products!A:G,6,FALSE),H2384=VLOOKUP(C2384,Products!A:G,7,FALSE)),"OK","ERROR")</f>
        <v>OK</v>
      </c>
      <c r="K2384" t="str">
        <f t="shared" si="113"/>
        <v>OK</v>
      </c>
    </row>
    <row r="2385" spans="1:11">
      <c r="A2385" s="1" t="s">
        <v>6697</v>
      </c>
      <c r="B2385" s="1" t="s">
        <v>4197</v>
      </c>
      <c r="C2385" s="1" t="s">
        <v>1683</v>
      </c>
      <c r="D2385" s="1">
        <v>1</v>
      </c>
      <c r="E2385" s="1">
        <v>999</v>
      </c>
      <c r="F2385" s="1">
        <v>99.9</v>
      </c>
      <c r="G2385" s="1">
        <f t="shared" si="111"/>
        <v>899.1</v>
      </c>
      <c r="H2385" s="1">
        <v>603</v>
      </c>
      <c r="I2385" s="1">
        <f t="shared" si="112"/>
        <v>296.10000000000002</v>
      </c>
      <c r="J2385" t="str">
        <f>IF(AND(COUNTIF(Products!A:A,C2385)=1,E2385=VLOOKUP(C2385,Products!A:G,6,FALSE),H2385=VLOOKUP(C2385,Products!A:G,7,FALSE)),"OK","ERROR")</f>
        <v>OK</v>
      </c>
      <c r="K2385" t="str">
        <f t="shared" si="113"/>
        <v>OK</v>
      </c>
    </row>
    <row r="2386" spans="1:11">
      <c r="A2386" s="1" t="s">
        <v>6698</v>
      </c>
      <c r="B2386" s="1" t="s">
        <v>4198</v>
      </c>
      <c r="C2386" s="1" t="s">
        <v>1741</v>
      </c>
      <c r="D2386" s="1">
        <v>3</v>
      </c>
      <c r="E2386" s="1">
        <v>799</v>
      </c>
      <c r="F2386" s="1">
        <v>599.25</v>
      </c>
      <c r="G2386" s="1">
        <f t="shared" si="111"/>
        <v>1797.75</v>
      </c>
      <c r="H2386" s="1">
        <v>596</v>
      </c>
      <c r="I2386" s="1">
        <f t="shared" si="112"/>
        <v>9.75</v>
      </c>
      <c r="J2386" t="str">
        <f>IF(AND(COUNTIF(Products!A:A,C2386)=1,E2386=VLOOKUP(C2386,Products!A:G,6,FALSE),H2386=VLOOKUP(C2386,Products!A:G,7,FALSE)),"OK","ERROR")</f>
        <v>OK</v>
      </c>
      <c r="K2386" t="str">
        <f t="shared" si="113"/>
        <v>OK</v>
      </c>
    </row>
    <row r="2387" spans="1:11">
      <c r="A2387" s="1" t="s">
        <v>6699</v>
      </c>
      <c r="B2387" s="1" t="s">
        <v>4199</v>
      </c>
      <c r="C2387" s="1" t="s">
        <v>1787</v>
      </c>
      <c r="D2387" s="1">
        <v>3</v>
      </c>
      <c r="E2387" s="1">
        <v>8999</v>
      </c>
      <c r="F2387" s="1">
        <v>1349.85</v>
      </c>
      <c r="G2387" s="1">
        <f t="shared" si="111"/>
        <v>25647.15</v>
      </c>
      <c r="H2387" s="1">
        <v>5811</v>
      </c>
      <c r="I2387" s="1">
        <f t="shared" si="112"/>
        <v>8214.1500000000015</v>
      </c>
      <c r="J2387" t="str">
        <f>IF(AND(COUNTIF(Products!A:A,C2387)=1,E2387=VLOOKUP(C2387,Products!A:G,6,FALSE),H2387=VLOOKUP(C2387,Products!A:G,7,FALSE)),"OK","ERROR")</f>
        <v>OK</v>
      </c>
      <c r="K2387" t="str">
        <f t="shared" si="113"/>
        <v>OK</v>
      </c>
    </row>
    <row r="2388" spans="1:11">
      <c r="A2388" s="1" t="s">
        <v>6700</v>
      </c>
      <c r="B2388" s="1" t="s">
        <v>4200</v>
      </c>
      <c r="C2388" s="1" t="s">
        <v>1737</v>
      </c>
      <c r="D2388" s="1">
        <v>3</v>
      </c>
      <c r="E2388" s="1">
        <v>499</v>
      </c>
      <c r="F2388" s="1">
        <v>0</v>
      </c>
      <c r="G2388" s="1">
        <f t="shared" si="111"/>
        <v>1497</v>
      </c>
      <c r="H2388" s="1">
        <v>320</v>
      </c>
      <c r="I2388" s="1">
        <f t="shared" si="112"/>
        <v>537</v>
      </c>
      <c r="J2388" t="str">
        <f>IF(AND(COUNTIF(Products!A:A,C2388)=1,E2388=VLOOKUP(C2388,Products!A:G,6,FALSE),H2388=VLOOKUP(C2388,Products!A:G,7,FALSE)),"OK","ERROR")</f>
        <v>OK</v>
      </c>
      <c r="K2388" t="str">
        <f t="shared" si="113"/>
        <v>OK</v>
      </c>
    </row>
    <row r="2389" spans="1:11">
      <c r="A2389" s="1" t="s">
        <v>6701</v>
      </c>
      <c r="B2389" s="1" t="s">
        <v>4201</v>
      </c>
      <c r="C2389" s="1" t="s">
        <v>1788</v>
      </c>
      <c r="D2389" s="1">
        <v>4</v>
      </c>
      <c r="E2389" s="1">
        <v>3999</v>
      </c>
      <c r="F2389" s="1">
        <v>0</v>
      </c>
      <c r="G2389" s="1">
        <f t="shared" si="111"/>
        <v>15996</v>
      </c>
      <c r="H2389" s="1">
        <v>3076</v>
      </c>
      <c r="I2389" s="1">
        <f t="shared" si="112"/>
        <v>3692</v>
      </c>
      <c r="J2389" t="str">
        <f>IF(AND(COUNTIF(Products!A:A,C2389)=1,E2389=VLOOKUP(C2389,Products!A:G,6,FALSE),H2389=VLOOKUP(C2389,Products!A:G,7,FALSE)),"OK","ERROR")</f>
        <v>OK</v>
      </c>
      <c r="K2389" t="str">
        <f t="shared" si="113"/>
        <v>OK</v>
      </c>
    </row>
    <row r="2390" spans="1:11">
      <c r="A2390" s="1" t="s">
        <v>6702</v>
      </c>
      <c r="B2390" s="1" t="s">
        <v>4202</v>
      </c>
      <c r="C2390" s="1" t="s">
        <v>1767</v>
      </c>
      <c r="D2390" s="1">
        <v>1</v>
      </c>
      <c r="E2390" s="1">
        <v>1999</v>
      </c>
      <c r="F2390" s="1">
        <v>99.95</v>
      </c>
      <c r="G2390" s="1">
        <f t="shared" si="111"/>
        <v>1899.05</v>
      </c>
      <c r="H2390" s="1">
        <v>1338</v>
      </c>
      <c r="I2390" s="1">
        <f t="shared" si="112"/>
        <v>561.04999999999995</v>
      </c>
      <c r="J2390" t="str">
        <f>IF(AND(COUNTIF(Products!A:A,C2390)=1,E2390=VLOOKUP(C2390,Products!A:G,6,FALSE),H2390=VLOOKUP(C2390,Products!A:G,7,FALSE)),"OK","ERROR")</f>
        <v>OK</v>
      </c>
      <c r="K2390" t="str">
        <f t="shared" si="113"/>
        <v>OK</v>
      </c>
    </row>
    <row r="2391" spans="1:11">
      <c r="A2391" s="1" t="s">
        <v>6703</v>
      </c>
      <c r="B2391" s="1" t="s">
        <v>4203</v>
      </c>
      <c r="C2391" s="1" t="s">
        <v>1795</v>
      </c>
      <c r="D2391" s="1">
        <v>1</v>
      </c>
      <c r="E2391" s="1">
        <v>499</v>
      </c>
      <c r="F2391" s="1">
        <v>24.95</v>
      </c>
      <c r="G2391" s="1">
        <f t="shared" si="111"/>
        <v>474.05</v>
      </c>
      <c r="H2391" s="1">
        <v>324</v>
      </c>
      <c r="I2391" s="1">
        <f t="shared" si="112"/>
        <v>150.05000000000001</v>
      </c>
      <c r="J2391" t="str">
        <f>IF(AND(COUNTIF(Products!A:A,C2391)=1,E2391=VLOOKUP(C2391,Products!A:G,6,FALSE),H2391=VLOOKUP(C2391,Products!A:G,7,FALSE)),"OK","ERROR")</f>
        <v>OK</v>
      </c>
      <c r="K2391" t="str">
        <f t="shared" si="113"/>
        <v>OK</v>
      </c>
    </row>
    <row r="2392" spans="1:11">
      <c r="A2392" s="1" t="s">
        <v>6704</v>
      </c>
      <c r="B2392" s="1" t="s">
        <v>4204</v>
      </c>
      <c r="C2392" s="1" t="s">
        <v>1745</v>
      </c>
      <c r="D2392" s="1">
        <v>2</v>
      </c>
      <c r="E2392" s="1">
        <v>599</v>
      </c>
      <c r="F2392" s="1">
        <v>119.8</v>
      </c>
      <c r="G2392" s="1">
        <f t="shared" si="111"/>
        <v>1078.2</v>
      </c>
      <c r="H2392" s="1">
        <v>464</v>
      </c>
      <c r="I2392" s="1">
        <f t="shared" si="112"/>
        <v>150.20000000000005</v>
      </c>
      <c r="J2392" t="str">
        <f>IF(AND(COUNTIF(Products!A:A,C2392)=1,E2392=VLOOKUP(C2392,Products!A:G,6,FALSE),H2392=VLOOKUP(C2392,Products!A:G,7,FALSE)),"OK","ERROR")</f>
        <v>OK</v>
      </c>
      <c r="K2392" t="str">
        <f t="shared" si="113"/>
        <v>OK</v>
      </c>
    </row>
    <row r="2393" spans="1:11">
      <c r="A2393" s="1" t="s">
        <v>6705</v>
      </c>
      <c r="B2393" s="1" t="s">
        <v>4205</v>
      </c>
      <c r="C2393" s="1" t="s">
        <v>1769</v>
      </c>
      <c r="D2393" s="1">
        <v>1</v>
      </c>
      <c r="E2393" s="1">
        <v>3999</v>
      </c>
      <c r="F2393" s="1">
        <v>399.9</v>
      </c>
      <c r="G2393" s="1">
        <f t="shared" si="111"/>
        <v>3599.1</v>
      </c>
      <c r="H2393" s="1">
        <v>2547</v>
      </c>
      <c r="I2393" s="1">
        <f t="shared" si="112"/>
        <v>1052.0999999999999</v>
      </c>
      <c r="J2393" t="str">
        <f>IF(AND(COUNTIF(Products!A:A,C2393)=1,E2393=VLOOKUP(C2393,Products!A:G,6,FALSE),H2393=VLOOKUP(C2393,Products!A:G,7,FALSE)),"OK","ERROR")</f>
        <v>OK</v>
      </c>
      <c r="K2393" t="str">
        <f t="shared" si="113"/>
        <v>OK</v>
      </c>
    </row>
    <row r="2394" spans="1:11">
      <c r="A2394" s="1" t="s">
        <v>6706</v>
      </c>
      <c r="B2394" s="1" t="s">
        <v>4206</v>
      </c>
      <c r="C2394" s="1" t="s">
        <v>1701</v>
      </c>
      <c r="D2394" s="1">
        <v>2</v>
      </c>
      <c r="E2394" s="1">
        <v>1299</v>
      </c>
      <c r="F2394" s="1">
        <v>519.6</v>
      </c>
      <c r="G2394" s="1">
        <f t="shared" si="111"/>
        <v>2078.4</v>
      </c>
      <c r="H2394" s="1">
        <v>969</v>
      </c>
      <c r="I2394" s="1">
        <f t="shared" si="112"/>
        <v>140.40000000000009</v>
      </c>
      <c r="J2394" t="str">
        <f>IF(AND(COUNTIF(Products!A:A,C2394)=1,E2394=VLOOKUP(C2394,Products!A:G,6,FALSE),H2394=VLOOKUP(C2394,Products!A:G,7,FALSE)),"OK","ERROR")</f>
        <v>OK</v>
      </c>
      <c r="K2394" t="str">
        <f t="shared" si="113"/>
        <v>OK</v>
      </c>
    </row>
    <row r="2395" spans="1:11">
      <c r="A2395" s="1" t="s">
        <v>6707</v>
      </c>
      <c r="B2395" s="1" t="s">
        <v>4207</v>
      </c>
      <c r="C2395" s="1" t="s">
        <v>1666</v>
      </c>
      <c r="D2395" s="1">
        <v>1</v>
      </c>
      <c r="E2395" s="1">
        <v>399</v>
      </c>
      <c r="F2395" s="1">
        <v>59.85</v>
      </c>
      <c r="G2395" s="1">
        <f t="shared" si="111"/>
        <v>339.15</v>
      </c>
      <c r="H2395" s="1">
        <v>307</v>
      </c>
      <c r="I2395" s="1">
        <f t="shared" si="112"/>
        <v>32.149999999999977</v>
      </c>
      <c r="J2395" t="str">
        <f>IF(AND(COUNTIF(Products!A:A,C2395)=1,E2395=VLOOKUP(C2395,Products!A:G,6,FALSE),H2395=VLOOKUP(C2395,Products!A:G,7,FALSE)),"OK","ERROR")</f>
        <v>OK</v>
      </c>
      <c r="K2395" t="str">
        <f t="shared" si="113"/>
        <v>OK</v>
      </c>
    </row>
    <row r="2396" spans="1:11">
      <c r="A2396" s="1" t="s">
        <v>6708</v>
      </c>
      <c r="B2396" s="1" t="s">
        <v>4208</v>
      </c>
      <c r="C2396" s="1" t="s">
        <v>1773</v>
      </c>
      <c r="D2396" s="1">
        <v>1</v>
      </c>
      <c r="E2396" s="1">
        <v>6999</v>
      </c>
      <c r="F2396" s="1">
        <v>0</v>
      </c>
      <c r="G2396" s="1">
        <f t="shared" si="111"/>
        <v>6999</v>
      </c>
      <c r="H2396" s="1">
        <v>4949</v>
      </c>
      <c r="I2396" s="1">
        <f t="shared" si="112"/>
        <v>2050</v>
      </c>
      <c r="J2396" t="str">
        <f>IF(AND(COUNTIF(Products!A:A,C2396)=1,E2396=VLOOKUP(C2396,Products!A:G,6,FALSE),H2396=VLOOKUP(C2396,Products!A:G,7,FALSE)),"OK","ERROR")</f>
        <v>OK</v>
      </c>
      <c r="K2396" t="str">
        <f t="shared" si="113"/>
        <v>OK</v>
      </c>
    </row>
    <row r="2397" spans="1:11">
      <c r="A2397" s="1" t="s">
        <v>6709</v>
      </c>
      <c r="B2397" s="1" t="s">
        <v>4209</v>
      </c>
      <c r="C2397" s="1" t="s">
        <v>1680</v>
      </c>
      <c r="D2397" s="1">
        <v>2</v>
      </c>
      <c r="E2397" s="1">
        <v>2499</v>
      </c>
      <c r="F2397" s="1">
        <v>749.7</v>
      </c>
      <c r="G2397" s="1">
        <f t="shared" si="111"/>
        <v>4248.3</v>
      </c>
      <c r="H2397" s="1">
        <v>2030</v>
      </c>
      <c r="I2397" s="1">
        <f t="shared" si="112"/>
        <v>188.30000000000018</v>
      </c>
      <c r="J2397" t="str">
        <f>IF(AND(COUNTIF(Products!A:A,C2397)=1,E2397=VLOOKUP(C2397,Products!A:G,6,FALSE),H2397=VLOOKUP(C2397,Products!A:G,7,FALSE)),"OK","ERROR")</f>
        <v>OK</v>
      </c>
      <c r="K2397" t="str">
        <f t="shared" si="113"/>
        <v>OK</v>
      </c>
    </row>
    <row r="2398" spans="1:11">
      <c r="A2398" s="1" t="s">
        <v>6710</v>
      </c>
      <c r="B2398" s="1" t="s">
        <v>4210</v>
      </c>
      <c r="C2398" s="1" t="s">
        <v>1754</v>
      </c>
      <c r="D2398" s="1">
        <v>1</v>
      </c>
      <c r="E2398" s="1">
        <v>399</v>
      </c>
      <c r="F2398" s="1">
        <v>19.95</v>
      </c>
      <c r="G2398" s="1">
        <f t="shared" si="111"/>
        <v>379.05</v>
      </c>
      <c r="H2398" s="1">
        <v>252</v>
      </c>
      <c r="I2398" s="1">
        <f t="shared" si="112"/>
        <v>127.05000000000001</v>
      </c>
      <c r="J2398" t="str">
        <f>IF(AND(COUNTIF(Products!A:A,C2398)=1,E2398=VLOOKUP(C2398,Products!A:G,6,FALSE),H2398=VLOOKUP(C2398,Products!A:G,7,FALSE)),"OK","ERROR")</f>
        <v>OK</v>
      </c>
      <c r="K2398" t="str">
        <f t="shared" si="113"/>
        <v>OK</v>
      </c>
    </row>
    <row r="2399" spans="1:11">
      <c r="A2399" s="1" t="s">
        <v>6711</v>
      </c>
      <c r="B2399" s="1" t="s">
        <v>4211</v>
      </c>
      <c r="C2399" s="1" t="s">
        <v>1683</v>
      </c>
      <c r="D2399" s="1">
        <v>1</v>
      </c>
      <c r="E2399" s="1">
        <v>999</v>
      </c>
      <c r="F2399" s="1">
        <v>149.85</v>
      </c>
      <c r="G2399" s="1">
        <f t="shared" si="111"/>
        <v>849.15</v>
      </c>
      <c r="H2399" s="1">
        <v>603</v>
      </c>
      <c r="I2399" s="1">
        <f t="shared" si="112"/>
        <v>246.14999999999998</v>
      </c>
      <c r="J2399" t="str">
        <f>IF(AND(COUNTIF(Products!A:A,C2399)=1,E2399=VLOOKUP(C2399,Products!A:G,6,FALSE),H2399=VLOOKUP(C2399,Products!A:G,7,FALSE)),"OK","ERROR")</f>
        <v>OK</v>
      </c>
      <c r="K2399" t="str">
        <f t="shared" si="113"/>
        <v>OK</v>
      </c>
    </row>
    <row r="2400" spans="1:11">
      <c r="A2400" s="1" t="s">
        <v>6712</v>
      </c>
      <c r="B2400" s="1" t="s">
        <v>4212</v>
      </c>
      <c r="C2400" s="1" t="s">
        <v>1685</v>
      </c>
      <c r="D2400" s="1">
        <v>2</v>
      </c>
      <c r="E2400" s="1">
        <v>2499</v>
      </c>
      <c r="F2400" s="1">
        <v>499.8</v>
      </c>
      <c r="G2400" s="1">
        <f t="shared" si="111"/>
        <v>4498.2</v>
      </c>
      <c r="H2400" s="1">
        <v>1599</v>
      </c>
      <c r="I2400" s="1">
        <f t="shared" si="112"/>
        <v>1300.1999999999998</v>
      </c>
      <c r="J2400" t="str">
        <f>IF(AND(COUNTIF(Products!A:A,C2400)=1,E2400=VLOOKUP(C2400,Products!A:G,6,FALSE),H2400=VLOOKUP(C2400,Products!A:G,7,FALSE)),"OK","ERROR")</f>
        <v>OK</v>
      </c>
      <c r="K2400" t="str">
        <f t="shared" si="113"/>
        <v>OK</v>
      </c>
    </row>
    <row r="2401" spans="1:11">
      <c r="A2401" s="1" t="s">
        <v>6713</v>
      </c>
      <c r="B2401" s="1" t="s">
        <v>4213</v>
      </c>
      <c r="C2401" s="1" t="s">
        <v>1730</v>
      </c>
      <c r="D2401" s="1">
        <v>2</v>
      </c>
      <c r="E2401" s="1">
        <v>1999</v>
      </c>
      <c r="F2401" s="1">
        <v>999.5</v>
      </c>
      <c r="G2401" s="1">
        <f t="shared" si="111"/>
        <v>2998.5</v>
      </c>
      <c r="H2401" s="1">
        <v>1398</v>
      </c>
      <c r="I2401" s="1">
        <f t="shared" si="112"/>
        <v>202.5</v>
      </c>
      <c r="J2401" t="str">
        <f>IF(AND(COUNTIF(Products!A:A,C2401)=1,E2401=VLOOKUP(C2401,Products!A:G,6,FALSE),H2401=VLOOKUP(C2401,Products!A:G,7,FALSE)),"OK","ERROR")</f>
        <v>OK</v>
      </c>
      <c r="K2401" t="str">
        <f t="shared" si="113"/>
        <v>OK</v>
      </c>
    </row>
    <row r="2402" spans="1:11">
      <c r="A2402" s="1" t="s">
        <v>6714</v>
      </c>
      <c r="B2402" s="1" t="s">
        <v>4214</v>
      </c>
      <c r="C2402" s="1" t="s">
        <v>1704</v>
      </c>
      <c r="D2402" s="1">
        <v>1</v>
      </c>
      <c r="E2402" s="1">
        <v>599</v>
      </c>
      <c r="F2402" s="1">
        <v>119.8</v>
      </c>
      <c r="G2402" s="1">
        <f t="shared" si="111"/>
        <v>479.2</v>
      </c>
      <c r="H2402" s="1">
        <v>363</v>
      </c>
      <c r="I2402" s="1">
        <f t="shared" si="112"/>
        <v>116.19999999999999</v>
      </c>
      <c r="J2402" t="str">
        <f>IF(AND(COUNTIF(Products!A:A,C2402)=1,E2402=VLOOKUP(C2402,Products!A:G,6,FALSE),H2402=VLOOKUP(C2402,Products!A:G,7,FALSE)),"OK","ERROR")</f>
        <v>OK</v>
      </c>
      <c r="K2402" t="str">
        <f t="shared" si="113"/>
        <v>OK</v>
      </c>
    </row>
    <row r="2403" spans="1:11">
      <c r="A2403" s="1" t="s">
        <v>6715</v>
      </c>
      <c r="B2403" s="1" t="s">
        <v>4215</v>
      </c>
      <c r="C2403" s="1" t="s">
        <v>1731</v>
      </c>
      <c r="D2403" s="1">
        <v>2</v>
      </c>
      <c r="E2403" s="1">
        <v>1999</v>
      </c>
      <c r="F2403" s="1">
        <v>199.9</v>
      </c>
      <c r="G2403" s="1">
        <f t="shared" si="111"/>
        <v>3798.1</v>
      </c>
      <c r="H2403" s="1">
        <v>1547</v>
      </c>
      <c r="I2403" s="1">
        <f t="shared" si="112"/>
        <v>704.09999999999991</v>
      </c>
      <c r="J2403" t="str">
        <f>IF(AND(COUNTIF(Products!A:A,C2403)=1,E2403=VLOOKUP(C2403,Products!A:G,6,FALSE),H2403=VLOOKUP(C2403,Products!A:G,7,FALSE)),"OK","ERROR")</f>
        <v>OK</v>
      </c>
      <c r="K2403" t="str">
        <f t="shared" si="113"/>
        <v>OK</v>
      </c>
    </row>
    <row r="2404" spans="1:11">
      <c r="A2404" s="1" t="s">
        <v>6716</v>
      </c>
      <c r="B2404" s="1" t="s">
        <v>4216</v>
      </c>
      <c r="C2404" s="1" t="s">
        <v>1768</v>
      </c>
      <c r="D2404" s="1">
        <v>4</v>
      </c>
      <c r="E2404" s="1">
        <v>399</v>
      </c>
      <c r="F2404" s="1">
        <v>0</v>
      </c>
      <c r="G2404" s="1">
        <f t="shared" si="111"/>
        <v>1596</v>
      </c>
      <c r="H2404" s="1">
        <v>322</v>
      </c>
      <c r="I2404" s="1">
        <f t="shared" si="112"/>
        <v>308</v>
      </c>
      <c r="J2404" t="str">
        <f>IF(AND(COUNTIF(Products!A:A,C2404)=1,E2404=VLOOKUP(C2404,Products!A:G,6,FALSE),H2404=VLOOKUP(C2404,Products!A:G,7,FALSE)),"OK","ERROR")</f>
        <v>OK</v>
      </c>
      <c r="K2404" t="str">
        <f t="shared" si="113"/>
        <v>OK</v>
      </c>
    </row>
    <row r="2405" spans="1:11">
      <c r="A2405" s="1" t="s">
        <v>6717</v>
      </c>
      <c r="B2405" s="1" t="s">
        <v>4217</v>
      </c>
      <c r="C2405" s="1" t="s">
        <v>1726</v>
      </c>
      <c r="D2405" s="1">
        <v>1</v>
      </c>
      <c r="E2405" s="1">
        <v>599</v>
      </c>
      <c r="F2405" s="1">
        <v>89.85</v>
      </c>
      <c r="G2405" s="1">
        <f t="shared" si="111"/>
        <v>509.15</v>
      </c>
      <c r="H2405" s="1">
        <v>358</v>
      </c>
      <c r="I2405" s="1">
        <f t="shared" si="112"/>
        <v>151.14999999999998</v>
      </c>
      <c r="J2405" t="str">
        <f>IF(AND(COUNTIF(Products!A:A,C2405)=1,E2405=VLOOKUP(C2405,Products!A:G,6,FALSE),H2405=VLOOKUP(C2405,Products!A:G,7,FALSE)),"OK","ERROR")</f>
        <v>OK</v>
      </c>
      <c r="K2405" t="str">
        <f t="shared" si="113"/>
        <v>OK</v>
      </c>
    </row>
    <row r="2406" spans="1:11">
      <c r="A2406" s="1" t="s">
        <v>6718</v>
      </c>
      <c r="B2406" s="1" t="s">
        <v>4218</v>
      </c>
      <c r="C2406" s="1" t="s">
        <v>1768</v>
      </c>
      <c r="D2406" s="1">
        <v>1</v>
      </c>
      <c r="E2406" s="1">
        <v>399</v>
      </c>
      <c r="F2406" s="1">
        <v>39.9</v>
      </c>
      <c r="G2406" s="1">
        <f t="shared" si="111"/>
        <v>359.1</v>
      </c>
      <c r="H2406" s="1">
        <v>322</v>
      </c>
      <c r="I2406" s="1">
        <f t="shared" si="112"/>
        <v>37.100000000000023</v>
      </c>
      <c r="J2406" t="str">
        <f>IF(AND(COUNTIF(Products!A:A,C2406)=1,E2406=VLOOKUP(C2406,Products!A:G,6,FALSE),H2406=VLOOKUP(C2406,Products!A:G,7,FALSE)),"OK","ERROR")</f>
        <v>OK</v>
      </c>
      <c r="K2406" t="str">
        <f t="shared" si="113"/>
        <v>OK</v>
      </c>
    </row>
    <row r="2407" spans="1:11">
      <c r="A2407" s="1" t="s">
        <v>6719</v>
      </c>
      <c r="B2407" s="1" t="s">
        <v>4219</v>
      </c>
      <c r="C2407" s="1" t="s">
        <v>1666</v>
      </c>
      <c r="D2407" s="1">
        <v>2</v>
      </c>
      <c r="E2407" s="1">
        <v>399</v>
      </c>
      <c r="F2407" s="1">
        <v>0</v>
      </c>
      <c r="G2407" s="1">
        <f t="shared" si="111"/>
        <v>798</v>
      </c>
      <c r="H2407" s="1">
        <v>307</v>
      </c>
      <c r="I2407" s="1">
        <f t="shared" si="112"/>
        <v>184</v>
      </c>
      <c r="J2407" t="str">
        <f>IF(AND(COUNTIF(Products!A:A,C2407)=1,E2407=VLOOKUP(C2407,Products!A:G,6,FALSE),H2407=VLOOKUP(C2407,Products!A:G,7,FALSE)),"OK","ERROR")</f>
        <v>OK</v>
      </c>
      <c r="K2407" t="str">
        <f t="shared" si="113"/>
        <v>OK</v>
      </c>
    </row>
    <row r="2408" spans="1:11">
      <c r="A2408" s="1" t="s">
        <v>6720</v>
      </c>
      <c r="B2408" s="1" t="s">
        <v>4220</v>
      </c>
      <c r="C2408" s="1" t="s">
        <v>1683</v>
      </c>
      <c r="D2408" s="1">
        <v>1</v>
      </c>
      <c r="E2408" s="1">
        <v>999</v>
      </c>
      <c r="F2408" s="1">
        <v>149.85</v>
      </c>
      <c r="G2408" s="1">
        <f t="shared" si="111"/>
        <v>849.15</v>
      </c>
      <c r="H2408" s="1">
        <v>603</v>
      </c>
      <c r="I2408" s="1">
        <f t="shared" si="112"/>
        <v>246.14999999999998</v>
      </c>
      <c r="J2408" t="str">
        <f>IF(AND(COUNTIF(Products!A:A,C2408)=1,E2408=VLOOKUP(C2408,Products!A:G,6,FALSE),H2408=VLOOKUP(C2408,Products!A:G,7,FALSE)),"OK","ERROR")</f>
        <v>OK</v>
      </c>
      <c r="K2408" t="str">
        <f t="shared" si="113"/>
        <v>OK</v>
      </c>
    </row>
    <row r="2409" spans="1:11">
      <c r="A2409" s="1" t="s">
        <v>6721</v>
      </c>
      <c r="B2409" s="1" t="s">
        <v>4221</v>
      </c>
      <c r="C2409" s="1" t="s">
        <v>1725</v>
      </c>
      <c r="D2409" s="1">
        <v>4</v>
      </c>
      <c r="E2409" s="1">
        <v>2499</v>
      </c>
      <c r="F2409" s="1">
        <v>1999.2</v>
      </c>
      <c r="G2409" s="1">
        <f t="shared" si="111"/>
        <v>7996.8</v>
      </c>
      <c r="H2409" s="1">
        <v>1833</v>
      </c>
      <c r="I2409" s="1">
        <f t="shared" si="112"/>
        <v>664.80000000000018</v>
      </c>
      <c r="J2409" t="str">
        <f>IF(AND(COUNTIF(Products!A:A,C2409)=1,E2409=VLOOKUP(C2409,Products!A:G,6,FALSE),H2409=VLOOKUP(C2409,Products!A:G,7,FALSE)),"OK","ERROR")</f>
        <v>OK</v>
      </c>
      <c r="K2409" t="str">
        <f t="shared" si="113"/>
        <v>OK</v>
      </c>
    </row>
    <row r="2410" spans="1:11">
      <c r="A2410" s="1" t="s">
        <v>6722</v>
      </c>
      <c r="B2410" s="1" t="s">
        <v>4222</v>
      </c>
      <c r="C2410" s="1" t="s">
        <v>1783</v>
      </c>
      <c r="D2410" s="1">
        <v>3</v>
      </c>
      <c r="E2410" s="1">
        <v>799</v>
      </c>
      <c r="F2410" s="1">
        <v>0</v>
      </c>
      <c r="G2410" s="1">
        <f t="shared" si="111"/>
        <v>2397</v>
      </c>
      <c r="H2410" s="1">
        <v>560</v>
      </c>
      <c r="I2410" s="1">
        <f t="shared" si="112"/>
        <v>717</v>
      </c>
      <c r="J2410" t="str">
        <f>IF(AND(COUNTIF(Products!A:A,C2410)=1,E2410=VLOOKUP(C2410,Products!A:G,6,FALSE),H2410=VLOOKUP(C2410,Products!A:G,7,FALSE)),"OK","ERROR")</f>
        <v>OK</v>
      </c>
      <c r="K2410" t="str">
        <f t="shared" si="113"/>
        <v>OK</v>
      </c>
    </row>
    <row r="2411" spans="1:11">
      <c r="A2411" s="1" t="s">
        <v>6723</v>
      </c>
      <c r="B2411" s="1" t="s">
        <v>4223</v>
      </c>
      <c r="C2411" s="1" t="s">
        <v>1695</v>
      </c>
      <c r="D2411" s="1">
        <v>3</v>
      </c>
      <c r="E2411" s="1">
        <v>1999</v>
      </c>
      <c r="F2411" s="1">
        <v>599.70000000000005</v>
      </c>
      <c r="G2411" s="1">
        <f t="shared" si="111"/>
        <v>5397.3</v>
      </c>
      <c r="H2411" s="1">
        <v>1597</v>
      </c>
      <c r="I2411" s="1">
        <f t="shared" si="112"/>
        <v>606.30000000000018</v>
      </c>
      <c r="J2411" t="str">
        <f>IF(AND(COUNTIF(Products!A:A,C2411)=1,E2411=VLOOKUP(C2411,Products!A:G,6,FALSE),H2411=VLOOKUP(C2411,Products!A:G,7,FALSE)),"OK","ERROR")</f>
        <v>OK</v>
      </c>
      <c r="K2411" t="str">
        <f t="shared" si="113"/>
        <v>OK</v>
      </c>
    </row>
    <row r="2412" spans="1:11">
      <c r="A2412" s="1" t="s">
        <v>6724</v>
      </c>
      <c r="B2412" s="1" t="s">
        <v>4224</v>
      </c>
      <c r="C2412" s="1" t="s">
        <v>1690</v>
      </c>
      <c r="D2412" s="1">
        <v>4</v>
      </c>
      <c r="E2412" s="1">
        <v>6999</v>
      </c>
      <c r="F2412" s="1">
        <v>0</v>
      </c>
      <c r="G2412" s="1">
        <f t="shared" si="111"/>
        <v>27996</v>
      </c>
      <c r="H2412" s="1">
        <v>4046</v>
      </c>
      <c r="I2412" s="1">
        <f t="shared" si="112"/>
        <v>11812</v>
      </c>
      <c r="J2412" t="str">
        <f>IF(AND(COUNTIF(Products!A:A,C2412)=1,E2412=VLOOKUP(C2412,Products!A:G,6,FALSE),H2412=VLOOKUP(C2412,Products!A:G,7,FALSE)),"OK","ERROR")</f>
        <v>OK</v>
      </c>
      <c r="K2412" t="str">
        <f t="shared" si="113"/>
        <v>OK</v>
      </c>
    </row>
    <row r="2413" spans="1:11">
      <c r="A2413" s="1" t="s">
        <v>6725</v>
      </c>
      <c r="B2413" s="1" t="s">
        <v>4225</v>
      </c>
      <c r="C2413" s="1" t="s">
        <v>1747</v>
      </c>
      <c r="D2413" s="1">
        <v>4</v>
      </c>
      <c r="E2413" s="1">
        <v>999</v>
      </c>
      <c r="F2413" s="1">
        <v>0</v>
      </c>
      <c r="G2413" s="1">
        <f t="shared" si="111"/>
        <v>3996</v>
      </c>
      <c r="H2413" s="1">
        <v>744</v>
      </c>
      <c r="I2413" s="1">
        <f t="shared" si="112"/>
        <v>1020</v>
      </c>
      <c r="J2413" t="str">
        <f>IF(AND(COUNTIF(Products!A:A,C2413)=1,E2413=VLOOKUP(C2413,Products!A:G,6,FALSE),H2413=VLOOKUP(C2413,Products!A:G,7,FALSE)),"OK","ERROR")</f>
        <v>OK</v>
      </c>
      <c r="K2413" t="str">
        <f t="shared" si="113"/>
        <v>OK</v>
      </c>
    </row>
    <row r="2414" spans="1:11">
      <c r="A2414" s="1" t="s">
        <v>6726</v>
      </c>
      <c r="B2414" s="1" t="s">
        <v>4226</v>
      </c>
      <c r="C2414" s="1" t="s">
        <v>1682</v>
      </c>
      <c r="D2414" s="1">
        <v>2</v>
      </c>
      <c r="E2414" s="1">
        <v>1599</v>
      </c>
      <c r="F2414" s="1">
        <v>0</v>
      </c>
      <c r="G2414" s="1">
        <f t="shared" si="111"/>
        <v>3198</v>
      </c>
      <c r="H2414" s="1">
        <v>1169</v>
      </c>
      <c r="I2414" s="1">
        <f t="shared" si="112"/>
        <v>860</v>
      </c>
      <c r="J2414" t="str">
        <f>IF(AND(COUNTIF(Products!A:A,C2414)=1,E2414=VLOOKUP(C2414,Products!A:G,6,FALSE),H2414=VLOOKUP(C2414,Products!A:G,7,FALSE)),"OK","ERROR")</f>
        <v>OK</v>
      </c>
      <c r="K2414" t="str">
        <f t="shared" si="113"/>
        <v>OK</v>
      </c>
    </row>
    <row r="2415" spans="1:11">
      <c r="A2415" s="1" t="s">
        <v>6727</v>
      </c>
      <c r="B2415" s="1" t="s">
        <v>4227</v>
      </c>
      <c r="C2415" s="1" t="s">
        <v>1683</v>
      </c>
      <c r="D2415" s="1">
        <v>2</v>
      </c>
      <c r="E2415" s="1">
        <v>999</v>
      </c>
      <c r="F2415" s="1">
        <v>99.9</v>
      </c>
      <c r="G2415" s="1">
        <f t="shared" si="111"/>
        <v>1898.1</v>
      </c>
      <c r="H2415" s="1">
        <v>603</v>
      </c>
      <c r="I2415" s="1">
        <f t="shared" si="112"/>
        <v>692.09999999999991</v>
      </c>
      <c r="J2415" t="str">
        <f>IF(AND(COUNTIF(Products!A:A,C2415)=1,E2415=VLOOKUP(C2415,Products!A:G,6,FALSE),H2415=VLOOKUP(C2415,Products!A:G,7,FALSE)),"OK","ERROR")</f>
        <v>OK</v>
      </c>
      <c r="K2415" t="str">
        <f t="shared" si="113"/>
        <v>OK</v>
      </c>
    </row>
    <row r="2416" spans="1:11">
      <c r="A2416" s="1" t="s">
        <v>6728</v>
      </c>
      <c r="B2416" s="1" t="s">
        <v>4228</v>
      </c>
      <c r="C2416" s="1" t="s">
        <v>1686</v>
      </c>
      <c r="D2416" s="1">
        <v>2</v>
      </c>
      <c r="E2416" s="1">
        <v>1299</v>
      </c>
      <c r="F2416" s="1">
        <v>0</v>
      </c>
      <c r="G2416" s="1">
        <f t="shared" si="111"/>
        <v>2598</v>
      </c>
      <c r="H2416" s="1">
        <v>881</v>
      </c>
      <c r="I2416" s="1">
        <f t="shared" si="112"/>
        <v>836</v>
      </c>
      <c r="J2416" t="str">
        <f>IF(AND(COUNTIF(Products!A:A,C2416)=1,E2416=VLOOKUP(C2416,Products!A:G,6,FALSE),H2416=VLOOKUP(C2416,Products!A:G,7,FALSE)),"OK","ERROR")</f>
        <v>OK</v>
      </c>
      <c r="K2416" t="str">
        <f t="shared" si="113"/>
        <v>OK</v>
      </c>
    </row>
    <row r="2417" spans="1:11">
      <c r="A2417" s="1" t="s">
        <v>6729</v>
      </c>
      <c r="B2417" s="1" t="s">
        <v>4229</v>
      </c>
      <c r="C2417" s="1" t="s">
        <v>1696</v>
      </c>
      <c r="D2417" s="1">
        <v>1</v>
      </c>
      <c r="E2417" s="1">
        <v>799</v>
      </c>
      <c r="F2417" s="1">
        <v>79.900000000000006</v>
      </c>
      <c r="G2417" s="1">
        <f t="shared" si="111"/>
        <v>719.1</v>
      </c>
      <c r="H2417" s="1">
        <v>613</v>
      </c>
      <c r="I2417" s="1">
        <f t="shared" si="112"/>
        <v>106.10000000000002</v>
      </c>
      <c r="J2417" t="str">
        <f>IF(AND(COUNTIF(Products!A:A,C2417)=1,E2417=VLOOKUP(C2417,Products!A:G,6,FALSE),H2417=VLOOKUP(C2417,Products!A:G,7,FALSE)),"OK","ERROR")</f>
        <v>OK</v>
      </c>
      <c r="K2417" t="str">
        <f t="shared" si="113"/>
        <v>OK</v>
      </c>
    </row>
    <row r="2418" spans="1:11">
      <c r="A2418" s="1" t="s">
        <v>6730</v>
      </c>
      <c r="B2418" s="1" t="s">
        <v>4230</v>
      </c>
      <c r="C2418" s="1" t="s">
        <v>1693</v>
      </c>
      <c r="D2418" s="1">
        <v>3</v>
      </c>
      <c r="E2418" s="1">
        <v>499</v>
      </c>
      <c r="F2418" s="1">
        <v>74.849999999999994</v>
      </c>
      <c r="G2418" s="1">
        <f t="shared" si="111"/>
        <v>1422.15</v>
      </c>
      <c r="H2418" s="1">
        <v>391</v>
      </c>
      <c r="I2418" s="1">
        <f t="shared" si="112"/>
        <v>249.15000000000009</v>
      </c>
      <c r="J2418" t="str">
        <f>IF(AND(COUNTIF(Products!A:A,C2418)=1,E2418=VLOOKUP(C2418,Products!A:G,6,FALSE),H2418=VLOOKUP(C2418,Products!A:G,7,FALSE)),"OK","ERROR")</f>
        <v>OK</v>
      </c>
      <c r="K2418" t="str">
        <f t="shared" si="113"/>
        <v>OK</v>
      </c>
    </row>
    <row r="2419" spans="1:11">
      <c r="A2419" s="1" t="s">
        <v>6731</v>
      </c>
      <c r="B2419" s="1" t="s">
        <v>4231</v>
      </c>
      <c r="C2419" s="1" t="s">
        <v>1717</v>
      </c>
      <c r="D2419" s="1">
        <v>1</v>
      </c>
      <c r="E2419" s="1">
        <v>399</v>
      </c>
      <c r="F2419" s="1">
        <v>59.85</v>
      </c>
      <c r="G2419" s="1">
        <f t="shared" si="111"/>
        <v>339.15</v>
      </c>
      <c r="H2419" s="1">
        <v>226</v>
      </c>
      <c r="I2419" s="1">
        <f t="shared" si="112"/>
        <v>113.14999999999998</v>
      </c>
      <c r="J2419" t="str">
        <f>IF(AND(COUNTIF(Products!A:A,C2419)=1,E2419=VLOOKUP(C2419,Products!A:G,6,FALSE),H2419=VLOOKUP(C2419,Products!A:G,7,FALSE)),"OK","ERROR")</f>
        <v>OK</v>
      </c>
      <c r="K2419" t="str">
        <f t="shared" si="113"/>
        <v>OK</v>
      </c>
    </row>
    <row r="2420" spans="1:11">
      <c r="A2420" s="1" t="s">
        <v>6732</v>
      </c>
      <c r="B2420" s="1" t="s">
        <v>4232</v>
      </c>
      <c r="C2420" s="1" t="s">
        <v>1726</v>
      </c>
      <c r="D2420" s="1">
        <v>2</v>
      </c>
      <c r="E2420" s="1">
        <v>599</v>
      </c>
      <c r="F2420" s="1">
        <v>299.5</v>
      </c>
      <c r="G2420" s="1">
        <f t="shared" si="111"/>
        <v>898.5</v>
      </c>
      <c r="H2420" s="1">
        <v>358</v>
      </c>
      <c r="I2420" s="1">
        <f t="shared" si="112"/>
        <v>182.5</v>
      </c>
      <c r="J2420" t="str">
        <f>IF(AND(COUNTIF(Products!A:A,C2420)=1,E2420=VLOOKUP(C2420,Products!A:G,6,FALSE),H2420=VLOOKUP(C2420,Products!A:G,7,FALSE)),"OK","ERROR")</f>
        <v>OK</v>
      </c>
      <c r="K2420" t="str">
        <f t="shared" si="113"/>
        <v>OK</v>
      </c>
    </row>
    <row r="2421" spans="1:11">
      <c r="A2421" s="1" t="s">
        <v>6733</v>
      </c>
      <c r="B2421" s="1" t="s">
        <v>4233</v>
      </c>
      <c r="C2421" s="1" t="s">
        <v>1740</v>
      </c>
      <c r="D2421" s="1">
        <v>3</v>
      </c>
      <c r="E2421" s="1">
        <v>4999</v>
      </c>
      <c r="F2421" s="1">
        <v>0</v>
      </c>
      <c r="G2421" s="1">
        <f t="shared" si="111"/>
        <v>14997</v>
      </c>
      <c r="H2421" s="1">
        <v>2912</v>
      </c>
      <c r="I2421" s="1">
        <f t="shared" si="112"/>
        <v>6261</v>
      </c>
      <c r="J2421" t="str">
        <f>IF(AND(COUNTIF(Products!A:A,C2421)=1,E2421=VLOOKUP(C2421,Products!A:G,6,FALSE),H2421=VLOOKUP(C2421,Products!A:G,7,FALSE)),"OK","ERROR")</f>
        <v>OK</v>
      </c>
      <c r="K2421" t="str">
        <f t="shared" si="113"/>
        <v>OK</v>
      </c>
    </row>
    <row r="2422" spans="1:11">
      <c r="A2422" s="1" t="s">
        <v>6734</v>
      </c>
      <c r="B2422" s="1" t="s">
        <v>4234</v>
      </c>
      <c r="C2422" s="1" t="s">
        <v>1733</v>
      </c>
      <c r="D2422" s="1">
        <v>1</v>
      </c>
      <c r="E2422" s="1">
        <v>799</v>
      </c>
      <c r="F2422" s="1">
        <v>0</v>
      </c>
      <c r="G2422" s="1">
        <f t="shared" si="111"/>
        <v>799</v>
      </c>
      <c r="H2422" s="1">
        <v>538</v>
      </c>
      <c r="I2422" s="1">
        <f t="shared" si="112"/>
        <v>261</v>
      </c>
      <c r="J2422" t="str">
        <f>IF(AND(COUNTIF(Products!A:A,C2422)=1,E2422=VLOOKUP(C2422,Products!A:G,6,FALSE),H2422=VLOOKUP(C2422,Products!A:G,7,FALSE)),"OK","ERROR")</f>
        <v>OK</v>
      </c>
      <c r="K2422" t="str">
        <f t="shared" si="113"/>
        <v>OK</v>
      </c>
    </row>
    <row r="2423" spans="1:11">
      <c r="A2423" s="1" t="s">
        <v>6735</v>
      </c>
      <c r="B2423" s="1" t="s">
        <v>4235</v>
      </c>
      <c r="C2423" s="1" t="s">
        <v>1785</v>
      </c>
      <c r="D2423" s="1">
        <v>2</v>
      </c>
      <c r="E2423" s="1">
        <v>2999</v>
      </c>
      <c r="F2423" s="1">
        <v>599.79999999999995</v>
      </c>
      <c r="G2423" s="1">
        <f t="shared" si="111"/>
        <v>5398.2</v>
      </c>
      <c r="H2423" s="1">
        <v>2453</v>
      </c>
      <c r="I2423" s="1">
        <f t="shared" si="112"/>
        <v>492.19999999999982</v>
      </c>
      <c r="J2423" t="str">
        <f>IF(AND(COUNTIF(Products!A:A,C2423)=1,E2423=VLOOKUP(C2423,Products!A:G,6,FALSE),H2423=VLOOKUP(C2423,Products!A:G,7,FALSE)),"OK","ERROR")</f>
        <v>OK</v>
      </c>
      <c r="K2423" t="str">
        <f t="shared" si="113"/>
        <v>OK</v>
      </c>
    </row>
    <row r="2424" spans="1:11">
      <c r="A2424" s="1" t="s">
        <v>6736</v>
      </c>
      <c r="B2424" s="1" t="s">
        <v>4236</v>
      </c>
      <c r="C2424" s="1" t="s">
        <v>1799</v>
      </c>
      <c r="D2424" s="1">
        <v>2</v>
      </c>
      <c r="E2424" s="1">
        <v>4999</v>
      </c>
      <c r="F2424" s="1">
        <v>499.9</v>
      </c>
      <c r="G2424" s="1">
        <f t="shared" si="111"/>
        <v>9498.1</v>
      </c>
      <c r="H2424" s="1">
        <v>3463</v>
      </c>
      <c r="I2424" s="1">
        <f t="shared" si="112"/>
        <v>2572.1000000000004</v>
      </c>
      <c r="J2424" t="str">
        <f>IF(AND(COUNTIF(Products!A:A,C2424)=1,E2424=VLOOKUP(C2424,Products!A:G,6,FALSE),H2424=VLOOKUP(C2424,Products!A:G,7,FALSE)),"OK","ERROR")</f>
        <v>OK</v>
      </c>
      <c r="K2424" t="str">
        <f t="shared" si="113"/>
        <v>OK</v>
      </c>
    </row>
    <row r="2425" spans="1:11">
      <c r="A2425" s="1" t="s">
        <v>6737</v>
      </c>
      <c r="B2425" s="1" t="s">
        <v>4237</v>
      </c>
      <c r="C2425" s="1" t="s">
        <v>1737</v>
      </c>
      <c r="D2425" s="1">
        <v>1</v>
      </c>
      <c r="E2425" s="1">
        <v>499</v>
      </c>
      <c r="F2425" s="1">
        <v>74.849999999999994</v>
      </c>
      <c r="G2425" s="1">
        <f t="shared" si="111"/>
        <v>424.15</v>
      </c>
      <c r="H2425" s="1">
        <v>320</v>
      </c>
      <c r="I2425" s="1">
        <f t="shared" si="112"/>
        <v>104.14999999999998</v>
      </c>
      <c r="J2425" t="str">
        <f>IF(AND(COUNTIF(Products!A:A,C2425)=1,E2425=VLOOKUP(C2425,Products!A:G,6,FALSE),H2425=VLOOKUP(C2425,Products!A:G,7,FALSE)),"OK","ERROR")</f>
        <v>OK</v>
      </c>
      <c r="K2425" t="str">
        <f t="shared" si="113"/>
        <v>OK</v>
      </c>
    </row>
    <row r="2426" spans="1:11">
      <c r="A2426" s="1" t="s">
        <v>6738</v>
      </c>
      <c r="B2426" s="1" t="s">
        <v>4238</v>
      </c>
      <c r="C2426" s="1" t="s">
        <v>1737</v>
      </c>
      <c r="D2426" s="1">
        <v>1</v>
      </c>
      <c r="E2426" s="1">
        <v>499</v>
      </c>
      <c r="F2426" s="1">
        <v>0</v>
      </c>
      <c r="G2426" s="1">
        <f t="shared" si="111"/>
        <v>499</v>
      </c>
      <c r="H2426" s="1">
        <v>320</v>
      </c>
      <c r="I2426" s="1">
        <f t="shared" si="112"/>
        <v>179</v>
      </c>
      <c r="J2426" t="str">
        <f>IF(AND(COUNTIF(Products!A:A,C2426)=1,E2426=VLOOKUP(C2426,Products!A:G,6,FALSE),H2426=VLOOKUP(C2426,Products!A:G,7,FALSE)),"OK","ERROR")</f>
        <v>OK</v>
      </c>
      <c r="K2426" t="str">
        <f t="shared" si="113"/>
        <v>OK</v>
      </c>
    </row>
    <row r="2427" spans="1:11">
      <c r="A2427" s="1" t="s">
        <v>6739</v>
      </c>
      <c r="B2427" s="1" t="s">
        <v>4239</v>
      </c>
      <c r="C2427" s="1" t="s">
        <v>1746</v>
      </c>
      <c r="D2427" s="1">
        <v>4</v>
      </c>
      <c r="E2427" s="1">
        <v>1999</v>
      </c>
      <c r="F2427" s="1">
        <v>0</v>
      </c>
      <c r="G2427" s="1">
        <f t="shared" si="111"/>
        <v>7996</v>
      </c>
      <c r="H2427" s="1">
        <v>1414</v>
      </c>
      <c r="I2427" s="1">
        <f t="shared" si="112"/>
        <v>2340</v>
      </c>
      <c r="J2427" t="str">
        <f>IF(AND(COUNTIF(Products!A:A,C2427)=1,E2427=VLOOKUP(C2427,Products!A:G,6,FALSE),H2427=VLOOKUP(C2427,Products!A:G,7,FALSE)),"OK","ERROR")</f>
        <v>OK</v>
      </c>
      <c r="K2427" t="str">
        <f t="shared" si="113"/>
        <v>OK</v>
      </c>
    </row>
    <row r="2428" spans="1:11">
      <c r="A2428" s="1" t="s">
        <v>6740</v>
      </c>
      <c r="B2428" s="1" t="s">
        <v>4240</v>
      </c>
      <c r="C2428" s="1" t="s">
        <v>1792</v>
      </c>
      <c r="D2428" s="1">
        <v>3</v>
      </c>
      <c r="E2428" s="1">
        <v>399</v>
      </c>
      <c r="F2428" s="1">
        <v>0</v>
      </c>
      <c r="G2428" s="1">
        <f t="shared" si="111"/>
        <v>1197</v>
      </c>
      <c r="H2428" s="1">
        <v>244</v>
      </c>
      <c r="I2428" s="1">
        <f t="shared" si="112"/>
        <v>465</v>
      </c>
      <c r="J2428" t="str">
        <f>IF(AND(COUNTIF(Products!A:A,C2428)=1,E2428=VLOOKUP(C2428,Products!A:G,6,FALSE),H2428=VLOOKUP(C2428,Products!A:G,7,FALSE)),"OK","ERROR")</f>
        <v>OK</v>
      </c>
      <c r="K2428" t="str">
        <f t="shared" si="113"/>
        <v>OK</v>
      </c>
    </row>
    <row r="2429" spans="1:11">
      <c r="A2429" s="1" t="s">
        <v>6741</v>
      </c>
      <c r="B2429" s="1" t="s">
        <v>4241</v>
      </c>
      <c r="C2429" s="1" t="s">
        <v>1795</v>
      </c>
      <c r="D2429" s="1">
        <v>1</v>
      </c>
      <c r="E2429" s="1">
        <v>499</v>
      </c>
      <c r="F2429" s="1">
        <v>74.849999999999994</v>
      </c>
      <c r="G2429" s="1">
        <f t="shared" si="111"/>
        <v>424.15</v>
      </c>
      <c r="H2429" s="1">
        <v>324</v>
      </c>
      <c r="I2429" s="1">
        <f t="shared" si="112"/>
        <v>100.14999999999998</v>
      </c>
      <c r="J2429" t="str">
        <f>IF(AND(COUNTIF(Products!A:A,C2429)=1,E2429=VLOOKUP(C2429,Products!A:G,6,FALSE),H2429=VLOOKUP(C2429,Products!A:G,7,FALSE)),"OK","ERROR")</f>
        <v>OK</v>
      </c>
      <c r="K2429" t="str">
        <f t="shared" si="113"/>
        <v>OK</v>
      </c>
    </row>
    <row r="2430" spans="1:11">
      <c r="A2430" s="1" t="s">
        <v>6742</v>
      </c>
      <c r="B2430" s="1" t="s">
        <v>4242</v>
      </c>
      <c r="C2430" s="1" t="s">
        <v>1742</v>
      </c>
      <c r="D2430" s="1">
        <v>2</v>
      </c>
      <c r="E2430" s="1">
        <v>299</v>
      </c>
      <c r="F2430" s="1">
        <v>0</v>
      </c>
      <c r="G2430" s="1">
        <f t="shared" si="111"/>
        <v>598</v>
      </c>
      <c r="H2430" s="1">
        <v>188</v>
      </c>
      <c r="I2430" s="1">
        <f t="shared" si="112"/>
        <v>222</v>
      </c>
      <c r="J2430" t="str">
        <f>IF(AND(COUNTIF(Products!A:A,C2430)=1,E2430=VLOOKUP(C2430,Products!A:G,6,FALSE),H2430=VLOOKUP(C2430,Products!A:G,7,FALSE)),"OK","ERROR")</f>
        <v>OK</v>
      </c>
      <c r="K2430" t="str">
        <f t="shared" si="113"/>
        <v>OK</v>
      </c>
    </row>
    <row r="2431" spans="1:11">
      <c r="A2431" s="1" t="s">
        <v>6743</v>
      </c>
      <c r="B2431" s="1" t="s">
        <v>4243</v>
      </c>
      <c r="C2431" s="1" t="s">
        <v>1766</v>
      </c>
      <c r="D2431" s="1">
        <v>3</v>
      </c>
      <c r="E2431" s="1">
        <v>2999</v>
      </c>
      <c r="F2431" s="1">
        <v>449.85</v>
      </c>
      <c r="G2431" s="1">
        <f t="shared" si="111"/>
        <v>8547.15</v>
      </c>
      <c r="H2431" s="1">
        <v>1870</v>
      </c>
      <c r="I2431" s="1">
        <f t="shared" si="112"/>
        <v>2937.1499999999996</v>
      </c>
      <c r="J2431" t="str">
        <f>IF(AND(COUNTIF(Products!A:A,C2431)=1,E2431=VLOOKUP(C2431,Products!A:G,6,FALSE),H2431=VLOOKUP(C2431,Products!A:G,7,FALSE)),"OK","ERROR")</f>
        <v>OK</v>
      </c>
      <c r="K2431" t="str">
        <f t="shared" si="113"/>
        <v>OK</v>
      </c>
    </row>
    <row r="2432" spans="1:11">
      <c r="A2432" s="1" t="s">
        <v>6744</v>
      </c>
      <c r="B2432" s="1" t="s">
        <v>4244</v>
      </c>
      <c r="C2432" s="1" t="s">
        <v>1793</v>
      </c>
      <c r="D2432" s="1">
        <v>1</v>
      </c>
      <c r="E2432" s="1">
        <v>299</v>
      </c>
      <c r="F2432" s="1">
        <v>0</v>
      </c>
      <c r="G2432" s="1">
        <f t="shared" si="111"/>
        <v>299</v>
      </c>
      <c r="H2432" s="1">
        <v>221</v>
      </c>
      <c r="I2432" s="1">
        <f t="shared" si="112"/>
        <v>78</v>
      </c>
      <c r="J2432" t="str">
        <f>IF(AND(COUNTIF(Products!A:A,C2432)=1,E2432=VLOOKUP(C2432,Products!A:G,6,FALSE),H2432=VLOOKUP(C2432,Products!A:G,7,FALSE)),"OK","ERROR")</f>
        <v>OK</v>
      </c>
      <c r="K2432" t="str">
        <f t="shared" si="113"/>
        <v>OK</v>
      </c>
    </row>
    <row r="2433" spans="1:11">
      <c r="A2433" s="1" t="s">
        <v>6745</v>
      </c>
      <c r="B2433" s="1" t="s">
        <v>4245</v>
      </c>
      <c r="C2433" s="1" t="s">
        <v>1700</v>
      </c>
      <c r="D2433" s="1">
        <v>1</v>
      </c>
      <c r="E2433" s="1">
        <v>8999</v>
      </c>
      <c r="F2433" s="1">
        <v>899.9</v>
      </c>
      <c r="G2433" s="1">
        <f t="shared" si="111"/>
        <v>8099.1</v>
      </c>
      <c r="H2433" s="1">
        <v>6419</v>
      </c>
      <c r="I2433" s="1">
        <f t="shared" si="112"/>
        <v>1680.1000000000004</v>
      </c>
      <c r="J2433" t="str">
        <f>IF(AND(COUNTIF(Products!A:A,C2433)=1,E2433=VLOOKUP(C2433,Products!A:G,6,FALSE),H2433=VLOOKUP(C2433,Products!A:G,7,FALSE)),"OK","ERROR")</f>
        <v>OK</v>
      </c>
      <c r="K2433" t="str">
        <f t="shared" si="113"/>
        <v>OK</v>
      </c>
    </row>
    <row r="2434" spans="1:11">
      <c r="A2434" s="1" t="s">
        <v>6746</v>
      </c>
      <c r="B2434" s="1" t="s">
        <v>4246</v>
      </c>
      <c r="C2434" s="1" t="s">
        <v>1701</v>
      </c>
      <c r="D2434" s="1">
        <v>2</v>
      </c>
      <c r="E2434" s="1">
        <v>1299</v>
      </c>
      <c r="F2434" s="1">
        <v>129.9</v>
      </c>
      <c r="G2434" s="1">
        <f t="shared" si="111"/>
        <v>2468.1</v>
      </c>
      <c r="H2434" s="1">
        <v>969</v>
      </c>
      <c r="I2434" s="1">
        <f t="shared" si="112"/>
        <v>530.09999999999991</v>
      </c>
      <c r="J2434" t="str">
        <f>IF(AND(COUNTIF(Products!A:A,C2434)=1,E2434=VLOOKUP(C2434,Products!A:G,6,FALSE),H2434=VLOOKUP(C2434,Products!A:G,7,FALSE)),"OK","ERROR")</f>
        <v>OK</v>
      </c>
      <c r="K2434" t="str">
        <f t="shared" si="113"/>
        <v>OK</v>
      </c>
    </row>
    <row r="2435" spans="1:11">
      <c r="A2435" s="1" t="s">
        <v>6747</v>
      </c>
      <c r="B2435" s="1" t="s">
        <v>4247</v>
      </c>
      <c r="C2435" s="1" t="s">
        <v>1762</v>
      </c>
      <c r="D2435" s="1">
        <v>1</v>
      </c>
      <c r="E2435" s="1">
        <v>999</v>
      </c>
      <c r="F2435" s="1">
        <v>0</v>
      </c>
      <c r="G2435" s="1">
        <f t="shared" ref="G2435:G2498" si="114">IFERROR(D2435*E2435-F2435,0)</f>
        <v>999</v>
      </c>
      <c r="H2435" s="1">
        <v>818</v>
      </c>
      <c r="I2435" s="1">
        <f t="shared" ref="I2435:I2498" si="115">G2435-(D2435*H2435)</f>
        <v>181</v>
      </c>
      <c r="J2435" t="str">
        <f>IF(AND(COUNTIF(Products!A:A,C2435)=1,E2435=VLOOKUP(C2435,Products!A:G,6,FALSE),H2435=VLOOKUP(C2435,Products!A:G,7,FALSE)),"OK","ERROR")</f>
        <v>OK</v>
      </c>
      <c r="K2435" t="str">
        <f t="shared" ref="K2435:K2498" si="116">IF(I2435=G2435-(D2435*H2435),"OK","ERROR")</f>
        <v>OK</v>
      </c>
    </row>
    <row r="2436" spans="1:11">
      <c r="A2436" s="1" t="s">
        <v>6748</v>
      </c>
      <c r="B2436" s="1" t="s">
        <v>4248</v>
      </c>
      <c r="C2436" s="1" t="s">
        <v>1741</v>
      </c>
      <c r="D2436" s="1">
        <v>2</v>
      </c>
      <c r="E2436" s="1">
        <v>799</v>
      </c>
      <c r="F2436" s="1">
        <v>0</v>
      </c>
      <c r="G2436" s="1">
        <f t="shared" si="114"/>
        <v>1598</v>
      </c>
      <c r="H2436" s="1">
        <v>596</v>
      </c>
      <c r="I2436" s="1">
        <f t="shared" si="115"/>
        <v>406</v>
      </c>
      <c r="J2436" t="str">
        <f>IF(AND(COUNTIF(Products!A:A,C2436)=1,E2436=VLOOKUP(C2436,Products!A:G,6,FALSE),H2436=VLOOKUP(C2436,Products!A:G,7,FALSE)),"OK","ERROR")</f>
        <v>OK</v>
      </c>
      <c r="K2436" t="str">
        <f t="shared" si="116"/>
        <v>OK</v>
      </c>
    </row>
    <row r="2437" spans="1:11">
      <c r="A2437" s="1" t="s">
        <v>6749</v>
      </c>
      <c r="B2437" s="1" t="s">
        <v>4249</v>
      </c>
      <c r="C2437" s="1" t="s">
        <v>1785</v>
      </c>
      <c r="D2437" s="1">
        <v>4</v>
      </c>
      <c r="E2437" s="1">
        <v>2999</v>
      </c>
      <c r="F2437" s="1">
        <v>0</v>
      </c>
      <c r="G2437" s="1">
        <f t="shared" si="114"/>
        <v>11996</v>
      </c>
      <c r="H2437" s="1">
        <v>2453</v>
      </c>
      <c r="I2437" s="1">
        <f t="shared" si="115"/>
        <v>2184</v>
      </c>
      <c r="J2437" t="str">
        <f>IF(AND(COUNTIF(Products!A:A,C2437)=1,E2437=VLOOKUP(C2437,Products!A:G,6,FALSE),H2437=VLOOKUP(C2437,Products!A:G,7,FALSE)),"OK","ERROR")</f>
        <v>OK</v>
      </c>
      <c r="K2437" t="str">
        <f t="shared" si="116"/>
        <v>OK</v>
      </c>
    </row>
    <row r="2438" spans="1:11">
      <c r="A2438" s="1" t="s">
        <v>6750</v>
      </c>
      <c r="B2438" s="1" t="s">
        <v>4250</v>
      </c>
      <c r="C2438" s="1" t="s">
        <v>1685</v>
      </c>
      <c r="D2438" s="1">
        <v>1</v>
      </c>
      <c r="E2438" s="1">
        <v>2499</v>
      </c>
      <c r="F2438" s="1">
        <v>0</v>
      </c>
      <c r="G2438" s="1">
        <f t="shared" si="114"/>
        <v>2499</v>
      </c>
      <c r="H2438" s="1">
        <v>1599</v>
      </c>
      <c r="I2438" s="1">
        <f t="shared" si="115"/>
        <v>900</v>
      </c>
      <c r="J2438" t="str">
        <f>IF(AND(COUNTIF(Products!A:A,C2438)=1,E2438=VLOOKUP(C2438,Products!A:G,6,FALSE),H2438=VLOOKUP(C2438,Products!A:G,7,FALSE)),"OK","ERROR")</f>
        <v>OK</v>
      </c>
      <c r="K2438" t="str">
        <f t="shared" si="116"/>
        <v>OK</v>
      </c>
    </row>
    <row r="2439" spans="1:11">
      <c r="A2439" s="1" t="s">
        <v>6751</v>
      </c>
      <c r="B2439" s="1" t="s">
        <v>4251</v>
      </c>
      <c r="C2439" s="1" t="s">
        <v>1790</v>
      </c>
      <c r="D2439" s="1">
        <v>2</v>
      </c>
      <c r="E2439" s="1">
        <v>999</v>
      </c>
      <c r="F2439" s="1">
        <v>99.9</v>
      </c>
      <c r="G2439" s="1">
        <f t="shared" si="114"/>
        <v>1898.1</v>
      </c>
      <c r="H2439" s="1">
        <v>629</v>
      </c>
      <c r="I2439" s="1">
        <f t="shared" si="115"/>
        <v>640.09999999999991</v>
      </c>
      <c r="J2439" t="str">
        <f>IF(AND(COUNTIF(Products!A:A,C2439)=1,E2439=VLOOKUP(C2439,Products!A:G,6,FALSE),H2439=VLOOKUP(C2439,Products!A:G,7,FALSE)),"OK","ERROR")</f>
        <v>OK</v>
      </c>
      <c r="K2439" t="str">
        <f t="shared" si="116"/>
        <v>OK</v>
      </c>
    </row>
    <row r="2440" spans="1:11">
      <c r="A2440" s="1" t="s">
        <v>6752</v>
      </c>
      <c r="B2440" s="1" t="s">
        <v>4252</v>
      </c>
      <c r="C2440" s="1" t="s">
        <v>1717</v>
      </c>
      <c r="D2440" s="1">
        <v>3</v>
      </c>
      <c r="E2440" s="1">
        <v>399</v>
      </c>
      <c r="F2440" s="1">
        <v>119.7</v>
      </c>
      <c r="G2440" s="1">
        <f t="shared" si="114"/>
        <v>1077.3</v>
      </c>
      <c r="H2440" s="1">
        <v>226</v>
      </c>
      <c r="I2440" s="1">
        <f t="shared" si="115"/>
        <v>399.29999999999995</v>
      </c>
      <c r="J2440" t="str">
        <f>IF(AND(COUNTIF(Products!A:A,C2440)=1,E2440=VLOOKUP(C2440,Products!A:G,6,FALSE),H2440=VLOOKUP(C2440,Products!A:G,7,FALSE)),"OK","ERROR")</f>
        <v>OK</v>
      </c>
      <c r="K2440" t="str">
        <f t="shared" si="116"/>
        <v>OK</v>
      </c>
    </row>
    <row r="2441" spans="1:11">
      <c r="A2441" s="1" t="s">
        <v>6753</v>
      </c>
      <c r="B2441" s="1" t="s">
        <v>4253</v>
      </c>
      <c r="C2441" s="1" t="s">
        <v>1782</v>
      </c>
      <c r="D2441" s="1">
        <v>2</v>
      </c>
      <c r="E2441" s="1">
        <v>6999</v>
      </c>
      <c r="F2441" s="1">
        <v>0</v>
      </c>
      <c r="G2441" s="1">
        <f t="shared" si="114"/>
        <v>13998</v>
      </c>
      <c r="H2441" s="1">
        <v>4782</v>
      </c>
      <c r="I2441" s="1">
        <f t="shared" si="115"/>
        <v>4434</v>
      </c>
      <c r="J2441" t="str">
        <f>IF(AND(COUNTIF(Products!A:A,C2441)=1,E2441=VLOOKUP(C2441,Products!A:G,6,FALSE),H2441=VLOOKUP(C2441,Products!A:G,7,FALSE)),"OK","ERROR")</f>
        <v>OK</v>
      </c>
      <c r="K2441" t="str">
        <f t="shared" si="116"/>
        <v>OK</v>
      </c>
    </row>
    <row r="2442" spans="1:11">
      <c r="A2442" s="1" t="s">
        <v>6754</v>
      </c>
      <c r="B2442" s="1" t="s">
        <v>4254</v>
      </c>
      <c r="C2442" s="1" t="s">
        <v>1774</v>
      </c>
      <c r="D2442" s="1">
        <v>2</v>
      </c>
      <c r="E2442" s="1">
        <v>499</v>
      </c>
      <c r="F2442" s="1">
        <v>0</v>
      </c>
      <c r="G2442" s="1">
        <f t="shared" si="114"/>
        <v>998</v>
      </c>
      <c r="H2442" s="1">
        <v>280</v>
      </c>
      <c r="I2442" s="1">
        <f t="shared" si="115"/>
        <v>438</v>
      </c>
      <c r="J2442" t="str">
        <f>IF(AND(COUNTIF(Products!A:A,C2442)=1,E2442=VLOOKUP(C2442,Products!A:G,6,FALSE),H2442=VLOOKUP(C2442,Products!A:G,7,FALSE)),"OK","ERROR")</f>
        <v>OK</v>
      </c>
      <c r="K2442" t="str">
        <f t="shared" si="116"/>
        <v>OK</v>
      </c>
    </row>
    <row r="2443" spans="1:11">
      <c r="A2443" s="1" t="s">
        <v>6755</v>
      </c>
      <c r="B2443" s="1" t="s">
        <v>4255</v>
      </c>
      <c r="C2443" s="1" t="s">
        <v>1717</v>
      </c>
      <c r="D2443" s="1">
        <v>2</v>
      </c>
      <c r="E2443" s="1">
        <v>399</v>
      </c>
      <c r="F2443" s="1">
        <v>0</v>
      </c>
      <c r="G2443" s="1">
        <f t="shared" si="114"/>
        <v>798</v>
      </c>
      <c r="H2443" s="1">
        <v>226</v>
      </c>
      <c r="I2443" s="1">
        <f t="shared" si="115"/>
        <v>346</v>
      </c>
      <c r="J2443" t="str">
        <f>IF(AND(COUNTIF(Products!A:A,C2443)=1,E2443=VLOOKUP(C2443,Products!A:G,6,FALSE),H2443=VLOOKUP(C2443,Products!A:G,7,FALSE)),"OK","ERROR")</f>
        <v>OK</v>
      </c>
      <c r="K2443" t="str">
        <f t="shared" si="116"/>
        <v>OK</v>
      </c>
    </row>
    <row r="2444" spans="1:11">
      <c r="A2444" s="1" t="s">
        <v>6756</v>
      </c>
      <c r="B2444" s="1" t="s">
        <v>4256</v>
      </c>
      <c r="C2444" s="1" t="s">
        <v>1733</v>
      </c>
      <c r="D2444" s="1">
        <v>1</v>
      </c>
      <c r="E2444" s="1">
        <v>799</v>
      </c>
      <c r="F2444" s="1">
        <v>0</v>
      </c>
      <c r="G2444" s="1">
        <f t="shared" si="114"/>
        <v>799</v>
      </c>
      <c r="H2444" s="1">
        <v>538</v>
      </c>
      <c r="I2444" s="1">
        <f t="shared" si="115"/>
        <v>261</v>
      </c>
      <c r="J2444" t="str">
        <f>IF(AND(COUNTIF(Products!A:A,C2444)=1,E2444=VLOOKUP(C2444,Products!A:G,6,FALSE),H2444=VLOOKUP(C2444,Products!A:G,7,FALSE)),"OK","ERROR")</f>
        <v>OK</v>
      </c>
      <c r="K2444" t="str">
        <f t="shared" si="116"/>
        <v>OK</v>
      </c>
    </row>
    <row r="2445" spans="1:11">
      <c r="A2445" s="1" t="s">
        <v>6757</v>
      </c>
      <c r="B2445" s="1" t="s">
        <v>4257</v>
      </c>
      <c r="C2445" s="1" t="s">
        <v>1692</v>
      </c>
      <c r="D2445" s="1">
        <v>3</v>
      </c>
      <c r="E2445" s="1">
        <v>499</v>
      </c>
      <c r="F2445" s="1">
        <v>224.55</v>
      </c>
      <c r="G2445" s="1">
        <f t="shared" si="114"/>
        <v>1272.45</v>
      </c>
      <c r="H2445" s="1">
        <v>403</v>
      </c>
      <c r="I2445" s="1">
        <f t="shared" si="115"/>
        <v>63.450000000000045</v>
      </c>
      <c r="J2445" t="str">
        <f>IF(AND(COUNTIF(Products!A:A,C2445)=1,E2445=VLOOKUP(C2445,Products!A:G,6,FALSE),H2445=VLOOKUP(C2445,Products!A:G,7,FALSE)),"OK","ERROR")</f>
        <v>OK</v>
      </c>
      <c r="K2445" t="str">
        <f t="shared" si="116"/>
        <v>OK</v>
      </c>
    </row>
    <row r="2446" spans="1:11">
      <c r="A2446" s="1" t="s">
        <v>6758</v>
      </c>
      <c r="B2446" s="1" t="s">
        <v>4258</v>
      </c>
      <c r="C2446" s="1" t="s">
        <v>1731</v>
      </c>
      <c r="D2446" s="1">
        <v>3</v>
      </c>
      <c r="E2446" s="1">
        <v>1999</v>
      </c>
      <c r="F2446" s="1">
        <v>599.70000000000005</v>
      </c>
      <c r="G2446" s="1">
        <f t="shared" si="114"/>
        <v>5397.3</v>
      </c>
      <c r="H2446" s="1">
        <v>1547</v>
      </c>
      <c r="I2446" s="1">
        <f t="shared" si="115"/>
        <v>756.30000000000018</v>
      </c>
      <c r="J2446" t="str">
        <f>IF(AND(COUNTIF(Products!A:A,C2446)=1,E2446=VLOOKUP(C2446,Products!A:G,6,FALSE),H2446=VLOOKUP(C2446,Products!A:G,7,FALSE)),"OK","ERROR")</f>
        <v>OK</v>
      </c>
      <c r="K2446" t="str">
        <f t="shared" si="116"/>
        <v>OK</v>
      </c>
    </row>
    <row r="2447" spans="1:11">
      <c r="A2447" s="1" t="s">
        <v>6759</v>
      </c>
      <c r="B2447" s="1" t="s">
        <v>4259</v>
      </c>
      <c r="C2447" s="1" t="s">
        <v>1736</v>
      </c>
      <c r="D2447" s="1">
        <v>1</v>
      </c>
      <c r="E2447" s="1">
        <v>2499</v>
      </c>
      <c r="F2447" s="1">
        <v>124.95</v>
      </c>
      <c r="G2447" s="1">
        <f t="shared" si="114"/>
        <v>2374.0500000000002</v>
      </c>
      <c r="H2447" s="1">
        <v>1946</v>
      </c>
      <c r="I2447" s="1">
        <f t="shared" si="115"/>
        <v>428.05000000000018</v>
      </c>
      <c r="J2447" t="str">
        <f>IF(AND(COUNTIF(Products!A:A,C2447)=1,E2447=VLOOKUP(C2447,Products!A:G,6,FALSE),H2447=VLOOKUP(C2447,Products!A:G,7,FALSE)),"OK","ERROR")</f>
        <v>OK</v>
      </c>
      <c r="K2447" t="str">
        <f t="shared" si="116"/>
        <v>OK</v>
      </c>
    </row>
    <row r="2448" spans="1:11">
      <c r="A2448" s="1" t="s">
        <v>6760</v>
      </c>
      <c r="B2448" s="1" t="s">
        <v>4260</v>
      </c>
      <c r="C2448" s="1" t="s">
        <v>1705</v>
      </c>
      <c r="D2448" s="1">
        <v>1</v>
      </c>
      <c r="E2448" s="1">
        <v>299</v>
      </c>
      <c r="F2448" s="1">
        <v>0</v>
      </c>
      <c r="G2448" s="1">
        <f t="shared" si="114"/>
        <v>299</v>
      </c>
      <c r="H2448" s="1">
        <v>206</v>
      </c>
      <c r="I2448" s="1">
        <f t="shared" si="115"/>
        <v>93</v>
      </c>
      <c r="J2448" t="str">
        <f>IF(AND(COUNTIF(Products!A:A,C2448)=1,E2448=VLOOKUP(C2448,Products!A:G,6,FALSE),H2448=VLOOKUP(C2448,Products!A:G,7,FALSE)),"OK","ERROR")</f>
        <v>OK</v>
      </c>
      <c r="K2448" t="str">
        <f t="shared" si="116"/>
        <v>OK</v>
      </c>
    </row>
    <row r="2449" spans="1:11">
      <c r="A2449" s="1" t="s">
        <v>6761</v>
      </c>
      <c r="B2449" s="1" t="s">
        <v>4261</v>
      </c>
      <c r="C2449" s="1" t="s">
        <v>1707</v>
      </c>
      <c r="D2449" s="1">
        <v>1</v>
      </c>
      <c r="E2449" s="1">
        <v>2499</v>
      </c>
      <c r="F2449" s="1">
        <v>124.95</v>
      </c>
      <c r="G2449" s="1">
        <f t="shared" si="114"/>
        <v>2374.0500000000002</v>
      </c>
      <c r="H2449" s="1">
        <v>1584</v>
      </c>
      <c r="I2449" s="1">
        <f t="shared" si="115"/>
        <v>790.05000000000018</v>
      </c>
      <c r="J2449" t="str">
        <f>IF(AND(COUNTIF(Products!A:A,C2449)=1,E2449=VLOOKUP(C2449,Products!A:G,6,FALSE),H2449=VLOOKUP(C2449,Products!A:G,7,FALSE)),"OK","ERROR")</f>
        <v>OK</v>
      </c>
      <c r="K2449" t="str">
        <f t="shared" si="116"/>
        <v>OK</v>
      </c>
    </row>
    <row r="2450" spans="1:11">
      <c r="A2450" s="1" t="s">
        <v>6762</v>
      </c>
      <c r="B2450" s="1" t="s">
        <v>4262</v>
      </c>
      <c r="C2450" s="1" t="s">
        <v>1777</v>
      </c>
      <c r="D2450" s="1">
        <v>2</v>
      </c>
      <c r="E2450" s="1">
        <v>3999</v>
      </c>
      <c r="F2450" s="1">
        <v>399.9</v>
      </c>
      <c r="G2450" s="1">
        <f t="shared" si="114"/>
        <v>7598.1</v>
      </c>
      <c r="H2450" s="1">
        <v>2514</v>
      </c>
      <c r="I2450" s="1">
        <f t="shared" si="115"/>
        <v>2570.1000000000004</v>
      </c>
      <c r="J2450" t="str">
        <f>IF(AND(COUNTIF(Products!A:A,C2450)=1,E2450=VLOOKUP(C2450,Products!A:G,6,FALSE),H2450=VLOOKUP(C2450,Products!A:G,7,FALSE)),"OK","ERROR")</f>
        <v>OK</v>
      </c>
      <c r="K2450" t="str">
        <f t="shared" si="116"/>
        <v>OK</v>
      </c>
    </row>
    <row r="2451" spans="1:11">
      <c r="A2451" s="1" t="s">
        <v>6763</v>
      </c>
      <c r="B2451" s="1" t="s">
        <v>4263</v>
      </c>
      <c r="C2451" s="1" t="s">
        <v>1794</v>
      </c>
      <c r="D2451" s="1">
        <v>3</v>
      </c>
      <c r="E2451" s="1">
        <v>299</v>
      </c>
      <c r="F2451" s="1">
        <v>89.7</v>
      </c>
      <c r="G2451" s="1">
        <f t="shared" si="114"/>
        <v>807.3</v>
      </c>
      <c r="H2451" s="1">
        <v>168</v>
      </c>
      <c r="I2451" s="1">
        <f t="shared" si="115"/>
        <v>303.29999999999995</v>
      </c>
      <c r="J2451" t="str">
        <f>IF(AND(COUNTIF(Products!A:A,C2451)=1,E2451=VLOOKUP(C2451,Products!A:G,6,FALSE),H2451=VLOOKUP(C2451,Products!A:G,7,FALSE)),"OK","ERROR")</f>
        <v>OK</v>
      </c>
      <c r="K2451" t="str">
        <f t="shared" si="116"/>
        <v>OK</v>
      </c>
    </row>
    <row r="2452" spans="1:11">
      <c r="A2452" s="1" t="s">
        <v>6764</v>
      </c>
      <c r="B2452" s="1" t="s">
        <v>4264</v>
      </c>
      <c r="C2452" s="1" t="s">
        <v>1757</v>
      </c>
      <c r="D2452" s="1">
        <v>2</v>
      </c>
      <c r="E2452" s="1">
        <v>999</v>
      </c>
      <c r="F2452" s="1">
        <v>299.7</v>
      </c>
      <c r="G2452" s="1">
        <f t="shared" si="114"/>
        <v>1698.3</v>
      </c>
      <c r="H2452" s="1">
        <v>611</v>
      </c>
      <c r="I2452" s="1">
        <f t="shared" si="115"/>
        <v>476.29999999999995</v>
      </c>
      <c r="J2452" t="str">
        <f>IF(AND(COUNTIF(Products!A:A,C2452)=1,E2452=VLOOKUP(C2452,Products!A:G,6,FALSE),H2452=VLOOKUP(C2452,Products!A:G,7,FALSE)),"OK","ERROR")</f>
        <v>OK</v>
      </c>
      <c r="K2452" t="str">
        <f t="shared" si="116"/>
        <v>OK</v>
      </c>
    </row>
    <row r="2453" spans="1:11">
      <c r="A2453" s="1" t="s">
        <v>6765</v>
      </c>
      <c r="B2453" s="1" t="s">
        <v>4265</v>
      </c>
      <c r="C2453" s="1" t="s">
        <v>1778</v>
      </c>
      <c r="D2453" s="1">
        <v>4</v>
      </c>
      <c r="E2453" s="1">
        <v>499</v>
      </c>
      <c r="F2453" s="1">
        <v>0</v>
      </c>
      <c r="G2453" s="1">
        <f t="shared" si="114"/>
        <v>1996</v>
      </c>
      <c r="H2453" s="1">
        <v>323</v>
      </c>
      <c r="I2453" s="1">
        <f t="shared" si="115"/>
        <v>704</v>
      </c>
      <c r="J2453" t="str">
        <f>IF(AND(COUNTIF(Products!A:A,C2453)=1,E2453=VLOOKUP(C2453,Products!A:G,6,FALSE),H2453=VLOOKUP(C2453,Products!A:G,7,FALSE)),"OK","ERROR")</f>
        <v>OK</v>
      </c>
      <c r="K2453" t="str">
        <f t="shared" si="116"/>
        <v>OK</v>
      </c>
    </row>
    <row r="2454" spans="1:11">
      <c r="A2454" s="1" t="s">
        <v>6766</v>
      </c>
      <c r="B2454" s="1" t="s">
        <v>4266</v>
      </c>
      <c r="C2454" s="1" t="s">
        <v>1798</v>
      </c>
      <c r="D2454" s="1">
        <v>3</v>
      </c>
      <c r="E2454" s="1">
        <v>1299</v>
      </c>
      <c r="F2454" s="1">
        <v>0</v>
      </c>
      <c r="G2454" s="1">
        <f t="shared" si="114"/>
        <v>3897</v>
      </c>
      <c r="H2454" s="1">
        <v>1025</v>
      </c>
      <c r="I2454" s="1">
        <f t="shared" si="115"/>
        <v>822</v>
      </c>
      <c r="J2454" t="str">
        <f>IF(AND(COUNTIF(Products!A:A,C2454)=1,E2454=VLOOKUP(C2454,Products!A:G,6,FALSE),H2454=VLOOKUP(C2454,Products!A:G,7,FALSE)),"OK","ERROR")</f>
        <v>OK</v>
      </c>
      <c r="K2454" t="str">
        <f t="shared" si="116"/>
        <v>OK</v>
      </c>
    </row>
    <row r="2455" spans="1:11">
      <c r="A2455" s="1" t="s">
        <v>6767</v>
      </c>
      <c r="B2455" s="1" t="s">
        <v>4267</v>
      </c>
      <c r="C2455" s="1" t="s">
        <v>1784</v>
      </c>
      <c r="D2455" s="1">
        <v>1</v>
      </c>
      <c r="E2455" s="1">
        <v>2999</v>
      </c>
      <c r="F2455" s="1">
        <v>149.94999999999999</v>
      </c>
      <c r="G2455" s="1">
        <f t="shared" si="114"/>
        <v>2849.05</v>
      </c>
      <c r="H2455" s="1">
        <v>2377</v>
      </c>
      <c r="I2455" s="1">
        <f t="shared" si="115"/>
        <v>472.05000000000018</v>
      </c>
      <c r="J2455" t="str">
        <f>IF(AND(COUNTIF(Products!A:A,C2455)=1,E2455=VLOOKUP(C2455,Products!A:G,6,FALSE),H2455=VLOOKUP(C2455,Products!A:G,7,FALSE)),"OK","ERROR")</f>
        <v>OK</v>
      </c>
      <c r="K2455" t="str">
        <f t="shared" si="116"/>
        <v>OK</v>
      </c>
    </row>
    <row r="2456" spans="1:11">
      <c r="A2456" s="1" t="s">
        <v>6768</v>
      </c>
      <c r="B2456" s="1" t="s">
        <v>4268</v>
      </c>
      <c r="C2456" s="1" t="s">
        <v>1712</v>
      </c>
      <c r="D2456" s="1">
        <v>1</v>
      </c>
      <c r="E2456" s="1">
        <v>399</v>
      </c>
      <c r="F2456" s="1">
        <v>39.9</v>
      </c>
      <c r="G2456" s="1">
        <f t="shared" si="114"/>
        <v>359.1</v>
      </c>
      <c r="H2456" s="1">
        <v>321</v>
      </c>
      <c r="I2456" s="1">
        <f t="shared" si="115"/>
        <v>38.100000000000023</v>
      </c>
      <c r="J2456" t="str">
        <f>IF(AND(COUNTIF(Products!A:A,C2456)=1,E2456=VLOOKUP(C2456,Products!A:G,6,FALSE),H2456=VLOOKUP(C2456,Products!A:G,7,FALSE)),"OK","ERROR")</f>
        <v>OK</v>
      </c>
      <c r="K2456" t="str">
        <f t="shared" si="116"/>
        <v>OK</v>
      </c>
    </row>
    <row r="2457" spans="1:11">
      <c r="A2457" s="1" t="s">
        <v>6769</v>
      </c>
      <c r="B2457" s="1" t="s">
        <v>4269</v>
      </c>
      <c r="C2457" s="1" t="s">
        <v>1695</v>
      </c>
      <c r="D2457" s="1">
        <v>4</v>
      </c>
      <c r="E2457" s="1">
        <v>1999</v>
      </c>
      <c r="F2457" s="1">
        <v>399.8</v>
      </c>
      <c r="G2457" s="1">
        <f t="shared" si="114"/>
        <v>7596.2</v>
      </c>
      <c r="H2457" s="1">
        <v>1597</v>
      </c>
      <c r="I2457" s="1">
        <f t="shared" si="115"/>
        <v>1208.1999999999998</v>
      </c>
      <c r="J2457" t="str">
        <f>IF(AND(COUNTIF(Products!A:A,C2457)=1,E2457=VLOOKUP(C2457,Products!A:G,6,FALSE),H2457=VLOOKUP(C2457,Products!A:G,7,FALSE)),"OK","ERROR")</f>
        <v>OK</v>
      </c>
      <c r="K2457" t="str">
        <f t="shared" si="116"/>
        <v>OK</v>
      </c>
    </row>
    <row r="2458" spans="1:11">
      <c r="A2458" s="1" t="s">
        <v>6770</v>
      </c>
      <c r="B2458" s="1" t="s">
        <v>4270</v>
      </c>
      <c r="C2458" s="1" t="s">
        <v>1790</v>
      </c>
      <c r="D2458" s="1">
        <v>4</v>
      </c>
      <c r="E2458" s="1">
        <v>999</v>
      </c>
      <c r="F2458" s="1">
        <v>0</v>
      </c>
      <c r="G2458" s="1">
        <f t="shared" si="114"/>
        <v>3996</v>
      </c>
      <c r="H2458" s="1">
        <v>629</v>
      </c>
      <c r="I2458" s="1">
        <f t="shared" si="115"/>
        <v>1480</v>
      </c>
      <c r="J2458" t="str">
        <f>IF(AND(COUNTIF(Products!A:A,C2458)=1,E2458=VLOOKUP(C2458,Products!A:G,6,FALSE),H2458=VLOOKUP(C2458,Products!A:G,7,FALSE)),"OK","ERROR")</f>
        <v>OK</v>
      </c>
      <c r="K2458" t="str">
        <f t="shared" si="116"/>
        <v>OK</v>
      </c>
    </row>
    <row r="2459" spans="1:11">
      <c r="A2459" s="1" t="s">
        <v>6771</v>
      </c>
      <c r="B2459" s="1" t="s">
        <v>4271</v>
      </c>
      <c r="C2459" s="1" t="s">
        <v>1725</v>
      </c>
      <c r="D2459" s="1">
        <v>3</v>
      </c>
      <c r="E2459" s="1">
        <v>2499</v>
      </c>
      <c r="F2459" s="1">
        <v>1124.55</v>
      </c>
      <c r="G2459" s="1">
        <f t="shared" si="114"/>
        <v>6372.45</v>
      </c>
      <c r="H2459" s="1">
        <v>1833</v>
      </c>
      <c r="I2459" s="1">
        <f t="shared" si="115"/>
        <v>873.44999999999982</v>
      </c>
      <c r="J2459" t="str">
        <f>IF(AND(COUNTIF(Products!A:A,C2459)=1,E2459=VLOOKUP(C2459,Products!A:G,6,FALSE),H2459=VLOOKUP(C2459,Products!A:G,7,FALSE)),"OK","ERROR")</f>
        <v>OK</v>
      </c>
      <c r="K2459" t="str">
        <f t="shared" si="116"/>
        <v>OK</v>
      </c>
    </row>
    <row r="2460" spans="1:11">
      <c r="A2460" s="1" t="s">
        <v>6772</v>
      </c>
      <c r="B2460" s="1" t="s">
        <v>4272</v>
      </c>
      <c r="C2460" s="1" t="s">
        <v>1745</v>
      </c>
      <c r="D2460" s="1">
        <v>1</v>
      </c>
      <c r="E2460" s="1">
        <v>599</v>
      </c>
      <c r="F2460" s="1">
        <v>59.9</v>
      </c>
      <c r="G2460" s="1">
        <f t="shared" si="114"/>
        <v>539.1</v>
      </c>
      <c r="H2460" s="1">
        <v>464</v>
      </c>
      <c r="I2460" s="1">
        <f t="shared" si="115"/>
        <v>75.100000000000023</v>
      </c>
      <c r="J2460" t="str">
        <f>IF(AND(COUNTIF(Products!A:A,C2460)=1,E2460=VLOOKUP(C2460,Products!A:G,6,FALSE),H2460=VLOOKUP(C2460,Products!A:G,7,FALSE)),"OK","ERROR")</f>
        <v>OK</v>
      </c>
      <c r="K2460" t="str">
        <f t="shared" si="116"/>
        <v>OK</v>
      </c>
    </row>
    <row r="2461" spans="1:11">
      <c r="A2461" s="1" t="s">
        <v>6773</v>
      </c>
      <c r="B2461" s="1" t="s">
        <v>4273</v>
      </c>
      <c r="C2461" s="1" t="s">
        <v>1788</v>
      </c>
      <c r="D2461" s="1">
        <v>2</v>
      </c>
      <c r="E2461" s="1">
        <v>3999</v>
      </c>
      <c r="F2461" s="1">
        <v>1199.7</v>
      </c>
      <c r="G2461" s="1">
        <f t="shared" si="114"/>
        <v>6798.3</v>
      </c>
      <c r="H2461" s="1">
        <v>3076</v>
      </c>
      <c r="I2461" s="1">
        <f t="shared" si="115"/>
        <v>646.30000000000018</v>
      </c>
      <c r="J2461" t="str">
        <f>IF(AND(COUNTIF(Products!A:A,C2461)=1,E2461=VLOOKUP(C2461,Products!A:G,6,FALSE),H2461=VLOOKUP(C2461,Products!A:G,7,FALSE)),"OK","ERROR")</f>
        <v>OK</v>
      </c>
      <c r="K2461" t="str">
        <f t="shared" si="116"/>
        <v>OK</v>
      </c>
    </row>
    <row r="2462" spans="1:11">
      <c r="A2462" s="1" t="s">
        <v>6774</v>
      </c>
      <c r="B2462" s="1" t="s">
        <v>4274</v>
      </c>
      <c r="C2462" s="1" t="s">
        <v>1782</v>
      </c>
      <c r="D2462" s="1">
        <v>1</v>
      </c>
      <c r="E2462" s="1">
        <v>6999</v>
      </c>
      <c r="F2462" s="1">
        <v>1049.8499999999999</v>
      </c>
      <c r="G2462" s="1">
        <f t="shared" si="114"/>
        <v>5949.15</v>
      </c>
      <c r="H2462" s="1">
        <v>4782</v>
      </c>
      <c r="I2462" s="1">
        <f t="shared" si="115"/>
        <v>1167.1499999999996</v>
      </c>
      <c r="J2462" t="str">
        <f>IF(AND(COUNTIF(Products!A:A,C2462)=1,E2462=VLOOKUP(C2462,Products!A:G,6,FALSE),H2462=VLOOKUP(C2462,Products!A:G,7,FALSE)),"OK","ERROR")</f>
        <v>OK</v>
      </c>
      <c r="K2462" t="str">
        <f t="shared" si="116"/>
        <v>OK</v>
      </c>
    </row>
    <row r="2463" spans="1:11">
      <c r="A2463" s="1" t="s">
        <v>6775</v>
      </c>
      <c r="B2463" s="1" t="s">
        <v>4275</v>
      </c>
      <c r="C2463" s="1" t="s">
        <v>1686</v>
      </c>
      <c r="D2463" s="1">
        <v>2</v>
      </c>
      <c r="E2463" s="1">
        <v>1299</v>
      </c>
      <c r="F2463" s="1">
        <v>0</v>
      </c>
      <c r="G2463" s="1">
        <f t="shared" si="114"/>
        <v>2598</v>
      </c>
      <c r="H2463" s="1">
        <v>881</v>
      </c>
      <c r="I2463" s="1">
        <f t="shared" si="115"/>
        <v>836</v>
      </c>
      <c r="J2463" t="str">
        <f>IF(AND(COUNTIF(Products!A:A,C2463)=1,E2463=VLOOKUP(C2463,Products!A:G,6,FALSE),H2463=VLOOKUP(C2463,Products!A:G,7,FALSE)),"OK","ERROR")</f>
        <v>OK</v>
      </c>
      <c r="K2463" t="str">
        <f t="shared" si="116"/>
        <v>OK</v>
      </c>
    </row>
    <row r="2464" spans="1:11">
      <c r="A2464" s="1" t="s">
        <v>6776</v>
      </c>
      <c r="B2464" s="1" t="s">
        <v>4276</v>
      </c>
      <c r="C2464" s="1" t="s">
        <v>1670</v>
      </c>
      <c r="D2464" s="1">
        <v>2</v>
      </c>
      <c r="E2464" s="1">
        <v>599</v>
      </c>
      <c r="F2464" s="1">
        <v>0</v>
      </c>
      <c r="G2464" s="1">
        <f t="shared" si="114"/>
        <v>1198</v>
      </c>
      <c r="H2464" s="1">
        <v>426</v>
      </c>
      <c r="I2464" s="1">
        <f t="shared" si="115"/>
        <v>346</v>
      </c>
      <c r="J2464" t="str">
        <f>IF(AND(COUNTIF(Products!A:A,C2464)=1,E2464=VLOOKUP(C2464,Products!A:G,6,FALSE),H2464=VLOOKUP(C2464,Products!A:G,7,FALSE)),"OK","ERROR")</f>
        <v>OK</v>
      </c>
      <c r="K2464" t="str">
        <f t="shared" si="116"/>
        <v>OK</v>
      </c>
    </row>
    <row r="2465" spans="1:11">
      <c r="A2465" s="1" t="s">
        <v>6777</v>
      </c>
      <c r="B2465" s="1" t="s">
        <v>4277</v>
      </c>
      <c r="C2465" s="1" t="s">
        <v>1779</v>
      </c>
      <c r="D2465" s="1">
        <v>1</v>
      </c>
      <c r="E2465" s="1">
        <v>999</v>
      </c>
      <c r="F2465" s="1">
        <v>49.95</v>
      </c>
      <c r="G2465" s="1">
        <f t="shared" si="114"/>
        <v>949.05</v>
      </c>
      <c r="H2465" s="1">
        <v>809</v>
      </c>
      <c r="I2465" s="1">
        <f t="shared" si="115"/>
        <v>140.04999999999995</v>
      </c>
      <c r="J2465" t="str">
        <f>IF(AND(COUNTIF(Products!A:A,C2465)=1,E2465=VLOOKUP(C2465,Products!A:G,6,FALSE),H2465=VLOOKUP(C2465,Products!A:G,7,FALSE)),"OK","ERROR")</f>
        <v>OK</v>
      </c>
      <c r="K2465" t="str">
        <f t="shared" si="116"/>
        <v>OK</v>
      </c>
    </row>
    <row r="2466" spans="1:11">
      <c r="A2466" s="1" t="s">
        <v>6778</v>
      </c>
      <c r="B2466" s="1" t="s">
        <v>4278</v>
      </c>
      <c r="C2466" s="1" t="s">
        <v>1768</v>
      </c>
      <c r="D2466" s="1">
        <v>4</v>
      </c>
      <c r="E2466" s="1">
        <v>399</v>
      </c>
      <c r="F2466" s="1">
        <v>159.6</v>
      </c>
      <c r="G2466" s="1">
        <f t="shared" si="114"/>
        <v>1436.4</v>
      </c>
      <c r="H2466" s="1">
        <v>322</v>
      </c>
      <c r="I2466" s="1">
        <f t="shared" si="115"/>
        <v>148.40000000000009</v>
      </c>
      <c r="J2466" t="str">
        <f>IF(AND(COUNTIF(Products!A:A,C2466)=1,E2466=VLOOKUP(C2466,Products!A:G,6,FALSE),H2466=VLOOKUP(C2466,Products!A:G,7,FALSE)),"OK","ERROR")</f>
        <v>OK</v>
      </c>
      <c r="K2466" t="str">
        <f t="shared" si="116"/>
        <v>OK</v>
      </c>
    </row>
    <row r="2467" spans="1:11">
      <c r="A2467" s="1" t="s">
        <v>6779</v>
      </c>
      <c r="B2467" s="1" t="s">
        <v>4279</v>
      </c>
      <c r="C2467" s="1" t="s">
        <v>1753</v>
      </c>
      <c r="D2467" s="1">
        <v>2</v>
      </c>
      <c r="E2467" s="1">
        <v>799</v>
      </c>
      <c r="F2467" s="1">
        <v>239.7</v>
      </c>
      <c r="G2467" s="1">
        <f t="shared" si="114"/>
        <v>1358.3</v>
      </c>
      <c r="H2467" s="1">
        <v>445</v>
      </c>
      <c r="I2467" s="1">
        <f t="shared" si="115"/>
        <v>468.29999999999995</v>
      </c>
      <c r="J2467" t="str">
        <f>IF(AND(COUNTIF(Products!A:A,C2467)=1,E2467=VLOOKUP(C2467,Products!A:G,6,FALSE),H2467=VLOOKUP(C2467,Products!A:G,7,FALSE)),"OK","ERROR")</f>
        <v>OK</v>
      </c>
      <c r="K2467" t="str">
        <f t="shared" si="116"/>
        <v>OK</v>
      </c>
    </row>
    <row r="2468" spans="1:11">
      <c r="A2468" s="1" t="s">
        <v>6780</v>
      </c>
      <c r="B2468" s="1" t="s">
        <v>4280</v>
      </c>
      <c r="C2468" s="1" t="s">
        <v>1741</v>
      </c>
      <c r="D2468" s="1">
        <v>1</v>
      </c>
      <c r="E2468" s="1">
        <v>799</v>
      </c>
      <c r="F2468" s="1">
        <v>199.75</v>
      </c>
      <c r="G2468" s="1">
        <f t="shared" si="114"/>
        <v>599.25</v>
      </c>
      <c r="H2468" s="1">
        <v>596</v>
      </c>
      <c r="I2468" s="1">
        <f t="shared" si="115"/>
        <v>3.25</v>
      </c>
      <c r="J2468" t="str">
        <f>IF(AND(COUNTIF(Products!A:A,C2468)=1,E2468=VLOOKUP(C2468,Products!A:G,6,FALSE),H2468=VLOOKUP(C2468,Products!A:G,7,FALSE)),"OK","ERROR")</f>
        <v>OK</v>
      </c>
      <c r="K2468" t="str">
        <f t="shared" si="116"/>
        <v>OK</v>
      </c>
    </row>
    <row r="2469" spans="1:11">
      <c r="A2469" s="1" t="s">
        <v>6781</v>
      </c>
      <c r="B2469" s="1" t="s">
        <v>4281</v>
      </c>
      <c r="C2469" s="1" t="s">
        <v>1773</v>
      </c>
      <c r="D2469" s="1">
        <v>3</v>
      </c>
      <c r="E2469" s="1">
        <v>6999</v>
      </c>
      <c r="F2469" s="1">
        <v>0</v>
      </c>
      <c r="G2469" s="1">
        <f t="shared" si="114"/>
        <v>20997</v>
      </c>
      <c r="H2469" s="1">
        <v>4949</v>
      </c>
      <c r="I2469" s="1">
        <f t="shared" si="115"/>
        <v>6150</v>
      </c>
      <c r="J2469" t="str">
        <f>IF(AND(COUNTIF(Products!A:A,C2469)=1,E2469=VLOOKUP(C2469,Products!A:G,6,FALSE),H2469=VLOOKUP(C2469,Products!A:G,7,FALSE)),"OK","ERROR")</f>
        <v>OK</v>
      </c>
      <c r="K2469" t="str">
        <f t="shared" si="116"/>
        <v>OK</v>
      </c>
    </row>
    <row r="2470" spans="1:11">
      <c r="A2470" s="1" t="s">
        <v>6782</v>
      </c>
      <c r="B2470" s="1" t="s">
        <v>4282</v>
      </c>
      <c r="C2470" s="1" t="s">
        <v>1743</v>
      </c>
      <c r="D2470" s="1">
        <v>4</v>
      </c>
      <c r="E2470" s="1">
        <v>299</v>
      </c>
      <c r="F2470" s="1">
        <v>119.6</v>
      </c>
      <c r="G2470" s="1">
        <f t="shared" si="114"/>
        <v>1076.4000000000001</v>
      </c>
      <c r="H2470" s="1">
        <v>188</v>
      </c>
      <c r="I2470" s="1">
        <f t="shared" si="115"/>
        <v>324.40000000000009</v>
      </c>
      <c r="J2470" t="str">
        <f>IF(AND(COUNTIF(Products!A:A,C2470)=1,E2470=VLOOKUP(C2470,Products!A:G,6,FALSE),H2470=VLOOKUP(C2470,Products!A:G,7,FALSE)),"OK","ERROR")</f>
        <v>OK</v>
      </c>
      <c r="K2470" t="str">
        <f t="shared" si="116"/>
        <v>OK</v>
      </c>
    </row>
    <row r="2471" spans="1:11">
      <c r="A2471" s="1" t="s">
        <v>6783</v>
      </c>
      <c r="B2471" s="1" t="s">
        <v>4283</v>
      </c>
      <c r="C2471" s="1" t="s">
        <v>1673</v>
      </c>
      <c r="D2471" s="1">
        <v>2</v>
      </c>
      <c r="E2471" s="1">
        <v>399</v>
      </c>
      <c r="F2471" s="1">
        <v>79.8</v>
      </c>
      <c r="G2471" s="1">
        <f t="shared" si="114"/>
        <v>718.2</v>
      </c>
      <c r="H2471" s="1">
        <v>221</v>
      </c>
      <c r="I2471" s="1">
        <f t="shared" si="115"/>
        <v>276.20000000000005</v>
      </c>
      <c r="J2471" t="str">
        <f>IF(AND(COUNTIF(Products!A:A,C2471)=1,E2471=VLOOKUP(C2471,Products!A:G,6,FALSE),H2471=VLOOKUP(C2471,Products!A:G,7,FALSE)),"OK","ERROR")</f>
        <v>OK</v>
      </c>
      <c r="K2471" t="str">
        <f t="shared" si="116"/>
        <v>OK</v>
      </c>
    </row>
    <row r="2472" spans="1:11">
      <c r="A2472" s="1" t="s">
        <v>6784</v>
      </c>
      <c r="B2472" s="1" t="s">
        <v>4284</v>
      </c>
      <c r="C2472" s="1" t="s">
        <v>1742</v>
      </c>
      <c r="D2472" s="1">
        <v>1</v>
      </c>
      <c r="E2472" s="1">
        <v>299</v>
      </c>
      <c r="F2472" s="1">
        <v>0</v>
      </c>
      <c r="G2472" s="1">
        <f t="shared" si="114"/>
        <v>299</v>
      </c>
      <c r="H2472" s="1">
        <v>188</v>
      </c>
      <c r="I2472" s="1">
        <f t="shared" si="115"/>
        <v>111</v>
      </c>
      <c r="J2472" t="str">
        <f>IF(AND(COUNTIF(Products!A:A,C2472)=1,E2472=VLOOKUP(C2472,Products!A:G,6,FALSE),H2472=VLOOKUP(C2472,Products!A:G,7,FALSE)),"OK","ERROR")</f>
        <v>OK</v>
      </c>
      <c r="K2472" t="str">
        <f t="shared" si="116"/>
        <v>OK</v>
      </c>
    </row>
    <row r="2473" spans="1:11">
      <c r="A2473" s="1" t="s">
        <v>6785</v>
      </c>
      <c r="B2473" s="1" t="s">
        <v>4285</v>
      </c>
      <c r="C2473" s="1" t="s">
        <v>1666</v>
      </c>
      <c r="D2473" s="1">
        <v>1</v>
      </c>
      <c r="E2473" s="1">
        <v>399</v>
      </c>
      <c r="F2473" s="1">
        <v>0</v>
      </c>
      <c r="G2473" s="1">
        <f t="shared" si="114"/>
        <v>399</v>
      </c>
      <c r="H2473" s="1">
        <v>307</v>
      </c>
      <c r="I2473" s="1">
        <f t="shared" si="115"/>
        <v>92</v>
      </c>
      <c r="J2473" t="str">
        <f>IF(AND(COUNTIF(Products!A:A,C2473)=1,E2473=VLOOKUP(C2473,Products!A:G,6,FALSE),H2473=VLOOKUP(C2473,Products!A:G,7,FALSE)),"OK","ERROR")</f>
        <v>OK</v>
      </c>
      <c r="K2473" t="str">
        <f t="shared" si="116"/>
        <v>OK</v>
      </c>
    </row>
    <row r="2474" spans="1:11">
      <c r="A2474" s="1" t="s">
        <v>6786</v>
      </c>
      <c r="B2474" s="1" t="s">
        <v>4286</v>
      </c>
      <c r="C2474" s="1" t="s">
        <v>1774</v>
      </c>
      <c r="D2474" s="1">
        <v>4</v>
      </c>
      <c r="E2474" s="1">
        <v>499</v>
      </c>
      <c r="F2474" s="1">
        <v>0</v>
      </c>
      <c r="G2474" s="1">
        <f t="shared" si="114"/>
        <v>1996</v>
      </c>
      <c r="H2474" s="1">
        <v>280</v>
      </c>
      <c r="I2474" s="1">
        <f t="shared" si="115"/>
        <v>876</v>
      </c>
      <c r="J2474" t="str">
        <f>IF(AND(COUNTIF(Products!A:A,C2474)=1,E2474=VLOOKUP(C2474,Products!A:G,6,FALSE),H2474=VLOOKUP(C2474,Products!A:G,7,FALSE)),"OK","ERROR")</f>
        <v>OK</v>
      </c>
      <c r="K2474" t="str">
        <f t="shared" si="116"/>
        <v>OK</v>
      </c>
    </row>
    <row r="2475" spans="1:11">
      <c r="A2475" s="1" t="s">
        <v>6787</v>
      </c>
      <c r="B2475" s="1" t="s">
        <v>4287</v>
      </c>
      <c r="C2475" s="1" t="s">
        <v>1673</v>
      </c>
      <c r="D2475" s="1">
        <v>1</v>
      </c>
      <c r="E2475" s="1">
        <v>399</v>
      </c>
      <c r="F2475" s="1">
        <v>59.85</v>
      </c>
      <c r="G2475" s="1">
        <f t="shared" si="114"/>
        <v>339.15</v>
      </c>
      <c r="H2475" s="1">
        <v>221</v>
      </c>
      <c r="I2475" s="1">
        <f t="shared" si="115"/>
        <v>118.14999999999998</v>
      </c>
      <c r="J2475" t="str">
        <f>IF(AND(COUNTIF(Products!A:A,C2475)=1,E2475=VLOOKUP(C2475,Products!A:G,6,FALSE),H2475=VLOOKUP(C2475,Products!A:G,7,FALSE)),"OK","ERROR")</f>
        <v>OK</v>
      </c>
      <c r="K2475" t="str">
        <f t="shared" si="116"/>
        <v>OK</v>
      </c>
    </row>
    <row r="2476" spans="1:11">
      <c r="A2476" s="1" t="s">
        <v>6788</v>
      </c>
      <c r="B2476" s="1" t="s">
        <v>4288</v>
      </c>
      <c r="C2476" s="1" t="s">
        <v>1790</v>
      </c>
      <c r="D2476" s="1">
        <v>1</v>
      </c>
      <c r="E2476" s="1">
        <v>999</v>
      </c>
      <c r="F2476" s="1">
        <v>0</v>
      </c>
      <c r="G2476" s="1">
        <f t="shared" si="114"/>
        <v>999</v>
      </c>
      <c r="H2476" s="1">
        <v>629</v>
      </c>
      <c r="I2476" s="1">
        <f t="shared" si="115"/>
        <v>370</v>
      </c>
      <c r="J2476" t="str">
        <f>IF(AND(COUNTIF(Products!A:A,C2476)=1,E2476=VLOOKUP(C2476,Products!A:G,6,FALSE),H2476=VLOOKUP(C2476,Products!A:G,7,FALSE)),"OK","ERROR")</f>
        <v>OK</v>
      </c>
      <c r="K2476" t="str">
        <f t="shared" si="116"/>
        <v>OK</v>
      </c>
    </row>
    <row r="2477" spans="1:11">
      <c r="A2477" s="1" t="s">
        <v>6789</v>
      </c>
      <c r="B2477" s="1" t="s">
        <v>4289</v>
      </c>
      <c r="C2477" s="1" t="s">
        <v>1695</v>
      </c>
      <c r="D2477" s="1">
        <v>1</v>
      </c>
      <c r="E2477" s="1">
        <v>1999</v>
      </c>
      <c r="F2477" s="1">
        <v>0</v>
      </c>
      <c r="G2477" s="1">
        <f t="shared" si="114"/>
        <v>1999</v>
      </c>
      <c r="H2477" s="1">
        <v>1597</v>
      </c>
      <c r="I2477" s="1">
        <f t="shared" si="115"/>
        <v>402</v>
      </c>
      <c r="J2477" t="str">
        <f>IF(AND(COUNTIF(Products!A:A,C2477)=1,E2477=VLOOKUP(C2477,Products!A:G,6,FALSE),H2477=VLOOKUP(C2477,Products!A:G,7,FALSE)),"OK","ERROR")</f>
        <v>OK</v>
      </c>
      <c r="K2477" t="str">
        <f t="shared" si="116"/>
        <v>OK</v>
      </c>
    </row>
    <row r="2478" spans="1:11">
      <c r="A2478" s="1" t="s">
        <v>6790</v>
      </c>
      <c r="B2478" s="1" t="s">
        <v>4290</v>
      </c>
      <c r="C2478" s="1" t="s">
        <v>1690</v>
      </c>
      <c r="D2478" s="1">
        <v>2</v>
      </c>
      <c r="E2478" s="1">
        <v>6999</v>
      </c>
      <c r="F2478" s="1">
        <v>699.9</v>
      </c>
      <c r="G2478" s="1">
        <f t="shared" si="114"/>
        <v>13298.1</v>
      </c>
      <c r="H2478" s="1">
        <v>4046</v>
      </c>
      <c r="I2478" s="1">
        <f t="shared" si="115"/>
        <v>5206.1000000000004</v>
      </c>
      <c r="J2478" t="str">
        <f>IF(AND(COUNTIF(Products!A:A,C2478)=1,E2478=VLOOKUP(C2478,Products!A:G,6,FALSE),H2478=VLOOKUP(C2478,Products!A:G,7,FALSE)),"OK","ERROR")</f>
        <v>OK</v>
      </c>
      <c r="K2478" t="str">
        <f t="shared" si="116"/>
        <v>OK</v>
      </c>
    </row>
    <row r="2479" spans="1:11">
      <c r="A2479" s="1" t="s">
        <v>6791</v>
      </c>
      <c r="B2479" s="1" t="s">
        <v>4291</v>
      </c>
      <c r="C2479" s="1" t="s">
        <v>1785</v>
      </c>
      <c r="D2479" s="1">
        <v>3</v>
      </c>
      <c r="E2479" s="1">
        <v>2999</v>
      </c>
      <c r="F2479" s="1">
        <v>2249.25</v>
      </c>
      <c r="G2479" s="1">
        <f t="shared" si="114"/>
        <v>6747.75</v>
      </c>
      <c r="H2479" s="1">
        <v>2453</v>
      </c>
      <c r="I2479" s="1">
        <f t="shared" si="115"/>
        <v>-611.25</v>
      </c>
      <c r="J2479" t="str">
        <f>IF(AND(COUNTIF(Products!A:A,C2479)=1,E2479=VLOOKUP(C2479,Products!A:G,6,FALSE),H2479=VLOOKUP(C2479,Products!A:G,7,FALSE)),"OK","ERROR")</f>
        <v>OK</v>
      </c>
      <c r="K2479" t="str">
        <f t="shared" si="116"/>
        <v>OK</v>
      </c>
    </row>
    <row r="2480" spans="1:11">
      <c r="A2480" s="1" t="s">
        <v>6792</v>
      </c>
      <c r="B2480" s="1" t="s">
        <v>4292</v>
      </c>
      <c r="C2480" s="1" t="s">
        <v>1795</v>
      </c>
      <c r="D2480" s="1">
        <v>4</v>
      </c>
      <c r="E2480" s="1">
        <v>499</v>
      </c>
      <c r="F2480" s="1">
        <v>199.6</v>
      </c>
      <c r="G2480" s="1">
        <f t="shared" si="114"/>
        <v>1796.4</v>
      </c>
      <c r="H2480" s="1">
        <v>324</v>
      </c>
      <c r="I2480" s="1">
        <f t="shared" si="115"/>
        <v>500.40000000000009</v>
      </c>
      <c r="J2480" t="str">
        <f>IF(AND(COUNTIF(Products!A:A,C2480)=1,E2480=VLOOKUP(C2480,Products!A:G,6,FALSE),H2480=VLOOKUP(C2480,Products!A:G,7,FALSE)),"OK","ERROR")</f>
        <v>OK</v>
      </c>
      <c r="K2480" t="str">
        <f t="shared" si="116"/>
        <v>OK</v>
      </c>
    </row>
    <row r="2481" spans="1:11">
      <c r="A2481" s="1" t="s">
        <v>6793</v>
      </c>
      <c r="B2481" s="1" t="s">
        <v>4293</v>
      </c>
      <c r="C2481" s="1" t="s">
        <v>1702</v>
      </c>
      <c r="D2481" s="1">
        <v>1</v>
      </c>
      <c r="E2481" s="1">
        <v>4999</v>
      </c>
      <c r="F2481" s="1">
        <v>0</v>
      </c>
      <c r="G2481" s="1">
        <f t="shared" si="114"/>
        <v>4999</v>
      </c>
      <c r="H2481" s="1">
        <v>3572</v>
      </c>
      <c r="I2481" s="1">
        <f t="shared" si="115"/>
        <v>1427</v>
      </c>
      <c r="J2481" t="str">
        <f>IF(AND(COUNTIF(Products!A:A,C2481)=1,E2481=VLOOKUP(C2481,Products!A:G,6,FALSE),H2481=VLOOKUP(C2481,Products!A:G,7,FALSE)),"OK","ERROR")</f>
        <v>OK</v>
      </c>
      <c r="K2481" t="str">
        <f t="shared" si="116"/>
        <v>OK</v>
      </c>
    </row>
    <row r="2482" spans="1:11">
      <c r="A2482" s="1" t="s">
        <v>6794</v>
      </c>
      <c r="B2482" s="1" t="s">
        <v>4294</v>
      </c>
      <c r="C2482" s="1" t="s">
        <v>1735</v>
      </c>
      <c r="D2482" s="1">
        <v>2</v>
      </c>
      <c r="E2482" s="1">
        <v>3999</v>
      </c>
      <c r="F2482" s="1">
        <v>0</v>
      </c>
      <c r="G2482" s="1">
        <f t="shared" si="114"/>
        <v>7998</v>
      </c>
      <c r="H2482" s="1">
        <v>2895</v>
      </c>
      <c r="I2482" s="1">
        <f t="shared" si="115"/>
        <v>2208</v>
      </c>
      <c r="J2482" t="str">
        <f>IF(AND(COUNTIF(Products!A:A,C2482)=1,E2482=VLOOKUP(C2482,Products!A:G,6,FALSE),H2482=VLOOKUP(C2482,Products!A:G,7,FALSE)),"OK","ERROR")</f>
        <v>OK</v>
      </c>
      <c r="K2482" t="str">
        <f t="shared" si="116"/>
        <v>OK</v>
      </c>
    </row>
    <row r="2483" spans="1:11">
      <c r="A2483" s="1" t="s">
        <v>6795</v>
      </c>
      <c r="B2483" s="1" t="s">
        <v>4295</v>
      </c>
      <c r="C2483" s="1" t="s">
        <v>1761</v>
      </c>
      <c r="D2483" s="1">
        <v>3</v>
      </c>
      <c r="E2483" s="1">
        <v>499</v>
      </c>
      <c r="F2483" s="1">
        <v>0</v>
      </c>
      <c r="G2483" s="1">
        <f t="shared" si="114"/>
        <v>1497</v>
      </c>
      <c r="H2483" s="1">
        <v>394</v>
      </c>
      <c r="I2483" s="1">
        <f t="shared" si="115"/>
        <v>315</v>
      </c>
      <c r="J2483" t="str">
        <f>IF(AND(COUNTIF(Products!A:A,C2483)=1,E2483=VLOOKUP(C2483,Products!A:G,6,FALSE),H2483=VLOOKUP(C2483,Products!A:G,7,FALSE)),"OK","ERROR")</f>
        <v>OK</v>
      </c>
      <c r="K2483" t="str">
        <f t="shared" si="116"/>
        <v>OK</v>
      </c>
    </row>
    <row r="2484" spans="1:11">
      <c r="A2484" s="1" t="s">
        <v>6796</v>
      </c>
      <c r="B2484" s="1" t="s">
        <v>4296</v>
      </c>
      <c r="C2484" s="1" t="s">
        <v>1789</v>
      </c>
      <c r="D2484" s="1">
        <v>2</v>
      </c>
      <c r="E2484" s="1">
        <v>999</v>
      </c>
      <c r="F2484" s="1">
        <v>0</v>
      </c>
      <c r="G2484" s="1">
        <f t="shared" si="114"/>
        <v>1998</v>
      </c>
      <c r="H2484" s="1">
        <v>727</v>
      </c>
      <c r="I2484" s="1">
        <f t="shared" si="115"/>
        <v>544</v>
      </c>
      <c r="J2484" t="str">
        <f>IF(AND(COUNTIF(Products!A:A,C2484)=1,E2484=VLOOKUP(C2484,Products!A:G,6,FALSE),H2484=VLOOKUP(C2484,Products!A:G,7,FALSE)),"OK","ERROR")</f>
        <v>OK</v>
      </c>
      <c r="K2484" t="str">
        <f t="shared" si="116"/>
        <v>OK</v>
      </c>
    </row>
    <row r="2485" spans="1:11">
      <c r="A2485" s="1" t="s">
        <v>6797</v>
      </c>
      <c r="B2485" s="1" t="s">
        <v>4297</v>
      </c>
      <c r="C2485" s="1" t="s">
        <v>1728</v>
      </c>
      <c r="D2485" s="1">
        <v>1</v>
      </c>
      <c r="E2485" s="1">
        <v>4999</v>
      </c>
      <c r="F2485" s="1">
        <v>999.8</v>
      </c>
      <c r="G2485" s="1">
        <f t="shared" si="114"/>
        <v>3999.2</v>
      </c>
      <c r="H2485" s="1">
        <v>3040</v>
      </c>
      <c r="I2485" s="1">
        <f t="shared" si="115"/>
        <v>959.19999999999982</v>
      </c>
      <c r="J2485" t="str">
        <f>IF(AND(COUNTIF(Products!A:A,C2485)=1,E2485=VLOOKUP(C2485,Products!A:G,6,FALSE),H2485=VLOOKUP(C2485,Products!A:G,7,FALSE)),"OK","ERROR")</f>
        <v>OK</v>
      </c>
      <c r="K2485" t="str">
        <f t="shared" si="116"/>
        <v>OK</v>
      </c>
    </row>
    <row r="2486" spans="1:11">
      <c r="A2486" s="1" t="s">
        <v>6798</v>
      </c>
      <c r="B2486" s="1" t="s">
        <v>4298</v>
      </c>
      <c r="C2486" s="1" t="s">
        <v>1772</v>
      </c>
      <c r="D2486" s="1">
        <v>1</v>
      </c>
      <c r="E2486" s="1">
        <v>1999</v>
      </c>
      <c r="F2486" s="1">
        <v>99.95</v>
      </c>
      <c r="G2486" s="1">
        <f t="shared" si="114"/>
        <v>1899.05</v>
      </c>
      <c r="H2486" s="1">
        <v>1506</v>
      </c>
      <c r="I2486" s="1">
        <f t="shared" si="115"/>
        <v>393.04999999999995</v>
      </c>
      <c r="J2486" t="str">
        <f>IF(AND(COUNTIF(Products!A:A,C2486)=1,E2486=VLOOKUP(C2486,Products!A:G,6,FALSE),H2486=VLOOKUP(C2486,Products!A:G,7,FALSE)),"OK","ERROR")</f>
        <v>OK</v>
      </c>
      <c r="K2486" t="str">
        <f t="shared" si="116"/>
        <v>OK</v>
      </c>
    </row>
    <row r="2487" spans="1:11">
      <c r="A2487" s="1" t="s">
        <v>6799</v>
      </c>
      <c r="B2487" s="1" t="s">
        <v>4299</v>
      </c>
      <c r="C2487" s="1" t="s">
        <v>1756</v>
      </c>
      <c r="D2487" s="1">
        <v>1</v>
      </c>
      <c r="E2487" s="1">
        <v>299</v>
      </c>
      <c r="F2487" s="1">
        <v>29.9</v>
      </c>
      <c r="G2487" s="1">
        <f t="shared" si="114"/>
        <v>269.10000000000002</v>
      </c>
      <c r="H2487" s="1">
        <v>223</v>
      </c>
      <c r="I2487" s="1">
        <f t="shared" si="115"/>
        <v>46.100000000000023</v>
      </c>
      <c r="J2487" t="str">
        <f>IF(AND(COUNTIF(Products!A:A,C2487)=1,E2487=VLOOKUP(C2487,Products!A:G,6,FALSE),H2487=VLOOKUP(C2487,Products!A:G,7,FALSE)),"OK","ERROR")</f>
        <v>OK</v>
      </c>
      <c r="K2487" t="str">
        <f t="shared" si="116"/>
        <v>OK</v>
      </c>
    </row>
    <row r="2488" spans="1:11">
      <c r="A2488" s="1" t="s">
        <v>6800</v>
      </c>
      <c r="B2488" s="1" t="s">
        <v>4300</v>
      </c>
      <c r="C2488" s="1" t="s">
        <v>1711</v>
      </c>
      <c r="D2488" s="1">
        <v>1</v>
      </c>
      <c r="E2488" s="1">
        <v>1599</v>
      </c>
      <c r="F2488" s="1">
        <v>239.85</v>
      </c>
      <c r="G2488" s="1">
        <f t="shared" si="114"/>
        <v>1359.15</v>
      </c>
      <c r="H2488" s="1">
        <v>1180</v>
      </c>
      <c r="I2488" s="1">
        <f t="shared" si="115"/>
        <v>179.15000000000009</v>
      </c>
      <c r="J2488" t="str">
        <f>IF(AND(COUNTIF(Products!A:A,C2488)=1,E2488=VLOOKUP(C2488,Products!A:G,6,FALSE),H2488=VLOOKUP(C2488,Products!A:G,7,FALSE)),"OK","ERROR")</f>
        <v>OK</v>
      </c>
      <c r="K2488" t="str">
        <f t="shared" si="116"/>
        <v>OK</v>
      </c>
    </row>
    <row r="2489" spans="1:11">
      <c r="A2489" s="1" t="s">
        <v>6801</v>
      </c>
      <c r="B2489" s="1" t="s">
        <v>4301</v>
      </c>
      <c r="C2489" s="1" t="s">
        <v>1780</v>
      </c>
      <c r="D2489" s="1">
        <v>2</v>
      </c>
      <c r="E2489" s="1">
        <v>2999</v>
      </c>
      <c r="F2489" s="1">
        <v>299.89999999999998</v>
      </c>
      <c r="G2489" s="1">
        <f t="shared" si="114"/>
        <v>5698.1</v>
      </c>
      <c r="H2489" s="1">
        <v>2394</v>
      </c>
      <c r="I2489" s="1">
        <f t="shared" si="115"/>
        <v>910.10000000000036</v>
      </c>
      <c r="J2489" t="str">
        <f>IF(AND(COUNTIF(Products!A:A,C2489)=1,E2489=VLOOKUP(C2489,Products!A:G,6,FALSE),H2489=VLOOKUP(C2489,Products!A:G,7,FALSE)),"OK","ERROR")</f>
        <v>OK</v>
      </c>
      <c r="K2489" t="str">
        <f t="shared" si="116"/>
        <v>OK</v>
      </c>
    </row>
    <row r="2490" spans="1:11">
      <c r="A2490" s="1" t="s">
        <v>6802</v>
      </c>
      <c r="B2490" s="1" t="s">
        <v>4302</v>
      </c>
      <c r="C2490" s="1" t="s">
        <v>1737</v>
      </c>
      <c r="D2490" s="1">
        <v>4</v>
      </c>
      <c r="E2490" s="1">
        <v>499</v>
      </c>
      <c r="F2490" s="1">
        <v>0</v>
      </c>
      <c r="G2490" s="1">
        <f t="shared" si="114"/>
        <v>1996</v>
      </c>
      <c r="H2490" s="1">
        <v>320</v>
      </c>
      <c r="I2490" s="1">
        <f t="shared" si="115"/>
        <v>716</v>
      </c>
      <c r="J2490" t="str">
        <f>IF(AND(COUNTIF(Products!A:A,C2490)=1,E2490=VLOOKUP(C2490,Products!A:G,6,FALSE),H2490=VLOOKUP(C2490,Products!A:G,7,FALSE)),"OK","ERROR")</f>
        <v>OK</v>
      </c>
      <c r="K2490" t="str">
        <f t="shared" si="116"/>
        <v>OK</v>
      </c>
    </row>
    <row r="2491" spans="1:11">
      <c r="A2491" s="1" t="s">
        <v>6803</v>
      </c>
      <c r="B2491" s="1" t="s">
        <v>4303</v>
      </c>
      <c r="C2491" s="1" t="s">
        <v>1695</v>
      </c>
      <c r="D2491" s="1">
        <v>4</v>
      </c>
      <c r="E2491" s="1">
        <v>1999</v>
      </c>
      <c r="F2491" s="1">
        <v>0</v>
      </c>
      <c r="G2491" s="1">
        <f t="shared" si="114"/>
        <v>7996</v>
      </c>
      <c r="H2491" s="1">
        <v>1597</v>
      </c>
      <c r="I2491" s="1">
        <f t="shared" si="115"/>
        <v>1608</v>
      </c>
      <c r="J2491" t="str">
        <f>IF(AND(COUNTIF(Products!A:A,C2491)=1,E2491=VLOOKUP(C2491,Products!A:G,6,FALSE),H2491=VLOOKUP(C2491,Products!A:G,7,FALSE)),"OK","ERROR")</f>
        <v>OK</v>
      </c>
      <c r="K2491" t="str">
        <f t="shared" si="116"/>
        <v>OK</v>
      </c>
    </row>
    <row r="2492" spans="1:11">
      <c r="A2492" s="1" t="s">
        <v>6804</v>
      </c>
      <c r="B2492" s="1" t="s">
        <v>4304</v>
      </c>
      <c r="C2492" s="1" t="s">
        <v>1782</v>
      </c>
      <c r="D2492" s="1">
        <v>1</v>
      </c>
      <c r="E2492" s="1">
        <v>6999</v>
      </c>
      <c r="F2492" s="1">
        <v>0</v>
      </c>
      <c r="G2492" s="1">
        <f t="shared" si="114"/>
        <v>6999</v>
      </c>
      <c r="H2492" s="1">
        <v>4782</v>
      </c>
      <c r="I2492" s="1">
        <f t="shared" si="115"/>
        <v>2217</v>
      </c>
      <c r="J2492" t="str">
        <f>IF(AND(COUNTIF(Products!A:A,C2492)=1,E2492=VLOOKUP(C2492,Products!A:G,6,FALSE),H2492=VLOOKUP(C2492,Products!A:G,7,FALSE)),"OK","ERROR")</f>
        <v>OK</v>
      </c>
      <c r="K2492" t="str">
        <f t="shared" si="116"/>
        <v>OK</v>
      </c>
    </row>
    <row r="2493" spans="1:11">
      <c r="A2493" s="1" t="s">
        <v>6805</v>
      </c>
      <c r="B2493" s="1" t="s">
        <v>4305</v>
      </c>
      <c r="C2493" s="1" t="s">
        <v>1738</v>
      </c>
      <c r="D2493" s="1">
        <v>1</v>
      </c>
      <c r="E2493" s="1">
        <v>599</v>
      </c>
      <c r="F2493" s="1">
        <v>0</v>
      </c>
      <c r="G2493" s="1">
        <f t="shared" si="114"/>
        <v>599</v>
      </c>
      <c r="H2493" s="1">
        <v>443</v>
      </c>
      <c r="I2493" s="1">
        <f t="shared" si="115"/>
        <v>156</v>
      </c>
      <c r="J2493" t="str">
        <f>IF(AND(COUNTIF(Products!A:A,C2493)=1,E2493=VLOOKUP(C2493,Products!A:G,6,FALSE),H2493=VLOOKUP(C2493,Products!A:G,7,FALSE)),"OK","ERROR")</f>
        <v>OK</v>
      </c>
      <c r="K2493" t="str">
        <f t="shared" si="116"/>
        <v>OK</v>
      </c>
    </row>
    <row r="2494" spans="1:11">
      <c r="A2494" s="1" t="s">
        <v>6806</v>
      </c>
      <c r="B2494" s="1" t="s">
        <v>4306</v>
      </c>
      <c r="C2494" s="1" t="s">
        <v>1792</v>
      </c>
      <c r="D2494" s="1">
        <v>1</v>
      </c>
      <c r="E2494" s="1">
        <v>399</v>
      </c>
      <c r="F2494" s="1">
        <v>39.9</v>
      </c>
      <c r="G2494" s="1">
        <f t="shared" si="114"/>
        <v>359.1</v>
      </c>
      <c r="H2494" s="1">
        <v>244</v>
      </c>
      <c r="I2494" s="1">
        <f t="shared" si="115"/>
        <v>115.10000000000002</v>
      </c>
      <c r="J2494" t="str">
        <f>IF(AND(COUNTIF(Products!A:A,C2494)=1,E2494=VLOOKUP(C2494,Products!A:G,6,FALSE),H2494=VLOOKUP(C2494,Products!A:G,7,FALSE)),"OK","ERROR")</f>
        <v>OK</v>
      </c>
      <c r="K2494" t="str">
        <f t="shared" si="116"/>
        <v>OK</v>
      </c>
    </row>
    <row r="2495" spans="1:11">
      <c r="A2495" s="1" t="s">
        <v>6807</v>
      </c>
      <c r="B2495" s="1" t="s">
        <v>4307</v>
      </c>
      <c r="C2495" s="1" t="s">
        <v>1782</v>
      </c>
      <c r="D2495" s="1">
        <v>1</v>
      </c>
      <c r="E2495" s="1">
        <v>6999</v>
      </c>
      <c r="F2495" s="1">
        <v>1399.8</v>
      </c>
      <c r="G2495" s="1">
        <f t="shared" si="114"/>
        <v>5599.2</v>
      </c>
      <c r="H2495" s="1">
        <v>4782</v>
      </c>
      <c r="I2495" s="1">
        <f t="shared" si="115"/>
        <v>817.19999999999982</v>
      </c>
      <c r="J2495" t="str">
        <f>IF(AND(COUNTIF(Products!A:A,C2495)=1,E2495=VLOOKUP(C2495,Products!A:G,6,FALSE),H2495=VLOOKUP(C2495,Products!A:G,7,FALSE)),"OK","ERROR")</f>
        <v>OK</v>
      </c>
      <c r="K2495" t="str">
        <f t="shared" si="116"/>
        <v>OK</v>
      </c>
    </row>
    <row r="2496" spans="1:11">
      <c r="A2496" s="1" t="s">
        <v>6808</v>
      </c>
      <c r="B2496" s="1" t="s">
        <v>4308</v>
      </c>
      <c r="C2496" s="1" t="s">
        <v>1709</v>
      </c>
      <c r="D2496" s="1">
        <v>1</v>
      </c>
      <c r="E2496" s="1">
        <v>799</v>
      </c>
      <c r="F2496" s="1">
        <v>79.900000000000006</v>
      </c>
      <c r="G2496" s="1">
        <f t="shared" si="114"/>
        <v>719.1</v>
      </c>
      <c r="H2496" s="1">
        <v>566</v>
      </c>
      <c r="I2496" s="1">
        <f t="shared" si="115"/>
        <v>153.10000000000002</v>
      </c>
      <c r="J2496" t="str">
        <f>IF(AND(COUNTIF(Products!A:A,C2496)=1,E2496=VLOOKUP(C2496,Products!A:G,6,FALSE),H2496=VLOOKUP(C2496,Products!A:G,7,FALSE)),"OK","ERROR")</f>
        <v>OK</v>
      </c>
      <c r="K2496" t="str">
        <f t="shared" si="116"/>
        <v>OK</v>
      </c>
    </row>
    <row r="2497" spans="1:11">
      <c r="A2497" s="1" t="s">
        <v>6809</v>
      </c>
      <c r="B2497" s="1" t="s">
        <v>4309</v>
      </c>
      <c r="C2497" s="1" t="s">
        <v>1747</v>
      </c>
      <c r="D2497" s="1">
        <v>3</v>
      </c>
      <c r="E2497" s="1">
        <v>999</v>
      </c>
      <c r="F2497" s="1">
        <v>299.7</v>
      </c>
      <c r="G2497" s="1">
        <f t="shared" si="114"/>
        <v>2697.3</v>
      </c>
      <c r="H2497" s="1">
        <v>744</v>
      </c>
      <c r="I2497" s="1">
        <f t="shared" si="115"/>
        <v>465.30000000000018</v>
      </c>
      <c r="J2497" t="str">
        <f>IF(AND(COUNTIF(Products!A:A,C2497)=1,E2497=VLOOKUP(C2497,Products!A:G,6,FALSE),H2497=VLOOKUP(C2497,Products!A:G,7,FALSE)),"OK","ERROR")</f>
        <v>OK</v>
      </c>
      <c r="K2497" t="str">
        <f t="shared" si="116"/>
        <v>OK</v>
      </c>
    </row>
    <row r="2498" spans="1:11">
      <c r="A2498" s="1" t="s">
        <v>6810</v>
      </c>
      <c r="B2498" s="1" t="s">
        <v>4310</v>
      </c>
      <c r="C2498" s="1" t="s">
        <v>1732</v>
      </c>
      <c r="D2498" s="1">
        <v>1</v>
      </c>
      <c r="E2498" s="1">
        <v>1599</v>
      </c>
      <c r="F2498" s="1">
        <v>79.95</v>
      </c>
      <c r="G2498" s="1">
        <f t="shared" si="114"/>
        <v>1519.05</v>
      </c>
      <c r="H2498" s="1">
        <v>1138</v>
      </c>
      <c r="I2498" s="1">
        <f t="shared" si="115"/>
        <v>381.04999999999995</v>
      </c>
      <c r="J2498" t="str">
        <f>IF(AND(COUNTIF(Products!A:A,C2498)=1,E2498=VLOOKUP(C2498,Products!A:G,6,FALSE),H2498=VLOOKUP(C2498,Products!A:G,7,FALSE)),"OK","ERROR")</f>
        <v>OK</v>
      </c>
      <c r="K2498" t="str">
        <f t="shared" si="116"/>
        <v>OK</v>
      </c>
    </row>
    <row r="2499" spans="1:11">
      <c r="A2499" s="1" t="s">
        <v>6811</v>
      </c>
      <c r="B2499" s="1" t="s">
        <v>4311</v>
      </c>
      <c r="C2499" s="1" t="s">
        <v>1731</v>
      </c>
      <c r="D2499" s="1">
        <v>2</v>
      </c>
      <c r="E2499" s="1">
        <v>1999</v>
      </c>
      <c r="F2499" s="1">
        <v>0</v>
      </c>
      <c r="G2499" s="1">
        <f t="shared" ref="G2499:G2501" si="117">IFERROR(D2499*E2499-F2499,0)</f>
        <v>3998</v>
      </c>
      <c r="H2499" s="1">
        <v>1547</v>
      </c>
      <c r="I2499" s="1">
        <f t="shared" ref="I2499:I2501" si="118">G2499-(D2499*H2499)</f>
        <v>904</v>
      </c>
      <c r="J2499" t="str">
        <f>IF(AND(COUNTIF(Products!A:A,C2499)=1,E2499=VLOOKUP(C2499,Products!A:G,6,FALSE),H2499=VLOOKUP(C2499,Products!A:G,7,FALSE)),"OK","ERROR")</f>
        <v>OK</v>
      </c>
      <c r="K2499" t="str">
        <f t="shared" ref="K2499:K2501" si="119">IF(I2499=G2499-(D2499*H2499),"OK","ERROR")</f>
        <v>OK</v>
      </c>
    </row>
    <row r="2500" spans="1:11">
      <c r="A2500" s="1" t="s">
        <v>6812</v>
      </c>
      <c r="B2500" s="1" t="s">
        <v>4312</v>
      </c>
      <c r="C2500" s="1" t="s">
        <v>1688</v>
      </c>
      <c r="D2500" s="1">
        <v>2</v>
      </c>
      <c r="E2500" s="1">
        <v>999</v>
      </c>
      <c r="F2500" s="1">
        <v>199.8</v>
      </c>
      <c r="G2500" s="1">
        <f t="shared" si="117"/>
        <v>1798.2</v>
      </c>
      <c r="H2500" s="1">
        <v>813</v>
      </c>
      <c r="I2500" s="1">
        <f t="shared" si="118"/>
        <v>172.20000000000005</v>
      </c>
      <c r="J2500" t="str">
        <f>IF(AND(COUNTIF(Products!A:A,C2500)=1,E2500=VLOOKUP(C2500,Products!A:G,6,FALSE),H2500=VLOOKUP(C2500,Products!A:G,7,FALSE)),"OK","ERROR")</f>
        <v>OK</v>
      </c>
      <c r="K2500" t="str">
        <f t="shared" si="119"/>
        <v>OK</v>
      </c>
    </row>
    <row r="2501" spans="1:11">
      <c r="A2501" s="1" t="s">
        <v>6813</v>
      </c>
      <c r="B2501" s="1" t="s">
        <v>4313</v>
      </c>
      <c r="C2501" s="1" t="s">
        <v>1762</v>
      </c>
      <c r="D2501" s="1">
        <v>1</v>
      </c>
      <c r="E2501" s="1">
        <v>999</v>
      </c>
      <c r="F2501" s="1">
        <v>0</v>
      </c>
      <c r="G2501" s="1">
        <f t="shared" si="117"/>
        <v>999</v>
      </c>
      <c r="H2501" s="1">
        <v>818</v>
      </c>
      <c r="I2501" s="1">
        <f t="shared" si="118"/>
        <v>181</v>
      </c>
      <c r="J2501" t="str">
        <f>IF(AND(COUNTIF(Products!A:A,C2501)=1,E2501=VLOOKUP(C2501,Products!A:G,6,FALSE),H2501=VLOOKUP(C2501,Products!A:G,7,FALSE)),"OK","ERROR")</f>
        <v>OK</v>
      </c>
      <c r="K2501" t="str">
        <f t="shared" si="119"/>
        <v>OK</v>
      </c>
    </row>
  </sheetData>
  <autoFilter ref="A1:I2501" xr:uid="{5D83C204-746F-4F40-9EA5-42A37E652D57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7979-8FCF-4328-9F4C-80D0B82DD68F}">
  <dimension ref="A1:F2501"/>
  <sheetViews>
    <sheetView workbookViewId="0">
      <selection activeCell="G1" sqref="G1"/>
    </sheetView>
  </sheetViews>
  <sheetFormatPr defaultRowHeight="15"/>
  <cols>
    <col min="1" max="1" width="11.7109375" bestFit="1" customWidth="1"/>
    <col min="2" max="2" width="11.5703125" bestFit="1" customWidth="1"/>
    <col min="3" max="3" width="14.140625" bestFit="1" customWidth="1"/>
    <col min="4" max="4" width="17" bestFit="1" customWidth="1"/>
    <col min="5" max="5" width="10.140625" bestFit="1" customWidth="1"/>
    <col min="6" max="6" width="15.42578125" bestFit="1" customWidth="1"/>
  </cols>
  <sheetData>
    <row r="1" spans="1:6">
      <c r="A1" t="s">
        <v>28</v>
      </c>
      <c r="B1" t="s">
        <v>0</v>
      </c>
      <c r="C1" t="s">
        <v>29</v>
      </c>
      <c r="D1" t="s">
        <v>7</v>
      </c>
      <c r="E1" t="s">
        <v>30</v>
      </c>
      <c r="F1" t="s">
        <v>31</v>
      </c>
    </row>
    <row r="2" spans="1:6">
      <c r="A2" s="1" t="s">
        <v>6814</v>
      </c>
      <c r="B2" s="1" t="s">
        <v>1800</v>
      </c>
      <c r="C2" s="1">
        <v>45711</v>
      </c>
      <c r="D2" s="1" t="s">
        <v>1801</v>
      </c>
      <c r="E2" s="1">
        <v>897</v>
      </c>
      <c r="F2" s="1" t="s">
        <v>6815</v>
      </c>
    </row>
    <row r="3" spans="1:6">
      <c r="A3" s="1" t="s">
        <v>6816</v>
      </c>
      <c r="B3" s="1" t="s">
        <v>1804</v>
      </c>
      <c r="C3" s="1">
        <v>45465</v>
      </c>
      <c r="D3" s="1" t="s">
        <v>1805</v>
      </c>
      <c r="E3" s="1">
        <v>3396.6</v>
      </c>
      <c r="F3" s="1" t="s">
        <v>6815</v>
      </c>
    </row>
    <row r="4" spans="1:6">
      <c r="A4" s="1" t="s">
        <v>6817</v>
      </c>
      <c r="B4" s="1" t="s">
        <v>1806</v>
      </c>
      <c r="C4" s="1">
        <v>45863</v>
      </c>
      <c r="D4" s="1" t="s">
        <v>1805</v>
      </c>
      <c r="E4" s="1">
        <v>949.05</v>
      </c>
      <c r="F4" s="1" t="s">
        <v>6815</v>
      </c>
    </row>
    <row r="5" spans="1:6">
      <c r="A5" s="1" t="s">
        <v>6818</v>
      </c>
      <c r="B5" s="1" t="s">
        <v>1808</v>
      </c>
      <c r="C5" s="1">
        <v>45388</v>
      </c>
      <c r="D5" s="1" t="s">
        <v>1805</v>
      </c>
      <c r="E5" s="1">
        <v>2849.05</v>
      </c>
      <c r="F5" s="1" t="s">
        <v>6815</v>
      </c>
    </row>
    <row r="6" spans="1:6">
      <c r="A6" s="1" t="s">
        <v>6819</v>
      </c>
      <c r="B6" s="1" t="s">
        <v>1811</v>
      </c>
      <c r="C6" s="1">
        <v>45376</v>
      </c>
      <c r="D6" s="1" t="s">
        <v>1812</v>
      </c>
      <c r="E6" s="1">
        <v>1698.3</v>
      </c>
      <c r="F6" s="1" t="s">
        <v>6815</v>
      </c>
    </row>
    <row r="7" spans="1:6">
      <c r="A7" s="1" t="s">
        <v>6820</v>
      </c>
      <c r="B7" s="1" t="s">
        <v>1814</v>
      </c>
      <c r="C7" s="1">
        <v>45412</v>
      </c>
      <c r="D7" s="1" t="s">
        <v>1801</v>
      </c>
      <c r="E7" s="1">
        <v>399</v>
      </c>
      <c r="F7" s="1" t="s">
        <v>6821</v>
      </c>
    </row>
    <row r="8" spans="1:6">
      <c r="A8" s="1" t="s">
        <v>6822</v>
      </c>
      <c r="B8" s="1" t="s">
        <v>1816</v>
      </c>
      <c r="C8" s="1">
        <v>45443</v>
      </c>
      <c r="D8" s="1" t="s">
        <v>1805</v>
      </c>
      <c r="E8" s="1">
        <v>7199.2</v>
      </c>
      <c r="F8" s="1" t="s">
        <v>6815</v>
      </c>
    </row>
    <row r="9" spans="1:6">
      <c r="A9" s="1" t="s">
        <v>6823</v>
      </c>
      <c r="B9" s="1" t="s">
        <v>1818</v>
      </c>
      <c r="C9" s="1">
        <v>45603</v>
      </c>
      <c r="D9" s="1" t="s">
        <v>1801</v>
      </c>
      <c r="E9" s="1">
        <v>2499</v>
      </c>
      <c r="F9" s="1" t="s">
        <v>6821</v>
      </c>
    </row>
    <row r="10" spans="1:6">
      <c r="A10" s="1" t="s">
        <v>6824</v>
      </c>
      <c r="B10" s="1" t="s">
        <v>1820</v>
      </c>
      <c r="C10" s="1">
        <v>45765</v>
      </c>
      <c r="D10" s="1" t="s">
        <v>1821</v>
      </c>
      <c r="E10" s="1">
        <v>2999.25</v>
      </c>
      <c r="F10" s="1" t="s">
        <v>6815</v>
      </c>
    </row>
    <row r="11" spans="1:6">
      <c r="A11" s="1" t="s">
        <v>6825</v>
      </c>
      <c r="B11" s="1" t="s">
        <v>1822</v>
      </c>
      <c r="C11" s="1">
        <v>45871</v>
      </c>
      <c r="D11" s="1" t="s">
        <v>1823</v>
      </c>
      <c r="E11" s="1">
        <v>1596</v>
      </c>
      <c r="F11" s="1" t="s">
        <v>6815</v>
      </c>
    </row>
    <row r="12" spans="1:6">
      <c r="A12" s="1" t="s">
        <v>6826</v>
      </c>
      <c r="B12" s="1" t="s">
        <v>1824</v>
      </c>
      <c r="C12" s="1">
        <v>45519</v>
      </c>
      <c r="D12" s="1" t="s">
        <v>1812</v>
      </c>
      <c r="E12" s="1">
        <v>23796.6</v>
      </c>
      <c r="F12" s="1" t="s">
        <v>6815</v>
      </c>
    </row>
    <row r="13" spans="1:6">
      <c r="A13" s="1" t="s">
        <v>6827</v>
      </c>
      <c r="B13" s="1" t="s">
        <v>1825</v>
      </c>
      <c r="C13" s="1">
        <v>45401</v>
      </c>
      <c r="D13" s="1" t="s">
        <v>1805</v>
      </c>
      <c r="E13" s="1">
        <v>949.05</v>
      </c>
      <c r="F13" s="1" t="s">
        <v>6815</v>
      </c>
    </row>
    <row r="14" spans="1:6">
      <c r="A14" s="1" t="s">
        <v>6828</v>
      </c>
      <c r="B14" s="1" t="s">
        <v>1826</v>
      </c>
      <c r="C14" s="1">
        <v>45904</v>
      </c>
      <c r="D14" s="1" t="s">
        <v>1801</v>
      </c>
      <c r="E14" s="1">
        <v>17098.099999999999</v>
      </c>
      <c r="F14" s="1" t="s">
        <v>6815</v>
      </c>
    </row>
    <row r="15" spans="1:6">
      <c r="A15" s="1" t="s">
        <v>6829</v>
      </c>
      <c r="B15" s="1" t="s">
        <v>1827</v>
      </c>
      <c r="C15" s="1">
        <v>45793</v>
      </c>
      <c r="D15" s="1" t="s">
        <v>1805</v>
      </c>
      <c r="E15" s="1">
        <v>5098.3</v>
      </c>
      <c r="F15" s="1" t="s">
        <v>6815</v>
      </c>
    </row>
    <row r="16" spans="1:6">
      <c r="A16" s="1" t="s">
        <v>6830</v>
      </c>
      <c r="B16" s="1" t="s">
        <v>1828</v>
      </c>
      <c r="C16" s="1">
        <v>45349</v>
      </c>
      <c r="D16" s="1" t="s">
        <v>1801</v>
      </c>
      <c r="E16" s="1">
        <v>1439.1</v>
      </c>
      <c r="F16" s="1" t="s">
        <v>6815</v>
      </c>
    </row>
    <row r="17" spans="1:6">
      <c r="A17" s="1" t="s">
        <v>6831</v>
      </c>
      <c r="B17" s="1" t="s">
        <v>1829</v>
      </c>
      <c r="C17" s="1">
        <v>45549</v>
      </c>
      <c r="D17" s="1" t="s">
        <v>1805</v>
      </c>
      <c r="E17" s="1">
        <v>1798.2</v>
      </c>
      <c r="F17" s="1" t="s">
        <v>6815</v>
      </c>
    </row>
    <row r="18" spans="1:6">
      <c r="A18" s="1" t="s">
        <v>6832</v>
      </c>
      <c r="B18" s="1" t="s">
        <v>1830</v>
      </c>
      <c r="C18" s="1">
        <v>45306</v>
      </c>
      <c r="D18" s="1" t="s">
        <v>1805</v>
      </c>
      <c r="E18" s="1">
        <v>6396</v>
      </c>
      <c r="F18" s="1" t="s">
        <v>6833</v>
      </c>
    </row>
    <row r="19" spans="1:6">
      <c r="A19" s="1" t="s">
        <v>6834</v>
      </c>
      <c r="B19" s="1" t="s">
        <v>1831</v>
      </c>
      <c r="C19" s="1">
        <v>45412</v>
      </c>
      <c r="D19" s="1" t="s">
        <v>1805</v>
      </c>
      <c r="E19" s="1">
        <v>2499</v>
      </c>
      <c r="F19" s="1" t="s">
        <v>6815</v>
      </c>
    </row>
    <row r="20" spans="1:6">
      <c r="A20" s="1" t="s">
        <v>6835</v>
      </c>
      <c r="B20" s="1" t="s">
        <v>1832</v>
      </c>
      <c r="C20" s="1">
        <v>45651</v>
      </c>
      <c r="D20" s="1" t="s">
        <v>1821</v>
      </c>
      <c r="E20" s="1">
        <v>4557.1499999999996</v>
      </c>
      <c r="F20" s="1" t="s">
        <v>6815</v>
      </c>
    </row>
    <row r="21" spans="1:6">
      <c r="A21" s="1" t="s">
        <v>6836</v>
      </c>
      <c r="B21" s="1" t="s">
        <v>1833</v>
      </c>
      <c r="C21" s="1">
        <v>45641</v>
      </c>
      <c r="D21" s="1" t="s">
        <v>1805</v>
      </c>
      <c r="E21" s="1">
        <v>3999</v>
      </c>
      <c r="F21" s="1" t="s">
        <v>6815</v>
      </c>
    </row>
    <row r="22" spans="1:6">
      <c r="A22" s="1" t="s">
        <v>6837</v>
      </c>
      <c r="B22" s="1" t="s">
        <v>1834</v>
      </c>
      <c r="C22" s="1">
        <v>45631</v>
      </c>
      <c r="D22" s="1" t="s">
        <v>1805</v>
      </c>
      <c r="E22" s="1">
        <v>1896.2</v>
      </c>
      <c r="F22" s="1" t="s">
        <v>6815</v>
      </c>
    </row>
    <row r="23" spans="1:6">
      <c r="A23" s="1" t="s">
        <v>6838</v>
      </c>
      <c r="B23" s="1" t="s">
        <v>1835</v>
      </c>
      <c r="C23" s="1">
        <v>45388</v>
      </c>
      <c r="D23" s="1" t="s">
        <v>1801</v>
      </c>
      <c r="E23" s="1">
        <v>7647.45</v>
      </c>
      <c r="F23" s="1" t="s">
        <v>6815</v>
      </c>
    </row>
    <row r="24" spans="1:6">
      <c r="A24" s="1" t="s">
        <v>6839</v>
      </c>
      <c r="B24" s="1" t="s">
        <v>1836</v>
      </c>
      <c r="C24" s="1">
        <v>45622</v>
      </c>
      <c r="D24" s="1" t="s">
        <v>1805</v>
      </c>
      <c r="E24" s="1">
        <v>599</v>
      </c>
      <c r="F24" s="1" t="s">
        <v>6815</v>
      </c>
    </row>
    <row r="25" spans="1:6">
      <c r="A25" s="1" t="s">
        <v>6840</v>
      </c>
      <c r="B25" s="1" t="s">
        <v>1837</v>
      </c>
      <c r="C25" s="1">
        <v>45712</v>
      </c>
      <c r="D25" s="1" t="s">
        <v>1801</v>
      </c>
      <c r="E25" s="1">
        <v>379.05</v>
      </c>
      <c r="F25" s="1" t="s">
        <v>6815</v>
      </c>
    </row>
    <row r="26" spans="1:6">
      <c r="A26" s="1" t="s">
        <v>6841</v>
      </c>
      <c r="B26" s="1" t="s">
        <v>1838</v>
      </c>
      <c r="C26" s="1">
        <v>45781</v>
      </c>
      <c r="D26" s="1" t="s">
        <v>1801</v>
      </c>
      <c r="E26" s="1">
        <v>449.1</v>
      </c>
      <c r="F26" s="1" t="s">
        <v>6815</v>
      </c>
    </row>
    <row r="27" spans="1:6">
      <c r="A27" s="1" t="s">
        <v>6842</v>
      </c>
      <c r="B27" s="1" t="s">
        <v>1839</v>
      </c>
      <c r="C27" s="1">
        <v>45579</v>
      </c>
      <c r="D27" s="1" t="s">
        <v>1805</v>
      </c>
      <c r="E27" s="1">
        <v>359.1</v>
      </c>
      <c r="F27" s="1" t="s">
        <v>6815</v>
      </c>
    </row>
    <row r="28" spans="1:6">
      <c r="A28" s="1" t="s">
        <v>6843</v>
      </c>
      <c r="B28" s="1" t="s">
        <v>1840</v>
      </c>
      <c r="C28" s="1">
        <v>45364</v>
      </c>
      <c r="D28" s="1" t="s">
        <v>1801</v>
      </c>
      <c r="E28" s="1">
        <v>1519.05</v>
      </c>
      <c r="F28" s="1" t="s">
        <v>6821</v>
      </c>
    </row>
    <row r="29" spans="1:6">
      <c r="A29" s="1" t="s">
        <v>6844</v>
      </c>
      <c r="B29" s="1" t="s">
        <v>1841</v>
      </c>
      <c r="C29" s="1">
        <v>45769</v>
      </c>
      <c r="D29" s="1" t="s">
        <v>1823</v>
      </c>
      <c r="E29" s="1">
        <v>3199.2</v>
      </c>
      <c r="F29" s="1" t="s">
        <v>6815</v>
      </c>
    </row>
    <row r="30" spans="1:6">
      <c r="A30" s="1" t="s">
        <v>6845</v>
      </c>
      <c r="B30" s="1" t="s">
        <v>1842</v>
      </c>
      <c r="C30" s="1">
        <v>45876</v>
      </c>
      <c r="D30" s="1" t="s">
        <v>1805</v>
      </c>
      <c r="E30" s="1">
        <v>9496.2000000000007</v>
      </c>
      <c r="F30" s="1" t="s">
        <v>6815</v>
      </c>
    </row>
    <row r="31" spans="1:6">
      <c r="A31" s="1" t="s">
        <v>6846</v>
      </c>
      <c r="B31" s="1" t="s">
        <v>1843</v>
      </c>
      <c r="C31" s="1">
        <v>45622</v>
      </c>
      <c r="D31" s="1" t="s">
        <v>1812</v>
      </c>
      <c r="E31" s="1">
        <v>897</v>
      </c>
      <c r="F31" s="1" t="s">
        <v>6815</v>
      </c>
    </row>
    <row r="32" spans="1:6">
      <c r="A32" s="1" t="s">
        <v>6847</v>
      </c>
      <c r="B32" s="1" t="s">
        <v>1844</v>
      </c>
      <c r="C32" s="1">
        <v>45378</v>
      </c>
      <c r="D32" s="1" t="s">
        <v>1821</v>
      </c>
      <c r="E32" s="1">
        <v>4998</v>
      </c>
      <c r="F32" s="1" t="s">
        <v>6833</v>
      </c>
    </row>
    <row r="33" spans="1:6">
      <c r="A33" s="1" t="s">
        <v>6848</v>
      </c>
      <c r="B33" s="1" t="s">
        <v>1845</v>
      </c>
      <c r="C33" s="1">
        <v>45436</v>
      </c>
      <c r="D33" s="1" t="s">
        <v>1805</v>
      </c>
      <c r="E33" s="1">
        <v>898.2</v>
      </c>
      <c r="F33" s="1" t="s">
        <v>6815</v>
      </c>
    </row>
    <row r="34" spans="1:6">
      <c r="A34" s="1" t="s">
        <v>6849</v>
      </c>
      <c r="B34" s="1" t="s">
        <v>1846</v>
      </c>
      <c r="C34" s="1">
        <v>45920</v>
      </c>
      <c r="D34" s="1" t="s">
        <v>1821</v>
      </c>
      <c r="E34" s="1">
        <v>539.1</v>
      </c>
      <c r="F34" s="1" t="s">
        <v>6815</v>
      </c>
    </row>
    <row r="35" spans="1:6">
      <c r="A35" s="1" t="s">
        <v>6850</v>
      </c>
      <c r="B35" s="1" t="s">
        <v>1847</v>
      </c>
      <c r="C35" s="1">
        <v>45620</v>
      </c>
      <c r="D35" s="1" t="s">
        <v>1823</v>
      </c>
      <c r="E35" s="1">
        <v>299</v>
      </c>
      <c r="F35" s="1" t="s">
        <v>6821</v>
      </c>
    </row>
    <row r="36" spans="1:6">
      <c r="A36" s="1" t="s">
        <v>6851</v>
      </c>
      <c r="B36" s="1" t="s">
        <v>1848</v>
      </c>
      <c r="C36" s="1">
        <v>45727</v>
      </c>
      <c r="D36" s="1" t="s">
        <v>1801</v>
      </c>
      <c r="E36" s="1">
        <v>4999</v>
      </c>
      <c r="F36" s="1" t="s">
        <v>6833</v>
      </c>
    </row>
    <row r="37" spans="1:6">
      <c r="A37" s="1" t="s">
        <v>6852</v>
      </c>
      <c r="B37" s="1" t="s">
        <v>1849</v>
      </c>
      <c r="C37" s="1">
        <v>45854</v>
      </c>
      <c r="D37" s="1" t="s">
        <v>1801</v>
      </c>
      <c r="E37" s="1">
        <v>538.20000000000005</v>
      </c>
      <c r="F37" s="1" t="s">
        <v>6815</v>
      </c>
    </row>
    <row r="38" spans="1:6">
      <c r="A38" s="1" t="s">
        <v>6853</v>
      </c>
      <c r="B38" s="1" t="s">
        <v>1850</v>
      </c>
      <c r="C38" s="1">
        <v>45310</v>
      </c>
      <c r="D38" s="1" t="s">
        <v>1805</v>
      </c>
      <c r="E38" s="1">
        <v>598</v>
      </c>
      <c r="F38" s="1" t="s">
        <v>6821</v>
      </c>
    </row>
    <row r="39" spans="1:6">
      <c r="A39" s="1" t="s">
        <v>6854</v>
      </c>
      <c r="B39" s="1" t="s">
        <v>1851</v>
      </c>
      <c r="C39" s="1">
        <v>45896</v>
      </c>
      <c r="D39" s="1" t="s">
        <v>1823</v>
      </c>
      <c r="E39" s="1">
        <v>898.2</v>
      </c>
      <c r="F39" s="1" t="s">
        <v>6815</v>
      </c>
    </row>
    <row r="40" spans="1:6">
      <c r="A40" s="1" t="s">
        <v>6855</v>
      </c>
      <c r="B40" s="1" t="s">
        <v>1852</v>
      </c>
      <c r="C40" s="1">
        <v>45577</v>
      </c>
      <c r="D40" s="1" t="s">
        <v>1805</v>
      </c>
      <c r="E40" s="1">
        <v>2878.2</v>
      </c>
      <c r="F40" s="1" t="s">
        <v>6815</v>
      </c>
    </row>
    <row r="41" spans="1:6">
      <c r="A41" s="1" t="s">
        <v>6856</v>
      </c>
      <c r="B41" s="1" t="s">
        <v>1853</v>
      </c>
      <c r="C41" s="1">
        <v>45805</v>
      </c>
      <c r="D41" s="1" t="s">
        <v>1823</v>
      </c>
      <c r="E41" s="1">
        <v>9998</v>
      </c>
      <c r="F41" s="1" t="s">
        <v>6815</v>
      </c>
    </row>
    <row r="42" spans="1:6">
      <c r="A42" s="1" t="s">
        <v>6857</v>
      </c>
      <c r="B42" s="1" t="s">
        <v>1854</v>
      </c>
      <c r="C42" s="1">
        <v>45867</v>
      </c>
      <c r="D42" s="1" t="s">
        <v>1801</v>
      </c>
      <c r="E42" s="1">
        <v>1519.05</v>
      </c>
      <c r="F42" s="1" t="s">
        <v>6815</v>
      </c>
    </row>
    <row r="43" spans="1:6">
      <c r="A43" s="1" t="s">
        <v>6858</v>
      </c>
      <c r="B43" s="1" t="s">
        <v>1855</v>
      </c>
      <c r="C43" s="1">
        <v>45432</v>
      </c>
      <c r="D43" s="1" t="s">
        <v>1821</v>
      </c>
      <c r="E43" s="1">
        <v>1198</v>
      </c>
      <c r="F43" s="1" t="s">
        <v>6821</v>
      </c>
    </row>
    <row r="44" spans="1:6">
      <c r="A44" s="1" t="s">
        <v>6859</v>
      </c>
      <c r="B44" s="1" t="s">
        <v>1856</v>
      </c>
      <c r="C44" s="1">
        <v>45751</v>
      </c>
      <c r="D44" s="1" t="s">
        <v>1801</v>
      </c>
      <c r="E44" s="1">
        <v>949.05</v>
      </c>
      <c r="F44" s="1" t="s">
        <v>6815</v>
      </c>
    </row>
    <row r="45" spans="1:6">
      <c r="A45" s="1" t="s">
        <v>6860</v>
      </c>
      <c r="B45" s="1" t="s">
        <v>1857</v>
      </c>
      <c r="C45" s="1">
        <v>45870</v>
      </c>
      <c r="D45" s="1" t="s">
        <v>1812</v>
      </c>
      <c r="E45" s="1">
        <v>3996</v>
      </c>
      <c r="F45" s="1" t="s">
        <v>6815</v>
      </c>
    </row>
    <row r="46" spans="1:6">
      <c r="A46" s="1" t="s">
        <v>6861</v>
      </c>
      <c r="B46" s="1" t="s">
        <v>1858</v>
      </c>
      <c r="C46" s="1">
        <v>45604</v>
      </c>
      <c r="D46" s="1" t="s">
        <v>1805</v>
      </c>
      <c r="E46" s="1">
        <v>2249.25</v>
      </c>
      <c r="F46" s="1" t="s">
        <v>6815</v>
      </c>
    </row>
    <row r="47" spans="1:6">
      <c r="A47" s="1" t="s">
        <v>6862</v>
      </c>
      <c r="B47" s="1" t="s">
        <v>1859</v>
      </c>
      <c r="C47" s="1">
        <v>45597</v>
      </c>
      <c r="D47" s="1" t="s">
        <v>1812</v>
      </c>
      <c r="E47" s="1">
        <v>3999</v>
      </c>
      <c r="F47" s="1" t="s">
        <v>6833</v>
      </c>
    </row>
    <row r="48" spans="1:6">
      <c r="A48" s="1" t="s">
        <v>6863</v>
      </c>
      <c r="B48" s="1" t="s">
        <v>1860</v>
      </c>
      <c r="C48" s="1">
        <v>45812</v>
      </c>
      <c r="D48" s="1" t="s">
        <v>1821</v>
      </c>
      <c r="E48" s="1">
        <v>13497.3</v>
      </c>
      <c r="F48" s="1" t="s">
        <v>6815</v>
      </c>
    </row>
    <row r="49" spans="1:6">
      <c r="A49" s="1" t="s">
        <v>6864</v>
      </c>
      <c r="B49" s="1" t="s">
        <v>1861</v>
      </c>
      <c r="C49" s="1">
        <v>45838</v>
      </c>
      <c r="D49" s="1" t="s">
        <v>1821</v>
      </c>
      <c r="E49" s="1">
        <v>2037.45</v>
      </c>
      <c r="F49" s="1" t="s">
        <v>6815</v>
      </c>
    </row>
    <row r="50" spans="1:6">
      <c r="A50" s="1" t="s">
        <v>6865</v>
      </c>
      <c r="B50" s="1" t="s">
        <v>1862</v>
      </c>
      <c r="C50" s="1">
        <v>45814</v>
      </c>
      <c r="D50" s="1" t="s">
        <v>1805</v>
      </c>
      <c r="E50" s="1">
        <v>2499</v>
      </c>
      <c r="F50" s="1" t="s">
        <v>6833</v>
      </c>
    </row>
    <row r="51" spans="1:6">
      <c r="A51" s="1" t="s">
        <v>6866</v>
      </c>
      <c r="B51" s="1" t="s">
        <v>1863</v>
      </c>
      <c r="C51" s="1">
        <v>45920</v>
      </c>
      <c r="D51" s="1" t="s">
        <v>1821</v>
      </c>
      <c r="E51" s="1">
        <v>539.1</v>
      </c>
      <c r="F51" s="1" t="s">
        <v>6815</v>
      </c>
    </row>
    <row r="52" spans="1:6">
      <c r="A52" s="1" t="s">
        <v>6867</v>
      </c>
      <c r="B52" s="1" t="s">
        <v>1864</v>
      </c>
      <c r="C52" s="1">
        <v>45923</v>
      </c>
      <c r="D52" s="1" t="s">
        <v>1805</v>
      </c>
      <c r="E52" s="1">
        <v>1999</v>
      </c>
      <c r="F52" s="1" t="s">
        <v>6815</v>
      </c>
    </row>
    <row r="53" spans="1:6">
      <c r="A53" s="1" t="s">
        <v>6868</v>
      </c>
      <c r="B53" s="1" t="s">
        <v>1865</v>
      </c>
      <c r="C53" s="1">
        <v>45857</v>
      </c>
      <c r="D53" s="1" t="s">
        <v>1801</v>
      </c>
      <c r="E53" s="1">
        <v>239.2</v>
      </c>
      <c r="F53" s="1" t="s">
        <v>6815</v>
      </c>
    </row>
    <row r="54" spans="1:6">
      <c r="A54" s="1" t="s">
        <v>6869</v>
      </c>
      <c r="B54" s="1" t="s">
        <v>1866</v>
      </c>
      <c r="C54" s="1">
        <v>45825</v>
      </c>
      <c r="D54" s="1" t="s">
        <v>1801</v>
      </c>
      <c r="E54" s="1">
        <v>1598</v>
      </c>
      <c r="F54" s="1" t="s">
        <v>6833</v>
      </c>
    </row>
    <row r="55" spans="1:6">
      <c r="A55" s="1" t="s">
        <v>6870</v>
      </c>
      <c r="B55" s="1" t="s">
        <v>1867</v>
      </c>
      <c r="C55" s="1">
        <v>45783</v>
      </c>
      <c r="D55" s="1" t="s">
        <v>1821</v>
      </c>
      <c r="E55" s="1">
        <v>299.25</v>
      </c>
      <c r="F55" s="1" t="s">
        <v>6815</v>
      </c>
    </row>
    <row r="56" spans="1:6">
      <c r="A56" s="1" t="s">
        <v>6871</v>
      </c>
      <c r="B56" s="1" t="s">
        <v>1868</v>
      </c>
      <c r="C56" s="1">
        <v>45753</v>
      </c>
      <c r="D56" s="1" t="s">
        <v>1812</v>
      </c>
      <c r="E56" s="1">
        <v>32396.400000000001</v>
      </c>
      <c r="F56" s="1" t="s">
        <v>6815</v>
      </c>
    </row>
    <row r="57" spans="1:6">
      <c r="A57" s="1" t="s">
        <v>6872</v>
      </c>
      <c r="B57" s="1" t="s">
        <v>1869</v>
      </c>
      <c r="C57" s="1">
        <v>45607</v>
      </c>
      <c r="D57" s="1" t="s">
        <v>1801</v>
      </c>
      <c r="E57" s="1">
        <v>849.15</v>
      </c>
      <c r="F57" s="1" t="s">
        <v>6815</v>
      </c>
    </row>
    <row r="58" spans="1:6">
      <c r="A58" s="1" t="s">
        <v>6873</v>
      </c>
      <c r="B58" s="1" t="s">
        <v>1870</v>
      </c>
      <c r="C58" s="1">
        <v>45665</v>
      </c>
      <c r="D58" s="1" t="s">
        <v>1805</v>
      </c>
      <c r="E58" s="1">
        <v>949.05</v>
      </c>
      <c r="F58" s="1" t="s">
        <v>6815</v>
      </c>
    </row>
    <row r="59" spans="1:6">
      <c r="A59" s="1" t="s">
        <v>6874</v>
      </c>
      <c r="B59" s="1" t="s">
        <v>1871</v>
      </c>
      <c r="C59" s="1">
        <v>45501</v>
      </c>
      <c r="D59" s="1" t="s">
        <v>1821</v>
      </c>
      <c r="E59" s="1">
        <v>339.15</v>
      </c>
      <c r="F59" s="1" t="s">
        <v>6815</v>
      </c>
    </row>
    <row r="60" spans="1:6">
      <c r="A60" s="1" t="s">
        <v>6875</v>
      </c>
      <c r="B60" s="1" t="s">
        <v>1872</v>
      </c>
      <c r="C60" s="1">
        <v>45927</v>
      </c>
      <c r="D60" s="1" t="s">
        <v>1812</v>
      </c>
      <c r="E60" s="1">
        <v>759.05</v>
      </c>
      <c r="F60" s="1" t="s">
        <v>6815</v>
      </c>
    </row>
    <row r="61" spans="1:6">
      <c r="A61" s="1" t="s">
        <v>6876</v>
      </c>
      <c r="B61" s="1" t="s">
        <v>1873</v>
      </c>
      <c r="C61" s="1">
        <v>45527</v>
      </c>
      <c r="D61" s="1" t="s">
        <v>1812</v>
      </c>
      <c r="E61" s="1">
        <v>8999</v>
      </c>
      <c r="F61" s="1" t="s">
        <v>6821</v>
      </c>
    </row>
    <row r="62" spans="1:6">
      <c r="A62" s="1" t="s">
        <v>6877</v>
      </c>
      <c r="B62" s="1" t="s">
        <v>1874</v>
      </c>
      <c r="C62" s="1">
        <v>45691</v>
      </c>
      <c r="D62" s="1" t="s">
        <v>1805</v>
      </c>
      <c r="E62" s="1">
        <v>718.2</v>
      </c>
      <c r="F62" s="1" t="s">
        <v>6815</v>
      </c>
    </row>
    <row r="63" spans="1:6">
      <c r="A63" s="1" t="s">
        <v>6878</v>
      </c>
      <c r="B63" s="1" t="s">
        <v>1875</v>
      </c>
      <c r="C63" s="1">
        <v>45396</v>
      </c>
      <c r="D63" s="1" t="s">
        <v>1805</v>
      </c>
      <c r="E63" s="1">
        <v>999</v>
      </c>
      <c r="F63" s="1" t="s">
        <v>6821</v>
      </c>
    </row>
    <row r="64" spans="1:6">
      <c r="A64" s="1" t="s">
        <v>6879</v>
      </c>
      <c r="B64" s="1" t="s">
        <v>1876</v>
      </c>
      <c r="C64" s="1">
        <v>45541</v>
      </c>
      <c r="D64" s="1" t="s">
        <v>1801</v>
      </c>
      <c r="E64" s="1">
        <v>2549.15</v>
      </c>
      <c r="F64" s="1" t="s">
        <v>6815</v>
      </c>
    </row>
    <row r="65" spans="1:6">
      <c r="A65" s="1" t="s">
        <v>6880</v>
      </c>
      <c r="B65" s="1" t="s">
        <v>1877</v>
      </c>
      <c r="C65" s="1">
        <v>45757</v>
      </c>
      <c r="D65" s="1" t="s">
        <v>1805</v>
      </c>
      <c r="E65" s="1">
        <v>759.05</v>
      </c>
      <c r="F65" s="1" t="s">
        <v>6815</v>
      </c>
    </row>
    <row r="66" spans="1:6">
      <c r="A66" s="1" t="s">
        <v>6881</v>
      </c>
      <c r="B66" s="1" t="s">
        <v>1878</v>
      </c>
      <c r="C66" s="1">
        <v>45844</v>
      </c>
      <c r="D66" s="1" t="s">
        <v>1805</v>
      </c>
      <c r="E66" s="1">
        <v>18897.3</v>
      </c>
      <c r="F66" s="1" t="s">
        <v>6815</v>
      </c>
    </row>
    <row r="67" spans="1:6">
      <c r="A67" s="1" t="s">
        <v>6882</v>
      </c>
      <c r="B67" s="1" t="s">
        <v>1879</v>
      </c>
      <c r="C67" s="1">
        <v>45878</v>
      </c>
      <c r="D67" s="1" t="s">
        <v>1801</v>
      </c>
      <c r="E67" s="1">
        <v>1436.4</v>
      </c>
      <c r="F67" s="1" t="s">
        <v>6815</v>
      </c>
    </row>
    <row r="68" spans="1:6">
      <c r="A68" s="1" t="s">
        <v>6883</v>
      </c>
      <c r="B68" s="1" t="s">
        <v>1880</v>
      </c>
      <c r="C68" s="1">
        <v>45644</v>
      </c>
      <c r="D68" s="1" t="s">
        <v>1823</v>
      </c>
      <c r="E68" s="1">
        <v>998</v>
      </c>
      <c r="F68" s="1" t="s">
        <v>6821</v>
      </c>
    </row>
    <row r="69" spans="1:6">
      <c r="A69" s="1" t="s">
        <v>6884</v>
      </c>
      <c r="B69" s="1" t="s">
        <v>1881</v>
      </c>
      <c r="C69" s="1">
        <v>45866</v>
      </c>
      <c r="D69" s="1" t="s">
        <v>1823</v>
      </c>
      <c r="E69" s="1">
        <v>2558.4</v>
      </c>
      <c r="F69" s="1" t="s">
        <v>6815</v>
      </c>
    </row>
    <row r="70" spans="1:6">
      <c r="A70" s="1" t="s">
        <v>6885</v>
      </c>
      <c r="B70" s="1" t="s">
        <v>1882</v>
      </c>
      <c r="C70" s="1">
        <v>45393</v>
      </c>
      <c r="D70" s="1" t="s">
        <v>1821</v>
      </c>
      <c r="E70" s="1">
        <v>499</v>
      </c>
      <c r="F70" s="1" t="s">
        <v>6815</v>
      </c>
    </row>
    <row r="71" spans="1:6">
      <c r="A71" s="1" t="s">
        <v>6886</v>
      </c>
      <c r="B71" s="1" t="s">
        <v>1883</v>
      </c>
      <c r="C71" s="1">
        <v>45317</v>
      </c>
      <c r="D71" s="1" t="s">
        <v>1805</v>
      </c>
      <c r="E71" s="1">
        <v>1299</v>
      </c>
      <c r="F71" s="1" t="s">
        <v>6821</v>
      </c>
    </row>
    <row r="72" spans="1:6">
      <c r="A72" s="1" t="s">
        <v>6887</v>
      </c>
      <c r="B72" s="1" t="s">
        <v>1884</v>
      </c>
      <c r="C72" s="1">
        <v>45313</v>
      </c>
      <c r="D72" s="1" t="s">
        <v>1801</v>
      </c>
      <c r="E72" s="1">
        <v>5698.1</v>
      </c>
      <c r="F72" s="1" t="s">
        <v>6815</v>
      </c>
    </row>
    <row r="73" spans="1:6">
      <c r="A73" s="1" t="s">
        <v>6888</v>
      </c>
      <c r="B73" s="1" t="s">
        <v>1885</v>
      </c>
      <c r="C73" s="1">
        <v>45364</v>
      </c>
      <c r="D73" s="1" t="s">
        <v>1821</v>
      </c>
      <c r="E73" s="1">
        <v>379.05</v>
      </c>
      <c r="F73" s="1" t="s">
        <v>6815</v>
      </c>
    </row>
    <row r="74" spans="1:6">
      <c r="A74" s="1" t="s">
        <v>6889</v>
      </c>
      <c r="B74" s="1" t="s">
        <v>1886</v>
      </c>
      <c r="C74" s="1">
        <v>45846</v>
      </c>
      <c r="D74" s="1" t="s">
        <v>1823</v>
      </c>
      <c r="E74" s="1">
        <v>2699.1</v>
      </c>
      <c r="F74" s="1" t="s">
        <v>6821</v>
      </c>
    </row>
    <row r="75" spans="1:6">
      <c r="A75" s="1" t="s">
        <v>6890</v>
      </c>
      <c r="B75" s="1" t="s">
        <v>1887</v>
      </c>
      <c r="C75" s="1">
        <v>45756</v>
      </c>
      <c r="D75" s="1" t="s">
        <v>1812</v>
      </c>
      <c r="E75" s="1">
        <v>319.2</v>
      </c>
      <c r="F75" s="1" t="s">
        <v>6815</v>
      </c>
    </row>
    <row r="76" spans="1:6">
      <c r="A76" s="1" t="s">
        <v>6891</v>
      </c>
      <c r="B76" s="1" t="s">
        <v>1888</v>
      </c>
      <c r="C76" s="1">
        <v>45936</v>
      </c>
      <c r="D76" s="1" t="s">
        <v>1823</v>
      </c>
      <c r="E76" s="1">
        <v>1998</v>
      </c>
      <c r="F76" s="1" t="s">
        <v>6821</v>
      </c>
    </row>
    <row r="77" spans="1:6">
      <c r="A77" s="1" t="s">
        <v>6892</v>
      </c>
      <c r="B77" s="1" t="s">
        <v>1889</v>
      </c>
      <c r="C77" s="1">
        <v>45413</v>
      </c>
      <c r="D77" s="1" t="s">
        <v>1805</v>
      </c>
      <c r="E77" s="1">
        <v>2036.6</v>
      </c>
      <c r="F77" s="1" t="s">
        <v>6815</v>
      </c>
    </row>
    <row r="78" spans="1:6">
      <c r="A78" s="1" t="s">
        <v>6893</v>
      </c>
      <c r="B78" s="1" t="s">
        <v>1890</v>
      </c>
      <c r="C78" s="1">
        <v>45323</v>
      </c>
      <c r="D78" s="1" t="s">
        <v>1823</v>
      </c>
      <c r="E78" s="1">
        <v>1197</v>
      </c>
      <c r="F78" s="1" t="s">
        <v>6815</v>
      </c>
    </row>
    <row r="79" spans="1:6">
      <c r="A79" s="1" t="s">
        <v>6894</v>
      </c>
      <c r="B79" s="1" t="s">
        <v>1891</v>
      </c>
      <c r="C79" s="1">
        <v>45539</v>
      </c>
      <c r="D79" s="1" t="s">
        <v>1805</v>
      </c>
      <c r="E79" s="1">
        <v>1196</v>
      </c>
      <c r="F79" s="1" t="s">
        <v>6833</v>
      </c>
    </row>
    <row r="80" spans="1:6">
      <c r="A80" s="1" t="s">
        <v>6895</v>
      </c>
      <c r="B80" s="1" t="s">
        <v>1892</v>
      </c>
      <c r="C80" s="1">
        <v>45314</v>
      </c>
      <c r="D80" s="1" t="s">
        <v>1801</v>
      </c>
      <c r="E80" s="1">
        <v>1347.75</v>
      </c>
      <c r="F80" s="1" t="s">
        <v>6815</v>
      </c>
    </row>
    <row r="81" spans="1:6">
      <c r="A81" s="1" t="s">
        <v>6896</v>
      </c>
      <c r="B81" s="1" t="s">
        <v>1893</v>
      </c>
      <c r="C81" s="1">
        <v>45945</v>
      </c>
      <c r="D81" s="1" t="s">
        <v>1823</v>
      </c>
      <c r="E81" s="1">
        <v>956.8</v>
      </c>
      <c r="F81" s="1" t="s">
        <v>6815</v>
      </c>
    </row>
    <row r="82" spans="1:6">
      <c r="A82" s="1" t="s">
        <v>6897</v>
      </c>
      <c r="B82" s="1" t="s">
        <v>1894</v>
      </c>
      <c r="C82" s="1">
        <v>45514</v>
      </c>
      <c r="D82" s="1" t="s">
        <v>1823</v>
      </c>
      <c r="E82" s="1">
        <v>9998</v>
      </c>
      <c r="F82" s="1" t="s">
        <v>6815</v>
      </c>
    </row>
    <row r="83" spans="1:6">
      <c r="A83" s="1" t="s">
        <v>6898</v>
      </c>
      <c r="B83" s="1" t="s">
        <v>1895</v>
      </c>
      <c r="C83" s="1">
        <v>45296</v>
      </c>
      <c r="D83" s="1" t="s">
        <v>1823</v>
      </c>
      <c r="E83" s="1">
        <v>1999.2</v>
      </c>
      <c r="F83" s="1" t="s">
        <v>6815</v>
      </c>
    </row>
    <row r="84" spans="1:6">
      <c r="A84" s="1" t="s">
        <v>6899</v>
      </c>
      <c r="B84" s="1" t="s">
        <v>1896</v>
      </c>
      <c r="C84" s="1">
        <v>45774</v>
      </c>
      <c r="D84" s="1" t="s">
        <v>1801</v>
      </c>
      <c r="E84" s="1">
        <v>717.6</v>
      </c>
      <c r="F84" s="1" t="s">
        <v>6815</v>
      </c>
    </row>
    <row r="85" spans="1:6">
      <c r="A85" s="1" t="s">
        <v>6900</v>
      </c>
      <c r="B85" s="1" t="s">
        <v>1897</v>
      </c>
      <c r="C85" s="1">
        <v>45737</v>
      </c>
      <c r="D85" s="1" t="s">
        <v>1805</v>
      </c>
      <c r="E85" s="1">
        <v>999</v>
      </c>
      <c r="F85" s="1" t="s">
        <v>6815</v>
      </c>
    </row>
    <row r="86" spans="1:6">
      <c r="A86" s="1" t="s">
        <v>6901</v>
      </c>
      <c r="B86" s="1" t="s">
        <v>1898</v>
      </c>
      <c r="C86" s="1">
        <v>45332</v>
      </c>
      <c r="D86" s="1" t="s">
        <v>1812</v>
      </c>
      <c r="E86" s="1">
        <v>3799.05</v>
      </c>
      <c r="F86" s="1" t="s">
        <v>6815</v>
      </c>
    </row>
    <row r="87" spans="1:6">
      <c r="A87" s="1" t="s">
        <v>6902</v>
      </c>
      <c r="B87" s="1" t="s">
        <v>1899</v>
      </c>
      <c r="C87" s="1">
        <v>45456</v>
      </c>
      <c r="D87" s="1" t="s">
        <v>1823</v>
      </c>
      <c r="E87" s="1">
        <v>399</v>
      </c>
      <c r="F87" s="1" t="s">
        <v>6833</v>
      </c>
    </row>
    <row r="88" spans="1:6">
      <c r="A88" s="1" t="s">
        <v>6903</v>
      </c>
      <c r="B88" s="1" t="s">
        <v>1900</v>
      </c>
      <c r="C88" s="1">
        <v>45486</v>
      </c>
      <c r="D88" s="1" t="s">
        <v>1823</v>
      </c>
      <c r="E88" s="1">
        <v>1197</v>
      </c>
      <c r="F88" s="1" t="s">
        <v>6815</v>
      </c>
    </row>
    <row r="89" spans="1:6">
      <c r="A89" s="1" t="s">
        <v>6904</v>
      </c>
      <c r="B89" s="1" t="s">
        <v>1901</v>
      </c>
      <c r="C89" s="1">
        <v>45776</v>
      </c>
      <c r="D89" s="1" t="s">
        <v>1821</v>
      </c>
      <c r="E89" s="1">
        <v>1799.1</v>
      </c>
      <c r="F89" s="1" t="s">
        <v>6815</v>
      </c>
    </row>
    <row r="90" spans="1:6">
      <c r="A90" s="1" t="s">
        <v>6905</v>
      </c>
      <c r="B90" s="1" t="s">
        <v>1902</v>
      </c>
      <c r="C90" s="1">
        <v>45700</v>
      </c>
      <c r="D90" s="1" t="s">
        <v>1801</v>
      </c>
      <c r="E90" s="1">
        <v>538.20000000000005</v>
      </c>
      <c r="F90" s="1" t="s">
        <v>6815</v>
      </c>
    </row>
    <row r="91" spans="1:6">
      <c r="A91" s="1" t="s">
        <v>6906</v>
      </c>
      <c r="B91" s="1" t="s">
        <v>1903</v>
      </c>
      <c r="C91" s="1">
        <v>45502</v>
      </c>
      <c r="D91" s="1" t="s">
        <v>1821</v>
      </c>
      <c r="E91" s="1">
        <v>1299</v>
      </c>
      <c r="F91" s="1" t="s">
        <v>6815</v>
      </c>
    </row>
    <row r="92" spans="1:6">
      <c r="A92" s="1" t="s">
        <v>6907</v>
      </c>
      <c r="B92" s="1" t="s">
        <v>1904</v>
      </c>
      <c r="C92" s="1">
        <v>45701</v>
      </c>
      <c r="D92" s="1" t="s">
        <v>1823</v>
      </c>
      <c r="E92" s="1">
        <v>759.05</v>
      </c>
      <c r="F92" s="1" t="s">
        <v>6815</v>
      </c>
    </row>
    <row r="93" spans="1:6">
      <c r="A93" s="1" t="s">
        <v>6908</v>
      </c>
      <c r="B93" s="1" t="s">
        <v>1905</v>
      </c>
      <c r="C93" s="1">
        <v>45526</v>
      </c>
      <c r="D93" s="1" t="s">
        <v>1805</v>
      </c>
      <c r="E93" s="1">
        <v>3996</v>
      </c>
      <c r="F93" s="1" t="s">
        <v>6815</v>
      </c>
    </row>
    <row r="94" spans="1:6">
      <c r="A94" s="1" t="s">
        <v>6909</v>
      </c>
      <c r="B94" s="1" t="s">
        <v>1906</v>
      </c>
      <c r="C94" s="1">
        <v>45718</v>
      </c>
      <c r="D94" s="1" t="s">
        <v>1805</v>
      </c>
      <c r="E94" s="1">
        <v>5196</v>
      </c>
      <c r="F94" s="1" t="s">
        <v>6833</v>
      </c>
    </row>
    <row r="95" spans="1:6">
      <c r="A95" s="1" t="s">
        <v>6910</v>
      </c>
      <c r="B95" s="1" t="s">
        <v>1907</v>
      </c>
      <c r="C95" s="1">
        <v>45776</v>
      </c>
      <c r="D95" s="1" t="s">
        <v>1805</v>
      </c>
      <c r="E95" s="1">
        <v>1599</v>
      </c>
      <c r="F95" s="1" t="s">
        <v>6815</v>
      </c>
    </row>
    <row r="96" spans="1:6">
      <c r="A96" s="1" t="s">
        <v>6911</v>
      </c>
      <c r="B96" s="1" t="s">
        <v>1908</v>
      </c>
      <c r="C96" s="1">
        <v>45450</v>
      </c>
      <c r="D96" s="1" t="s">
        <v>1801</v>
      </c>
      <c r="E96" s="1">
        <v>9998</v>
      </c>
      <c r="F96" s="1" t="s">
        <v>6821</v>
      </c>
    </row>
    <row r="97" spans="1:6">
      <c r="A97" s="1" t="s">
        <v>6912</v>
      </c>
      <c r="B97" s="1" t="s">
        <v>1909</v>
      </c>
      <c r="C97" s="1">
        <v>45626</v>
      </c>
      <c r="D97" s="1" t="s">
        <v>1805</v>
      </c>
      <c r="E97" s="1">
        <v>798.4</v>
      </c>
      <c r="F97" s="1" t="s">
        <v>6815</v>
      </c>
    </row>
    <row r="98" spans="1:6">
      <c r="A98" s="1" t="s">
        <v>6913</v>
      </c>
      <c r="B98" s="1" t="s">
        <v>1910</v>
      </c>
      <c r="C98" s="1">
        <v>45925</v>
      </c>
      <c r="D98" s="1" t="s">
        <v>1805</v>
      </c>
      <c r="E98" s="1">
        <v>5698.1</v>
      </c>
      <c r="F98" s="1" t="s">
        <v>6815</v>
      </c>
    </row>
    <row r="99" spans="1:6">
      <c r="A99" s="1" t="s">
        <v>6914</v>
      </c>
      <c r="B99" s="1" t="s">
        <v>1911</v>
      </c>
      <c r="C99" s="1">
        <v>45903</v>
      </c>
      <c r="D99" s="1" t="s">
        <v>1821</v>
      </c>
      <c r="E99" s="1">
        <v>2998.5</v>
      </c>
      <c r="F99" s="1" t="s">
        <v>6815</v>
      </c>
    </row>
    <row r="100" spans="1:6">
      <c r="A100" s="1" t="s">
        <v>6915</v>
      </c>
      <c r="B100" s="1" t="s">
        <v>1912</v>
      </c>
      <c r="C100" s="1">
        <v>45439</v>
      </c>
      <c r="D100" s="1" t="s">
        <v>1805</v>
      </c>
      <c r="E100" s="1">
        <v>2499</v>
      </c>
      <c r="F100" s="1" t="s">
        <v>6815</v>
      </c>
    </row>
    <row r="101" spans="1:6">
      <c r="A101" s="1" t="s">
        <v>6916</v>
      </c>
      <c r="B101" s="1" t="s">
        <v>1913</v>
      </c>
      <c r="C101" s="1">
        <v>45367</v>
      </c>
      <c r="D101" s="1" t="s">
        <v>1805</v>
      </c>
      <c r="E101" s="1">
        <v>998</v>
      </c>
      <c r="F101" s="1" t="s">
        <v>6815</v>
      </c>
    </row>
    <row r="102" spans="1:6">
      <c r="A102" s="1" t="s">
        <v>6917</v>
      </c>
      <c r="B102" s="1" t="s">
        <v>1914</v>
      </c>
      <c r="C102" s="1">
        <v>45624</v>
      </c>
      <c r="D102" s="1" t="s">
        <v>1801</v>
      </c>
      <c r="E102" s="1">
        <v>269.10000000000002</v>
      </c>
      <c r="F102" s="1" t="s">
        <v>6815</v>
      </c>
    </row>
    <row r="103" spans="1:6">
      <c r="A103" s="1" t="s">
        <v>6918</v>
      </c>
      <c r="B103" s="1" t="s">
        <v>1915</v>
      </c>
      <c r="C103" s="1">
        <v>45459</v>
      </c>
      <c r="D103" s="1" t="s">
        <v>1812</v>
      </c>
      <c r="E103" s="1">
        <v>2549.15</v>
      </c>
      <c r="F103" s="1" t="s">
        <v>6815</v>
      </c>
    </row>
    <row r="104" spans="1:6">
      <c r="A104" s="1" t="s">
        <v>6919</v>
      </c>
      <c r="B104" s="1" t="s">
        <v>1916</v>
      </c>
      <c r="C104" s="1">
        <v>45681</v>
      </c>
      <c r="D104" s="1" t="s">
        <v>1805</v>
      </c>
      <c r="E104" s="1">
        <v>9498.1</v>
      </c>
      <c r="F104" s="1" t="s">
        <v>6815</v>
      </c>
    </row>
    <row r="105" spans="1:6">
      <c r="A105" s="1" t="s">
        <v>6920</v>
      </c>
      <c r="B105" s="1" t="s">
        <v>1917</v>
      </c>
      <c r="C105" s="1">
        <v>45469</v>
      </c>
      <c r="D105" s="1" t="s">
        <v>1801</v>
      </c>
      <c r="E105" s="1">
        <v>6999</v>
      </c>
      <c r="F105" s="1" t="s">
        <v>6815</v>
      </c>
    </row>
    <row r="106" spans="1:6">
      <c r="A106" s="1" t="s">
        <v>6921</v>
      </c>
      <c r="B106" s="1" t="s">
        <v>1918</v>
      </c>
      <c r="C106" s="1">
        <v>45638</v>
      </c>
      <c r="D106" s="1" t="s">
        <v>1812</v>
      </c>
      <c r="E106" s="1">
        <v>538.20000000000005</v>
      </c>
      <c r="F106" s="1" t="s">
        <v>6815</v>
      </c>
    </row>
    <row r="107" spans="1:6">
      <c r="A107" s="1" t="s">
        <v>6922</v>
      </c>
      <c r="B107" s="1" t="s">
        <v>1919</v>
      </c>
      <c r="C107" s="1">
        <v>45930</v>
      </c>
      <c r="D107" s="1" t="s">
        <v>1821</v>
      </c>
      <c r="E107" s="1">
        <v>5997</v>
      </c>
      <c r="F107" s="1" t="s">
        <v>6821</v>
      </c>
    </row>
    <row r="108" spans="1:6">
      <c r="A108" s="1" t="s">
        <v>6923</v>
      </c>
      <c r="B108" s="1" t="s">
        <v>1920</v>
      </c>
      <c r="C108" s="1">
        <v>45833</v>
      </c>
      <c r="D108" s="1" t="s">
        <v>1805</v>
      </c>
      <c r="E108" s="1">
        <v>3999</v>
      </c>
      <c r="F108" s="1" t="s">
        <v>6833</v>
      </c>
    </row>
    <row r="109" spans="1:6">
      <c r="A109" s="1" t="s">
        <v>6924</v>
      </c>
      <c r="B109" s="1" t="s">
        <v>1921</v>
      </c>
      <c r="C109" s="1">
        <v>45766</v>
      </c>
      <c r="D109" s="1" t="s">
        <v>1823</v>
      </c>
      <c r="E109" s="1">
        <v>359.1</v>
      </c>
      <c r="F109" s="1" t="s">
        <v>6815</v>
      </c>
    </row>
    <row r="110" spans="1:6">
      <c r="A110" s="1" t="s">
        <v>6925</v>
      </c>
      <c r="B110" s="1" t="s">
        <v>1922</v>
      </c>
      <c r="C110" s="1">
        <v>45604</v>
      </c>
      <c r="D110" s="1" t="s">
        <v>1805</v>
      </c>
      <c r="E110" s="1">
        <v>3599.1</v>
      </c>
      <c r="F110" s="1" t="s">
        <v>6815</v>
      </c>
    </row>
    <row r="111" spans="1:6">
      <c r="A111" s="1" t="s">
        <v>6926</v>
      </c>
      <c r="B111" s="1" t="s">
        <v>1923</v>
      </c>
      <c r="C111" s="1">
        <v>45804</v>
      </c>
      <c r="D111" s="1" t="s">
        <v>1805</v>
      </c>
      <c r="E111" s="1">
        <v>2499</v>
      </c>
      <c r="F111" s="1" t="s">
        <v>6821</v>
      </c>
    </row>
    <row r="112" spans="1:6">
      <c r="A112" s="1" t="s">
        <v>6927</v>
      </c>
      <c r="B112" s="1" t="s">
        <v>1924</v>
      </c>
      <c r="C112" s="1">
        <v>45697</v>
      </c>
      <c r="D112" s="1" t="s">
        <v>1821</v>
      </c>
      <c r="E112" s="1">
        <v>11397.15</v>
      </c>
      <c r="F112" s="1" t="s">
        <v>6815</v>
      </c>
    </row>
    <row r="113" spans="1:6">
      <c r="A113" s="1" t="s">
        <v>6928</v>
      </c>
      <c r="B113" s="1" t="s">
        <v>1925</v>
      </c>
      <c r="C113" s="1">
        <v>45619</v>
      </c>
      <c r="D113" s="1" t="s">
        <v>1801</v>
      </c>
      <c r="E113" s="1">
        <v>8999</v>
      </c>
      <c r="F113" s="1" t="s">
        <v>6821</v>
      </c>
    </row>
    <row r="114" spans="1:6">
      <c r="A114" s="1" t="s">
        <v>6929</v>
      </c>
      <c r="B114" s="1" t="s">
        <v>1926</v>
      </c>
      <c r="C114" s="1">
        <v>45800</v>
      </c>
      <c r="D114" s="1" t="s">
        <v>1805</v>
      </c>
      <c r="E114" s="1">
        <v>1998</v>
      </c>
      <c r="F114" s="1" t="s">
        <v>6815</v>
      </c>
    </row>
    <row r="115" spans="1:6">
      <c r="A115" s="1" t="s">
        <v>6930</v>
      </c>
      <c r="B115" s="1" t="s">
        <v>1927</v>
      </c>
      <c r="C115" s="1">
        <v>45703</v>
      </c>
      <c r="D115" s="1" t="s">
        <v>1823</v>
      </c>
      <c r="E115" s="1">
        <v>9998</v>
      </c>
      <c r="F115" s="1" t="s">
        <v>6815</v>
      </c>
    </row>
    <row r="116" spans="1:6">
      <c r="A116" s="1" t="s">
        <v>6931</v>
      </c>
      <c r="B116" s="1" t="s">
        <v>1928</v>
      </c>
      <c r="C116" s="1">
        <v>45712</v>
      </c>
      <c r="D116" s="1" t="s">
        <v>1812</v>
      </c>
      <c r="E116" s="1">
        <v>599.25</v>
      </c>
      <c r="F116" s="1" t="s">
        <v>6815</v>
      </c>
    </row>
    <row r="117" spans="1:6">
      <c r="A117" s="1" t="s">
        <v>6932</v>
      </c>
      <c r="B117" s="1" t="s">
        <v>1929</v>
      </c>
      <c r="C117" s="1">
        <v>45916</v>
      </c>
      <c r="D117" s="1" t="s">
        <v>1821</v>
      </c>
      <c r="E117" s="1">
        <v>1358.3</v>
      </c>
      <c r="F117" s="1" t="s">
        <v>6815</v>
      </c>
    </row>
    <row r="118" spans="1:6">
      <c r="A118" s="1" t="s">
        <v>6933</v>
      </c>
      <c r="B118" s="1" t="s">
        <v>1930</v>
      </c>
      <c r="C118" s="1">
        <v>45490</v>
      </c>
      <c r="D118" s="1" t="s">
        <v>1821</v>
      </c>
      <c r="E118" s="1">
        <v>999</v>
      </c>
      <c r="F118" s="1" t="s">
        <v>6821</v>
      </c>
    </row>
    <row r="119" spans="1:6">
      <c r="A119" s="1" t="s">
        <v>6934</v>
      </c>
      <c r="B119" s="1" t="s">
        <v>1931</v>
      </c>
      <c r="C119" s="1">
        <v>45381</v>
      </c>
      <c r="D119" s="1" t="s">
        <v>1805</v>
      </c>
      <c r="E119" s="1">
        <v>4249.1499999999996</v>
      </c>
      <c r="F119" s="1" t="s">
        <v>6815</v>
      </c>
    </row>
    <row r="120" spans="1:6">
      <c r="A120" s="1" t="s">
        <v>6935</v>
      </c>
      <c r="B120" s="1" t="s">
        <v>1932</v>
      </c>
      <c r="C120" s="1">
        <v>45506</v>
      </c>
      <c r="D120" s="1" t="s">
        <v>1801</v>
      </c>
      <c r="E120" s="1">
        <v>5756.4</v>
      </c>
      <c r="F120" s="1" t="s">
        <v>6815</v>
      </c>
    </row>
    <row r="121" spans="1:6">
      <c r="A121" s="1" t="s">
        <v>6936</v>
      </c>
      <c r="B121" s="1" t="s">
        <v>1933</v>
      </c>
      <c r="C121" s="1">
        <v>45430</v>
      </c>
      <c r="D121" s="1" t="s">
        <v>1821</v>
      </c>
      <c r="E121" s="1">
        <v>1899.05</v>
      </c>
      <c r="F121" s="1" t="s">
        <v>6815</v>
      </c>
    </row>
    <row r="122" spans="1:6">
      <c r="A122" s="1" t="s">
        <v>6937</v>
      </c>
      <c r="B122" s="1" t="s">
        <v>1934</v>
      </c>
      <c r="C122" s="1">
        <v>45884</v>
      </c>
      <c r="D122" s="1" t="s">
        <v>1801</v>
      </c>
      <c r="E122" s="1">
        <v>449.1</v>
      </c>
      <c r="F122" s="1" t="s">
        <v>6815</v>
      </c>
    </row>
    <row r="123" spans="1:6">
      <c r="A123" s="1" t="s">
        <v>6938</v>
      </c>
      <c r="B123" s="1" t="s">
        <v>1935</v>
      </c>
      <c r="C123" s="1">
        <v>45857</v>
      </c>
      <c r="D123" s="1" t="s">
        <v>1805</v>
      </c>
      <c r="E123" s="1">
        <v>5599.2</v>
      </c>
      <c r="F123" s="1" t="s">
        <v>6815</v>
      </c>
    </row>
    <row r="124" spans="1:6">
      <c r="A124" s="1" t="s">
        <v>6939</v>
      </c>
      <c r="B124" s="1" t="s">
        <v>1936</v>
      </c>
      <c r="C124" s="1">
        <v>45904</v>
      </c>
      <c r="D124" s="1" t="s">
        <v>1805</v>
      </c>
      <c r="E124" s="1">
        <v>798.4</v>
      </c>
      <c r="F124" s="1" t="s">
        <v>6815</v>
      </c>
    </row>
    <row r="125" spans="1:6">
      <c r="A125" s="1" t="s">
        <v>6940</v>
      </c>
      <c r="B125" s="1" t="s">
        <v>1937</v>
      </c>
      <c r="C125" s="1">
        <v>45518</v>
      </c>
      <c r="D125" s="1" t="s">
        <v>1801</v>
      </c>
      <c r="E125" s="1">
        <v>1707.15</v>
      </c>
      <c r="F125" s="1" t="s">
        <v>6815</v>
      </c>
    </row>
    <row r="126" spans="1:6">
      <c r="A126" s="1" t="s">
        <v>6941</v>
      </c>
      <c r="B126" s="1" t="s">
        <v>1938</v>
      </c>
      <c r="C126" s="1">
        <v>45552</v>
      </c>
      <c r="D126" s="1" t="s">
        <v>1801</v>
      </c>
      <c r="E126" s="1">
        <v>3036.2</v>
      </c>
      <c r="F126" s="1" t="s">
        <v>6815</v>
      </c>
    </row>
    <row r="127" spans="1:6">
      <c r="A127" s="1" t="s">
        <v>6942</v>
      </c>
      <c r="B127" s="1" t="s">
        <v>1939</v>
      </c>
      <c r="C127" s="1">
        <v>45381</v>
      </c>
      <c r="D127" s="1" t="s">
        <v>1823</v>
      </c>
      <c r="E127" s="1">
        <v>2718.3</v>
      </c>
      <c r="F127" s="1" t="s">
        <v>6815</v>
      </c>
    </row>
    <row r="128" spans="1:6">
      <c r="A128" s="1" t="s">
        <v>6943</v>
      </c>
      <c r="B128" s="1" t="s">
        <v>1940</v>
      </c>
      <c r="C128" s="1">
        <v>45419</v>
      </c>
      <c r="D128" s="1" t="s">
        <v>1805</v>
      </c>
      <c r="E128" s="1">
        <v>7598.1</v>
      </c>
      <c r="F128" s="1" t="s">
        <v>6815</v>
      </c>
    </row>
    <row r="129" spans="1:6">
      <c r="A129" s="1" t="s">
        <v>6944</v>
      </c>
      <c r="B129" s="1" t="s">
        <v>1941</v>
      </c>
      <c r="C129" s="1">
        <v>45942</v>
      </c>
      <c r="D129" s="1" t="s">
        <v>1821</v>
      </c>
      <c r="E129" s="1">
        <v>1017.45</v>
      </c>
      <c r="F129" s="1" t="s">
        <v>6815</v>
      </c>
    </row>
    <row r="130" spans="1:6">
      <c r="A130" s="1" t="s">
        <v>6945</v>
      </c>
      <c r="B130" s="1" t="s">
        <v>1942</v>
      </c>
      <c r="C130" s="1">
        <v>45391</v>
      </c>
      <c r="D130" s="1" t="s">
        <v>1823</v>
      </c>
      <c r="E130" s="1">
        <v>949.05</v>
      </c>
      <c r="F130" s="1" t="s">
        <v>6815</v>
      </c>
    </row>
    <row r="131" spans="1:6">
      <c r="A131" s="1" t="s">
        <v>6946</v>
      </c>
      <c r="B131" s="1" t="s">
        <v>1943</v>
      </c>
      <c r="C131" s="1">
        <v>45922</v>
      </c>
      <c r="D131" s="1" t="s">
        <v>1801</v>
      </c>
      <c r="E131" s="1">
        <v>1998</v>
      </c>
      <c r="F131" s="1" t="s">
        <v>6821</v>
      </c>
    </row>
    <row r="132" spans="1:6">
      <c r="A132" s="1" t="s">
        <v>6947</v>
      </c>
      <c r="B132" s="1" t="s">
        <v>1944</v>
      </c>
      <c r="C132" s="1">
        <v>45420</v>
      </c>
      <c r="D132" s="1" t="s">
        <v>1821</v>
      </c>
      <c r="E132" s="1">
        <v>2558.4</v>
      </c>
      <c r="F132" s="1" t="s">
        <v>6815</v>
      </c>
    </row>
    <row r="133" spans="1:6">
      <c r="A133" s="1" t="s">
        <v>6948</v>
      </c>
      <c r="B133" s="1" t="s">
        <v>1945</v>
      </c>
      <c r="C133" s="1">
        <v>45954</v>
      </c>
      <c r="D133" s="1" t="s">
        <v>1823</v>
      </c>
      <c r="E133" s="1">
        <v>1996</v>
      </c>
      <c r="F133" s="1" t="s">
        <v>6833</v>
      </c>
    </row>
    <row r="134" spans="1:6">
      <c r="A134" s="1" t="s">
        <v>6949</v>
      </c>
      <c r="B134" s="1" t="s">
        <v>1946</v>
      </c>
      <c r="C134" s="1">
        <v>45830</v>
      </c>
      <c r="D134" s="1" t="s">
        <v>1801</v>
      </c>
      <c r="E134" s="1">
        <v>13497.3</v>
      </c>
      <c r="F134" s="1" t="s">
        <v>6815</v>
      </c>
    </row>
    <row r="135" spans="1:6">
      <c r="A135" s="1" t="s">
        <v>6950</v>
      </c>
      <c r="B135" s="1" t="s">
        <v>1947</v>
      </c>
      <c r="C135" s="1">
        <v>45462</v>
      </c>
      <c r="D135" s="1" t="s">
        <v>1805</v>
      </c>
      <c r="E135" s="1">
        <v>299</v>
      </c>
      <c r="F135" s="1" t="s">
        <v>6833</v>
      </c>
    </row>
    <row r="136" spans="1:6">
      <c r="A136" s="1" t="s">
        <v>6951</v>
      </c>
      <c r="B136" s="1" t="s">
        <v>1948</v>
      </c>
      <c r="C136" s="1">
        <v>45874</v>
      </c>
      <c r="D136" s="1" t="s">
        <v>1812</v>
      </c>
      <c r="E136" s="1">
        <v>3996</v>
      </c>
      <c r="F136" s="1" t="s">
        <v>6833</v>
      </c>
    </row>
    <row r="137" spans="1:6">
      <c r="A137" s="1" t="s">
        <v>6952</v>
      </c>
      <c r="B137" s="1" t="s">
        <v>1949</v>
      </c>
      <c r="C137" s="1">
        <v>45835</v>
      </c>
      <c r="D137" s="1" t="s">
        <v>1801</v>
      </c>
      <c r="E137" s="1">
        <v>8996.4</v>
      </c>
      <c r="F137" s="1" t="s">
        <v>6815</v>
      </c>
    </row>
    <row r="138" spans="1:6">
      <c r="A138" s="1" t="s">
        <v>6953</v>
      </c>
      <c r="B138" s="1" t="s">
        <v>1950</v>
      </c>
      <c r="C138" s="1">
        <v>45835</v>
      </c>
      <c r="D138" s="1" t="s">
        <v>1801</v>
      </c>
      <c r="E138" s="1">
        <v>299.25</v>
      </c>
      <c r="F138" s="1" t="s">
        <v>6821</v>
      </c>
    </row>
    <row r="139" spans="1:6">
      <c r="A139" s="1" t="s">
        <v>6954</v>
      </c>
      <c r="B139" s="1" t="s">
        <v>1951</v>
      </c>
      <c r="C139" s="1">
        <v>45663</v>
      </c>
      <c r="D139" s="1" t="s">
        <v>1805</v>
      </c>
      <c r="E139" s="1">
        <v>4499.1000000000004</v>
      </c>
      <c r="F139" s="1" t="s">
        <v>6815</v>
      </c>
    </row>
    <row r="140" spans="1:6">
      <c r="A140" s="1" t="s">
        <v>6955</v>
      </c>
      <c r="B140" s="1" t="s">
        <v>1952</v>
      </c>
      <c r="C140" s="1">
        <v>45799</v>
      </c>
      <c r="D140" s="1" t="s">
        <v>1823</v>
      </c>
      <c r="E140" s="1">
        <v>27996</v>
      </c>
      <c r="F140" s="1" t="s">
        <v>6821</v>
      </c>
    </row>
    <row r="141" spans="1:6">
      <c r="A141" s="1" t="s">
        <v>6956</v>
      </c>
      <c r="B141" s="1" t="s">
        <v>1953</v>
      </c>
      <c r="C141" s="1">
        <v>45492</v>
      </c>
      <c r="D141" s="1" t="s">
        <v>1801</v>
      </c>
      <c r="E141" s="1">
        <v>1438.2</v>
      </c>
      <c r="F141" s="1" t="s">
        <v>6815</v>
      </c>
    </row>
    <row r="142" spans="1:6">
      <c r="A142" s="1" t="s">
        <v>6957</v>
      </c>
      <c r="B142" s="1" t="s">
        <v>1954</v>
      </c>
      <c r="C142" s="1">
        <v>45302</v>
      </c>
      <c r="D142" s="1" t="s">
        <v>1821</v>
      </c>
      <c r="E142" s="1">
        <v>7122.15</v>
      </c>
      <c r="F142" s="1" t="s">
        <v>6815</v>
      </c>
    </row>
    <row r="143" spans="1:6">
      <c r="A143" s="1" t="s">
        <v>6958</v>
      </c>
      <c r="B143" s="1" t="s">
        <v>1955</v>
      </c>
      <c r="C143" s="1">
        <v>45665</v>
      </c>
      <c r="D143" s="1" t="s">
        <v>1805</v>
      </c>
      <c r="E143" s="1">
        <v>1999</v>
      </c>
      <c r="F143" s="1" t="s">
        <v>6815</v>
      </c>
    </row>
    <row r="144" spans="1:6">
      <c r="A144" s="1" t="s">
        <v>6959</v>
      </c>
      <c r="B144" s="1" t="s">
        <v>1956</v>
      </c>
      <c r="C144" s="1">
        <v>45501</v>
      </c>
      <c r="D144" s="1" t="s">
        <v>1801</v>
      </c>
      <c r="E144" s="1">
        <v>798</v>
      </c>
      <c r="F144" s="1" t="s">
        <v>6815</v>
      </c>
    </row>
    <row r="145" spans="1:6">
      <c r="A145" s="1" t="s">
        <v>6960</v>
      </c>
      <c r="B145" s="1" t="s">
        <v>1957</v>
      </c>
      <c r="C145" s="1">
        <v>45934</v>
      </c>
      <c r="D145" s="1" t="s">
        <v>1801</v>
      </c>
      <c r="E145" s="1">
        <v>1439.1</v>
      </c>
      <c r="F145" s="1" t="s">
        <v>6821</v>
      </c>
    </row>
    <row r="146" spans="1:6">
      <c r="A146" s="1" t="s">
        <v>6961</v>
      </c>
      <c r="B146" s="1" t="s">
        <v>1958</v>
      </c>
      <c r="C146" s="1">
        <v>45831</v>
      </c>
      <c r="D146" s="1" t="s">
        <v>1812</v>
      </c>
      <c r="E146" s="1">
        <v>4798.3999999999996</v>
      </c>
      <c r="F146" s="1" t="s">
        <v>6815</v>
      </c>
    </row>
    <row r="147" spans="1:6">
      <c r="A147" s="1" t="s">
        <v>6962</v>
      </c>
      <c r="B147" s="1" t="s">
        <v>1959</v>
      </c>
      <c r="C147" s="1">
        <v>45952</v>
      </c>
      <c r="D147" s="1" t="s">
        <v>1805</v>
      </c>
      <c r="E147" s="1">
        <v>3399.15</v>
      </c>
      <c r="F147" s="1" t="s">
        <v>6815</v>
      </c>
    </row>
    <row r="148" spans="1:6">
      <c r="A148" s="1" t="s">
        <v>6963</v>
      </c>
      <c r="B148" s="1" t="s">
        <v>1960</v>
      </c>
      <c r="C148" s="1">
        <v>45396</v>
      </c>
      <c r="D148" s="1" t="s">
        <v>1823</v>
      </c>
      <c r="E148" s="1">
        <v>799</v>
      </c>
      <c r="F148" s="1" t="s">
        <v>6821</v>
      </c>
    </row>
    <row r="149" spans="1:6">
      <c r="A149" s="1" t="s">
        <v>6964</v>
      </c>
      <c r="B149" s="1" t="s">
        <v>1961</v>
      </c>
      <c r="C149" s="1">
        <v>45629</v>
      </c>
      <c r="D149" s="1" t="s">
        <v>1805</v>
      </c>
      <c r="E149" s="1">
        <v>639.20000000000005</v>
      </c>
      <c r="F149" s="1" t="s">
        <v>6815</v>
      </c>
    </row>
    <row r="150" spans="1:6">
      <c r="A150" s="1" t="s">
        <v>6965</v>
      </c>
      <c r="B150" s="1" t="s">
        <v>1962</v>
      </c>
      <c r="C150" s="1">
        <v>45654</v>
      </c>
      <c r="D150" s="1" t="s">
        <v>1805</v>
      </c>
      <c r="E150" s="1">
        <v>424.15</v>
      </c>
      <c r="F150" s="1" t="s">
        <v>6815</v>
      </c>
    </row>
    <row r="151" spans="1:6">
      <c r="A151" s="1" t="s">
        <v>6966</v>
      </c>
      <c r="B151" s="1" t="s">
        <v>1963</v>
      </c>
      <c r="C151" s="1">
        <v>45632</v>
      </c>
      <c r="D151" s="1" t="s">
        <v>1812</v>
      </c>
      <c r="E151" s="1">
        <v>999</v>
      </c>
      <c r="F151" s="1" t="s">
        <v>6815</v>
      </c>
    </row>
    <row r="152" spans="1:6">
      <c r="A152" s="1" t="s">
        <v>6967</v>
      </c>
      <c r="B152" s="1" t="s">
        <v>1964</v>
      </c>
      <c r="C152" s="1">
        <v>45927</v>
      </c>
      <c r="D152" s="1" t="s">
        <v>1812</v>
      </c>
      <c r="E152" s="1">
        <v>5756.4</v>
      </c>
      <c r="F152" s="1" t="s">
        <v>6815</v>
      </c>
    </row>
    <row r="153" spans="1:6">
      <c r="A153" s="1" t="s">
        <v>6968</v>
      </c>
      <c r="B153" s="1" t="s">
        <v>1965</v>
      </c>
      <c r="C153" s="1">
        <v>45421</v>
      </c>
      <c r="D153" s="1" t="s">
        <v>1805</v>
      </c>
      <c r="E153" s="1">
        <v>1599</v>
      </c>
      <c r="F153" s="1" t="s">
        <v>6821</v>
      </c>
    </row>
    <row r="154" spans="1:6">
      <c r="A154" s="1" t="s">
        <v>6969</v>
      </c>
      <c r="B154" s="1" t="s">
        <v>1966</v>
      </c>
      <c r="C154" s="1">
        <v>45554</v>
      </c>
      <c r="D154" s="1" t="s">
        <v>1805</v>
      </c>
      <c r="E154" s="1">
        <v>424.15</v>
      </c>
      <c r="F154" s="1" t="s">
        <v>6815</v>
      </c>
    </row>
    <row r="155" spans="1:6">
      <c r="A155" s="1" t="s">
        <v>6970</v>
      </c>
      <c r="B155" s="1" t="s">
        <v>1967</v>
      </c>
      <c r="C155" s="1">
        <v>45841</v>
      </c>
      <c r="D155" s="1" t="s">
        <v>1805</v>
      </c>
      <c r="E155" s="1">
        <v>1198</v>
      </c>
      <c r="F155" s="1" t="s">
        <v>6833</v>
      </c>
    </row>
    <row r="156" spans="1:6">
      <c r="A156" s="1" t="s">
        <v>6971</v>
      </c>
      <c r="B156" s="1" t="s">
        <v>1968</v>
      </c>
      <c r="C156" s="1">
        <v>45470</v>
      </c>
      <c r="D156" s="1" t="s">
        <v>1801</v>
      </c>
      <c r="E156" s="1">
        <v>8496.6</v>
      </c>
      <c r="F156" s="1" t="s">
        <v>6815</v>
      </c>
    </row>
    <row r="157" spans="1:6">
      <c r="A157" s="1" t="s">
        <v>6972</v>
      </c>
      <c r="B157" s="1" t="s">
        <v>1969</v>
      </c>
      <c r="C157" s="1">
        <v>45318</v>
      </c>
      <c r="D157" s="1" t="s">
        <v>1823</v>
      </c>
      <c r="E157" s="1">
        <v>1138.0999999999999</v>
      </c>
      <c r="F157" s="1" t="s">
        <v>6815</v>
      </c>
    </row>
    <row r="158" spans="1:6">
      <c r="A158" s="1" t="s">
        <v>6973</v>
      </c>
      <c r="B158" s="1" t="s">
        <v>1970</v>
      </c>
      <c r="C158" s="1">
        <v>45800</v>
      </c>
      <c r="D158" s="1" t="s">
        <v>1805</v>
      </c>
      <c r="E158" s="1">
        <v>7998</v>
      </c>
      <c r="F158" s="1" t="s">
        <v>6821</v>
      </c>
    </row>
    <row r="159" spans="1:6">
      <c r="A159" s="1" t="s">
        <v>6974</v>
      </c>
      <c r="B159" s="1" t="s">
        <v>1971</v>
      </c>
      <c r="C159" s="1">
        <v>45805</v>
      </c>
      <c r="D159" s="1" t="s">
        <v>1805</v>
      </c>
      <c r="E159" s="1">
        <v>897</v>
      </c>
      <c r="F159" s="1" t="s">
        <v>6833</v>
      </c>
    </row>
    <row r="160" spans="1:6">
      <c r="A160" s="1" t="s">
        <v>6975</v>
      </c>
      <c r="B160" s="1" t="s">
        <v>1972</v>
      </c>
      <c r="C160" s="1">
        <v>45864</v>
      </c>
      <c r="D160" s="1" t="s">
        <v>1805</v>
      </c>
      <c r="E160" s="1">
        <v>2397</v>
      </c>
      <c r="F160" s="1" t="s">
        <v>6815</v>
      </c>
    </row>
    <row r="161" spans="1:6">
      <c r="A161" s="1" t="s">
        <v>6976</v>
      </c>
      <c r="B161" s="1" t="s">
        <v>1973</v>
      </c>
      <c r="C161" s="1">
        <v>45821</v>
      </c>
      <c r="D161" s="1" t="s">
        <v>1801</v>
      </c>
      <c r="E161" s="1">
        <v>1899.05</v>
      </c>
      <c r="F161" s="1" t="s">
        <v>6815</v>
      </c>
    </row>
    <row r="162" spans="1:6">
      <c r="A162" s="1" t="s">
        <v>6977</v>
      </c>
      <c r="B162" s="1" t="s">
        <v>1974</v>
      </c>
      <c r="C162" s="1">
        <v>45740</v>
      </c>
      <c r="D162" s="1" t="s">
        <v>1805</v>
      </c>
      <c r="E162" s="1">
        <v>798</v>
      </c>
      <c r="F162" s="1" t="s">
        <v>6833</v>
      </c>
    </row>
    <row r="163" spans="1:6">
      <c r="A163" s="1" t="s">
        <v>6978</v>
      </c>
      <c r="B163" s="1" t="s">
        <v>1975</v>
      </c>
      <c r="C163" s="1">
        <v>45860</v>
      </c>
      <c r="D163" s="1" t="s">
        <v>1801</v>
      </c>
      <c r="E163" s="1">
        <v>949.05</v>
      </c>
      <c r="F163" s="1" t="s">
        <v>6815</v>
      </c>
    </row>
    <row r="164" spans="1:6">
      <c r="A164" s="1" t="s">
        <v>6979</v>
      </c>
      <c r="B164" s="1" t="s">
        <v>1976</v>
      </c>
      <c r="C164" s="1">
        <v>45531</v>
      </c>
      <c r="D164" s="1" t="s">
        <v>1801</v>
      </c>
      <c r="E164" s="1">
        <v>2878.2</v>
      </c>
      <c r="F164" s="1" t="s">
        <v>6815</v>
      </c>
    </row>
    <row r="165" spans="1:6">
      <c r="A165" s="1" t="s">
        <v>6980</v>
      </c>
      <c r="B165" s="1" t="s">
        <v>1977</v>
      </c>
      <c r="C165" s="1">
        <v>45726</v>
      </c>
      <c r="D165" s="1" t="s">
        <v>1801</v>
      </c>
      <c r="E165" s="1">
        <v>224.25</v>
      </c>
      <c r="F165" s="1" t="s">
        <v>6815</v>
      </c>
    </row>
    <row r="166" spans="1:6">
      <c r="A166" s="1" t="s">
        <v>6981</v>
      </c>
      <c r="B166" s="1" t="s">
        <v>1978</v>
      </c>
      <c r="C166" s="1">
        <v>45693</v>
      </c>
      <c r="D166" s="1" t="s">
        <v>1805</v>
      </c>
      <c r="E166" s="1">
        <v>899.1</v>
      </c>
      <c r="F166" s="1" t="s">
        <v>6815</v>
      </c>
    </row>
    <row r="167" spans="1:6">
      <c r="A167" s="1" t="s">
        <v>6982</v>
      </c>
      <c r="B167" s="1" t="s">
        <v>1979</v>
      </c>
      <c r="C167" s="1">
        <v>45867</v>
      </c>
      <c r="D167" s="1" t="s">
        <v>1821</v>
      </c>
      <c r="E167" s="1">
        <v>1899.05</v>
      </c>
      <c r="F167" s="1" t="s">
        <v>6815</v>
      </c>
    </row>
    <row r="168" spans="1:6">
      <c r="A168" s="1" t="s">
        <v>6983</v>
      </c>
      <c r="B168" s="1" t="s">
        <v>1980</v>
      </c>
      <c r="C168" s="1">
        <v>45700</v>
      </c>
      <c r="D168" s="1" t="s">
        <v>1823</v>
      </c>
      <c r="E168" s="1">
        <v>807.3</v>
      </c>
      <c r="F168" s="1" t="s">
        <v>6815</v>
      </c>
    </row>
    <row r="169" spans="1:6">
      <c r="A169" s="1" t="s">
        <v>6984</v>
      </c>
      <c r="B169" s="1" t="s">
        <v>1981</v>
      </c>
      <c r="C169" s="1">
        <v>45958</v>
      </c>
      <c r="D169" s="1" t="s">
        <v>1805</v>
      </c>
      <c r="E169" s="1">
        <v>1998</v>
      </c>
      <c r="F169" s="1" t="s">
        <v>6833</v>
      </c>
    </row>
    <row r="170" spans="1:6">
      <c r="A170" s="1" t="s">
        <v>6985</v>
      </c>
      <c r="B170" s="1" t="s">
        <v>1982</v>
      </c>
      <c r="C170" s="1">
        <v>45395</v>
      </c>
      <c r="D170" s="1" t="s">
        <v>1823</v>
      </c>
      <c r="E170" s="1">
        <v>538.20000000000005</v>
      </c>
      <c r="F170" s="1" t="s">
        <v>6821</v>
      </c>
    </row>
    <row r="171" spans="1:6">
      <c r="A171" s="1" t="s">
        <v>6986</v>
      </c>
      <c r="B171" s="1" t="s">
        <v>1983</v>
      </c>
      <c r="C171" s="1">
        <v>45305</v>
      </c>
      <c r="D171" s="1" t="s">
        <v>1801</v>
      </c>
      <c r="E171" s="1">
        <v>1798.2</v>
      </c>
      <c r="F171" s="1" t="s">
        <v>6815</v>
      </c>
    </row>
    <row r="172" spans="1:6">
      <c r="A172" s="1" t="s">
        <v>6987</v>
      </c>
      <c r="B172" s="1" t="s">
        <v>1984</v>
      </c>
      <c r="C172" s="1">
        <v>45864</v>
      </c>
      <c r="D172" s="1" t="s">
        <v>1821</v>
      </c>
      <c r="E172" s="1">
        <v>1234.05</v>
      </c>
      <c r="F172" s="1" t="s">
        <v>6815</v>
      </c>
    </row>
    <row r="173" spans="1:6">
      <c r="A173" s="1" t="s">
        <v>6988</v>
      </c>
      <c r="B173" s="1" t="s">
        <v>1985</v>
      </c>
      <c r="C173" s="1">
        <v>45351</v>
      </c>
      <c r="D173" s="1" t="s">
        <v>1821</v>
      </c>
      <c r="E173" s="1">
        <v>5398.2</v>
      </c>
      <c r="F173" s="1" t="s">
        <v>6815</v>
      </c>
    </row>
    <row r="174" spans="1:6">
      <c r="A174" s="1" t="s">
        <v>6989</v>
      </c>
      <c r="B174" s="1" t="s">
        <v>1986</v>
      </c>
      <c r="C174" s="1">
        <v>45351</v>
      </c>
      <c r="D174" s="1" t="s">
        <v>1812</v>
      </c>
      <c r="E174" s="1">
        <v>638.4</v>
      </c>
      <c r="F174" s="1" t="s">
        <v>6815</v>
      </c>
    </row>
    <row r="175" spans="1:6">
      <c r="A175" s="1" t="s">
        <v>6990</v>
      </c>
      <c r="B175" s="1" t="s">
        <v>1987</v>
      </c>
      <c r="C175" s="1">
        <v>45452</v>
      </c>
      <c r="D175" s="1" t="s">
        <v>1805</v>
      </c>
      <c r="E175" s="1">
        <v>999</v>
      </c>
      <c r="F175" s="1" t="s">
        <v>6821</v>
      </c>
    </row>
    <row r="176" spans="1:6">
      <c r="A176" s="1" t="s">
        <v>6991</v>
      </c>
      <c r="B176" s="1" t="s">
        <v>1988</v>
      </c>
      <c r="C176" s="1">
        <v>45577</v>
      </c>
      <c r="D176" s="1" t="s">
        <v>1801</v>
      </c>
      <c r="E176" s="1">
        <v>2549.15</v>
      </c>
      <c r="F176" s="1" t="s">
        <v>6815</v>
      </c>
    </row>
    <row r="177" spans="1:6">
      <c r="A177" s="1" t="s">
        <v>6992</v>
      </c>
      <c r="B177" s="1" t="s">
        <v>1989</v>
      </c>
      <c r="C177" s="1">
        <v>45701</v>
      </c>
      <c r="D177" s="1" t="s">
        <v>1812</v>
      </c>
      <c r="E177" s="1">
        <v>499</v>
      </c>
      <c r="F177" s="1" t="s">
        <v>6821</v>
      </c>
    </row>
    <row r="178" spans="1:6">
      <c r="A178" s="1" t="s">
        <v>6993</v>
      </c>
      <c r="B178" s="1" t="s">
        <v>1990</v>
      </c>
      <c r="C178" s="1">
        <v>45746</v>
      </c>
      <c r="D178" s="1" t="s">
        <v>1821</v>
      </c>
      <c r="E178" s="1">
        <v>23796.6</v>
      </c>
      <c r="F178" s="1" t="s">
        <v>6815</v>
      </c>
    </row>
    <row r="179" spans="1:6">
      <c r="A179" s="1" t="s">
        <v>6994</v>
      </c>
      <c r="B179" s="1" t="s">
        <v>1991</v>
      </c>
      <c r="C179" s="1">
        <v>45603</v>
      </c>
      <c r="D179" s="1" t="s">
        <v>1821</v>
      </c>
      <c r="E179" s="1">
        <v>3398.3</v>
      </c>
      <c r="F179" s="1" t="s">
        <v>6815</v>
      </c>
    </row>
    <row r="180" spans="1:6">
      <c r="A180" s="1" t="s">
        <v>6995</v>
      </c>
      <c r="B180" s="1" t="s">
        <v>1992</v>
      </c>
      <c r="C180" s="1">
        <v>45677</v>
      </c>
      <c r="D180" s="1" t="s">
        <v>1812</v>
      </c>
      <c r="E180" s="1">
        <v>11247.75</v>
      </c>
      <c r="F180" s="1" t="s">
        <v>6815</v>
      </c>
    </row>
    <row r="181" spans="1:6">
      <c r="A181" s="1" t="s">
        <v>6996</v>
      </c>
      <c r="B181" s="1" t="s">
        <v>1993</v>
      </c>
      <c r="C181" s="1">
        <v>45350</v>
      </c>
      <c r="D181" s="1" t="s">
        <v>1801</v>
      </c>
      <c r="E181" s="1">
        <v>8498.2999999999993</v>
      </c>
      <c r="F181" s="1" t="s">
        <v>6815</v>
      </c>
    </row>
    <row r="182" spans="1:6">
      <c r="A182" s="1" t="s">
        <v>6997</v>
      </c>
      <c r="B182" s="1" t="s">
        <v>1994</v>
      </c>
      <c r="C182" s="1">
        <v>45669</v>
      </c>
      <c r="D182" s="1" t="s">
        <v>1801</v>
      </c>
      <c r="E182" s="1">
        <v>7198.2</v>
      </c>
      <c r="F182" s="1" t="s">
        <v>6815</v>
      </c>
    </row>
    <row r="183" spans="1:6">
      <c r="A183" s="1" t="s">
        <v>6998</v>
      </c>
      <c r="B183" s="1" t="s">
        <v>1995</v>
      </c>
      <c r="C183" s="1">
        <v>45789</v>
      </c>
      <c r="D183" s="1" t="s">
        <v>1805</v>
      </c>
      <c r="E183" s="1">
        <v>424.15</v>
      </c>
      <c r="F183" s="1" t="s">
        <v>6815</v>
      </c>
    </row>
    <row r="184" spans="1:6">
      <c r="A184" s="1" t="s">
        <v>6999</v>
      </c>
      <c r="B184" s="1" t="s">
        <v>1996</v>
      </c>
      <c r="C184" s="1">
        <v>45733</v>
      </c>
      <c r="D184" s="1" t="s">
        <v>1812</v>
      </c>
      <c r="E184" s="1">
        <v>1197</v>
      </c>
      <c r="F184" s="1" t="s">
        <v>6821</v>
      </c>
    </row>
    <row r="185" spans="1:6">
      <c r="A185" s="1" t="s">
        <v>7000</v>
      </c>
      <c r="B185" s="1" t="s">
        <v>1997</v>
      </c>
      <c r="C185" s="1">
        <v>45713</v>
      </c>
      <c r="D185" s="1" t="s">
        <v>1812</v>
      </c>
      <c r="E185" s="1">
        <v>848.3</v>
      </c>
      <c r="F185" s="1" t="s">
        <v>6815</v>
      </c>
    </row>
    <row r="186" spans="1:6">
      <c r="A186" s="1" t="s">
        <v>7001</v>
      </c>
      <c r="B186" s="1" t="s">
        <v>1998</v>
      </c>
      <c r="C186" s="1">
        <v>45826</v>
      </c>
      <c r="D186" s="1" t="s">
        <v>1821</v>
      </c>
      <c r="E186" s="1">
        <v>4077.45</v>
      </c>
      <c r="F186" s="1" t="s">
        <v>6815</v>
      </c>
    </row>
    <row r="187" spans="1:6">
      <c r="A187" s="1" t="s">
        <v>7002</v>
      </c>
      <c r="B187" s="1" t="s">
        <v>1999</v>
      </c>
      <c r="C187" s="1">
        <v>45729</v>
      </c>
      <c r="D187" s="1" t="s">
        <v>1812</v>
      </c>
      <c r="E187" s="1">
        <v>1527.45</v>
      </c>
      <c r="F187" s="1" t="s">
        <v>6815</v>
      </c>
    </row>
    <row r="188" spans="1:6">
      <c r="A188" s="1" t="s">
        <v>7003</v>
      </c>
      <c r="B188" s="1" t="s">
        <v>2000</v>
      </c>
      <c r="C188" s="1">
        <v>45601</v>
      </c>
      <c r="D188" s="1" t="s">
        <v>1805</v>
      </c>
      <c r="E188" s="1">
        <v>359.1</v>
      </c>
      <c r="F188" s="1" t="s">
        <v>6821</v>
      </c>
    </row>
    <row r="189" spans="1:6">
      <c r="A189" s="1" t="s">
        <v>7004</v>
      </c>
      <c r="B189" s="1" t="s">
        <v>2001</v>
      </c>
      <c r="C189" s="1">
        <v>45303</v>
      </c>
      <c r="D189" s="1" t="s">
        <v>1823</v>
      </c>
      <c r="E189" s="1">
        <v>3996</v>
      </c>
      <c r="F189" s="1" t="s">
        <v>6833</v>
      </c>
    </row>
    <row r="190" spans="1:6">
      <c r="A190" s="1" t="s">
        <v>7005</v>
      </c>
      <c r="B190" s="1" t="s">
        <v>2002</v>
      </c>
      <c r="C190" s="1">
        <v>45802</v>
      </c>
      <c r="D190" s="1" t="s">
        <v>1823</v>
      </c>
      <c r="E190" s="1">
        <v>399.2</v>
      </c>
      <c r="F190" s="1" t="s">
        <v>6815</v>
      </c>
    </row>
    <row r="191" spans="1:6">
      <c r="A191" s="1" t="s">
        <v>7006</v>
      </c>
      <c r="B191" s="1" t="s">
        <v>2003</v>
      </c>
      <c r="C191" s="1">
        <v>45580</v>
      </c>
      <c r="D191" s="1" t="s">
        <v>1805</v>
      </c>
      <c r="E191" s="1">
        <v>499</v>
      </c>
      <c r="F191" s="1" t="s">
        <v>6815</v>
      </c>
    </row>
    <row r="192" spans="1:6">
      <c r="A192" s="1" t="s">
        <v>7007</v>
      </c>
      <c r="B192" s="1" t="s">
        <v>2004</v>
      </c>
      <c r="C192" s="1">
        <v>45780</v>
      </c>
      <c r="D192" s="1" t="s">
        <v>1805</v>
      </c>
      <c r="E192" s="1">
        <v>1299</v>
      </c>
      <c r="F192" s="1" t="s">
        <v>6821</v>
      </c>
    </row>
    <row r="193" spans="1:6">
      <c r="A193" s="1" t="s">
        <v>7008</v>
      </c>
      <c r="B193" s="1" t="s">
        <v>2005</v>
      </c>
      <c r="C193" s="1">
        <v>45774</v>
      </c>
      <c r="D193" s="1" t="s">
        <v>1801</v>
      </c>
      <c r="E193" s="1">
        <v>1599</v>
      </c>
      <c r="F193" s="1" t="s">
        <v>6815</v>
      </c>
    </row>
    <row r="194" spans="1:6">
      <c r="A194" s="1" t="s">
        <v>7009</v>
      </c>
      <c r="B194" s="1" t="s">
        <v>2006</v>
      </c>
      <c r="C194" s="1">
        <v>45384</v>
      </c>
      <c r="D194" s="1" t="s">
        <v>1823</v>
      </c>
      <c r="E194" s="1">
        <v>3798.1</v>
      </c>
      <c r="F194" s="1" t="s">
        <v>6815</v>
      </c>
    </row>
    <row r="195" spans="1:6">
      <c r="A195" s="1" t="s">
        <v>7010</v>
      </c>
      <c r="B195" s="1" t="s">
        <v>2007</v>
      </c>
      <c r="C195" s="1">
        <v>45760</v>
      </c>
      <c r="D195" s="1" t="s">
        <v>1823</v>
      </c>
      <c r="E195" s="1">
        <v>1104.1500000000001</v>
      </c>
      <c r="F195" s="1" t="s">
        <v>6815</v>
      </c>
    </row>
    <row r="196" spans="1:6">
      <c r="A196" s="1" t="s">
        <v>7011</v>
      </c>
      <c r="B196" s="1" t="s">
        <v>2008</v>
      </c>
      <c r="C196" s="1">
        <v>45843</v>
      </c>
      <c r="D196" s="1" t="s">
        <v>1805</v>
      </c>
      <c r="E196" s="1">
        <v>2499</v>
      </c>
      <c r="F196" s="1" t="s">
        <v>6833</v>
      </c>
    </row>
    <row r="197" spans="1:6">
      <c r="A197" s="1" t="s">
        <v>7012</v>
      </c>
      <c r="B197" s="1" t="s">
        <v>2009</v>
      </c>
      <c r="C197" s="1">
        <v>45852</v>
      </c>
      <c r="D197" s="1" t="s">
        <v>1805</v>
      </c>
      <c r="E197" s="1">
        <v>11996</v>
      </c>
      <c r="F197" s="1" t="s">
        <v>6821</v>
      </c>
    </row>
    <row r="198" spans="1:6">
      <c r="A198" s="1" t="s">
        <v>7013</v>
      </c>
      <c r="B198" s="1" t="s">
        <v>2010</v>
      </c>
      <c r="C198" s="1">
        <v>45762</v>
      </c>
      <c r="D198" s="1" t="s">
        <v>1812</v>
      </c>
      <c r="E198" s="1">
        <v>5098.3</v>
      </c>
      <c r="F198" s="1" t="s">
        <v>6815</v>
      </c>
    </row>
    <row r="199" spans="1:6">
      <c r="A199" s="1" t="s">
        <v>7014</v>
      </c>
      <c r="B199" s="1" t="s">
        <v>2011</v>
      </c>
      <c r="C199" s="1">
        <v>45827</v>
      </c>
      <c r="D199" s="1" t="s">
        <v>1801</v>
      </c>
      <c r="E199" s="1">
        <v>1299</v>
      </c>
      <c r="F199" s="1" t="s">
        <v>6833</v>
      </c>
    </row>
    <row r="200" spans="1:6">
      <c r="A200" s="1" t="s">
        <v>7015</v>
      </c>
      <c r="B200" s="1" t="s">
        <v>2012</v>
      </c>
      <c r="C200" s="1">
        <v>45596</v>
      </c>
      <c r="D200" s="1" t="s">
        <v>1821</v>
      </c>
      <c r="E200" s="1">
        <v>1598</v>
      </c>
      <c r="F200" s="1" t="s">
        <v>6815</v>
      </c>
    </row>
    <row r="201" spans="1:6">
      <c r="A201" s="1" t="s">
        <v>7016</v>
      </c>
      <c r="B201" s="1" t="s">
        <v>2013</v>
      </c>
      <c r="C201" s="1">
        <v>45387</v>
      </c>
      <c r="D201" s="1" t="s">
        <v>1801</v>
      </c>
      <c r="E201" s="1">
        <v>2558.4</v>
      </c>
      <c r="F201" s="1" t="s">
        <v>6815</v>
      </c>
    </row>
    <row r="202" spans="1:6">
      <c r="A202" s="1" t="s">
        <v>7017</v>
      </c>
      <c r="B202" s="1" t="s">
        <v>2014</v>
      </c>
      <c r="C202" s="1">
        <v>45732</v>
      </c>
      <c r="D202" s="1" t="s">
        <v>1823</v>
      </c>
      <c r="E202" s="1">
        <v>14398.4</v>
      </c>
      <c r="F202" s="1" t="s">
        <v>6815</v>
      </c>
    </row>
    <row r="203" spans="1:6">
      <c r="A203" s="1" t="s">
        <v>7018</v>
      </c>
      <c r="B203" s="1" t="s">
        <v>2015</v>
      </c>
      <c r="C203" s="1">
        <v>45553</v>
      </c>
      <c r="D203" s="1" t="s">
        <v>1805</v>
      </c>
      <c r="E203" s="1">
        <v>1999</v>
      </c>
      <c r="F203" s="1" t="s">
        <v>6815</v>
      </c>
    </row>
    <row r="204" spans="1:6">
      <c r="A204" s="1" t="s">
        <v>7019</v>
      </c>
      <c r="B204" s="1" t="s">
        <v>2016</v>
      </c>
      <c r="C204" s="1">
        <v>45621</v>
      </c>
      <c r="D204" s="1" t="s">
        <v>1805</v>
      </c>
      <c r="E204" s="1">
        <v>5697.15</v>
      </c>
      <c r="F204" s="1" t="s">
        <v>6815</v>
      </c>
    </row>
    <row r="205" spans="1:6">
      <c r="A205" s="1" t="s">
        <v>7020</v>
      </c>
      <c r="B205" s="1" t="s">
        <v>2017</v>
      </c>
      <c r="C205" s="1">
        <v>45517</v>
      </c>
      <c r="D205" s="1" t="s">
        <v>1805</v>
      </c>
      <c r="E205" s="1">
        <v>3598.2</v>
      </c>
      <c r="F205" s="1" t="s">
        <v>6815</v>
      </c>
    </row>
    <row r="206" spans="1:6">
      <c r="A206" s="1" t="s">
        <v>7021</v>
      </c>
      <c r="B206" s="1" t="s">
        <v>2018</v>
      </c>
      <c r="C206" s="1">
        <v>45772</v>
      </c>
      <c r="D206" s="1" t="s">
        <v>1805</v>
      </c>
      <c r="E206" s="1">
        <v>2499</v>
      </c>
      <c r="F206" s="1" t="s">
        <v>6833</v>
      </c>
    </row>
    <row r="207" spans="1:6">
      <c r="A207" s="1" t="s">
        <v>7022</v>
      </c>
      <c r="B207" s="1" t="s">
        <v>2019</v>
      </c>
      <c r="C207" s="1">
        <v>45749</v>
      </c>
      <c r="D207" s="1" t="s">
        <v>1805</v>
      </c>
      <c r="E207" s="1">
        <v>718.2</v>
      </c>
      <c r="F207" s="1" t="s">
        <v>6815</v>
      </c>
    </row>
    <row r="208" spans="1:6">
      <c r="A208" s="1" t="s">
        <v>7023</v>
      </c>
      <c r="B208" s="1" t="s">
        <v>2020</v>
      </c>
      <c r="C208" s="1">
        <v>45627</v>
      </c>
      <c r="D208" s="1" t="s">
        <v>1805</v>
      </c>
      <c r="E208" s="1">
        <v>16996.599999999999</v>
      </c>
      <c r="F208" s="1" t="s">
        <v>6815</v>
      </c>
    </row>
    <row r="209" spans="1:6">
      <c r="A209" s="1" t="s">
        <v>7024</v>
      </c>
      <c r="B209" s="1" t="s">
        <v>2021</v>
      </c>
      <c r="C209" s="1">
        <v>45831</v>
      </c>
      <c r="D209" s="1" t="s">
        <v>1805</v>
      </c>
      <c r="E209" s="1">
        <v>1797</v>
      </c>
      <c r="F209" s="1" t="s">
        <v>6821</v>
      </c>
    </row>
    <row r="210" spans="1:6">
      <c r="A210" s="1" t="s">
        <v>7025</v>
      </c>
      <c r="B210" s="1" t="s">
        <v>2022</v>
      </c>
      <c r="C210" s="1">
        <v>45607</v>
      </c>
      <c r="D210" s="1" t="s">
        <v>1805</v>
      </c>
      <c r="E210" s="1">
        <v>2499</v>
      </c>
      <c r="F210" s="1" t="s">
        <v>6815</v>
      </c>
    </row>
    <row r="211" spans="1:6">
      <c r="A211" s="1" t="s">
        <v>7026</v>
      </c>
      <c r="B211" s="1" t="s">
        <v>2023</v>
      </c>
      <c r="C211" s="1">
        <v>45612</v>
      </c>
      <c r="D211" s="1" t="s">
        <v>1823</v>
      </c>
      <c r="E211" s="1">
        <v>499</v>
      </c>
      <c r="F211" s="1" t="s">
        <v>6833</v>
      </c>
    </row>
    <row r="212" spans="1:6">
      <c r="A212" s="1" t="s">
        <v>7027</v>
      </c>
      <c r="B212" s="1" t="s">
        <v>2024</v>
      </c>
      <c r="C212" s="1">
        <v>45656</v>
      </c>
      <c r="D212" s="1" t="s">
        <v>1823</v>
      </c>
      <c r="E212" s="1">
        <v>1998</v>
      </c>
      <c r="F212" s="1" t="s">
        <v>6815</v>
      </c>
    </row>
    <row r="213" spans="1:6">
      <c r="A213" s="1" t="s">
        <v>7028</v>
      </c>
      <c r="B213" s="1" t="s">
        <v>2025</v>
      </c>
      <c r="C213" s="1">
        <v>45940</v>
      </c>
      <c r="D213" s="1" t="s">
        <v>1805</v>
      </c>
      <c r="E213" s="1">
        <v>1996</v>
      </c>
      <c r="F213" s="1" t="s">
        <v>6815</v>
      </c>
    </row>
    <row r="214" spans="1:6">
      <c r="A214" s="1" t="s">
        <v>7029</v>
      </c>
      <c r="B214" s="1" t="s">
        <v>2026</v>
      </c>
      <c r="C214" s="1">
        <v>45484</v>
      </c>
      <c r="D214" s="1" t="s">
        <v>1801</v>
      </c>
      <c r="E214" s="1">
        <v>5997</v>
      </c>
      <c r="F214" s="1" t="s">
        <v>6815</v>
      </c>
    </row>
    <row r="215" spans="1:6">
      <c r="A215" s="1" t="s">
        <v>7030</v>
      </c>
      <c r="B215" s="1" t="s">
        <v>2027</v>
      </c>
      <c r="C215" s="1">
        <v>45910</v>
      </c>
      <c r="D215" s="1" t="s">
        <v>1801</v>
      </c>
      <c r="E215" s="1">
        <v>5249.25</v>
      </c>
      <c r="F215" s="1" t="s">
        <v>6815</v>
      </c>
    </row>
    <row r="216" spans="1:6">
      <c r="A216" s="1" t="s">
        <v>7031</v>
      </c>
      <c r="B216" s="1" t="s">
        <v>2028</v>
      </c>
      <c r="C216" s="1">
        <v>45604</v>
      </c>
      <c r="D216" s="1" t="s">
        <v>1823</v>
      </c>
      <c r="E216" s="1">
        <v>849.15</v>
      </c>
      <c r="F216" s="1" t="s">
        <v>6815</v>
      </c>
    </row>
    <row r="217" spans="1:6">
      <c r="A217" s="1" t="s">
        <v>7032</v>
      </c>
      <c r="B217" s="1" t="s">
        <v>2029</v>
      </c>
      <c r="C217" s="1">
        <v>45959</v>
      </c>
      <c r="D217" s="1" t="s">
        <v>1801</v>
      </c>
      <c r="E217" s="1">
        <v>299</v>
      </c>
      <c r="F217" s="1" t="s">
        <v>6815</v>
      </c>
    </row>
    <row r="218" spans="1:6">
      <c r="A218" s="1" t="s">
        <v>7033</v>
      </c>
      <c r="B218" s="1" t="s">
        <v>2030</v>
      </c>
      <c r="C218" s="1">
        <v>45381</v>
      </c>
      <c r="D218" s="1" t="s">
        <v>1805</v>
      </c>
      <c r="E218" s="1">
        <v>2208.3000000000002</v>
      </c>
      <c r="F218" s="1" t="s">
        <v>6815</v>
      </c>
    </row>
    <row r="219" spans="1:6">
      <c r="A219" s="1" t="s">
        <v>7034</v>
      </c>
      <c r="B219" s="1" t="s">
        <v>2031</v>
      </c>
      <c r="C219" s="1">
        <v>45593</v>
      </c>
      <c r="D219" s="1" t="s">
        <v>1821</v>
      </c>
      <c r="E219" s="1">
        <v>948.1</v>
      </c>
      <c r="F219" s="1" t="s">
        <v>6815</v>
      </c>
    </row>
    <row r="220" spans="1:6">
      <c r="A220" s="1" t="s">
        <v>7035</v>
      </c>
      <c r="B220" s="1" t="s">
        <v>2032</v>
      </c>
      <c r="C220" s="1">
        <v>45797</v>
      </c>
      <c r="D220" s="1" t="s">
        <v>1805</v>
      </c>
      <c r="E220" s="1">
        <v>758.1</v>
      </c>
      <c r="F220" s="1" t="s">
        <v>6815</v>
      </c>
    </row>
    <row r="221" spans="1:6">
      <c r="A221" s="1" t="s">
        <v>7036</v>
      </c>
      <c r="B221" s="1" t="s">
        <v>2033</v>
      </c>
      <c r="C221" s="1">
        <v>45828</v>
      </c>
      <c r="D221" s="1" t="s">
        <v>1823</v>
      </c>
      <c r="E221" s="1">
        <v>284.05</v>
      </c>
      <c r="F221" s="1" t="s">
        <v>6815</v>
      </c>
    </row>
    <row r="222" spans="1:6">
      <c r="A222" s="1" t="s">
        <v>7037</v>
      </c>
      <c r="B222" s="1" t="s">
        <v>2034</v>
      </c>
      <c r="C222" s="1">
        <v>45851</v>
      </c>
      <c r="D222" s="1" t="s">
        <v>1801</v>
      </c>
      <c r="E222" s="1">
        <v>1798.2</v>
      </c>
      <c r="F222" s="1" t="s">
        <v>6815</v>
      </c>
    </row>
    <row r="223" spans="1:6">
      <c r="A223" s="1" t="s">
        <v>7038</v>
      </c>
      <c r="B223" s="1" t="s">
        <v>2035</v>
      </c>
      <c r="C223" s="1">
        <v>45334</v>
      </c>
      <c r="D223" s="1" t="s">
        <v>1821</v>
      </c>
      <c r="E223" s="1">
        <v>1799.1</v>
      </c>
      <c r="F223" s="1" t="s">
        <v>6815</v>
      </c>
    </row>
    <row r="224" spans="1:6">
      <c r="A224" s="1" t="s">
        <v>7039</v>
      </c>
      <c r="B224" s="1" t="s">
        <v>2036</v>
      </c>
      <c r="C224" s="1">
        <v>45893</v>
      </c>
      <c r="D224" s="1" t="s">
        <v>1812</v>
      </c>
      <c r="E224" s="1">
        <v>1196</v>
      </c>
      <c r="F224" s="1" t="s">
        <v>6815</v>
      </c>
    </row>
    <row r="225" spans="1:6">
      <c r="A225" s="1" t="s">
        <v>7040</v>
      </c>
      <c r="B225" s="1" t="s">
        <v>2037</v>
      </c>
      <c r="C225" s="1">
        <v>45400</v>
      </c>
      <c r="D225" s="1" t="s">
        <v>1812</v>
      </c>
      <c r="E225" s="1">
        <v>719.1</v>
      </c>
      <c r="F225" s="1" t="s">
        <v>6815</v>
      </c>
    </row>
    <row r="226" spans="1:6">
      <c r="A226" s="1" t="s">
        <v>7041</v>
      </c>
      <c r="B226" s="1" t="s">
        <v>2038</v>
      </c>
      <c r="C226" s="1">
        <v>45954</v>
      </c>
      <c r="D226" s="1" t="s">
        <v>1821</v>
      </c>
      <c r="E226" s="1">
        <v>2037.45</v>
      </c>
      <c r="F226" s="1" t="s">
        <v>6815</v>
      </c>
    </row>
    <row r="227" spans="1:6">
      <c r="A227" s="1" t="s">
        <v>7042</v>
      </c>
      <c r="B227" s="1" t="s">
        <v>2039</v>
      </c>
      <c r="C227" s="1">
        <v>45590</v>
      </c>
      <c r="D227" s="1" t="s">
        <v>1805</v>
      </c>
      <c r="E227" s="1">
        <v>11396.2</v>
      </c>
      <c r="F227" s="1" t="s">
        <v>6815</v>
      </c>
    </row>
    <row r="228" spans="1:6">
      <c r="A228" s="1" t="s">
        <v>7043</v>
      </c>
      <c r="B228" s="1" t="s">
        <v>2040</v>
      </c>
      <c r="C228" s="1">
        <v>45343</v>
      </c>
      <c r="D228" s="1" t="s">
        <v>1805</v>
      </c>
      <c r="E228" s="1">
        <v>3998.4</v>
      </c>
      <c r="F228" s="1" t="s">
        <v>6815</v>
      </c>
    </row>
    <row r="229" spans="1:6">
      <c r="A229" s="1" t="s">
        <v>7044</v>
      </c>
      <c r="B229" s="1" t="s">
        <v>2041</v>
      </c>
      <c r="C229" s="1">
        <v>45772</v>
      </c>
      <c r="D229" s="1" t="s">
        <v>1812</v>
      </c>
      <c r="E229" s="1">
        <v>718.2</v>
      </c>
      <c r="F229" s="1" t="s">
        <v>6815</v>
      </c>
    </row>
    <row r="230" spans="1:6">
      <c r="A230" s="1" t="s">
        <v>7045</v>
      </c>
      <c r="B230" s="1" t="s">
        <v>2042</v>
      </c>
      <c r="C230" s="1">
        <v>45646</v>
      </c>
      <c r="D230" s="1" t="s">
        <v>1821</v>
      </c>
      <c r="E230" s="1">
        <v>1799.1</v>
      </c>
      <c r="F230" s="1" t="s">
        <v>6815</v>
      </c>
    </row>
    <row r="231" spans="1:6">
      <c r="A231" s="1" t="s">
        <v>7046</v>
      </c>
      <c r="B231" s="1" t="s">
        <v>2043</v>
      </c>
      <c r="C231" s="1">
        <v>45947</v>
      </c>
      <c r="D231" s="1" t="s">
        <v>1805</v>
      </c>
      <c r="E231" s="1">
        <v>679.15</v>
      </c>
      <c r="F231" s="1" t="s">
        <v>6815</v>
      </c>
    </row>
    <row r="232" spans="1:6">
      <c r="A232" s="1" t="s">
        <v>7047</v>
      </c>
      <c r="B232" s="1" t="s">
        <v>2044</v>
      </c>
      <c r="C232" s="1">
        <v>45804</v>
      </c>
      <c r="D232" s="1" t="s">
        <v>1801</v>
      </c>
      <c r="E232" s="1">
        <v>598</v>
      </c>
      <c r="F232" s="1" t="s">
        <v>6833</v>
      </c>
    </row>
    <row r="233" spans="1:6">
      <c r="A233" s="1" t="s">
        <v>7048</v>
      </c>
      <c r="B233" s="1" t="s">
        <v>2045</v>
      </c>
      <c r="C233" s="1">
        <v>45823</v>
      </c>
      <c r="D233" s="1" t="s">
        <v>1805</v>
      </c>
      <c r="E233" s="1">
        <v>717.6</v>
      </c>
      <c r="F233" s="1" t="s">
        <v>6815</v>
      </c>
    </row>
    <row r="234" spans="1:6">
      <c r="A234" s="1" t="s">
        <v>7049</v>
      </c>
      <c r="B234" s="1" t="s">
        <v>2046</v>
      </c>
      <c r="C234" s="1">
        <v>45936</v>
      </c>
      <c r="D234" s="1" t="s">
        <v>1801</v>
      </c>
      <c r="E234" s="1">
        <v>399</v>
      </c>
      <c r="F234" s="1" t="s">
        <v>6833</v>
      </c>
    </row>
    <row r="235" spans="1:6">
      <c r="A235" s="1" t="s">
        <v>7050</v>
      </c>
      <c r="B235" s="1" t="s">
        <v>2047</v>
      </c>
      <c r="C235" s="1">
        <v>45755</v>
      </c>
      <c r="D235" s="1" t="s">
        <v>1801</v>
      </c>
      <c r="E235" s="1">
        <v>399</v>
      </c>
      <c r="F235" s="1" t="s">
        <v>6821</v>
      </c>
    </row>
    <row r="236" spans="1:6">
      <c r="A236" s="1" t="s">
        <v>7051</v>
      </c>
      <c r="B236" s="1" t="s">
        <v>2048</v>
      </c>
      <c r="C236" s="1">
        <v>45685</v>
      </c>
      <c r="D236" s="1" t="s">
        <v>1805</v>
      </c>
      <c r="E236" s="1">
        <v>758.1</v>
      </c>
      <c r="F236" s="1" t="s">
        <v>6815</v>
      </c>
    </row>
    <row r="237" spans="1:6">
      <c r="A237" s="1" t="s">
        <v>7052</v>
      </c>
      <c r="B237" s="1" t="s">
        <v>2049</v>
      </c>
      <c r="C237" s="1">
        <v>45492</v>
      </c>
      <c r="D237" s="1" t="s">
        <v>1823</v>
      </c>
      <c r="E237" s="1">
        <v>948.1</v>
      </c>
      <c r="F237" s="1" t="s">
        <v>6815</v>
      </c>
    </row>
    <row r="238" spans="1:6">
      <c r="A238" s="1" t="s">
        <v>7053</v>
      </c>
      <c r="B238" s="1" t="s">
        <v>2050</v>
      </c>
      <c r="C238" s="1">
        <v>45665</v>
      </c>
      <c r="D238" s="1" t="s">
        <v>1805</v>
      </c>
      <c r="E238" s="1">
        <v>3998.4</v>
      </c>
      <c r="F238" s="1" t="s">
        <v>6815</v>
      </c>
    </row>
    <row r="239" spans="1:6">
      <c r="A239" s="1" t="s">
        <v>7054</v>
      </c>
      <c r="B239" s="1" t="s">
        <v>2051</v>
      </c>
      <c r="C239" s="1">
        <v>45300</v>
      </c>
      <c r="D239" s="1" t="s">
        <v>1805</v>
      </c>
      <c r="E239" s="1">
        <v>7598.1</v>
      </c>
      <c r="F239" s="1" t="s">
        <v>6815</v>
      </c>
    </row>
    <row r="240" spans="1:6">
      <c r="A240" s="1" t="s">
        <v>7055</v>
      </c>
      <c r="B240" s="1" t="s">
        <v>2052</v>
      </c>
      <c r="C240" s="1">
        <v>45599</v>
      </c>
      <c r="D240" s="1" t="s">
        <v>1821</v>
      </c>
      <c r="E240" s="1">
        <v>2208.3000000000002</v>
      </c>
      <c r="F240" s="1" t="s">
        <v>6815</v>
      </c>
    </row>
    <row r="241" spans="1:6">
      <c r="A241" s="1" t="s">
        <v>7056</v>
      </c>
      <c r="B241" s="1" t="s">
        <v>2053</v>
      </c>
      <c r="C241" s="1">
        <v>45684</v>
      </c>
      <c r="D241" s="1" t="s">
        <v>1823</v>
      </c>
      <c r="E241" s="1">
        <v>1796.4</v>
      </c>
      <c r="F241" s="1" t="s">
        <v>6815</v>
      </c>
    </row>
    <row r="242" spans="1:6">
      <c r="A242" s="1" t="s">
        <v>7057</v>
      </c>
      <c r="B242" s="1" t="s">
        <v>2054</v>
      </c>
      <c r="C242" s="1">
        <v>45450</v>
      </c>
      <c r="D242" s="1" t="s">
        <v>1821</v>
      </c>
      <c r="E242" s="1">
        <v>2718.3</v>
      </c>
      <c r="F242" s="1" t="s">
        <v>6815</v>
      </c>
    </row>
    <row r="243" spans="1:6">
      <c r="A243" s="1" t="s">
        <v>7058</v>
      </c>
      <c r="B243" s="1" t="s">
        <v>2055</v>
      </c>
      <c r="C243" s="1">
        <v>45570</v>
      </c>
      <c r="D243" s="1" t="s">
        <v>1805</v>
      </c>
      <c r="E243" s="1">
        <v>4248.3</v>
      </c>
      <c r="F243" s="1" t="s">
        <v>6815</v>
      </c>
    </row>
    <row r="244" spans="1:6">
      <c r="A244" s="1" t="s">
        <v>7059</v>
      </c>
      <c r="B244" s="1" t="s">
        <v>2056</v>
      </c>
      <c r="C244" s="1">
        <v>45613</v>
      </c>
      <c r="D244" s="1" t="s">
        <v>1805</v>
      </c>
      <c r="E244" s="1">
        <v>3996</v>
      </c>
      <c r="F244" s="1" t="s">
        <v>6815</v>
      </c>
    </row>
    <row r="245" spans="1:6">
      <c r="A245" s="1" t="s">
        <v>7060</v>
      </c>
      <c r="B245" s="1" t="s">
        <v>2057</v>
      </c>
      <c r="C245" s="1">
        <v>45294</v>
      </c>
      <c r="D245" s="1" t="s">
        <v>1821</v>
      </c>
      <c r="E245" s="1">
        <v>449.1</v>
      </c>
      <c r="F245" s="1" t="s">
        <v>6815</v>
      </c>
    </row>
    <row r="246" spans="1:6">
      <c r="A246" s="1" t="s">
        <v>7061</v>
      </c>
      <c r="B246" s="1" t="s">
        <v>2058</v>
      </c>
      <c r="C246" s="1">
        <v>45729</v>
      </c>
      <c r="D246" s="1" t="s">
        <v>1805</v>
      </c>
      <c r="E246" s="1">
        <v>5249.25</v>
      </c>
      <c r="F246" s="1" t="s">
        <v>6815</v>
      </c>
    </row>
    <row r="247" spans="1:6">
      <c r="A247" s="1" t="s">
        <v>7062</v>
      </c>
      <c r="B247" s="1" t="s">
        <v>2059</v>
      </c>
      <c r="C247" s="1">
        <v>45439</v>
      </c>
      <c r="D247" s="1" t="s">
        <v>1805</v>
      </c>
      <c r="E247" s="1">
        <v>852.15</v>
      </c>
      <c r="F247" s="1" t="s">
        <v>6815</v>
      </c>
    </row>
    <row r="248" spans="1:6">
      <c r="A248" s="1" t="s">
        <v>7063</v>
      </c>
      <c r="B248" s="1" t="s">
        <v>2060</v>
      </c>
      <c r="C248" s="1">
        <v>45661</v>
      </c>
      <c r="D248" s="1" t="s">
        <v>1805</v>
      </c>
      <c r="E248" s="1">
        <v>2997</v>
      </c>
      <c r="F248" s="1" t="s">
        <v>6815</v>
      </c>
    </row>
    <row r="249" spans="1:6">
      <c r="A249" s="1" t="s">
        <v>7064</v>
      </c>
      <c r="B249" s="1" t="s">
        <v>2061</v>
      </c>
      <c r="C249" s="1">
        <v>45641</v>
      </c>
      <c r="D249" s="1" t="s">
        <v>1801</v>
      </c>
      <c r="E249" s="1">
        <v>1527.45</v>
      </c>
      <c r="F249" s="1" t="s">
        <v>6815</v>
      </c>
    </row>
    <row r="250" spans="1:6">
      <c r="A250" s="1" t="s">
        <v>7065</v>
      </c>
      <c r="B250" s="1" t="s">
        <v>2062</v>
      </c>
      <c r="C250" s="1">
        <v>45485</v>
      </c>
      <c r="D250" s="1" t="s">
        <v>1812</v>
      </c>
      <c r="E250" s="1">
        <v>1039.2</v>
      </c>
      <c r="F250" s="1" t="s">
        <v>6815</v>
      </c>
    </row>
    <row r="251" spans="1:6">
      <c r="A251" s="1" t="s">
        <v>7066</v>
      </c>
      <c r="B251" s="1" t="s">
        <v>2063</v>
      </c>
      <c r="C251" s="1">
        <v>45515</v>
      </c>
      <c r="D251" s="1" t="s">
        <v>1805</v>
      </c>
      <c r="E251" s="1">
        <v>899.1</v>
      </c>
      <c r="F251" s="1" t="s">
        <v>6815</v>
      </c>
    </row>
    <row r="252" spans="1:6">
      <c r="A252" s="1" t="s">
        <v>7067</v>
      </c>
      <c r="B252" s="1" t="s">
        <v>2064</v>
      </c>
      <c r="C252" s="1">
        <v>45491</v>
      </c>
      <c r="D252" s="1" t="s">
        <v>1812</v>
      </c>
      <c r="E252" s="1">
        <v>1899.05</v>
      </c>
      <c r="F252" s="1" t="s">
        <v>6815</v>
      </c>
    </row>
    <row r="253" spans="1:6">
      <c r="A253" s="1" t="s">
        <v>7068</v>
      </c>
      <c r="B253" s="1" t="s">
        <v>2065</v>
      </c>
      <c r="C253" s="1">
        <v>45418</v>
      </c>
      <c r="D253" s="1" t="s">
        <v>1805</v>
      </c>
      <c r="E253" s="1">
        <v>2124.15</v>
      </c>
      <c r="F253" s="1" t="s">
        <v>6815</v>
      </c>
    </row>
    <row r="254" spans="1:6">
      <c r="A254" s="1" t="s">
        <v>7069</v>
      </c>
      <c r="B254" s="1" t="s">
        <v>2066</v>
      </c>
      <c r="C254" s="1">
        <v>45764</v>
      </c>
      <c r="D254" s="1" t="s">
        <v>1805</v>
      </c>
      <c r="E254" s="1">
        <v>8547.15</v>
      </c>
      <c r="F254" s="1" t="s">
        <v>6815</v>
      </c>
    </row>
    <row r="255" spans="1:6">
      <c r="A255" s="1" t="s">
        <v>7070</v>
      </c>
      <c r="B255" s="1" t="s">
        <v>2067</v>
      </c>
      <c r="C255" s="1">
        <v>45858</v>
      </c>
      <c r="D255" s="1" t="s">
        <v>1812</v>
      </c>
      <c r="E255" s="1">
        <v>3702.15</v>
      </c>
      <c r="F255" s="1" t="s">
        <v>6815</v>
      </c>
    </row>
    <row r="256" spans="1:6">
      <c r="A256" s="1" t="s">
        <v>7071</v>
      </c>
      <c r="B256" s="1" t="s">
        <v>2068</v>
      </c>
      <c r="C256" s="1">
        <v>45829</v>
      </c>
      <c r="D256" s="1" t="s">
        <v>1823</v>
      </c>
      <c r="E256" s="1">
        <v>1076.4000000000001</v>
      </c>
      <c r="F256" s="1" t="s">
        <v>6815</v>
      </c>
    </row>
    <row r="257" spans="1:6">
      <c r="A257" s="1" t="s">
        <v>7072</v>
      </c>
      <c r="B257" s="1" t="s">
        <v>2069</v>
      </c>
      <c r="C257" s="1">
        <v>45596</v>
      </c>
      <c r="D257" s="1" t="s">
        <v>1821</v>
      </c>
      <c r="E257" s="1">
        <v>474.05</v>
      </c>
      <c r="F257" s="1" t="s">
        <v>6815</v>
      </c>
    </row>
    <row r="258" spans="1:6">
      <c r="A258" s="1" t="s">
        <v>7073</v>
      </c>
      <c r="B258" s="1" t="s">
        <v>2070</v>
      </c>
      <c r="C258" s="1">
        <v>45389</v>
      </c>
      <c r="D258" s="1" t="s">
        <v>1821</v>
      </c>
      <c r="E258" s="1">
        <v>14997</v>
      </c>
      <c r="F258" s="1" t="s">
        <v>6833</v>
      </c>
    </row>
    <row r="259" spans="1:6">
      <c r="A259" s="1" t="s">
        <v>7074</v>
      </c>
      <c r="B259" s="1" t="s">
        <v>2071</v>
      </c>
      <c r="C259" s="1">
        <v>45660</v>
      </c>
      <c r="D259" s="1" t="s">
        <v>1823</v>
      </c>
      <c r="E259" s="1">
        <v>999</v>
      </c>
      <c r="F259" s="1" t="s">
        <v>6833</v>
      </c>
    </row>
    <row r="260" spans="1:6">
      <c r="A260" s="1" t="s">
        <v>7075</v>
      </c>
      <c r="B260" s="1" t="s">
        <v>2072</v>
      </c>
      <c r="C260" s="1">
        <v>45665</v>
      </c>
      <c r="D260" s="1" t="s">
        <v>1805</v>
      </c>
      <c r="E260" s="1">
        <v>5098.3</v>
      </c>
      <c r="F260" s="1" t="s">
        <v>6815</v>
      </c>
    </row>
    <row r="261" spans="1:6">
      <c r="A261" s="1" t="s">
        <v>7076</v>
      </c>
      <c r="B261" s="1" t="s">
        <v>2073</v>
      </c>
      <c r="C261" s="1">
        <v>45369</v>
      </c>
      <c r="D261" s="1" t="s">
        <v>1805</v>
      </c>
      <c r="E261" s="1">
        <v>949.05</v>
      </c>
      <c r="F261" s="1" t="s">
        <v>6815</v>
      </c>
    </row>
    <row r="262" spans="1:6">
      <c r="A262" s="1" t="s">
        <v>7077</v>
      </c>
      <c r="B262" s="1" t="s">
        <v>2074</v>
      </c>
      <c r="C262" s="1">
        <v>45321</v>
      </c>
      <c r="D262" s="1" t="s">
        <v>1805</v>
      </c>
      <c r="E262" s="1">
        <v>11996</v>
      </c>
      <c r="F262" s="1" t="s">
        <v>6821</v>
      </c>
    </row>
    <row r="263" spans="1:6">
      <c r="A263" s="1" t="s">
        <v>7078</v>
      </c>
      <c r="B263" s="1" t="s">
        <v>2075</v>
      </c>
      <c r="C263" s="1">
        <v>45735</v>
      </c>
      <c r="D263" s="1" t="s">
        <v>1805</v>
      </c>
      <c r="E263" s="1">
        <v>2396</v>
      </c>
      <c r="F263" s="1" t="s">
        <v>6815</v>
      </c>
    </row>
    <row r="264" spans="1:6">
      <c r="A264" s="1" t="s">
        <v>7079</v>
      </c>
      <c r="B264" s="1" t="s">
        <v>2076</v>
      </c>
      <c r="C264" s="1">
        <v>45318</v>
      </c>
      <c r="D264" s="1" t="s">
        <v>1821</v>
      </c>
      <c r="E264" s="1">
        <v>679.15</v>
      </c>
      <c r="F264" s="1" t="s">
        <v>6815</v>
      </c>
    </row>
    <row r="265" spans="1:6">
      <c r="A265" s="1" t="s">
        <v>7080</v>
      </c>
      <c r="B265" s="1" t="s">
        <v>2077</v>
      </c>
      <c r="C265" s="1">
        <v>45665</v>
      </c>
      <c r="D265" s="1" t="s">
        <v>1801</v>
      </c>
      <c r="E265" s="1">
        <v>799.2</v>
      </c>
      <c r="F265" s="1" t="s">
        <v>6815</v>
      </c>
    </row>
    <row r="266" spans="1:6">
      <c r="A266" s="1" t="s">
        <v>7081</v>
      </c>
      <c r="B266" s="1" t="s">
        <v>2078</v>
      </c>
      <c r="C266" s="1">
        <v>45623</v>
      </c>
      <c r="D266" s="1" t="s">
        <v>1823</v>
      </c>
      <c r="E266" s="1">
        <v>638.4</v>
      </c>
      <c r="F266" s="1" t="s">
        <v>6815</v>
      </c>
    </row>
    <row r="267" spans="1:6">
      <c r="A267" s="1" t="s">
        <v>7082</v>
      </c>
      <c r="B267" s="1" t="s">
        <v>2079</v>
      </c>
      <c r="C267" s="1">
        <v>45615</v>
      </c>
      <c r="D267" s="1" t="s">
        <v>1805</v>
      </c>
      <c r="E267" s="1">
        <v>239.2</v>
      </c>
      <c r="F267" s="1" t="s">
        <v>6815</v>
      </c>
    </row>
    <row r="268" spans="1:6">
      <c r="A268" s="1" t="s">
        <v>7083</v>
      </c>
      <c r="B268" s="1" t="s">
        <v>2080</v>
      </c>
      <c r="C268" s="1">
        <v>45740</v>
      </c>
      <c r="D268" s="1" t="s">
        <v>1812</v>
      </c>
      <c r="E268" s="1">
        <v>1016.6</v>
      </c>
      <c r="F268" s="1" t="s">
        <v>6815</v>
      </c>
    </row>
    <row r="269" spans="1:6">
      <c r="A269" s="1" t="s">
        <v>7084</v>
      </c>
      <c r="B269" s="1" t="s">
        <v>2081</v>
      </c>
      <c r="C269" s="1">
        <v>45470</v>
      </c>
      <c r="D269" s="1" t="s">
        <v>1821</v>
      </c>
      <c r="E269" s="1">
        <v>478.4</v>
      </c>
      <c r="F269" s="1" t="s">
        <v>6815</v>
      </c>
    </row>
    <row r="270" spans="1:6">
      <c r="A270" s="1" t="s">
        <v>7085</v>
      </c>
      <c r="B270" s="1" t="s">
        <v>2082</v>
      </c>
      <c r="C270" s="1">
        <v>45434</v>
      </c>
      <c r="D270" s="1" t="s">
        <v>1805</v>
      </c>
      <c r="E270" s="1">
        <v>2847.15</v>
      </c>
      <c r="F270" s="1" t="s">
        <v>6815</v>
      </c>
    </row>
    <row r="271" spans="1:6">
      <c r="A271" s="1" t="s">
        <v>7086</v>
      </c>
      <c r="B271" s="1" t="s">
        <v>2083</v>
      </c>
      <c r="C271" s="1">
        <v>45629</v>
      </c>
      <c r="D271" s="1" t="s">
        <v>1823</v>
      </c>
      <c r="E271" s="1">
        <v>2997</v>
      </c>
      <c r="F271" s="1" t="s">
        <v>6833</v>
      </c>
    </row>
    <row r="272" spans="1:6">
      <c r="A272" s="1" t="s">
        <v>7087</v>
      </c>
      <c r="B272" s="1" t="s">
        <v>2084</v>
      </c>
      <c r="C272" s="1">
        <v>45805</v>
      </c>
      <c r="D272" s="1" t="s">
        <v>1805</v>
      </c>
      <c r="E272" s="1">
        <v>1198.5</v>
      </c>
      <c r="F272" s="1" t="s">
        <v>6815</v>
      </c>
    </row>
    <row r="273" spans="1:6">
      <c r="A273" s="1" t="s">
        <v>7088</v>
      </c>
      <c r="B273" s="1" t="s">
        <v>2085</v>
      </c>
      <c r="C273" s="1">
        <v>45671</v>
      </c>
      <c r="D273" s="1" t="s">
        <v>1801</v>
      </c>
      <c r="E273" s="1">
        <v>1998</v>
      </c>
      <c r="F273" s="1" t="s">
        <v>6815</v>
      </c>
    </row>
    <row r="274" spans="1:6">
      <c r="A274" s="1" t="s">
        <v>7089</v>
      </c>
      <c r="B274" s="1" t="s">
        <v>2086</v>
      </c>
      <c r="C274" s="1">
        <v>45387</v>
      </c>
      <c r="D274" s="1" t="s">
        <v>1823</v>
      </c>
      <c r="E274" s="1">
        <v>539.1</v>
      </c>
      <c r="F274" s="1" t="s">
        <v>6815</v>
      </c>
    </row>
    <row r="275" spans="1:6">
      <c r="A275" s="1" t="s">
        <v>7090</v>
      </c>
      <c r="B275" s="1" t="s">
        <v>2087</v>
      </c>
      <c r="C275" s="1">
        <v>45446</v>
      </c>
      <c r="D275" s="1" t="s">
        <v>1805</v>
      </c>
      <c r="E275" s="1">
        <v>759.05</v>
      </c>
      <c r="F275" s="1" t="s">
        <v>6815</v>
      </c>
    </row>
    <row r="276" spans="1:6">
      <c r="A276" s="1" t="s">
        <v>7091</v>
      </c>
      <c r="B276" s="1" t="s">
        <v>2088</v>
      </c>
      <c r="C276" s="1">
        <v>45497</v>
      </c>
      <c r="D276" s="1" t="s">
        <v>1805</v>
      </c>
      <c r="E276" s="1">
        <v>1698.3</v>
      </c>
      <c r="F276" s="1" t="s">
        <v>6815</v>
      </c>
    </row>
    <row r="277" spans="1:6">
      <c r="A277" s="1" t="s">
        <v>7092</v>
      </c>
      <c r="B277" s="1" t="s">
        <v>2089</v>
      </c>
      <c r="C277" s="1">
        <v>45898</v>
      </c>
      <c r="D277" s="1" t="s">
        <v>1805</v>
      </c>
      <c r="E277" s="1">
        <v>749.25</v>
      </c>
      <c r="F277" s="1" t="s">
        <v>6815</v>
      </c>
    </row>
    <row r="278" spans="1:6">
      <c r="A278" s="1" t="s">
        <v>7093</v>
      </c>
      <c r="B278" s="1" t="s">
        <v>2090</v>
      </c>
      <c r="C278" s="1">
        <v>45888</v>
      </c>
      <c r="D278" s="1" t="s">
        <v>1801</v>
      </c>
      <c r="E278" s="1">
        <v>13298.1</v>
      </c>
      <c r="F278" s="1" t="s">
        <v>6815</v>
      </c>
    </row>
    <row r="279" spans="1:6">
      <c r="A279" s="1" t="s">
        <v>7094</v>
      </c>
      <c r="B279" s="1" t="s">
        <v>2091</v>
      </c>
      <c r="C279" s="1">
        <v>45745</v>
      </c>
      <c r="D279" s="1" t="s">
        <v>1805</v>
      </c>
      <c r="E279" s="1">
        <v>8549.0499999999993</v>
      </c>
      <c r="F279" s="1" t="s">
        <v>6815</v>
      </c>
    </row>
    <row r="280" spans="1:6">
      <c r="A280" s="1" t="s">
        <v>7095</v>
      </c>
      <c r="B280" s="1" t="s">
        <v>2092</v>
      </c>
      <c r="C280" s="1">
        <v>45654</v>
      </c>
      <c r="D280" s="1" t="s">
        <v>1805</v>
      </c>
      <c r="E280" s="1">
        <v>4499.1000000000004</v>
      </c>
      <c r="F280" s="1" t="s">
        <v>6815</v>
      </c>
    </row>
    <row r="281" spans="1:6">
      <c r="A281" s="1" t="s">
        <v>7096</v>
      </c>
      <c r="B281" s="1" t="s">
        <v>2093</v>
      </c>
      <c r="C281" s="1">
        <v>45959</v>
      </c>
      <c r="D281" s="1" t="s">
        <v>1801</v>
      </c>
      <c r="E281" s="1">
        <v>7196.4</v>
      </c>
      <c r="F281" s="1" t="s">
        <v>6815</v>
      </c>
    </row>
    <row r="282" spans="1:6">
      <c r="A282" s="1" t="s">
        <v>7097</v>
      </c>
      <c r="B282" s="1" t="s">
        <v>2094</v>
      </c>
      <c r="C282" s="1">
        <v>45362</v>
      </c>
      <c r="D282" s="1" t="s">
        <v>1801</v>
      </c>
      <c r="E282" s="1">
        <v>299</v>
      </c>
      <c r="F282" s="1" t="s">
        <v>6821</v>
      </c>
    </row>
    <row r="283" spans="1:6">
      <c r="A283" s="1" t="s">
        <v>7098</v>
      </c>
      <c r="B283" s="1" t="s">
        <v>2095</v>
      </c>
      <c r="C283" s="1">
        <v>45455</v>
      </c>
      <c r="D283" s="1" t="s">
        <v>1801</v>
      </c>
      <c r="E283" s="1">
        <v>2078.4</v>
      </c>
      <c r="F283" s="1" t="s">
        <v>6815</v>
      </c>
    </row>
    <row r="284" spans="1:6">
      <c r="A284" s="1" t="s">
        <v>7099</v>
      </c>
      <c r="B284" s="1" t="s">
        <v>2096</v>
      </c>
      <c r="C284" s="1">
        <v>45740</v>
      </c>
      <c r="D284" s="1" t="s">
        <v>1805</v>
      </c>
      <c r="E284" s="1">
        <v>7996.8</v>
      </c>
      <c r="F284" s="1" t="s">
        <v>6815</v>
      </c>
    </row>
    <row r="285" spans="1:6">
      <c r="A285" s="1" t="s">
        <v>7100</v>
      </c>
      <c r="B285" s="1" t="s">
        <v>2097</v>
      </c>
      <c r="C285" s="1">
        <v>45470</v>
      </c>
      <c r="D285" s="1" t="s">
        <v>1801</v>
      </c>
      <c r="E285" s="1">
        <v>1599</v>
      </c>
      <c r="F285" s="1" t="s">
        <v>6821</v>
      </c>
    </row>
    <row r="286" spans="1:6">
      <c r="A286" s="1" t="s">
        <v>7101</v>
      </c>
      <c r="B286" s="1" t="s">
        <v>2098</v>
      </c>
      <c r="C286" s="1">
        <v>45827</v>
      </c>
      <c r="D286" s="1" t="s">
        <v>1801</v>
      </c>
      <c r="E286" s="1">
        <v>424.15</v>
      </c>
      <c r="F286" s="1" t="s">
        <v>6815</v>
      </c>
    </row>
    <row r="287" spans="1:6">
      <c r="A287" s="1" t="s">
        <v>7102</v>
      </c>
      <c r="B287" s="1" t="s">
        <v>2099</v>
      </c>
      <c r="C287" s="1">
        <v>45654</v>
      </c>
      <c r="D287" s="1" t="s">
        <v>1805</v>
      </c>
      <c r="E287" s="1">
        <v>14396.4</v>
      </c>
      <c r="F287" s="1" t="s">
        <v>6815</v>
      </c>
    </row>
    <row r="288" spans="1:6">
      <c r="A288" s="1" t="s">
        <v>7103</v>
      </c>
      <c r="B288" s="1" t="s">
        <v>2100</v>
      </c>
      <c r="C288" s="1">
        <v>45824</v>
      </c>
      <c r="D288" s="1" t="s">
        <v>1805</v>
      </c>
      <c r="E288" s="1">
        <v>25196.400000000001</v>
      </c>
      <c r="F288" s="1" t="s">
        <v>6815</v>
      </c>
    </row>
    <row r="289" spans="1:6">
      <c r="A289" s="1" t="s">
        <v>7104</v>
      </c>
      <c r="B289" s="1" t="s">
        <v>2101</v>
      </c>
      <c r="C289" s="1">
        <v>45810</v>
      </c>
      <c r="D289" s="1" t="s">
        <v>1821</v>
      </c>
      <c r="E289" s="1">
        <v>1136.2</v>
      </c>
      <c r="F289" s="1" t="s">
        <v>6821</v>
      </c>
    </row>
    <row r="290" spans="1:6">
      <c r="A290" s="1" t="s">
        <v>7105</v>
      </c>
      <c r="B290" s="1" t="s">
        <v>2102</v>
      </c>
      <c r="C290" s="1">
        <v>45541</v>
      </c>
      <c r="D290" s="1" t="s">
        <v>1823</v>
      </c>
      <c r="E290" s="1">
        <v>1234.05</v>
      </c>
      <c r="F290" s="1" t="s">
        <v>6815</v>
      </c>
    </row>
    <row r="291" spans="1:6">
      <c r="A291" s="1" t="s">
        <v>7106</v>
      </c>
      <c r="B291" s="1" t="s">
        <v>2103</v>
      </c>
      <c r="C291" s="1">
        <v>45923</v>
      </c>
      <c r="D291" s="1" t="s">
        <v>1821</v>
      </c>
      <c r="E291" s="1">
        <v>379.05</v>
      </c>
      <c r="F291" s="1" t="s">
        <v>6815</v>
      </c>
    </row>
    <row r="292" spans="1:6">
      <c r="A292" s="1" t="s">
        <v>7107</v>
      </c>
      <c r="B292" s="1" t="s">
        <v>2104</v>
      </c>
      <c r="C292" s="1">
        <v>45832</v>
      </c>
      <c r="D292" s="1" t="s">
        <v>1805</v>
      </c>
      <c r="E292" s="1">
        <v>9998</v>
      </c>
      <c r="F292" s="1" t="s">
        <v>6833</v>
      </c>
    </row>
    <row r="293" spans="1:6">
      <c r="A293" s="1" t="s">
        <v>7108</v>
      </c>
      <c r="B293" s="1" t="s">
        <v>2105</v>
      </c>
      <c r="C293" s="1">
        <v>45817</v>
      </c>
      <c r="D293" s="1" t="s">
        <v>1823</v>
      </c>
      <c r="E293" s="1">
        <v>3398.3</v>
      </c>
      <c r="F293" s="1" t="s">
        <v>6815</v>
      </c>
    </row>
    <row r="294" spans="1:6">
      <c r="A294" s="1" t="s">
        <v>7109</v>
      </c>
      <c r="B294" s="1" t="s">
        <v>2106</v>
      </c>
      <c r="C294" s="1">
        <v>45618</v>
      </c>
      <c r="D294" s="1" t="s">
        <v>1805</v>
      </c>
      <c r="E294" s="1">
        <v>14997</v>
      </c>
      <c r="F294" s="1" t="s">
        <v>6821</v>
      </c>
    </row>
    <row r="295" spans="1:6">
      <c r="A295" s="1" t="s">
        <v>7110</v>
      </c>
      <c r="B295" s="1" t="s">
        <v>2107</v>
      </c>
      <c r="C295" s="1">
        <v>45677</v>
      </c>
      <c r="D295" s="1" t="s">
        <v>1812</v>
      </c>
      <c r="E295" s="1">
        <v>339.15</v>
      </c>
      <c r="F295" s="1" t="s">
        <v>6815</v>
      </c>
    </row>
    <row r="296" spans="1:6">
      <c r="A296" s="1" t="s">
        <v>7111</v>
      </c>
      <c r="B296" s="1" t="s">
        <v>2108</v>
      </c>
      <c r="C296" s="1">
        <v>45843</v>
      </c>
      <c r="D296" s="1" t="s">
        <v>1821</v>
      </c>
      <c r="E296" s="1">
        <v>2549.15</v>
      </c>
      <c r="F296" s="1" t="s">
        <v>6815</v>
      </c>
    </row>
    <row r="297" spans="1:6">
      <c r="A297" s="1" t="s">
        <v>7112</v>
      </c>
      <c r="B297" s="1" t="s">
        <v>2109</v>
      </c>
      <c r="C297" s="1">
        <v>45766</v>
      </c>
      <c r="D297" s="1" t="s">
        <v>1823</v>
      </c>
      <c r="E297" s="1">
        <v>3596.4</v>
      </c>
      <c r="F297" s="1" t="s">
        <v>6815</v>
      </c>
    </row>
    <row r="298" spans="1:6">
      <c r="A298" s="1" t="s">
        <v>7113</v>
      </c>
      <c r="B298" s="1" t="s">
        <v>2110</v>
      </c>
      <c r="C298" s="1">
        <v>45856</v>
      </c>
      <c r="D298" s="1" t="s">
        <v>1801</v>
      </c>
      <c r="E298" s="1">
        <v>1999.2</v>
      </c>
      <c r="F298" s="1" t="s">
        <v>6815</v>
      </c>
    </row>
    <row r="299" spans="1:6">
      <c r="A299" s="1" t="s">
        <v>7114</v>
      </c>
      <c r="B299" s="1" t="s">
        <v>2111</v>
      </c>
      <c r="C299" s="1">
        <v>45461</v>
      </c>
      <c r="D299" s="1" t="s">
        <v>1812</v>
      </c>
      <c r="E299" s="1">
        <v>759.05</v>
      </c>
      <c r="F299" s="1" t="s">
        <v>6815</v>
      </c>
    </row>
    <row r="300" spans="1:6">
      <c r="A300" s="1" t="s">
        <v>7115</v>
      </c>
      <c r="B300" s="1" t="s">
        <v>2112</v>
      </c>
      <c r="C300" s="1">
        <v>45418</v>
      </c>
      <c r="D300" s="1" t="s">
        <v>1801</v>
      </c>
      <c r="E300" s="1">
        <v>299</v>
      </c>
      <c r="F300" s="1" t="s">
        <v>6815</v>
      </c>
    </row>
    <row r="301" spans="1:6">
      <c r="A301" s="1" t="s">
        <v>7116</v>
      </c>
      <c r="B301" s="1" t="s">
        <v>2113</v>
      </c>
      <c r="C301" s="1">
        <v>45909</v>
      </c>
      <c r="D301" s="1" t="s">
        <v>1805</v>
      </c>
      <c r="E301" s="1">
        <v>1898.1</v>
      </c>
      <c r="F301" s="1" t="s">
        <v>6815</v>
      </c>
    </row>
    <row r="302" spans="1:6">
      <c r="A302" s="1" t="s">
        <v>7117</v>
      </c>
      <c r="B302" s="1" t="s">
        <v>2114</v>
      </c>
      <c r="C302" s="1">
        <v>45466</v>
      </c>
      <c r="D302" s="1" t="s">
        <v>1805</v>
      </c>
      <c r="E302" s="1">
        <v>3312.45</v>
      </c>
      <c r="F302" s="1" t="s">
        <v>6815</v>
      </c>
    </row>
    <row r="303" spans="1:6">
      <c r="A303" s="1" t="s">
        <v>7118</v>
      </c>
      <c r="B303" s="1" t="s">
        <v>2115</v>
      </c>
      <c r="C303" s="1">
        <v>45893</v>
      </c>
      <c r="D303" s="1" t="s">
        <v>1823</v>
      </c>
      <c r="E303" s="1">
        <v>399</v>
      </c>
      <c r="F303" s="1" t="s">
        <v>6815</v>
      </c>
    </row>
    <row r="304" spans="1:6">
      <c r="A304" s="1" t="s">
        <v>7119</v>
      </c>
      <c r="B304" s="1" t="s">
        <v>2116</v>
      </c>
      <c r="C304" s="1">
        <v>45680</v>
      </c>
      <c r="D304" s="1" t="s">
        <v>1821</v>
      </c>
      <c r="E304" s="1">
        <v>998</v>
      </c>
      <c r="F304" s="1" t="s">
        <v>6815</v>
      </c>
    </row>
    <row r="305" spans="1:6">
      <c r="A305" s="1" t="s">
        <v>7120</v>
      </c>
      <c r="B305" s="1" t="s">
        <v>2117</v>
      </c>
      <c r="C305" s="1">
        <v>45481</v>
      </c>
      <c r="D305" s="1" t="s">
        <v>1821</v>
      </c>
      <c r="E305" s="1">
        <v>2999</v>
      </c>
      <c r="F305" s="1" t="s">
        <v>6815</v>
      </c>
    </row>
    <row r="306" spans="1:6">
      <c r="A306" s="1" t="s">
        <v>7121</v>
      </c>
      <c r="B306" s="1" t="s">
        <v>2118</v>
      </c>
      <c r="C306" s="1">
        <v>45940</v>
      </c>
      <c r="D306" s="1" t="s">
        <v>1805</v>
      </c>
      <c r="E306" s="1">
        <v>1899.05</v>
      </c>
      <c r="F306" s="1" t="s">
        <v>6815</v>
      </c>
    </row>
    <row r="307" spans="1:6">
      <c r="A307" s="1" t="s">
        <v>7122</v>
      </c>
      <c r="B307" s="1" t="s">
        <v>2119</v>
      </c>
      <c r="C307" s="1">
        <v>45777</v>
      </c>
      <c r="D307" s="1" t="s">
        <v>1823</v>
      </c>
      <c r="E307" s="1">
        <v>5398.2</v>
      </c>
      <c r="F307" s="1" t="s">
        <v>6815</v>
      </c>
    </row>
    <row r="308" spans="1:6">
      <c r="A308" s="1" t="s">
        <v>7123</v>
      </c>
      <c r="B308" s="1" t="s">
        <v>2120</v>
      </c>
      <c r="C308" s="1">
        <v>45739</v>
      </c>
      <c r="D308" s="1" t="s">
        <v>1823</v>
      </c>
      <c r="E308" s="1">
        <v>1358.3</v>
      </c>
      <c r="F308" s="1" t="s">
        <v>6815</v>
      </c>
    </row>
    <row r="309" spans="1:6">
      <c r="A309" s="1" t="s">
        <v>7124</v>
      </c>
      <c r="B309" s="1" t="s">
        <v>2121</v>
      </c>
      <c r="C309" s="1">
        <v>45540</v>
      </c>
      <c r="D309" s="1" t="s">
        <v>1821</v>
      </c>
      <c r="E309" s="1">
        <v>799</v>
      </c>
      <c r="F309" s="1" t="s">
        <v>6821</v>
      </c>
    </row>
    <row r="310" spans="1:6">
      <c r="A310" s="1" t="s">
        <v>7125</v>
      </c>
      <c r="B310" s="1" t="s">
        <v>2122</v>
      </c>
      <c r="C310" s="1">
        <v>45403</v>
      </c>
      <c r="D310" s="1" t="s">
        <v>1821</v>
      </c>
      <c r="E310" s="1">
        <v>424.15</v>
      </c>
      <c r="F310" s="1" t="s">
        <v>6821</v>
      </c>
    </row>
    <row r="311" spans="1:6">
      <c r="A311" s="1" t="s">
        <v>7126</v>
      </c>
      <c r="B311" s="1" t="s">
        <v>2123</v>
      </c>
      <c r="C311" s="1">
        <v>45653</v>
      </c>
      <c r="D311" s="1" t="s">
        <v>1812</v>
      </c>
      <c r="E311" s="1">
        <v>6747.3</v>
      </c>
      <c r="F311" s="1" t="s">
        <v>6815</v>
      </c>
    </row>
    <row r="312" spans="1:6">
      <c r="A312" s="1" t="s">
        <v>7127</v>
      </c>
      <c r="B312" s="1" t="s">
        <v>2124</v>
      </c>
      <c r="C312" s="1">
        <v>45779</v>
      </c>
      <c r="D312" s="1" t="s">
        <v>1823</v>
      </c>
      <c r="E312" s="1">
        <v>2876.4</v>
      </c>
      <c r="F312" s="1" t="s">
        <v>6815</v>
      </c>
    </row>
    <row r="313" spans="1:6">
      <c r="A313" s="1" t="s">
        <v>7128</v>
      </c>
      <c r="B313" s="1" t="s">
        <v>2125</v>
      </c>
      <c r="C313" s="1">
        <v>45675</v>
      </c>
      <c r="D313" s="1" t="s">
        <v>1823</v>
      </c>
      <c r="E313" s="1">
        <v>3596.4</v>
      </c>
      <c r="F313" s="1" t="s">
        <v>6815</v>
      </c>
    </row>
    <row r="314" spans="1:6">
      <c r="A314" s="1" t="s">
        <v>7129</v>
      </c>
      <c r="B314" s="1" t="s">
        <v>2126</v>
      </c>
      <c r="C314" s="1">
        <v>45420</v>
      </c>
      <c r="D314" s="1" t="s">
        <v>1821</v>
      </c>
      <c r="E314" s="1">
        <v>424.15</v>
      </c>
      <c r="F314" s="1" t="s">
        <v>6815</v>
      </c>
    </row>
    <row r="315" spans="1:6">
      <c r="A315" s="1" t="s">
        <v>7130</v>
      </c>
      <c r="B315" s="1" t="s">
        <v>2127</v>
      </c>
      <c r="C315" s="1">
        <v>45403</v>
      </c>
      <c r="D315" s="1" t="s">
        <v>1805</v>
      </c>
      <c r="E315" s="1">
        <v>1439.1</v>
      </c>
      <c r="F315" s="1" t="s">
        <v>6815</v>
      </c>
    </row>
    <row r="316" spans="1:6">
      <c r="A316" s="1" t="s">
        <v>7131</v>
      </c>
      <c r="B316" s="1" t="s">
        <v>2128</v>
      </c>
      <c r="C316" s="1">
        <v>45440</v>
      </c>
      <c r="D316" s="1" t="s">
        <v>1801</v>
      </c>
      <c r="E316" s="1">
        <v>2997</v>
      </c>
      <c r="F316" s="1" t="s">
        <v>6821</v>
      </c>
    </row>
    <row r="317" spans="1:6">
      <c r="A317" s="1" t="s">
        <v>7132</v>
      </c>
      <c r="B317" s="1" t="s">
        <v>2129</v>
      </c>
      <c r="C317" s="1">
        <v>45326</v>
      </c>
      <c r="D317" s="1" t="s">
        <v>1801</v>
      </c>
      <c r="E317" s="1">
        <v>2547.4499999999998</v>
      </c>
      <c r="F317" s="1" t="s">
        <v>6815</v>
      </c>
    </row>
    <row r="318" spans="1:6">
      <c r="A318" s="1" t="s">
        <v>7133</v>
      </c>
      <c r="B318" s="1" t="s">
        <v>2130</v>
      </c>
      <c r="C318" s="1">
        <v>45738</v>
      </c>
      <c r="D318" s="1" t="s">
        <v>1805</v>
      </c>
      <c r="E318" s="1">
        <v>508.3</v>
      </c>
      <c r="F318" s="1" t="s">
        <v>6815</v>
      </c>
    </row>
    <row r="319" spans="1:6">
      <c r="A319" s="1" t="s">
        <v>7134</v>
      </c>
      <c r="B319" s="1" t="s">
        <v>2131</v>
      </c>
      <c r="C319" s="1">
        <v>45320</v>
      </c>
      <c r="D319" s="1" t="s">
        <v>1823</v>
      </c>
      <c r="E319" s="1">
        <v>949.05</v>
      </c>
      <c r="F319" s="1" t="s">
        <v>6815</v>
      </c>
    </row>
    <row r="320" spans="1:6">
      <c r="A320" s="1" t="s">
        <v>7135</v>
      </c>
      <c r="B320" s="1" t="s">
        <v>2132</v>
      </c>
      <c r="C320" s="1">
        <v>45929</v>
      </c>
      <c r="D320" s="1" t="s">
        <v>1805</v>
      </c>
      <c r="E320" s="1">
        <v>759.05</v>
      </c>
      <c r="F320" s="1" t="s">
        <v>6815</v>
      </c>
    </row>
    <row r="321" spans="1:6">
      <c r="A321" s="1" t="s">
        <v>7136</v>
      </c>
      <c r="B321" s="1" t="s">
        <v>2133</v>
      </c>
      <c r="C321" s="1">
        <v>45434</v>
      </c>
      <c r="D321" s="1" t="s">
        <v>1805</v>
      </c>
      <c r="E321" s="1">
        <v>13497.3</v>
      </c>
      <c r="F321" s="1" t="s">
        <v>6815</v>
      </c>
    </row>
    <row r="322" spans="1:6">
      <c r="A322" s="1" t="s">
        <v>7137</v>
      </c>
      <c r="B322" s="1" t="s">
        <v>2134</v>
      </c>
      <c r="C322" s="1">
        <v>45831</v>
      </c>
      <c r="D322" s="1" t="s">
        <v>1801</v>
      </c>
      <c r="E322" s="1">
        <v>224.25</v>
      </c>
      <c r="F322" s="1" t="s">
        <v>6815</v>
      </c>
    </row>
    <row r="323" spans="1:6">
      <c r="A323" s="1" t="s">
        <v>7138</v>
      </c>
      <c r="B323" s="1" t="s">
        <v>2135</v>
      </c>
      <c r="C323" s="1">
        <v>45582</v>
      </c>
      <c r="D323" s="1" t="s">
        <v>1805</v>
      </c>
      <c r="E323" s="1">
        <v>1798.2</v>
      </c>
      <c r="F323" s="1" t="s">
        <v>6815</v>
      </c>
    </row>
    <row r="324" spans="1:6">
      <c r="A324" s="1" t="s">
        <v>7139</v>
      </c>
      <c r="B324" s="1" t="s">
        <v>2136</v>
      </c>
      <c r="C324" s="1">
        <v>45614</v>
      </c>
      <c r="D324" s="1" t="s">
        <v>1805</v>
      </c>
      <c r="E324" s="1">
        <v>1999.2</v>
      </c>
      <c r="F324" s="1" t="s">
        <v>6815</v>
      </c>
    </row>
    <row r="325" spans="1:6">
      <c r="A325" s="1" t="s">
        <v>7140</v>
      </c>
      <c r="B325" s="1" t="s">
        <v>2137</v>
      </c>
      <c r="C325" s="1">
        <v>45503</v>
      </c>
      <c r="D325" s="1" t="s">
        <v>1823</v>
      </c>
      <c r="E325" s="1">
        <v>499</v>
      </c>
      <c r="F325" s="1" t="s">
        <v>6821</v>
      </c>
    </row>
    <row r="326" spans="1:6">
      <c r="A326" s="1" t="s">
        <v>7141</v>
      </c>
      <c r="B326" s="1" t="s">
        <v>2138</v>
      </c>
      <c r="C326" s="1">
        <v>45681</v>
      </c>
      <c r="D326" s="1" t="s">
        <v>1821</v>
      </c>
      <c r="E326" s="1">
        <v>1356.6</v>
      </c>
      <c r="F326" s="1" t="s">
        <v>6815</v>
      </c>
    </row>
    <row r="327" spans="1:6">
      <c r="A327" s="1" t="s">
        <v>7142</v>
      </c>
      <c r="B327" s="1" t="s">
        <v>2139</v>
      </c>
      <c r="C327" s="1">
        <v>45866</v>
      </c>
      <c r="D327" s="1" t="s">
        <v>1801</v>
      </c>
      <c r="E327" s="1">
        <v>1998</v>
      </c>
      <c r="F327" s="1" t="s">
        <v>6833</v>
      </c>
    </row>
    <row r="328" spans="1:6">
      <c r="A328" s="1" t="s">
        <v>7143</v>
      </c>
      <c r="B328" s="1" t="s">
        <v>2140</v>
      </c>
      <c r="C328" s="1">
        <v>45495</v>
      </c>
      <c r="D328" s="1" t="s">
        <v>1821</v>
      </c>
      <c r="E328" s="1">
        <v>4499.1000000000004</v>
      </c>
      <c r="F328" s="1" t="s">
        <v>6815</v>
      </c>
    </row>
    <row r="329" spans="1:6">
      <c r="A329" s="1" t="s">
        <v>7144</v>
      </c>
      <c r="B329" s="1" t="s">
        <v>2141</v>
      </c>
      <c r="C329" s="1">
        <v>45862</v>
      </c>
      <c r="D329" s="1" t="s">
        <v>1823</v>
      </c>
      <c r="E329" s="1">
        <v>339.15</v>
      </c>
      <c r="F329" s="1" t="s">
        <v>6815</v>
      </c>
    </row>
    <row r="330" spans="1:6">
      <c r="A330" s="1" t="s">
        <v>7145</v>
      </c>
      <c r="B330" s="1" t="s">
        <v>2142</v>
      </c>
      <c r="C330" s="1">
        <v>45894</v>
      </c>
      <c r="D330" s="1" t="s">
        <v>1821</v>
      </c>
      <c r="E330" s="1">
        <v>599</v>
      </c>
      <c r="F330" s="1" t="s">
        <v>6821</v>
      </c>
    </row>
    <row r="331" spans="1:6">
      <c r="A331" s="1" t="s">
        <v>7146</v>
      </c>
      <c r="B331" s="1" t="s">
        <v>2143</v>
      </c>
      <c r="C331" s="1">
        <v>45316</v>
      </c>
      <c r="D331" s="1" t="s">
        <v>1801</v>
      </c>
      <c r="E331" s="1">
        <v>2037.45</v>
      </c>
      <c r="F331" s="1" t="s">
        <v>6815</v>
      </c>
    </row>
    <row r="332" spans="1:6">
      <c r="A332" s="1" t="s">
        <v>7147</v>
      </c>
      <c r="B332" s="1" t="s">
        <v>2144</v>
      </c>
      <c r="C332" s="1">
        <v>45656</v>
      </c>
      <c r="D332" s="1" t="s">
        <v>1812</v>
      </c>
      <c r="E332" s="1">
        <v>2697.3</v>
      </c>
      <c r="F332" s="1" t="s">
        <v>6815</v>
      </c>
    </row>
    <row r="333" spans="1:6">
      <c r="A333" s="1" t="s">
        <v>7148</v>
      </c>
      <c r="B333" s="1" t="s">
        <v>2145</v>
      </c>
      <c r="C333" s="1">
        <v>45478</v>
      </c>
      <c r="D333" s="1" t="s">
        <v>1801</v>
      </c>
      <c r="E333" s="1">
        <v>339.15</v>
      </c>
      <c r="F333" s="1" t="s">
        <v>6815</v>
      </c>
    </row>
    <row r="334" spans="1:6">
      <c r="A334" s="1" t="s">
        <v>7149</v>
      </c>
      <c r="B334" s="1" t="s">
        <v>2146</v>
      </c>
      <c r="C334" s="1">
        <v>45584</v>
      </c>
      <c r="D334" s="1" t="s">
        <v>1801</v>
      </c>
      <c r="E334" s="1">
        <v>424.15</v>
      </c>
      <c r="F334" s="1" t="s">
        <v>6815</v>
      </c>
    </row>
    <row r="335" spans="1:6">
      <c r="A335" s="1" t="s">
        <v>7150</v>
      </c>
      <c r="B335" s="1" t="s">
        <v>2147</v>
      </c>
      <c r="C335" s="1">
        <v>45438</v>
      </c>
      <c r="D335" s="1" t="s">
        <v>1805</v>
      </c>
      <c r="E335" s="1">
        <v>3796.2</v>
      </c>
      <c r="F335" s="1" t="s">
        <v>6815</v>
      </c>
    </row>
    <row r="336" spans="1:6">
      <c r="A336" s="1" t="s">
        <v>7151</v>
      </c>
      <c r="B336" s="1" t="s">
        <v>2148</v>
      </c>
      <c r="C336" s="1">
        <v>45758</v>
      </c>
      <c r="D336" s="1" t="s">
        <v>1801</v>
      </c>
      <c r="E336" s="1">
        <v>379.05</v>
      </c>
      <c r="F336" s="1" t="s">
        <v>6815</v>
      </c>
    </row>
    <row r="337" spans="1:6">
      <c r="A337" s="1" t="s">
        <v>7152</v>
      </c>
      <c r="B337" s="1" t="s">
        <v>2149</v>
      </c>
      <c r="C337" s="1">
        <v>45400</v>
      </c>
      <c r="D337" s="1" t="s">
        <v>1805</v>
      </c>
      <c r="E337" s="1">
        <v>5249.25</v>
      </c>
      <c r="F337" s="1" t="s">
        <v>6821</v>
      </c>
    </row>
    <row r="338" spans="1:6">
      <c r="A338" s="1" t="s">
        <v>7153</v>
      </c>
      <c r="B338" s="1" t="s">
        <v>2150</v>
      </c>
      <c r="C338" s="1">
        <v>45471</v>
      </c>
      <c r="D338" s="1" t="s">
        <v>1812</v>
      </c>
      <c r="E338" s="1">
        <v>639.20000000000005</v>
      </c>
      <c r="F338" s="1" t="s">
        <v>6815</v>
      </c>
    </row>
    <row r="339" spans="1:6">
      <c r="A339" s="1" t="s">
        <v>7154</v>
      </c>
      <c r="B339" s="1" t="s">
        <v>2151</v>
      </c>
      <c r="C339" s="1">
        <v>45640</v>
      </c>
      <c r="D339" s="1" t="s">
        <v>1801</v>
      </c>
      <c r="E339" s="1">
        <v>2156.4</v>
      </c>
      <c r="F339" s="1" t="s">
        <v>6815</v>
      </c>
    </row>
    <row r="340" spans="1:6">
      <c r="A340" s="1" t="s">
        <v>7155</v>
      </c>
      <c r="B340" s="1" t="s">
        <v>2152</v>
      </c>
      <c r="C340" s="1">
        <v>45819</v>
      </c>
      <c r="D340" s="1" t="s">
        <v>1805</v>
      </c>
      <c r="E340" s="1">
        <v>2124.15</v>
      </c>
      <c r="F340" s="1" t="s">
        <v>6821</v>
      </c>
    </row>
    <row r="341" spans="1:6">
      <c r="A341" s="1" t="s">
        <v>7156</v>
      </c>
      <c r="B341" s="1" t="s">
        <v>2153</v>
      </c>
      <c r="C341" s="1">
        <v>45898</v>
      </c>
      <c r="D341" s="1" t="s">
        <v>1821</v>
      </c>
      <c r="E341" s="1">
        <v>4499.1000000000004</v>
      </c>
      <c r="F341" s="1" t="s">
        <v>6815</v>
      </c>
    </row>
    <row r="342" spans="1:6">
      <c r="A342" s="1" t="s">
        <v>7157</v>
      </c>
      <c r="B342" s="1" t="s">
        <v>2154</v>
      </c>
      <c r="C342" s="1">
        <v>45549</v>
      </c>
      <c r="D342" s="1" t="s">
        <v>1812</v>
      </c>
      <c r="E342" s="1">
        <v>9596.7999999999993</v>
      </c>
      <c r="F342" s="1" t="s">
        <v>6815</v>
      </c>
    </row>
    <row r="343" spans="1:6">
      <c r="A343" s="1" t="s">
        <v>7158</v>
      </c>
      <c r="B343" s="1" t="s">
        <v>2155</v>
      </c>
      <c r="C343" s="1">
        <v>45852</v>
      </c>
      <c r="D343" s="1" t="s">
        <v>1805</v>
      </c>
      <c r="E343" s="1">
        <v>1018.3</v>
      </c>
      <c r="F343" s="1" t="s">
        <v>6815</v>
      </c>
    </row>
    <row r="344" spans="1:6">
      <c r="A344" s="1" t="s">
        <v>7159</v>
      </c>
      <c r="B344" s="1" t="s">
        <v>2156</v>
      </c>
      <c r="C344" s="1">
        <v>45756</v>
      </c>
      <c r="D344" s="1" t="s">
        <v>1801</v>
      </c>
      <c r="E344" s="1">
        <v>6649.05</v>
      </c>
      <c r="F344" s="1" t="s">
        <v>6815</v>
      </c>
    </row>
    <row r="345" spans="1:6">
      <c r="A345" s="1" t="s">
        <v>7160</v>
      </c>
      <c r="B345" s="1" t="s">
        <v>2157</v>
      </c>
      <c r="C345" s="1">
        <v>45349</v>
      </c>
      <c r="D345" s="1" t="s">
        <v>1805</v>
      </c>
      <c r="E345" s="1">
        <v>999</v>
      </c>
      <c r="F345" s="1" t="s">
        <v>6821</v>
      </c>
    </row>
    <row r="346" spans="1:6">
      <c r="A346" s="1" t="s">
        <v>7161</v>
      </c>
      <c r="B346" s="1" t="s">
        <v>2158</v>
      </c>
      <c r="C346" s="1">
        <v>45845</v>
      </c>
      <c r="D346" s="1" t="s">
        <v>1805</v>
      </c>
      <c r="E346" s="1">
        <v>2276.1999999999998</v>
      </c>
      <c r="F346" s="1" t="s">
        <v>6815</v>
      </c>
    </row>
    <row r="347" spans="1:6">
      <c r="A347" s="1" t="s">
        <v>7162</v>
      </c>
      <c r="B347" s="1" t="s">
        <v>2159</v>
      </c>
      <c r="C347" s="1">
        <v>45877</v>
      </c>
      <c r="D347" s="1" t="s">
        <v>1801</v>
      </c>
      <c r="E347" s="1">
        <v>11997</v>
      </c>
      <c r="F347" s="1" t="s">
        <v>6815</v>
      </c>
    </row>
    <row r="348" spans="1:6">
      <c r="A348" s="1" t="s">
        <v>7163</v>
      </c>
      <c r="B348" s="1" t="s">
        <v>2160</v>
      </c>
      <c r="C348" s="1">
        <v>45556</v>
      </c>
      <c r="D348" s="1" t="s">
        <v>1823</v>
      </c>
      <c r="E348" s="1">
        <v>3196</v>
      </c>
      <c r="F348" s="1" t="s">
        <v>6821</v>
      </c>
    </row>
    <row r="349" spans="1:6">
      <c r="A349" s="1" t="s">
        <v>7164</v>
      </c>
      <c r="B349" s="1" t="s">
        <v>2161</v>
      </c>
      <c r="C349" s="1">
        <v>45731</v>
      </c>
      <c r="D349" s="1" t="s">
        <v>1823</v>
      </c>
      <c r="E349" s="1">
        <v>799</v>
      </c>
      <c r="F349" s="1" t="s">
        <v>6815</v>
      </c>
    </row>
    <row r="350" spans="1:6">
      <c r="A350" s="1" t="s">
        <v>7165</v>
      </c>
      <c r="B350" s="1" t="s">
        <v>2162</v>
      </c>
      <c r="C350" s="1">
        <v>45301</v>
      </c>
      <c r="D350" s="1" t="s">
        <v>1823</v>
      </c>
      <c r="E350" s="1">
        <v>3036.2</v>
      </c>
      <c r="F350" s="1" t="s">
        <v>6815</v>
      </c>
    </row>
    <row r="351" spans="1:6">
      <c r="A351" s="1" t="s">
        <v>7166</v>
      </c>
      <c r="B351" s="1" t="s">
        <v>2163</v>
      </c>
      <c r="C351" s="1">
        <v>45598</v>
      </c>
      <c r="D351" s="1" t="s">
        <v>1821</v>
      </c>
      <c r="E351" s="1">
        <v>3749.25</v>
      </c>
      <c r="F351" s="1" t="s">
        <v>6815</v>
      </c>
    </row>
    <row r="352" spans="1:6">
      <c r="A352" s="1" t="s">
        <v>7167</v>
      </c>
      <c r="B352" s="1" t="s">
        <v>2164</v>
      </c>
      <c r="C352" s="1">
        <v>45690</v>
      </c>
      <c r="D352" s="1" t="s">
        <v>1821</v>
      </c>
      <c r="E352" s="1">
        <v>3598.2</v>
      </c>
      <c r="F352" s="1" t="s">
        <v>6815</v>
      </c>
    </row>
    <row r="353" spans="1:6">
      <c r="A353" s="1" t="s">
        <v>7168</v>
      </c>
      <c r="B353" s="1" t="s">
        <v>2165</v>
      </c>
      <c r="C353" s="1">
        <v>45581</v>
      </c>
      <c r="D353" s="1" t="s">
        <v>1801</v>
      </c>
      <c r="E353" s="1">
        <v>4749.05</v>
      </c>
      <c r="F353" s="1" t="s">
        <v>6815</v>
      </c>
    </row>
    <row r="354" spans="1:6">
      <c r="A354" s="1" t="s">
        <v>7169</v>
      </c>
      <c r="B354" s="1" t="s">
        <v>2166</v>
      </c>
      <c r="C354" s="1">
        <v>45550</v>
      </c>
      <c r="D354" s="1" t="s">
        <v>1801</v>
      </c>
      <c r="E354" s="1">
        <v>2849.05</v>
      </c>
      <c r="F354" s="1" t="s">
        <v>6815</v>
      </c>
    </row>
    <row r="355" spans="1:6">
      <c r="A355" s="1" t="s">
        <v>7170</v>
      </c>
      <c r="B355" s="1" t="s">
        <v>2167</v>
      </c>
      <c r="C355" s="1">
        <v>45305</v>
      </c>
      <c r="D355" s="1" t="s">
        <v>1805</v>
      </c>
      <c r="E355" s="1">
        <v>7996.8</v>
      </c>
      <c r="F355" s="1" t="s">
        <v>6815</v>
      </c>
    </row>
    <row r="356" spans="1:6">
      <c r="A356" s="1" t="s">
        <v>7171</v>
      </c>
      <c r="B356" s="1" t="s">
        <v>2168</v>
      </c>
      <c r="C356" s="1">
        <v>45625</v>
      </c>
      <c r="D356" s="1" t="s">
        <v>1805</v>
      </c>
      <c r="E356" s="1">
        <v>424.15</v>
      </c>
      <c r="F356" s="1" t="s">
        <v>6815</v>
      </c>
    </row>
    <row r="357" spans="1:6">
      <c r="A357" s="1" t="s">
        <v>7172</v>
      </c>
      <c r="B357" s="1" t="s">
        <v>2169</v>
      </c>
      <c r="C357" s="1">
        <v>45367</v>
      </c>
      <c r="D357" s="1" t="s">
        <v>1805</v>
      </c>
      <c r="E357" s="1">
        <v>4936.2</v>
      </c>
      <c r="F357" s="1" t="s">
        <v>6815</v>
      </c>
    </row>
    <row r="358" spans="1:6">
      <c r="A358" s="1" t="s">
        <v>7173</v>
      </c>
      <c r="B358" s="1" t="s">
        <v>2170</v>
      </c>
      <c r="C358" s="1">
        <v>45932</v>
      </c>
      <c r="D358" s="1" t="s">
        <v>1821</v>
      </c>
      <c r="E358" s="1">
        <v>2277.15</v>
      </c>
      <c r="F358" s="1" t="s">
        <v>6815</v>
      </c>
    </row>
    <row r="359" spans="1:6">
      <c r="A359" s="1" t="s">
        <v>7174</v>
      </c>
      <c r="B359" s="1" t="s">
        <v>2171</v>
      </c>
      <c r="C359" s="1">
        <v>45679</v>
      </c>
      <c r="D359" s="1" t="s">
        <v>1805</v>
      </c>
      <c r="E359" s="1">
        <v>5998</v>
      </c>
      <c r="F359" s="1" t="s">
        <v>6821</v>
      </c>
    </row>
    <row r="360" spans="1:6">
      <c r="A360" s="1" t="s">
        <v>7175</v>
      </c>
      <c r="B360" s="1" t="s">
        <v>2172</v>
      </c>
      <c r="C360" s="1">
        <v>45550</v>
      </c>
      <c r="D360" s="1" t="s">
        <v>1821</v>
      </c>
      <c r="E360" s="1">
        <v>8997</v>
      </c>
      <c r="F360" s="1" t="s">
        <v>6833</v>
      </c>
    </row>
    <row r="361" spans="1:6">
      <c r="A361" s="1" t="s">
        <v>7176</v>
      </c>
      <c r="B361" s="1" t="s">
        <v>2173</v>
      </c>
      <c r="C361" s="1">
        <v>45371</v>
      </c>
      <c r="D361" s="1" t="s">
        <v>1801</v>
      </c>
      <c r="E361" s="1">
        <v>10197.450000000001</v>
      </c>
      <c r="F361" s="1" t="s">
        <v>6815</v>
      </c>
    </row>
    <row r="362" spans="1:6">
      <c r="A362" s="1" t="s">
        <v>7177</v>
      </c>
      <c r="B362" s="1" t="s">
        <v>2174</v>
      </c>
      <c r="C362" s="1">
        <v>45306</v>
      </c>
      <c r="D362" s="1" t="s">
        <v>1801</v>
      </c>
      <c r="E362" s="1">
        <v>798</v>
      </c>
      <c r="F362" s="1" t="s">
        <v>6815</v>
      </c>
    </row>
    <row r="363" spans="1:6">
      <c r="A363" s="1" t="s">
        <v>7178</v>
      </c>
      <c r="B363" s="1" t="s">
        <v>2175</v>
      </c>
      <c r="C363" s="1">
        <v>45625</v>
      </c>
      <c r="D363" s="1" t="s">
        <v>1823</v>
      </c>
      <c r="E363" s="1">
        <v>1696.6</v>
      </c>
      <c r="F363" s="1" t="s">
        <v>6815</v>
      </c>
    </row>
    <row r="364" spans="1:6">
      <c r="A364" s="1" t="s">
        <v>7179</v>
      </c>
      <c r="B364" s="1" t="s">
        <v>2176</v>
      </c>
      <c r="C364" s="1">
        <v>45726</v>
      </c>
      <c r="D364" s="1" t="s">
        <v>1823</v>
      </c>
      <c r="E364" s="1">
        <v>899.1</v>
      </c>
      <c r="F364" s="1" t="s">
        <v>6815</v>
      </c>
    </row>
    <row r="365" spans="1:6">
      <c r="A365" s="1" t="s">
        <v>7180</v>
      </c>
      <c r="B365" s="1" t="s">
        <v>2177</v>
      </c>
      <c r="C365" s="1">
        <v>45347</v>
      </c>
      <c r="D365" s="1" t="s">
        <v>1805</v>
      </c>
      <c r="E365" s="1">
        <v>679.15</v>
      </c>
      <c r="F365" s="1" t="s">
        <v>6815</v>
      </c>
    </row>
    <row r="366" spans="1:6">
      <c r="A366" s="1" t="s">
        <v>7181</v>
      </c>
      <c r="B366" s="1" t="s">
        <v>2178</v>
      </c>
      <c r="C366" s="1">
        <v>45816</v>
      </c>
      <c r="D366" s="1" t="s">
        <v>1812</v>
      </c>
      <c r="E366" s="1">
        <v>2499</v>
      </c>
      <c r="F366" s="1" t="s">
        <v>6815</v>
      </c>
    </row>
    <row r="367" spans="1:6">
      <c r="A367" s="1" t="s">
        <v>7182</v>
      </c>
      <c r="B367" s="1" t="s">
        <v>2179</v>
      </c>
      <c r="C367" s="1">
        <v>45610</v>
      </c>
      <c r="D367" s="1" t="s">
        <v>1801</v>
      </c>
      <c r="E367" s="1">
        <v>3999</v>
      </c>
      <c r="F367" s="1" t="s">
        <v>6815</v>
      </c>
    </row>
    <row r="368" spans="1:6">
      <c r="A368" s="1" t="s">
        <v>7183</v>
      </c>
      <c r="B368" s="1" t="s">
        <v>2180</v>
      </c>
      <c r="C368" s="1">
        <v>45447</v>
      </c>
      <c r="D368" s="1" t="s">
        <v>1823</v>
      </c>
      <c r="E368" s="1">
        <v>539.1</v>
      </c>
      <c r="F368" s="1" t="s">
        <v>6815</v>
      </c>
    </row>
    <row r="369" spans="1:6">
      <c r="A369" s="1" t="s">
        <v>7184</v>
      </c>
      <c r="B369" s="1" t="s">
        <v>2181</v>
      </c>
      <c r="C369" s="1">
        <v>45656</v>
      </c>
      <c r="D369" s="1" t="s">
        <v>1823</v>
      </c>
      <c r="E369" s="1">
        <v>9596.7999999999993</v>
      </c>
      <c r="F369" s="1" t="s">
        <v>6815</v>
      </c>
    </row>
    <row r="370" spans="1:6">
      <c r="A370" s="1" t="s">
        <v>7185</v>
      </c>
      <c r="B370" s="1" t="s">
        <v>2182</v>
      </c>
      <c r="C370" s="1">
        <v>45381</v>
      </c>
      <c r="D370" s="1" t="s">
        <v>1801</v>
      </c>
      <c r="E370" s="1">
        <v>34196.199999999997</v>
      </c>
      <c r="F370" s="1" t="s">
        <v>6815</v>
      </c>
    </row>
    <row r="371" spans="1:6">
      <c r="A371" s="1" t="s">
        <v>7186</v>
      </c>
      <c r="B371" s="1" t="s">
        <v>2183</v>
      </c>
      <c r="C371" s="1">
        <v>45722</v>
      </c>
      <c r="D371" s="1" t="s">
        <v>1823</v>
      </c>
      <c r="E371" s="1">
        <v>599.25</v>
      </c>
      <c r="F371" s="1" t="s">
        <v>6815</v>
      </c>
    </row>
    <row r="372" spans="1:6">
      <c r="A372" s="1" t="s">
        <v>7187</v>
      </c>
      <c r="B372" s="1" t="s">
        <v>2184</v>
      </c>
      <c r="C372" s="1">
        <v>45559</v>
      </c>
      <c r="D372" s="1" t="s">
        <v>1823</v>
      </c>
      <c r="E372" s="1">
        <v>3198</v>
      </c>
      <c r="F372" s="1" t="s">
        <v>6815</v>
      </c>
    </row>
    <row r="373" spans="1:6">
      <c r="A373" s="1" t="s">
        <v>7188</v>
      </c>
      <c r="B373" s="1" t="s">
        <v>2185</v>
      </c>
      <c r="C373" s="1">
        <v>45902</v>
      </c>
      <c r="D373" s="1" t="s">
        <v>1805</v>
      </c>
      <c r="E373" s="1">
        <v>508.3</v>
      </c>
      <c r="F373" s="1" t="s">
        <v>6815</v>
      </c>
    </row>
    <row r="374" spans="1:6">
      <c r="A374" s="1" t="s">
        <v>7189</v>
      </c>
      <c r="B374" s="1" t="s">
        <v>2186</v>
      </c>
      <c r="C374" s="1">
        <v>45899</v>
      </c>
      <c r="D374" s="1" t="s">
        <v>1801</v>
      </c>
      <c r="E374" s="1">
        <v>1438.2</v>
      </c>
      <c r="F374" s="1" t="s">
        <v>6815</v>
      </c>
    </row>
    <row r="375" spans="1:6">
      <c r="A375" s="1" t="s">
        <v>7190</v>
      </c>
      <c r="B375" s="1" t="s">
        <v>2187</v>
      </c>
      <c r="C375" s="1">
        <v>45388</v>
      </c>
      <c r="D375" s="1" t="s">
        <v>1805</v>
      </c>
      <c r="E375" s="1">
        <v>1998</v>
      </c>
      <c r="F375" s="1" t="s">
        <v>6815</v>
      </c>
    </row>
    <row r="376" spans="1:6">
      <c r="A376" s="1" t="s">
        <v>7191</v>
      </c>
      <c r="B376" s="1" t="s">
        <v>2188</v>
      </c>
      <c r="C376" s="1">
        <v>45309</v>
      </c>
      <c r="D376" s="1" t="s">
        <v>1821</v>
      </c>
      <c r="E376" s="1">
        <v>2499</v>
      </c>
      <c r="F376" s="1" t="s">
        <v>6815</v>
      </c>
    </row>
    <row r="377" spans="1:6">
      <c r="A377" s="1" t="s">
        <v>7192</v>
      </c>
      <c r="B377" s="1" t="s">
        <v>2189</v>
      </c>
      <c r="C377" s="1">
        <v>45944</v>
      </c>
      <c r="D377" s="1" t="s">
        <v>1801</v>
      </c>
      <c r="E377" s="1">
        <v>5998</v>
      </c>
      <c r="F377" s="1" t="s">
        <v>6821</v>
      </c>
    </row>
    <row r="378" spans="1:6">
      <c r="A378" s="1" t="s">
        <v>7193</v>
      </c>
      <c r="B378" s="1" t="s">
        <v>2190</v>
      </c>
      <c r="C378" s="1">
        <v>45444</v>
      </c>
      <c r="D378" s="1" t="s">
        <v>1823</v>
      </c>
      <c r="E378" s="1">
        <v>538.20000000000005</v>
      </c>
      <c r="F378" s="1" t="s">
        <v>6821</v>
      </c>
    </row>
    <row r="379" spans="1:6">
      <c r="A379" s="1" t="s">
        <v>7194</v>
      </c>
      <c r="B379" s="1" t="s">
        <v>2191</v>
      </c>
      <c r="C379" s="1">
        <v>45848</v>
      </c>
      <c r="D379" s="1" t="s">
        <v>1823</v>
      </c>
      <c r="E379" s="1">
        <v>1358.3</v>
      </c>
      <c r="F379" s="1" t="s">
        <v>6815</v>
      </c>
    </row>
    <row r="380" spans="1:6">
      <c r="A380" s="1" t="s">
        <v>7195</v>
      </c>
      <c r="B380" s="1" t="s">
        <v>2192</v>
      </c>
      <c r="C380" s="1">
        <v>45797</v>
      </c>
      <c r="D380" s="1" t="s">
        <v>1805</v>
      </c>
      <c r="E380" s="1">
        <v>4497.75</v>
      </c>
      <c r="F380" s="1" t="s">
        <v>6815</v>
      </c>
    </row>
    <row r="381" spans="1:6">
      <c r="A381" s="1" t="s">
        <v>7196</v>
      </c>
      <c r="B381" s="1" t="s">
        <v>2193</v>
      </c>
      <c r="C381" s="1">
        <v>45545</v>
      </c>
      <c r="D381" s="1" t="s">
        <v>1821</v>
      </c>
      <c r="E381" s="1">
        <v>4499.1000000000004</v>
      </c>
      <c r="F381" s="1" t="s">
        <v>6815</v>
      </c>
    </row>
    <row r="382" spans="1:6">
      <c r="A382" s="1" t="s">
        <v>7197</v>
      </c>
      <c r="B382" s="1" t="s">
        <v>2194</v>
      </c>
      <c r="C382" s="1">
        <v>45510</v>
      </c>
      <c r="D382" s="1" t="s">
        <v>1805</v>
      </c>
      <c r="E382" s="1">
        <v>599</v>
      </c>
      <c r="F382" s="1" t="s">
        <v>6833</v>
      </c>
    </row>
    <row r="383" spans="1:6">
      <c r="A383" s="1" t="s">
        <v>7198</v>
      </c>
      <c r="B383" s="1" t="s">
        <v>2195</v>
      </c>
      <c r="C383" s="1">
        <v>45458</v>
      </c>
      <c r="D383" s="1" t="s">
        <v>1805</v>
      </c>
      <c r="E383" s="1">
        <v>8498.2999999999993</v>
      </c>
      <c r="F383" s="1" t="s">
        <v>6815</v>
      </c>
    </row>
    <row r="384" spans="1:6">
      <c r="A384" s="1" t="s">
        <v>7199</v>
      </c>
      <c r="B384" s="1" t="s">
        <v>2196</v>
      </c>
      <c r="C384" s="1">
        <v>45821</v>
      </c>
      <c r="D384" s="1" t="s">
        <v>1801</v>
      </c>
      <c r="E384" s="1">
        <v>239.2</v>
      </c>
      <c r="F384" s="1" t="s">
        <v>6815</v>
      </c>
    </row>
    <row r="385" spans="1:6">
      <c r="A385" s="1" t="s">
        <v>7200</v>
      </c>
      <c r="B385" s="1" t="s">
        <v>2197</v>
      </c>
      <c r="C385" s="1">
        <v>45739</v>
      </c>
      <c r="D385" s="1" t="s">
        <v>1801</v>
      </c>
      <c r="E385" s="1">
        <v>1137.1500000000001</v>
      </c>
      <c r="F385" s="1" t="s">
        <v>6815</v>
      </c>
    </row>
    <row r="386" spans="1:6">
      <c r="A386" s="1" t="s">
        <v>7201</v>
      </c>
      <c r="B386" s="1" t="s">
        <v>2198</v>
      </c>
      <c r="C386" s="1">
        <v>45556</v>
      </c>
      <c r="D386" s="1" t="s">
        <v>1823</v>
      </c>
      <c r="E386" s="1">
        <v>718.2</v>
      </c>
      <c r="F386" s="1" t="s">
        <v>6815</v>
      </c>
    </row>
    <row r="387" spans="1:6">
      <c r="A387" s="1" t="s">
        <v>7202</v>
      </c>
      <c r="B387" s="1" t="s">
        <v>2199</v>
      </c>
      <c r="C387" s="1">
        <v>45613</v>
      </c>
      <c r="D387" s="1" t="s">
        <v>1823</v>
      </c>
      <c r="E387" s="1">
        <v>17847.45</v>
      </c>
      <c r="F387" s="1" t="s">
        <v>6815</v>
      </c>
    </row>
    <row r="388" spans="1:6">
      <c r="A388" s="1" t="s">
        <v>7203</v>
      </c>
      <c r="B388" s="1" t="s">
        <v>2200</v>
      </c>
      <c r="C388" s="1">
        <v>45541</v>
      </c>
      <c r="D388" s="1" t="s">
        <v>1801</v>
      </c>
      <c r="E388" s="1">
        <v>9998</v>
      </c>
      <c r="F388" s="1" t="s">
        <v>6815</v>
      </c>
    </row>
    <row r="389" spans="1:6">
      <c r="A389" s="1" t="s">
        <v>7204</v>
      </c>
      <c r="B389" s="1" t="s">
        <v>2201</v>
      </c>
      <c r="C389" s="1">
        <v>45439</v>
      </c>
      <c r="D389" s="1" t="s">
        <v>1805</v>
      </c>
      <c r="E389" s="1">
        <v>798</v>
      </c>
      <c r="F389" s="1" t="s">
        <v>6833</v>
      </c>
    </row>
    <row r="390" spans="1:6">
      <c r="A390" s="1" t="s">
        <v>7205</v>
      </c>
      <c r="B390" s="1" t="s">
        <v>2202</v>
      </c>
      <c r="C390" s="1">
        <v>45728</v>
      </c>
      <c r="D390" s="1" t="s">
        <v>1805</v>
      </c>
      <c r="E390" s="1">
        <v>3796.2</v>
      </c>
      <c r="F390" s="1" t="s">
        <v>6815</v>
      </c>
    </row>
    <row r="391" spans="1:6">
      <c r="A391" s="1" t="s">
        <v>7206</v>
      </c>
      <c r="B391" s="1" t="s">
        <v>2203</v>
      </c>
      <c r="C391" s="1">
        <v>45631</v>
      </c>
      <c r="D391" s="1" t="s">
        <v>1801</v>
      </c>
      <c r="E391" s="1">
        <v>3996</v>
      </c>
      <c r="F391" s="1" t="s">
        <v>6833</v>
      </c>
    </row>
    <row r="392" spans="1:6">
      <c r="A392" s="1" t="s">
        <v>7207</v>
      </c>
      <c r="B392" s="1" t="s">
        <v>2204</v>
      </c>
      <c r="C392" s="1">
        <v>45960</v>
      </c>
      <c r="D392" s="1" t="s">
        <v>1812</v>
      </c>
      <c r="E392" s="1">
        <v>899.1</v>
      </c>
      <c r="F392" s="1" t="s">
        <v>6815</v>
      </c>
    </row>
    <row r="393" spans="1:6">
      <c r="A393" s="1" t="s">
        <v>7208</v>
      </c>
      <c r="B393" s="1" t="s">
        <v>2205</v>
      </c>
      <c r="C393" s="1">
        <v>45808</v>
      </c>
      <c r="D393" s="1" t="s">
        <v>1805</v>
      </c>
      <c r="E393" s="1">
        <v>14396.4</v>
      </c>
      <c r="F393" s="1" t="s">
        <v>6815</v>
      </c>
    </row>
    <row r="394" spans="1:6">
      <c r="A394" s="1" t="s">
        <v>7209</v>
      </c>
      <c r="B394" s="1" t="s">
        <v>2206</v>
      </c>
      <c r="C394" s="1">
        <v>45555</v>
      </c>
      <c r="D394" s="1" t="s">
        <v>1801</v>
      </c>
      <c r="E394" s="1">
        <v>2208.3000000000002</v>
      </c>
      <c r="F394" s="1" t="s">
        <v>6815</v>
      </c>
    </row>
    <row r="395" spans="1:6">
      <c r="A395" s="1" t="s">
        <v>7210</v>
      </c>
      <c r="B395" s="1" t="s">
        <v>2207</v>
      </c>
      <c r="C395" s="1">
        <v>45463</v>
      </c>
      <c r="D395" s="1" t="s">
        <v>1805</v>
      </c>
      <c r="E395" s="1">
        <v>599</v>
      </c>
      <c r="F395" s="1" t="s">
        <v>6821</v>
      </c>
    </row>
    <row r="396" spans="1:6">
      <c r="A396" s="1" t="s">
        <v>7211</v>
      </c>
      <c r="B396" s="1" t="s">
        <v>2208</v>
      </c>
      <c r="C396" s="1">
        <v>45460</v>
      </c>
      <c r="D396" s="1" t="s">
        <v>1805</v>
      </c>
      <c r="E396" s="1">
        <v>10796.4</v>
      </c>
      <c r="F396" s="1" t="s">
        <v>6815</v>
      </c>
    </row>
    <row r="397" spans="1:6">
      <c r="A397" s="1" t="s">
        <v>7212</v>
      </c>
      <c r="B397" s="1" t="s">
        <v>2209</v>
      </c>
      <c r="C397" s="1">
        <v>45754</v>
      </c>
      <c r="D397" s="1" t="s">
        <v>1801</v>
      </c>
      <c r="E397" s="1">
        <v>4999</v>
      </c>
      <c r="F397" s="1" t="s">
        <v>6815</v>
      </c>
    </row>
    <row r="398" spans="1:6">
      <c r="A398" s="1" t="s">
        <v>7213</v>
      </c>
      <c r="B398" s="1" t="s">
        <v>2210</v>
      </c>
      <c r="C398" s="1">
        <v>45602</v>
      </c>
      <c r="D398" s="1" t="s">
        <v>1823</v>
      </c>
      <c r="E398" s="1">
        <v>2037.45</v>
      </c>
      <c r="F398" s="1" t="s">
        <v>6815</v>
      </c>
    </row>
    <row r="399" spans="1:6">
      <c r="A399" s="1" t="s">
        <v>7214</v>
      </c>
      <c r="B399" s="1" t="s">
        <v>2211</v>
      </c>
      <c r="C399" s="1">
        <v>45567</v>
      </c>
      <c r="D399" s="1" t="s">
        <v>1805</v>
      </c>
      <c r="E399" s="1">
        <v>539.1</v>
      </c>
      <c r="F399" s="1" t="s">
        <v>6815</v>
      </c>
    </row>
    <row r="400" spans="1:6">
      <c r="A400" s="1" t="s">
        <v>7215</v>
      </c>
      <c r="B400" s="1" t="s">
        <v>2212</v>
      </c>
      <c r="C400" s="1">
        <v>45318</v>
      </c>
      <c r="D400" s="1" t="s">
        <v>1812</v>
      </c>
      <c r="E400" s="1">
        <v>8549.0499999999993</v>
      </c>
      <c r="F400" s="1" t="s">
        <v>6815</v>
      </c>
    </row>
    <row r="401" spans="1:6">
      <c r="A401" s="1" t="s">
        <v>7216</v>
      </c>
      <c r="B401" s="1" t="s">
        <v>2213</v>
      </c>
      <c r="C401" s="1">
        <v>45652</v>
      </c>
      <c r="D401" s="1" t="s">
        <v>1812</v>
      </c>
      <c r="E401" s="1">
        <v>339.15</v>
      </c>
      <c r="F401" s="1" t="s">
        <v>6815</v>
      </c>
    </row>
    <row r="402" spans="1:6">
      <c r="A402" s="1" t="s">
        <v>7217</v>
      </c>
      <c r="B402" s="1" t="s">
        <v>2214</v>
      </c>
      <c r="C402" s="1">
        <v>45532</v>
      </c>
      <c r="D402" s="1" t="s">
        <v>1801</v>
      </c>
      <c r="E402" s="1">
        <v>3998</v>
      </c>
      <c r="F402" s="1" t="s">
        <v>6833</v>
      </c>
    </row>
    <row r="403" spans="1:6">
      <c r="A403" s="1" t="s">
        <v>7218</v>
      </c>
      <c r="B403" s="1" t="s">
        <v>2215</v>
      </c>
      <c r="C403" s="1">
        <v>45747</v>
      </c>
      <c r="D403" s="1" t="s">
        <v>1801</v>
      </c>
      <c r="E403" s="1">
        <v>8998.2000000000007</v>
      </c>
      <c r="F403" s="1" t="s">
        <v>6815</v>
      </c>
    </row>
    <row r="404" spans="1:6">
      <c r="A404" s="1" t="s">
        <v>7219</v>
      </c>
      <c r="B404" s="1" t="s">
        <v>2216</v>
      </c>
      <c r="C404" s="1">
        <v>45836</v>
      </c>
      <c r="D404" s="1" t="s">
        <v>1801</v>
      </c>
      <c r="E404" s="1">
        <v>1598</v>
      </c>
      <c r="F404" s="1" t="s">
        <v>6821</v>
      </c>
    </row>
    <row r="405" spans="1:6">
      <c r="A405" s="1" t="s">
        <v>7220</v>
      </c>
      <c r="B405" s="1" t="s">
        <v>2217</v>
      </c>
      <c r="C405" s="1">
        <v>45869</v>
      </c>
      <c r="D405" s="1" t="s">
        <v>1805</v>
      </c>
      <c r="E405" s="1">
        <v>1518.1</v>
      </c>
      <c r="F405" s="1" t="s">
        <v>6815</v>
      </c>
    </row>
    <row r="406" spans="1:6">
      <c r="A406" s="1" t="s">
        <v>7221</v>
      </c>
      <c r="B406" s="1" t="s">
        <v>2218</v>
      </c>
      <c r="C406" s="1">
        <v>45502</v>
      </c>
      <c r="D406" s="1" t="s">
        <v>1823</v>
      </c>
      <c r="E406" s="1">
        <v>5599.2</v>
      </c>
      <c r="F406" s="1" t="s">
        <v>6815</v>
      </c>
    </row>
    <row r="407" spans="1:6">
      <c r="A407" s="1" t="s">
        <v>7222</v>
      </c>
      <c r="B407" s="1" t="s">
        <v>2219</v>
      </c>
      <c r="C407" s="1">
        <v>45596</v>
      </c>
      <c r="D407" s="1" t="s">
        <v>1805</v>
      </c>
      <c r="E407" s="1">
        <v>1699.15</v>
      </c>
      <c r="F407" s="1" t="s">
        <v>6815</v>
      </c>
    </row>
    <row r="408" spans="1:6">
      <c r="A408" s="1" t="s">
        <v>7223</v>
      </c>
      <c r="B408" s="1" t="s">
        <v>2220</v>
      </c>
      <c r="C408" s="1">
        <v>45364</v>
      </c>
      <c r="D408" s="1" t="s">
        <v>1821</v>
      </c>
      <c r="E408" s="1">
        <v>3749.25</v>
      </c>
      <c r="F408" s="1" t="s">
        <v>6815</v>
      </c>
    </row>
    <row r="409" spans="1:6">
      <c r="A409" s="1" t="s">
        <v>7224</v>
      </c>
      <c r="B409" s="1" t="s">
        <v>2221</v>
      </c>
      <c r="C409" s="1">
        <v>45722</v>
      </c>
      <c r="D409" s="1" t="s">
        <v>1801</v>
      </c>
      <c r="E409" s="1">
        <v>7199.2</v>
      </c>
      <c r="F409" s="1" t="s">
        <v>6815</v>
      </c>
    </row>
    <row r="410" spans="1:6">
      <c r="A410" s="1" t="s">
        <v>7225</v>
      </c>
      <c r="B410" s="1" t="s">
        <v>2222</v>
      </c>
      <c r="C410" s="1">
        <v>45628</v>
      </c>
      <c r="D410" s="1" t="s">
        <v>1801</v>
      </c>
      <c r="E410" s="1">
        <v>18996.2</v>
      </c>
      <c r="F410" s="1" t="s">
        <v>6815</v>
      </c>
    </row>
    <row r="411" spans="1:6">
      <c r="A411" s="1" t="s">
        <v>7226</v>
      </c>
      <c r="B411" s="1" t="s">
        <v>2223</v>
      </c>
      <c r="C411" s="1">
        <v>45416</v>
      </c>
      <c r="D411" s="1" t="s">
        <v>1805</v>
      </c>
      <c r="E411" s="1">
        <v>3036.2</v>
      </c>
      <c r="F411" s="1" t="s">
        <v>6815</v>
      </c>
    </row>
    <row r="412" spans="1:6">
      <c r="A412" s="1" t="s">
        <v>7227</v>
      </c>
      <c r="B412" s="1" t="s">
        <v>2224</v>
      </c>
      <c r="C412" s="1">
        <v>45799</v>
      </c>
      <c r="D412" s="1" t="s">
        <v>1801</v>
      </c>
      <c r="E412" s="1">
        <v>3596.4</v>
      </c>
      <c r="F412" s="1" t="s">
        <v>6815</v>
      </c>
    </row>
    <row r="413" spans="1:6">
      <c r="A413" s="1" t="s">
        <v>7228</v>
      </c>
      <c r="B413" s="1" t="s">
        <v>2225</v>
      </c>
      <c r="C413" s="1">
        <v>45896</v>
      </c>
      <c r="D413" s="1" t="s">
        <v>1801</v>
      </c>
      <c r="E413" s="1">
        <v>339.15</v>
      </c>
      <c r="F413" s="1" t="s">
        <v>6815</v>
      </c>
    </row>
    <row r="414" spans="1:6">
      <c r="A414" s="1" t="s">
        <v>7229</v>
      </c>
      <c r="B414" s="1" t="s">
        <v>2226</v>
      </c>
      <c r="C414" s="1">
        <v>45585</v>
      </c>
      <c r="D414" s="1" t="s">
        <v>1805</v>
      </c>
      <c r="E414" s="1">
        <v>1198</v>
      </c>
      <c r="F414" s="1" t="s">
        <v>6815</v>
      </c>
    </row>
    <row r="415" spans="1:6">
      <c r="A415" s="1" t="s">
        <v>7230</v>
      </c>
      <c r="B415" s="1" t="s">
        <v>2227</v>
      </c>
      <c r="C415" s="1">
        <v>45384</v>
      </c>
      <c r="D415" s="1" t="s">
        <v>1823</v>
      </c>
      <c r="E415" s="1">
        <v>17998</v>
      </c>
      <c r="F415" s="1" t="s">
        <v>6833</v>
      </c>
    </row>
    <row r="416" spans="1:6">
      <c r="A416" s="1" t="s">
        <v>7231</v>
      </c>
      <c r="B416" s="1" t="s">
        <v>2228</v>
      </c>
      <c r="C416" s="1">
        <v>45322</v>
      </c>
      <c r="D416" s="1" t="s">
        <v>1821</v>
      </c>
      <c r="E416" s="1">
        <v>3998</v>
      </c>
      <c r="F416" s="1" t="s">
        <v>6815</v>
      </c>
    </row>
    <row r="417" spans="1:6">
      <c r="A417" s="1" t="s">
        <v>7232</v>
      </c>
      <c r="B417" s="1" t="s">
        <v>2229</v>
      </c>
      <c r="C417" s="1">
        <v>45611</v>
      </c>
      <c r="D417" s="1" t="s">
        <v>1823</v>
      </c>
      <c r="E417" s="1">
        <v>254.15</v>
      </c>
      <c r="F417" s="1" t="s">
        <v>6815</v>
      </c>
    </row>
    <row r="418" spans="1:6">
      <c r="A418" s="1" t="s">
        <v>7233</v>
      </c>
      <c r="B418" s="1" t="s">
        <v>2230</v>
      </c>
      <c r="C418" s="1">
        <v>45376</v>
      </c>
      <c r="D418" s="1" t="s">
        <v>1823</v>
      </c>
      <c r="E418" s="1">
        <v>17996.400000000001</v>
      </c>
      <c r="F418" s="1" t="s">
        <v>6815</v>
      </c>
    </row>
    <row r="419" spans="1:6">
      <c r="A419" s="1" t="s">
        <v>7234</v>
      </c>
      <c r="B419" s="1" t="s">
        <v>2231</v>
      </c>
      <c r="C419" s="1">
        <v>45755</v>
      </c>
      <c r="D419" s="1" t="s">
        <v>1805</v>
      </c>
      <c r="E419" s="1">
        <v>2277.15</v>
      </c>
      <c r="F419" s="1" t="s">
        <v>6815</v>
      </c>
    </row>
    <row r="420" spans="1:6">
      <c r="A420" s="1" t="s">
        <v>7235</v>
      </c>
      <c r="B420" s="1" t="s">
        <v>2232</v>
      </c>
      <c r="C420" s="1">
        <v>45864</v>
      </c>
      <c r="D420" s="1" t="s">
        <v>1821</v>
      </c>
      <c r="E420" s="1">
        <v>5098.3</v>
      </c>
      <c r="F420" s="1" t="s">
        <v>6815</v>
      </c>
    </row>
    <row r="421" spans="1:6">
      <c r="A421" s="1" t="s">
        <v>7236</v>
      </c>
      <c r="B421" s="1" t="s">
        <v>2233</v>
      </c>
      <c r="C421" s="1">
        <v>45432</v>
      </c>
      <c r="D421" s="1" t="s">
        <v>1805</v>
      </c>
      <c r="E421" s="1">
        <v>1896.2</v>
      </c>
      <c r="F421" s="1" t="s">
        <v>6815</v>
      </c>
    </row>
    <row r="422" spans="1:6">
      <c r="A422" s="1" t="s">
        <v>7237</v>
      </c>
      <c r="B422" s="1" t="s">
        <v>2234</v>
      </c>
      <c r="C422" s="1">
        <v>45617</v>
      </c>
      <c r="D422" s="1" t="s">
        <v>1821</v>
      </c>
      <c r="E422" s="1">
        <v>2997</v>
      </c>
      <c r="F422" s="1" t="s">
        <v>6815</v>
      </c>
    </row>
    <row r="423" spans="1:6">
      <c r="A423" s="1" t="s">
        <v>7238</v>
      </c>
      <c r="B423" s="1" t="s">
        <v>2235</v>
      </c>
      <c r="C423" s="1">
        <v>45816</v>
      </c>
      <c r="D423" s="1" t="s">
        <v>1801</v>
      </c>
      <c r="E423" s="1">
        <v>284.05</v>
      </c>
      <c r="F423" s="1" t="s">
        <v>6815</v>
      </c>
    </row>
    <row r="424" spans="1:6">
      <c r="A424" s="1" t="s">
        <v>7239</v>
      </c>
      <c r="B424" s="1" t="s">
        <v>2236</v>
      </c>
      <c r="C424" s="1">
        <v>45666</v>
      </c>
      <c r="D424" s="1" t="s">
        <v>1805</v>
      </c>
      <c r="E424" s="1">
        <v>8996.4</v>
      </c>
      <c r="F424" s="1" t="s">
        <v>6815</v>
      </c>
    </row>
    <row r="425" spans="1:6">
      <c r="A425" s="1" t="s">
        <v>7240</v>
      </c>
      <c r="B425" s="1" t="s">
        <v>2237</v>
      </c>
      <c r="C425" s="1">
        <v>45441</v>
      </c>
      <c r="D425" s="1" t="s">
        <v>1801</v>
      </c>
      <c r="E425" s="1">
        <v>1076.4000000000001</v>
      </c>
      <c r="F425" s="1" t="s">
        <v>6815</v>
      </c>
    </row>
    <row r="426" spans="1:6">
      <c r="A426" s="1" t="s">
        <v>7241</v>
      </c>
      <c r="B426" s="1" t="s">
        <v>2238</v>
      </c>
      <c r="C426" s="1">
        <v>45739</v>
      </c>
      <c r="D426" s="1" t="s">
        <v>1805</v>
      </c>
      <c r="E426" s="1">
        <v>5998.5</v>
      </c>
      <c r="F426" s="1" t="s">
        <v>6815</v>
      </c>
    </row>
    <row r="427" spans="1:6">
      <c r="A427" s="1" t="s">
        <v>7242</v>
      </c>
      <c r="B427" s="1" t="s">
        <v>2239</v>
      </c>
      <c r="C427" s="1">
        <v>45502</v>
      </c>
      <c r="D427" s="1" t="s">
        <v>1801</v>
      </c>
      <c r="E427" s="1">
        <v>1076.4000000000001</v>
      </c>
      <c r="F427" s="1" t="s">
        <v>6815</v>
      </c>
    </row>
    <row r="428" spans="1:6">
      <c r="A428" s="1" t="s">
        <v>7243</v>
      </c>
      <c r="B428" s="1" t="s">
        <v>2240</v>
      </c>
      <c r="C428" s="1">
        <v>45618</v>
      </c>
      <c r="D428" s="1" t="s">
        <v>1805</v>
      </c>
      <c r="E428" s="1">
        <v>399</v>
      </c>
      <c r="F428" s="1" t="s">
        <v>6815</v>
      </c>
    </row>
    <row r="429" spans="1:6">
      <c r="A429" s="1" t="s">
        <v>7244</v>
      </c>
      <c r="B429" s="1" t="s">
        <v>2241</v>
      </c>
      <c r="C429" s="1">
        <v>45915</v>
      </c>
      <c r="D429" s="1" t="s">
        <v>1805</v>
      </c>
      <c r="E429" s="1">
        <v>539.1</v>
      </c>
      <c r="F429" s="1" t="s">
        <v>6815</v>
      </c>
    </row>
    <row r="430" spans="1:6">
      <c r="A430" s="1" t="s">
        <v>7245</v>
      </c>
      <c r="B430" s="1" t="s">
        <v>2242</v>
      </c>
      <c r="C430" s="1">
        <v>45357</v>
      </c>
      <c r="D430" s="1" t="s">
        <v>1823</v>
      </c>
      <c r="E430" s="1">
        <v>2499</v>
      </c>
      <c r="F430" s="1" t="s">
        <v>6815</v>
      </c>
    </row>
    <row r="431" spans="1:6">
      <c r="A431" s="1" t="s">
        <v>7246</v>
      </c>
      <c r="B431" s="1" t="s">
        <v>2243</v>
      </c>
      <c r="C431" s="1">
        <v>45936</v>
      </c>
      <c r="D431" s="1" t="s">
        <v>1805</v>
      </c>
      <c r="E431" s="1">
        <v>799</v>
      </c>
      <c r="F431" s="1" t="s">
        <v>6815</v>
      </c>
    </row>
    <row r="432" spans="1:6">
      <c r="A432" s="1" t="s">
        <v>7247</v>
      </c>
      <c r="B432" s="1" t="s">
        <v>2244</v>
      </c>
      <c r="C432" s="1">
        <v>45835</v>
      </c>
      <c r="D432" s="1" t="s">
        <v>1812</v>
      </c>
      <c r="E432" s="1">
        <v>1999</v>
      </c>
      <c r="F432" s="1" t="s">
        <v>6821</v>
      </c>
    </row>
    <row r="433" spans="1:6">
      <c r="A433" s="1" t="s">
        <v>7248</v>
      </c>
      <c r="B433" s="1" t="s">
        <v>2245</v>
      </c>
      <c r="C433" s="1">
        <v>45811</v>
      </c>
      <c r="D433" s="1" t="s">
        <v>1801</v>
      </c>
      <c r="E433" s="1">
        <v>1279.2</v>
      </c>
      <c r="F433" s="1" t="s">
        <v>6815</v>
      </c>
    </row>
    <row r="434" spans="1:6">
      <c r="A434" s="1" t="s">
        <v>7249</v>
      </c>
      <c r="B434" s="1" t="s">
        <v>2246</v>
      </c>
      <c r="C434" s="1">
        <v>45876</v>
      </c>
      <c r="D434" s="1" t="s">
        <v>1812</v>
      </c>
      <c r="E434" s="1">
        <v>7996</v>
      </c>
      <c r="F434" s="1" t="s">
        <v>6833</v>
      </c>
    </row>
    <row r="435" spans="1:6">
      <c r="A435" s="1" t="s">
        <v>7250</v>
      </c>
      <c r="B435" s="1" t="s">
        <v>2247</v>
      </c>
      <c r="C435" s="1">
        <v>45641</v>
      </c>
      <c r="D435" s="1" t="s">
        <v>1805</v>
      </c>
      <c r="E435" s="1">
        <v>4998</v>
      </c>
      <c r="F435" s="1" t="s">
        <v>6815</v>
      </c>
    </row>
    <row r="436" spans="1:6">
      <c r="A436" s="1" t="s">
        <v>7251</v>
      </c>
      <c r="B436" s="1" t="s">
        <v>2248</v>
      </c>
      <c r="C436" s="1">
        <v>45958</v>
      </c>
      <c r="D436" s="1" t="s">
        <v>1823</v>
      </c>
      <c r="E436" s="1">
        <v>3798.1</v>
      </c>
      <c r="F436" s="1" t="s">
        <v>6815</v>
      </c>
    </row>
    <row r="437" spans="1:6">
      <c r="A437" s="1" t="s">
        <v>7252</v>
      </c>
      <c r="B437" s="1" t="s">
        <v>2249</v>
      </c>
      <c r="C437" s="1">
        <v>45532</v>
      </c>
      <c r="D437" s="1" t="s">
        <v>1812</v>
      </c>
      <c r="E437" s="1">
        <v>508.3</v>
      </c>
      <c r="F437" s="1" t="s">
        <v>6815</v>
      </c>
    </row>
    <row r="438" spans="1:6">
      <c r="A438" s="1" t="s">
        <v>7253</v>
      </c>
      <c r="B438" s="1" t="s">
        <v>2250</v>
      </c>
      <c r="C438" s="1">
        <v>45725</v>
      </c>
      <c r="D438" s="1" t="s">
        <v>1823</v>
      </c>
      <c r="E438" s="1">
        <v>1422.15</v>
      </c>
      <c r="F438" s="1" t="s">
        <v>6815</v>
      </c>
    </row>
    <row r="439" spans="1:6">
      <c r="A439" s="1" t="s">
        <v>7254</v>
      </c>
      <c r="B439" s="1" t="s">
        <v>2251</v>
      </c>
      <c r="C439" s="1">
        <v>45614</v>
      </c>
      <c r="D439" s="1" t="s">
        <v>1821</v>
      </c>
      <c r="E439" s="1">
        <v>399</v>
      </c>
      <c r="F439" s="1" t="s">
        <v>6815</v>
      </c>
    </row>
    <row r="440" spans="1:6">
      <c r="A440" s="1" t="s">
        <v>7255</v>
      </c>
      <c r="B440" s="1" t="s">
        <v>2252</v>
      </c>
      <c r="C440" s="1">
        <v>45721</v>
      </c>
      <c r="D440" s="1" t="s">
        <v>1805</v>
      </c>
      <c r="E440" s="1">
        <v>4999</v>
      </c>
      <c r="F440" s="1" t="s">
        <v>6815</v>
      </c>
    </row>
    <row r="441" spans="1:6">
      <c r="A441" s="1" t="s">
        <v>7256</v>
      </c>
      <c r="B441" s="1" t="s">
        <v>2253</v>
      </c>
      <c r="C441" s="1">
        <v>45592</v>
      </c>
      <c r="D441" s="1" t="s">
        <v>1805</v>
      </c>
      <c r="E441" s="1">
        <v>9498.1</v>
      </c>
      <c r="F441" s="1" t="s">
        <v>6815</v>
      </c>
    </row>
    <row r="442" spans="1:6">
      <c r="A442" s="1" t="s">
        <v>7257</v>
      </c>
      <c r="B442" s="1" t="s">
        <v>2254</v>
      </c>
      <c r="C442" s="1">
        <v>45855</v>
      </c>
      <c r="D442" s="1" t="s">
        <v>1805</v>
      </c>
      <c r="E442" s="1">
        <v>8999</v>
      </c>
      <c r="F442" s="1" t="s">
        <v>6821</v>
      </c>
    </row>
    <row r="443" spans="1:6">
      <c r="A443" s="1" t="s">
        <v>7258</v>
      </c>
      <c r="B443" s="1" t="s">
        <v>2255</v>
      </c>
      <c r="C443" s="1">
        <v>45505</v>
      </c>
      <c r="D443" s="1" t="s">
        <v>1821</v>
      </c>
      <c r="E443" s="1">
        <v>2847.15</v>
      </c>
      <c r="F443" s="1" t="s">
        <v>6815</v>
      </c>
    </row>
    <row r="444" spans="1:6">
      <c r="A444" s="1" t="s">
        <v>7259</v>
      </c>
      <c r="B444" s="1" t="s">
        <v>2256</v>
      </c>
      <c r="C444" s="1">
        <v>45407</v>
      </c>
      <c r="D444" s="1" t="s">
        <v>1821</v>
      </c>
      <c r="E444" s="1">
        <v>8547.15</v>
      </c>
      <c r="F444" s="1" t="s">
        <v>6815</v>
      </c>
    </row>
    <row r="445" spans="1:6">
      <c r="A445" s="1" t="s">
        <v>7260</v>
      </c>
      <c r="B445" s="1" t="s">
        <v>2257</v>
      </c>
      <c r="C445" s="1">
        <v>45895</v>
      </c>
      <c r="D445" s="1" t="s">
        <v>1805</v>
      </c>
      <c r="E445" s="1">
        <v>799</v>
      </c>
      <c r="F445" s="1" t="s">
        <v>6815</v>
      </c>
    </row>
    <row r="446" spans="1:6">
      <c r="A446" s="1" t="s">
        <v>7261</v>
      </c>
      <c r="B446" s="1" t="s">
        <v>2258</v>
      </c>
      <c r="C446" s="1">
        <v>45533</v>
      </c>
      <c r="D446" s="1" t="s">
        <v>1805</v>
      </c>
      <c r="E446" s="1">
        <v>1617.3</v>
      </c>
      <c r="F446" s="1" t="s">
        <v>6815</v>
      </c>
    </row>
    <row r="447" spans="1:6">
      <c r="A447" s="1" t="s">
        <v>7262</v>
      </c>
      <c r="B447" s="1" t="s">
        <v>2259</v>
      </c>
      <c r="C447" s="1">
        <v>45541</v>
      </c>
      <c r="D447" s="1" t="s">
        <v>1821</v>
      </c>
      <c r="E447" s="1">
        <v>12747.45</v>
      </c>
      <c r="F447" s="1" t="s">
        <v>6815</v>
      </c>
    </row>
    <row r="448" spans="1:6">
      <c r="A448" s="1" t="s">
        <v>7263</v>
      </c>
      <c r="B448" s="1" t="s">
        <v>2260</v>
      </c>
      <c r="C448" s="1">
        <v>45552</v>
      </c>
      <c r="D448" s="1" t="s">
        <v>1805</v>
      </c>
      <c r="E448" s="1">
        <v>3796.2</v>
      </c>
      <c r="F448" s="1" t="s">
        <v>6815</v>
      </c>
    </row>
    <row r="449" spans="1:6">
      <c r="A449" s="1" t="s">
        <v>7264</v>
      </c>
      <c r="B449" s="1" t="s">
        <v>2261</v>
      </c>
      <c r="C449" s="1">
        <v>45754</v>
      </c>
      <c r="D449" s="1" t="s">
        <v>1823</v>
      </c>
      <c r="E449" s="1">
        <v>1899.05</v>
      </c>
      <c r="F449" s="1" t="s">
        <v>6815</v>
      </c>
    </row>
    <row r="450" spans="1:6">
      <c r="A450" s="1" t="s">
        <v>7265</v>
      </c>
      <c r="B450" s="1" t="s">
        <v>2262</v>
      </c>
      <c r="C450" s="1">
        <v>45308</v>
      </c>
      <c r="D450" s="1" t="s">
        <v>1801</v>
      </c>
      <c r="E450" s="1">
        <v>897</v>
      </c>
      <c r="F450" s="1" t="s">
        <v>6821</v>
      </c>
    </row>
    <row r="451" spans="1:6">
      <c r="A451" s="1" t="s">
        <v>7266</v>
      </c>
      <c r="B451" s="1" t="s">
        <v>2263</v>
      </c>
      <c r="C451" s="1">
        <v>45800</v>
      </c>
      <c r="D451" s="1" t="s">
        <v>1821</v>
      </c>
      <c r="E451" s="1">
        <v>6398.4</v>
      </c>
      <c r="F451" s="1" t="s">
        <v>6815</v>
      </c>
    </row>
    <row r="452" spans="1:6">
      <c r="A452" s="1" t="s">
        <v>7267</v>
      </c>
      <c r="B452" s="1" t="s">
        <v>2264</v>
      </c>
      <c r="C452" s="1">
        <v>45897</v>
      </c>
      <c r="D452" s="1" t="s">
        <v>1812</v>
      </c>
      <c r="E452" s="1">
        <v>1798.2</v>
      </c>
      <c r="F452" s="1" t="s">
        <v>6815</v>
      </c>
    </row>
    <row r="453" spans="1:6">
      <c r="A453" s="1" t="s">
        <v>7268</v>
      </c>
      <c r="B453" s="1" t="s">
        <v>2265</v>
      </c>
      <c r="C453" s="1">
        <v>45610</v>
      </c>
      <c r="D453" s="1" t="s">
        <v>1801</v>
      </c>
      <c r="E453" s="1">
        <v>1898.1</v>
      </c>
      <c r="F453" s="1" t="s">
        <v>6815</v>
      </c>
    </row>
    <row r="454" spans="1:6">
      <c r="A454" s="1" t="s">
        <v>7269</v>
      </c>
      <c r="B454" s="1" t="s">
        <v>2266</v>
      </c>
      <c r="C454" s="1">
        <v>45803</v>
      </c>
      <c r="D454" s="1" t="s">
        <v>1801</v>
      </c>
      <c r="E454" s="1">
        <v>5398.2</v>
      </c>
      <c r="F454" s="1" t="s">
        <v>6815</v>
      </c>
    </row>
    <row r="455" spans="1:6">
      <c r="A455" s="1" t="s">
        <v>7270</v>
      </c>
      <c r="B455" s="1" t="s">
        <v>2267</v>
      </c>
      <c r="C455" s="1">
        <v>45864</v>
      </c>
      <c r="D455" s="1" t="s">
        <v>1805</v>
      </c>
      <c r="E455" s="1">
        <v>948.1</v>
      </c>
      <c r="F455" s="1" t="s">
        <v>6815</v>
      </c>
    </row>
    <row r="456" spans="1:6">
      <c r="A456" s="1" t="s">
        <v>7271</v>
      </c>
      <c r="B456" s="1" t="s">
        <v>2268</v>
      </c>
      <c r="C456" s="1">
        <v>45677</v>
      </c>
      <c r="D456" s="1" t="s">
        <v>1801</v>
      </c>
      <c r="E456" s="1">
        <v>11396.2</v>
      </c>
      <c r="F456" s="1" t="s">
        <v>6815</v>
      </c>
    </row>
    <row r="457" spans="1:6">
      <c r="A457" s="1" t="s">
        <v>7272</v>
      </c>
      <c r="B457" s="1" t="s">
        <v>2269</v>
      </c>
      <c r="C457" s="1">
        <v>45650</v>
      </c>
      <c r="D457" s="1" t="s">
        <v>1805</v>
      </c>
      <c r="E457" s="1">
        <v>6798.3</v>
      </c>
      <c r="F457" s="1" t="s">
        <v>6815</v>
      </c>
    </row>
    <row r="458" spans="1:6">
      <c r="A458" s="1" t="s">
        <v>7273</v>
      </c>
      <c r="B458" s="1" t="s">
        <v>2270</v>
      </c>
      <c r="C458" s="1">
        <v>45780</v>
      </c>
      <c r="D458" s="1" t="s">
        <v>1805</v>
      </c>
      <c r="E458" s="1">
        <v>759.05</v>
      </c>
      <c r="F458" s="1" t="s">
        <v>6815</v>
      </c>
    </row>
    <row r="459" spans="1:6">
      <c r="A459" s="1" t="s">
        <v>7274</v>
      </c>
      <c r="B459" s="1" t="s">
        <v>2271</v>
      </c>
      <c r="C459" s="1">
        <v>45756</v>
      </c>
      <c r="D459" s="1" t="s">
        <v>1805</v>
      </c>
      <c r="E459" s="1">
        <v>1899.05</v>
      </c>
      <c r="F459" s="1" t="s">
        <v>6815</v>
      </c>
    </row>
    <row r="460" spans="1:6">
      <c r="A460" s="1" t="s">
        <v>7275</v>
      </c>
      <c r="B460" s="1" t="s">
        <v>2272</v>
      </c>
      <c r="C460" s="1">
        <v>45658</v>
      </c>
      <c r="D460" s="1" t="s">
        <v>1821</v>
      </c>
      <c r="E460" s="1">
        <v>19996</v>
      </c>
      <c r="F460" s="1" t="s">
        <v>6815</v>
      </c>
    </row>
    <row r="461" spans="1:6">
      <c r="A461" s="1" t="s">
        <v>7276</v>
      </c>
      <c r="B461" s="1" t="s">
        <v>2273</v>
      </c>
      <c r="C461" s="1">
        <v>45665</v>
      </c>
      <c r="D461" s="1" t="s">
        <v>1823</v>
      </c>
      <c r="E461" s="1">
        <v>3748.5</v>
      </c>
      <c r="F461" s="1" t="s">
        <v>6815</v>
      </c>
    </row>
    <row r="462" spans="1:6">
      <c r="A462" s="1" t="s">
        <v>7277</v>
      </c>
      <c r="B462" s="1" t="s">
        <v>2274</v>
      </c>
      <c r="C462" s="1">
        <v>45587</v>
      </c>
      <c r="D462" s="1" t="s">
        <v>1805</v>
      </c>
      <c r="E462" s="1">
        <v>2716.6</v>
      </c>
      <c r="F462" s="1" t="s">
        <v>6815</v>
      </c>
    </row>
    <row r="463" spans="1:6">
      <c r="A463" s="1" t="s">
        <v>7278</v>
      </c>
      <c r="B463" s="1" t="s">
        <v>2275</v>
      </c>
      <c r="C463" s="1">
        <v>45916</v>
      </c>
      <c r="D463" s="1" t="s">
        <v>1805</v>
      </c>
      <c r="E463" s="1">
        <v>379.05</v>
      </c>
      <c r="F463" s="1" t="s">
        <v>6815</v>
      </c>
    </row>
    <row r="464" spans="1:6">
      <c r="A464" s="1" t="s">
        <v>7279</v>
      </c>
      <c r="B464" s="1" t="s">
        <v>2276</v>
      </c>
      <c r="C464" s="1">
        <v>45834</v>
      </c>
      <c r="D464" s="1" t="s">
        <v>1821</v>
      </c>
      <c r="E464" s="1">
        <v>679.15</v>
      </c>
      <c r="F464" s="1" t="s">
        <v>6815</v>
      </c>
    </row>
    <row r="465" spans="1:6">
      <c r="A465" s="1" t="s">
        <v>7280</v>
      </c>
      <c r="B465" s="1" t="s">
        <v>2277</v>
      </c>
      <c r="C465" s="1">
        <v>45512</v>
      </c>
      <c r="D465" s="1" t="s">
        <v>1821</v>
      </c>
      <c r="E465" s="1">
        <v>1169.0999999999999</v>
      </c>
      <c r="F465" s="1" t="s">
        <v>6815</v>
      </c>
    </row>
    <row r="466" spans="1:6">
      <c r="A466" s="1" t="s">
        <v>7281</v>
      </c>
      <c r="B466" s="1" t="s">
        <v>2278</v>
      </c>
      <c r="C466" s="1">
        <v>45536</v>
      </c>
      <c r="D466" s="1" t="s">
        <v>1821</v>
      </c>
      <c r="E466" s="1">
        <v>1898.1</v>
      </c>
      <c r="F466" s="1" t="s">
        <v>6815</v>
      </c>
    </row>
    <row r="467" spans="1:6">
      <c r="A467" s="1" t="s">
        <v>7282</v>
      </c>
      <c r="B467" s="1" t="s">
        <v>2279</v>
      </c>
      <c r="C467" s="1">
        <v>45442</v>
      </c>
      <c r="D467" s="1" t="s">
        <v>1801</v>
      </c>
      <c r="E467" s="1">
        <v>1596</v>
      </c>
      <c r="F467" s="1" t="s">
        <v>6815</v>
      </c>
    </row>
    <row r="468" spans="1:6">
      <c r="A468" s="1" t="s">
        <v>7283</v>
      </c>
      <c r="B468" s="1" t="s">
        <v>2280</v>
      </c>
      <c r="C468" s="1">
        <v>45808</v>
      </c>
      <c r="D468" s="1" t="s">
        <v>1823</v>
      </c>
      <c r="E468" s="1">
        <v>4936.2</v>
      </c>
      <c r="F468" s="1" t="s">
        <v>6815</v>
      </c>
    </row>
    <row r="469" spans="1:6">
      <c r="A469" s="1" t="s">
        <v>7284</v>
      </c>
      <c r="B469" s="1" t="s">
        <v>2281</v>
      </c>
      <c r="C469" s="1">
        <v>45633</v>
      </c>
      <c r="D469" s="1" t="s">
        <v>1805</v>
      </c>
      <c r="E469" s="1">
        <v>6649.05</v>
      </c>
      <c r="F469" s="1" t="s">
        <v>6815</v>
      </c>
    </row>
    <row r="470" spans="1:6">
      <c r="A470" s="1" t="s">
        <v>7285</v>
      </c>
      <c r="B470" s="1" t="s">
        <v>2282</v>
      </c>
      <c r="C470" s="1">
        <v>45367</v>
      </c>
      <c r="D470" s="1" t="s">
        <v>1805</v>
      </c>
      <c r="E470" s="1">
        <v>11996</v>
      </c>
      <c r="F470" s="1" t="s">
        <v>6815</v>
      </c>
    </row>
    <row r="471" spans="1:6">
      <c r="A471" s="1" t="s">
        <v>7286</v>
      </c>
      <c r="B471" s="1" t="s">
        <v>2283</v>
      </c>
      <c r="C471" s="1">
        <v>45794</v>
      </c>
      <c r="D471" s="1" t="s">
        <v>1821</v>
      </c>
      <c r="E471" s="1">
        <v>4999</v>
      </c>
      <c r="F471" s="1" t="s">
        <v>6833</v>
      </c>
    </row>
    <row r="472" spans="1:6">
      <c r="A472" s="1" t="s">
        <v>7287</v>
      </c>
      <c r="B472" s="1" t="s">
        <v>2284</v>
      </c>
      <c r="C472" s="1">
        <v>45579</v>
      </c>
      <c r="D472" s="1" t="s">
        <v>1821</v>
      </c>
      <c r="E472" s="1">
        <v>499</v>
      </c>
      <c r="F472" s="1" t="s">
        <v>6821</v>
      </c>
    </row>
    <row r="473" spans="1:6">
      <c r="A473" s="1" t="s">
        <v>7288</v>
      </c>
      <c r="B473" s="1" t="s">
        <v>2285</v>
      </c>
      <c r="C473" s="1">
        <v>45325</v>
      </c>
      <c r="D473" s="1" t="s">
        <v>1801</v>
      </c>
      <c r="E473" s="1">
        <v>4499.1000000000004</v>
      </c>
      <c r="F473" s="1" t="s">
        <v>6815</v>
      </c>
    </row>
    <row r="474" spans="1:6">
      <c r="A474" s="1" t="s">
        <v>7289</v>
      </c>
      <c r="B474" s="1" t="s">
        <v>2286</v>
      </c>
      <c r="C474" s="1">
        <v>45750</v>
      </c>
      <c r="D474" s="1" t="s">
        <v>1805</v>
      </c>
      <c r="E474" s="1">
        <v>538.20000000000005</v>
      </c>
      <c r="F474" s="1" t="s">
        <v>6815</v>
      </c>
    </row>
    <row r="475" spans="1:6">
      <c r="A475" s="1" t="s">
        <v>7290</v>
      </c>
      <c r="B475" s="1" t="s">
        <v>2287</v>
      </c>
      <c r="C475" s="1">
        <v>45670</v>
      </c>
      <c r="D475" s="1" t="s">
        <v>1801</v>
      </c>
      <c r="E475" s="1">
        <v>7998</v>
      </c>
      <c r="F475" s="1" t="s">
        <v>6815</v>
      </c>
    </row>
    <row r="476" spans="1:6">
      <c r="A476" s="1" t="s">
        <v>7291</v>
      </c>
      <c r="B476" s="1" t="s">
        <v>2288</v>
      </c>
      <c r="C476" s="1">
        <v>45487</v>
      </c>
      <c r="D476" s="1" t="s">
        <v>1805</v>
      </c>
      <c r="E476" s="1">
        <v>1358.3</v>
      </c>
      <c r="F476" s="1" t="s">
        <v>6815</v>
      </c>
    </row>
    <row r="477" spans="1:6">
      <c r="A477" s="1" t="s">
        <v>7292</v>
      </c>
      <c r="B477" s="1" t="s">
        <v>2289</v>
      </c>
      <c r="C477" s="1">
        <v>45769</v>
      </c>
      <c r="D477" s="1" t="s">
        <v>1805</v>
      </c>
      <c r="E477" s="1">
        <v>424.15</v>
      </c>
      <c r="F477" s="1" t="s">
        <v>6815</v>
      </c>
    </row>
    <row r="478" spans="1:6">
      <c r="A478" s="1" t="s">
        <v>7293</v>
      </c>
      <c r="B478" s="1" t="s">
        <v>2290</v>
      </c>
      <c r="C478" s="1">
        <v>45462</v>
      </c>
      <c r="D478" s="1" t="s">
        <v>1801</v>
      </c>
      <c r="E478" s="1">
        <v>8996.4</v>
      </c>
      <c r="F478" s="1" t="s">
        <v>6815</v>
      </c>
    </row>
    <row r="479" spans="1:6">
      <c r="A479" s="1" t="s">
        <v>7294</v>
      </c>
      <c r="B479" s="1" t="s">
        <v>2291</v>
      </c>
      <c r="C479" s="1">
        <v>45919</v>
      </c>
      <c r="D479" s="1" t="s">
        <v>1812</v>
      </c>
      <c r="E479" s="1">
        <v>9996</v>
      </c>
      <c r="F479" s="1" t="s">
        <v>6815</v>
      </c>
    </row>
    <row r="480" spans="1:6">
      <c r="A480" s="1" t="s">
        <v>7295</v>
      </c>
      <c r="B480" s="1" t="s">
        <v>2292</v>
      </c>
      <c r="C480" s="1">
        <v>45569</v>
      </c>
      <c r="D480" s="1" t="s">
        <v>1823</v>
      </c>
      <c r="E480" s="1">
        <v>399</v>
      </c>
      <c r="F480" s="1" t="s">
        <v>6821</v>
      </c>
    </row>
    <row r="481" spans="1:6">
      <c r="A481" s="1" t="s">
        <v>7296</v>
      </c>
      <c r="B481" s="1" t="s">
        <v>2293</v>
      </c>
      <c r="C481" s="1">
        <v>45775</v>
      </c>
      <c r="D481" s="1" t="s">
        <v>1823</v>
      </c>
      <c r="E481" s="1">
        <v>4416.6000000000004</v>
      </c>
      <c r="F481" s="1" t="s">
        <v>6815</v>
      </c>
    </row>
    <row r="482" spans="1:6">
      <c r="A482" s="1" t="s">
        <v>7297</v>
      </c>
      <c r="B482" s="1" t="s">
        <v>2294</v>
      </c>
      <c r="C482" s="1">
        <v>45454</v>
      </c>
      <c r="D482" s="1" t="s">
        <v>1812</v>
      </c>
      <c r="E482" s="1">
        <v>14398.4</v>
      </c>
      <c r="F482" s="1" t="s">
        <v>6815</v>
      </c>
    </row>
    <row r="483" spans="1:6">
      <c r="A483" s="1" t="s">
        <v>7298</v>
      </c>
      <c r="B483" s="1" t="s">
        <v>2295</v>
      </c>
      <c r="C483" s="1">
        <v>45606</v>
      </c>
      <c r="D483" s="1" t="s">
        <v>1821</v>
      </c>
      <c r="E483" s="1">
        <v>474.05</v>
      </c>
      <c r="F483" s="1" t="s">
        <v>6815</v>
      </c>
    </row>
    <row r="484" spans="1:6">
      <c r="A484" s="1" t="s">
        <v>7299</v>
      </c>
      <c r="B484" s="1" t="s">
        <v>2296</v>
      </c>
      <c r="C484" s="1">
        <v>45677</v>
      </c>
      <c r="D484" s="1" t="s">
        <v>1801</v>
      </c>
      <c r="E484" s="1">
        <v>4498.2</v>
      </c>
      <c r="F484" s="1" t="s">
        <v>6815</v>
      </c>
    </row>
    <row r="485" spans="1:6">
      <c r="A485" s="1" t="s">
        <v>7300</v>
      </c>
      <c r="B485" s="1" t="s">
        <v>2297</v>
      </c>
      <c r="C485" s="1">
        <v>45612</v>
      </c>
      <c r="D485" s="1" t="s">
        <v>1812</v>
      </c>
      <c r="E485" s="1">
        <v>2338.1999999999998</v>
      </c>
      <c r="F485" s="1" t="s">
        <v>6821</v>
      </c>
    </row>
    <row r="486" spans="1:6">
      <c r="A486" s="1" t="s">
        <v>7301</v>
      </c>
      <c r="B486" s="1" t="s">
        <v>2298</v>
      </c>
      <c r="C486" s="1">
        <v>45346</v>
      </c>
      <c r="D486" s="1" t="s">
        <v>1812</v>
      </c>
      <c r="E486" s="1">
        <v>2716.6</v>
      </c>
      <c r="F486" s="1" t="s">
        <v>6815</v>
      </c>
    </row>
    <row r="487" spans="1:6">
      <c r="A487" s="1" t="s">
        <v>7302</v>
      </c>
      <c r="B487" s="1" t="s">
        <v>2299</v>
      </c>
      <c r="C487" s="1">
        <v>45534</v>
      </c>
      <c r="D487" s="1" t="s">
        <v>1805</v>
      </c>
      <c r="E487" s="1">
        <v>599</v>
      </c>
      <c r="F487" s="1" t="s">
        <v>6833</v>
      </c>
    </row>
    <row r="488" spans="1:6">
      <c r="A488" s="1" t="s">
        <v>7303</v>
      </c>
      <c r="B488" s="1" t="s">
        <v>2300</v>
      </c>
      <c r="C488" s="1">
        <v>45507</v>
      </c>
      <c r="D488" s="1" t="s">
        <v>1823</v>
      </c>
      <c r="E488" s="1">
        <v>499</v>
      </c>
      <c r="F488" s="1" t="s">
        <v>6833</v>
      </c>
    </row>
    <row r="489" spans="1:6">
      <c r="A489" s="1" t="s">
        <v>7304</v>
      </c>
      <c r="B489" s="1" t="s">
        <v>2301</v>
      </c>
      <c r="C489" s="1">
        <v>45674</v>
      </c>
      <c r="D489" s="1" t="s">
        <v>1805</v>
      </c>
      <c r="E489" s="1">
        <v>3998</v>
      </c>
      <c r="F489" s="1" t="s">
        <v>6821</v>
      </c>
    </row>
    <row r="490" spans="1:6">
      <c r="A490" s="1" t="s">
        <v>7305</v>
      </c>
      <c r="B490" s="1" t="s">
        <v>2302</v>
      </c>
      <c r="C490" s="1">
        <v>45326</v>
      </c>
      <c r="D490" s="1" t="s">
        <v>1805</v>
      </c>
      <c r="E490" s="1">
        <v>10498.5</v>
      </c>
      <c r="F490" s="1" t="s">
        <v>6815</v>
      </c>
    </row>
    <row r="491" spans="1:6">
      <c r="A491" s="1" t="s">
        <v>7306</v>
      </c>
      <c r="B491" s="1" t="s">
        <v>2303</v>
      </c>
      <c r="C491" s="1">
        <v>45304</v>
      </c>
      <c r="D491" s="1" t="s">
        <v>1805</v>
      </c>
      <c r="E491" s="1">
        <v>897</v>
      </c>
      <c r="F491" s="1" t="s">
        <v>6815</v>
      </c>
    </row>
    <row r="492" spans="1:6">
      <c r="A492" s="1" t="s">
        <v>7307</v>
      </c>
      <c r="B492" s="1" t="s">
        <v>2304</v>
      </c>
      <c r="C492" s="1">
        <v>45688</v>
      </c>
      <c r="D492" s="1" t="s">
        <v>1821</v>
      </c>
      <c r="E492" s="1">
        <v>2999</v>
      </c>
      <c r="F492" s="1" t="s">
        <v>6833</v>
      </c>
    </row>
    <row r="493" spans="1:6">
      <c r="A493" s="1" t="s">
        <v>7308</v>
      </c>
      <c r="B493" s="1" t="s">
        <v>2305</v>
      </c>
      <c r="C493" s="1">
        <v>45413</v>
      </c>
      <c r="D493" s="1" t="s">
        <v>1821</v>
      </c>
      <c r="E493" s="1">
        <v>569.04999999999995</v>
      </c>
      <c r="F493" s="1" t="s">
        <v>6815</v>
      </c>
    </row>
    <row r="494" spans="1:6">
      <c r="A494" s="1" t="s">
        <v>7309</v>
      </c>
      <c r="B494" s="1" t="s">
        <v>2306</v>
      </c>
      <c r="C494" s="1">
        <v>45883</v>
      </c>
      <c r="D494" s="1" t="s">
        <v>1821</v>
      </c>
      <c r="E494" s="1">
        <v>1599</v>
      </c>
      <c r="F494" s="1" t="s">
        <v>6821</v>
      </c>
    </row>
    <row r="495" spans="1:6">
      <c r="A495" s="1" t="s">
        <v>7310</v>
      </c>
      <c r="B495" s="1" t="s">
        <v>2307</v>
      </c>
      <c r="C495" s="1">
        <v>45561</v>
      </c>
      <c r="D495" s="1" t="s">
        <v>1801</v>
      </c>
      <c r="E495" s="1">
        <v>1519.05</v>
      </c>
      <c r="F495" s="1" t="s">
        <v>6815</v>
      </c>
    </row>
    <row r="496" spans="1:6">
      <c r="A496" s="1" t="s">
        <v>7311</v>
      </c>
      <c r="B496" s="1" t="s">
        <v>2308</v>
      </c>
      <c r="C496" s="1">
        <v>45361</v>
      </c>
      <c r="D496" s="1" t="s">
        <v>1801</v>
      </c>
      <c r="E496" s="1">
        <v>27996</v>
      </c>
      <c r="F496" s="1" t="s">
        <v>6815</v>
      </c>
    </row>
    <row r="497" spans="1:6">
      <c r="A497" s="1" t="s">
        <v>7312</v>
      </c>
      <c r="B497" s="1" t="s">
        <v>2309</v>
      </c>
      <c r="C497" s="1">
        <v>45443</v>
      </c>
      <c r="D497" s="1" t="s">
        <v>1821</v>
      </c>
      <c r="E497" s="1">
        <v>1598</v>
      </c>
      <c r="F497" s="1" t="s">
        <v>6815</v>
      </c>
    </row>
    <row r="498" spans="1:6">
      <c r="A498" s="1" t="s">
        <v>7313</v>
      </c>
      <c r="B498" s="1" t="s">
        <v>2310</v>
      </c>
      <c r="C498" s="1">
        <v>45635</v>
      </c>
      <c r="D498" s="1" t="s">
        <v>1805</v>
      </c>
      <c r="E498" s="1">
        <v>269.10000000000002</v>
      </c>
      <c r="F498" s="1" t="s">
        <v>6815</v>
      </c>
    </row>
    <row r="499" spans="1:6">
      <c r="A499" s="1" t="s">
        <v>7314</v>
      </c>
      <c r="B499" s="1" t="s">
        <v>2311</v>
      </c>
      <c r="C499" s="1">
        <v>45436</v>
      </c>
      <c r="D499" s="1" t="s">
        <v>1805</v>
      </c>
      <c r="E499" s="1">
        <v>474.05</v>
      </c>
      <c r="F499" s="1" t="s">
        <v>6815</v>
      </c>
    </row>
    <row r="500" spans="1:6">
      <c r="A500" s="1" t="s">
        <v>7315</v>
      </c>
      <c r="B500" s="1" t="s">
        <v>2312</v>
      </c>
      <c r="C500" s="1">
        <v>45565</v>
      </c>
      <c r="D500" s="1" t="s">
        <v>1821</v>
      </c>
      <c r="E500" s="1">
        <v>1519.05</v>
      </c>
      <c r="F500" s="1" t="s">
        <v>6815</v>
      </c>
    </row>
    <row r="501" spans="1:6">
      <c r="A501" s="1" t="s">
        <v>7316</v>
      </c>
      <c r="B501" s="1" t="s">
        <v>2313</v>
      </c>
      <c r="C501" s="1">
        <v>45337</v>
      </c>
      <c r="D501" s="1" t="s">
        <v>1805</v>
      </c>
      <c r="E501" s="1">
        <v>2999</v>
      </c>
      <c r="F501" s="1" t="s">
        <v>6815</v>
      </c>
    </row>
    <row r="502" spans="1:6">
      <c r="A502" s="1" t="s">
        <v>7317</v>
      </c>
      <c r="B502" s="1" t="s">
        <v>2314</v>
      </c>
      <c r="C502" s="1">
        <v>45763</v>
      </c>
      <c r="D502" s="1" t="s">
        <v>1801</v>
      </c>
      <c r="E502" s="1">
        <v>538.20000000000005</v>
      </c>
      <c r="F502" s="1" t="s">
        <v>6815</v>
      </c>
    </row>
    <row r="503" spans="1:6">
      <c r="A503" s="1" t="s">
        <v>7318</v>
      </c>
      <c r="B503" s="1" t="s">
        <v>2315</v>
      </c>
      <c r="C503" s="1">
        <v>45604</v>
      </c>
      <c r="D503" s="1" t="s">
        <v>1812</v>
      </c>
      <c r="E503" s="1">
        <v>679.15</v>
      </c>
      <c r="F503" s="1" t="s">
        <v>6815</v>
      </c>
    </row>
    <row r="504" spans="1:6">
      <c r="A504" s="1" t="s">
        <v>7319</v>
      </c>
      <c r="B504" s="1" t="s">
        <v>2316</v>
      </c>
      <c r="C504" s="1">
        <v>45727</v>
      </c>
      <c r="D504" s="1" t="s">
        <v>1821</v>
      </c>
      <c r="E504" s="1">
        <v>1017.45</v>
      </c>
      <c r="F504" s="1" t="s">
        <v>6815</v>
      </c>
    </row>
    <row r="505" spans="1:6">
      <c r="A505" s="1" t="s">
        <v>7320</v>
      </c>
      <c r="B505" s="1" t="s">
        <v>2317</v>
      </c>
      <c r="C505" s="1">
        <v>45937</v>
      </c>
      <c r="D505" s="1" t="s">
        <v>1823</v>
      </c>
      <c r="E505" s="1">
        <v>1698.3</v>
      </c>
      <c r="F505" s="1" t="s">
        <v>6815</v>
      </c>
    </row>
    <row r="506" spans="1:6">
      <c r="A506" s="1" t="s">
        <v>7321</v>
      </c>
      <c r="B506" s="1" t="s">
        <v>2318</v>
      </c>
      <c r="C506" s="1">
        <v>45594</v>
      </c>
      <c r="D506" s="1" t="s">
        <v>1801</v>
      </c>
      <c r="E506" s="1">
        <v>1016.6</v>
      </c>
      <c r="F506" s="1" t="s">
        <v>6815</v>
      </c>
    </row>
    <row r="507" spans="1:6">
      <c r="A507" s="1" t="s">
        <v>7322</v>
      </c>
      <c r="B507" s="1" t="s">
        <v>2319</v>
      </c>
      <c r="C507" s="1">
        <v>45442</v>
      </c>
      <c r="D507" s="1" t="s">
        <v>1805</v>
      </c>
      <c r="E507" s="1">
        <v>999</v>
      </c>
      <c r="F507" s="1" t="s">
        <v>6833</v>
      </c>
    </row>
    <row r="508" spans="1:6">
      <c r="A508" s="1" t="s">
        <v>7323</v>
      </c>
      <c r="B508" s="1" t="s">
        <v>2320</v>
      </c>
      <c r="C508" s="1">
        <v>45393</v>
      </c>
      <c r="D508" s="1" t="s">
        <v>1801</v>
      </c>
      <c r="E508" s="1">
        <v>3198</v>
      </c>
      <c r="F508" s="1" t="s">
        <v>6821</v>
      </c>
    </row>
    <row r="509" spans="1:6">
      <c r="A509" s="1" t="s">
        <v>7324</v>
      </c>
      <c r="B509" s="1" t="s">
        <v>2321</v>
      </c>
      <c r="C509" s="1">
        <v>45355</v>
      </c>
      <c r="D509" s="1" t="s">
        <v>1805</v>
      </c>
      <c r="E509" s="1">
        <v>799</v>
      </c>
      <c r="F509" s="1" t="s">
        <v>6821</v>
      </c>
    </row>
    <row r="510" spans="1:6">
      <c r="A510" s="1" t="s">
        <v>7325</v>
      </c>
      <c r="B510" s="1" t="s">
        <v>2322</v>
      </c>
      <c r="C510" s="1">
        <v>45831</v>
      </c>
      <c r="D510" s="1" t="s">
        <v>1821</v>
      </c>
      <c r="E510" s="1">
        <v>2499</v>
      </c>
      <c r="F510" s="1" t="s">
        <v>6815</v>
      </c>
    </row>
    <row r="511" spans="1:6">
      <c r="A511" s="1" t="s">
        <v>7326</v>
      </c>
      <c r="B511" s="1" t="s">
        <v>2323</v>
      </c>
      <c r="C511" s="1">
        <v>45917</v>
      </c>
      <c r="D511" s="1" t="s">
        <v>1805</v>
      </c>
      <c r="E511" s="1">
        <v>852.15</v>
      </c>
      <c r="F511" s="1" t="s">
        <v>6815</v>
      </c>
    </row>
    <row r="512" spans="1:6">
      <c r="A512" s="1" t="s">
        <v>7327</v>
      </c>
      <c r="B512" s="1" t="s">
        <v>2324</v>
      </c>
      <c r="C512" s="1">
        <v>45852</v>
      </c>
      <c r="D512" s="1" t="s">
        <v>1821</v>
      </c>
      <c r="E512" s="1">
        <v>1197.5999999999999</v>
      </c>
      <c r="F512" s="1" t="s">
        <v>6815</v>
      </c>
    </row>
    <row r="513" spans="1:6">
      <c r="A513" s="1" t="s">
        <v>7328</v>
      </c>
      <c r="B513" s="1" t="s">
        <v>2325</v>
      </c>
      <c r="C513" s="1">
        <v>45422</v>
      </c>
      <c r="D513" s="1" t="s">
        <v>1805</v>
      </c>
      <c r="E513" s="1">
        <v>759.05</v>
      </c>
      <c r="F513" s="1" t="s">
        <v>6815</v>
      </c>
    </row>
    <row r="514" spans="1:6">
      <c r="A514" s="1" t="s">
        <v>7329</v>
      </c>
      <c r="B514" s="1" t="s">
        <v>2326</v>
      </c>
      <c r="C514" s="1">
        <v>45422</v>
      </c>
      <c r="D514" s="1" t="s">
        <v>1805</v>
      </c>
      <c r="E514" s="1">
        <v>1998</v>
      </c>
      <c r="F514" s="1" t="s">
        <v>6815</v>
      </c>
    </row>
    <row r="515" spans="1:6">
      <c r="A515" s="1" t="s">
        <v>7330</v>
      </c>
      <c r="B515" s="1" t="s">
        <v>2327</v>
      </c>
      <c r="C515" s="1">
        <v>45308</v>
      </c>
      <c r="D515" s="1" t="s">
        <v>1823</v>
      </c>
      <c r="E515" s="1">
        <v>339.15</v>
      </c>
      <c r="F515" s="1" t="s">
        <v>6815</v>
      </c>
    </row>
    <row r="516" spans="1:6">
      <c r="A516" s="1" t="s">
        <v>7331</v>
      </c>
      <c r="B516" s="1" t="s">
        <v>2328</v>
      </c>
      <c r="C516" s="1">
        <v>45318</v>
      </c>
      <c r="D516" s="1" t="s">
        <v>1801</v>
      </c>
      <c r="E516" s="1">
        <v>509.15</v>
      </c>
      <c r="F516" s="1" t="s">
        <v>6815</v>
      </c>
    </row>
    <row r="517" spans="1:6">
      <c r="A517" s="1" t="s">
        <v>7332</v>
      </c>
      <c r="B517" s="1" t="s">
        <v>2329</v>
      </c>
      <c r="C517" s="1">
        <v>45881</v>
      </c>
      <c r="D517" s="1" t="s">
        <v>1805</v>
      </c>
      <c r="E517" s="1">
        <v>2499</v>
      </c>
      <c r="F517" s="1" t="s">
        <v>6833</v>
      </c>
    </row>
    <row r="518" spans="1:6">
      <c r="A518" s="1" t="s">
        <v>7333</v>
      </c>
      <c r="B518" s="1" t="s">
        <v>2330</v>
      </c>
      <c r="C518" s="1">
        <v>45316</v>
      </c>
      <c r="D518" s="1" t="s">
        <v>1805</v>
      </c>
      <c r="E518" s="1">
        <v>6798.3</v>
      </c>
      <c r="F518" s="1" t="s">
        <v>6815</v>
      </c>
    </row>
    <row r="519" spans="1:6">
      <c r="A519" s="1" t="s">
        <v>7334</v>
      </c>
      <c r="B519" s="1" t="s">
        <v>2331</v>
      </c>
      <c r="C519" s="1">
        <v>45659</v>
      </c>
      <c r="D519" s="1" t="s">
        <v>1805</v>
      </c>
      <c r="E519" s="1">
        <v>3702.15</v>
      </c>
      <c r="F519" s="1" t="s">
        <v>6815</v>
      </c>
    </row>
    <row r="520" spans="1:6">
      <c r="A520" s="1" t="s">
        <v>7335</v>
      </c>
      <c r="B520" s="1" t="s">
        <v>2332</v>
      </c>
      <c r="C520" s="1">
        <v>45348</v>
      </c>
      <c r="D520" s="1" t="s">
        <v>1805</v>
      </c>
      <c r="E520" s="1">
        <v>599</v>
      </c>
      <c r="F520" s="1" t="s">
        <v>6815</v>
      </c>
    </row>
    <row r="521" spans="1:6">
      <c r="A521" s="1" t="s">
        <v>7336</v>
      </c>
      <c r="B521" s="1" t="s">
        <v>2333</v>
      </c>
      <c r="C521" s="1">
        <v>45322</v>
      </c>
      <c r="D521" s="1" t="s">
        <v>1805</v>
      </c>
      <c r="E521" s="1">
        <v>2699.1</v>
      </c>
      <c r="F521" s="1" t="s">
        <v>6815</v>
      </c>
    </row>
    <row r="522" spans="1:6">
      <c r="A522" s="1" t="s">
        <v>7337</v>
      </c>
      <c r="B522" s="1" t="s">
        <v>2334</v>
      </c>
      <c r="C522" s="1">
        <v>45907</v>
      </c>
      <c r="D522" s="1" t="s">
        <v>1823</v>
      </c>
      <c r="E522" s="1">
        <v>2849.05</v>
      </c>
      <c r="F522" s="1" t="s">
        <v>6815</v>
      </c>
    </row>
    <row r="523" spans="1:6">
      <c r="A523" s="1" t="s">
        <v>7338</v>
      </c>
      <c r="B523" s="1" t="s">
        <v>2335</v>
      </c>
      <c r="C523" s="1">
        <v>45660</v>
      </c>
      <c r="D523" s="1" t="s">
        <v>1821</v>
      </c>
      <c r="E523" s="1">
        <v>339.15</v>
      </c>
      <c r="F523" s="1" t="s">
        <v>6815</v>
      </c>
    </row>
    <row r="524" spans="1:6">
      <c r="A524" s="1" t="s">
        <v>7339</v>
      </c>
      <c r="B524" s="1" t="s">
        <v>2336</v>
      </c>
      <c r="C524" s="1">
        <v>45694</v>
      </c>
      <c r="D524" s="1" t="s">
        <v>1823</v>
      </c>
      <c r="E524" s="1">
        <v>449.1</v>
      </c>
      <c r="F524" s="1" t="s">
        <v>6821</v>
      </c>
    </row>
    <row r="525" spans="1:6">
      <c r="A525" s="1" t="s">
        <v>7340</v>
      </c>
      <c r="B525" s="1" t="s">
        <v>2337</v>
      </c>
      <c r="C525" s="1">
        <v>45516</v>
      </c>
      <c r="D525" s="1" t="s">
        <v>1801</v>
      </c>
      <c r="E525" s="1">
        <v>849.15</v>
      </c>
      <c r="F525" s="1" t="s">
        <v>6815</v>
      </c>
    </row>
    <row r="526" spans="1:6">
      <c r="A526" s="1" t="s">
        <v>7341</v>
      </c>
      <c r="B526" s="1" t="s">
        <v>2338</v>
      </c>
      <c r="C526" s="1">
        <v>45641</v>
      </c>
      <c r="D526" s="1" t="s">
        <v>1801</v>
      </c>
      <c r="E526" s="1">
        <v>399</v>
      </c>
      <c r="F526" s="1" t="s">
        <v>6815</v>
      </c>
    </row>
    <row r="527" spans="1:6">
      <c r="A527" s="1" t="s">
        <v>7342</v>
      </c>
      <c r="B527" s="1" t="s">
        <v>2339</v>
      </c>
      <c r="C527" s="1">
        <v>45555</v>
      </c>
      <c r="D527" s="1" t="s">
        <v>1801</v>
      </c>
      <c r="E527" s="1">
        <v>679.15</v>
      </c>
      <c r="F527" s="1" t="s">
        <v>6815</v>
      </c>
    </row>
    <row r="528" spans="1:6">
      <c r="A528" s="1" t="s">
        <v>7343</v>
      </c>
      <c r="B528" s="1" t="s">
        <v>2340</v>
      </c>
      <c r="C528" s="1">
        <v>45667</v>
      </c>
      <c r="D528" s="1" t="s">
        <v>1801</v>
      </c>
      <c r="E528" s="1">
        <v>1798.2</v>
      </c>
      <c r="F528" s="1" t="s">
        <v>6815</v>
      </c>
    </row>
    <row r="529" spans="1:6">
      <c r="A529" s="1" t="s">
        <v>7344</v>
      </c>
      <c r="B529" s="1" t="s">
        <v>2341</v>
      </c>
      <c r="C529" s="1">
        <v>45750</v>
      </c>
      <c r="D529" s="1" t="s">
        <v>1801</v>
      </c>
      <c r="E529" s="1">
        <v>599</v>
      </c>
      <c r="F529" s="1" t="s">
        <v>6833</v>
      </c>
    </row>
    <row r="530" spans="1:6">
      <c r="A530" s="1" t="s">
        <v>7345</v>
      </c>
      <c r="B530" s="1" t="s">
        <v>2342</v>
      </c>
      <c r="C530" s="1">
        <v>45402</v>
      </c>
      <c r="D530" s="1" t="s">
        <v>1812</v>
      </c>
      <c r="E530" s="1">
        <v>2549.15</v>
      </c>
      <c r="F530" s="1" t="s">
        <v>6815</v>
      </c>
    </row>
    <row r="531" spans="1:6">
      <c r="A531" s="1" t="s">
        <v>7346</v>
      </c>
      <c r="B531" s="1" t="s">
        <v>2343</v>
      </c>
      <c r="C531" s="1">
        <v>45938</v>
      </c>
      <c r="D531" s="1" t="s">
        <v>1821</v>
      </c>
      <c r="E531" s="1">
        <v>3507.3</v>
      </c>
      <c r="F531" s="1" t="s">
        <v>6815</v>
      </c>
    </row>
    <row r="532" spans="1:6">
      <c r="A532" s="1" t="s">
        <v>7347</v>
      </c>
      <c r="B532" s="1" t="s">
        <v>2344</v>
      </c>
      <c r="C532" s="1">
        <v>45499</v>
      </c>
      <c r="D532" s="1" t="s">
        <v>1805</v>
      </c>
      <c r="E532" s="1">
        <v>1017.45</v>
      </c>
      <c r="F532" s="1" t="s">
        <v>6815</v>
      </c>
    </row>
    <row r="533" spans="1:6">
      <c r="A533" s="1" t="s">
        <v>7348</v>
      </c>
      <c r="B533" s="1" t="s">
        <v>2345</v>
      </c>
      <c r="C533" s="1">
        <v>45801</v>
      </c>
      <c r="D533" s="1" t="s">
        <v>1823</v>
      </c>
      <c r="E533" s="1">
        <v>4249.1499999999996</v>
      </c>
      <c r="F533" s="1" t="s">
        <v>6815</v>
      </c>
    </row>
    <row r="534" spans="1:6">
      <c r="A534" s="1" t="s">
        <v>7349</v>
      </c>
      <c r="B534" s="1" t="s">
        <v>2346</v>
      </c>
      <c r="C534" s="1">
        <v>45387</v>
      </c>
      <c r="D534" s="1" t="s">
        <v>1805</v>
      </c>
      <c r="E534" s="1">
        <v>718.2</v>
      </c>
      <c r="F534" s="1" t="s">
        <v>6815</v>
      </c>
    </row>
    <row r="535" spans="1:6">
      <c r="A535" s="1" t="s">
        <v>7350</v>
      </c>
      <c r="B535" s="1" t="s">
        <v>2347</v>
      </c>
      <c r="C535" s="1">
        <v>45294</v>
      </c>
      <c r="D535" s="1" t="s">
        <v>1823</v>
      </c>
      <c r="E535" s="1">
        <v>1599</v>
      </c>
      <c r="F535" s="1" t="s">
        <v>6821</v>
      </c>
    </row>
    <row r="536" spans="1:6">
      <c r="A536" s="1" t="s">
        <v>7351</v>
      </c>
      <c r="B536" s="1" t="s">
        <v>2348</v>
      </c>
      <c r="C536" s="1">
        <v>45873</v>
      </c>
      <c r="D536" s="1" t="s">
        <v>1823</v>
      </c>
      <c r="E536" s="1">
        <v>1438.2</v>
      </c>
      <c r="F536" s="1" t="s">
        <v>6815</v>
      </c>
    </row>
    <row r="537" spans="1:6">
      <c r="A537" s="1" t="s">
        <v>7352</v>
      </c>
      <c r="B537" s="1" t="s">
        <v>2349</v>
      </c>
      <c r="C537" s="1">
        <v>45699</v>
      </c>
      <c r="D537" s="1" t="s">
        <v>1805</v>
      </c>
      <c r="E537" s="1">
        <v>798</v>
      </c>
      <c r="F537" s="1" t="s">
        <v>6815</v>
      </c>
    </row>
    <row r="538" spans="1:6">
      <c r="A538" s="1" t="s">
        <v>7353</v>
      </c>
      <c r="B538" s="1" t="s">
        <v>2350</v>
      </c>
      <c r="C538" s="1">
        <v>45913</v>
      </c>
      <c r="D538" s="1" t="s">
        <v>1805</v>
      </c>
      <c r="E538" s="1">
        <v>6999</v>
      </c>
      <c r="F538" s="1" t="s">
        <v>6821</v>
      </c>
    </row>
    <row r="539" spans="1:6">
      <c r="A539" s="1" t="s">
        <v>7354</v>
      </c>
      <c r="B539" s="1" t="s">
        <v>2351</v>
      </c>
      <c r="C539" s="1">
        <v>45846</v>
      </c>
      <c r="D539" s="1" t="s">
        <v>1805</v>
      </c>
      <c r="E539" s="1">
        <v>1599</v>
      </c>
      <c r="F539" s="1" t="s">
        <v>6815</v>
      </c>
    </row>
    <row r="540" spans="1:6">
      <c r="A540" s="1" t="s">
        <v>7355</v>
      </c>
      <c r="B540" s="1" t="s">
        <v>2352</v>
      </c>
      <c r="C540" s="1">
        <v>45761</v>
      </c>
      <c r="D540" s="1" t="s">
        <v>1823</v>
      </c>
      <c r="E540" s="1">
        <v>1896.2</v>
      </c>
      <c r="F540" s="1" t="s">
        <v>6815</v>
      </c>
    </row>
    <row r="541" spans="1:6">
      <c r="A541" s="1" t="s">
        <v>7356</v>
      </c>
      <c r="B541" s="1" t="s">
        <v>2353</v>
      </c>
      <c r="C541" s="1">
        <v>45709</v>
      </c>
      <c r="D541" s="1" t="s">
        <v>1812</v>
      </c>
      <c r="E541" s="1">
        <v>998</v>
      </c>
      <c r="F541" s="1" t="s">
        <v>6821</v>
      </c>
    </row>
    <row r="542" spans="1:6">
      <c r="A542" s="1" t="s">
        <v>7357</v>
      </c>
      <c r="B542" s="1" t="s">
        <v>2354</v>
      </c>
      <c r="C542" s="1">
        <v>45768</v>
      </c>
      <c r="D542" s="1" t="s">
        <v>1821</v>
      </c>
      <c r="E542" s="1">
        <v>568.1</v>
      </c>
      <c r="F542" s="1" t="s">
        <v>6815</v>
      </c>
    </row>
    <row r="543" spans="1:6">
      <c r="A543" s="1" t="s">
        <v>7358</v>
      </c>
      <c r="B543" s="1" t="s">
        <v>2355</v>
      </c>
      <c r="C543" s="1">
        <v>45468</v>
      </c>
      <c r="D543" s="1" t="s">
        <v>1821</v>
      </c>
      <c r="E543" s="1">
        <v>1698.3</v>
      </c>
      <c r="F543" s="1" t="s">
        <v>6815</v>
      </c>
    </row>
    <row r="544" spans="1:6">
      <c r="A544" s="1" t="s">
        <v>7359</v>
      </c>
      <c r="B544" s="1" t="s">
        <v>2356</v>
      </c>
      <c r="C544" s="1">
        <v>45641</v>
      </c>
      <c r="D544" s="1" t="s">
        <v>1823</v>
      </c>
      <c r="E544" s="1">
        <v>339.15</v>
      </c>
      <c r="F544" s="1" t="s">
        <v>6815</v>
      </c>
    </row>
    <row r="545" spans="1:6">
      <c r="A545" s="1" t="s">
        <v>7360</v>
      </c>
      <c r="B545" s="1" t="s">
        <v>2357</v>
      </c>
      <c r="C545" s="1">
        <v>45394</v>
      </c>
      <c r="D545" s="1" t="s">
        <v>1805</v>
      </c>
      <c r="E545" s="1">
        <v>5998</v>
      </c>
      <c r="F545" s="1" t="s">
        <v>6833</v>
      </c>
    </row>
    <row r="546" spans="1:6">
      <c r="A546" s="1" t="s">
        <v>7361</v>
      </c>
      <c r="B546" s="1" t="s">
        <v>2358</v>
      </c>
      <c r="C546" s="1">
        <v>45452</v>
      </c>
      <c r="D546" s="1" t="s">
        <v>1805</v>
      </c>
      <c r="E546" s="1">
        <v>299</v>
      </c>
      <c r="F546" s="1" t="s">
        <v>6833</v>
      </c>
    </row>
    <row r="547" spans="1:6">
      <c r="A547" s="1" t="s">
        <v>7362</v>
      </c>
      <c r="B547" s="1" t="s">
        <v>2359</v>
      </c>
      <c r="C547" s="1">
        <v>45313</v>
      </c>
      <c r="D547" s="1" t="s">
        <v>1805</v>
      </c>
      <c r="E547" s="1">
        <v>4249.1499999999996</v>
      </c>
      <c r="F547" s="1" t="s">
        <v>6815</v>
      </c>
    </row>
    <row r="548" spans="1:6">
      <c r="A548" s="1" t="s">
        <v>7363</v>
      </c>
      <c r="B548" s="1" t="s">
        <v>2360</v>
      </c>
      <c r="C548" s="1">
        <v>45790</v>
      </c>
      <c r="D548" s="1" t="s">
        <v>1801</v>
      </c>
      <c r="E548" s="1">
        <v>899.1</v>
      </c>
      <c r="F548" s="1" t="s">
        <v>6821</v>
      </c>
    </row>
    <row r="549" spans="1:6">
      <c r="A549" s="1" t="s">
        <v>7364</v>
      </c>
      <c r="B549" s="1" t="s">
        <v>2361</v>
      </c>
      <c r="C549" s="1">
        <v>45657</v>
      </c>
      <c r="D549" s="1" t="s">
        <v>1801</v>
      </c>
      <c r="E549" s="1">
        <v>1347.3</v>
      </c>
      <c r="F549" s="1" t="s">
        <v>6815</v>
      </c>
    </row>
    <row r="550" spans="1:6">
      <c r="A550" s="1" t="s">
        <v>7365</v>
      </c>
      <c r="B550" s="1" t="s">
        <v>2362</v>
      </c>
      <c r="C550" s="1">
        <v>45960</v>
      </c>
      <c r="D550" s="1" t="s">
        <v>1801</v>
      </c>
      <c r="E550" s="1">
        <v>379.05</v>
      </c>
      <c r="F550" s="1" t="s">
        <v>6815</v>
      </c>
    </row>
    <row r="551" spans="1:6">
      <c r="A551" s="1" t="s">
        <v>7366</v>
      </c>
      <c r="B551" s="1" t="s">
        <v>2363</v>
      </c>
      <c r="C551" s="1">
        <v>45512</v>
      </c>
      <c r="D551" s="1" t="s">
        <v>1801</v>
      </c>
      <c r="E551" s="1">
        <v>4248.3</v>
      </c>
      <c r="F551" s="1" t="s">
        <v>6815</v>
      </c>
    </row>
    <row r="552" spans="1:6">
      <c r="A552" s="1" t="s">
        <v>7367</v>
      </c>
      <c r="B552" s="1" t="s">
        <v>2364</v>
      </c>
      <c r="C552" s="1">
        <v>45942</v>
      </c>
      <c r="D552" s="1" t="s">
        <v>1821</v>
      </c>
      <c r="E552" s="1">
        <v>639.20000000000005</v>
      </c>
      <c r="F552" s="1" t="s">
        <v>6815</v>
      </c>
    </row>
    <row r="553" spans="1:6">
      <c r="A553" s="1" t="s">
        <v>7368</v>
      </c>
      <c r="B553" s="1" t="s">
        <v>2365</v>
      </c>
      <c r="C553" s="1">
        <v>45566</v>
      </c>
      <c r="D553" s="1" t="s">
        <v>1821</v>
      </c>
      <c r="E553" s="1">
        <v>3702.15</v>
      </c>
      <c r="F553" s="1" t="s">
        <v>6815</v>
      </c>
    </row>
    <row r="554" spans="1:6">
      <c r="A554" s="1" t="s">
        <v>7369</v>
      </c>
      <c r="B554" s="1" t="s">
        <v>2366</v>
      </c>
      <c r="C554" s="1">
        <v>45337</v>
      </c>
      <c r="D554" s="1" t="s">
        <v>1821</v>
      </c>
      <c r="E554" s="1">
        <v>1599</v>
      </c>
      <c r="F554" s="1" t="s">
        <v>6833</v>
      </c>
    </row>
    <row r="555" spans="1:6">
      <c r="A555" s="1" t="s">
        <v>7370</v>
      </c>
      <c r="B555" s="1" t="s">
        <v>2367</v>
      </c>
      <c r="C555" s="1">
        <v>45457</v>
      </c>
      <c r="D555" s="1" t="s">
        <v>1823</v>
      </c>
      <c r="E555" s="1">
        <v>679.15</v>
      </c>
      <c r="F555" s="1" t="s">
        <v>6815</v>
      </c>
    </row>
    <row r="556" spans="1:6">
      <c r="A556" s="1" t="s">
        <v>7371</v>
      </c>
      <c r="B556" s="1" t="s">
        <v>2368</v>
      </c>
      <c r="C556" s="1">
        <v>45803</v>
      </c>
      <c r="D556" s="1" t="s">
        <v>1801</v>
      </c>
      <c r="E556" s="1">
        <v>4998</v>
      </c>
      <c r="F556" s="1" t="s">
        <v>6821</v>
      </c>
    </row>
    <row r="557" spans="1:6">
      <c r="A557" s="1" t="s">
        <v>7372</v>
      </c>
      <c r="B557" s="1" t="s">
        <v>2369</v>
      </c>
      <c r="C557" s="1">
        <v>45880</v>
      </c>
      <c r="D557" s="1" t="s">
        <v>1801</v>
      </c>
      <c r="E557" s="1">
        <v>8097.3</v>
      </c>
      <c r="F557" s="1" t="s">
        <v>6815</v>
      </c>
    </row>
    <row r="558" spans="1:6">
      <c r="A558" s="1" t="s">
        <v>7373</v>
      </c>
      <c r="B558" s="1" t="s">
        <v>2370</v>
      </c>
      <c r="C558" s="1">
        <v>45335</v>
      </c>
      <c r="D558" s="1" t="s">
        <v>1821</v>
      </c>
      <c r="E558" s="1">
        <v>1196</v>
      </c>
      <c r="F558" s="1" t="s">
        <v>6815</v>
      </c>
    </row>
    <row r="559" spans="1:6">
      <c r="A559" s="1" t="s">
        <v>7374</v>
      </c>
      <c r="B559" s="1" t="s">
        <v>2371</v>
      </c>
      <c r="C559" s="1">
        <v>45587</v>
      </c>
      <c r="D559" s="1" t="s">
        <v>1805</v>
      </c>
      <c r="E559" s="1">
        <v>3996</v>
      </c>
      <c r="F559" s="1" t="s">
        <v>6815</v>
      </c>
    </row>
    <row r="560" spans="1:6">
      <c r="A560" s="1" t="s">
        <v>7375</v>
      </c>
      <c r="B560" s="1" t="s">
        <v>2372</v>
      </c>
      <c r="C560" s="1">
        <v>45813</v>
      </c>
      <c r="D560" s="1" t="s">
        <v>1801</v>
      </c>
      <c r="E560" s="1">
        <v>4998</v>
      </c>
      <c r="F560" s="1" t="s">
        <v>6815</v>
      </c>
    </row>
    <row r="561" spans="1:6">
      <c r="A561" s="1" t="s">
        <v>7376</v>
      </c>
      <c r="B561" s="1" t="s">
        <v>2373</v>
      </c>
      <c r="C561" s="1">
        <v>45874</v>
      </c>
      <c r="D561" s="1" t="s">
        <v>1823</v>
      </c>
      <c r="E561" s="1">
        <v>399</v>
      </c>
      <c r="F561" s="1" t="s">
        <v>6821</v>
      </c>
    </row>
    <row r="562" spans="1:6">
      <c r="A562" s="1" t="s">
        <v>7377</v>
      </c>
      <c r="B562" s="1" t="s">
        <v>2374</v>
      </c>
      <c r="C562" s="1">
        <v>45673</v>
      </c>
      <c r="D562" s="1" t="s">
        <v>1823</v>
      </c>
      <c r="E562" s="1">
        <v>798.4</v>
      </c>
      <c r="F562" s="1" t="s">
        <v>6815</v>
      </c>
    </row>
    <row r="563" spans="1:6">
      <c r="A563" s="1" t="s">
        <v>7378</v>
      </c>
      <c r="B563" s="1" t="s">
        <v>2375</v>
      </c>
      <c r="C563" s="1">
        <v>45381</v>
      </c>
      <c r="D563" s="1" t="s">
        <v>1812</v>
      </c>
      <c r="E563" s="1">
        <v>1999</v>
      </c>
      <c r="F563" s="1" t="s">
        <v>6833</v>
      </c>
    </row>
    <row r="564" spans="1:6">
      <c r="A564" s="1" t="s">
        <v>7379</v>
      </c>
      <c r="B564" s="1" t="s">
        <v>2376</v>
      </c>
      <c r="C564" s="1">
        <v>45397</v>
      </c>
      <c r="D564" s="1" t="s">
        <v>1805</v>
      </c>
      <c r="E564" s="1">
        <v>9998</v>
      </c>
      <c r="F564" s="1" t="s">
        <v>6815</v>
      </c>
    </row>
    <row r="565" spans="1:6">
      <c r="A565" s="1" t="s">
        <v>7380</v>
      </c>
      <c r="B565" s="1" t="s">
        <v>2377</v>
      </c>
      <c r="C565" s="1">
        <v>45735</v>
      </c>
      <c r="D565" s="1" t="s">
        <v>1801</v>
      </c>
      <c r="E565" s="1">
        <v>359.1</v>
      </c>
      <c r="F565" s="1" t="s">
        <v>6815</v>
      </c>
    </row>
    <row r="566" spans="1:6">
      <c r="A566" s="1" t="s">
        <v>7381</v>
      </c>
      <c r="B566" s="1" t="s">
        <v>2378</v>
      </c>
      <c r="C566" s="1">
        <v>45752</v>
      </c>
      <c r="D566" s="1" t="s">
        <v>1801</v>
      </c>
      <c r="E566" s="1">
        <v>379.05</v>
      </c>
      <c r="F566" s="1" t="s">
        <v>6815</v>
      </c>
    </row>
    <row r="567" spans="1:6">
      <c r="A567" s="1" t="s">
        <v>7382</v>
      </c>
      <c r="B567" s="1" t="s">
        <v>2379</v>
      </c>
      <c r="C567" s="1">
        <v>45897</v>
      </c>
      <c r="D567" s="1" t="s">
        <v>1805</v>
      </c>
      <c r="E567" s="1">
        <v>899.1</v>
      </c>
      <c r="F567" s="1" t="s">
        <v>6815</v>
      </c>
    </row>
    <row r="568" spans="1:6">
      <c r="A568" s="1" t="s">
        <v>7383</v>
      </c>
      <c r="B568" s="1" t="s">
        <v>2380</v>
      </c>
      <c r="C568" s="1">
        <v>45511</v>
      </c>
      <c r="D568" s="1" t="s">
        <v>1801</v>
      </c>
      <c r="E568" s="1">
        <v>10197.450000000001</v>
      </c>
      <c r="F568" s="1" t="s">
        <v>6815</v>
      </c>
    </row>
    <row r="569" spans="1:6">
      <c r="A569" s="1" t="s">
        <v>7384</v>
      </c>
      <c r="B569" s="1" t="s">
        <v>2381</v>
      </c>
      <c r="C569" s="1">
        <v>45630</v>
      </c>
      <c r="D569" s="1" t="s">
        <v>1823</v>
      </c>
      <c r="E569" s="1">
        <v>799</v>
      </c>
      <c r="F569" s="1" t="s">
        <v>6815</v>
      </c>
    </row>
    <row r="570" spans="1:6">
      <c r="A570" s="1" t="s">
        <v>7385</v>
      </c>
      <c r="B570" s="1" t="s">
        <v>2382</v>
      </c>
      <c r="C570" s="1">
        <v>45613</v>
      </c>
      <c r="D570" s="1" t="s">
        <v>1805</v>
      </c>
      <c r="E570" s="1">
        <v>1347.3</v>
      </c>
      <c r="F570" s="1" t="s">
        <v>6815</v>
      </c>
    </row>
    <row r="571" spans="1:6">
      <c r="A571" s="1" t="s">
        <v>7386</v>
      </c>
      <c r="B571" s="1" t="s">
        <v>2383</v>
      </c>
      <c r="C571" s="1">
        <v>45326</v>
      </c>
      <c r="D571" s="1" t="s">
        <v>1801</v>
      </c>
      <c r="E571" s="1">
        <v>16797.599999999999</v>
      </c>
      <c r="F571" s="1" t="s">
        <v>6815</v>
      </c>
    </row>
    <row r="572" spans="1:6">
      <c r="A572" s="1" t="s">
        <v>7387</v>
      </c>
      <c r="B572" s="1" t="s">
        <v>2384</v>
      </c>
      <c r="C572" s="1">
        <v>45653</v>
      </c>
      <c r="D572" s="1" t="s">
        <v>1821</v>
      </c>
      <c r="E572" s="1">
        <v>1016.6</v>
      </c>
      <c r="F572" s="1" t="s">
        <v>6815</v>
      </c>
    </row>
    <row r="573" spans="1:6">
      <c r="A573" s="1" t="s">
        <v>7388</v>
      </c>
      <c r="B573" s="1" t="s">
        <v>2385</v>
      </c>
      <c r="C573" s="1">
        <v>45859</v>
      </c>
      <c r="D573" s="1" t="s">
        <v>1805</v>
      </c>
      <c r="E573" s="1">
        <v>299</v>
      </c>
      <c r="F573" s="1" t="s">
        <v>6815</v>
      </c>
    </row>
    <row r="574" spans="1:6">
      <c r="A574" s="1" t="s">
        <v>7389</v>
      </c>
      <c r="B574" s="1" t="s">
        <v>2386</v>
      </c>
      <c r="C574" s="1">
        <v>45891</v>
      </c>
      <c r="D574" s="1" t="s">
        <v>1821</v>
      </c>
      <c r="E574" s="1">
        <v>1197</v>
      </c>
      <c r="F574" s="1" t="s">
        <v>6821</v>
      </c>
    </row>
    <row r="575" spans="1:6">
      <c r="A575" s="1" t="s">
        <v>7390</v>
      </c>
      <c r="B575" s="1" t="s">
        <v>2387</v>
      </c>
      <c r="C575" s="1">
        <v>45503</v>
      </c>
      <c r="D575" s="1" t="s">
        <v>1801</v>
      </c>
      <c r="E575" s="1">
        <v>269.10000000000002</v>
      </c>
      <c r="F575" s="1" t="s">
        <v>6815</v>
      </c>
    </row>
    <row r="576" spans="1:6">
      <c r="A576" s="1" t="s">
        <v>7391</v>
      </c>
      <c r="B576" s="1" t="s">
        <v>2388</v>
      </c>
      <c r="C576" s="1">
        <v>45584</v>
      </c>
      <c r="D576" s="1" t="s">
        <v>1812</v>
      </c>
      <c r="E576" s="1">
        <v>4498.2</v>
      </c>
      <c r="F576" s="1" t="s">
        <v>6821</v>
      </c>
    </row>
    <row r="577" spans="1:6">
      <c r="A577" s="1" t="s">
        <v>7392</v>
      </c>
      <c r="B577" s="1" t="s">
        <v>2389</v>
      </c>
      <c r="C577" s="1">
        <v>45376</v>
      </c>
      <c r="D577" s="1" t="s">
        <v>1812</v>
      </c>
      <c r="E577" s="1">
        <v>3897</v>
      </c>
      <c r="F577" s="1" t="s">
        <v>6815</v>
      </c>
    </row>
    <row r="578" spans="1:6">
      <c r="A578" s="1" t="s">
        <v>7393</v>
      </c>
      <c r="B578" s="1" t="s">
        <v>2390</v>
      </c>
      <c r="C578" s="1">
        <v>45597</v>
      </c>
      <c r="D578" s="1" t="s">
        <v>1805</v>
      </c>
      <c r="E578" s="1">
        <v>3117.6</v>
      </c>
      <c r="F578" s="1" t="s">
        <v>6815</v>
      </c>
    </row>
    <row r="579" spans="1:6">
      <c r="A579" s="1" t="s">
        <v>7394</v>
      </c>
      <c r="B579" s="1" t="s">
        <v>2391</v>
      </c>
      <c r="C579" s="1">
        <v>45491</v>
      </c>
      <c r="D579" s="1" t="s">
        <v>1821</v>
      </c>
      <c r="E579" s="1">
        <v>799</v>
      </c>
      <c r="F579" s="1" t="s">
        <v>6815</v>
      </c>
    </row>
    <row r="580" spans="1:6">
      <c r="A580" s="1" t="s">
        <v>7395</v>
      </c>
      <c r="B580" s="1" t="s">
        <v>2392</v>
      </c>
      <c r="C580" s="1">
        <v>45296</v>
      </c>
      <c r="D580" s="1" t="s">
        <v>1805</v>
      </c>
      <c r="E580" s="1">
        <v>3196</v>
      </c>
      <c r="F580" s="1" t="s">
        <v>6815</v>
      </c>
    </row>
    <row r="581" spans="1:6">
      <c r="A581" s="1" t="s">
        <v>7396</v>
      </c>
      <c r="B581" s="1" t="s">
        <v>2393</v>
      </c>
      <c r="C581" s="1">
        <v>45351</v>
      </c>
      <c r="D581" s="1" t="s">
        <v>1821</v>
      </c>
      <c r="E581" s="1">
        <v>2549.15</v>
      </c>
      <c r="F581" s="1" t="s">
        <v>6815</v>
      </c>
    </row>
    <row r="582" spans="1:6">
      <c r="A582" s="1" t="s">
        <v>7397</v>
      </c>
      <c r="B582" s="1" t="s">
        <v>2394</v>
      </c>
      <c r="C582" s="1">
        <v>45910</v>
      </c>
      <c r="D582" s="1" t="s">
        <v>1801</v>
      </c>
      <c r="E582" s="1">
        <v>4748.1000000000004</v>
      </c>
      <c r="F582" s="1" t="s">
        <v>6815</v>
      </c>
    </row>
    <row r="583" spans="1:6">
      <c r="A583" s="1" t="s">
        <v>7398</v>
      </c>
      <c r="B583" s="1" t="s">
        <v>2395</v>
      </c>
      <c r="C583" s="1">
        <v>45955</v>
      </c>
      <c r="D583" s="1" t="s">
        <v>1805</v>
      </c>
      <c r="E583" s="1">
        <v>1799.1</v>
      </c>
      <c r="F583" s="1" t="s">
        <v>6815</v>
      </c>
    </row>
    <row r="584" spans="1:6">
      <c r="A584" s="1" t="s">
        <v>7399</v>
      </c>
      <c r="B584" s="1" t="s">
        <v>2396</v>
      </c>
      <c r="C584" s="1">
        <v>45571</v>
      </c>
      <c r="D584" s="1" t="s">
        <v>1821</v>
      </c>
      <c r="E584" s="1">
        <v>1436.4</v>
      </c>
      <c r="F584" s="1" t="s">
        <v>6815</v>
      </c>
    </row>
    <row r="585" spans="1:6">
      <c r="A585" s="1" t="s">
        <v>7400</v>
      </c>
      <c r="B585" s="1" t="s">
        <v>2397</v>
      </c>
      <c r="C585" s="1">
        <v>45821</v>
      </c>
      <c r="D585" s="1" t="s">
        <v>1805</v>
      </c>
      <c r="E585" s="1">
        <v>2998.5</v>
      </c>
      <c r="F585" s="1" t="s">
        <v>6815</v>
      </c>
    </row>
    <row r="586" spans="1:6">
      <c r="A586" s="1" t="s">
        <v>7401</v>
      </c>
      <c r="B586" s="1" t="s">
        <v>2398</v>
      </c>
      <c r="C586" s="1">
        <v>45444</v>
      </c>
      <c r="D586" s="1" t="s">
        <v>1805</v>
      </c>
      <c r="E586" s="1">
        <v>1516.2</v>
      </c>
      <c r="F586" s="1" t="s">
        <v>6815</v>
      </c>
    </row>
    <row r="587" spans="1:6">
      <c r="A587" s="1" t="s">
        <v>7402</v>
      </c>
      <c r="B587" s="1" t="s">
        <v>2399</v>
      </c>
      <c r="C587" s="1">
        <v>45856</v>
      </c>
      <c r="D587" s="1" t="s">
        <v>1805</v>
      </c>
      <c r="E587" s="1">
        <v>679.15</v>
      </c>
      <c r="F587" s="1" t="s">
        <v>6815</v>
      </c>
    </row>
    <row r="588" spans="1:6">
      <c r="A588" s="1" t="s">
        <v>7403</v>
      </c>
      <c r="B588" s="1" t="s">
        <v>2400</v>
      </c>
      <c r="C588" s="1">
        <v>45726</v>
      </c>
      <c r="D588" s="1" t="s">
        <v>1805</v>
      </c>
      <c r="E588" s="1">
        <v>807.3</v>
      </c>
      <c r="F588" s="1" t="s">
        <v>6815</v>
      </c>
    </row>
    <row r="589" spans="1:6">
      <c r="A589" s="1" t="s">
        <v>7404</v>
      </c>
      <c r="B589" s="1" t="s">
        <v>2401</v>
      </c>
      <c r="C589" s="1">
        <v>45794</v>
      </c>
      <c r="D589" s="1" t="s">
        <v>1805</v>
      </c>
      <c r="E589" s="1">
        <v>3038.1</v>
      </c>
      <c r="F589" s="1" t="s">
        <v>6815</v>
      </c>
    </row>
    <row r="590" spans="1:6">
      <c r="A590" s="1" t="s">
        <v>7405</v>
      </c>
      <c r="B590" s="1" t="s">
        <v>2402</v>
      </c>
      <c r="C590" s="1">
        <v>45395</v>
      </c>
      <c r="D590" s="1" t="s">
        <v>1812</v>
      </c>
      <c r="E590" s="1">
        <v>27996</v>
      </c>
      <c r="F590" s="1" t="s">
        <v>6833</v>
      </c>
    </row>
    <row r="591" spans="1:6">
      <c r="A591" s="1" t="s">
        <v>7406</v>
      </c>
      <c r="B591" s="1" t="s">
        <v>2403</v>
      </c>
      <c r="C591" s="1">
        <v>45703</v>
      </c>
      <c r="D591" s="1" t="s">
        <v>1823</v>
      </c>
      <c r="E591" s="1">
        <v>2208.3000000000002</v>
      </c>
      <c r="F591" s="1" t="s">
        <v>6815</v>
      </c>
    </row>
    <row r="592" spans="1:6">
      <c r="A592" s="1" t="s">
        <v>7407</v>
      </c>
      <c r="B592" s="1" t="s">
        <v>2404</v>
      </c>
      <c r="C592" s="1">
        <v>45482</v>
      </c>
      <c r="D592" s="1" t="s">
        <v>1821</v>
      </c>
      <c r="E592" s="1">
        <v>5116.8</v>
      </c>
      <c r="F592" s="1" t="s">
        <v>6815</v>
      </c>
    </row>
    <row r="593" spans="1:6">
      <c r="A593" s="1" t="s">
        <v>7408</v>
      </c>
      <c r="B593" s="1" t="s">
        <v>2405</v>
      </c>
      <c r="C593" s="1">
        <v>45634</v>
      </c>
      <c r="D593" s="1" t="s">
        <v>1812</v>
      </c>
      <c r="E593" s="1">
        <v>678.3</v>
      </c>
      <c r="F593" s="1" t="s">
        <v>6815</v>
      </c>
    </row>
    <row r="594" spans="1:6">
      <c r="A594" s="1" t="s">
        <v>7409</v>
      </c>
      <c r="B594" s="1" t="s">
        <v>2406</v>
      </c>
      <c r="C594" s="1">
        <v>45821</v>
      </c>
      <c r="D594" s="1" t="s">
        <v>1823</v>
      </c>
      <c r="E594" s="1">
        <v>2208.3000000000002</v>
      </c>
      <c r="F594" s="1" t="s">
        <v>6815</v>
      </c>
    </row>
    <row r="595" spans="1:6">
      <c r="A595" s="1" t="s">
        <v>7410</v>
      </c>
      <c r="B595" s="1" t="s">
        <v>2407</v>
      </c>
      <c r="C595" s="1">
        <v>45935</v>
      </c>
      <c r="D595" s="1" t="s">
        <v>1821</v>
      </c>
      <c r="E595" s="1">
        <v>1347.75</v>
      </c>
      <c r="F595" s="1" t="s">
        <v>6815</v>
      </c>
    </row>
    <row r="596" spans="1:6">
      <c r="A596" s="1" t="s">
        <v>7411</v>
      </c>
      <c r="B596" s="1" t="s">
        <v>2408</v>
      </c>
      <c r="C596" s="1">
        <v>45667</v>
      </c>
      <c r="D596" s="1" t="s">
        <v>1805</v>
      </c>
      <c r="E596" s="1">
        <v>758.1</v>
      </c>
      <c r="F596" s="1" t="s">
        <v>6815</v>
      </c>
    </row>
    <row r="597" spans="1:6">
      <c r="A597" s="1" t="s">
        <v>7412</v>
      </c>
      <c r="B597" s="1" t="s">
        <v>2409</v>
      </c>
      <c r="C597" s="1">
        <v>45917</v>
      </c>
      <c r="D597" s="1" t="s">
        <v>1801</v>
      </c>
      <c r="E597" s="1">
        <v>1916.8</v>
      </c>
      <c r="F597" s="1" t="s">
        <v>6815</v>
      </c>
    </row>
    <row r="598" spans="1:6">
      <c r="A598" s="1" t="s">
        <v>7413</v>
      </c>
      <c r="B598" s="1" t="s">
        <v>2410</v>
      </c>
      <c r="C598" s="1">
        <v>45655</v>
      </c>
      <c r="D598" s="1" t="s">
        <v>1805</v>
      </c>
      <c r="E598" s="1">
        <v>7198.2</v>
      </c>
      <c r="F598" s="1" t="s">
        <v>6815</v>
      </c>
    </row>
    <row r="599" spans="1:6">
      <c r="A599" s="1" t="s">
        <v>7414</v>
      </c>
      <c r="B599" s="1" t="s">
        <v>2411</v>
      </c>
      <c r="C599" s="1">
        <v>45759</v>
      </c>
      <c r="D599" s="1" t="s">
        <v>1823</v>
      </c>
      <c r="E599" s="1">
        <v>2997</v>
      </c>
      <c r="F599" s="1" t="s">
        <v>6833</v>
      </c>
    </row>
    <row r="600" spans="1:6">
      <c r="A600" s="1" t="s">
        <v>7415</v>
      </c>
      <c r="B600" s="1" t="s">
        <v>2412</v>
      </c>
      <c r="C600" s="1">
        <v>45516</v>
      </c>
      <c r="D600" s="1" t="s">
        <v>1805</v>
      </c>
      <c r="E600" s="1">
        <v>7998</v>
      </c>
      <c r="F600" s="1" t="s">
        <v>6833</v>
      </c>
    </row>
    <row r="601" spans="1:6">
      <c r="A601" s="1" t="s">
        <v>7416</v>
      </c>
      <c r="B601" s="1" t="s">
        <v>2413</v>
      </c>
      <c r="C601" s="1">
        <v>45660</v>
      </c>
      <c r="D601" s="1" t="s">
        <v>1805</v>
      </c>
      <c r="E601" s="1">
        <v>4936.2</v>
      </c>
      <c r="F601" s="1" t="s">
        <v>6815</v>
      </c>
    </row>
    <row r="602" spans="1:6">
      <c r="A602" s="1" t="s">
        <v>7417</v>
      </c>
      <c r="B602" s="1" t="s">
        <v>2414</v>
      </c>
      <c r="C602" s="1">
        <v>45810</v>
      </c>
      <c r="D602" s="1" t="s">
        <v>1812</v>
      </c>
      <c r="E602" s="1">
        <v>1699.15</v>
      </c>
      <c r="F602" s="1" t="s">
        <v>6815</v>
      </c>
    </row>
    <row r="603" spans="1:6">
      <c r="A603" s="1" t="s">
        <v>7418</v>
      </c>
      <c r="B603" s="1" t="s">
        <v>2415</v>
      </c>
      <c r="C603" s="1">
        <v>45427</v>
      </c>
      <c r="D603" s="1" t="s">
        <v>1812</v>
      </c>
      <c r="E603" s="1">
        <v>678.3</v>
      </c>
      <c r="F603" s="1" t="s">
        <v>6815</v>
      </c>
    </row>
    <row r="604" spans="1:6">
      <c r="A604" s="1" t="s">
        <v>7419</v>
      </c>
      <c r="B604" s="1" t="s">
        <v>2416</v>
      </c>
      <c r="C604" s="1">
        <v>45798</v>
      </c>
      <c r="D604" s="1" t="s">
        <v>1801</v>
      </c>
      <c r="E604" s="1">
        <v>8097.3</v>
      </c>
      <c r="F604" s="1" t="s">
        <v>6815</v>
      </c>
    </row>
    <row r="605" spans="1:6">
      <c r="A605" s="1" t="s">
        <v>7420</v>
      </c>
      <c r="B605" s="1" t="s">
        <v>2417</v>
      </c>
      <c r="C605" s="1">
        <v>45586</v>
      </c>
      <c r="D605" s="1" t="s">
        <v>1805</v>
      </c>
      <c r="E605" s="1">
        <v>474.05</v>
      </c>
      <c r="F605" s="1" t="s">
        <v>6815</v>
      </c>
    </row>
    <row r="606" spans="1:6">
      <c r="A606" s="1" t="s">
        <v>7421</v>
      </c>
      <c r="B606" s="1" t="s">
        <v>2418</v>
      </c>
      <c r="C606" s="1">
        <v>45651</v>
      </c>
      <c r="D606" s="1" t="s">
        <v>1801</v>
      </c>
      <c r="E606" s="1">
        <v>748.5</v>
      </c>
      <c r="F606" s="1" t="s">
        <v>6815</v>
      </c>
    </row>
    <row r="607" spans="1:6">
      <c r="A607" s="1" t="s">
        <v>7422</v>
      </c>
      <c r="B607" s="1" t="s">
        <v>2419</v>
      </c>
      <c r="C607" s="1">
        <v>45449</v>
      </c>
      <c r="D607" s="1" t="s">
        <v>1823</v>
      </c>
      <c r="E607" s="1">
        <v>7198.2</v>
      </c>
      <c r="F607" s="1" t="s">
        <v>6815</v>
      </c>
    </row>
    <row r="608" spans="1:6">
      <c r="A608" s="1" t="s">
        <v>7423</v>
      </c>
      <c r="B608" s="1" t="s">
        <v>2420</v>
      </c>
      <c r="C608" s="1">
        <v>45477</v>
      </c>
      <c r="D608" s="1" t="s">
        <v>1801</v>
      </c>
      <c r="E608" s="1">
        <v>2876.4</v>
      </c>
      <c r="F608" s="1" t="s">
        <v>6815</v>
      </c>
    </row>
    <row r="609" spans="1:6">
      <c r="A609" s="1" t="s">
        <v>7424</v>
      </c>
      <c r="B609" s="1" t="s">
        <v>2421</v>
      </c>
      <c r="C609" s="1">
        <v>45638</v>
      </c>
      <c r="D609" s="1" t="s">
        <v>1801</v>
      </c>
      <c r="E609" s="1">
        <v>284.05</v>
      </c>
      <c r="F609" s="1" t="s">
        <v>6815</v>
      </c>
    </row>
    <row r="610" spans="1:6">
      <c r="A610" s="1" t="s">
        <v>7425</v>
      </c>
      <c r="B610" s="1" t="s">
        <v>2422</v>
      </c>
      <c r="C610" s="1">
        <v>45374</v>
      </c>
      <c r="D610" s="1" t="s">
        <v>1801</v>
      </c>
      <c r="E610" s="1">
        <v>958.4</v>
      </c>
      <c r="F610" s="1" t="s">
        <v>6815</v>
      </c>
    </row>
    <row r="611" spans="1:6">
      <c r="A611" s="1" t="s">
        <v>7426</v>
      </c>
      <c r="B611" s="1" t="s">
        <v>2423</v>
      </c>
      <c r="C611" s="1">
        <v>45343</v>
      </c>
      <c r="D611" s="1" t="s">
        <v>1821</v>
      </c>
      <c r="E611" s="1">
        <v>1999</v>
      </c>
      <c r="F611" s="1" t="s">
        <v>6815</v>
      </c>
    </row>
    <row r="612" spans="1:6">
      <c r="A612" s="1" t="s">
        <v>7427</v>
      </c>
      <c r="B612" s="1" t="s">
        <v>2424</v>
      </c>
      <c r="C612" s="1">
        <v>45478</v>
      </c>
      <c r="D612" s="1" t="s">
        <v>1821</v>
      </c>
      <c r="E612" s="1">
        <v>999</v>
      </c>
      <c r="F612" s="1" t="s">
        <v>6821</v>
      </c>
    </row>
    <row r="613" spans="1:6">
      <c r="A613" s="1" t="s">
        <v>7428</v>
      </c>
      <c r="B613" s="1" t="s">
        <v>2425</v>
      </c>
      <c r="C613" s="1">
        <v>45336</v>
      </c>
      <c r="D613" s="1" t="s">
        <v>1801</v>
      </c>
      <c r="E613" s="1">
        <v>758.1</v>
      </c>
      <c r="F613" s="1" t="s">
        <v>6815</v>
      </c>
    </row>
    <row r="614" spans="1:6">
      <c r="A614" s="1" t="s">
        <v>7429</v>
      </c>
      <c r="B614" s="1" t="s">
        <v>2426</v>
      </c>
      <c r="C614" s="1">
        <v>45536</v>
      </c>
      <c r="D614" s="1" t="s">
        <v>1821</v>
      </c>
      <c r="E614" s="1">
        <v>897</v>
      </c>
      <c r="F614" s="1" t="s">
        <v>6815</v>
      </c>
    </row>
    <row r="615" spans="1:6">
      <c r="A615" s="1" t="s">
        <v>7430</v>
      </c>
      <c r="B615" s="1" t="s">
        <v>2427</v>
      </c>
      <c r="C615" s="1">
        <v>45817</v>
      </c>
      <c r="D615" s="1" t="s">
        <v>1805</v>
      </c>
      <c r="E615" s="1">
        <v>4999</v>
      </c>
      <c r="F615" s="1" t="s">
        <v>6815</v>
      </c>
    </row>
    <row r="616" spans="1:6">
      <c r="A616" s="1" t="s">
        <v>7431</v>
      </c>
      <c r="B616" s="1" t="s">
        <v>2428</v>
      </c>
      <c r="C616" s="1">
        <v>45707</v>
      </c>
      <c r="D616" s="1" t="s">
        <v>1801</v>
      </c>
      <c r="E616" s="1">
        <v>998</v>
      </c>
      <c r="F616" s="1" t="s">
        <v>6821</v>
      </c>
    </row>
    <row r="617" spans="1:6">
      <c r="A617" s="1" t="s">
        <v>7432</v>
      </c>
      <c r="B617" s="1" t="s">
        <v>2429</v>
      </c>
      <c r="C617" s="1">
        <v>45549</v>
      </c>
      <c r="D617" s="1" t="s">
        <v>1821</v>
      </c>
      <c r="E617" s="1">
        <v>2876.4</v>
      </c>
      <c r="F617" s="1" t="s">
        <v>6821</v>
      </c>
    </row>
    <row r="618" spans="1:6">
      <c r="A618" s="1" t="s">
        <v>7433</v>
      </c>
      <c r="B618" s="1" t="s">
        <v>2430</v>
      </c>
      <c r="C618" s="1">
        <v>45319</v>
      </c>
      <c r="D618" s="1" t="s">
        <v>1805</v>
      </c>
      <c r="E618" s="1">
        <v>1198</v>
      </c>
      <c r="F618" s="1" t="s">
        <v>6815</v>
      </c>
    </row>
    <row r="619" spans="1:6">
      <c r="A619" s="1" t="s">
        <v>7434</v>
      </c>
      <c r="B619" s="1" t="s">
        <v>2431</v>
      </c>
      <c r="C619" s="1">
        <v>45355</v>
      </c>
      <c r="D619" s="1" t="s">
        <v>1801</v>
      </c>
      <c r="E619" s="1">
        <v>9998</v>
      </c>
      <c r="F619" s="1" t="s">
        <v>6815</v>
      </c>
    </row>
    <row r="620" spans="1:6">
      <c r="A620" s="1" t="s">
        <v>7435</v>
      </c>
      <c r="B620" s="1" t="s">
        <v>2432</v>
      </c>
      <c r="C620" s="1">
        <v>45589</v>
      </c>
      <c r="D620" s="1" t="s">
        <v>1812</v>
      </c>
      <c r="E620" s="1">
        <v>424.15</v>
      </c>
      <c r="F620" s="1" t="s">
        <v>6815</v>
      </c>
    </row>
    <row r="621" spans="1:6">
      <c r="A621" s="1" t="s">
        <v>7436</v>
      </c>
      <c r="B621" s="1" t="s">
        <v>2433</v>
      </c>
      <c r="C621" s="1">
        <v>45924</v>
      </c>
      <c r="D621" s="1" t="s">
        <v>1812</v>
      </c>
      <c r="E621" s="1">
        <v>2249.1</v>
      </c>
      <c r="F621" s="1" t="s">
        <v>6815</v>
      </c>
    </row>
    <row r="622" spans="1:6">
      <c r="A622" s="1" t="s">
        <v>7437</v>
      </c>
      <c r="B622" s="1" t="s">
        <v>2434</v>
      </c>
      <c r="C622" s="1">
        <v>45447</v>
      </c>
      <c r="D622" s="1" t="s">
        <v>1801</v>
      </c>
      <c r="E622" s="1">
        <v>299</v>
      </c>
      <c r="F622" s="1" t="s">
        <v>6821</v>
      </c>
    </row>
    <row r="623" spans="1:6">
      <c r="A623" s="1" t="s">
        <v>7438</v>
      </c>
      <c r="B623" s="1" t="s">
        <v>2435</v>
      </c>
      <c r="C623" s="1">
        <v>45395</v>
      </c>
      <c r="D623" s="1" t="s">
        <v>1812</v>
      </c>
      <c r="E623" s="1">
        <v>2397</v>
      </c>
      <c r="F623" s="1" t="s">
        <v>6821</v>
      </c>
    </row>
    <row r="624" spans="1:6">
      <c r="A624" s="1" t="s">
        <v>7439</v>
      </c>
      <c r="B624" s="1" t="s">
        <v>2436</v>
      </c>
      <c r="C624" s="1">
        <v>45717</v>
      </c>
      <c r="D624" s="1" t="s">
        <v>1821</v>
      </c>
      <c r="E624" s="1">
        <v>2499</v>
      </c>
      <c r="F624" s="1" t="s">
        <v>6815</v>
      </c>
    </row>
    <row r="625" spans="1:6">
      <c r="A625" s="1" t="s">
        <v>7440</v>
      </c>
      <c r="B625" s="1" t="s">
        <v>2437</v>
      </c>
      <c r="C625" s="1">
        <v>45548</v>
      </c>
      <c r="D625" s="1" t="s">
        <v>1821</v>
      </c>
      <c r="E625" s="1">
        <v>1999</v>
      </c>
      <c r="F625" s="1" t="s">
        <v>6821</v>
      </c>
    </row>
    <row r="626" spans="1:6">
      <c r="A626" s="1" t="s">
        <v>7441</v>
      </c>
      <c r="B626" s="1" t="s">
        <v>2438</v>
      </c>
      <c r="C626" s="1">
        <v>45590</v>
      </c>
      <c r="D626" s="1" t="s">
        <v>1801</v>
      </c>
      <c r="E626" s="1">
        <v>1598</v>
      </c>
      <c r="F626" s="1" t="s">
        <v>6833</v>
      </c>
    </row>
    <row r="627" spans="1:6">
      <c r="A627" s="1" t="s">
        <v>7442</v>
      </c>
      <c r="B627" s="1" t="s">
        <v>2439</v>
      </c>
      <c r="C627" s="1">
        <v>45468</v>
      </c>
      <c r="D627" s="1" t="s">
        <v>1821</v>
      </c>
      <c r="E627" s="1">
        <v>1438.2</v>
      </c>
      <c r="F627" s="1" t="s">
        <v>6815</v>
      </c>
    </row>
    <row r="628" spans="1:6">
      <c r="A628" s="1" t="s">
        <v>7443</v>
      </c>
      <c r="B628" s="1" t="s">
        <v>2440</v>
      </c>
      <c r="C628" s="1">
        <v>45716</v>
      </c>
      <c r="D628" s="1" t="s">
        <v>1823</v>
      </c>
      <c r="E628" s="1">
        <v>2499</v>
      </c>
      <c r="F628" s="1" t="s">
        <v>6821</v>
      </c>
    </row>
    <row r="629" spans="1:6">
      <c r="A629" s="1" t="s">
        <v>7444</v>
      </c>
      <c r="B629" s="1" t="s">
        <v>2441</v>
      </c>
      <c r="C629" s="1">
        <v>45680</v>
      </c>
      <c r="D629" s="1" t="s">
        <v>1805</v>
      </c>
      <c r="E629" s="1">
        <v>1699.15</v>
      </c>
      <c r="F629" s="1" t="s">
        <v>6815</v>
      </c>
    </row>
    <row r="630" spans="1:6">
      <c r="A630" s="1" t="s">
        <v>7445</v>
      </c>
      <c r="B630" s="1" t="s">
        <v>2442</v>
      </c>
      <c r="C630" s="1">
        <v>45596</v>
      </c>
      <c r="D630" s="1" t="s">
        <v>1801</v>
      </c>
      <c r="E630" s="1">
        <v>719.1</v>
      </c>
      <c r="F630" s="1" t="s">
        <v>6815</v>
      </c>
    </row>
    <row r="631" spans="1:6">
      <c r="A631" s="1" t="s">
        <v>7446</v>
      </c>
      <c r="B631" s="1" t="s">
        <v>2443</v>
      </c>
      <c r="C631" s="1">
        <v>45888</v>
      </c>
      <c r="D631" s="1" t="s">
        <v>1805</v>
      </c>
      <c r="E631" s="1">
        <v>1104.1500000000001</v>
      </c>
      <c r="F631" s="1" t="s">
        <v>6815</v>
      </c>
    </row>
    <row r="632" spans="1:6">
      <c r="A632" s="1" t="s">
        <v>7447</v>
      </c>
      <c r="B632" s="1" t="s">
        <v>2444</v>
      </c>
      <c r="C632" s="1">
        <v>45816</v>
      </c>
      <c r="D632" s="1" t="s">
        <v>1805</v>
      </c>
      <c r="E632" s="1">
        <v>599</v>
      </c>
      <c r="F632" s="1" t="s">
        <v>6815</v>
      </c>
    </row>
    <row r="633" spans="1:6">
      <c r="A633" s="1" t="s">
        <v>7448</v>
      </c>
      <c r="B633" s="1" t="s">
        <v>2445</v>
      </c>
      <c r="C633" s="1">
        <v>45672</v>
      </c>
      <c r="D633" s="1" t="s">
        <v>1823</v>
      </c>
      <c r="E633" s="1">
        <v>6372.45</v>
      </c>
      <c r="F633" s="1" t="s">
        <v>6815</v>
      </c>
    </row>
    <row r="634" spans="1:6">
      <c r="A634" s="1" t="s">
        <v>7449</v>
      </c>
      <c r="B634" s="1" t="s">
        <v>2446</v>
      </c>
      <c r="C634" s="1">
        <v>45806</v>
      </c>
      <c r="D634" s="1" t="s">
        <v>1801</v>
      </c>
      <c r="E634" s="1">
        <v>284.05</v>
      </c>
      <c r="F634" s="1" t="s">
        <v>6815</v>
      </c>
    </row>
    <row r="635" spans="1:6">
      <c r="A635" s="1" t="s">
        <v>7450</v>
      </c>
      <c r="B635" s="1" t="s">
        <v>2447</v>
      </c>
      <c r="C635" s="1">
        <v>45543</v>
      </c>
      <c r="D635" s="1" t="s">
        <v>1801</v>
      </c>
      <c r="E635" s="1">
        <v>1497</v>
      </c>
      <c r="F635" s="1" t="s">
        <v>6833</v>
      </c>
    </row>
    <row r="636" spans="1:6">
      <c r="A636" s="1" t="s">
        <v>7451</v>
      </c>
      <c r="B636" s="1" t="s">
        <v>2448</v>
      </c>
      <c r="C636" s="1">
        <v>45951</v>
      </c>
      <c r="D636" s="1" t="s">
        <v>1812</v>
      </c>
      <c r="E636" s="1">
        <v>898.2</v>
      </c>
      <c r="F636" s="1" t="s">
        <v>6815</v>
      </c>
    </row>
    <row r="637" spans="1:6">
      <c r="A637" s="1" t="s">
        <v>7452</v>
      </c>
      <c r="B637" s="1" t="s">
        <v>2449</v>
      </c>
      <c r="C637" s="1">
        <v>45601</v>
      </c>
      <c r="D637" s="1" t="s">
        <v>1801</v>
      </c>
      <c r="E637" s="1">
        <v>269.10000000000002</v>
      </c>
      <c r="F637" s="1" t="s">
        <v>6815</v>
      </c>
    </row>
    <row r="638" spans="1:6">
      <c r="A638" s="1" t="s">
        <v>7453</v>
      </c>
      <c r="B638" s="1" t="s">
        <v>2450</v>
      </c>
      <c r="C638" s="1">
        <v>45617</v>
      </c>
      <c r="D638" s="1" t="s">
        <v>1821</v>
      </c>
      <c r="E638" s="1">
        <v>1104.1500000000001</v>
      </c>
      <c r="F638" s="1" t="s">
        <v>6815</v>
      </c>
    </row>
    <row r="639" spans="1:6">
      <c r="A639" s="1" t="s">
        <v>7454</v>
      </c>
      <c r="B639" s="1" t="s">
        <v>2451</v>
      </c>
      <c r="C639" s="1">
        <v>45483</v>
      </c>
      <c r="D639" s="1" t="s">
        <v>1805</v>
      </c>
      <c r="E639" s="1">
        <v>9597.6</v>
      </c>
      <c r="F639" s="1" t="s">
        <v>6821</v>
      </c>
    </row>
    <row r="640" spans="1:6">
      <c r="A640" s="1" t="s">
        <v>7455</v>
      </c>
      <c r="B640" s="1" t="s">
        <v>2452</v>
      </c>
      <c r="C640" s="1">
        <v>45717</v>
      </c>
      <c r="D640" s="1" t="s">
        <v>1801</v>
      </c>
      <c r="E640" s="1">
        <v>1596</v>
      </c>
      <c r="F640" s="1" t="s">
        <v>6815</v>
      </c>
    </row>
    <row r="641" spans="1:6">
      <c r="A641" s="1" t="s">
        <v>7456</v>
      </c>
      <c r="B641" s="1" t="s">
        <v>2453</v>
      </c>
      <c r="C641" s="1">
        <v>45888</v>
      </c>
      <c r="D641" s="1" t="s">
        <v>1801</v>
      </c>
      <c r="E641" s="1">
        <v>3799.05</v>
      </c>
      <c r="F641" s="1" t="s">
        <v>6815</v>
      </c>
    </row>
    <row r="642" spans="1:6">
      <c r="A642" s="1" t="s">
        <v>7457</v>
      </c>
      <c r="B642" s="1" t="s">
        <v>2454</v>
      </c>
      <c r="C642" s="1">
        <v>45440</v>
      </c>
      <c r="D642" s="1" t="s">
        <v>1823</v>
      </c>
      <c r="E642" s="1">
        <v>2249.1</v>
      </c>
      <c r="F642" s="1" t="s">
        <v>6815</v>
      </c>
    </row>
    <row r="643" spans="1:6">
      <c r="A643" s="1" t="s">
        <v>7458</v>
      </c>
      <c r="B643" s="1" t="s">
        <v>2455</v>
      </c>
      <c r="C643" s="1">
        <v>45369</v>
      </c>
      <c r="D643" s="1" t="s">
        <v>1805</v>
      </c>
      <c r="E643" s="1">
        <v>7998</v>
      </c>
      <c r="F643" s="1" t="s">
        <v>6815</v>
      </c>
    </row>
    <row r="644" spans="1:6">
      <c r="A644" s="1" t="s">
        <v>7459</v>
      </c>
      <c r="B644" s="1" t="s">
        <v>2456</v>
      </c>
      <c r="C644" s="1">
        <v>45814</v>
      </c>
      <c r="D644" s="1" t="s">
        <v>1801</v>
      </c>
      <c r="E644" s="1">
        <v>2499</v>
      </c>
      <c r="F644" s="1" t="s">
        <v>6815</v>
      </c>
    </row>
    <row r="645" spans="1:6">
      <c r="A645" s="1" t="s">
        <v>7460</v>
      </c>
      <c r="B645" s="1" t="s">
        <v>2457</v>
      </c>
      <c r="C645" s="1">
        <v>45673</v>
      </c>
      <c r="D645" s="1" t="s">
        <v>1823</v>
      </c>
      <c r="E645" s="1">
        <v>254.15</v>
      </c>
      <c r="F645" s="1" t="s">
        <v>6815</v>
      </c>
    </row>
    <row r="646" spans="1:6">
      <c r="A646" s="1" t="s">
        <v>7461</v>
      </c>
      <c r="B646" s="1" t="s">
        <v>2458</v>
      </c>
      <c r="C646" s="1">
        <v>45926</v>
      </c>
      <c r="D646" s="1" t="s">
        <v>1801</v>
      </c>
      <c r="E646" s="1">
        <v>799.2</v>
      </c>
      <c r="F646" s="1" t="s">
        <v>6815</v>
      </c>
    </row>
    <row r="647" spans="1:6">
      <c r="A647" s="1" t="s">
        <v>7462</v>
      </c>
      <c r="B647" s="1" t="s">
        <v>2459</v>
      </c>
      <c r="C647" s="1">
        <v>45392</v>
      </c>
      <c r="D647" s="1" t="s">
        <v>1805</v>
      </c>
      <c r="E647" s="1">
        <v>1438.2</v>
      </c>
      <c r="F647" s="1" t="s">
        <v>6815</v>
      </c>
    </row>
    <row r="648" spans="1:6">
      <c r="A648" s="1" t="s">
        <v>7463</v>
      </c>
      <c r="B648" s="1" t="s">
        <v>2460</v>
      </c>
      <c r="C648" s="1">
        <v>45604</v>
      </c>
      <c r="D648" s="1" t="s">
        <v>1801</v>
      </c>
      <c r="E648" s="1">
        <v>339.15</v>
      </c>
      <c r="F648" s="1" t="s">
        <v>6815</v>
      </c>
    </row>
    <row r="649" spans="1:6">
      <c r="A649" s="1" t="s">
        <v>7464</v>
      </c>
      <c r="B649" s="1" t="s">
        <v>2461</v>
      </c>
      <c r="C649" s="1">
        <v>45742</v>
      </c>
      <c r="D649" s="1" t="s">
        <v>1823</v>
      </c>
      <c r="E649" s="1">
        <v>3198</v>
      </c>
      <c r="F649" s="1" t="s">
        <v>6833</v>
      </c>
    </row>
    <row r="650" spans="1:6">
      <c r="A650" s="1" t="s">
        <v>7465</v>
      </c>
      <c r="B650" s="1" t="s">
        <v>2462</v>
      </c>
      <c r="C650" s="1">
        <v>45471</v>
      </c>
      <c r="D650" s="1" t="s">
        <v>1805</v>
      </c>
      <c r="E650" s="1">
        <v>3998</v>
      </c>
      <c r="F650" s="1" t="s">
        <v>6815</v>
      </c>
    </row>
    <row r="651" spans="1:6">
      <c r="A651" s="1" t="s">
        <v>7466</v>
      </c>
      <c r="B651" s="1" t="s">
        <v>2463</v>
      </c>
      <c r="C651" s="1">
        <v>45507</v>
      </c>
      <c r="D651" s="1" t="s">
        <v>1823</v>
      </c>
      <c r="E651" s="1">
        <v>1698.3</v>
      </c>
      <c r="F651" s="1" t="s">
        <v>6815</v>
      </c>
    </row>
    <row r="652" spans="1:6">
      <c r="A652" s="1" t="s">
        <v>7467</v>
      </c>
      <c r="B652" s="1" t="s">
        <v>2464</v>
      </c>
      <c r="C652" s="1">
        <v>45902</v>
      </c>
      <c r="D652" s="1" t="s">
        <v>1823</v>
      </c>
      <c r="E652" s="1">
        <v>2499</v>
      </c>
      <c r="F652" s="1" t="s">
        <v>6833</v>
      </c>
    </row>
    <row r="653" spans="1:6">
      <c r="A653" s="1" t="s">
        <v>7468</v>
      </c>
      <c r="B653" s="1" t="s">
        <v>2465</v>
      </c>
      <c r="C653" s="1">
        <v>45956</v>
      </c>
      <c r="D653" s="1" t="s">
        <v>1805</v>
      </c>
      <c r="E653" s="1">
        <v>4999</v>
      </c>
      <c r="F653" s="1" t="s">
        <v>6821</v>
      </c>
    </row>
    <row r="654" spans="1:6">
      <c r="A654" s="1" t="s">
        <v>7469</v>
      </c>
      <c r="B654" s="1" t="s">
        <v>2466</v>
      </c>
      <c r="C654" s="1">
        <v>45864</v>
      </c>
      <c r="D654" s="1" t="s">
        <v>1805</v>
      </c>
      <c r="E654" s="1">
        <v>599</v>
      </c>
      <c r="F654" s="1" t="s">
        <v>6815</v>
      </c>
    </row>
    <row r="655" spans="1:6">
      <c r="A655" s="1" t="s">
        <v>7470</v>
      </c>
      <c r="B655" s="1" t="s">
        <v>2467</v>
      </c>
      <c r="C655" s="1">
        <v>45445</v>
      </c>
      <c r="D655" s="1" t="s">
        <v>1823</v>
      </c>
      <c r="E655" s="1">
        <v>399.2</v>
      </c>
      <c r="F655" s="1" t="s">
        <v>6815</v>
      </c>
    </row>
    <row r="656" spans="1:6">
      <c r="A656" s="1" t="s">
        <v>7471</v>
      </c>
      <c r="B656" s="1" t="s">
        <v>2468</v>
      </c>
      <c r="C656" s="1">
        <v>45918</v>
      </c>
      <c r="D656" s="1" t="s">
        <v>1805</v>
      </c>
      <c r="E656" s="1">
        <v>4499.1000000000004</v>
      </c>
      <c r="F656" s="1" t="s">
        <v>6815</v>
      </c>
    </row>
    <row r="657" spans="1:6">
      <c r="A657" s="1" t="s">
        <v>7472</v>
      </c>
      <c r="B657" s="1" t="s">
        <v>2469</v>
      </c>
      <c r="C657" s="1">
        <v>45631</v>
      </c>
      <c r="D657" s="1" t="s">
        <v>1821</v>
      </c>
      <c r="E657" s="1">
        <v>6798.3</v>
      </c>
      <c r="F657" s="1" t="s">
        <v>6815</v>
      </c>
    </row>
    <row r="658" spans="1:6">
      <c r="A658" s="1" t="s">
        <v>7473</v>
      </c>
      <c r="B658" s="1" t="s">
        <v>2470</v>
      </c>
      <c r="C658" s="1">
        <v>45501</v>
      </c>
      <c r="D658" s="1" t="s">
        <v>1801</v>
      </c>
      <c r="E658" s="1">
        <v>2849.05</v>
      </c>
      <c r="F658" s="1" t="s">
        <v>6815</v>
      </c>
    </row>
    <row r="659" spans="1:6">
      <c r="A659" s="1" t="s">
        <v>7474</v>
      </c>
      <c r="B659" s="1" t="s">
        <v>2471</v>
      </c>
      <c r="C659" s="1">
        <v>45297</v>
      </c>
      <c r="D659" s="1" t="s">
        <v>1805</v>
      </c>
      <c r="E659" s="1">
        <v>2699.1</v>
      </c>
      <c r="F659" s="1" t="s">
        <v>6815</v>
      </c>
    </row>
    <row r="660" spans="1:6">
      <c r="A660" s="1" t="s">
        <v>7475</v>
      </c>
      <c r="B660" s="1" t="s">
        <v>2472</v>
      </c>
      <c r="C660" s="1">
        <v>45646</v>
      </c>
      <c r="D660" s="1" t="s">
        <v>1805</v>
      </c>
      <c r="E660" s="1">
        <v>15996</v>
      </c>
      <c r="F660" s="1" t="s">
        <v>6815</v>
      </c>
    </row>
    <row r="661" spans="1:6">
      <c r="A661" s="1" t="s">
        <v>7476</v>
      </c>
      <c r="B661" s="1" t="s">
        <v>2473</v>
      </c>
      <c r="C661" s="1">
        <v>45659</v>
      </c>
      <c r="D661" s="1" t="s">
        <v>1801</v>
      </c>
      <c r="E661" s="1">
        <v>2374.0500000000002</v>
      </c>
      <c r="F661" s="1" t="s">
        <v>6815</v>
      </c>
    </row>
    <row r="662" spans="1:6">
      <c r="A662" s="1" t="s">
        <v>7477</v>
      </c>
      <c r="B662" s="1" t="s">
        <v>2474</v>
      </c>
      <c r="C662" s="1">
        <v>45354</v>
      </c>
      <c r="D662" s="1" t="s">
        <v>1821</v>
      </c>
      <c r="E662" s="1">
        <v>999</v>
      </c>
      <c r="F662" s="1" t="s">
        <v>6815</v>
      </c>
    </row>
    <row r="663" spans="1:6">
      <c r="A663" s="1" t="s">
        <v>7478</v>
      </c>
      <c r="B663" s="1" t="s">
        <v>2475</v>
      </c>
      <c r="C663" s="1">
        <v>45874</v>
      </c>
      <c r="D663" s="1" t="s">
        <v>1823</v>
      </c>
      <c r="E663" s="1">
        <v>18897.3</v>
      </c>
      <c r="F663" s="1" t="s">
        <v>6815</v>
      </c>
    </row>
    <row r="664" spans="1:6">
      <c r="A664" s="1" t="s">
        <v>7479</v>
      </c>
      <c r="B664" s="1" t="s">
        <v>2476</v>
      </c>
      <c r="C664" s="1">
        <v>45958</v>
      </c>
      <c r="D664" s="1" t="s">
        <v>1812</v>
      </c>
      <c r="E664" s="1">
        <v>9996</v>
      </c>
      <c r="F664" s="1" t="s">
        <v>6833</v>
      </c>
    </row>
    <row r="665" spans="1:6">
      <c r="A665" s="1" t="s">
        <v>7480</v>
      </c>
      <c r="B665" s="1" t="s">
        <v>2477</v>
      </c>
      <c r="C665" s="1">
        <v>45666</v>
      </c>
      <c r="D665" s="1" t="s">
        <v>1801</v>
      </c>
      <c r="E665" s="1">
        <v>5949.15</v>
      </c>
      <c r="F665" s="1" t="s">
        <v>6815</v>
      </c>
    </row>
    <row r="666" spans="1:6">
      <c r="A666" s="1" t="s">
        <v>7481</v>
      </c>
      <c r="B666" s="1" t="s">
        <v>2478</v>
      </c>
      <c r="C666" s="1">
        <v>45593</v>
      </c>
      <c r="D666" s="1" t="s">
        <v>1801</v>
      </c>
      <c r="E666" s="1">
        <v>399</v>
      </c>
      <c r="F666" s="1" t="s">
        <v>6833</v>
      </c>
    </row>
    <row r="667" spans="1:6">
      <c r="A667" s="1" t="s">
        <v>7482</v>
      </c>
      <c r="B667" s="1" t="s">
        <v>2479</v>
      </c>
      <c r="C667" s="1">
        <v>45355</v>
      </c>
      <c r="D667" s="1" t="s">
        <v>1801</v>
      </c>
      <c r="E667" s="1">
        <v>1278.4000000000001</v>
      </c>
      <c r="F667" s="1" t="s">
        <v>6815</v>
      </c>
    </row>
    <row r="668" spans="1:6">
      <c r="A668" s="1" t="s">
        <v>7483</v>
      </c>
      <c r="B668" s="1" t="s">
        <v>2480</v>
      </c>
      <c r="C668" s="1">
        <v>45769</v>
      </c>
      <c r="D668" s="1" t="s">
        <v>1805</v>
      </c>
      <c r="E668" s="1">
        <v>5098.3</v>
      </c>
      <c r="F668" s="1" t="s">
        <v>6815</v>
      </c>
    </row>
    <row r="669" spans="1:6">
      <c r="A669" s="1" t="s">
        <v>7484</v>
      </c>
      <c r="B669" s="1" t="s">
        <v>2481</v>
      </c>
      <c r="C669" s="1">
        <v>45463</v>
      </c>
      <c r="D669" s="1" t="s">
        <v>1812</v>
      </c>
      <c r="E669" s="1">
        <v>8097.3</v>
      </c>
      <c r="F669" s="1" t="s">
        <v>6815</v>
      </c>
    </row>
    <row r="670" spans="1:6">
      <c r="A670" s="1" t="s">
        <v>7485</v>
      </c>
      <c r="B670" s="1" t="s">
        <v>2482</v>
      </c>
      <c r="C670" s="1">
        <v>45629</v>
      </c>
      <c r="D670" s="1" t="s">
        <v>1801</v>
      </c>
      <c r="E670" s="1">
        <v>6372.45</v>
      </c>
      <c r="F670" s="1" t="s">
        <v>6815</v>
      </c>
    </row>
    <row r="671" spans="1:6">
      <c r="A671" s="1" t="s">
        <v>7486</v>
      </c>
      <c r="B671" s="1" t="s">
        <v>2483</v>
      </c>
      <c r="C671" s="1">
        <v>45391</v>
      </c>
      <c r="D671" s="1" t="s">
        <v>1801</v>
      </c>
      <c r="E671" s="1">
        <v>6649.05</v>
      </c>
      <c r="F671" s="1" t="s">
        <v>6815</v>
      </c>
    </row>
    <row r="672" spans="1:6">
      <c r="A672" s="1" t="s">
        <v>7487</v>
      </c>
      <c r="B672" s="1" t="s">
        <v>2484</v>
      </c>
      <c r="C672" s="1">
        <v>45663</v>
      </c>
      <c r="D672" s="1" t="s">
        <v>1823</v>
      </c>
      <c r="E672" s="1">
        <v>1999</v>
      </c>
      <c r="F672" s="1" t="s">
        <v>6833</v>
      </c>
    </row>
    <row r="673" spans="1:6">
      <c r="A673" s="1" t="s">
        <v>7488</v>
      </c>
      <c r="B673" s="1" t="s">
        <v>2485</v>
      </c>
      <c r="C673" s="1">
        <v>45422</v>
      </c>
      <c r="D673" s="1" t="s">
        <v>1801</v>
      </c>
      <c r="E673" s="1">
        <v>7598.1</v>
      </c>
      <c r="F673" s="1" t="s">
        <v>6815</v>
      </c>
    </row>
    <row r="674" spans="1:6">
      <c r="A674" s="1" t="s">
        <v>7489</v>
      </c>
      <c r="B674" s="1" t="s">
        <v>2486</v>
      </c>
      <c r="C674" s="1">
        <v>45331</v>
      </c>
      <c r="D674" s="1" t="s">
        <v>1805</v>
      </c>
      <c r="E674" s="1">
        <v>4248.3</v>
      </c>
      <c r="F674" s="1" t="s">
        <v>6815</v>
      </c>
    </row>
    <row r="675" spans="1:6">
      <c r="A675" s="1" t="s">
        <v>7490</v>
      </c>
      <c r="B675" s="1" t="s">
        <v>2487</v>
      </c>
      <c r="C675" s="1">
        <v>45489</v>
      </c>
      <c r="D675" s="1" t="s">
        <v>1821</v>
      </c>
      <c r="E675" s="1">
        <v>1898.1</v>
      </c>
      <c r="F675" s="1" t="s">
        <v>6821</v>
      </c>
    </row>
    <row r="676" spans="1:6">
      <c r="A676" s="1" t="s">
        <v>7491</v>
      </c>
      <c r="B676" s="1" t="s">
        <v>2488</v>
      </c>
      <c r="C676" s="1">
        <v>45406</v>
      </c>
      <c r="D676" s="1" t="s">
        <v>1823</v>
      </c>
      <c r="E676" s="1">
        <v>4248.3</v>
      </c>
      <c r="F676" s="1" t="s">
        <v>6821</v>
      </c>
    </row>
    <row r="677" spans="1:6">
      <c r="A677" s="1" t="s">
        <v>7492</v>
      </c>
      <c r="B677" s="1" t="s">
        <v>2489</v>
      </c>
      <c r="C677" s="1">
        <v>45670</v>
      </c>
      <c r="D677" s="1" t="s">
        <v>1805</v>
      </c>
      <c r="E677" s="1">
        <v>3398.3</v>
      </c>
      <c r="F677" s="1" t="s">
        <v>6815</v>
      </c>
    </row>
    <row r="678" spans="1:6">
      <c r="A678" s="1" t="s">
        <v>7493</v>
      </c>
      <c r="B678" s="1" t="s">
        <v>2490</v>
      </c>
      <c r="C678" s="1">
        <v>45502</v>
      </c>
      <c r="D678" s="1" t="s">
        <v>1805</v>
      </c>
      <c r="E678" s="1">
        <v>1518.1</v>
      </c>
      <c r="F678" s="1" t="s">
        <v>6815</v>
      </c>
    </row>
    <row r="679" spans="1:6">
      <c r="A679" s="1" t="s">
        <v>7494</v>
      </c>
      <c r="B679" s="1" t="s">
        <v>2491</v>
      </c>
      <c r="C679" s="1">
        <v>45914</v>
      </c>
      <c r="D679" s="1" t="s">
        <v>1823</v>
      </c>
      <c r="E679" s="1">
        <v>1499.25</v>
      </c>
      <c r="F679" s="1" t="s">
        <v>6815</v>
      </c>
    </row>
    <row r="680" spans="1:6">
      <c r="A680" s="1" t="s">
        <v>7495</v>
      </c>
      <c r="B680" s="1" t="s">
        <v>2492</v>
      </c>
      <c r="C680" s="1">
        <v>45398</v>
      </c>
      <c r="D680" s="1" t="s">
        <v>1821</v>
      </c>
      <c r="E680" s="1">
        <v>5697.15</v>
      </c>
      <c r="F680" s="1" t="s">
        <v>6815</v>
      </c>
    </row>
    <row r="681" spans="1:6">
      <c r="A681" s="1" t="s">
        <v>7496</v>
      </c>
      <c r="B681" s="1" t="s">
        <v>2493</v>
      </c>
      <c r="C681" s="1">
        <v>45893</v>
      </c>
      <c r="D681" s="1" t="s">
        <v>1801</v>
      </c>
      <c r="E681" s="1">
        <v>19996</v>
      </c>
      <c r="F681" s="1" t="s">
        <v>6833</v>
      </c>
    </row>
    <row r="682" spans="1:6">
      <c r="A682" s="1" t="s">
        <v>7497</v>
      </c>
      <c r="B682" s="1" t="s">
        <v>2494</v>
      </c>
      <c r="C682" s="1">
        <v>45883</v>
      </c>
      <c r="D682" s="1" t="s">
        <v>1823</v>
      </c>
      <c r="E682" s="1">
        <v>299</v>
      </c>
      <c r="F682" s="1" t="s">
        <v>6821</v>
      </c>
    </row>
    <row r="683" spans="1:6">
      <c r="A683" s="1" t="s">
        <v>7498</v>
      </c>
      <c r="B683" s="1" t="s">
        <v>2495</v>
      </c>
      <c r="C683" s="1">
        <v>45602</v>
      </c>
      <c r="D683" s="1" t="s">
        <v>1805</v>
      </c>
      <c r="E683" s="1">
        <v>3796.2</v>
      </c>
      <c r="F683" s="1" t="s">
        <v>6815</v>
      </c>
    </row>
    <row r="684" spans="1:6">
      <c r="A684" s="1" t="s">
        <v>7499</v>
      </c>
      <c r="B684" s="1" t="s">
        <v>2496</v>
      </c>
      <c r="C684" s="1">
        <v>45456</v>
      </c>
      <c r="D684" s="1" t="s">
        <v>1801</v>
      </c>
      <c r="E684" s="1">
        <v>799</v>
      </c>
      <c r="F684" s="1" t="s">
        <v>6821</v>
      </c>
    </row>
    <row r="685" spans="1:6">
      <c r="A685" s="1" t="s">
        <v>7500</v>
      </c>
      <c r="B685" s="1" t="s">
        <v>2497</v>
      </c>
      <c r="C685" s="1">
        <v>45590</v>
      </c>
      <c r="D685" s="1" t="s">
        <v>1823</v>
      </c>
      <c r="E685" s="1">
        <v>299</v>
      </c>
      <c r="F685" s="1" t="s">
        <v>6821</v>
      </c>
    </row>
    <row r="686" spans="1:6">
      <c r="A686" s="1" t="s">
        <v>7501</v>
      </c>
      <c r="B686" s="1" t="s">
        <v>2498</v>
      </c>
      <c r="C686" s="1">
        <v>45809</v>
      </c>
      <c r="D686" s="1" t="s">
        <v>1805</v>
      </c>
      <c r="E686" s="1">
        <v>599</v>
      </c>
      <c r="F686" s="1" t="s">
        <v>6833</v>
      </c>
    </row>
    <row r="687" spans="1:6">
      <c r="A687" s="1" t="s">
        <v>7502</v>
      </c>
      <c r="B687" s="1" t="s">
        <v>2499</v>
      </c>
      <c r="C687" s="1">
        <v>45634</v>
      </c>
      <c r="D687" s="1" t="s">
        <v>1801</v>
      </c>
      <c r="E687" s="1">
        <v>239.2</v>
      </c>
      <c r="F687" s="1" t="s">
        <v>6815</v>
      </c>
    </row>
    <row r="688" spans="1:6">
      <c r="A688" s="1" t="s">
        <v>7503</v>
      </c>
      <c r="B688" s="1" t="s">
        <v>2500</v>
      </c>
      <c r="C688" s="1">
        <v>45406</v>
      </c>
      <c r="D688" s="1" t="s">
        <v>1801</v>
      </c>
      <c r="E688" s="1">
        <v>1077.3</v>
      </c>
      <c r="F688" s="1" t="s">
        <v>6815</v>
      </c>
    </row>
    <row r="689" spans="1:6">
      <c r="A689" s="1" t="s">
        <v>7504</v>
      </c>
      <c r="B689" s="1" t="s">
        <v>2501</v>
      </c>
      <c r="C689" s="1">
        <v>45658</v>
      </c>
      <c r="D689" s="1" t="s">
        <v>1801</v>
      </c>
      <c r="E689" s="1">
        <v>2157.3000000000002</v>
      </c>
      <c r="F689" s="1" t="s">
        <v>6815</v>
      </c>
    </row>
    <row r="690" spans="1:6">
      <c r="A690" s="1" t="s">
        <v>7505</v>
      </c>
      <c r="B690" s="1" t="s">
        <v>2502</v>
      </c>
      <c r="C690" s="1">
        <v>45655</v>
      </c>
      <c r="D690" s="1" t="s">
        <v>1812</v>
      </c>
      <c r="E690" s="1">
        <v>254.15</v>
      </c>
      <c r="F690" s="1" t="s">
        <v>6815</v>
      </c>
    </row>
    <row r="691" spans="1:6">
      <c r="A691" s="1" t="s">
        <v>7506</v>
      </c>
      <c r="B691" s="1" t="s">
        <v>2503</v>
      </c>
      <c r="C691" s="1">
        <v>45900</v>
      </c>
      <c r="D691" s="1" t="s">
        <v>1805</v>
      </c>
      <c r="E691" s="1">
        <v>1436.4</v>
      </c>
      <c r="F691" s="1" t="s">
        <v>6815</v>
      </c>
    </row>
    <row r="692" spans="1:6">
      <c r="A692" s="1" t="s">
        <v>7507</v>
      </c>
      <c r="B692" s="1" t="s">
        <v>2504</v>
      </c>
      <c r="C692" s="1">
        <v>45727</v>
      </c>
      <c r="D692" s="1" t="s">
        <v>1805</v>
      </c>
      <c r="E692" s="1">
        <v>2276.1999999999998</v>
      </c>
      <c r="F692" s="1" t="s">
        <v>6815</v>
      </c>
    </row>
    <row r="693" spans="1:6">
      <c r="A693" s="1" t="s">
        <v>7508</v>
      </c>
      <c r="B693" s="1" t="s">
        <v>2505</v>
      </c>
      <c r="C693" s="1">
        <v>45946</v>
      </c>
      <c r="D693" s="1" t="s">
        <v>1823</v>
      </c>
      <c r="E693" s="1">
        <v>1439.1</v>
      </c>
      <c r="F693" s="1" t="s">
        <v>6815</v>
      </c>
    </row>
    <row r="694" spans="1:6">
      <c r="A694" s="1" t="s">
        <v>7509</v>
      </c>
      <c r="B694" s="1" t="s">
        <v>2506</v>
      </c>
      <c r="C694" s="1">
        <v>45595</v>
      </c>
      <c r="D694" s="1" t="s">
        <v>1805</v>
      </c>
      <c r="E694" s="1">
        <v>4999</v>
      </c>
      <c r="F694" s="1" t="s">
        <v>6833</v>
      </c>
    </row>
    <row r="695" spans="1:6">
      <c r="A695" s="1" t="s">
        <v>7510</v>
      </c>
      <c r="B695" s="1" t="s">
        <v>2507</v>
      </c>
      <c r="C695" s="1">
        <v>45755</v>
      </c>
      <c r="D695" s="1" t="s">
        <v>1821</v>
      </c>
      <c r="E695" s="1">
        <v>6798.3</v>
      </c>
      <c r="F695" s="1" t="s">
        <v>6815</v>
      </c>
    </row>
    <row r="696" spans="1:6">
      <c r="A696" s="1" t="s">
        <v>7511</v>
      </c>
      <c r="B696" s="1" t="s">
        <v>2508</v>
      </c>
      <c r="C696" s="1">
        <v>45533</v>
      </c>
      <c r="D696" s="1" t="s">
        <v>1805</v>
      </c>
      <c r="E696" s="1">
        <v>799</v>
      </c>
      <c r="F696" s="1" t="s">
        <v>6815</v>
      </c>
    </row>
    <row r="697" spans="1:6">
      <c r="A697" s="1" t="s">
        <v>7512</v>
      </c>
      <c r="B697" s="1" t="s">
        <v>2509</v>
      </c>
      <c r="C697" s="1">
        <v>45600</v>
      </c>
      <c r="D697" s="1" t="s">
        <v>1823</v>
      </c>
      <c r="E697" s="1">
        <v>4748.1000000000004</v>
      </c>
      <c r="F697" s="1" t="s">
        <v>6821</v>
      </c>
    </row>
    <row r="698" spans="1:6">
      <c r="A698" s="1" t="s">
        <v>7513</v>
      </c>
      <c r="B698" s="1" t="s">
        <v>2510</v>
      </c>
      <c r="C698" s="1">
        <v>45303</v>
      </c>
      <c r="D698" s="1" t="s">
        <v>1823</v>
      </c>
      <c r="E698" s="1">
        <v>679.15</v>
      </c>
      <c r="F698" s="1" t="s">
        <v>6821</v>
      </c>
    </row>
    <row r="699" spans="1:6">
      <c r="A699" s="1" t="s">
        <v>7514</v>
      </c>
      <c r="B699" s="1" t="s">
        <v>2511</v>
      </c>
      <c r="C699" s="1">
        <v>45879</v>
      </c>
      <c r="D699" s="1" t="s">
        <v>1805</v>
      </c>
      <c r="E699" s="1">
        <v>2598</v>
      </c>
      <c r="F699" s="1" t="s">
        <v>6821</v>
      </c>
    </row>
    <row r="700" spans="1:6">
      <c r="A700" s="1" t="s">
        <v>7515</v>
      </c>
      <c r="B700" s="1" t="s">
        <v>2512</v>
      </c>
      <c r="C700" s="1">
        <v>45791</v>
      </c>
      <c r="D700" s="1" t="s">
        <v>1805</v>
      </c>
      <c r="E700" s="1">
        <v>478.4</v>
      </c>
      <c r="F700" s="1" t="s">
        <v>6815</v>
      </c>
    </row>
    <row r="701" spans="1:6">
      <c r="A701" s="1" t="s">
        <v>7516</v>
      </c>
      <c r="B701" s="1" t="s">
        <v>2513</v>
      </c>
      <c r="C701" s="1">
        <v>45782</v>
      </c>
      <c r="D701" s="1" t="s">
        <v>1805</v>
      </c>
      <c r="E701" s="1">
        <v>638.4</v>
      </c>
      <c r="F701" s="1" t="s">
        <v>6815</v>
      </c>
    </row>
    <row r="702" spans="1:6">
      <c r="A702" s="1" t="s">
        <v>7517</v>
      </c>
      <c r="B702" s="1" t="s">
        <v>2514</v>
      </c>
      <c r="C702" s="1">
        <v>45323</v>
      </c>
      <c r="D702" s="1" t="s">
        <v>1812</v>
      </c>
      <c r="E702" s="1">
        <v>897</v>
      </c>
      <c r="F702" s="1" t="s">
        <v>6821</v>
      </c>
    </row>
    <row r="703" spans="1:6">
      <c r="A703" s="1" t="s">
        <v>7518</v>
      </c>
      <c r="B703" s="1" t="s">
        <v>2515</v>
      </c>
      <c r="C703" s="1">
        <v>45664</v>
      </c>
      <c r="D703" s="1" t="s">
        <v>1812</v>
      </c>
      <c r="E703" s="1">
        <v>1518.1</v>
      </c>
      <c r="F703" s="1" t="s">
        <v>6815</v>
      </c>
    </row>
    <row r="704" spans="1:6">
      <c r="A704" s="1" t="s">
        <v>7519</v>
      </c>
      <c r="B704" s="1" t="s">
        <v>2516</v>
      </c>
      <c r="C704" s="1">
        <v>45919</v>
      </c>
      <c r="D704" s="1" t="s">
        <v>1823</v>
      </c>
      <c r="E704" s="1">
        <v>2124.15</v>
      </c>
      <c r="F704" s="1" t="s">
        <v>6815</v>
      </c>
    </row>
    <row r="705" spans="1:6">
      <c r="A705" s="1" t="s">
        <v>7520</v>
      </c>
      <c r="B705" s="1" t="s">
        <v>2517</v>
      </c>
      <c r="C705" s="1">
        <v>45391</v>
      </c>
      <c r="D705" s="1" t="s">
        <v>1805</v>
      </c>
      <c r="E705" s="1">
        <v>798</v>
      </c>
      <c r="F705" s="1" t="s">
        <v>6821</v>
      </c>
    </row>
    <row r="706" spans="1:6">
      <c r="A706" s="1" t="s">
        <v>7521</v>
      </c>
      <c r="B706" s="1" t="s">
        <v>2518</v>
      </c>
      <c r="C706" s="1">
        <v>45774</v>
      </c>
      <c r="D706" s="1" t="s">
        <v>1805</v>
      </c>
      <c r="E706" s="1">
        <v>2997</v>
      </c>
      <c r="F706" s="1" t="s">
        <v>6833</v>
      </c>
    </row>
    <row r="707" spans="1:6">
      <c r="A707" s="1" t="s">
        <v>7522</v>
      </c>
      <c r="B707" s="1" t="s">
        <v>2519</v>
      </c>
      <c r="C707" s="1">
        <v>45482</v>
      </c>
      <c r="D707" s="1" t="s">
        <v>1805</v>
      </c>
      <c r="E707" s="1">
        <v>16198.2</v>
      </c>
      <c r="F707" s="1" t="s">
        <v>6815</v>
      </c>
    </row>
    <row r="708" spans="1:6">
      <c r="A708" s="1" t="s">
        <v>7523</v>
      </c>
      <c r="B708" s="1" t="s">
        <v>2520</v>
      </c>
      <c r="C708" s="1">
        <v>45494</v>
      </c>
      <c r="D708" s="1" t="s">
        <v>1801</v>
      </c>
      <c r="E708" s="1">
        <v>1017.45</v>
      </c>
      <c r="F708" s="1" t="s">
        <v>6815</v>
      </c>
    </row>
    <row r="709" spans="1:6">
      <c r="A709" s="1" t="s">
        <v>7524</v>
      </c>
      <c r="B709" s="1" t="s">
        <v>2521</v>
      </c>
      <c r="C709" s="1">
        <v>45907</v>
      </c>
      <c r="D709" s="1" t="s">
        <v>1801</v>
      </c>
      <c r="E709" s="1">
        <v>598</v>
      </c>
      <c r="F709" s="1" t="s">
        <v>6821</v>
      </c>
    </row>
    <row r="710" spans="1:6">
      <c r="A710" s="1" t="s">
        <v>7525</v>
      </c>
      <c r="B710" s="1" t="s">
        <v>2522</v>
      </c>
      <c r="C710" s="1">
        <v>45928</v>
      </c>
      <c r="D710" s="1" t="s">
        <v>1801</v>
      </c>
      <c r="E710" s="1">
        <v>1436.4</v>
      </c>
      <c r="F710" s="1" t="s">
        <v>6815</v>
      </c>
    </row>
    <row r="711" spans="1:6">
      <c r="A711" s="1" t="s">
        <v>7526</v>
      </c>
      <c r="B711" s="1" t="s">
        <v>2523</v>
      </c>
      <c r="C711" s="1">
        <v>45329</v>
      </c>
      <c r="D711" s="1" t="s">
        <v>1801</v>
      </c>
      <c r="E711" s="1">
        <v>799</v>
      </c>
      <c r="F711" s="1" t="s">
        <v>6833</v>
      </c>
    </row>
    <row r="712" spans="1:6">
      <c r="A712" s="1" t="s">
        <v>7527</v>
      </c>
      <c r="B712" s="1" t="s">
        <v>2524</v>
      </c>
      <c r="C712" s="1">
        <v>45563</v>
      </c>
      <c r="D712" s="1" t="s">
        <v>1823</v>
      </c>
      <c r="E712" s="1">
        <v>2499</v>
      </c>
      <c r="F712" s="1" t="s">
        <v>6821</v>
      </c>
    </row>
    <row r="713" spans="1:6">
      <c r="A713" s="1" t="s">
        <v>7528</v>
      </c>
      <c r="B713" s="1" t="s">
        <v>2525</v>
      </c>
      <c r="C713" s="1">
        <v>45390</v>
      </c>
      <c r="D713" s="1" t="s">
        <v>1801</v>
      </c>
      <c r="E713" s="1">
        <v>20247.75</v>
      </c>
      <c r="F713" s="1" t="s">
        <v>6821</v>
      </c>
    </row>
    <row r="714" spans="1:6">
      <c r="A714" s="1" t="s">
        <v>7529</v>
      </c>
      <c r="B714" s="1" t="s">
        <v>2526</v>
      </c>
      <c r="C714" s="1">
        <v>45383</v>
      </c>
      <c r="D714" s="1" t="s">
        <v>1821</v>
      </c>
      <c r="E714" s="1">
        <v>949.05</v>
      </c>
      <c r="F714" s="1" t="s">
        <v>6815</v>
      </c>
    </row>
    <row r="715" spans="1:6">
      <c r="A715" s="1" t="s">
        <v>7530</v>
      </c>
      <c r="B715" s="1" t="s">
        <v>2527</v>
      </c>
      <c r="C715" s="1">
        <v>45931</v>
      </c>
      <c r="D715" s="1" t="s">
        <v>1823</v>
      </c>
      <c r="E715" s="1">
        <v>2276.1999999999998</v>
      </c>
      <c r="F715" s="1" t="s">
        <v>6821</v>
      </c>
    </row>
    <row r="716" spans="1:6">
      <c r="A716" s="1" t="s">
        <v>7531</v>
      </c>
      <c r="B716" s="1" t="s">
        <v>2528</v>
      </c>
      <c r="C716" s="1">
        <v>45596</v>
      </c>
      <c r="D716" s="1" t="s">
        <v>1805</v>
      </c>
      <c r="E716" s="1">
        <v>4499.1000000000004</v>
      </c>
      <c r="F716" s="1" t="s">
        <v>6815</v>
      </c>
    </row>
    <row r="717" spans="1:6">
      <c r="A717" s="1" t="s">
        <v>7532</v>
      </c>
      <c r="B717" s="1" t="s">
        <v>2529</v>
      </c>
      <c r="C717" s="1">
        <v>45555</v>
      </c>
      <c r="D717" s="1" t="s">
        <v>1805</v>
      </c>
      <c r="E717" s="1">
        <v>449.1</v>
      </c>
      <c r="F717" s="1" t="s">
        <v>6815</v>
      </c>
    </row>
    <row r="718" spans="1:6">
      <c r="A718" s="1" t="s">
        <v>7533</v>
      </c>
      <c r="B718" s="1" t="s">
        <v>2530</v>
      </c>
      <c r="C718" s="1">
        <v>45387</v>
      </c>
      <c r="D718" s="1" t="s">
        <v>1812</v>
      </c>
      <c r="E718" s="1">
        <v>4998</v>
      </c>
      <c r="F718" s="1" t="s">
        <v>6815</v>
      </c>
    </row>
    <row r="719" spans="1:6">
      <c r="A719" s="1" t="s">
        <v>7534</v>
      </c>
      <c r="B719" s="1" t="s">
        <v>2531</v>
      </c>
      <c r="C719" s="1">
        <v>45631</v>
      </c>
      <c r="D719" s="1" t="s">
        <v>1805</v>
      </c>
      <c r="E719" s="1">
        <v>1196</v>
      </c>
      <c r="F719" s="1" t="s">
        <v>6821</v>
      </c>
    </row>
    <row r="720" spans="1:6">
      <c r="A720" s="1" t="s">
        <v>7535</v>
      </c>
      <c r="B720" s="1" t="s">
        <v>2532</v>
      </c>
      <c r="C720" s="1">
        <v>45451</v>
      </c>
      <c r="D720" s="1" t="s">
        <v>1821</v>
      </c>
      <c r="E720" s="1">
        <v>1234.05</v>
      </c>
      <c r="F720" s="1" t="s">
        <v>6815</v>
      </c>
    </row>
    <row r="721" spans="1:6">
      <c r="A721" s="1" t="s">
        <v>7536</v>
      </c>
      <c r="B721" s="1" t="s">
        <v>2533</v>
      </c>
      <c r="C721" s="1">
        <v>45342</v>
      </c>
      <c r="D721" s="1" t="s">
        <v>1821</v>
      </c>
      <c r="E721" s="1">
        <v>2876.4</v>
      </c>
      <c r="F721" s="1" t="s">
        <v>6815</v>
      </c>
    </row>
    <row r="722" spans="1:6">
      <c r="A722" s="1" t="s">
        <v>7537</v>
      </c>
      <c r="B722" s="1" t="s">
        <v>2534</v>
      </c>
      <c r="C722" s="1">
        <v>45325</v>
      </c>
      <c r="D722" s="1" t="s">
        <v>1805</v>
      </c>
      <c r="E722" s="1">
        <v>3599.1</v>
      </c>
      <c r="F722" s="1" t="s">
        <v>6815</v>
      </c>
    </row>
    <row r="723" spans="1:6">
      <c r="A723" s="1" t="s">
        <v>7538</v>
      </c>
      <c r="B723" s="1" t="s">
        <v>2535</v>
      </c>
      <c r="C723" s="1">
        <v>45853</v>
      </c>
      <c r="D723" s="1" t="s">
        <v>1805</v>
      </c>
      <c r="E723" s="1">
        <v>5998</v>
      </c>
      <c r="F723" s="1" t="s">
        <v>6821</v>
      </c>
    </row>
    <row r="724" spans="1:6">
      <c r="A724" s="1" t="s">
        <v>7539</v>
      </c>
      <c r="B724" s="1" t="s">
        <v>2536</v>
      </c>
      <c r="C724" s="1">
        <v>45648</v>
      </c>
      <c r="D724" s="1" t="s">
        <v>1805</v>
      </c>
      <c r="E724" s="1">
        <v>3598.2</v>
      </c>
      <c r="F724" s="1" t="s">
        <v>6815</v>
      </c>
    </row>
    <row r="725" spans="1:6">
      <c r="A725" s="1" t="s">
        <v>7540</v>
      </c>
      <c r="B725" s="1" t="s">
        <v>2537</v>
      </c>
      <c r="C725" s="1">
        <v>45754</v>
      </c>
      <c r="D725" s="1" t="s">
        <v>1823</v>
      </c>
      <c r="E725" s="1">
        <v>678.3</v>
      </c>
      <c r="F725" s="1" t="s">
        <v>6815</v>
      </c>
    </row>
    <row r="726" spans="1:6">
      <c r="A726" s="1" t="s">
        <v>7541</v>
      </c>
      <c r="B726" s="1" t="s">
        <v>2538</v>
      </c>
      <c r="C726" s="1">
        <v>45499</v>
      </c>
      <c r="D726" s="1" t="s">
        <v>1821</v>
      </c>
      <c r="E726" s="1">
        <v>798</v>
      </c>
      <c r="F726" s="1" t="s">
        <v>6821</v>
      </c>
    </row>
    <row r="727" spans="1:6">
      <c r="A727" s="1" t="s">
        <v>7542</v>
      </c>
      <c r="B727" s="1" t="s">
        <v>2539</v>
      </c>
      <c r="C727" s="1">
        <v>45661</v>
      </c>
      <c r="D727" s="1" t="s">
        <v>1805</v>
      </c>
      <c r="E727" s="1">
        <v>2397</v>
      </c>
      <c r="F727" s="1" t="s">
        <v>6821</v>
      </c>
    </row>
    <row r="728" spans="1:6">
      <c r="A728" s="1" t="s">
        <v>7543</v>
      </c>
      <c r="B728" s="1" t="s">
        <v>2540</v>
      </c>
      <c r="C728" s="1">
        <v>45886</v>
      </c>
      <c r="D728" s="1" t="s">
        <v>1823</v>
      </c>
      <c r="E728" s="1">
        <v>10197.450000000001</v>
      </c>
      <c r="F728" s="1" t="s">
        <v>6815</v>
      </c>
    </row>
    <row r="729" spans="1:6">
      <c r="A729" s="1" t="s">
        <v>7544</v>
      </c>
      <c r="B729" s="1" t="s">
        <v>2541</v>
      </c>
      <c r="C729" s="1">
        <v>45746</v>
      </c>
      <c r="D729" s="1" t="s">
        <v>1823</v>
      </c>
      <c r="E729" s="1">
        <v>15298.3</v>
      </c>
      <c r="F729" s="1" t="s">
        <v>6815</v>
      </c>
    </row>
    <row r="730" spans="1:6">
      <c r="A730" s="1" t="s">
        <v>7545</v>
      </c>
      <c r="B730" s="1" t="s">
        <v>2542</v>
      </c>
      <c r="C730" s="1">
        <v>45643</v>
      </c>
      <c r="D730" s="1" t="s">
        <v>1805</v>
      </c>
      <c r="E730" s="1">
        <v>5998</v>
      </c>
      <c r="F730" s="1" t="s">
        <v>6833</v>
      </c>
    </row>
    <row r="731" spans="1:6">
      <c r="A731" s="1" t="s">
        <v>7546</v>
      </c>
      <c r="B731" s="1" t="s">
        <v>2543</v>
      </c>
      <c r="C731" s="1">
        <v>45871</v>
      </c>
      <c r="D731" s="1" t="s">
        <v>1821</v>
      </c>
      <c r="E731" s="1">
        <v>3196.8</v>
      </c>
      <c r="F731" s="1" t="s">
        <v>6815</v>
      </c>
    </row>
    <row r="732" spans="1:6">
      <c r="A732" s="1" t="s">
        <v>7547</v>
      </c>
      <c r="B732" s="1" t="s">
        <v>2544</v>
      </c>
      <c r="C732" s="1">
        <v>45796</v>
      </c>
      <c r="D732" s="1" t="s">
        <v>1805</v>
      </c>
      <c r="E732" s="1">
        <v>7649.15</v>
      </c>
      <c r="F732" s="1" t="s">
        <v>6815</v>
      </c>
    </row>
    <row r="733" spans="1:6">
      <c r="A733" s="1" t="s">
        <v>7548</v>
      </c>
      <c r="B733" s="1" t="s">
        <v>2545</v>
      </c>
      <c r="C733" s="1">
        <v>45867</v>
      </c>
      <c r="D733" s="1" t="s">
        <v>1801</v>
      </c>
      <c r="E733" s="1">
        <v>4998</v>
      </c>
      <c r="F733" s="1" t="s">
        <v>6833</v>
      </c>
    </row>
    <row r="734" spans="1:6">
      <c r="A734" s="1" t="s">
        <v>7549</v>
      </c>
      <c r="B734" s="1" t="s">
        <v>2546</v>
      </c>
      <c r="C734" s="1">
        <v>45302</v>
      </c>
      <c r="D734" s="1" t="s">
        <v>1801</v>
      </c>
      <c r="E734" s="1">
        <v>4998</v>
      </c>
      <c r="F734" s="1" t="s">
        <v>6833</v>
      </c>
    </row>
    <row r="735" spans="1:6">
      <c r="A735" s="1" t="s">
        <v>7550</v>
      </c>
      <c r="B735" s="1" t="s">
        <v>2547</v>
      </c>
      <c r="C735" s="1">
        <v>45570</v>
      </c>
      <c r="D735" s="1" t="s">
        <v>1801</v>
      </c>
      <c r="E735" s="1">
        <v>848.3</v>
      </c>
      <c r="F735" s="1" t="s">
        <v>6815</v>
      </c>
    </row>
    <row r="736" spans="1:6">
      <c r="A736" s="1" t="s">
        <v>7551</v>
      </c>
      <c r="B736" s="1" t="s">
        <v>2548</v>
      </c>
      <c r="C736" s="1">
        <v>45676</v>
      </c>
      <c r="D736" s="1" t="s">
        <v>1805</v>
      </c>
      <c r="E736" s="1">
        <v>2374.0500000000002</v>
      </c>
      <c r="F736" s="1" t="s">
        <v>6815</v>
      </c>
    </row>
    <row r="737" spans="1:6">
      <c r="A737" s="1" t="s">
        <v>7552</v>
      </c>
      <c r="B737" s="1" t="s">
        <v>2549</v>
      </c>
      <c r="C737" s="1">
        <v>45350</v>
      </c>
      <c r="D737" s="1" t="s">
        <v>1805</v>
      </c>
      <c r="E737" s="1">
        <v>5997</v>
      </c>
      <c r="F737" s="1" t="s">
        <v>6821</v>
      </c>
    </row>
    <row r="738" spans="1:6">
      <c r="A738" s="1" t="s">
        <v>7553</v>
      </c>
      <c r="B738" s="1" t="s">
        <v>2550</v>
      </c>
      <c r="C738" s="1">
        <v>45476</v>
      </c>
      <c r="D738" s="1" t="s">
        <v>1812</v>
      </c>
      <c r="E738" s="1">
        <v>359.1</v>
      </c>
      <c r="F738" s="1" t="s">
        <v>6815</v>
      </c>
    </row>
    <row r="739" spans="1:6">
      <c r="A739" s="1" t="s">
        <v>7554</v>
      </c>
      <c r="B739" s="1" t="s">
        <v>2551</v>
      </c>
      <c r="C739" s="1">
        <v>45519</v>
      </c>
      <c r="D739" s="1" t="s">
        <v>1805</v>
      </c>
      <c r="E739" s="1">
        <v>3396.6</v>
      </c>
      <c r="F739" s="1" t="s">
        <v>6815</v>
      </c>
    </row>
    <row r="740" spans="1:6">
      <c r="A740" s="1" t="s">
        <v>7555</v>
      </c>
      <c r="B740" s="1" t="s">
        <v>2552</v>
      </c>
      <c r="C740" s="1">
        <v>45422</v>
      </c>
      <c r="D740" s="1" t="s">
        <v>1812</v>
      </c>
      <c r="E740" s="1">
        <v>1896.2</v>
      </c>
      <c r="F740" s="1" t="s">
        <v>6815</v>
      </c>
    </row>
    <row r="741" spans="1:6">
      <c r="A741" s="1" t="s">
        <v>7556</v>
      </c>
      <c r="B741" s="1" t="s">
        <v>2553</v>
      </c>
      <c r="C741" s="1">
        <v>45822</v>
      </c>
      <c r="D741" s="1" t="s">
        <v>1823</v>
      </c>
      <c r="E741" s="1">
        <v>448.5</v>
      </c>
      <c r="F741" s="1" t="s">
        <v>6815</v>
      </c>
    </row>
    <row r="742" spans="1:6">
      <c r="A742" s="1" t="s">
        <v>7557</v>
      </c>
      <c r="B742" s="1" t="s">
        <v>2554</v>
      </c>
      <c r="C742" s="1">
        <v>45735</v>
      </c>
      <c r="D742" s="1" t="s">
        <v>1823</v>
      </c>
      <c r="E742" s="1">
        <v>718.2</v>
      </c>
      <c r="F742" s="1" t="s">
        <v>6815</v>
      </c>
    </row>
    <row r="743" spans="1:6">
      <c r="A743" s="1" t="s">
        <v>7558</v>
      </c>
      <c r="B743" s="1" t="s">
        <v>2555</v>
      </c>
      <c r="C743" s="1">
        <v>45738</v>
      </c>
      <c r="D743" s="1" t="s">
        <v>1805</v>
      </c>
      <c r="E743" s="1">
        <v>449.1</v>
      </c>
      <c r="F743" s="1" t="s">
        <v>6815</v>
      </c>
    </row>
    <row r="744" spans="1:6">
      <c r="A744" s="1" t="s">
        <v>7559</v>
      </c>
      <c r="B744" s="1" t="s">
        <v>2556</v>
      </c>
      <c r="C744" s="1">
        <v>45838</v>
      </c>
      <c r="D744" s="1" t="s">
        <v>1805</v>
      </c>
      <c r="E744" s="1">
        <v>849.15</v>
      </c>
      <c r="F744" s="1" t="s">
        <v>6815</v>
      </c>
    </row>
    <row r="745" spans="1:6">
      <c r="A745" s="1" t="s">
        <v>7560</v>
      </c>
      <c r="B745" s="1" t="s">
        <v>2557</v>
      </c>
      <c r="C745" s="1">
        <v>45953</v>
      </c>
      <c r="D745" s="1" t="s">
        <v>1821</v>
      </c>
      <c r="E745" s="1">
        <v>3596.4</v>
      </c>
      <c r="F745" s="1" t="s">
        <v>6815</v>
      </c>
    </row>
    <row r="746" spans="1:6">
      <c r="A746" s="1" t="s">
        <v>7561</v>
      </c>
      <c r="B746" s="1" t="s">
        <v>2558</v>
      </c>
      <c r="C746" s="1">
        <v>45703</v>
      </c>
      <c r="D746" s="1" t="s">
        <v>1805</v>
      </c>
      <c r="E746" s="1">
        <v>798</v>
      </c>
      <c r="F746" s="1" t="s">
        <v>6821</v>
      </c>
    </row>
    <row r="747" spans="1:6">
      <c r="A747" s="1" t="s">
        <v>7562</v>
      </c>
      <c r="B747" s="1" t="s">
        <v>2559</v>
      </c>
      <c r="C747" s="1">
        <v>45769</v>
      </c>
      <c r="D747" s="1" t="s">
        <v>1805</v>
      </c>
      <c r="E747" s="1">
        <v>949.05</v>
      </c>
      <c r="F747" s="1" t="s">
        <v>6815</v>
      </c>
    </row>
    <row r="748" spans="1:6">
      <c r="A748" s="1" t="s">
        <v>7563</v>
      </c>
      <c r="B748" s="1" t="s">
        <v>2560</v>
      </c>
      <c r="C748" s="1">
        <v>45865</v>
      </c>
      <c r="D748" s="1" t="s">
        <v>1805</v>
      </c>
      <c r="E748" s="1">
        <v>1998</v>
      </c>
      <c r="F748" s="1" t="s">
        <v>6833</v>
      </c>
    </row>
    <row r="749" spans="1:6">
      <c r="A749" s="1" t="s">
        <v>7564</v>
      </c>
      <c r="B749" s="1" t="s">
        <v>2561</v>
      </c>
      <c r="C749" s="1">
        <v>45746</v>
      </c>
      <c r="D749" s="1" t="s">
        <v>1823</v>
      </c>
      <c r="E749" s="1">
        <v>359.1</v>
      </c>
      <c r="F749" s="1" t="s">
        <v>6821</v>
      </c>
    </row>
    <row r="750" spans="1:6">
      <c r="A750" s="1" t="s">
        <v>7565</v>
      </c>
      <c r="B750" s="1" t="s">
        <v>2562</v>
      </c>
      <c r="C750" s="1">
        <v>45718</v>
      </c>
      <c r="D750" s="1" t="s">
        <v>1805</v>
      </c>
      <c r="E750" s="1">
        <v>5397.3</v>
      </c>
      <c r="F750" s="1" t="s">
        <v>6815</v>
      </c>
    </row>
    <row r="751" spans="1:6">
      <c r="A751" s="1" t="s">
        <v>7566</v>
      </c>
      <c r="B751" s="1" t="s">
        <v>2563</v>
      </c>
      <c r="C751" s="1">
        <v>45296</v>
      </c>
      <c r="D751" s="1" t="s">
        <v>1805</v>
      </c>
      <c r="E751" s="1">
        <v>3199.2</v>
      </c>
      <c r="F751" s="1" t="s">
        <v>6815</v>
      </c>
    </row>
    <row r="752" spans="1:6">
      <c r="A752" s="1" t="s">
        <v>7567</v>
      </c>
      <c r="B752" s="1" t="s">
        <v>2564</v>
      </c>
      <c r="C752" s="1">
        <v>45643</v>
      </c>
      <c r="D752" s="1" t="s">
        <v>1805</v>
      </c>
      <c r="E752" s="1">
        <v>2549.15</v>
      </c>
      <c r="F752" s="1" t="s">
        <v>6815</v>
      </c>
    </row>
    <row r="753" spans="1:6">
      <c r="A753" s="1" t="s">
        <v>7568</v>
      </c>
      <c r="B753" s="1" t="s">
        <v>2565</v>
      </c>
      <c r="C753" s="1">
        <v>45677</v>
      </c>
      <c r="D753" s="1" t="s">
        <v>1823</v>
      </c>
      <c r="E753" s="1">
        <v>399.2</v>
      </c>
      <c r="F753" s="1" t="s">
        <v>6815</v>
      </c>
    </row>
    <row r="754" spans="1:6">
      <c r="A754" s="1" t="s">
        <v>7569</v>
      </c>
      <c r="B754" s="1" t="s">
        <v>2566</v>
      </c>
      <c r="C754" s="1">
        <v>45796</v>
      </c>
      <c r="D754" s="1" t="s">
        <v>1823</v>
      </c>
      <c r="E754" s="1">
        <v>3749.25</v>
      </c>
      <c r="F754" s="1" t="s">
        <v>6815</v>
      </c>
    </row>
    <row r="755" spans="1:6">
      <c r="A755" s="1" t="s">
        <v>7570</v>
      </c>
      <c r="B755" s="1" t="s">
        <v>2567</v>
      </c>
      <c r="C755" s="1">
        <v>45861</v>
      </c>
      <c r="D755" s="1" t="s">
        <v>1805</v>
      </c>
      <c r="E755" s="1">
        <v>2556.8000000000002</v>
      </c>
      <c r="F755" s="1" t="s">
        <v>6815</v>
      </c>
    </row>
    <row r="756" spans="1:6">
      <c r="A756" s="1" t="s">
        <v>7571</v>
      </c>
      <c r="B756" s="1" t="s">
        <v>2568</v>
      </c>
      <c r="C756" s="1">
        <v>45764</v>
      </c>
      <c r="D756" s="1" t="s">
        <v>1801</v>
      </c>
      <c r="E756" s="1">
        <v>1278.4000000000001</v>
      </c>
      <c r="F756" s="1" t="s">
        <v>6815</v>
      </c>
    </row>
    <row r="757" spans="1:6">
      <c r="A757" s="1" t="s">
        <v>7572</v>
      </c>
      <c r="B757" s="1" t="s">
        <v>2569</v>
      </c>
      <c r="C757" s="1">
        <v>45523</v>
      </c>
      <c r="D757" s="1" t="s">
        <v>1805</v>
      </c>
      <c r="E757" s="1">
        <v>849.15</v>
      </c>
      <c r="F757" s="1" t="s">
        <v>6815</v>
      </c>
    </row>
    <row r="758" spans="1:6">
      <c r="A758" s="1" t="s">
        <v>7573</v>
      </c>
      <c r="B758" s="1" t="s">
        <v>2570</v>
      </c>
      <c r="C758" s="1">
        <v>45826</v>
      </c>
      <c r="D758" s="1" t="s">
        <v>1805</v>
      </c>
      <c r="E758" s="1">
        <v>599</v>
      </c>
      <c r="F758" s="1" t="s">
        <v>6815</v>
      </c>
    </row>
    <row r="759" spans="1:6">
      <c r="A759" s="1" t="s">
        <v>7574</v>
      </c>
      <c r="B759" s="1" t="s">
        <v>2571</v>
      </c>
      <c r="C759" s="1">
        <v>45784</v>
      </c>
      <c r="D759" s="1" t="s">
        <v>1821</v>
      </c>
      <c r="E759" s="1">
        <v>1358.3</v>
      </c>
      <c r="F759" s="1" t="s">
        <v>6815</v>
      </c>
    </row>
    <row r="760" spans="1:6">
      <c r="A760" s="1" t="s">
        <v>7575</v>
      </c>
      <c r="B760" s="1" t="s">
        <v>2572</v>
      </c>
      <c r="C760" s="1">
        <v>45821</v>
      </c>
      <c r="D760" s="1" t="s">
        <v>1805</v>
      </c>
      <c r="E760" s="1">
        <v>8498.2999999999993</v>
      </c>
      <c r="F760" s="1" t="s">
        <v>6815</v>
      </c>
    </row>
    <row r="761" spans="1:6">
      <c r="A761" s="1" t="s">
        <v>7576</v>
      </c>
      <c r="B761" s="1" t="s">
        <v>2573</v>
      </c>
      <c r="C761" s="1">
        <v>45365</v>
      </c>
      <c r="D761" s="1" t="s">
        <v>1801</v>
      </c>
      <c r="E761" s="1">
        <v>799</v>
      </c>
      <c r="F761" s="1" t="s">
        <v>6821</v>
      </c>
    </row>
    <row r="762" spans="1:6">
      <c r="A762" s="1" t="s">
        <v>7577</v>
      </c>
      <c r="B762" s="1" t="s">
        <v>2574</v>
      </c>
      <c r="C762" s="1">
        <v>45649</v>
      </c>
      <c r="D762" s="1" t="s">
        <v>1812</v>
      </c>
      <c r="E762" s="1">
        <v>759.05</v>
      </c>
      <c r="F762" s="1" t="s">
        <v>6815</v>
      </c>
    </row>
    <row r="763" spans="1:6">
      <c r="A763" s="1" t="s">
        <v>7578</v>
      </c>
      <c r="B763" s="1" t="s">
        <v>2575</v>
      </c>
      <c r="C763" s="1">
        <v>45556</v>
      </c>
      <c r="D763" s="1" t="s">
        <v>1823</v>
      </c>
      <c r="E763" s="1">
        <v>399</v>
      </c>
      <c r="F763" s="1" t="s">
        <v>6815</v>
      </c>
    </row>
    <row r="764" spans="1:6">
      <c r="A764" s="1" t="s">
        <v>7579</v>
      </c>
      <c r="B764" s="1" t="s">
        <v>2576</v>
      </c>
      <c r="C764" s="1">
        <v>45309</v>
      </c>
      <c r="D764" s="1" t="s">
        <v>1812</v>
      </c>
      <c r="E764" s="1">
        <v>899.1</v>
      </c>
      <c r="F764" s="1" t="s">
        <v>6815</v>
      </c>
    </row>
    <row r="765" spans="1:6">
      <c r="A765" s="1" t="s">
        <v>7580</v>
      </c>
      <c r="B765" s="1" t="s">
        <v>2577</v>
      </c>
      <c r="C765" s="1">
        <v>45473</v>
      </c>
      <c r="D765" s="1" t="s">
        <v>1801</v>
      </c>
      <c r="E765" s="1">
        <v>2124.15</v>
      </c>
      <c r="F765" s="1" t="s">
        <v>6815</v>
      </c>
    </row>
    <row r="766" spans="1:6">
      <c r="A766" s="1" t="s">
        <v>7581</v>
      </c>
      <c r="B766" s="1" t="s">
        <v>2578</v>
      </c>
      <c r="C766" s="1">
        <v>45373</v>
      </c>
      <c r="D766" s="1" t="s">
        <v>1823</v>
      </c>
      <c r="E766" s="1">
        <v>1998</v>
      </c>
      <c r="F766" s="1" t="s">
        <v>6821</v>
      </c>
    </row>
    <row r="767" spans="1:6">
      <c r="A767" s="1" t="s">
        <v>7582</v>
      </c>
      <c r="B767" s="1" t="s">
        <v>2579</v>
      </c>
      <c r="C767" s="1">
        <v>45475</v>
      </c>
      <c r="D767" s="1" t="s">
        <v>1805</v>
      </c>
      <c r="E767" s="1">
        <v>6372.45</v>
      </c>
      <c r="F767" s="1" t="s">
        <v>6815</v>
      </c>
    </row>
    <row r="768" spans="1:6">
      <c r="A768" s="1" t="s">
        <v>7583</v>
      </c>
      <c r="B768" s="1" t="s">
        <v>2580</v>
      </c>
      <c r="C768" s="1">
        <v>45675</v>
      </c>
      <c r="D768" s="1" t="s">
        <v>1805</v>
      </c>
      <c r="E768" s="1">
        <v>679.15</v>
      </c>
      <c r="F768" s="1" t="s">
        <v>6815</v>
      </c>
    </row>
    <row r="769" spans="1:6">
      <c r="A769" s="1" t="s">
        <v>7584</v>
      </c>
      <c r="B769" s="1" t="s">
        <v>2581</v>
      </c>
      <c r="C769" s="1">
        <v>45539</v>
      </c>
      <c r="D769" s="1" t="s">
        <v>1805</v>
      </c>
      <c r="E769" s="1">
        <v>22396.799999999999</v>
      </c>
      <c r="F769" s="1" t="s">
        <v>6815</v>
      </c>
    </row>
    <row r="770" spans="1:6">
      <c r="A770" s="1" t="s">
        <v>7585</v>
      </c>
      <c r="B770" s="1" t="s">
        <v>2582</v>
      </c>
      <c r="C770" s="1">
        <v>45846</v>
      </c>
      <c r="D770" s="1" t="s">
        <v>1805</v>
      </c>
      <c r="E770" s="1">
        <v>2999</v>
      </c>
      <c r="F770" s="1" t="s">
        <v>6815</v>
      </c>
    </row>
    <row r="771" spans="1:6">
      <c r="A771" s="1" t="s">
        <v>7586</v>
      </c>
      <c r="B771" s="1" t="s">
        <v>2583</v>
      </c>
      <c r="C771" s="1">
        <v>45700</v>
      </c>
      <c r="D771" s="1" t="s">
        <v>1801</v>
      </c>
      <c r="E771" s="1">
        <v>6999</v>
      </c>
      <c r="F771" s="1" t="s">
        <v>6833</v>
      </c>
    </row>
    <row r="772" spans="1:6">
      <c r="A772" s="1" t="s">
        <v>7587</v>
      </c>
      <c r="B772" s="1" t="s">
        <v>2584</v>
      </c>
      <c r="C772" s="1">
        <v>45444</v>
      </c>
      <c r="D772" s="1" t="s">
        <v>1821</v>
      </c>
      <c r="E772" s="1">
        <v>3798.1</v>
      </c>
      <c r="F772" s="1" t="s">
        <v>6815</v>
      </c>
    </row>
    <row r="773" spans="1:6">
      <c r="A773" s="1" t="s">
        <v>7588</v>
      </c>
      <c r="B773" s="1" t="s">
        <v>2585</v>
      </c>
      <c r="C773" s="1">
        <v>45613</v>
      </c>
      <c r="D773" s="1" t="s">
        <v>1821</v>
      </c>
      <c r="E773" s="1">
        <v>7649.15</v>
      </c>
      <c r="F773" s="1" t="s">
        <v>6815</v>
      </c>
    </row>
    <row r="774" spans="1:6">
      <c r="A774" s="1" t="s">
        <v>7589</v>
      </c>
      <c r="B774" s="1" t="s">
        <v>2586</v>
      </c>
      <c r="C774" s="1">
        <v>45391</v>
      </c>
      <c r="D774" s="1" t="s">
        <v>1801</v>
      </c>
      <c r="E774" s="1">
        <v>1996</v>
      </c>
      <c r="F774" s="1" t="s">
        <v>6815</v>
      </c>
    </row>
    <row r="775" spans="1:6">
      <c r="A775" s="1" t="s">
        <v>7590</v>
      </c>
      <c r="B775" s="1" t="s">
        <v>2587</v>
      </c>
      <c r="C775" s="1">
        <v>45620</v>
      </c>
      <c r="D775" s="1" t="s">
        <v>1805</v>
      </c>
      <c r="E775" s="1">
        <v>359.1</v>
      </c>
      <c r="F775" s="1" t="s">
        <v>6815</v>
      </c>
    </row>
    <row r="776" spans="1:6">
      <c r="A776" s="1" t="s">
        <v>7591</v>
      </c>
      <c r="B776" s="1" t="s">
        <v>2588</v>
      </c>
      <c r="C776" s="1">
        <v>45898</v>
      </c>
      <c r="D776" s="1" t="s">
        <v>1823</v>
      </c>
      <c r="E776" s="1">
        <v>1596</v>
      </c>
      <c r="F776" s="1" t="s">
        <v>6815</v>
      </c>
    </row>
    <row r="777" spans="1:6">
      <c r="A777" s="1" t="s">
        <v>7592</v>
      </c>
      <c r="B777" s="1" t="s">
        <v>2589</v>
      </c>
      <c r="C777" s="1">
        <v>45733</v>
      </c>
      <c r="D777" s="1" t="s">
        <v>1805</v>
      </c>
      <c r="E777" s="1">
        <v>568.1</v>
      </c>
      <c r="F777" s="1" t="s">
        <v>6815</v>
      </c>
    </row>
    <row r="778" spans="1:6">
      <c r="A778" s="1" t="s">
        <v>7593</v>
      </c>
      <c r="B778" s="1" t="s">
        <v>2590</v>
      </c>
      <c r="C778" s="1">
        <v>45780</v>
      </c>
      <c r="D778" s="1" t="s">
        <v>1821</v>
      </c>
      <c r="E778" s="1">
        <v>11997</v>
      </c>
      <c r="F778" s="1" t="s">
        <v>6815</v>
      </c>
    </row>
    <row r="779" spans="1:6">
      <c r="A779" s="1" t="s">
        <v>7594</v>
      </c>
      <c r="B779" s="1" t="s">
        <v>2591</v>
      </c>
      <c r="C779" s="1">
        <v>45664</v>
      </c>
      <c r="D779" s="1" t="s">
        <v>1823</v>
      </c>
      <c r="E779" s="1">
        <v>1356.6</v>
      </c>
      <c r="F779" s="1" t="s">
        <v>6815</v>
      </c>
    </row>
    <row r="780" spans="1:6">
      <c r="A780" s="1" t="s">
        <v>7595</v>
      </c>
      <c r="B780" s="1" t="s">
        <v>2592</v>
      </c>
      <c r="C780" s="1">
        <v>45475</v>
      </c>
      <c r="D780" s="1" t="s">
        <v>1812</v>
      </c>
      <c r="E780" s="1">
        <v>27996</v>
      </c>
      <c r="F780" s="1" t="s">
        <v>6815</v>
      </c>
    </row>
    <row r="781" spans="1:6">
      <c r="A781" s="1" t="s">
        <v>7596</v>
      </c>
      <c r="B781" s="1" t="s">
        <v>2593</v>
      </c>
      <c r="C781" s="1">
        <v>45553</v>
      </c>
      <c r="D781" s="1" t="s">
        <v>1812</v>
      </c>
      <c r="E781" s="1">
        <v>1497</v>
      </c>
      <c r="F781" s="1" t="s">
        <v>6815</v>
      </c>
    </row>
    <row r="782" spans="1:6">
      <c r="A782" s="1" t="s">
        <v>7597</v>
      </c>
      <c r="B782" s="1" t="s">
        <v>2594</v>
      </c>
      <c r="C782" s="1">
        <v>45405</v>
      </c>
      <c r="D782" s="1" t="s">
        <v>1805</v>
      </c>
      <c r="E782" s="1">
        <v>807.3</v>
      </c>
      <c r="F782" s="1" t="s">
        <v>6815</v>
      </c>
    </row>
    <row r="783" spans="1:6">
      <c r="A783" s="1" t="s">
        <v>7598</v>
      </c>
      <c r="B783" s="1" t="s">
        <v>2595</v>
      </c>
      <c r="C783" s="1">
        <v>45348</v>
      </c>
      <c r="D783" s="1" t="s">
        <v>1812</v>
      </c>
      <c r="E783" s="1">
        <v>9996</v>
      </c>
      <c r="F783" s="1" t="s">
        <v>6821</v>
      </c>
    </row>
    <row r="784" spans="1:6">
      <c r="A784" s="1" t="s">
        <v>7599</v>
      </c>
      <c r="B784" s="1" t="s">
        <v>2596</v>
      </c>
      <c r="C784" s="1">
        <v>45394</v>
      </c>
      <c r="D784" s="1" t="s">
        <v>1805</v>
      </c>
      <c r="E784" s="1">
        <v>1439.1</v>
      </c>
      <c r="F784" s="1" t="s">
        <v>6815</v>
      </c>
    </row>
    <row r="785" spans="1:6">
      <c r="A785" s="1" t="s">
        <v>7600</v>
      </c>
      <c r="B785" s="1" t="s">
        <v>2597</v>
      </c>
      <c r="C785" s="1">
        <v>45714</v>
      </c>
      <c r="D785" s="1" t="s">
        <v>1812</v>
      </c>
      <c r="E785" s="1">
        <v>2499</v>
      </c>
      <c r="F785" s="1" t="s">
        <v>6815</v>
      </c>
    </row>
    <row r="786" spans="1:6">
      <c r="A786" s="1" t="s">
        <v>7601</v>
      </c>
      <c r="B786" s="1" t="s">
        <v>2598</v>
      </c>
      <c r="C786" s="1">
        <v>45403</v>
      </c>
      <c r="D786" s="1" t="s">
        <v>1805</v>
      </c>
      <c r="E786" s="1">
        <v>499</v>
      </c>
      <c r="F786" s="1" t="s">
        <v>6833</v>
      </c>
    </row>
    <row r="787" spans="1:6">
      <c r="A787" s="1" t="s">
        <v>7602</v>
      </c>
      <c r="B787" s="1" t="s">
        <v>2599</v>
      </c>
      <c r="C787" s="1">
        <v>45509</v>
      </c>
      <c r="D787" s="1" t="s">
        <v>1801</v>
      </c>
      <c r="E787" s="1">
        <v>599</v>
      </c>
      <c r="F787" s="1" t="s">
        <v>6833</v>
      </c>
    </row>
    <row r="788" spans="1:6">
      <c r="A788" s="1" t="s">
        <v>7603</v>
      </c>
      <c r="B788" s="1" t="s">
        <v>2600</v>
      </c>
      <c r="C788" s="1">
        <v>45796</v>
      </c>
      <c r="D788" s="1" t="s">
        <v>1801</v>
      </c>
      <c r="E788" s="1">
        <v>399</v>
      </c>
      <c r="F788" s="1" t="s">
        <v>6815</v>
      </c>
    </row>
    <row r="789" spans="1:6">
      <c r="A789" s="1" t="s">
        <v>7604</v>
      </c>
      <c r="B789" s="1" t="s">
        <v>2601</v>
      </c>
      <c r="C789" s="1">
        <v>45741</v>
      </c>
      <c r="D789" s="1" t="s">
        <v>1823</v>
      </c>
      <c r="E789" s="1">
        <v>5698.1</v>
      </c>
      <c r="F789" s="1" t="s">
        <v>6815</v>
      </c>
    </row>
    <row r="790" spans="1:6">
      <c r="A790" s="1" t="s">
        <v>7605</v>
      </c>
      <c r="B790" s="1" t="s">
        <v>2602</v>
      </c>
      <c r="C790" s="1">
        <v>45859</v>
      </c>
      <c r="D790" s="1" t="s">
        <v>1801</v>
      </c>
      <c r="E790" s="1">
        <v>1598.4</v>
      </c>
      <c r="F790" s="1" t="s">
        <v>6815</v>
      </c>
    </row>
    <row r="791" spans="1:6">
      <c r="A791" s="1" t="s">
        <v>7606</v>
      </c>
      <c r="B791" s="1" t="s">
        <v>2603</v>
      </c>
      <c r="C791" s="1">
        <v>45483</v>
      </c>
      <c r="D791" s="1" t="s">
        <v>1801</v>
      </c>
      <c r="E791" s="1">
        <v>4499.1000000000004</v>
      </c>
      <c r="F791" s="1" t="s">
        <v>6815</v>
      </c>
    </row>
    <row r="792" spans="1:6">
      <c r="A792" s="1" t="s">
        <v>7607</v>
      </c>
      <c r="B792" s="1" t="s">
        <v>2604</v>
      </c>
      <c r="C792" s="1">
        <v>45918</v>
      </c>
      <c r="D792" s="1" t="s">
        <v>1801</v>
      </c>
      <c r="E792" s="1">
        <v>299</v>
      </c>
      <c r="F792" s="1" t="s">
        <v>6815</v>
      </c>
    </row>
    <row r="793" spans="1:6">
      <c r="A793" s="1" t="s">
        <v>7608</v>
      </c>
      <c r="B793" s="1" t="s">
        <v>2605</v>
      </c>
      <c r="C793" s="1">
        <v>45670</v>
      </c>
      <c r="D793" s="1" t="s">
        <v>1821</v>
      </c>
      <c r="E793" s="1">
        <v>899.1</v>
      </c>
      <c r="F793" s="1" t="s">
        <v>6821</v>
      </c>
    </row>
    <row r="794" spans="1:6">
      <c r="A794" s="1" t="s">
        <v>7609</v>
      </c>
      <c r="B794" s="1" t="s">
        <v>2606</v>
      </c>
      <c r="C794" s="1">
        <v>45420</v>
      </c>
      <c r="D794" s="1" t="s">
        <v>1821</v>
      </c>
      <c r="E794" s="1">
        <v>9996</v>
      </c>
      <c r="F794" s="1" t="s">
        <v>6815</v>
      </c>
    </row>
    <row r="795" spans="1:6">
      <c r="A795" s="1" t="s">
        <v>7610</v>
      </c>
      <c r="B795" s="1" t="s">
        <v>2607</v>
      </c>
      <c r="C795" s="1">
        <v>45553</v>
      </c>
      <c r="D795" s="1" t="s">
        <v>1821</v>
      </c>
      <c r="E795" s="1">
        <v>7497</v>
      </c>
      <c r="F795" s="1" t="s">
        <v>6833</v>
      </c>
    </row>
    <row r="796" spans="1:6">
      <c r="A796" s="1" t="s">
        <v>7611</v>
      </c>
      <c r="B796" s="1" t="s">
        <v>2608</v>
      </c>
      <c r="C796" s="1">
        <v>45587</v>
      </c>
      <c r="D796" s="1" t="s">
        <v>1801</v>
      </c>
      <c r="E796" s="1">
        <v>1617.3</v>
      </c>
      <c r="F796" s="1" t="s">
        <v>6815</v>
      </c>
    </row>
    <row r="797" spans="1:6">
      <c r="A797" s="1" t="s">
        <v>7612</v>
      </c>
      <c r="B797" s="1" t="s">
        <v>2609</v>
      </c>
      <c r="C797" s="1">
        <v>45499</v>
      </c>
      <c r="D797" s="1" t="s">
        <v>1812</v>
      </c>
      <c r="E797" s="1">
        <v>598</v>
      </c>
      <c r="F797" s="1" t="s">
        <v>6833</v>
      </c>
    </row>
    <row r="798" spans="1:6">
      <c r="A798" s="1" t="s">
        <v>7613</v>
      </c>
      <c r="B798" s="1" t="s">
        <v>2610</v>
      </c>
      <c r="C798" s="1">
        <v>45916</v>
      </c>
      <c r="D798" s="1" t="s">
        <v>1801</v>
      </c>
      <c r="E798" s="1">
        <v>1596.8</v>
      </c>
      <c r="F798" s="1" t="s">
        <v>6815</v>
      </c>
    </row>
    <row r="799" spans="1:6">
      <c r="A799" s="1" t="s">
        <v>7614</v>
      </c>
      <c r="B799" s="1" t="s">
        <v>2611</v>
      </c>
      <c r="C799" s="1">
        <v>45651</v>
      </c>
      <c r="D799" s="1" t="s">
        <v>1801</v>
      </c>
      <c r="E799" s="1">
        <v>10196.6</v>
      </c>
      <c r="F799" s="1" t="s">
        <v>6815</v>
      </c>
    </row>
    <row r="800" spans="1:6">
      <c r="A800" s="1" t="s">
        <v>7615</v>
      </c>
      <c r="B800" s="1" t="s">
        <v>2612</v>
      </c>
      <c r="C800" s="1">
        <v>45455</v>
      </c>
      <c r="D800" s="1" t="s">
        <v>1823</v>
      </c>
      <c r="E800" s="1">
        <v>2397</v>
      </c>
      <c r="F800" s="1" t="s">
        <v>6815</v>
      </c>
    </row>
    <row r="801" spans="1:6">
      <c r="A801" s="1" t="s">
        <v>7616</v>
      </c>
      <c r="B801" s="1" t="s">
        <v>2613</v>
      </c>
      <c r="C801" s="1">
        <v>45465</v>
      </c>
      <c r="D801" s="1" t="s">
        <v>1801</v>
      </c>
      <c r="E801" s="1">
        <v>1998</v>
      </c>
      <c r="F801" s="1" t="s">
        <v>6821</v>
      </c>
    </row>
    <row r="802" spans="1:6">
      <c r="A802" s="1" t="s">
        <v>7617</v>
      </c>
      <c r="B802" s="1" t="s">
        <v>2614</v>
      </c>
      <c r="C802" s="1">
        <v>45334</v>
      </c>
      <c r="D802" s="1" t="s">
        <v>1801</v>
      </c>
      <c r="E802" s="1">
        <v>509.15</v>
      </c>
      <c r="F802" s="1" t="s">
        <v>6815</v>
      </c>
    </row>
    <row r="803" spans="1:6">
      <c r="A803" s="1" t="s">
        <v>7618</v>
      </c>
      <c r="B803" s="1" t="s">
        <v>2615</v>
      </c>
      <c r="C803" s="1">
        <v>45561</v>
      </c>
      <c r="D803" s="1" t="s">
        <v>1805</v>
      </c>
      <c r="E803" s="1">
        <v>2078.4</v>
      </c>
      <c r="F803" s="1" t="s">
        <v>6815</v>
      </c>
    </row>
    <row r="804" spans="1:6">
      <c r="A804" s="1" t="s">
        <v>7619</v>
      </c>
      <c r="B804" s="1" t="s">
        <v>2616</v>
      </c>
      <c r="C804" s="1">
        <v>45753</v>
      </c>
      <c r="D804" s="1" t="s">
        <v>1823</v>
      </c>
      <c r="E804" s="1">
        <v>10196.6</v>
      </c>
      <c r="F804" s="1" t="s">
        <v>6815</v>
      </c>
    </row>
    <row r="805" spans="1:6">
      <c r="A805" s="1" t="s">
        <v>7620</v>
      </c>
      <c r="B805" s="1" t="s">
        <v>2617</v>
      </c>
      <c r="C805" s="1">
        <v>45744</v>
      </c>
      <c r="D805" s="1" t="s">
        <v>1801</v>
      </c>
      <c r="E805" s="1">
        <v>399</v>
      </c>
      <c r="F805" s="1" t="s">
        <v>6833</v>
      </c>
    </row>
    <row r="806" spans="1:6">
      <c r="A806" s="1" t="s">
        <v>7621</v>
      </c>
      <c r="B806" s="1" t="s">
        <v>2618</v>
      </c>
      <c r="C806" s="1">
        <v>45454</v>
      </c>
      <c r="D806" s="1" t="s">
        <v>1801</v>
      </c>
      <c r="E806" s="1">
        <v>2156.4</v>
      </c>
      <c r="F806" s="1" t="s">
        <v>6815</v>
      </c>
    </row>
    <row r="807" spans="1:6">
      <c r="A807" s="1" t="s">
        <v>7622</v>
      </c>
      <c r="B807" s="1" t="s">
        <v>2619</v>
      </c>
      <c r="C807" s="1">
        <v>45495</v>
      </c>
      <c r="D807" s="1" t="s">
        <v>1805</v>
      </c>
      <c r="E807" s="1">
        <v>1197.5999999999999</v>
      </c>
      <c r="F807" s="1" t="s">
        <v>6815</v>
      </c>
    </row>
    <row r="808" spans="1:6">
      <c r="A808" s="1" t="s">
        <v>7623</v>
      </c>
      <c r="B808" s="1" t="s">
        <v>2620</v>
      </c>
      <c r="C808" s="1">
        <v>45672</v>
      </c>
      <c r="D808" s="1" t="s">
        <v>1823</v>
      </c>
      <c r="E808" s="1">
        <v>3996</v>
      </c>
      <c r="F808" s="1" t="s">
        <v>6821</v>
      </c>
    </row>
    <row r="809" spans="1:6">
      <c r="A809" s="1" t="s">
        <v>7624</v>
      </c>
      <c r="B809" s="1" t="s">
        <v>2621</v>
      </c>
      <c r="C809" s="1">
        <v>45789</v>
      </c>
      <c r="D809" s="1" t="s">
        <v>1805</v>
      </c>
      <c r="E809" s="1">
        <v>319.2</v>
      </c>
      <c r="F809" s="1" t="s">
        <v>6815</v>
      </c>
    </row>
    <row r="810" spans="1:6">
      <c r="A810" s="1" t="s">
        <v>7625</v>
      </c>
      <c r="B810" s="1" t="s">
        <v>2622</v>
      </c>
      <c r="C810" s="1">
        <v>45801</v>
      </c>
      <c r="D810" s="1" t="s">
        <v>1823</v>
      </c>
      <c r="E810" s="1">
        <v>399.2</v>
      </c>
      <c r="F810" s="1" t="s">
        <v>6815</v>
      </c>
    </row>
    <row r="811" spans="1:6">
      <c r="A811" s="1" t="s">
        <v>7626</v>
      </c>
      <c r="B811" s="1" t="s">
        <v>2623</v>
      </c>
      <c r="C811" s="1">
        <v>45713</v>
      </c>
      <c r="D811" s="1" t="s">
        <v>1812</v>
      </c>
      <c r="E811" s="1">
        <v>1438.2</v>
      </c>
      <c r="F811" s="1" t="s">
        <v>6815</v>
      </c>
    </row>
    <row r="812" spans="1:6">
      <c r="A812" s="1" t="s">
        <v>7627</v>
      </c>
      <c r="B812" s="1" t="s">
        <v>2624</v>
      </c>
      <c r="C812" s="1">
        <v>45338</v>
      </c>
      <c r="D812" s="1" t="s">
        <v>1801</v>
      </c>
      <c r="E812" s="1">
        <v>479.2</v>
      </c>
      <c r="F812" s="1" t="s">
        <v>6815</v>
      </c>
    </row>
    <row r="813" spans="1:6">
      <c r="A813" s="1" t="s">
        <v>7628</v>
      </c>
      <c r="B813" s="1" t="s">
        <v>2625</v>
      </c>
      <c r="C813" s="1">
        <v>45478</v>
      </c>
      <c r="D813" s="1" t="s">
        <v>1821</v>
      </c>
      <c r="E813" s="1">
        <v>3507.3</v>
      </c>
      <c r="F813" s="1" t="s">
        <v>6821</v>
      </c>
    </row>
    <row r="814" spans="1:6">
      <c r="A814" s="1" t="s">
        <v>7629</v>
      </c>
      <c r="B814" s="1" t="s">
        <v>2626</v>
      </c>
      <c r="C814" s="1">
        <v>45688</v>
      </c>
      <c r="D814" s="1" t="s">
        <v>1801</v>
      </c>
      <c r="E814" s="1">
        <v>1998</v>
      </c>
      <c r="F814" s="1" t="s">
        <v>6833</v>
      </c>
    </row>
    <row r="815" spans="1:6">
      <c r="A815" s="1" t="s">
        <v>7630</v>
      </c>
      <c r="B815" s="1" t="s">
        <v>2627</v>
      </c>
      <c r="C815" s="1">
        <v>45335</v>
      </c>
      <c r="D815" s="1" t="s">
        <v>1805</v>
      </c>
      <c r="E815" s="1">
        <v>3798.1</v>
      </c>
      <c r="F815" s="1" t="s">
        <v>6815</v>
      </c>
    </row>
    <row r="816" spans="1:6">
      <c r="A816" s="1" t="s">
        <v>7631</v>
      </c>
      <c r="B816" s="1" t="s">
        <v>2628</v>
      </c>
      <c r="C816" s="1">
        <v>45322</v>
      </c>
      <c r="D816" s="1" t="s">
        <v>1805</v>
      </c>
      <c r="E816" s="1">
        <v>11247.75</v>
      </c>
      <c r="F816" s="1" t="s">
        <v>6815</v>
      </c>
    </row>
    <row r="817" spans="1:6">
      <c r="A817" s="1" t="s">
        <v>7632</v>
      </c>
      <c r="B817" s="1" t="s">
        <v>2629</v>
      </c>
      <c r="C817" s="1">
        <v>45683</v>
      </c>
      <c r="D817" s="1" t="s">
        <v>1823</v>
      </c>
      <c r="E817" s="1">
        <v>2277.15</v>
      </c>
      <c r="F817" s="1" t="s">
        <v>6815</v>
      </c>
    </row>
    <row r="818" spans="1:6">
      <c r="A818" s="1" t="s">
        <v>7633</v>
      </c>
      <c r="B818" s="1" t="s">
        <v>2630</v>
      </c>
      <c r="C818" s="1">
        <v>45961</v>
      </c>
      <c r="D818" s="1" t="s">
        <v>1801</v>
      </c>
      <c r="E818" s="1">
        <v>898.2</v>
      </c>
      <c r="F818" s="1" t="s">
        <v>6815</v>
      </c>
    </row>
    <row r="819" spans="1:6">
      <c r="A819" s="1" t="s">
        <v>7634</v>
      </c>
      <c r="B819" s="1" t="s">
        <v>2631</v>
      </c>
      <c r="C819" s="1">
        <v>45907</v>
      </c>
      <c r="D819" s="1" t="s">
        <v>1821</v>
      </c>
      <c r="E819" s="1">
        <v>399.2</v>
      </c>
      <c r="F819" s="1" t="s">
        <v>6815</v>
      </c>
    </row>
    <row r="820" spans="1:6">
      <c r="A820" s="1" t="s">
        <v>7635</v>
      </c>
      <c r="B820" s="1" t="s">
        <v>2632</v>
      </c>
      <c r="C820" s="1">
        <v>45802</v>
      </c>
      <c r="D820" s="1" t="s">
        <v>1805</v>
      </c>
      <c r="E820" s="1">
        <v>3998.4</v>
      </c>
      <c r="F820" s="1" t="s">
        <v>6821</v>
      </c>
    </row>
    <row r="821" spans="1:6">
      <c r="A821" s="1" t="s">
        <v>7636</v>
      </c>
      <c r="B821" s="1" t="s">
        <v>2633</v>
      </c>
      <c r="C821" s="1">
        <v>45550</v>
      </c>
      <c r="D821" s="1" t="s">
        <v>1801</v>
      </c>
      <c r="E821" s="1">
        <v>2156.4</v>
      </c>
      <c r="F821" s="1" t="s">
        <v>6815</v>
      </c>
    </row>
    <row r="822" spans="1:6">
      <c r="A822" s="1" t="s">
        <v>7637</v>
      </c>
      <c r="B822" s="1" t="s">
        <v>2634</v>
      </c>
      <c r="C822" s="1">
        <v>45928</v>
      </c>
      <c r="D822" s="1" t="s">
        <v>1823</v>
      </c>
      <c r="E822" s="1">
        <v>2847.15</v>
      </c>
      <c r="F822" s="1" t="s">
        <v>6815</v>
      </c>
    </row>
    <row r="823" spans="1:6">
      <c r="A823" s="1" t="s">
        <v>7638</v>
      </c>
      <c r="B823" s="1" t="s">
        <v>2635</v>
      </c>
      <c r="C823" s="1">
        <v>45603</v>
      </c>
      <c r="D823" s="1" t="s">
        <v>1823</v>
      </c>
      <c r="E823" s="1">
        <v>9996</v>
      </c>
      <c r="F823" s="1" t="s">
        <v>6833</v>
      </c>
    </row>
    <row r="824" spans="1:6">
      <c r="A824" s="1" t="s">
        <v>7639</v>
      </c>
      <c r="B824" s="1" t="s">
        <v>2636</v>
      </c>
      <c r="C824" s="1">
        <v>45619</v>
      </c>
      <c r="D824" s="1" t="s">
        <v>1805</v>
      </c>
      <c r="E824" s="1">
        <v>798</v>
      </c>
      <c r="F824" s="1" t="s">
        <v>6821</v>
      </c>
    </row>
    <row r="825" spans="1:6">
      <c r="A825" s="1" t="s">
        <v>7640</v>
      </c>
      <c r="B825" s="1" t="s">
        <v>2637</v>
      </c>
      <c r="C825" s="1">
        <v>45528</v>
      </c>
      <c r="D825" s="1" t="s">
        <v>1821</v>
      </c>
      <c r="E825" s="1">
        <v>2036.6</v>
      </c>
      <c r="F825" s="1" t="s">
        <v>6815</v>
      </c>
    </row>
    <row r="826" spans="1:6">
      <c r="A826" s="1" t="s">
        <v>7641</v>
      </c>
      <c r="B826" s="1" t="s">
        <v>2638</v>
      </c>
      <c r="C826" s="1">
        <v>45310</v>
      </c>
      <c r="D826" s="1" t="s">
        <v>1805</v>
      </c>
      <c r="E826" s="1">
        <v>8999</v>
      </c>
      <c r="F826" s="1" t="s">
        <v>6821</v>
      </c>
    </row>
    <row r="827" spans="1:6">
      <c r="A827" s="1" t="s">
        <v>7642</v>
      </c>
      <c r="B827" s="1" t="s">
        <v>2639</v>
      </c>
      <c r="C827" s="1">
        <v>45898</v>
      </c>
      <c r="D827" s="1" t="s">
        <v>1805</v>
      </c>
      <c r="E827" s="1">
        <v>949.05</v>
      </c>
      <c r="F827" s="1" t="s">
        <v>6815</v>
      </c>
    </row>
    <row r="828" spans="1:6">
      <c r="A828" s="1" t="s">
        <v>7643</v>
      </c>
      <c r="B828" s="1" t="s">
        <v>2640</v>
      </c>
      <c r="C828" s="1">
        <v>45336</v>
      </c>
      <c r="D828" s="1" t="s">
        <v>1823</v>
      </c>
      <c r="E828" s="1">
        <v>9498.1</v>
      </c>
      <c r="F828" s="1" t="s">
        <v>6815</v>
      </c>
    </row>
    <row r="829" spans="1:6">
      <c r="A829" s="1" t="s">
        <v>7644</v>
      </c>
      <c r="B829" s="1" t="s">
        <v>2641</v>
      </c>
      <c r="C829" s="1">
        <v>45345</v>
      </c>
      <c r="D829" s="1" t="s">
        <v>1801</v>
      </c>
      <c r="E829" s="1">
        <v>5436.6</v>
      </c>
      <c r="F829" s="1" t="s">
        <v>6815</v>
      </c>
    </row>
    <row r="830" spans="1:6">
      <c r="A830" s="1" t="s">
        <v>7645</v>
      </c>
      <c r="B830" s="1" t="s">
        <v>2642</v>
      </c>
      <c r="C830" s="1">
        <v>45626</v>
      </c>
      <c r="D830" s="1" t="s">
        <v>1823</v>
      </c>
      <c r="E830" s="1">
        <v>284.05</v>
      </c>
      <c r="F830" s="1" t="s">
        <v>6815</v>
      </c>
    </row>
    <row r="831" spans="1:6">
      <c r="A831" s="1" t="s">
        <v>7646</v>
      </c>
      <c r="B831" s="1" t="s">
        <v>2643</v>
      </c>
      <c r="C831" s="1">
        <v>45378</v>
      </c>
      <c r="D831" s="1" t="s">
        <v>1801</v>
      </c>
      <c r="E831" s="1">
        <v>639.20000000000005</v>
      </c>
      <c r="F831" s="1" t="s">
        <v>6815</v>
      </c>
    </row>
    <row r="832" spans="1:6">
      <c r="A832" s="1" t="s">
        <v>7647</v>
      </c>
      <c r="B832" s="1" t="s">
        <v>2644</v>
      </c>
      <c r="C832" s="1">
        <v>45421</v>
      </c>
      <c r="D832" s="1" t="s">
        <v>1823</v>
      </c>
      <c r="E832" s="1">
        <v>5756.4</v>
      </c>
      <c r="F832" s="1" t="s">
        <v>6815</v>
      </c>
    </row>
    <row r="833" spans="1:6">
      <c r="A833" s="1" t="s">
        <v>7648</v>
      </c>
      <c r="B833" s="1" t="s">
        <v>2645</v>
      </c>
      <c r="C833" s="1">
        <v>45889</v>
      </c>
      <c r="D833" s="1" t="s">
        <v>1801</v>
      </c>
      <c r="E833" s="1">
        <v>719.1</v>
      </c>
      <c r="F833" s="1" t="s">
        <v>6815</v>
      </c>
    </row>
    <row r="834" spans="1:6">
      <c r="A834" s="1" t="s">
        <v>7649</v>
      </c>
      <c r="B834" s="1" t="s">
        <v>2646</v>
      </c>
      <c r="C834" s="1">
        <v>45746</v>
      </c>
      <c r="D834" s="1" t="s">
        <v>1805</v>
      </c>
      <c r="E834" s="1">
        <v>478.4</v>
      </c>
      <c r="F834" s="1" t="s">
        <v>6815</v>
      </c>
    </row>
    <row r="835" spans="1:6">
      <c r="A835" s="1" t="s">
        <v>7650</v>
      </c>
      <c r="B835" s="1" t="s">
        <v>2647</v>
      </c>
      <c r="C835" s="1">
        <v>45615</v>
      </c>
      <c r="D835" s="1" t="s">
        <v>1801</v>
      </c>
      <c r="E835" s="1">
        <v>1999.2</v>
      </c>
      <c r="F835" s="1" t="s">
        <v>6815</v>
      </c>
    </row>
    <row r="836" spans="1:6">
      <c r="A836" s="1" t="s">
        <v>7651</v>
      </c>
      <c r="B836" s="1" t="s">
        <v>2648</v>
      </c>
      <c r="C836" s="1">
        <v>45725</v>
      </c>
      <c r="D836" s="1" t="s">
        <v>1821</v>
      </c>
      <c r="E836" s="1">
        <v>799</v>
      </c>
      <c r="F836" s="1" t="s">
        <v>6815</v>
      </c>
    </row>
    <row r="837" spans="1:6">
      <c r="A837" s="1" t="s">
        <v>7652</v>
      </c>
      <c r="B837" s="1" t="s">
        <v>2649</v>
      </c>
      <c r="C837" s="1">
        <v>45799</v>
      </c>
      <c r="D837" s="1" t="s">
        <v>1805</v>
      </c>
      <c r="E837" s="1">
        <v>379.05</v>
      </c>
      <c r="F837" s="1" t="s">
        <v>6815</v>
      </c>
    </row>
    <row r="838" spans="1:6">
      <c r="A838" s="1" t="s">
        <v>7653</v>
      </c>
      <c r="B838" s="1" t="s">
        <v>2650</v>
      </c>
      <c r="C838" s="1">
        <v>45463</v>
      </c>
      <c r="D838" s="1" t="s">
        <v>1812</v>
      </c>
      <c r="E838" s="1">
        <v>1699.15</v>
      </c>
      <c r="F838" s="1" t="s">
        <v>6815</v>
      </c>
    </row>
    <row r="839" spans="1:6">
      <c r="A839" s="1" t="s">
        <v>7654</v>
      </c>
      <c r="B839" s="1" t="s">
        <v>2651</v>
      </c>
      <c r="C839" s="1">
        <v>45529</v>
      </c>
      <c r="D839" s="1" t="s">
        <v>1823</v>
      </c>
      <c r="E839" s="1">
        <v>4748.1000000000004</v>
      </c>
      <c r="F839" s="1" t="s">
        <v>6821</v>
      </c>
    </row>
    <row r="840" spans="1:6">
      <c r="A840" s="1" t="s">
        <v>7655</v>
      </c>
      <c r="B840" s="1" t="s">
        <v>2652</v>
      </c>
      <c r="C840" s="1">
        <v>45394</v>
      </c>
      <c r="D840" s="1" t="s">
        <v>1805</v>
      </c>
      <c r="E840" s="1">
        <v>678.3</v>
      </c>
      <c r="F840" s="1" t="s">
        <v>6815</v>
      </c>
    </row>
    <row r="841" spans="1:6">
      <c r="A841" s="1" t="s">
        <v>7656</v>
      </c>
      <c r="B841" s="1" t="s">
        <v>2653</v>
      </c>
      <c r="C841" s="1">
        <v>45599</v>
      </c>
      <c r="D841" s="1" t="s">
        <v>1805</v>
      </c>
      <c r="E841" s="1">
        <v>269.10000000000002</v>
      </c>
      <c r="F841" s="1" t="s">
        <v>6815</v>
      </c>
    </row>
    <row r="842" spans="1:6">
      <c r="A842" s="1" t="s">
        <v>7657</v>
      </c>
      <c r="B842" s="1" t="s">
        <v>2654</v>
      </c>
      <c r="C842" s="1">
        <v>45415</v>
      </c>
      <c r="D842" s="1" t="s">
        <v>1805</v>
      </c>
      <c r="E842" s="1">
        <v>2999</v>
      </c>
      <c r="F842" s="1" t="s">
        <v>6815</v>
      </c>
    </row>
    <row r="843" spans="1:6">
      <c r="A843" s="1" t="s">
        <v>7658</v>
      </c>
      <c r="B843" s="1" t="s">
        <v>2655</v>
      </c>
      <c r="C843" s="1">
        <v>45757</v>
      </c>
      <c r="D843" s="1" t="s">
        <v>1805</v>
      </c>
      <c r="E843" s="1">
        <v>2697.3</v>
      </c>
      <c r="F843" s="1" t="s">
        <v>6815</v>
      </c>
    </row>
    <row r="844" spans="1:6">
      <c r="A844" s="1" t="s">
        <v>7659</v>
      </c>
      <c r="B844" s="1" t="s">
        <v>2656</v>
      </c>
      <c r="C844" s="1">
        <v>45511</v>
      </c>
      <c r="D844" s="1" t="s">
        <v>1823</v>
      </c>
      <c r="E844" s="1">
        <v>998</v>
      </c>
      <c r="F844" s="1" t="s">
        <v>6821</v>
      </c>
    </row>
    <row r="845" spans="1:6">
      <c r="A845" s="1" t="s">
        <v>7660</v>
      </c>
      <c r="B845" s="1" t="s">
        <v>2657</v>
      </c>
      <c r="C845" s="1">
        <v>45856</v>
      </c>
      <c r="D845" s="1" t="s">
        <v>1823</v>
      </c>
      <c r="E845" s="1">
        <v>379.05</v>
      </c>
      <c r="F845" s="1" t="s">
        <v>6815</v>
      </c>
    </row>
    <row r="846" spans="1:6">
      <c r="A846" s="1" t="s">
        <v>7661</v>
      </c>
      <c r="B846" s="1" t="s">
        <v>2658</v>
      </c>
      <c r="C846" s="1">
        <v>45427</v>
      </c>
      <c r="D846" s="1" t="s">
        <v>1823</v>
      </c>
      <c r="E846" s="1">
        <v>1016.6</v>
      </c>
      <c r="F846" s="1" t="s">
        <v>6815</v>
      </c>
    </row>
    <row r="847" spans="1:6">
      <c r="A847" s="1" t="s">
        <v>7662</v>
      </c>
      <c r="B847" s="1" t="s">
        <v>2659</v>
      </c>
      <c r="C847" s="1">
        <v>45527</v>
      </c>
      <c r="D847" s="1" t="s">
        <v>1805</v>
      </c>
      <c r="E847" s="1">
        <v>4749.05</v>
      </c>
      <c r="F847" s="1" t="s">
        <v>6815</v>
      </c>
    </row>
    <row r="848" spans="1:6">
      <c r="A848" s="1" t="s">
        <v>7663</v>
      </c>
      <c r="B848" s="1" t="s">
        <v>2660</v>
      </c>
      <c r="C848" s="1">
        <v>45825</v>
      </c>
      <c r="D848" s="1" t="s">
        <v>1823</v>
      </c>
      <c r="E848" s="1">
        <v>8099.1</v>
      </c>
      <c r="F848" s="1" t="s">
        <v>6815</v>
      </c>
    </row>
    <row r="849" spans="1:6">
      <c r="A849" s="1" t="s">
        <v>7664</v>
      </c>
      <c r="B849" s="1" t="s">
        <v>2661</v>
      </c>
      <c r="C849" s="1">
        <v>45925</v>
      </c>
      <c r="D849" s="1" t="s">
        <v>1801</v>
      </c>
      <c r="E849" s="1">
        <v>269.10000000000002</v>
      </c>
      <c r="F849" s="1" t="s">
        <v>6815</v>
      </c>
    </row>
    <row r="850" spans="1:6">
      <c r="A850" s="1" t="s">
        <v>7665</v>
      </c>
      <c r="B850" s="1" t="s">
        <v>2662</v>
      </c>
      <c r="C850" s="1">
        <v>45462</v>
      </c>
      <c r="D850" s="1" t="s">
        <v>1801</v>
      </c>
      <c r="E850" s="1">
        <v>998</v>
      </c>
      <c r="F850" s="1" t="s">
        <v>6821</v>
      </c>
    </row>
    <row r="851" spans="1:6">
      <c r="A851" s="1" t="s">
        <v>7666</v>
      </c>
      <c r="B851" s="1" t="s">
        <v>2663</v>
      </c>
      <c r="C851" s="1">
        <v>45674</v>
      </c>
      <c r="D851" s="1" t="s">
        <v>1821</v>
      </c>
      <c r="E851" s="1">
        <v>958.4</v>
      </c>
      <c r="F851" s="1" t="s">
        <v>6815</v>
      </c>
    </row>
    <row r="852" spans="1:6">
      <c r="A852" s="1" t="s">
        <v>7667</v>
      </c>
      <c r="B852" s="1" t="s">
        <v>2664</v>
      </c>
      <c r="C852" s="1">
        <v>45835</v>
      </c>
      <c r="D852" s="1" t="s">
        <v>1805</v>
      </c>
      <c r="E852" s="1">
        <v>14997</v>
      </c>
      <c r="F852" s="1" t="s">
        <v>6815</v>
      </c>
    </row>
    <row r="853" spans="1:6">
      <c r="A853" s="1" t="s">
        <v>7668</v>
      </c>
      <c r="B853" s="1" t="s">
        <v>2665</v>
      </c>
      <c r="C853" s="1">
        <v>45441</v>
      </c>
      <c r="D853" s="1" t="s">
        <v>1823</v>
      </c>
      <c r="E853" s="1">
        <v>897</v>
      </c>
      <c r="F853" s="1" t="s">
        <v>6815</v>
      </c>
    </row>
    <row r="854" spans="1:6">
      <c r="A854" s="1" t="s">
        <v>7669</v>
      </c>
      <c r="B854" s="1" t="s">
        <v>2666</v>
      </c>
      <c r="C854" s="1">
        <v>45446</v>
      </c>
      <c r="D854" s="1" t="s">
        <v>1823</v>
      </c>
      <c r="E854" s="1">
        <v>1797</v>
      </c>
      <c r="F854" s="1" t="s">
        <v>6833</v>
      </c>
    </row>
    <row r="855" spans="1:6">
      <c r="A855" s="1" t="s">
        <v>7670</v>
      </c>
      <c r="B855" s="1" t="s">
        <v>2667</v>
      </c>
      <c r="C855" s="1">
        <v>45776</v>
      </c>
      <c r="D855" s="1" t="s">
        <v>1801</v>
      </c>
      <c r="E855" s="1">
        <v>1299</v>
      </c>
      <c r="F855" s="1" t="s">
        <v>6821</v>
      </c>
    </row>
    <row r="856" spans="1:6">
      <c r="A856" s="1" t="s">
        <v>7671</v>
      </c>
      <c r="B856" s="1" t="s">
        <v>2668</v>
      </c>
      <c r="C856" s="1">
        <v>45942</v>
      </c>
      <c r="D856" s="1" t="s">
        <v>1805</v>
      </c>
      <c r="E856" s="1">
        <v>1999</v>
      </c>
      <c r="F856" s="1" t="s">
        <v>6821</v>
      </c>
    </row>
    <row r="857" spans="1:6">
      <c r="A857" s="1" t="s">
        <v>7672</v>
      </c>
      <c r="B857" s="1" t="s">
        <v>2669</v>
      </c>
      <c r="C857" s="1">
        <v>45317</v>
      </c>
      <c r="D857" s="1" t="s">
        <v>1821</v>
      </c>
      <c r="E857" s="1">
        <v>2399.1999999999998</v>
      </c>
      <c r="F857" s="1" t="s">
        <v>6815</v>
      </c>
    </row>
    <row r="858" spans="1:6">
      <c r="A858" s="1" t="s">
        <v>7673</v>
      </c>
      <c r="B858" s="1" t="s">
        <v>2670</v>
      </c>
      <c r="C858" s="1">
        <v>45374</v>
      </c>
      <c r="D858" s="1" t="s">
        <v>1801</v>
      </c>
      <c r="E858" s="1">
        <v>27996</v>
      </c>
      <c r="F858" s="1" t="s">
        <v>6821</v>
      </c>
    </row>
    <row r="859" spans="1:6">
      <c r="A859" s="1" t="s">
        <v>7674</v>
      </c>
      <c r="B859" s="1" t="s">
        <v>2671</v>
      </c>
      <c r="C859" s="1">
        <v>45764</v>
      </c>
      <c r="D859" s="1" t="s">
        <v>1821</v>
      </c>
      <c r="E859" s="1">
        <v>478.4</v>
      </c>
      <c r="F859" s="1" t="s">
        <v>6815</v>
      </c>
    </row>
    <row r="860" spans="1:6">
      <c r="A860" s="1" t="s">
        <v>7675</v>
      </c>
      <c r="B860" s="1" t="s">
        <v>2672</v>
      </c>
      <c r="C860" s="1">
        <v>45814</v>
      </c>
      <c r="D860" s="1" t="s">
        <v>1805</v>
      </c>
      <c r="E860" s="1">
        <v>399</v>
      </c>
      <c r="F860" s="1" t="s">
        <v>6815</v>
      </c>
    </row>
    <row r="861" spans="1:6">
      <c r="A861" s="1" t="s">
        <v>7676</v>
      </c>
      <c r="B861" s="1" t="s">
        <v>2673</v>
      </c>
      <c r="C861" s="1">
        <v>45646</v>
      </c>
      <c r="D861" s="1" t="s">
        <v>1801</v>
      </c>
      <c r="E861" s="1">
        <v>4998</v>
      </c>
      <c r="F861" s="1" t="s">
        <v>6821</v>
      </c>
    </row>
    <row r="862" spans="1:6">
      <c r="A862" s="1" t="s">
        <v>7677</v>
      </c>
      <c r="B862" s="1" t="s">
        <v>2674</v>
      </c>
      <c r="C862" s="1">
        <v>45429</v>
      </c>
      <c r="D862" s="1" t="s">
        <v>1823</v>
      </c>
      <c r="E862" s="1">
        <v>798</v>
      </c>
      <c r="F862" s="1" t="s">
        <v>6833</v>
      </c>
    </row>
    <row r="863" spans="1:6">
      <c r="A863" s="1" t="s">
        <v>7678</v>
      </c>
      <c r="B863" s="1" t="s">
        <v>2675</v>
      </c>
      <c r="C863" s="1">
        <v>45918</v>
      </c>
      <c r="D863" s="1" t="s">
        <v>1805</v>
      </c>
      <c r="E863" s="1">
        <v>1359.15</v>
      </c>
      <c r="F863" s="1" t="s">
        <v>6815</v>
      </c>
    </row>
    <row r="864" spans="1:6">
      <c r="A864" s="1" t="s">
        <v>7679</v>
      </c>
      <c r="B864" s="1" t="s">
        <v>2676</v>
      </c>
      <c r="C864" s="1">
        <v>45952</v>
      </c>
      <c r="D864" s="1" t="s">
        <v>1821</v>
      </c>
      <c r="E864" s="1">
        <v>807.3</v>
      </c>
      <c r="F864" s="1" t="s">
        <v>6815</v>
      </c>
    </row>
    <row r="865" spans="1:6">
      <c r="A865" s="1" t="s">
        <v>7680</v>
      </c>
      <c r="B865" s="1" t="s">
        <v>2677</v>
      </c>
      <c r="C865" s="1">
        <v>45403</v>
      </c>
      <c r="D865" s="1" t="s">
        <v>1801</v>
      </c>
      <c r="E865" s="1">
        <v>399</v>
      </c>
      <c r="F865" s="1" t="s">
        <v>6815</v>
      </c>
    </row>
    <row r="866" spans="1:6">
      <c r="A866" s="1" t="s">
        <v>7681</v>
      </c>
      <c r="B866" s="1" t="s">
        <v>2678</v>
      </c>
      <c r="C866" s="1">
        <v>45692</v>
      </c>
      <c r="D866" s="1" t="s">
        <v>1823</v>
      </c>
      <c r="E866" s="1">
        <v>2499</v>
      </c>
      <c r="F866" s="1" t="s">
        <v>6821</v>
      </c>
    </row>
    <row r="867" spans="1:6">
      <c r="A867" s="1" t="s">
        <v>7682</v>
      </c>
      <c r="B867" s="1" t="s">
        <v>2679</v>
      </c>
      <c r="C867" s="1">
        <v>45394</v>
      </c>
      <c r="D867" s="1" t="s">
        <v>1821</v>
      </c>
      <c r="E867" s="1">
        <v>4797</v>
      </c>
      <c r="F867" s="1" t="s">
        <v>6815</v>
      </c>
    </row>
    <row r="868" spans="1:6">
      <c r="A868" s="1" t="s">
        <v>7683</v>
      </c>
      <c r="B868" s="1" t="s">
        <v>2680</v>
      </c>
      <c r="C868" s="1">
        <v>45608</v>
      </c>
      <c r="D868" s="1" t="s">
        <v>1805</v>
      </c>
      <c r="E868" s="1">
        <v>474.05</v>
      </c>
      <c r="F868" s="1" t="s">
        <v>6815</v>
      </c>
    </row>
    <row r="869" spans="1:6">
      <c r="A869" s="1" t="s">
        <v>7684</v>
      </c>
      <c r="B869" s="1" t="s">
        <v>2681</v>
      </c>
      <c r="C869" s="1">
        <v>45774</v>
      </c>
      <c r="D869" s="1" t="s">
        <v>1801</v>
      </c>
      <c r="E869" s="1">
        <v>4248.3</v>
      </c>
      <c r="F869" s="1" t="s">
        <v>6815</v>
      </c>
    </row>
    <row r="870" spans="1:6">
      <c r="A870" s="1" t="s">
        <v>7685</v>
      </c>
      <c r="B870" s="1" t="s">
        <v>2682</v>
      </c>
      <c r="C870" s="1">
        <v>45392</v>
      </c>
      <c r="D870" s="1" t="s">
        <v>1821</v>
      </c>
      <c r="E870" s="1">
        <v>999</v>
      </c>
      <c r="F870" s="1" t="s">
        <v>6815</v>
      </c>
    </row>
    <row r="871" spans="1:6">
      <c r="A871" s="1" t="s">
        <v>7686</v>
      </c>
      <c r="B871" s="1" t="s">
        <v>2683</v>
      </c>
      <c r="C871" s="1">
        <v>45356</v>
      </c>
      <c r="D871" s="1" t="s">
        <v>1805</v>
      </c>
      <c r="E871" s="1">
        <v>799</v>
      </c>
      <c r="F871" s="1" t="s">
        <v>6815</v>
      </c>
    </row>
    <row r="872" spans="1:6">
      <c r="A872" s="1" t="s">
        <v>7687</v>
      </c>
      <c r="B872" s="1" t="s">
        <v>2684</v>
      </c>
      <c r="C872" s="1">
        <v>45393</v>
      </c>
      <c r="D872" s="1" t="s">
        <v>1823</v>
      </c>
      <c r="E872" s="1">
        <v>5397.3</v>
      </c>
      <c r="F872" s="1" t="s">
        <v>6815</v>
      </c>
    </row>
    <row r="873" spans="1:6">
      <c r="A873" s="1" t="s">
        <v>7688</v>
      </c>
      <c r="B873" s="1" t="s">
        <v>2685</v>
      </c>
      <c r="C873" s="1">
        <v>45917</v>
      </c>
      <c r="D873" s="1" t="s">
        <v>1821</v>
      </c>
      <c r="E873" s="1">
        <v>319.2</v>
      </c>
      <c r="F873" s="1" t="s">
        <v>6815</v>
      </c>
    </row>
    <row r="874" spans="1:6">
      <c r="A874" s="1" t="s">
        <v>7689</v>
      </c>
      <c r="B874" s="1" t="s">
        <v>2686</v>
      </c>
      <c r="C874" s="1">
        <v>45913</v>
      </c>
      <c r="D874" s="1" t="s">
        <v>1805</v>
      </c>
      <c r="E874" s="1">
        <v>5397.3</v>
      </c>
      <c r="F874" s="1" t="s">
        <v>6815</v>
      </c>
    </row>
    <row r="875" spans="1:6">
      <c r="A875" s="1" t="s">
        <v>7690</v>
      </c>
      <c r="B875" s="1" t="s">
        <v>2687</v>
      </c>
      <c r="C875" s="1">
        <v>45504</v>
      </c>
      <c r="D875" s="1" t="s">
        <v>1801</v>
      </c>
      <c r="E875" s="1">
        <v>299</v>
      </c>
      <c r="F875" s="1" t="s">
        <v>6815</v>
      </c>
    </row>
    <row r="876" spans="1:6">
      <c r="A876" s="1" t="s">
        <v>7691</v>
      </c>
      <c r="B876" s="1" t="s">
        <v>2688</v>
      </c>
      <c r="C876" s="1">
        <v>45949</v>
      </c>
      <c r="D876" s="1" t="s">
        <v>1805</v>
      </c>
      <c r="E876" s="1">
        <v>1898.1</v>
      </c>
      <c r="F876" s="1" t="s">
        <v>6815</v>
      </c>
    </row>
    <row r="877" spans="1:6">
      <c r="A877" s="1" t="s">
        <v>7692</v>
      </c>
      <c r="B877" s="1" t="s">
        <v>2689</v>
      </c>
      <c r="C877" s="1">
        <v>45843</v>
      </c>
      <c r="D877" s="1" t="s">
        <v>1823</v>
      </c>
      <c r="E877" s="1">
        <v>2847.15</v>
      </c>
      <c r="F877" s="1" t="s">
        <v>6815</v>
      </c>
    </row>
    <row r="878" spans="1:6">
      <c r="A878" s="1" t="s">
        <v>7693</v>
      </c>
      <c r="B878" s="1" t="s">
        <v>2690</v>
      </c>
      <c r="C878" s="1">
        <v>45624</v>
      </c>
      <c r="D878" s="1" t="s">
        <v>1805</v>
      </c>
      <c r="E878" s="1">
        <v>12747.45</v>
      </c>
      <c r="F878" s="1" t="s">
        <v>6815</v>
      </c>
    </row>
    <row r="879" spans="1:6">
      <c r="A879" s="1" t="s">
        <v>7694</v>
      </c>
      <c r="B879" s="1" t="s">
        <v>2691</v>
      </c>
      <c r="C879" s="1">
        <v>45738</v>
      </c>
      <c r="D879" s="1" t="s">
        <v>1823</v>
      </c>
      <c r="E879" s="1">
        <v>897</v>
      </c>
      <c r="F879" s="1" t="s">
        <v>6821</v>
      </c>
    </row>
    <row r="880" spans="1:6">
      <c r="A880" s="1" t="s">
        <v>7695</v>
      </c>
      <c r="B880" s="1" t="s">
        <v>2692</v>
      </c>
      <c r="C880" s="1">
        <v>45936</v>
      </c>
      <c r="D880" s="1" t="s">
        <v>1805</v>
      </c>
      <c r="E880" s="1">
        <v>999</v>
      </c>
      <c r="F880" s="1" t="s">
        <v>6833</v>
      </c>
    </row>
    <row r="881" spans="1:6">
      <c r="A881" s="1" t="s">
        <v>7696</v>
      </c>
      <c r="B881" s="1" t="s">
        <v>2693</v>
      </c>
      <c r="C881" s="1">
        <v>45771</v>
      </c>
      <c r="D881" s="1" t="s">
        <v>1823</v>
      </c>
      <c r="E881" s="1">
        <v>7198.2</v>
      </c>
      <c r="F881" s="1" t="s">
        <v>6815</v>
      </c>
    </row>
    <row r="882" spans="1:6">
      <c r="A882" s="1" t="s">
        <v>7697</v>
      </c>
      <c r="B882" s="1" t="s">
        <v>2694</v>
      </c>
      <c r="C882" s="1">
        <v>45801</v>
      </c>
      <c r="D882" s="1" t="s">
        <v>1812</v>
      </c>
      <c r="E882" s="1">
        <v>598</v>
      </c>
      <c r="F882" s="1" t="s">
        <v>6821</v>
      </c>
    </row>
    <row r="883" spans="1:6">
      <c r="A883" s="1" t="s">
        <v>7698</v>
      </c>
      <c r="B883" s="1" t="s">
        <v>2695</v>
      </c>
      <c r="C883" s="1">
        <v>45599</v>
      </c>
      <c r="D883" s="1" t="s">
        <v>1823</v>
      </c>
      <c r="E883" s="1">
        <v>1196</v>
      </c>
      <c r="F883" s="1" t="s">
        <v>6833</v>
      </c>
    </row>
    <row r="884" spans="1:6">
      <c r="A884" s="1" t="s">
        <v>7699</v>
      </c>
      <c r="B884" s="1" t="s">
        <v>2696</v>
      </c>
      <c r="C884" s="1">
        <v>45862</v>
      </c>
      <c r="D884" s="1" t="s">
        <v>1801</v>
      </c>
      <c r="E884" s="1">
        <v>8549.0499999999993</v>
      </c>
      <c r="F884" s="1" t="s">
        <v>6815</v>
      </c>
    </row>
    <row r="885" spans="1:6">
      <c r="A885" s="1" t="s">
        <v>7700</v>
      </c>
      <c r="B885" s="1" t="s">
        <v>2697</v>
      </c>
      <c r="C885" s="1">
        <v>45719</v>
      </c>
      <c r="D885" s="1" t="s">
        <v>1805</v>
      </c>
      <c r="E885" s="1">
        <v>4749.05</v>
      </c>
      <c r="F885" s="1" t="s">
        <v>6815</v>
      </c>
    </row>
    <row r="886" spans="1:6">
      <c r="A886" s="1" t="s">
        <v>7701</v>
      </c>
      <c r="B886" s="1" t="s">
        <v>2698</v>
      </c>
      <c r="C886" s="1">
        <v>45801</v>
      </c>
      <c r="D886" s="1" t="s">
        <v>1801</v>
      </c>
      <c r="E886" s="1">
        <v>1299</v>
      </c>
      <c r="F886" s="1" t="s">
        <v>6833</v>
      </c>
    </row>
    <row r="887" spans="1:6">
      <c r="A887" s="1" t="s">
        <v>7702</v>
      </c>
      <c r="B887" s="1" t="s">
        <v>2699</v>
      </c>
      <c r="C887" s="1">
        <v>45298</v>
      </c>
      <c r="D887" s="1" t="s">
        <v>1805</v>
      </c>
      <c r="E887" s="1">
        <v>16797.599999999999</v>
      </c>
      <c r="F887" s="1" t="s">
        <v>6815</v>
      </c>
    </row>
    <row r="888" spans="1:6">
      <c r="A888" s="1" t="s">
        <v>7703</v>
      </c>
      <c r="B888" s="1" t="s">
        <v>2700</v>
      </c>
      <c r="C888" s="1">
        <v>45555</v>
      </c>
      <c r="D888" s="1" t="s">
        <v>1801</v>
      </c>
      <c r="E888" s="1">
        <v>538.20000000000005</v>
      </c>
      <c r="F888" s="1" t="s">
        <v>6815</v>
      </c>
    </row>
    <row r="889" spans="1:6">
      <c r="A889" s="1" t="s">
        <v>7704</v>
      </c>
      <c r="B889" s="1" t="s">
        <v>2701</v>
      </c>
      <c r="C889" s="1">
        <v>45372</v>
      </c>
      <c r="D889" s="1" t="s">
        <v>1821</v>
      </c>
      <c r="E889" s="1">
        <v>1874.25</v>
      </c>
      <c r="F889" s="1" t="s">
        <v>6815</v>
      </c>
    </row>
    <row r="890" spans="1:6">
      <c r="A890" s="1" t="s">
        <v>7705</v>
      </c>
      <c r="B890" s="1" t="s">
        <v>2702</v>
      </c>
      <c r="C890" s="1">
        <v>45853</v>
      </c>
      <c r="D890" s="1" t="s">
        <v>1821</v>
      </c>
      <c r="E890" s="1">
        <v>19996</v>
      </c>
      <c r="F890" s="1" t="s">
        <v>6815</v>
      </c>
    </row>
    <row r="891" spans="1:6">
      <c r="A891" s="1" t="s">
        <v>7706</v>
      </c>
      <c r="B891" s="1" t="s">
        <v>2703</v>
      </c>
      <c r="C891" s="1">
        <v>45337</v>
      </c>
      <c r="D891" s="1" t="s">
        <v>1801</v>
      </c>
      <c r="E891" s="1">
        <v>2037.45</v>
      </c>
      <c r="F891" s="1" t="s">
        <v>6815</v>
      </c>
    </row>
    <row r="892" spans="1:6">
      <c r="A892" s="1" t="s">
        <v>7707</v>
      </c>
      <c r="B892" s="1" t="s">
        <v>2704</v>
      </c>
      <c r="C892" s="1">
        <v>45356</v>
      </c>
      <c r="D892" s="1" t="s">
        <v>1805</v>
      </c>
      <c r="E892" s="1">
        <v>379.05</v>
      </c>
      <c r="F892" s="1" t="s">
        <v>6815</v>
      </c>
    </row>
    <row r="893" spans="1:6">
      <c r="A893" s="1" t="s">
        <v>7708</v>
      </c>
      <c r="B893" s="1" t="s">
        <v>2705</v>
      </c>
      <c r="C893" s="1">
        <v>45780</v>
      </c>
      <c r="D893" s="1" t="s">
        <v>1801</v>
      </c>
      <c r="E893" s="1">
        <v>1898.1</v>
      </c>
      <c r="F893" s="1" t="s">
        <v>6815</v>
      </c>
    </row>
    <row r="894" spans="1:6">
      <c r="A894" s="1" t="s">
        <v>7709</v>
      </c>
      <c r="B894" s="1" t="s">
        <v>2706</v>
      </c>
      <c r="C894" s="1">
        <v>45934</v>
      </c>
      <c r="D894" s="1" t="s">
        <v>1821</v>
      </c>
      <c r="E894" s="1">
        <v>4249.1499999999996</v>
      </c>
      <c r="F894" s="1" t="s">
        <v>6815</v>
      </c>
    </row>
    <row r="895" spans="1:6">
      <c r="A895" s="1" t="s">
        <v>7710</v>
      </c>
      <c r="B895" s="1" t="s">
        <v>2707</v>
      </c>
      <c r="C895" s="1">
        <v>45775</v>
      </c>
      <c r="D895" s="1" t="s">
        <v>1801</v>
      </c>
      <c r="E895" s="1">
        <v>2716.6</v>
      </c>
      <c r="F895" s="1" t="s">
        <v>6815</v>
      </c>
    </row>
    <row r="896" spans="1:6">
      <c r="A896" s="1" t="s">
        <v>7711</v>
      </c>
      <c r="B896" s="1" t="s">
        <v>2708</v>
      </c>
      <c r="C896" s="1">
        <v>45888</v>
      </c>
      <c r="D896" s="1" t="s">
        <v>1805</v>
      </c>
      <c r="E896" s="1">
        <v>3196</v>
      </c>
      <c r="F896" s="1" t="s">
        <v>6821</v>
      </c>
    </row>
    <row r="897" spans="1:6">
      <c r="A897" s="1" t="s">
        <v>7712</v>
      </c>
      <c r="B897" s="1" t="s">
        <v>2709</v>
      </c>
      <c r="C897" s="1">
        <v>45416</v>
      </c>
      <c r="D897" s="1" t="s">
        <v>1805</v>
      </c>
      <c r="E897" s="1">
        <v>679.15</v>
      </c>
      <c r="F897" s="1" t="s">
        <v>6815</v>
      </c>
    </row>
    <row r="898" spans="1:6">
      <c r="A898" s="1" t="s">
        <v>7713</v>
      </c>
      <c r="B898" s="1" t="s">
        <v>2710</v>
      </c>
      <c r="C898" s="1">
        <v>45649</v>
      </c>
      <c r="D898" s="1" t="s">
        <v>1805</v>
      </c>
      <c r="E898" s="1">
        <v>3999</v>
      </c>
      <c r="F898" s="1" t="s">
        <v>6821</v>
      </c>
    </row>
    <row r="899" spans="1:6">
      <c r="A899" s="1" t="s">
        <v>7714</v>
      </c>
      <c r="B899" s="1" t="s">
        <v>2711</v>
      </c>
      <c r="C899" s="1">
        <v>45739</v>
      </c>
      <c r="D899" s="1" t="s">
        <v>1823</v>
      </c>
      <c r="E899" s="1">
        <v>849.15</v>
      </c>
      <c r="F899" s="1" t="s">
        <v>6815</v>
      </c>
    </row>
    <row r="900" spans="1:6">
      <c r="A900" s="1" t="s">
        <v>7715</v>
      </c>
      <c r="B900" s="1" t="s">
        <v>2712</v>
      </c>
      <c r="C900" s="1">
        <v>45732</v>
      </c>
      <c r="D900" s="1" t="s">
        <v>1823</v>
      </c>
      <c r="E900" s="1">
        <v>379.05</v>
      </c>
      <c r="F900" s="1" t="s">
        <v>6815</v>
      </c>
    </row>
    <row r="901" spans="1:6">
      <c r="A901" s="1" t="s">
        <v>7716</v>
      </c>
      <c r="B901" s="1" t="s">
        <v>2713</v>
      </c>
      <c r="C901" s="1">
        <v>45779</v>
      </c>
      <c r="D901" s="1" t="s">
        <v>1823</v>
      </c>
      <c r="E901" s="1">
        <v>319.2</v>
      </c>
      <c r="F901" s="1" t="s">
        <v>6815</v>
      </c>
    </row>
    <row r="902" spans="1:6">
      <c r="A902" s="1" t="s">
        <v>7717</v>
      </c>
      <c r="B902" s="1" t="s">
        <v>2714</v>
      </c>
      <c r="C902" s="1">
        <v>45547</v>
      </c>
      <c r="D902" s="1" t="s">
        <v>1823</v>
      </c>
      <c r="E902" s="1">
        <v>449.1</v>
      </c>
      <c r="F902" s="1" t="s">
        <v>6815</v>
      </c>
    </row>
    <row r="903" spans="1:6">
      <c r="A903" s="1" t="s">
        <v>7718</v>
      </c>
      <c r="B903" s="1" t="s">
        <v>2715</v>
      </c>
      <c r="C903" s="1">
        <v>45482</v>
      </c>
      <c r="D903" s="1" t="s">
        <v>1805</v>
      </c>
      <c r="E903" s="1">
        <v>339.15</v>
      </c>
      <c r="F903" s="1" t="s">
        <v>6815</v>
      </c>
    </row>
    <row r="904" spans="1:6">
      <c r="A904" s="1" t="s">
        <v>7719</v>
      </c>
      <c r="B904" s="1" t="s">
        <v>2716</v>
      </c>
      <c r="C904" s="1">
        <v>45414</v>
      </c>
      <c r="D904" s="1" t="s">
        <v>1821</v>
      </c>
      <c r="E904" s="1">
        <v>9496.2000000000007</v>
      </c>
      <c r="F904" s="1" t="s">
        <v>6815</v>
      </c>
    </row>
    <row r="905" spans="1:6">
      <c r="A905" s="1" t="s">
        <v>7720</v>
      </c>
      <c r="B905" s="1" t="s">
        <v>2717</v>
      </c>
      <c r="C905" s="1">
        <v>45821</v>
      </c>
      <c r="D905" s="1" t="s">
        <v>1823</v>
      </c>
      <c r="E905" s="1">
        <v>10197.450000000001</v>
      </c>
      <c r="F905" s="1" t="s">
        <v>6815</v>
      </c>
    </row>
    <row r="906" spans="1:6">
      <c r="A906" s="1" t="s">
        <v>7721</v>
      </c>
      <c r="B906" s="1" t="s">
        <v>2718</v>
      </c>
      <c r="C906" s="1">
        <v>45583</v>
      </c>
      <c r="D906" s="1" t="s">
        <v>1805</v>
      </c>
      <c r="E906" s="1">
        <v>7198.2</v>
      </c>
      <c r="F906" s="1" t="s">
        <v>6815</v>
      </c>
    </row>
    <row r="907" spans="1:6">
      <c r="A907" s="1" t="s">
        <v>7722</v>
      </c>
      <c r="B907" s="1" t="s">
        <v>2719</v>
      </c>
      <c r="C907" s="1">
        <v>45502</v>
      </c>
      <c r="D907" s="1" t="s">
        <v>1801</v>
      </c>
      <c r="E907" s="1">
        <v>599</v>
      </c>
      <c r="F907" s="1" t="s">
        <v>6815</v>
      </c>
    </row>
    <row r="908" spans="1:6">
      <c r="A908" s="1" t="s">
        <v>7723</v>
      </c>
      <c r="B908" s="1" t="s">
        <v>2720</v>
      </c>
      <c r="C908" s="1">
        <v>45488</v>
      </c>
      <c r="D908" s="1" t="s">
        <v>1805</v>
      </c>
      <c r="E908" s="1">
        <v>899.1</v>
      </c>
      <c r="F908" s="1" t="s">
        <v>6815</v>
      </c>
    </row>
    <row r="909" spans="1:6">
      <c r="A909" s="1" t="s">
        <v>7724</v>
      </c>
      <c r="B909" s="1" t="s">
        <v>2721</v>
      </c>
      <c r="C909" s="1">
        <v>45739</v>
      </c>
      <c r="D909" s="1" t="s">
        <v>1812</v>
      </c>
      <c r="E909" s="1">
        <v>499</v>
      </c>
      <c r="F909" s="1" t="s">
        <v>6821</v>
      </c>
    </row>
    <row r="910" spans="1:6">
      <c r="A910" s="1" t="s">
        <v>7725</v>
      </c>
      <c r="B910" s="1" t="s">
        <v>2722</v>
      </c>
      <c r="C910" s="1">
        <v>45954</v>
      </c>
      <c r="D910" s="1" t="s">
        <v>1805</v>
      </c>
      <c r="E910" s="1">
        <v>1596.8</v>
      </c>
      <c r="F910" s="1" t="s">
        <v>6815</v>
      </c>
    </row>
    <row r="911" spans="1:6">
      <c r="A911" s="1" t="s">
        <v>7726</v>
      </c>
      <c r="B911" s="1" t="s">
        <v>2723</v>
      </c>
      <c r="C911" s="1">
        <v>45514</v>
      </c>
      <c r="D911" s="1" t="s">
        <v>1801</v>
      </c>
      <c r="E911" s="1">
        <v>399</v>
      </c>
      <c r="F911" s="1" t="s">
        <v>6821</v>
      </c>
    </row>
    <row r="912" spans="1:6">
      <c r="A912" s="1" t="s">
        <v>7727</v>
      </c>
      <c r="B912" s="1" t="s">
        <v>2724</v>
      </c>
      <c r="C912" s="1">
        <v>45761</v>
      </c>
      <c r="D912" s="1" t="s">
        <v>1805</v>
      </c>
      <c r="E912" s="1">
        <v>399</v>
      </c>
      <c r="F912" s="1" t="s">
        <v>6833</v>
      </c>
    </row>
    <row r="913" spans="1:6">
      <c r="A913" s="1" t="s">
        <v>7728</v>
      </c>
      <c r="B913" s="1" t="s">
        <v>2725</v>
      </c>
      <c r="C913" s="1">
        <v>45946</v>
      </c>
      <c r="D913" s="1" t="s">
        <v>1823</v>
      </c>
      <c r="E913" s="1">
        <v>2849.05</v>
      </c>
      <c r="F913" s="1" t="s">
        <v>6815</v>
      </c>
    </row>
    <row r="914" spans="1:6">
      <c r="A914" s="1" t="s">
        <v>7729</v>
      </c>
      <c r="B914" s="1" t="s">
        <v>2726</v>
      </c>
      <c r="C914" s="1">
        <v>45293</v>
      </c>
      <c r="D914" s="1" t="s">
        <v>1812</v>
      </c>
      <c r="E914" s="1">
        <v>2549.15</v>
      </c>
      <c r="F914" s="1" t="s">
        <v>6815</v>
      </c>
    </row>
    <row r="915" spans="1:6">
      <c r="A915" s="1" t="s">
        <v>7730</v>
      </c>
      <c r="B915" s="1" t="s">
        <v>2727</v>
      </c>
      <c r="C915" s="1">
        <v>45654</v>
      </c>
      <c r="D915" s="1" t="s">
        <v>1823</v>
      </c>
      <c r="E915" s="1">
        <v>4749.05</v>
      </c>
      <c r="F915" s="1" t="s">
        <v>6815</v>
      </c>
    </row>
    <row r="916" spans="1:6">
      <c r="A916" s="1" t="s">
        <v>7731</v>
      </c>
      <c r="B916" s="1" t="s">
        <v>2728</v>
      </c>
      <c r="C916" s="1">
        <v>45893</v>
      </c>
      <c r="D916" s="1" t="s">
        <v>1801</v>
      </c>
      <c r="E916" s="1">
        <v>1016.6</v>
      </c>
      <c r="F916" s="1" t="s">
        <v>6815</v>
      </c>
    </row>
    <row r="917" spans="1:6">
      <c r="A917" s="1" t="s">
        <v>7732</v>
      </c>
      <c r="B917" s="1" t="s">
        <v>2729</v>
      </c>
      <c r="C917" s="1">
        <v>45366</v>
      </c>
      <c r="D917" s="1" t="s">
        <v>1823</v>
      </c>
      <c r="E917" s="1">
        <v>849.15</v>
      </c>
      <c r="F917" s="1" t="s">
        <v>6815</v>
      </c>
    </row>
    <row r="918" spans="1:6">
      <c r="A918" s="1" t="s">
        <v>7733</v>
      </c>
      <c r="B918" s="1" t="s">
        <v>2730</v>
      </c>
      <c r="C918" s="1">
        <v>45832</v>
      </c>
      <c r="D918" s="1" t="s">
        <v>1801</v>
      </c>
      <c r="E918" s="1">
        <v>25647.15</v>
      </c>
      <c r="F918" s="1" t="s">
        <v>6815</v>
      </c>
    </row>
    <row r="919" spans="1:6">
      <c r="A919" s="1" t="s">
        <v>7734</v>
      </c>
      <c r="B919" s="1" t="s">
        <v>2731</v>
      </c>
      <c r="C919" s="1">
        <v>45958</v>
      </c>
      <c r="D919" s="1" t="s">
        <v>1805</v>
      </c>
      <c r="E919" s="1">
        <v>1198.5</v>
      </c>
      <c r="F919" s="1" t="s">
        <v>6815</v>
      </c>
    </row>
    <row r="920" spans="1:6">
      <c r="A920" s="1" t="s">
        <v>7735</v>
      </c>
      <c r="B920" s="1" t="s">
        <v>2732</v>
      </c>
      <c r="C920" s="1">
        <v>45666</v>
      </c>
      <c r="D920" s="1" t="s">
        <v>1801</v>
      </c>
      <c r="E920" s="1">
        <v>3999</v>
      </c>
      <c r="F920" s="1" t="s">
        <v>6815</v>
      </c>
    </row>
    <row r="921" spans="1:6">
      <c r="A921" s="1" t="s">
        <v>7736</v>
      </c>
      <c r="B921" s="1" t="s">
        <v>2733</v>
      </c>
      <c r="C921" s="1">
        <v>45535</v>
      </c>
      <c r="D921" s="1" t="s">
        <v>1801</v>
      </c>
      <c r="E921" s="1">
        <v>23796.6</v>
      </c>
      <c r="F921" s="1" t="s">
        <v>6815</v>
      </c>
    </row>
    <row r="922" spans="1:6">
      <c r="A922" s="1" t="s">
        <v>7737</v>
      </c>
      <c r="B922" s="1" t="s">
        <v>2734</v>
      </c>
      <c r="C922" s="1">
        <v>45856</v>
      </c>
      <c r="D922" s="1" t="s">
        <v>1821</v>
      </c>
      <c r="E922" s="1">
        <v>807.3</v>
      </c>
      <c r="F922" s="1" t="s">
        <v>6815</v>
      </c>
    </row>
    <row r="923" spans="1:6">
      <c r="A923" s="1" t="s">
        <v>7738</v>
      </c>
      <c r="B923" s="1" t="s">
        <v>2735</v>
      </c>
      <c r="C923" s="1">
        <v>45451</v>
      </c>
      <c r="D923" s="1" t="s">
        <v>1823</v>
      </c>
      <c r="E923" s="1">
        <v>269.10000000000002</v>
      </c>
      <c r="F923" s="1" t="s">
        <v>6821</v>
      </c>
    </row>
    <row r="924" spans="1:6">
      <c r="A924" s="1" t="s">
        <v>7739</v>
      </c>
      <c r="B924" s="1" t="s">
        <v>2736</v>
      </c>
      <c r="C924" s="1">
        <v>45455</v>
      </c>
      <c r="D924" s="1" t="s">
        <v>1812</v>
      </c>
      <c r="E924" s="1">
        <v>424.15</v>
      </c>
      <c r="F924" s="1" t="s">
        <v>6815</v>
      </c>
    </row>
    <row r="925" spans="1:6">
      <c r="A925" s="1" t="s">
        <v>7740</v>
      </c>
      <c r="B925" s="1" t="s">
        <v>2737</v>
      </c>
      <c r="C925" s="1">
        <v>45292</v>
      </c>
      <c r="D925" s="1" t="s">
        <v>1801</v>
      </c>
      <c r="E925" s="1">
        <v>4999</v>
      </c>
      <c r="F925" s="1" t="s">
        <v>6821</v>
      </c>
    </row>
    <row r="926" spans="1:6">
      <c r="A926" s="1" t="s">
        <v>7741</v>
      </c>
      <c r="B926" s="1" t="s">
        <v>2738</v>
      </c>
      <c r="C926" s="1">
        <v>45887</v>
      </c>
      <c r="D926" s="1" t="s">
        <v>1801</v>
      </c>
      <c r="E926" s="1">
        <v>9998</v>
      </c>
      <c r="F926" s="1" t="s">
        <v>6815</v>
      </c>
    </row>
    <row r="927" spans="1:6">
      <c r="A927" s="1" t="s">
        <v>7742</v>
      </c>
      <c r="B927" s="1" t="s">
        <v>2739</v>
      </c>
      <c r="C927" s="1">
        <v>45578</v>
      </c>
      <c r="D927" s="1" t="s">
        <v>1801</v>
      </c>
      <c r="E927" s="1">
        <v>719.1</v>
      </c>
      <c r="F927" s="1" t="s">
        <v>6815</v>
      </c>
    </row>
    <row r="928" spans="1:6">
      <c r="A928" s="1" t="s">
        <v>7743</v>
      </c>
      <c r="B928" s="1" t="s">
        <v>2740</v>
      </c>
      <c r="C928" s="1">
        <v>45716</v>
      </c>
      <c r="D928" s="1" t="s">
        <v>1812</v>
      </c>
      <c r="E928" s="1">
        <v>899.1</v>
      </c>
      <c r="F928" s="1" t="s">
        <v>6815</v>
      </c>
    </row>
    <row r="929" spans="1:6">
      <c r="A929" s="1" t="s">
        <v>7744</v>
      </c>
      <c r="B929" s="1" t="s">
        <v>2741</v>
      </c>
      <c r="C929" s="1">
        <v>45715</v>
      </c>
      <c r="D929" s="1" t="s">
        <v>1801</v>
      </c>
      <c r="E929" s="1">
        <v>509.15</v>
      </c>
      <c r="F929" s="1" t="s">
        <v>6815</v>
      </c>
    </row>
    <row r="930" spans="1:6">
      <c r="A930" s="1" t="s">
        <v>7745</v>
      </c>
      <c r="B930" s="1" t="s">
        <v>2742</v>
      </c>
      <c r="C930" s="1">
        <v>45819</v>
      </c>
      <c r="D930" s="1" t="s">
        <v>1805</v>
      </c>
      <c r="E930" s="1">
        <v>3999</v>
      </c>
      <c r="F930" s="1" t="s">
        <v>6821</v>
      </c>
    </row>
    <row r="931" spans="1:6">
      <c r="A931" s="1" t="s">
        <v>7746</v>
      </c>
      <c r="B931" s="1" t="s">
        <v>2743</v>
      </c>
      <c r="C931" s="1">
        <v>45766</v>
      </c>
      <c r="D931" s="1" t="s">
        <v>1821</v>
      </c>
      <c r="E931" s="1">
        <v>2697.3</v>
      </c>
      <c r="F931" s="1" t="s">
        <v>6815</v>
      </c>
    </row>
    <row r="932" spans="1:6">
      <c r="A932" s="1" t="s">
        <v>7747</v>
      </c>
      <c r="B932" s="1" t="s">
        <v>2744</v>
      </c>
      <c r="C932" s="1">
        <v>45864</v>
      </c>
      <c r="D932" s="1" t="s">
        <v>1823</v>
      </c>
      <c r="E932" s="1">
        <v>4499.1000000000004</v>
      </c>
      <c r="F932" s="1" t="s">
        <v>6815</v>
      </c>
    </row>
    <row r="933" spans="1:6">
      <c r="A933" s="1" t="s">
        <v>7748</v>
      </c>
      <c r="B933" s="1" t="s">
        <v>2745</v>
      </c>
      <c r="C933" s="1">
        <v>45415</v>
      </c>
      <c r="D933" s="1" t="s">
        <v>1805</v>
      </c>
      <c r="E933" s="1">
        <v>718.2</v>
      </c>
      <c r="F933" s="1" t="s">
        <v>6815</v>
      </c>
    </row>
    <row r="934" spans="1:6">
      <c r="A934" s="1" t="s">
        <v>7749</v>
      </c>
      <c r="B934" s="1" t="s">
        <v>2746</v>
      </c>
      <c r="C934" s="1">
        <v>45327</v>
      </c>
      <c r="D934" s="1" t="s">
        <v>1805</v>
      </c>
      <c r="E934" s="1">
        <v>11396.2</v>
      </c>
      <c r="F934" s="1" t="s">
        <v>6815</v>
      </c>
    </row>
    <row r="935" spans="1:6">
      <c r="A935" s="1" t="s">
        <v>7750</v>
      </c>
      <c r="B935" s="1" t="s">
        <v>2747</v>
      </c>
      <c r="C935" s="1">
        <v>45538</v>
      </c>
      <c r="D935" s="1" t="s">
        <v>1805</v>
      </c>
      <c r="E935" s="1">
        <v>474.05</v>
      </c>
      <c r="F935" s="1" t="s">
        <v>6815</v>
      </c>
    </row>
    <row r="936" spans="1:6">
      <c r="A936" s="1" t="s">
        <v>7751</v>
      </c>
      <c r="B936" s="1" t="s">
        <v>2748</v>
      </c>
      <c r="C936" s="1">
        <v>45894</v>
      </c>
      <c r="D936" s="1" t="s">
        <v>1805</v>
      </c>
      <c r="E936" s="1">
        <v>8547.15</v>
      </c>
      <c r="F936" s="1" t="s">
        <v>6815</v>
      </c>
    </row>
    <row r="937" spans="1:6">
      <c r="A937" s="1" t="s">
        <v>7752</v>
      </c>
      <c r="B937" s="1" t="s">
        <v>2749</v>
      </c>
      <c r="C937" s="1">
        <v>45345</v>
      </c>
      <c r="D937" s="1" t="s">
        <v>1823</v>
      </c>
      <c r="E937" s="1">
        <v>2699.1</v>
      </c>
      <c r="F937" s="1" t="s">
        <v>6815</v>
      </c>
    </row>
    <row r="938" spans="1:6">
      <c r="A938" s="1" t="s">
        <v>7753</v>
      </c>
      <c r="B938" s="1" t="s">
        <v>2750</v>
      </c>
      <c r="C938" s="1">
        <v>45731</v>
      </c>
      <c r="D938" s="1" t="s">
        <v>1805</v>
      </c>
      <c r="E938" s="1">
        <v>2499</v>
      </c>
      <c r="F938" s="1" t="s">
        <v>6821</v>
      </c>
    </row>
    <row r="939" spans="1:6">
      <c r="A939" s="1" t="s">
        <v>7754</v>
      </c>
      <c r="B939" s="1" t="s">
        <v>2751</v>
      </c>
      <c r="C939" s="1">
        <v>45782</v>
      </c>
      <c r="D939" s="1" t="s">
        <v>1805</v>
      </c>
      <c r="E939" s="1">
        <v>2374.0500000000002</v>
      </c>
      <c r="F939" s="1" t="s">
        <v>6815</v>
      </c>
    </row>
    <row r="940" spans="1:6">
      <c r="A940" s="1" t="s">
        <v>7755</v>
      </c>
      <c r="B940" s="1" t="s">
        <v>2752</v>
      </c>
      <c r="C940" s="1">
        <v>45792</v>
      </c>
      <c r="D940" s="1" t="s">
        <v>1805</v>
      </c>
      <c r="E940" s="1">
        <v>717.6</v>
      </c>
      <c r="F940" s="1" t="s">
        <v>6815</v>
      </c>
    </row>
    <row r="941" spans="1:6">
      <c r="A941" s="1" t="s">
        <v>7756</v>
      </c>
      <c r="B941" s="1" t="s">
        <v>2753</v>
      </c>
      <c r="C941" s="1">
        <v>45562</v>
      </c>
      <c r="D941" s="1" t="s">
        <v>1821</v>
      </c>
      <c r="E941" s="1">
        <v>3996</v>
      </c>
      <c r="F941" s="1" t="s">
        <v>6815</v>
      </c>
    </row>
    <row r="942" spans="1:6">
      <c r="A942" s="1" t="s">
        <v>7757</v>
      </c>
      <c r="B942" s="1" t="s">
        <v>2754</v>
      </c>
      <c r="C942" s="1">
        <v>45831</v>
      </c>
      <c r="D942" s="1" t="s">
        <v>1821</v>
      </c>
      <c r="E942" s="1">
        <v>11396.2</v>
      </c>
      <c r="F942" s="1" t="s">
        <v>6815</v>
      </c>
    </row>
    <row r="943" spans="1:6">
      <c r="A943" s="1" t="s">
        <v>7758</v>
      </c>
      <c r="B943" s="1" t="s">
        <v>2755</v>
      </c>
      <c r="C943" s="1">
        <v>45492</v>
      </c>
      <c r="D943" s="1" t="s">
        <v>1821</v>
      </c>
      <c r="E943" s="1">
        <v>1169.0999999999999</v>
      </c>
      <c r="F943" s="1" t="s">
        <v>6821</v>
      </c>
    </row>
    <row r="944" spans="1:6">
      <c r="A944" s="1" t="s">
        <v>7759</v>
      </c>
      <c r="B944" s="1" t="s">
        <v>2756</v>
      </c>
      <c r="C944" s="1">
        <v>45383</v>
      </c>
      <c r="D944" s="1" t="s">
        <v>1801</v>
      </c>
      <c r="E944" s="1">
        <v>3999.2</v>
      </c>
      <c r="F944" s="1" t="s">
        <v>6815</v>
      </c>
    </row>
    <row r="945" spans="1:6">
      <c r="A945" s="1" t="s">
        <v>7760</v>
      </c>
      <c r="B945" s="1" t="s">
        <v>2757</v>
      </c>
      <c r="C945" s="1">
        <v>45740</v>
      </c>
      <c r="D945" s="1" t="s">
        <v>1821</v>
      </c>
      <c r="E945" s="1">
        <v>1358.3</v>
      </c>
      <c r="F945" s="1" t="s">
        <v>6815</v>
      </c>
    </row>
    <row r="946" spans="1:6">
      <c r="A946" s="1" t="s">
        <v>7761</v>
      </c>
      <c r="B946" s="1" t="s">
        <v>2758</v>
      </c>
      <c r="C946" s="1">
        <v>45398</v>
      </c>
      <c r="D946" s="1" t="s">
        <v>1801</v>
      </c>
      <c r="E946" s="1">
        <v>474.05</v>
      </c>
      <c r="F946" s="1" t="s">
        <v>6815</v>
      </c>
    </row>
    <row r="947" spans="1:6">
      <c r="A947" s="1" t="s">
        <v>7762</v>
      </c>
      <c r="B947" s="1" t="s">
        <v>2759</v>
      </c>
      <c r="C947" s="1">
        <v>45413</v>
      </c>
      <c r="D947" s="1" t="s">
        <v>1823</v>
      </c>
      <c r="E947" s="1">
        <v>2468.1</v>
      </c>
      <c r="F947" s="1" t="s">
        <v>6815</v>
      </c>
    </row>
    <row r="948" spans="1:6">
      <c r="A948" s="1" t="s">
        <v>7763</v>
      </c>
      <c r="B948" s="1" t="s">
        <v>2760</v>
      </c>
      <c r="C948" s="1">
        <v>45754</v>
      </c>
      <c r="D948" s="1" t="s">
        <v>1823</v>
      </c>
      <c r="E948" s="1">
        <v>8496.6</v>
      </c>
      <c r="F948" s="1" t="s">
        <v>6815</v>
      </c>
    </row>
    <row r="949" spans="1:6">
      <c r="A949" s="1" t="s">
        <v>7764</v>
      </c>
      <c r="B949" s="1" t="s">
        <v>2761</v>
      </c>
      <c r="C949" s="1">
        <v>45621</v>
      </c>
      <c r="D949" s="1" t="s">
        <v>1823</v>
      </c>
      <c r="E949" s="1">
        <v>2249.1</v>
      </c>
      <c r="F949" s="1" t="s">
        <v>6815</v>
      </c>
    </row>
    <row r="950" spans="1:6">
      <c r="A950" s="1" t="s">
        <v>7765</v>
      </c>
      <c r="B950" s="1" t="s">
        <v>2762</v>
      </c>
      <c r="C950" s="1">
        <v>45385</v>
      </c>
      <c r="D950" s="1" t="s">
        <v>1801</v>
      </c>
      <c r="E950" s="1">
        <v>3398.3</v>
      </c>
      <c r="F950" s="1" t="s">
        <v>6815</v>
      </c>
    </row>
    <row r="951" spans="1:6">
      <c r="A951" s="1" t="s">
        <v>7766</v>
      </c>
      <c r="B951" s="1" t="s">
        <v>2763</v>
      </c>
      <c r="C951" s="1">
        <v>45332</v>
      </c>
      <c r="D951" s="1" t="s">
        <v>1823</v>
      </c>
      <c r="E951" s="1">
        <v>1799.1</v>
      </c>
      <c r="F951" s="1" t="s">
        <v>6815</v>
      </c>
    </row>
    <row r="952" spans="1:6">
      <c r="A952" s="1" t="s">
        <v>7767</v>
      </c>
      <c r="B952" s="1" t="s">
        <v>2764</v>
      </c>
      <c r="C952" s="1">
        <v>45462</v>
      </c>
      <c r="D952" s="1" t="s">
        <v>1801</v>
      </c>
      <c r="E952" s="1">
        <v>27996</v>
      </c>
      <c r="F952" s="1" t="s">
        <v>6815</v>
      </c>
    </row>
    <row r="953" spans="1:6">
      <c r="A953" s="1" t="s">
        <v>7768</v>
      </c>
      <c r="B953" s="1" t="s">
        <v>2765</v>
      </c>
      <c r="C953" s="1">
        <v>45482</v>
      </c>
      <c r="D953" s="1" t="s">
        <v>1801</v>
      </c>
      <c r="E953" s="1">
        <v>7598.1</v>
      </c>
      <c r="F953" s="1" t="s">
        <v>6815</v>
      </c>
    </row>
    <row r="954" spans="1:6">
      <c r="A954" s="1" t="s">
        <v>7769</v>
      </c>
      <c r="B954" s="1" t="s">
        <v>2766</v>
      </c>
      <c r="C954" s="1">
        <v>45887</v>
      </c>
      <c r="D954" s="1" t="s">
        <v>1823</v>
      </c>
      <c r="E954" s="1">
        <v>3399.15</v>
      </c>
      <c r="F954" s="1" t="s">
        <v>6815</v>
      </c>
    </row>
    <row r="955" spans="1:6">
      <c r="A955" s="1" t="s">
        <v>7770</v>
      </c>
      <c r="B955" s="1" t="s">
        <v>2767</v>
      </c>
      <c r="C955" s="1">
        <v>45468</v>
      </c>
      <c r="D955" s="1" t="s">
        <v>1805</v>
      </c>
      <c r="E955" s="1">
        <v>999</v>
      </c>
      <c r="F955" s="1" t="s">
        <v>6821</v>
      </c>
    </row>
    <row r="956" spans="1:6">
      <c r="A956" s="1" t="s">
        <v>7771</v>
      </c>
      <c r="B956" s="1" t="s">
        <v>2768</v>
      </c>
      <c r="C956" s="1">
        <v>45909</v>
      </c>
      <c r="D956" s="1" t="s">
        <v>1801</v>
      </c>
      <c r="E956" s="1">
        <v>3897</v>
      </c>
      <c r="F956" s="1" t="s">
        <v>6815</v>
      </c>
    </row>
    <row r="957" spans="1:6">
      <c r="A957" s="1" t="s">
        <v>7772</v>
      </c>
      <c r="B957" s="1" t="s">
        <v>2769</v>
      </c>
      <c r="C957" s="1">
        <v>45944</v>
      </c>
      <c r="D957" s="1" t="s">
        <v>1805</v>
      </c>
      <c r="E957" s="1">
        <v>254.15</v>
      </c>
      <c r="F957" s="1" t="s">
        <v>6815</v>
      </c>
    </row>
    <row r="958" spans="1:6">
      <c r="A958" s="1" t="s">
        <v>7773</v>
      </c>
      <c r="B958" s="1" t="s">
        <v>2770</v>
      </c>
      <c r="C958" s="1">
        <v>45328</v>
      </c>
      <c r="D958" s="1" t="s">
        <v>1805</v>
      </c>
      <c r="E958" s="1">
        <v>758.1</v>
      </c>
      <c r="F958" s="1" t="s">
        <v>6815</v>
      </c>
    </row>
    <row r="959" spans="1:6">
      <c r="A959" s="1" t="s">
        <v>7774</v>
      </c>
      <c r="B959" s="1" t="s">
        <v>2771</v>
      </c>
      <c r="C959" s="1">
        <v>45947</v>
      </c>
      <c r="D959" s="1" t="s">
        <v>1801</v>
      </c>
      <c r="E959" s="1">
        <v>3196</v>
      </c>
      <c r="F959" s="1" t="s">
        <v>6815</v>
      </c>
    </row>
    <row r="960" spans="1:6">
      <c r="A960" s="1" t="s">
        <v>7775</v>
      </c>
      <c r="B960" s="1" t="s">
        <v>2772</v>
      </c>
      <c r="C960" s="1">
        <v>45952</v>
      </c>
      <c r="D960" s="1" t="s">
        <v>1805</v>
      </c>
      <c r="E960" s="1">
        <v>7649.15</v>
      </c>
      <c r="F960" s="1" t="s">
        <v>6815</v>
      </c>
    </row>
    <row r="961" spans="1:6">
      <c r="A961" s="1" t="s">
        <v>7776</v>
      </c>
      <c r="B961" s="1" t="s">
        <v>2773</v>
      </c>
      <c r="C961" s="1">
        <v>45920</v>
      </c>
      <c r="D961" s="1" t="s">
        <v>1801</v>
      </c>
      <c r="E961" s="1">
        <v>1497</v>
      </c>
      <c r="F961" s="1" t="s">
        <v>6815</v>
      </c>
    </row>
    <row r="962" spans="1:6">
      <c r="A962" s="1" t="s">
        <v>7777</v>
      </c>
      <c r="B962" s="1" t="s">
        <v>2774</v>
      </c>
      <c r="C962" s="1">
        <v>45815</v>
      </c>
      <c r="D962" s="1" t="s">
        <v>1805</v>
      </c>
      <c r="E962" s="1">
        <v>7996.8</v>
      </c>
      <c r="F962" s="1" t="s">
        <v>6815</v>
      </c>
    </row>
    <row r="963" spans="1:6">
      <c r="A963" s="1" t="s">
        <v>7778</v>
      </c>
      <c r="B963" s="1" t="s">
        <v>2775</v>
      </c>
      <c r="C963" s="1">
        <v>45747</v>
      </c>
      <c r="D963" s="1" t="s">
        <v>1801</v>
      </c>
      <c r="E963" s="1">
        <v>6798.3</v>
      </c>
      <c r="F963" s="1" t="s">
        <v>6821</v>
      </c>
    </row>
    <row r="964" spans="1:6">
      <c r="A964" s="1" t="s">
        <v>7779</v>
      </c>
      <c r="B964" s="1" t="s">
        <v>2776</v>
      </c>
      <c r="C964" s="1">
        <v>45388</v>
      </c>
      <c r="D964" s="1" t="s">
        <v>1823</v>
      </c>
      <c r="E964" s="1">
        <v>2396</v>
      </c>
      <c r="F964" s="1" t="s">
        <v>6821</v>
      </c>
    </row>
    <row r="965" spans="1:6">
      <c r="A965" s="1" t="s">
        <v>7780</v>
      </c>
      <c r="B965" s="1" t="s">
        <v>2777</v>
      </c>
      <c r="C965" s="1">
        <v>45313</v>
      </c>
      <c r="D965" s="1" t="s">
        <v>1823</v>
      </c>
      <c r="E965" s="1">
        <v>359.1</v>
      </c>
      <c r="F965" s="1" t="s">
        <v>6815</v>
      </c>
    </row>
    <row r="966" spans="1:6">
      <c r="A966" s="1" t="s">
        <v>7781</v>
      </c>
      <c r="B966" s="1" t="s">
        <v>2778</v>
      </c>
      <c r="C966" s="1">
        <v>45873</v>
      </c>
      <c r="D966" s="1" t="s">
        <v>1801</v>
      </c>
      <c r="E966" s="1">
        <v>2999</v>
      </c>
      <c r="F966" s="1" t="s">
        <v>6833</v>
      </c>
    </row>
    <row r="967" spans="1:6">
      <c r="A967" s="1" t="s">
        <v>7782</v>
      </c>
      <c r="B967" s="1" t="s">
        <v>2779</v>
      </c>
      <c r="C967" s="1">
        <v>45858</v>
      </c>
      <c r="D967" s="1" t="s">
        <v>1805</v>
      </c>
      <c r="E967" s="1">
        <v>299</v>
      </c>
      <c r="F967" s="1" t="s">
        <v>6821</v>
      </c>
    </row>
    <row r="968" spans="1:6">
      <c r="A968" s="1" t="s">
        <v>7783</v>
      </c>
      <c r="B968" s="1" t="s">
        <v>2780</v>
      </c>
      <c r="C968" s="1">
        <v>45734</v>
      </c>
      <c r="D968" s="1" t="s">
        <v>1823</v>
      </c>
      <c r="E968" s="1">
        <v>848.3</v>
      </c>
      <c r="F968" s="1" t="s">
        <v>6815</v>
      </c>
    </row>
    <row r="969" spans="1:6">
      <c r="A969" s="1" t="s">
        <v>7784</v>
      </c>
      <c r="B969" s="1" t="s">
        <v>2781</v>
      </c>
      <c r="C969" s="1">
        <v>45476</v>
      </c>
      <c r="D969" s="1" t="s">
        <v>1805</v>
      </c>
      <c r="E969" s="1">
        <v>719.1</v>
      </c>
      <c r="F969" s="1" t="s">
        <v>6815</v>
      </c>
    </row>
    <row r="970" spans="1:6">
      <c r="A970" s="1" t="s">
        <v>7785</v>
      </c>
      <c r="B970" s="1" t="s">
        <v>2782</v>
      </c>
      <c r="C970" s="1">
        <v>45890</v>
      </c>
      <c r="D970" s="1" t="s">
        <v>1821</v>
      </c>
      <c r="E970" s="1">
        <v>598</v>
      </c>
      <c r="F970" s="1" t="s">
        <v>6833</v>
      </c>
    </row>
    <row r="971" spans="1:6">
      <c r="A971" s="1" t="s">
        <v>7786</v>
      </c>
      <c r="B971" s="1" t="s">
        <v>2783</v>
      </c>
      <c r="C971" s="1">
        <v>45886</v>
      </c>
      <c r="D971" s="1" t="s">
        <v>1821</v>
      </c>
      <c r="E971" s="1">
        <v>3038.1</v>
      </c>
      <c r="F971" s="1" t="s">
        <v>6815</v>
      </c>
    </row>
    <row r="972" spans="1:6">
      <c r="A972" s="1" t="s">
        <v>7787</v>
      </c>
      <c r="B972" s="1" t="s">
        <v>2784</v>
      </c>
      <c r="C972" s="1">
        <v>45642</v>
      </c>
      <c r="D972" s="1" t="s">
        <v>1823</v>
      </c>
      <c r="E972" s="1">
        <v>35996</v>
      </c>
      <c r="F972" s="1" t="s">
        <v>6833</v>
      </c>
    </row>
    <row r="973" spans="1:6">
      <c r="A973" s="1" t="s">
        <v>7788</v>
      </c>
      <c r="B973" s="1" t="s">
        <v>2785</v>
      </c>
      <c r="C973" s="1">
        <v>45764</v>
      </c>
      <c r="D973" s="1" t="s">
        <v>1805</v>
      </c>
      <c r="E973" s="1">
        <v>15996</v>
      </c>
      <c r="F973" s="1" t="s">
        <v>6821</v>
      </c>
    </row>
    <row r="974" spans="1:6">
      <c r="A974" s="1" t="s">
        <v>7789</v>
      </c>
      <c r="B974" s="1" t="s">
        <v>2786</v>
      </c>
      <c r="C974" s="1">
        <v>45449</v>
      </c>
      <c r="D974" s="1" t="s">
        <v>1805</v>
      </c>
      <c r="E974" s="1">
        <v>1518.1</v>
      </c>
      <c r="F974" s="1" t="s">
        <v>6815</v>
      </c>
    </row>
    <row r="975" spans="1:6">
      <c r="A975" s="1" t="s">
        <v>7790</v>
      </c>
      <c r="B975" s="1" t="s">
        <v>2787</v>
      </c>
      <c r="C975" s="1">
        <v>45713</v>
      </c>
      <c r="D975" s="1" t="s">
        <v>1801</v>
      </c>
      <c r="E975" s="1">
        <v>8999</v>
      </c>
      <c r="F975" s="1" t="s">
        <v>6815</v>
      </c>
    </row>
    <row r="976" spans="1:6">
      <c r="A976" s="1" t="s">
        <v>7791</v>
      </c>
      <c r="B976" s="1" t="s">
        <v>2788</v>
      </c>
      <c r="C976" s="1">
        <v>45900</v>
      </c>
      <c r="D976" s="1" t="s">
        <v>1823</v>
      </c>
      <c r="E976" s="1">
        <v>509.15</v>
      </c>
      <c r="F976" s="1" t="s">
        <v>6815</v>
      </c>
    </row>
    <row r="977" spans="1:6">
      <c r="A977" s="1" t="s">
        <v>7792</v>
      </c>
      <c r="B977" s="1" t="s">
        <v>2789</v>
      </c>
      <c r="C977" s="1">
        <v>45554</v>
      </c>
      <c r="D977" s="1" t="s">
        <v>1801</v>
      </c>
      <c r="E977" s="1">
        <v>13298.1</v>
      </c>
      <c r="F977" s="1" t="s">
        <v>6815</v>
      </c>
    </row>
    <row r="978" spans="1:6">
      <c r="A978" s="1" t="s">
        <v>7793</v>
      </c>
      <c r="B978" s="1" t="s">
        <v>2790</v>
      </c>
      <c r="C978" s="1">
        <v>45819</v>
      </c>
      <c r="D978" s="1" t="s">
        <v>1821</v>
      </c>
      <c r="E978" s="1">
        <v>1598</v>
      </c>
      <c r="F978" s="1" t="s">
        <v>6815</v>
      </c>
    </row>
    <row r="979" spans="1:6">
      <c r="A979" s="1" t="s">
        <v>7794</v>
      </c>
      <c r="B979" s="1" t="s">
        <v>2791</v>
      </c>
      <c r="C979" s="1">
        <v>45379</v>
      </c>
      <c r="D979" s="1" t="s">
        <v>1821</v>
      </c>
      <c r="E979" s="1">
        <v>1996</v>
      </c>
      <c r="F979" s="1" t="s">
        <v>6815</v>
      </c>
    </row>
    <row r="980" spans="1:6">
      <c r="A980" s="1" t="s">
        <v>7795</v>
      </c>
      <c r="B980" s="1" t="s">
        <v>2792</v>
      </c>
      <c r="C980" s="1">
        <v>45835</v>
      </c>
      <c r="D980" s="1" t="s">
        <v>1805</v>
      </c>
      <c r="E980" s="1">
        <v>1698.3</v>
      </c>
      <c r="F980" s="1" t="s">
        <v>6815</v>
      </c>
    </row>
    <row r="981" spans="1:6">
      <c r="A981" s="1" t="s">
        <v>7796</v>
      </c>
      <c r="B981" s="1" t="s">
        <v>2793</v>
      </c>
      <c r="C981" s="1">
        <v>45738</v>
      </c>
      <c r="D981" s="1" t="s">
        <v>1805</v>
      </c>
      <c r="E981" s="1">
        <v>5398.2</v>
      </c>
      <c r="F981" s="1" t="s">
        <v>6815</v>
      </c>
    </row>
    <row r="982" spans="1:6">
      <c r="A982" s="1" t="s">
        <v>7797</v>
      </c>
      <c r="B982" s="1" t="s">
        <v>2794</v>
      </c>
      <c r="C982" s="1">
        <v>45905</v>
      </c>
      <c r="D982" s="1" t="s">
        <v>1805</v>
      </c>
      <c r="E982" s="1">
        <v>2499</v>
      </c>
      <c r="F982" s="1" t="s">
        <v>6815</v>
      </c>
    </row>
    <row r="983" spans="1:6">
      <c r="A983" s="1" t="s">
        <v>7798</v>
      </c>
      <c r="B983" s="1" t="s">
        <v>2795</v>
      </c>
      <c r="C983" s="1">
        <v>45493</v>
      </c>
      <c r="D983" s="1" t="s">
        <v>1801</v>
      </c>
      <c r="E983" s="1">
        <v>4999</v>
      </c>
      <c r="F983" s="1" t="s">
        <v>6833</v>
      </c>
    </row>
    <row r="984" spans="1:6">
      <c r="A984" s="1" t="s">
        <v>7799</v>
      </c>
      <c r="B984" s="1" t="s">
        <v>2796</v>
      </c>
      <c r="C984" s="1">
        <v>45627</v>
      </c>
      <c r="D984" s="1" t="s">
        <v>1801</v>
      </c>
      <c r="E984" s="1">
        <v>5697.15</v>
      </c>
      <c r="F984" s="1" t="s">
        <v>6815</v>
      </c>
    </row>
    <row r="985" spans="1:6">
      <c r="A985" s="1" t="s">
        <v>7800</v>
      </c>
      <c r="B985" s="1" t="s">
        <v>2797</v>
      </c>
      <c r="C985" s="1">
        <v>45562</v>
      </c>
      <c r="D985" s="1" t="s">
        <v>1805</v>
      </c>
      <c r="E985" s="1">
        <v>11898.3</v>
      </c>
      <c r="F985" s="1" t="s">
        <v>6815</v>
      </c>
    </row>
    <row r="986" spans="1:6">
      <c r="A986" s="1" t="s">
        <v>7801</v>
      </c>
      <c r="B986" s="1" t="s">
        <v>2798</v>
      </c>
      <c r="C986" s="1">
        <v>45454</v>
      </c>
      <c r="D986" s="1" t="s">
        <v>1821</v>
      </c>
      <c r="E986" s="1">
        <v>14997</v>
      </c>
      <c r="F986" s="1" t="s">
        <v>6821</v>
      </c>
    </row>
    <row r="987" spans="1:6">
      <c r="A987" s="1" t="s">
        <v>7802</v>
      </c>
      <c r="B987" s="1" t="s">
        <v>2799</v>
      </c>
      <c r="C987" s="1">
        <v>45425</v>
      </c>
      <c r="D987" s="1" t="s">
        <v>1805</v>
      </c>
      <c r="E987" s="1">
        <v>3198.4</v>
      </c>
      <c r="F987" s="1" t="s">
        <v>6815</v>
      </c>
    </row>
    <row r="988" spans="1:6">
      <c r="A988" s="1" t="s">
        <v>7803</v>
      </c>
      <c r="B988" s="1" t="s">
        <v>2800</v>
      </c>
      <c r="C988" s="1">
        <v>45812</v>
      </c>
      <c r="D988" s="1" t="s">
        <v>1801</v>
      </c>
      <c r="E988" s="1">
        <v>998</v>
      </c>
      <c r="F988" s="1" t="s">
        <v>6821</v>
      </c>
    </row>
    <row r="989" spans="1:6">
      <c r="A989" s="1" t="s">
        <v>7804</v>
      </c>
      <c r="B989" s="1" t="s">
        <v>2801</v>
      </c>
      <c r="C989" s="1">
        <v>45451</v>
      </c>
      <c r="D989" s="1" t="s">
        <v>1805</v>
      </c>
      <c r="E989" s="1">
        <v>1798.2</v>
      </c>
      <c r="F989" s="1" t="s">
        <v>6815</v>
      </c>
    </row>
    <row r="990" spans="1:6">
      <c r="A990" s="1" t="s">
        <v>7805</v>
      </c>
      <c r="B990" s="1" t="s">
        <v>2802</v>
      </c>
      <c r="C990" s="1">
        <v>45928</v>
      </c>
      <c r="D990" s="1" t="s">
        <v>1801</v>
      </c>
      <c r="E990" s="1">
        <v>4748.1000000000004</v>
      </c>
      <c r="F990" s="1" t="s">
        <v>6815</v>
      </c>
    </row>
    <row r="991" spans="1:6">
      <c r="A991" s="1" t="s">
        <v>7806</v>
      </c>
      <c r="B991" s="1" t="s">
        <v>2803</v>
      </c>
      <c r="C991" s="1">
        <v>45870</v>
      </c>
      <c r="D991" s="1" t="s">
        <v>1805</v>
      </c>
      <c r="E991" s="1">
        <v>2399.1999999999998</v>
      </c>
      <c r="F991" s="1" t="s">
        <v>6815</v>
      </c>
    </row>
    <row r="992" spans="1:6">
      <c r="A992" s="1" t="s">
        <v>7807</v>
      </c>
      <c r="B992" s="1" t="s">
        <v>2804</v>
      </c>
      <c r="C992" s="1">
        <v>45393</v>
      </c>
      <c r="D992" s="1" t="s">
        <v>1801</v>
      </c>
      <c r="E992" s="1">
        <v>1017.45</v>
      </c>
      <c r="F992" s="1" t="s">
        <v>6815</v>
      </c>
    </row>
    <row r="993" spans="1:6">
      <c r="A993" s="1" t="s">
        <v>7808</v>
      </c>
      <c r="B993" s="1" t="s">
        <v>2805</v>
      </c>
      <c r="C993" s="1">
        <v>45856</v>
      </c>
      <c r="D993" s="1" t="s">
        <v>1821</v>
      </c>
      <c r="E993" s="1">
        <v>379.05</v>
      </c>
      <c r="F993" s="1" t="s">
        <v>6815</v>
      </c>
    </row>
    <row r="994" spans="1:6">
      <c r="A994" s="1" t="s">
        <v>7809</v>
      </c>
      <c r="B994" s="1" t="s">
        <v>2806</v>
      </c>
      <c r="C994" s="1">
        <v>45743</v>
      </c>
      <c r="D994" s="1" t="s">
        <v>1821</v>
      </c>
      <c r="E994" s="1">
        <v>4798.3999999999996</v>
      </c>
      <c r="F994" s="1" t="s">
        <v>6821</v>
      </c>
    </row>
    <row r="995" spans="1:6">
      <c r="A995" s="1" t="s">
        <v>7810</v>
      </c>
      <c r="B995" s="1" t="s">
        <v>2807</v>
      </c>
      <c r="C995" s="1">
        <v>45543</v>
      </c>
      <c r="D995" s="1" t="s">
        <v>1805</v>
      </c>
      <c r="E995" s="1">
        <v>1999</v>
      </c>
      <c r="F995" s="1" t="s">
        <v>6833</v>
      </c>
    </row>
    <row r="996" spans="1:6">
      <c r="A996" s="1" t="s">
        <v>7811</v>
      </c>
      <c r="B996" s="1" t="s">
        <v>2808</v>
      </c>
      <c r="C996" s="1">
        <v>45717</v>
      </c>
      <c r="D996" s="1" t="s">
        <v>1812</v>
      </c>
      <c r="E996" s="1">
        <v>5698.1</v>
      </c>
      <c r="F996" s="1" t="s">
        <v>6815</v>
      </c>
    </row>
    <row r="997" spans="1:6">
      <c r="A997" s="1" t="s">
        <v>7812</v>
      </c>
      <c r="B997" s="1" t="s">
        <v>2809</v>
      </c>
      <c r="C997" s="1">
        <v>45949</v>
      </c>
      <c r="D997" s="1" t="s">
        <v>1821</v>
      </c>
      <c r="E997" s="1">
        <v>2997</v>
      </c>
      <c r="F997" s="1" t="s">
        <v>6821</v>
      </c>
    </row>
    <row r="998" spans="1:6">
      <c r="A998" s="1" t="s">
        <v>7813</v>
      </c>
      <c r="B998" s="1" t="s">
        <v>2810</v>
      </c>
      <c r="C998" s="1">
        <v>45705</v>
      </c>
      <c r="D998" s="1" t="s">
        <v>1805</v>
      </c>
      <c r="E998" s="1">
        <v>2374.0500000000002</v>
      </c>
      <c r="F998" s="1" t="s">
        <v>6821</v>
      </c>
    </row>
    <row r="999" spans="1:6">
      <c r="A999" s="1" t="s">
        <v>7814</v>
      </c>
      <c r="B999" s="1" t="s">
        <v>2811</v>
      </c>
      <c r="C999" s="1">
        <v>45637</v>
      </c>
      <c r="D999" s="1" t="s">
        <v>1801</v>
      </c>
      <c r="E999" s="1">
        <v>8997</v>
      </c>
      <c r="F999" s="1" t="s">
        <v>6821</v>
      </c>
    </row>
    <row r="1000" spans="1:6">
      <c r="A1000" s="1" t="s">
        <v>7815</v>
      </c>
      <c r="B1000" s="1" t="s">
        <v>2812</v>
      </c>
      <c r="C1000" s="1">
        <v>45885</v>
      </c>
      <c r="D1000" s="1" t="s">
        <v>1821</v>
      </c>
      <c r="E1000" s="1">
        <v>3599.1</v>
      </c>
      <c r="F1000" s="1" t="s">
        <v>6815</v>
      </c>
    </row>
    <row r="1001" spans="1:6">
      <c r="A1001" s="1" t="s">
        <v>7816</v>
      </c>
      <c r="B1001" s="1" t="s">
        <v>2813</v>
      </c>
      <c r="C1001" s="1">
        <v>45756</v>
      </c>
      <c r="D1001" s="1" t="s">
        <v>1805</v>
      </c>
      <c r="E1001" s="1">
        <v>1169.0999999999999</v>
      </c>
      <c r="F1001" s="1" t="s">
        <v>6815</v>
      </c>
    </row>
    <row r="1002" spans="1:6">
      <c r="A1002" s="1" t="s">
        <v>7817</v>
      </c>
      <c r="B1002" s="1" t="s">
        <v>2814</v>
      </c>
      <c r="C1002" s="1">
        <v>45792</v>
      </c>
      <c r="D1002" s="1" t="s">
        <v>1821</v>
      </c>
      <c r="E1002" s="1">
        <v>1104.1500000000001</v>
      </c>
      <c r="F1002" s="1" t="s">
        <v>6815</v>
      </c>
    </row>
    <row r="1003" spans="1:6">
      <c r="A1003" s="1" t="s">
        <v>7818</v>
      </c>
      <c r="B1003" s="1" t="s">
        <v>2815</v>
      </c>
      <c r="C1003" s="1">
        <v>45655</v>
      </c>
      <c r="D1003" s="1" t="s">
        <v>1821</v>
      </c>
      <c r="E1003" s="1">
        <v>1439.1</v>
      </c>
      <c r="F1003" s="1" t="s">
        <v>6821</v>
      </c>
    </row>
    <row r="1004" spans="1:6">
      <c r="A1004" s="1" t="s">
        <v>7819</v>
      </c>
      <c r="B1004" s="1" t="s">
        <v>2816</v>
      </c>
      <c r="C1004" s="1">
        <v>45839</v>
      </c>
      <c r="D1004" s="1" t="s">
        <v>1801</v>
      </c>
      <c r="E1004" s="1">
        <v>1797.75</v>
      </c>
      <c r="F1004" s="1" t="s">
        <v>6815</v>
      </c>
    </row>
    <row r="1005" spans="1:6">
      <c r="A1005" s="1" t="s">
        <v>7820</v>
      </c>
      <c r="B1005" s="1" t="s">
        <v>2817</v>
      </c>
      <c r="C1005" s="1">
        <v>45438</v>
      </c>
      <c r="D1005" s="1" t="s">
        <v>1805</v>
      </c>
      <c r="E1005" s="1">
        <v>4749.05</v>
      </c>
      <c r="F1005" s="1" t="s">
        <v>6815</v>
      </c>
    </row>
    <row r="1006" spans="1:6">
      <c r="A1006" s="1" t="s">
        <v>7821</v>
      </c>
      <c r="B1006" s="1" t="s">
        <v>2818</v>
      </c>
      <c r="C1006" s="1">
        <v>45889</v>
      </c>
      <c r="D1006" s="1" t="s">
        <v>1801</v>
      </c>
      <c r="E1006" s="1">
        <v>379.05</v>
      </c>
      <c r="F1006" s="1" t="s">
        <v>6815</v>
      </c>
    </row>
    <row r="1007" spans="1:6">
      <c r="A1007" s="1" t="s">
        <v>7822</v>
      </c>
      <c r="B1007" s="1" t="s">
        <v>2819</v>
      </c>
      <c r="C1007" s="1">
        <v>45594</v>
      </c>
      <c r="D1007" s="1" t="s">
        <v>1823</v>
      </c>
      <c r="E1007" s="1">
        <v>1497</v>
      </c>
      <c r="F1007" s="1" t="s">
        <v>6815</v>
      </c>
    </row>
    <row r="1008" spans="1:6">
      <c r="A1008" s="1" t="s">
        <v>7823</v>
      </c>
      <c r="B1008" s="1" t="s">
        <v>2820</v>
      </c>
      <c r="C1008" s="1">
        <v>45492</v>
      </c>
      <c r="D1008" s="1" t="s">
        <v>1805</v>
      </c>
      <c r="E1008" s="1">
        <v>1998</v>
      </c>
      <c r="F1008" s="1" t="s">
        <v>6815</v>
      </c>
    </row>
    <row r="1009" spans="1:6">
      <c r="A1009" s="1" t="s">
        <v>7824</v>
      </c>
      <c r="B1009" s="1" t="s">
        <v>2821</v>
      </c>
      <c r="C1009" s="1">
        <v>45677</v>
      </c>
      <c r="D1009" s="1" t="s">
        <v>1801</v>
      </c>
      <c r="E1009" s="1">
        <v>3599.1</v>
      </c>
      <c r="F1009" s="1" t="s">
        <v>6815</v>
      </c>
    </row>
    <row r="1010" spans="1:6">
      <c r="A1010" s="1" t="s">
        <v>7825</v>
      </c>
      <c r="B1010" s="1" t="s">
        <v>2822</v>
      </c>
      <c r="C1010" s="1">
        <v>45766</v>
      </c>
      <c r="D1010" s="1" t="s">
        <v>1805</v>
      </c>
      <c r="E1010" s="1">
        <v>598</v>
      </c>
      <c r="F1010" s="1" t="s">
        <v>6833</v>
      </c>
    </row>
    <row r="1011" spans="1:6">
      <c r="A1011" s="1" t="s">
        <v>7826</v>
      </c>
      <c r="B1011" s="1" t="s">
        <v>2823</v>
      </c>
      <c r="C1011" s="1">
        <v>45921</v>
      </c>
      <c r="D1011" s="1" t="s">
        <v>1805</v>
      </c>
      <c r="E1011" s="1">
        <v>719.1</v>
      </c>
      <c r="F1011" s="1" t="s">
        <v>6815</v>
      </c>
    </row>
    <row r="1012" spans="1:6">
      <c r="A1012" s="1" t="s">
        <v>7827</v>
      </c>
      <c r="B1012" s="1" t="s">
        <v>2824</v>
      </c>
      <c r="C1012" s="1">
        <v>45863</v>
      </c>
      <c r="D1012" s="1" t="s">
        <v>1805</v>
      </c>
      <c r="E1012" s="1">
        <v>2277.15</v>
      </c>
      <c r="F1012" s="1" t="s">
        <v>6815</v>
      </c>
    </row>
    <row r="1013" spans="1:6">
      <c r="A1013" s="1" t="s">
        <v>7828</v>
      </c>
      <c r="B1013" s="1" t="s">
        <v>2825</v>
      </c>
      <c r="C1013" s="1">
        <v>45872</v>
      </c>
      <c r="D1013" s="1" t="s">
        <v>1805</v>
      </c>
      <c r="E1013" s="1">
        <v>5998.5</v>
      </c>
      <c r="F1013" s="1" t="s">
        <v>6815</v>
      </c>
    </row>
    <row r="1014" spans="1:6">
      <c r="A1014" s="1" t="s">
        <v>7829</v>
      </c>
      <c r="B1014" s="1" t="s">
        <v>2826</v>
      </c>
      <c r="C1014" s="1">
        <v>45805</v>
      </c>
      <c r="D1014" s="1" t="s">
        <v>1805</v>
      </c>
      <c r="E1014" s="1">
        <v>379.05</v>
      </c>
      <c r="F1014" s="1" t="s">
        <v>6815</v>
      </c>
    </row>
    <row r="1015" spans="1:6">
      <c r="A1015" s="1" t="s">
        <v>7830</v>
      </c>
      <c r="B1015" s="1" t="s">
        <v>2827</v>
      </c>
      <c r="C1015" s="1">
        <v>45556</v>
      </c>
      <c r="D1015" s="1" t="s">
        <v>1805</v>
      </c>
      <c r="E1015" s="1">
        <v>1197</v>
      </c>
      <c r="F1015" s="1" t="s">
        <v>6815</v>
      </c>
    </row>
    <row r="1016" spans="1:6">
      <c r="A1016" s="1" t="s">
        <v>7831</v>
      </c>
      <c r="B1016" s="1" t="s">
        <v>2828</v>
      </c>
      <c r="C1016" s="1">
        <v>45679</v>
      </c>
      <c r="D1016" s="1" t="s">
        <v>1801</v>
      </c>
      <c r="E1016" s="1">
        <v>1197</v>
      </c>
      <c r="F1016" s="1" t="s">
        <v>6821</v>
      </c>
    </row>
    <row r="1017" spans="1:6">
      <c r="A1017" s="1" t="s">
        <v>7832</v>
      </c>
      <c r="B1017" s="1" t="s">
        <v>2829</v>
      </c>
      <c r="C1017" s="1">
        <v>45363</v>
      </c>
      <c r="D1017" s="1" t="s">
        <v>1801</v>
      </c>
      <c r="E1017" s="1">
        <v>7598.1</v>
      </c>
      <c r="F1017" s="1" t="s">
        <v>6815</v>
      </c>
    </row>
    <row r="1018" spans="1:6">
      <c r="A1018" s="1" t="s">
        <v>7833</v>
      </c>
      <c r="B1018" s="1" t="s">
        <v>2830</v>
      </c>
      <c r="C1018" s="1">
        <v>45310</v>
      </c>
      <c r="D1018" s="1" t="s">
        <v>1805</v>
      </c>
      <c r="E1018" s="1">
        <v>1898.1</v>
      </c>
      <c r="F1018" s="1" t="s">
        <v>6815</v>
      </c>
    </row>
    <row r="1019" spans="1:6">
      <c r="A1019" s="1" t="s">
        <v>7834</v>
      </c>
      <c r="B1019" s="1" t="s">
        <v>2831</v>
      </c>
      <c r="C1019" s="1">
        <v>45338</v>
      </c>
      <c r="D1019" s="1" t="s">
        <v>1805</v>
      </c>
      <c r="E1019" s="1">
        <v>1358.3</v>
      </c>
      <c r="F1019" s="1" t="s">
        <v>6815</v>
      </c>
    </row>
    <row r="1020" spans="1:6">
      <c r="A1020" s="1" t="s">
        <v>7835</v>
      </c>
      <c r="B1020" s="1" t="s">
        <v>2832</v>
      </c>
      <c r="C1020" s="1">
        <v>45850</v>
      </c>
      <c r="D1020" s="1" t="s">
        <v>1805</v>
      </c>
      <c r="E1020" s="1">
        <v>1598</v>
      </c>
      <c r="F1020" s="1" t="s">
        <v>6833</v>
      </c>
    </row>
    <row r="1021" spans="1:6">
      <c r="A1021" s="1" t="s">
        <v>7836</v>
      </c>
      <c r="B1021" s="1" t="s">
        <v>2833</v>
      </c>
      <c r="C1021" s="1">
        <v>45555</v>
      </c>
      <c r="D1021" s="1" t="s">
        <v>1823</v>
      </c>
      <c r="E1021" s="1">
        <v>758.1</v>
      </c>
      <c r="F1021" s="1" t="s">
        <v>6815</v>
      </c>
    </row>
    <row r="1022" spans="1:6">
      <c r="A1022" s="1" t="s">
        <v>7837</v>
      </c>
      <c r="B1022" s="1" t="s">
        <v>2834</v>
      </c>
      <c r="C1022" s="1">
        <v>45793</v>
      </c>
      <c r="D1022" s="1" t="s">
        <v>1805</v>
      </c>
      <c r="E1022" s="1">
        <v>949.05</v>
      </c>
      <c r="F1022" s="1" t="s">
        <v>6815</v>
      </c>
    </row>
    <row r="1023" spans="1:6">
      <c r="A1023" s="1" t="s">
        <v>7838</v>
      </c>
      <c r="B1023" s="1" t="s">
        <v>2835</v>
      </c>
      <c r="C1023" s="1">
        <v>45428</v>
      </c>
      <c r="D1023" s="1" t="s">
        <v>1823</v>
      </c>
      <c r="E1023" s="1">
        <v>1016.6</v>
      </c>
      <c r="F1023" s="1" t="s">
        <v>6815</v>
      </c>
    </row>
    <row r="1024" spans="1:6">
      <c r="A1024" s="1" t="s">
        <v>7839</v>
      </c>
      <c r="B1024" s="1" t="s">
        <v>2836</v>
      </c>
      <c r="C1024" s="1">
        <v>45829</v>
      </c>
      <c r="D1024" s="1" t="s">
        <v>1823</v>
      </c>
      <c r="E1024" s="1">
        <v>679.15</v>
      </c>
      <c r="F1024" s="1" t="s">
        <v>6815</v>
      </c>
    </row>
    <row r="1025" spans="1:6">
      <c r="A1025" s="1" t="s">
        <v>7840</v>
      </c>
      <c r="B1025" s="1" t="s">
        <v>2837</v>
      </c>
      <c r="C1025" s="1">
        <v>45618</v>
      </c>
      <c r="D1025" s="1" t="s">
        <v>1821</v>
      </c>
      <c r="E1025" s="1">
        <v>5698.1</v>
      </c>
      <c r="F1025" s="1" t="s">
        <v>6815</v>
      </c>
    </row>
    <row r="1026" spans="1:6">
      <c r="A1026" s="1" t="s">
        <v>7841</v>
      </c>
      <c r="B1026" s="1" t="s">
        <v>2838</v>
      </c>
      <c r="C1026" s="1">
        <v>45519</v>
      </c>
      <c r="D1026" s="1" t="s">
        <v>1823</v>
      </c>
      <c r="E1026" s="1">
        <v>1598</v>
      </c>
      <c r="F1026" s="1" t="s">
        <v>6833</v>
      </c>
    </row>
    <row r="1027" spans="1:6">
      <c r="A1027" s="1" t="s">
        <v>7842</v>
      </c>
      <c r="B1027" s="1" t="s">
        <v>2839</v>
      </c>
      <c r="C1027" s="1">
        <v>45808</v>
      </c>
      <c r="D1027" s="1" t="s">
        <v>1801</v>
      </c>
      <c r="E1027" s="1">
        <v>17996.400000000001</v>
      </c>
      <c r="F1027" s="1" t="s">
        <v>6815</v>
      </c>
    </row>
    <row r="1028" spans="1:6">
      <c r="A1028" s="1" t="s">
        <v>7843</v>
      </c>
      <c r="B1028" s="1" t="s">
        <v>2840</v>
      </c>
      <c r="C1028" s="1">
        <v>45950</v>
      </c>
      <c r="D1028" s="1" t="s">
        <v>1812</v>
      </c>
      <c r="E1028" s="1">
        <v>759.05</v>
      </c>
      <c r="F1028" s="1" t="s">
        <v>6815</v>
      </c>
    </row>
    <row r="1029" spans="1:6">
      <c r="A1029" s="1" t="s">
        <v>7844</v>
      </c>
      <c r="B1029" s="1" t="s">
        <v>2841</v>
      </c>
      <c r="C1029" s="1">
        <v>45728</v>
      </c>
      <c r="D1029" s="1" t="s">
        <v>1821</v>
      </c>
      <c r="E1029" s="1">
        <v>8996.4</v>
      </c>
      <c r="F1029" s="1" t="s">
        <v>6815</v>
      </c>
    </row>
    <row r="1030" spans="1:6">
      <c r="A1030" s="1" t="s">
        <v>7845</v>
      </c>
      <c r="B1030" s="1" t="s">
        <v>2842</v>
      </c>
      <c r="C1030" s="1">
        <v>45686</v>
      </c>
      <c r="D1030" s="1" t="s">
        <v>1805</v>
      </c>
      <c r="E1030" s="1">
        <v>1598</v>
      </c>
      <c r="F1030" s="1" t="s">
        <v>6821</v>
      </c>
    </row>
    <row r="1031" spans="1:6">
      <c r="A1031" s="1" t="s">
        <v>7846</v>
      </c>
      <c r="B1031" s="1" t="s">
        <v>2843</v>
      </c>
      <c r="C1031" s="1">
        <v>45904</v>
      </c>
      <c r="D1031" s="1" t="s">
        <v>1805</v>
      </c>
      <c r="E1031" s="1">
        <v>799</v>
      </c>
      <c r="F1031" s="1" t="s">
        <v>6821</v>
      </c>
    </row>
    <row r="1032" spans="1:6">
      <c r="A1032" s="1" t="s">
        <v>7847</v>
      </c>
      <c r="B1032" s="1" t="s">
        <v>2844</v>
      </c>
      <c r="C1032" s="1">
        <v>45550</v>
      </c>
      <c r="D1032" s="1" t="s">
        <v>1805</v>
      </c>
      <c r="E1032" s="1">
        <v>1299</v>
      </c>
      <c r="F1032" s="1" t="s">
        <v>6815</v>
      </c>
    </row>
    <row r="1033" spans="1:6">
      <c r="A1033" s="1" t="s">
        <v>7848</v>
      </c>
      <c r="B1033" s="1" t="s">
        <v>2845</v>
      </c>
      <c r="C1033" s="1">
        <v>45364</v>
      </c>
      <c r="D1033" s="1" t="s">
        <v>1805</v>
      </c>
      <c r="E1033" s="1">
        <v>499</v>
      </c>
      <c r="F1033" s="1" t="s">
        <v>6833</v>
      </c>
    </row>
    <row r="1034" spans="1:6">
      <c r="A1034" s="1" t="s">
        <v>7849</v>
      </c>
      <c r="B1034" s="1" t="s">
        <v>2846</v>
      </c>
      <c r="C1034" s="1">
        <v>45935</v>
      </c>
      <c r="D1034" s="1" t="s">
        <v>1805</v>
      </c>
      <c r="E1034" s="1">
        <v>1039.2</v>
      </c>
      <c r="F1034" s="1" t="s">
        <v>6815</v>
      </c>
    </row>
    <row r="1035" spans="1:6">
      <c r="A1035" s="1" t="s">
        <v>7850</v>
      </c>
      <c r="B1035" s="1" t="s">
        <v>2847</v>
      </c>
      <c r="C1035" s="1">
        <v>45734</v>
      </c>
      <c r="D1035" s="1" t="s">
        <v>1801</v>
      </c>
      <c r="E1035" s="1">
        <v>10796.4</v>
      </c>
      <c r="F1035" s="1" t="s">
        <v>6815</v>
      </c>
    </row>
    <row r="1036" spans="1:6">
      <c r="A1036" s="1" t="s">
        <v>7851</v>
      </c>
      <c r="B1036" s="1" t="s">
        <v>2848</v>
      </c>
      <c r="C1036" s="1">
        <v>45507</v>
      </c>
      <c r="D1036" s="1" t="s">
        <v>1823</v>
      </c>
      <c r="E1036" s="1">
        <v>899.1</v>
      </c>
      <c r="F1036" s="1" t="s">
        <v>6815</v>
      </c>
    </row>
    <row r="1037" spans="1:6">
      <c r="A1037" s="1" t="s">
        <v>7852</v>
      </c>
      <c r="B1037" s="1" t="s">
        <v>2849</v>
      </c>
      <c r="C1037" s="1">
        <v>45952</v>
      </c>
      <c r="D1037" s="1" t="s">
        <v>1823</v>
      </c>
      <c r="E1037" s="1">
        <v>599</v>
      </c>
      <c r="F1037" s="1" t="s">
        <v>6833</v>
      </c>
    </row>
    <row r="1038" spans="1:6">
      <c r="A1038" s="1" t="s">
        <v>7853</v>
      </c>
      <c r="B1038" s="1" t="s">
        <v>2850</v>
      </c>
      <c r="C1038" s="1">
        <v>45343</v>
      </c>
      <c r="D1038" s="1" t="s">
        <v>1805</v>
      </c>
      <c r="E1038" s="1">
        <v>949.05</v>
      </c>
      <c r="F1038" s="1" t="s">
        <v>6815</v>
      </c>
    </row>
    <row r="1039" spans="1:6">
      <c r="A1039" s="1" t="s">
        <v>7854</v>
      </c>
      <c r="B1039" s="1" t="s">
        <v>2851</v>
      </c>
      <c r="C1039" s="1">
        <v>45483</v>
      </c>
      <c r="D1039" s="1" t="s">
        <v>1821</v>
      </c>
      <c r="E1039" s="1">
        <v>3598.2</v>
      </c>
      <c r="F1039" s="1" t="s">
        <v>6815</v>
      </c>
    </row>
    <row r="1040" spans="1:6">
      <c r="A1040" s="1" t="s">
        <v>7855</v>
      </c>
      <c r="B1040" s="1" t="s">
        <v>2852</v>
      </c>
      <c r="C1040" s="1">
        <v>45598</v>
      </c>
      <c r="D1040" s="1" t="s">
        <v>1805</v>
      </c>
      <c r="E1040" s="1">
        <v>5698.1</v>
      </c>
      <c r="F1040" s="1" t="s">
        <v>6815</v>
      </c>
    </row>
    <row r="1041" spans="1:6">
      <c r="A1041" s="1" t="s">
        <v>7856</v>
      </c>
      <c r="B1041" s="1" t="s">
        <v>2853</v>
      </c>
      <c r="C1041" s="1">
        <v>45375</v>
      </c>
      <c r="D1041" s="1" t="s">
        <v>1823</v>
      </c>
      <c r="E1041" s="1">
        <v>2374.0500000000002</v>
      </c>
      <c r="F1041" s="1" t="s">
        <v>6815</v>
      </c>
    </row>
    <row r="1042" spans="1:6">
      <c r="A1042" s="1" t="s">
        <v>7857</v>
      </c>
      <c r="B1042" s="1" t="s">
        <v>2854</v>
      </c>
      <c r="C1042" s="1">
        <v>45733</v>
      </c>
      <c r="D1042" s="1" t="s">
        <v>1821</v>
      </c>
      <c r="E1042" s="1">
        <v>2398.5</v>
      </c>
      <c r="F1042" s="1" t="s">
        <v>6815</v>
      </c>
    </row>
    <row r="1043" spans="1:6">
      <c r="A1043" s="1" t="s">
        <v>7858</v>
      </c>
      <c r="B1043" s="1" t="s">
        <v>2855</v>
      </c>
      <c r="C1043" s="1">
        <v>45298</v>
      </c>
      <c r="D1043" s="1" t="s">
        <v>1805</v>
      </c>
      <c r="E1043" s="1">
        <v>1497</v>
      </c>
      <c r="F1043" s="1" t="s">
        <v>6833</v>
      </c>
    </row>
    <row r="1044" spans="1:6">
      <c r="A1044" s="1" t="s">
        <v>7859</v>
      </c>
      <c r="B1044" s="1" t="s">
        <v>2856</v>
      </c>
      <c r="C1044" s="1">
        <v>45823</v>
      </c>
      <c r="D1044" s="1" t="s">
        <v>1805</v>
      </c>
      <c r="E1044" s="1">
        <v>16996.599999999999</v>
      </c>
      <c r="F1044" s="1" t="s">
        <v>6815</v>
      </c>
    </row>
    <row r="1045" spans="1:6">
      <c r="A1045" s="1" t="s">
        <v>7860</v>
      </c>
      <c r="B1045" s="1" t="s">
        <v>2857</v>
      </c>
      <c r="C1045" s="1">
        <v>45455</v>
      </c>
      <c r="D1045" s="1" t="s">
        <v>1823</v>
      </c>
      <c r="E1045" s="1">
        <v>999</v>
      </c>
      <c r="F1045" s="1" t="s">
        <v>6821</v>
      </c>
    </row>
    <row r="1046" spans="1:6">
      <c r="A1046" s="1" t="s">
        <v>7861</v>
      </c>
      <c r="B1046" s="1" t="s">
        <v>2858</v>
      </c>
      <c r="C1046" s="1">
        <v>45352</v>
      </c>
      <c r="D1046" s="1" t="s">
        <v>1821</v>
      </c>
      <c r="E1046" s="1">
        <v>25196.400000000001</v>
      </c>
      <c r="F1046" s="1" t="s">
        <v>6821</v>
      </c>
    </row>
    <row r="1047" spans="1:6">
      <c r="A1047" s="1" t="s">
        <v>7862</v>
      </c>
      <c r="B1047" s="1" t="s">
        <v>2859</v>
      </c>
      <c r="C1047" s="1">
        <v>45952</v>
      </c>
      <c r="D1047" s="1" t="s">
        <v>1821</v>
      </c>
      <c r="E1047" s="1">
        <v>6999</v>
      </c>
      <c r="F1047" s="1" t="s">
        <v>6821</v>
      </c>
    </row>
    <row r="1048" spans="1:6">
      <c r="A1048" s="1" t="s">
        <v>7863</v>
      </c>
      <c r="B1048" s="1" t="s">
        <v>2860</v>
      </c>
      <c r="C1048" s="1">
        <v>45584</v>
      </c>
      <c r="D1048" s="1" t="s">
        <v>1812</v>
      </c>
      <c r="E1048" s="1">
        <v>7122.15</v>
      </c>
      <c r="F1048" s="1" t="s">
        <v>6815</v>
      </c>
    </row>
    <row r="1049" spans="1:6">
      <c r="A1049" s="1" t="s">
        <v>7864</v>
      </c>
      <c r="B1049" s="1" t="s">
        <v>2861</v>
      </c>
      <c r="C1049" s="1">
        <v>45386</v>
      </c>
      <c r="D1049" s="1" t="s">
        <v>1801</v>
      </c>
      <c r="E1049" s="1">
        <v>1436.4</v>
      </c>
      <c r="F1049" s="1" t="s">
        <v>6815</v>
      </c>
    </row>
    <row r="1050" spans="1:6">
      <c r="A1050" s="1" t="s">
        <v>7865</v>
      </c>
      <c r="B1050" s="1" t="s">
        <v>2862</v>
      </c>
      <c r="C1050" s="1">
        <v>45712</v>
      </c>
      <c r="D1050" s="1" t="s">
        <v>1805</v>
      </c>
      <c r="E1050" s="1">
        <v>339.15</v>
      </c>
      <c r="F1050" s="1" t="s">
        <v>6815</v>
      </c>
    </row>
    <row r="1051" spans="1:6">
      <c r="A1051" s="1" t="s">
        <v>7866</v>
      </c>
      <c r="B1051" s="1" t="s">
        <v>2863</v>
      </c>
      <c r="C1051" s="1">
        <v>45658</v>
      </c>
      <c r="D1051" s="1" t="s">
        <v>1821</v>
      </c>
      <c r="E1051" s="1">
        <v>1598</v>
      </c>
      <c r="F1051" s="1" t="s">
        <v>6821</v>
      </c>
    </row>
    <row r="1052" spans="1:6">
      <c r="A1052" s="1" t="s">
        <v>7867</v>
      </c>
      <c r="B1052" s="1" t="s">
        <v>2864</v>
      </c>
      <c r="C1052" s="1">
        <v>45947</v>
      </c>
      <c r="D1052" s="1" t="s">
        <v>1805</v>
      </c>
      <c r="E1052" s="1">
        <v>5397.3</v>
      </c>
      <c r="F1052" s="1" t="s">
        <v>6815</v>
      </c>
    </row>
    <row r="1053" spans="1:6">
      <c r="A1053" s="1" t="s">
        <v>7868</v>
      </c>
      <c r="B1053" s="1" t="s">
        <v>2865</v>
      </c>
      <c r="C1053" s="1">
        <v>45734</v>
      </c>
      <c r="D1053" s="1" t="s">
        <v>1823</v>
      </c>
      <c r="E1053" s="1">
        <v>509.15</v>
      </c>
      <c r="F1053" s="1" t="s">
        <v>6815</v>
      </c>
    </row>
    <row r="1054" spans="1:6">
      <c r="A1054" s="1" t="s">
        <v>7869</v>
      </c>
      <c r="B1054" s="1" t="s">
        <v>2866</v>
      </c>
      <c r="C1054" s="1">
        <v>45522</v>
      </c>
      <c r="D1054" s="1" t="s">
        <v>1801</v>
      </c>
      <c r="E1054" s="1">
        <v>25647.15</v>
      </c>
      <c r="F1054" s="1" t="s">
        <v>6815</v>
      </c>
    </row>
    <row r="1055" spans="1:6">
      <c r="A1055" s="1" t="s">
        <v>7870</v>
      </c>
      <c r="B1055" s="1" t="s">
        <v>2867</v>
      </c>
      <c r="C1055" s="1">
        <v>45959</v>
      </c>
      <c r="D1055" s="1" t="s">
        <v>1812</v>
      </c>
      <c r="E1055" s="1">
        <v>899.1</v>
      </c>
      <c r="F1055" s="1" t="s">
        <v>6815</v>
      </c>
    </row>
    <row r="1056" spans="1:6">
      <c r="A1056" s="1" t="s">
        <v>7871</v>
      </c>
      <c r="B1056" s="1" t="s">
        <v>2868</v>
      </c>
      <c r="C1056" s="1">
        <v>45421</v>
      </c>
      <c r="D1056" s="1" t="s">
        <v>1805</v>
      </c>
      <c r="E1056" s="1">
        <v>509.15</v>
      </c>
      <c r="F1056" s="1" t="s">
        <v>6815</v>
      </c>
    </row>
    <row r="1057" spans="1:6">
      <c r="A1057" s="1" t="s">
        <v>7872</v>
      </c>
      <c r="B1057" s="1" t="s">
        <v>2869</v>
      </c>
      <c r="C1057" s="1">
        <v>45398</v>
      </c>
      <c r="D1057" s="1" t="s">
        <v>1805</v>
      </c>
      <c r="E1057" s="1">
        <v>4999</v>
      </c>
      <c r="F1057" s="1" t="s">
        <v>6815</v>
      </c>
    </row>
    <row r="1058" spans="1:6">
      <c r="A1058" s="1" t="s">
        <v>7873</v>
      </c>
      <c r="B1058" s="1" t="s">
        <v>2870</v>
      </c>
      <c r="C1058" s="1">
        <v>45812</v>
      </c>
      <c r="D1058" s="1" t="s">
        <v>1821</v>
      </c>
      <c r="E1058" s="1">
        <v>12747.45</v>
      </c>
      <c r="F1058" s="1" t="s">
        <v>6815</v>
      </c>
    </row>
    <row r="1059" spans="1:6">
      <c r="A1059" s="1" t="s">
        <v>7874</v>
      </c>
      <c r="B1059" s="1" t="s">
        <v>2871</v>
      </c>
      <c r="C1059" s="1">
        <v>45447</v>
      </c>
      <c r="D1059" s="1" t="s">
        <v>1805</v>
      </c>
      <c r="E1059" s="1">
        <v>499</v>
      </c>
      <c r="F1059" s="1" t="s">
        <v>6815</v>
      </c>
    </row>
    <row r="1060" spans="1:6">
      <c r="A1060" s="1" t="s">
        <v>7875</v>
      </c>
      <c r="B1060" s="1" t="s">
        <v>2872</v>
      </c>
      <c r="C1060" s="1">
        <v>45779</v>
      </c>
      <c r="D1060" s="1" t="s">
        <v>1823</v>
      </c>
      <c r="E1060" s="1">
        <v>1799.1</v>
      </c>
      <c r="F1060" s="1" t="s">
        <v>6815</v>
      </c>
    </row>
    <row r="1061" spans="1:6">
      <c r="A1061" s="1" t="s">
        <v>7876</v>
      </c>
      <c r="B1061" s="1" t="s">
        <v>2873</v>
      </c>
      <c r="C1061" s="1">
        <v>45814</v>
      </c>
      <c r="D1061" s="1" t="s">
        <v>1821</v>
      </c>
      <c r="E1061" s="1">
        <v>9498.1</v>
      </c>
      <c r="F1061" s="1" t="s">
        <v>6815</v>
      </c>
    </row>
    <row r="1062" spans="1:6">
      <c r="A1062" s="1" t="s">
        <v>7877</v>
      </c>
      <c r="B1062" s="1" t="s">
        <v>2874</v>
      </c>
      <c r="C1062" s="1">
        <v>45486</v>
      </c>
      <c r="D1062" s="1" t="s">
        <v>1805</v>
      </c>
      <c r="E1062" s="1">
        <v>719.1</v>
      </c>
      <c r="F1062" s="1" t="s">
        <v>6815</v>
      </c>
    </row>
    <row r="1063" spans="1:6">
      <c r="A1063" s="1" t="s">
        <v>7878</v>
      </c>
      <c r="B1063" s="1" t="s">
        <v>2875</v>
      </c>
      <c r="C1063" s="1">
        <v>45924</v>
      </c>
      <c r="D1063" s="1" t="s">
        <v>1823</v>
      </c>
      <c r="E1063" s="1">
        <v>2849.05</v>
      </c>
      <c r="F1063" s="1" t="s">
        <v>6821</v>
      </c>
    </row>
    <row r="1064" spans="1:6">
      <c r="A1064" s="1" t="s">
        <v>7879</v>
      </c>
      <c r="B1064" s="1" t="s">
        <v>2876</v>
      </c>
      <c r="C1064" s="1">
        <v>45359</v>
      </c>
      <c r="D1064" s="1" t="s">
        <v>1805</v>
      </c>
      <c r="E1064" s="1">
        <v>598</v>
      </c>
      <c r="F1064" s="1" t="s">
        <v>6833</v>
      </c>
    </row>
    <row r="1065" spans="1:6">
      <c r="A1065" s="1" t="s">
        <v>7880</v>
      </c>
      <c r="B1065" s="1" t="s">
        <v>2877</v>
      </c>
      <c r="C1065" s="1">
        <v>45910</v>
      </c>
      <c r="D1065" s="1" t="s">
        <v>1805</v>
      </c>
      <c r="E1065" s="1">
        <v>508.3</v>
      </c>
      <c r="F1065" s="1" t="s">
        <v>6815</v>
      </c>
    </row>
    <row r="1066" spans="1:6">
      <c r="A1066" s="1" t="s">
        <v>7881</v>
      </c>
      <c r="B1066" s="1" t="s">
        <v>2878</v>
      </c>
      <c r="C1066" s="1">
        <v>45430</v>
      </c>
      <c r="D1066" s="1" t="s">
        <v>1821</v>
      </c>
      <c r="E1066" s="1">
        <v>509.15</v>
      </c>
      <c r="F1066" s="1" t="s">
        <v>6815</v>
      </c>
    </row>
    <row r="1067" spans="1:6">
      <c r="A1067" s="1" t="s">
        <v>7882</v>
      </c>
      <c r="B1067" s="1" t="s">
        <v>2879</v>
      </c>
      <c r="C1067" s="1">
        <v>45728</v>
      </c>
      <c r="D1067" s="1" t="s">
        <v>1805</v>
      </c>
      <c r="E1067" s="1">
        <v>4249.1499999999996</v>
      </c>
      <c r="F1067" s="1" t="s">
        <v>6815</v>
      </c>
    </row>
    <row r="1068" spans="1:6">
      <c r="A1068" s="1" t="s">
        <v>7883</v>
      </c>
      <c r="B1068" s="1" t="s">
        <v>2880</v>
      </c>
      <c r="C1068" s="1">
        <v>45482</v>
      </c>
      <c r="D1068" s="1" t="s">
        <v>1823</v>
      </c>
      <c r="E1068" s="1">
        <v>26997</v>
      </c>
      <c r="F1068" s="1" t="s">
        <v>6815</v>
      </c>
    </row>
    <row r="1069" spans="1:6">
      <c r="A1069" s="1" t="s">
        <v>7884</v>
      </c>
      <c r="B1069" s="1" t="s">
        <v>2881</v>
      </c>
      <c r="C1069" s="1">
        <v>45552</v>
      </c>
      <c r="D1069" s="1" t="s">
        <v>1823</v>
      </c>
      <c r="E1069" s="1">
        <v>449.1</v>
      </c>
      <c r="F1069" s="1" t="s">
        <v>6815</v>
      </c>
    </row>
    <row r="1070" spans="1:6">
      <c r="A1070" s="1" t="s">
        <v>7885</v>
      </c>
      <c r="B1070" s="1" t="s">
        <v>2882</v>
      </c>
      <c r="C1070" s="1">
        <v>45486</v>
      </c>
      <c r="D1070" s="1" t="s">
        <v>1821</v>
      </c>
      <c r="E1070" s="1">
        <v>1347.3</v>
      </c>
      <c r="F1070" s="1" t="s">
        <v>6815</v>
      </c>
    </row>
    <row r="1071" spans="1:6">
      <c r="A1071" s="1" t="s">
        <v>7886</v>
      </c>
      <c r="B1071" s="1" t="s">
        <v>2883</v>
      </c>
      <c r="C1071" s="1">
        <v>45870</v>
      </c>
      <c r="D1071" s="1" t="s">
        <v>1823</v>
      </c>
      <c r="E1071" s="1">
        <v>9597.6</v>
      </c>
      <c r="F1071" s="1" t="s">
        <v>6815</v>
      </c>
    </row>
    <row r="1072" spans="1:6">
      <c r="A1072" s="1" t="s">
        <v>7887</v>
      </c>
      <c r="B1072" s="1" t="s">
        <v>2884</v>
      </c>
      <c r="C1072" s="1">
        <v>45499</v>
      </c>
      <c r="D1072" s="1" t="s">
        <v>1805</v>
      </c>
      <c r="E1072" s="1">
        <v>2499</v>
      </c>
      <c r="F1072" s="1" t="s">
        <v>6815</v>
      </c>
    </row>
    <row r="1073" spans="1:6">
      <c r="A1073" s="1" t="s">
        <v>7888</v>
      </c>
      <c r="B1073" s="1" t="s">
        <v>2885</v>
      </c>
      <c r="C1073" s="1">
        <v>45614</v>
      </c>
      <c r="D1073" s="1" t="s">
        <v>1823</v>
      </c>
      <c r="E1073" s="1">
        <v>899.1</v>
      </c>
      <c r="F1073" s="1" t="s">
        <v>6821</v>
      </c>
    </row>
    <row r="1074" spans="1:6">
      <c r="A1074" s="1" t="s">
        <v>7889</v>
      </c>
      <c r="B1074" s="1" t="s">
        <v>2886</v>
      </c>
      <c r="C1074" s="1">
        <v>45683</v>
      </c>
      <c r="D1074" s="1" t="s">
        <v>1805</v>
      </c>
      <c r="E1074" s="1">
        <v>1596.8</v>
      </c>
      <c r="F1074" s="1" t="s">
        <v>6815</v>
      </c>
    </row>
    <row r="1075" spans="1:6">
      <c r="A1075" s="1" t="s">
        <v>7890</v>
      </c>
      <c r="B1075" s="1" t="s">
        <v>2887</v>
      </c>
      <c r="C1075" s="1">
        <v>45708</v>
      </c>
      <c r="D1075" s="1" t="s">
        <v>1801</v>
      </c>
      <c r="E1075" s="1">
        <v>7996</v>
      </c>
      <c r="F1075" s="1" t="s">
        <v>6815</v>
      </c>
    </row>
    <row r="1076" spans="1:6">
      <c r="A1076" s="1" t="s">
        <v>7891</v>
      </c>
      <c r="B1076" s="1" t="s">
        <v>2888</v>
      </c>
      <c r="C1076" s="1">
        <v>45526</v>
      </c>
      <c r="D1076" s="1" t="s">
        <v>1805</v>
      </c>
      <c r="E1076" s="1">
        <v>1356.6</v>
      </c>
      <c r="F1076" s="1" t="s">
        <v>6815</v>
      </c>
    </row>
    <row r="1077" spans="1:6">
      <c r="A1077" s="1" t="s">
        <v>7892</v>
      </c>
      <c r="B1077" s="1" t="s">
        <v>2889</v>
      </c>
      <c r="C1077" s="1">
        <v>45701</v>
      </c>
      <c r="D1077" s="1" t="s">
        <v>1805</v>
      </c>
      <c r="E1077" s="1">
        <v>1197</v>
      </c>
      <c r="F1077" s="1" t="s">
        <v>6821</v>
      </c>
    </row>
    <row r="1078" spans="1:6">
      <c r="A1078" s="1" t="s">
        <v>7893</v>
      </c>
      <c r="B1078" s="1" t="s">
        <v>2890</v>
      </c>
      <c r="C1078" s="1">
        <v>45405</v>
      </c>
      <c r="D1078" s="1" t="s">
        <v>1821</v>
      </c>
      <c r="E1078" s="1">
        <v>449.25</v>
      </c>
      <c r="F1078" s="1" t="s">
        <v>6821</v>
      </c>
    </row>
    <row r="1079" spans="1:6">
      <c r="A1079" s="1" t="s">
        <v>7894</v>
      </c>
      <c r="B1079" s="1" t="s">
        <v>2891</v>
      </c>
      <c r="C1079" s="1">
        <v>45432</v>
      </c>
      <c r="D1079" s="1" t="s">
        <v>1805</v>
      </c>
      <c r="E1079" s="1">
        <v>3198.4</v>
      </c>
      <c r="F1079" s="1" t="s">
        <v>6815</v>
      </c>
    </row>
    <row r="1080" spans="1:6">
      <c r="A1080" s="1" t="s">
        <v>7895</v>
      </c>
      <c r="B1080" s="1" t="s">
        <v>2892</v>
      </c>
      <c r="C1080" s="1">
        <v>45343</v>
      </c>
      <c r="D1080" s="1" t="s">
        <v>1805</v>
      </c>
      <c r="E1080" s="1">
        <v>8498.2999999999993</v>
      </c>
      <c r="F1080" s="1" t="s">
        <v>6815</v>
      </c>
    </row>
    <row r="1081" spans="1:6">
      <c r="A1081" s="1" t="s">
        <v>7896</v>
      </c>
      <c r="B1081" s="1" t="s">
        <v>2893</v>
      </c>
      <c r="C1081" s="1">
        <v>45822</v>
      </c>
      <c r="D1081" s="1" t="s">
        <v>1812</v>
      </c>
      <c r="E1081" s="1">
        <v>1598</v>
      </c>
      <c r="F1081" s="1" t="s">
        <v>6815</v>
      </c>
    </row>
    <row r="1082" spans="1:6">
      <c r="A1082" s="1" t="s">
        <v>7897</v>
      </c>
      <c r="B1082" s="1" t="s">
        <v>2894</v>
      </c>
      <c r="C1082" s="1">
        <v>45342</v>
      </c>
      <c r="D1082" s="1" t="s">
        <v>1821</v>
      </c>
      <c r="E1082" s="1">
        <v>269.10000000000002</v>
      </c>
      <c r="F1082" s="1" t="s">
        <v>6815</v>
      </c>
    </row>
    <row r="1083" spans="1:6">
      <c r="A1083" s="1" t="s">
        <v>7898</v>
      </c>
      <c r="B1083" s="1" t="s">
        <v>2895</v>
      </c>
      <c r="C1083" s="1">
        <v>45524</v>
      </c>
      <c r="D1083" s="1" t="s">
        <v>1823</v>
      </c>
      <c r="E1083" s="1">
        <v>849.15</v>
      </c>
      <c r="F1083" s="1" t="s">
        <v>6815</v>
      </c>
    </row>
    <row r="1084" spans="1:6">
      <c r="A1084" s="1" t="s">
        <v>7899</v>
      </c>
      <c r="B1084" s="1" t="s">
        <v>2896</v>
      </c>
      <c r="C1084" s="1">
        <v>45415</v>
      </c>
      <c r="D1084" s="1" t="s">
        <v>1812</v>
      </c>
      <c r="E1084" s="1">
        <v>3036.2</v>
      </c>
      <c r="F1084" s="1" t="s">
        <v>6815</v>
      </c>
    </row>
    <row r="1085" spans="1:6">
      <c r="A1085" s="1" t="s">
        <v>7900</v>
      </c>
      <c r="B1085" s="1" t="s">
        <v>2897</v>
      </c>
      <c r="C1085" s="1">
        <v>45358</v>
      </c>
      <c r="D1085" s="1" t="s">
        <v>1812</v>
      </c>
      <c r="E1085" s="1">
        <v>2374.0500000000002</v>
      </c>
      <c r="F1085" s="1" t="s">
        <v>6815</v>
      </c>
    </row>
    <row r="1086" spans="1:6">
      <c r="A1086" s="1" t="s">
        <v>7901</v>
      </c>
      <c r="B1086" s="1" t="s">
        <v>2898</v>
      </c>
      <c r="C1086" s="1">
        <v>45736</v>
      </c>
      <c r="D1086" s="1" t="s">
        <v>1805</v>
      </c>
      <c r="E1086" s="1">
        <v>1598</v>
      </c>
      <c r="F1086" s="1" t="s">
        <v>6833</v>
      </c>
    </row>
    <row r="1087" spans="1:6">
      <c r="A1087" s="1" t="s">
        <v>7902</v>
      </c>
      <c r="B1087" s="1" t="s">
        <v>2899</v>
      </c>
      <c r="C1087" s="1">
        <v>45739</v>
      </c>
      <c r="D1087" s="1" t="s">
        <v>1805</v>
      </c>
      <c r="E1087" s="1">
        <v>509.15</v>
      </c>
      <c r="F1087" s="1" t="s">
        <v>6815</v>
      </c>
    </row>
    <row r="1088" spans="1:6">
      <c r="A1088" s="1" t="s">
        <v>7903</v>
      </c>
      <c r="B1088" s="1" t="s">
        <v>2900</v>
      </c>
      <c r="C1088" s="1">
        <v>45726</v>
      </c>
      <c r="D1088" s="1" t="s">
        <v>1805</v>
      </c>
      <c r="E1088" s="1">
        <v>8996.4</v>
      </c>
      <c r="F1088" s="1" t="s">
        <v>6815</v>
      </c>
    </row>
    <row r="1089" spans="1:6">
      <c r="A1089" s="1" t="s">
        <v>7904</v>
      </c>
      <c r="B1089" s="1" t="s">
        <v>2901</v>
      </c>
      <c r="C1089" s="1">
        <v>45807</v>
      </c>
      <c r="D1089" s="1" t="s">
        <v>1812</v>
      </c>
      <c r="E1089" s="1">
        <v>21597.599999999999</v>
      </c>
      <c r="F1089" s="1" t="s">
        <v>6815</v>
      </c>
    </row>
    <row r="1090" spans="1:6">
      <c r="A1090" s="1" t="s">
        <v>7905</v>
      </c>
      <c r="B1090" s="1" t="s">
        <v>2902</v>
      </c>
      <c r="C1090" s="1">
        <v>45343</v>
      </c>
      <c r="D1090" s="1" t="s">
        <v>1805</v>
      </c>
      <c r="E1090" s="1">
        <v>1798.2</v>
      </c>
      <c r="F1090" s="1" t="s">
        <v>6815</v>
      </c>
    </row>
    <row r="1091" spans="1:6">
      <c r="A1091" s="1" t="s">
        <v>7906</v>
      </c>
      <c r="B1091" s="1" t="s">
        <v>2903</v>
      </c>
      <c r="C1091" s="1">
        <v>45419</v>
      </c>
      <c r="D1091" s="1" t="s">
        <v>1801</v>
      </c>
      <c r="E1091" s="1">
        <v>1197</v>
      </c>
      <c r="F1091" s="1" t="s">
        <v>6821</v>
      </c>
    </row>
    <row r="1092" spans="1:6">
      <c r="A1092" s="1" t="s">
        <v>7907</v>
      </c>
      <c r="B1092" s="1" t="s">
        <v>2904</v>
      </c>
      <c r="C1092" s="1">
        <v>45461</v>
      </c>
      <c r="D1092" s="1" t="s">
        <v>1823</v>
      </c>
      <c r="E1092" s="1">
        <v>299.25</v>
      </c>
      <c r="F1092" s="1" t="s">
        <v>6815</v>
      </c>
    </row>
    <row r="1093" spans="1:6">
      <c r="A1093" s="1" t="s">
        <v>7908</v>
      </c>
      <c r="B1093" s="1" t="s">
        <v>2905</v>
      </c>
      <c r="C1093" s="1">
        <v>45371</v>
      </c>
      <c r="D1093" s="1" t="s">
        <v>1801</v>
      </c>
      <c r="E1093" s="1">
        <v>2249.1</v>
      </c>
      <c r="F1093" s="1" t="s">
        <v>6815</v>
      </c>
    </row>
    <row r="1094" spans="1:6">
      <c r="A1094" s="1" t="s">
        <v>7909</v>
      </c>
      <c r="B1094" s="1" t="s">
        <v>2906</v>
      </c>
      <c r="C1094" s="1">
        <v>45932</v>
      </c>
      <c r="D1094" s="1" t="s">
        <v>1805</v>
      </c>
      <c r="E1094" s="1">
        <v>7196.4</v>
      </c>
      <c r="F1094" s="1" t="s">
        <v>6815</v>
      </c>
    </row>
    <row r="1095" spans="1:6">
      <c r="A1095" s="1" t="s">
        <v>7910</v>
      </c>
      <c r="B1095" s="1" t="s">
        <v>2907</v>
      </c>
      <c r="C1095" s="1">
        <v>45407</v>
      </c>
      <c r="D1095" s="1" t="s">
        <v>1823</v>
      </c>
      <c r="E1095" s="1">
        <v>299</v>
      </c>
      <c r="F1095" s="1" t="s">
        <v>6821</v>
      </c>
    </row>
    <row r="1096" spans="1:6">
      <c r="A1096" s="1" t="s">
        <v>7911</v>
      </c>
      <c r="B1096" s="1" t="s">
        <v>2908</v>
      </c>
      <c r="C1096" s="1">
        <v>45833</v>
      </c>
      <c r="D1096" s="1" t="s">
        <v>1812</v>
      </c>
      <c r="E1096" s="1">
        <v>1598</v>
      </c>
      <c r="F1096" s="1" t="s">
        <v>6815</v>
      </c>
    </row>
    <row r="1097" spans="1:6">
      <c r="A1097" s="1" t="s">
        <v>7912</v>
      </c>
      <c r="B1097" s="1" t="s">
        <v>2909</v>
      </c>
      <c r="C1097" s="1">
        <v>45309</v>
      </c>
      <c r="D1097" s="1" t="s">
        <v>1805</v>
      </c>
      <c r="E1097" s="1">
        <v>284.05</v>
      </c>
      <c r="F1097" s="1" t="s">
        <v>6815</v>
      </c>
    </row>
    <row r="1098" spans="1:6">
      <c r="A1098" s="1" t="s">
        <v>7913</v>
      </c>
      <c r="B1098" s="1" t="s">
        <v>2910</v>
      </c>
      <c r="C1098" s="1">
        <v>45488</v>
      </c>
      <c r="D1098" s="1" t="s">
        <v>1805</v>
      </c>
      <c r="E1098" s="1">
        <v>4999</v>
      </c>
      <c r="F1098" s="1" t="s">
        <v>6815</v>
      </c>
    </row>
    <row r="1099" spans="1:6">
      <c r="A1099" s="1" t="s">
        <v>7914</v>
      </c>
      <c r="B1099" s="1" t="s">
        <v>2911</v>
      </c>
      <c r="C1099" s="1">
        <v>45542</v>
      </c>
      <c r="D1099" s="1" t="s">
        <v>1801</v>
      </c>
      <c r="E1099" s="1">
        <v>956.8</v>
      </c>
      <c r="F1099" s="1" t="s">
        <v>6815</v>
      </c>
    </row>
    <row r="1100" spans="1:6">
      <c r="A1100" s="1" t="s">
        <v>7915</v>
      </c>
      <c r="B1100" s="1" t="s">
        <v>2912</v>
      </c>
      <c r="C1100" s="1">
        <v>45764</v>
      </c>
      <c r="D1100" s="1" t="s">
        <v>1801</v>
      </c>
      <c r="E1100" s="1">
        <v>3396.6</v>
      </c>
      <c r="F1100" s="1" t="s">
        <v>6815</v>
      </c>
    </row>
    <row r="1101" spans="1:6">
      <c r="A1101" s="1" t="s">
        <v>7916</v>
      </c>
      <c r="B1101" s="1" t="s">
        <v>2913</v>
      </c>
      <c r="C1101" s="1">
        <v>45819</v>
      </c>
      <c r="D1101" s="1" t="s">
        <v>1821</v>
      </c>
      <c r="E1101" s="1">
        <v>3996</v>
      </c>
      <c r="F1101" s="1" t="s">
        <v>6815</v>
      </c>
    </row>
    <row r="1102" spans="1:6">
      <c r="A1102" s="1" t="s">
        <v>7917</v>
      </c>
      <c r="B1102" s="1" t="s">
        <v>2914</v>
      </c>
      <c r="C1102" s="1">
        <v>45640</v>
      </c>
      <c r="D1102" s="1" t="s">
        <v>1805</v>
      </c>
      <c r="E1102" s="1">
        <v>5998</v>
      </c>
      <c r="F1102" s="1" t="s">
        <v>6821</v>
      </c>
    </row>
    <row r="1103" spans="1:6">
      <c r="A1103" s="1" t="s">
        <v>7918</v>
      </c>
      <c r="B1103" s="1" t="s">
        <v>2915</v>
      </c>
      <c r="C1103" s="1">
        <v>45540</v>
      </c>
      <c r="D1103" s="1" t="s">
        <v>1821</v>
      </c>
      <c r="E1103" s="1">
        <v>1799.1</v>
      </c>
      <c r="F1103" s="1" t="s">
        <v>6815</v>
      </c>
    </row>
    <row r="1104" spans="1:6">
      <c r="A1104" s="1" t="s">
        <v>7919</v>
      </c>
      <c r="B1104" s="1" t="s">
        <v>2916</v>
      </c>
      <c r="C1104" s="1">
        <v>45929</v>
      </c>
      <c r="D1104" s="1" t="s">
        <v>1801</v>
      </c>
      <c r="E1104" s="1">
        <v>339.15</v>
      </c>
      <c r="F1104" s="1" t="s">
        <v>6815</v>
      </c>
    </row>
    <row r="1105" spans="1:6">
      <c r="A1105" s="1" t="s">
        <v>7920</v>
      </c>
      <c r="B1105" s="1" t="s">
        <v>2917</v>
      </c>
      <c r="C1105" s="1">
        <v>45635</v>
      </c>
      <c r="D1105" s="1" t="s">
        <v>1821</v>
      </c>
      <c r="E1105" s="1">
        <v>1898.1</v>
      </c>
      <c r="F1105" s="1" t="s">
        <v>6815</v>
      </c>
    </row>
    <row r="1106" spans="1:6">
      <c r="A1106" s="1" t="s">
        <v>7921</v>
      </c>
      <c r="B1106" s="1" t="s">
        <v>2918</v>
      </c>
      <c r="C1106" s="1">
        <v>45326</v>
      </c>
      <c r="D1106" s="1" t="s">
        <v>1823</v>
      </c>
      <c r="E1106" s="1">
        <v>949.05</v>
      </c>
      <c r="F1106" s="1" t="s">
        <v>6815</v>
      </c>
    </row>
    <row r="1107" spans="1:6">
      <c r="A1107" s="1" t="s">
        <v>7922</v>
      </c>
      <c r="B1107" s="1" t="s">
        <v>2919</v>
      </c>
      <c r="C1107" s="1">
        <v>45414</v>
      </c>
      <c r="D1107" s="1" t="s">
        <v>1812</v>
      </c>
      <c r="E1107" s="1">
        <v>998</v>
      </c>
      <c r="F1107" s="1" t="s">
        <v>6821</v>
      </c>
    </row>
    <row r="1108" spans="1:6">
      <c r="A1108" s="1" t="s">
        <v>7923</v>
      </c>
      <c r="B1108" s="1" t="s">
        <v>2920</v>
      </c>
      <c r="C1108" s="1">
        <v>45585</v>
      </c>
      <c r="D1108" s="1" t="s">
        <v>1821</v>
      </c>
      <c r="E1108" s="1">
        <v>474.05</v>
      </c>
      <c r="F1108" s="1" t="s">
        <v>6815</v>
      </c>
    </row>
    <row r="1109" spans="1:6">
      <c r="A1109" s="1" t="s">
        <v>7924</v>
      </c>
      <c r="B1109" s="1" t="s">
        <v>2921</v>
      </c>
      <c r="C1109" s="1">
        <v>45694</v>
      </c>
      <c r="D1109" s="1" t="s">
        <v>1823</v>
      </c>
      <c r="E1109" s="1">
        <v>15996.8</v>
      </c>
      <c r="F1109" s="1" t="s">
        <v>6815</v>
      </c>
    </row>
    <row r="1110" spans="1:6">
      <c r="A1110" s="1" t="s">
        <v>7925</v>
      </c>
      <c r="B1110" s="1" t="s">
        <v>2922</v>
      </c>
      <c r="C1110" s="1">
        <v>45775</v>
      </c>
      <c r="D1110" s="1" t="s">
        <v>1812</v>
      </c>
      <c r="E1110" s="1">
        <v>1278.4000000000001</v>
      </c>
      <c r="F1110" s="1" t="s">
        <v>6815</v>
      </c>
    </row>
    <row r="1111" spans="1:6">
      <c r="A1111" s="1" t="s">
        <v>7926</v>
      </c>
      <c r="B1111" s="1" t="s">
        <v>2923</v>
      </c>
      <c r="C1111" s="1">
        <v>45959</v>
      </c>
      <c r="D1111" s="1" t="s">
        <v>1821</v>
      </c>
      <c r="E1111" s="1">
        <v>3198.4</v>
      </c>
      <c r="F1111" s="1" t="s">
        <v>6815</v>
      </c>
    </row>
    <row r="1112" spans="1:6">
      <c r="A1112" s="1" t="s">
        <v>7927</v>
      </c>
      <c r="B1112" s="1" t="s">
        <v>2924</v>
      </c>
      <c r="C1112" s="1">
        <v>45425</v>
      </c>
      <c r="D1112" s="1" t="s">
        <v>1823</v>
      </c>
      <c r="E1112" s="1">
        <v>3999.2</v>
      </c>
      <c r="F1112" s="1" t="s">
        <v>6815</v>
      </c>
    </row>
    <row r="1113" spans="1:6">
      <c r="A1113" s="1" t="s">
        <v>7928</v>
      </c>
      <c r="B1113" s="1" t="s">
        <v>2925</v>
      </c>
      <c r="C1113" s="1">
        <v>45565</v>
      </c>
      <c r="D1113" s="1" t="s">
        <v>1805</v>
      </c>
      <c r="E1113" s="1">
        <v>2156.4</v>
      </c>
      <c r="F1113" s="1" t="s">
        <v>6815</v>
      </c>
    </row>
    <row r="1114" spans="1:6">
      <c r="A1114" s="1" t="s">
        <v>7929</v>
      </c>
      <c r="B1114" s="1" t="s">
        <v>2926</v>
      </c>
      <c r="C1114" s="1">
        <v>45694</v>
      </c>
      <c r="D1114" s="1" t="s">
        <v>1801</v>
      </c>
      <c r="E1114" s="1">
        <v>1519.05</v>
      </c>
      <c r="F1114" s="1" t="s">
        <v>6815</v>
      </c>
    </row>
    <row r="1115" spans="1:6">
      <c r="A1115" s="1" t="s">
        <v>7930</v>
      </c>
      <c r="B1115" s="1" t="s">
        <v>2927</v>
      </c>
      <c r="C1115" s="1">
        <v>45527</v>
      </c>
      <c r="D1115" s="1" t="s">
        <v>1801</v>
      </c>
      <c r="E1115" s="1">
        <v>11996</v>
      </c>
      <c r="F1115" s="1" t="s">
        <v>6815</v>
      </c>
    </row>
    <row r="1116" spans="1:6">
      <c r="A1116" s="1" t="s">
        <v>7931</v>
      </c>
      <c r="B1116" s="1" t="s">
        <v>2928</v>
      </c>
      <c r="C1116" s="1">
        <v>45664</v>
      </c>
      <c r="D1116" s="1" t="s">
        <v>1805</v>
      </c>
      <c r="E1116" s="1">
        <v>1598</v>
      </c>
      <c r="F1116" s="1" t="s">
        <v>6833</v>
      </c>
    </row>
    <row r="1117" spans="1:6">
      <c r="A1117" s="1" t="s">
        <v>7932</v>
      </c>
      <c r="B1117" s="1" t="s">
        <v>2929</v>
      </c>
      <c r="C1117" s="1">
        <v>45544</v>
      </c>
      <c r="D1117" s="1" t="s">
        <v>1805</v>
      </c>
      <c r="E1117" s="1">
        <v>508.3</v>
      </c>
      <c r="F1117" s="1" t="s">
        <v>6815</v>
      </c>
    </row>
    <row r="1118" spans="1:6">
      <c r="A1118" s="1" t="s">
        <v>7933</v>
      </c>
      <c r="B1118" s="1" t="s">
        <v>2930</v>
      </c>
      <c r="C1118" s="1">
        <v>45886</v>
      </c>
      <c r="D1118" s="1" t="s">
        <v>1805</v>
      </c>
      <c r="E1118" s="1">
        <v>538.20000000000005</v>
      </c>
      <c r="F1118" s="1" t="s">
        <v>6815</v>
      </c>
    </row>
    <row r="1119" spans="1:6">
      <c r="A1119" s="1" t="s">
        <v>7934</v>
      </c>
      <c r="B1119" s="1" t="s">
        <v>2931</v>
      </c>
      <c r="C1119" s="1">
        <v>45919</v>
      </c>
      <c r="D1119" s="1" t="s">
        <v>1805</v>
      </c>
      <c r="E1119" s="1">
        <v>999</v>
      </c>
      <c r="F1119" s="1" t="s">
        <v>6833</v>
      </c>
    </row>
    <row r="1120" spans="1:6">
      <c r="A1120" s="1" t="s">
        <v>7935</v>
      </c>
      <c r="B1120" s="1" t="s">
        <v>2932</v>
      </c>
      <c r="C1120" s="1">
        <v>45663</v>
      </c>
      <c r="D1120" s="1" t="s">
        <v>1823</v>
      </c>
      <c r="E1120" s="1">
        <v>598</v>
      </c>
      <c r="F1120" s="1" t="s">
        <v>6833</v>
      </c>
    </row>
    <row r="1121" spans="1:6">
      <c r="A1121" s="1" t="s">
        <v>7936</v>
      </c>
      <c r="B1121" s="1" t="s">
        <v>2933</v>
      </c>
      <c r="C1121" s="1">
        <v>45881</v>
      </c>
      <c r="D1121" s="1" t="s">
        <v>1805</v>
      </c>
      <c r="E1121" s="1">
        <v>9496.2000000000007</v>
      </c>
      <c r="F1121" s="1" t="s">
        <v>6815</v>
      </c>
    </row>
    <row r="1122" spans="1:6">
      <c r="A1122" s="1" t="s">
        <v>7937</v>
      </c>
      <c r="B1122" s="1" t="s">
        <v>2934</v>
      </c>
      <c r="C1122" s="1">
        <v>45614</v>
      </c>
      <c r="D1122" s="1" t="s">
        <v>1801</v>
      </c>
      <c r="E1122" s="1">
        <v>759.05</v>
      </c>
      <c r="F1122" s="1" t="s">
        <v>6815</v>
      </c>
    </row>
    <row r="1123" spans="1:6">
      <c r="A1123" s="1" t="s">
        <v>7938</v>
      </c>
      <c r="B1123" s="1" t="s">
        <v>2935</v>
      </c>
      <c r="C1123" s="1">
        <v>45956</v>
      </c>
      <c r="D1123" s="1" t="s">
        <v>1805</v>
      </c>
      <c r="E1123" s="1">
        <v>849.15</v>
      </c>
      <c r="F1123" s="1" t="s">
        <v>6815</v>
      </c>
    </row>
    <row r="1124" spans="1:6">
      <c r="A1124" s="1" t="s">
        <v>7939</v>
      </c>
      <c r="B1124" s="1" t="s">
        <v>2936</v>
      </c>
      <c r="C1124" s="1">
        <v>45694</v>
      </c>
      <c r="D1124" s="1" t="s">
        <v>1801</v>
      </c>
      <c r="E1124" s="1">
        <v>3396.6</v>
      </c>
      <c r="F1124" s="1" t="s">
        <v>6815</v>
      </c>
    </row>
    <row r="1125" spans="1:6">
      <c r="A1125" s="1" t="s">
        <v>7940</v>
      </c>
      <c r="B1125" s="1" t="s">
        <v>2937</v>
      </c>
      <c r="C1125" s="1">
        <v>45741</v>
      </c>
      <c r="D1125" s="1" t="s">
        <v>1805</v>
      </c>
      <c r="E1125" s="1">
        <v>1899.05</v>
      </c>
      <c r="F1125" s="1" t="s">
        <v>6815</v>
      </c>
    </row>
    <row r="1126" spans="1:6">
      <c r="A1126" s="1" t="s">
        <v>7941</v>
      </c>
      <c r="B1126" s="1" t="s">
        <v>2938</v>
      </c>
      <c r="C1126" s="1">
        <v>45582</v>
      </c>
      <c r="D1126" s="1" t="s">
        <v>1823</v>
      </c>
      <c r="E1126" s="1">
        <v>2997</v>
      </c>
      <c r="F1126" s="1" t="s">
        <v>6815</v>
      </c>
    </row>
    <row r="1127" spans="1:6">
      <c r="A1127" s="1" t="s">
        <v>7942</v>
      </c>
      <c r="B1127" s="1" t="s">
        <v>2939</v>
      </c>
      <c r="C1127" s="1">
        <v>45565</v>
      </c>
      <c r="D1127" s="1" t="s">
        <v>1821</v>
      </c>
      <c r="E1127" s="1">
        <v>2249.1</v>
      </c>
      <c r="F1127" s="1" t="s">
        <v>6815</v>
      </c>
    </row>
    <row r="1128" spans="1:6">
      <c r="A1128" s="1" t="s">
        <v>7943</v>
      </c>
      <c r="B1128" s="1" t="s">
        <v>2940</v>
      </c>
      <c r="C1128" s="1">
        <v>45672</v>
      </c>
      <c r="D1128" s="1" t="s">
        <v>1805</v>
      </c>
      <c r="E1128" s="1">
        <v>638.4</v>
      </c>
      <c r="F1128" s="1" t="s">
        <v>6815</v>
      </c>
    </row>
    <row r="1129" spans="1:6">
      <c r="A1129" s="1" t="s">
        <v>7944</v>
      </c>
      <c r="B1129" s="1" t="s">
        <v>2941</v>
      </c>
      <c r="C1129" s="1">
        <v>45501</v>
      </c>
      <c r="D1129" s="1" t="s">
        <v>1801</v>
      </c>
      <c r="E1129" s="1">
        <v>299</v>
      </c>
      <c r="F1129" s="1" t="s">
        <v>6821</v>
      </c>
    </row>
    <row r="1130" spans="1:6">
      <c r="A1130" s="1" t="s">
        <v>7945</v>
      </c>
      <c r="B1130" s="1" t="s">
        <v>2942</v>
      </c>
      <c r="C1130" s="1">
        <v>45947</v>
      </c>
      <c r="D1130" s="1" t="s">
        <v>1823</v>
      </c>
      <c r="E1130" s="1">
        <v>284.05</v>
      </c>
      <c r="F1130" s="1" t="s">
        <v>6815</v>
      </c>
    </row>
    <row r="1131" spans="1:6">
      <c r="A1131" s="1" t="s">
        <v>7946</v>
      </c>
      <c r="B1131" s="1" t="s">
        <v>2943</v>
      </c>
      <c r="C1131" s="1">
        <v>45832</v>
      </c>
      <c r="D1131" s="1" t="s">
        <v>1801</v>
      </c>
      <c r="E1131" s="1">
        <v>7649.15</v>
      </c>
      <c r="F1131" s="1" t="s">
        <v>6821</v>
      </c>
    </row>
    <row r="1132" spans="1:6">
      <c r="A1132" s="1" t="s">
        <v>7947</v>
      </c>
      <c r="B1132" s="1" t="s">
        <v>2944</v>
      </c>
      <c r="C1132" s="1">
        <v>45853</v>
      </c>
      <c r="D1132" s="1" t="s">
        <v>1821</v>
      </c>
      <c r="E1132" s="1">
        <v>1698.3</v>
      </c>
      <c r="F1132" s="1" t="s">
        <v>6815</v>
      </c>
    </row>
    <row r="1133" spans="1:6">
      <c r="A1133" s="1" t="s">
        <v>7948</v>
      </c>
      <c r="B1133" s="1" t="s">
        <v>2945</v>
      </c>
      <c r="C1133" s="1">
        <v>45416</v>
      </c>
      <c r="D1133" s="1" t="s">
        <v>1821</v>
      </c>
      <c r="E1133" s="1">
        <v>1898.1</v>
      </c>
      <c r="F1133" s="1" t="s">
        <v>6815</v>
      </c>
    </row>
    <row r="1134" spans="1:6">
      <c r="A1134" s="1" t="s">
        <v>7949</v>
      </c>
      <c r="B1134" s="1" t="s">
        <v>2946</v>
      </c>
      <c r="C1134" s="1">
        <v>45475</v>
      </c>
      <c r="D1134" s="1" t="s">
        <v>1823</v>
      </c>
      <c r="E1134" s="1">
        <v>14997</v>
      </c>
      <c r="F1134" s="1" t="s">
        <v>6815</v>
      </c>
    </row>
    <row r="1135" spans="1:6">
      <c r="A1135" s="1" t="s">
        <v>7950</v>
      </c>
      <c r="B1135" s="1" t="s">
        <v>2947</v>
      </c>
      <c r="C1135" s="1">
        <v>45441</v>
      </c>
      <c r="D1135" s="1" t="s">
        <v>1805</v>
      </c>
      <c r="E1135" s="1">
        <v>424.15</v>
      </c>
      <c r="F1135" s="1" t="s">
        <v>6815</v>
      </c>
    </row>
    <row r="1136" spans="1:6">
      <c r="A1136" s="1" t="s">
        <v>7951</v>
      </c>
      <c r="B1136" s="1" t="s">
        <v>2948</v>
      </c>
      <c r="C1136" s="1">
        <v>45831</v>
      </c>
      <c r="D1136" s="1" t="s">
        <v>1801</v>
      </c>
      <c r="E1136" s="1">
        <v>899.1</v>
      </c>
      <c r="F1136" s="1" t="s">
        <v>6815</v>
      </c>
    </row>
    <row r="1137" spans="1:6">
      <c r="A1137" s="1" t="s">
        <v>7952</v>
      </c>
      <c r="B1137" s="1" t="s">
        <v>2949</v>
      </c>
      <c r="C1137" s="1">
        <v>45789</v>
      </c>
      <c r="D1137" s="1" t="s">
        <v>1805</v>
      </c>
      <c r="E1137" s="1">
        <v>758.1</v>
      </c>
      <c r="F1137" s="1" t="s">
        <v>6815</v>
      </c>
    </row>
    <row r="1138" spans="1:6">
      <c r="A1138" s="1" t="s">
        <v>7953</v>
      </c>
      <c r="B1138" s="1" t="s">
        <v>2950</v>
      </c>
      <c r="C1138" s="1">
        <v>45402</v>
      </c>
      <c r="D1138" s="1" t="s">
        <v>1823</v>
      </c>
      <c r="E1138" s="1">
        <v>3396.6</v>
      </c>
      <c r="F1138" s="1" t="s">
        <v>6815</v>
      </c>
    </row>
    <row r="1139" spans="1:6">
      <c r="A1139" s="1" t="s">
        <v>7954</v>
      </c>
      <c r="B1139" s="1" t="s">
        <v>2951</v>
      </c>
      <c r="C1139" s="1">
        <v>45917</v>
      </c>
      <c r="D1139" s="1" t="s">
        <v>1821</v>
      </c>
      <c r="E1139" s="1">
        <v>1999</v>
      </c>
      <c r="F1139" s="1" t="s">
        <v>6821</v>
      </c>
    </row>
    <row r="1140" spans="1:6">
      <c r="A1140" s="1" t="s">
        <v>7955</v>
      </c>
      <c r="B1140" s="1" t="s">
        <v>2952</v>
      </c>
      <c r="C1140" s="1">
        <v>45353</v>
      </c>
      <c r="D1140" s="1" t="s">
        <v>1805</v>
      </c>
      <c r="E1140" s="1">
        <v>1299</v>
      </c>
      <c r="F1140" s="1" t="s">
        <v>6833</v>
      </c>
    </row>
    <row r="1141" spans="1:6">
      <c r="A1141" s="1" t="s">
        <v>7956</v>
      </c>
      <c r="B1141" s="1" t="s">
        <v>2953</v>
      </c>
      <c r="C1141" s="1">
        <v>45328</v>
      </c>
      <c r="D1141" s="1" t="s">
        <v>1801</v>
      </c>
      <c r="E1141" s="1">
        <v>5398.2</v>
      </c>
      <c r="F1141" s="1" t="s">
        <v>6815</v>
      </c>
    </row>
    <row r="1142" spans="1:6">
      <c r="A1142" s="1" t="s">
        <v>7957</v>
      </c>
      <c r="B1142" s="1" t="s">
        <v>2954</v>
      </c>
      <c r="C1142" s="1">
        <v>45366</v>
      </c>
      <c r="D1142" s="1" t="s">
        <v>1805</v>
      </c>
      <c r="E1142" s="1">
        <v>7196.4</v>
      </c>
      <c r="F1142" s="1" t="s">
        <v>6815</v>
      </c>
    </row>
    <row r="1143" spans="1:6">
      <c r="A1143" s="1" t="s">
        <v>7958</v>
      </c>
      <c r="B1143" s="1" t="s">
        <v>2955</v>
      </c>
      <c r="C1143" s="1">
        <v>45510</v>
      </c>
      <c r="D1143" s="1" t="s">
        <v>1812</v>
      </c>
      <c r="E1143" s="1">
        <v>4498.2</v>
      </c>
      <c r="F1143" s="1" t="s">
        <v>6815</v>
      </c>
    </row>
    <row r="1144" spans="1:6">
      <c r="A1144" s="1" t="s">
        <v>7959</v>
      </c>
      <c r="B1144" s="1" t="s">
        <v>2956</v>
      </c>
      <c r="C1144" s="1">
        <v>45507</v>
      </c>
      <c r="D1144" s="1" t="s">
        <v>1805</v>
      </c>
      <c r="E1144" s="1">
        <v>719.1</v>
      </c>
      <c r="F1144" s="1" t="s">
        <v>6815</v>
      </c>
    </row>
    <row r="1145" spans="1:6">
      <c r="A1145" s="1" t="s">
        <v>7960</v>
      </c>
      <c r="B1145" s="1" t="s">
        <v>2957</v>
      </c>
      <c r="C1145" s="1">
        <v>45763</v>
      </c>
      <c r="D1145" s="1" t="s">
        <v>1821</v>
      </c>
      <c r="E1145" s="1">
        <v>8547.15</v>
      </c>
      <c r="F1145" s="1" t="s">
        <v>6815</v>
      </c>
    </row>
    <row r="1146" spans="1:6">
      <c r="A1146" s="1" t="s">
        <v>7961</v>
      </c>
      <c r="B1146" s="1" t="s">
        <v>2958</v>
      </c>
      <c r="C1146" s="1">
        <v>45338</v>
      </c>
      <c r="D1146" s="1" t="s">
        <v>1805</v>
      </c>
      <c r="E1146" s="1">
        <v>2157.3000000000002</v>
      </c>
      <c r="F1146" s="1" t="s">
        <v>6821</v>
      </c>
    </row>
    <row r="1147" spans="1:6">
      <c r="A1147" s="1" t="s">
        <v>7962</v>
      </c>
      <c r="B1147" s="1" t="s">
        <v>2959</v>
      </c>
      <c r="C1147" s="1">
        <v>45847</v>
      </c>
      <c r="D1147" s="1" t="s">
        <v>1823</v>
      </c>
      <c r="E1147" s="1">
        <v>5949.15</v>
      </c>
      <c r="F1147" s="1" t="s">
        <v>6815</v>
      </c>
    </row>
    <row r="1148" spans="1:6">
      <c r="A1148" s="1" t="s">
        <v>7963</v>
      </c>
      <c r="B1148" s="1" t="s">
        <v>2960</v>
      </c>
      <c r="C1148" s="1">
        <v>45816</v>
      </c>
      <c r="D1148" s="1" t="s">
        <v>1805</v>
      </c>
      <c r="E1148" s="1">
        <v>2249.25</v>
      </c>
      <c r="F1148" s="1" t="s">
        <v>6815</v>
      </c>
    </row>
    <row r="1149" spans="1:6">
      <c r="A1149" s="1" t="s">
        <v>7964</v>
      </c>
      <c r="B1149" s="1" t="s">
        <v>2961</v>
      </c>
      <c r="C1149" s="1">
        <v>45303</v>
      </c>
      <c r="D1149" s="1" t="s">
        <v>1805</v>
      </c>
      <c r="E1149" s="1">
        <v>254.15</v>
      </c>
      <c r="F1149" s="1" t="s">
        <v>6815</v>
      </c>
    </row>
    <row r="1150" spans="1:6">
      <c r="A1150" s="1" t="s">
        <v>7965</v>
      </c>
      <c r="B1150" s="1" t="s">
        <v>2962</v>
      </c>
      <c r="C1150" s="1">
        <v>45774</v>
      </c>
      <c r="D1150" s="1" t="s">
        <v>1823</v>
      </c>
      <c r="E1150" s="1">
        <v>299</v>
      </c>
      <c r="F1150" s="1" t="s">
        <v>6815</v>
      </c>
    </row>
    <row r="1151" spans="1:6">
      <c r="A1151" s="1" t="s">
        <v>7966</v>
      </c>
      <c r="B1151" s="1" t="s">
        <v>2963</v>
      </c>
      <c r="C1151" s="1">
        <v>45659</v>
      </c>
      <c r="D1151" s="1" t="s">
        <v>1823</v>
      </c>
      <c r="E1151" s="1">
        <v>1996</v>
      </c>
      <c r="F1151" s="1" t="s">
        <v>6821</v>
      </c>
    </row>
    <row r="1152" spans="1:6">
      <c r="A1152" s="1" t="s">
        <v>7967</v>
      </c>
      <c r="B1152" s="1" t="s">
        <v>2964</v>
      </c>
      <c r="C1152" s="1">
        <v>45657</v>
      </c>
      <c r="D1152" s="1" t="s">
        <v>1805</v>
      </c>
      <c r="E1152" s="1">
        <v>449.1</v>
      </c>
      <c r="F1152" s="1" t="s">
        <v>6815</v>
      </c>
    </row>
    <row r="1153" spans="1:6">
      <c r="A1153" s="1" t="s">
        <v>7968</v>
      </c>
      <c r="B1153" s="1" t="s">
        <v>2965</v>
      </c>
      <c r="C1153" s="1">
        <v>45334</v>
      </c>
      <c r="D1153" s="1" t="s">
        <v>1805</v>
      </c>
      <c r="E1153" s="1">
        <v>719.1</v>
      </c>
      <c r="F1153" s="1" t="s">
        <v>6815</v>
      </c>
    </row>
    <row r="1154" spans="1:6">
      <c r="A1154" s="1" t="s">
        <v>7969</v>
      </c>
      <c r="B1154" s="1" t="s">
        <v>2966</v>
      </c>
      <c r="C1154" s="1">
        <v>45390</v>
      </c>
      <c r="D1154" s="1" t="s">
        <v>1805</v>
      </c>
      <c r="E1154" s="1">
        <v>759.05</v>
      </c>
      <c r="F1154" s="1" t="s">
        <v>6815</v>
      </c>
    </row>
    <row r="1155" spans="1:6">
      <c r="A1155" s="1" t="s">
        <v>7970</v>
      </c>
      <c r="B1155" s="1" t="s">
        <v>2967</v>
      </c>
      <c r="C1155" s="1">
        <v>45392</v>
      </c>
      <c r="D1155" s="1" t="s">
        <v>1812</v>
      </c>
      <c r="E1155" s="1">
        <v>8996.4</v>
      </c>
      <c r="F1155" s="1" t="s">
        <v>6821</v>
      </c>
    </row>
    <row r="1156" spans="1:6">
      <c r="A1156" s="1" t="s">
        <v>7971</v>
      </c>
      <c r="B1156" s="1" t="s">
        <v>2968</v>
      </c>
      <c r="C1156" s="1">
        <v>45539</v>
      </c>
      <c r="D1156" s="1" t="s">
        <v>1801</v>
      </c>
      <c r="E1156" s="1">
        <v>2499</v>
      </c>
      <c r="F1156" s="1" t="s">
        <v>6815</v>
      </c>
    </row>
    <row r="1157" spans="1:6">
      <c r="A1157" s="1" t="s">
        <v>7972</v>
      </c>
      <c r="B1157" s="1" t="s">
        <v>2969</v>
      </c>
      <c r="C1157" s="1">
        <v>45481</v>
      </c>
      <c r="D1157" s="1" t="s">
        <v>1823</v>
      </c>
      <c r="E1157" s="1">
        <v>568.1</v>
      </c>
      <c r="F1157" s="1" t="s">
        <v>6815</v>
      </c>
    </row>
    <row r="1158" spans="1:6">
      <c r="A1158" s="1" t="s">
        <v>7973</v>
      </c>
      <c r="B1158" s="1" t="s">
        <v>2970</v>
      </c>
      <c r="C1158" s="1">
        <v>45657</v>
      </c>
      <c r="D1158" s="1" t="s">
        <v>1805</v>
      </c>
      <c r="E1158" s="1">
        <v>2499</v>
      </c>
      <c r="F1158" s="1" t="s">
        <v>6815</v>
      </c>
    </row>
    <row r="1159" spans="1:6">
      <c r="A1159" s="1" t="s">
        <v>7974</v>
      </c>
      <c r="B1159" s="1" t="s">
        <v>2971</v>
      </c>
      <c r="C1159" s="1">
        <v>45812</v>
      </c>
      <c r="D1159" s="1" t="s">
        <v>1801</v>
      </c>
      <c r="E1159" s="1">
        <v>1278.4000000000001</v>
      </c>
      <c r="F1159" s="1" t="s">
        <v>6815</v>
      </c>
    </row>
    <row r="1160" spans="1:6">
      <c r="A1160" s="1" t="s">
        <v>7975</v>
      </c>
      <c r="B1160" s="1" t="s">
        <v>2972</v>
      </c>
      <c r="C1160" s="1">
        <v>45852</v>
      </c>
      <c r="D1160" s="1" t="s">
        <v>1805</v>
      </c>
      <c r="E1160" s="1">
        <v>1707.15</v>
      </c>
      <c r="F1160" s="1" t="s">
        <v>6815</v>
      </c>
    </row>
    <row r="1161" spans="1:6">
      <c r="A1161" s="1" t="s">
        <v>7976</v>
      </c>
      <c r="B1161" s="1" t="s">
        <v>2973</v>
      </c>
      <c r="C1161" s="1">
        <v>45515</v>
      </c>
      <c r="D1161" s="1" t="s">
        <v>1801</v>
      </c>
      <c r="E1161" s="1">
        <v>3396.6</v>
      </c>
      <c r="F1161" s="1" t="s">
        <v>6815</v>
      </c>
    </row>
    <row r="1162" spans="1:6">
      <c r="A1162" s="1" t="s">
        <v>7977</v>
      </c>
      <c r="B1162" s="1" t="s">
        <v>2974</v>
      </c>
      <c r="C1162" s="1">
        <v>45348</v>
      </c>
      <c r="D1162" s="1" t="s">
        <v>1805</v>
      </c>
      <c r="E1162" s="1">
        <v>2697.3</v>
      </c>
      <c r="F1162" s="1" t="s">
        <v>6815</v>
      </c>
    </row>
    <row r="1163" spans="1:6">
      <c r="A1163" s="1" t="s">
        <v>7978</v>
      </c>
      <c r="B1163" s="1" t="s">
        <v>2975</v>
      </c>
      <c r="C1163" s="1">
        <v>45912</v>
      </c>
      <c r="D1163" s="1" t="s">
        <v>1812</v>
      </c>
      <c r="E1163" s="1">
        <v>599</v>
      </c>
      <c r="F1163" s="1" t="s">
        <v>6815</v>
      </c>
    </row>
    <row r="1164" spans="1:6">
      <c r="A1164" s="1" t="s">
        <v>7979</v>
      </c>
      <c r="B1164" s="1" t="s">
        <v>2976</v>
      </c>
      <c r="C1164" s="1">
        <v>45638</v>
      </c>
      <c r="D1164" s="1" t="s">
        <v>1823</v>
      </c>
      <c r="E1164" s="1">
        <v>399</v>
      </c>
      <c r="F1164" s="1" t="s">
        <v>6815</v>
      </c>
    </row>
    <row r="1165" spans="1:6">
      <c r="A1165" s="1" t="s">
        <v>7980</v>
      </c>
      <c r="B1165" s="1" t="s">
        <v>2977</v>
      </c>
      <c r="C1165" s="1">
        <v>45697</v>
      </c>
      <c r="D1165" s="1" t="s">
        <v>1805</v>
      </c>
      <c r="E1165" s="1">
        <v>2396</v>
      </c>
      <c r="F1165" s="1" t="s">
        <v>6815</v>
      </c>
    </row>
    <row r="1166" spans="1:6">
      <c r="A1166" s="1" t="s">
        <v>7981</v>
      </c>
      <c r="B1166" s="1" t="s">
        <v>2978</v>
      </c>
      <c r="C1166" s="1">
        <v>45369</v>
      </c>
      <c r="D1166" s="1" t="s">
        <v>1823</v>
      </c>
      <c r="E1166" s="1">
        <v>678.3</v>
      </c>
      <c r="F1166" s="1" t="s">
        <v>6815</v>
      </c>
    </row>
    <row r="1167" spans="1:6">
      <c r="A1167" s="1" t="s">
        <v>7982</v>
      </c>
      <c r="B1167" s="1" t="s">
        <v>2979</v>
      </c>
      <c r="C1167" s="1">
        <v>45514</v>
      </c>
      <c r="D1167" s="1" t="s">
        <v>1805</v>
      </c>
      <c r="E1167" s="1">
        <v>1999.2</v>
      </c>
      <c r="F1167" s="1" t="s">
        <v>6815</v>
      </c>
    </row>
    <row r="1168" spans="1:6">
      <c r="A1168" s="1" t="s">
        <v>7983</v>
      </c>
      <c r="B1168" s="1" t="s">
        <v>2980</v>
      </c>
      <c r="C1168" s="1">
        <v>45893</v>
      </c>
      <c r="D1168" s="1" t="s">
        <v>1805</v>
      </c>
      <c r="E1168" s="1">
        <v>639.20000000000005</v>
      </c>
      <c r="F1168" s="1" t="s">
        <v>6815</v>
      </c>
    </row>
    <row r="1169" spans="1:6">
      <c r="A1169" s="1" t="s">
        <v>7984</v>
      </c>
      <c r="B1169" s="1" t="s">
        <v>2981</v>
      </c>
      <c r="C1169" s="1">
        <v>45328</v>
      </c>
      <c r="D1169" s="1" t="s">
        <v>1823</v>
      </c>
      <c r="E1169" s="1">
        <v>4999</v>
      </c>
      <c r="F1169" s="1" t="s">
        <v>6815</v>
      </c>
    </row>
    <row r="1170" spans="1:6">
      <c r="A1170" s="1" t="s">
        <v>7985</v>
      </c>
      <c r="B1170" s="1" t="s">
        <v>2982</v>
      </c>
      <c r="C1170" s="1">
        <v>45412</v>
      </c>
      <c r="D1170" s="1" t="s">
        <v>1821</v>
      </c>
      <c r="E1170" s="1">
        <v>1874.25</v>
      </c>
      <c r="F1170" s="1" t="s">
        <v>6815</v>
      </c>
    </row>
    <row r="1171" spans="1:6">
      <c r="A1171" s="1" t="s">
        <v>7986</v>
      </c>
      <c r="B1171" s="1" t="s">
        <v>2983</v>
      </c>
      <c r="C1171" s="1">
        <v>45728</v>
      </c>
      <c r="D1171" s="1" t="s">
        <v>1805</v>
      </c>
      <c r="E1171" s="1">
        <v>1799.1</v>
      </c>
      <c r="F1171" s="1" t="s">
        <v>6815</v>
      </c>
    </row>
    <row r="1172" spans="1:6">
      <c r="A1172" s="1" t="s">
        <v>7987</v>
      </c>
      <c r="B1172" s="1" t="s">
        <v>2984</v>
      </c>
      <c r="C1172" s="1">
        <v>45473</v>
      </c>
      <c r="D1172" s="1" t="s">
        <v>1805</v>
      </c>
      <c r="E1172" s="1">
        <v>269.10000000000002</v>
      </c>
      <c r="F1172" s="1" t="s">
        <v>6815</v>
      </c>
    </row>
    <row r="1173" spans="1:6">
      <c r="A1173" s="1" t="s">
        <v>7988</v>
      </c>
      <c r="B1173" s="1" t="s">
        <v>2985</v>
      </c>
      <c r="C1173" s="1">
        <v>45715</v>
      </c>
      <c r="D1173" s="1" t="s">
        <v>1812</v>
      </c>
      <c r="E1173" s="1">
        <v>948.1</v>
      </c>
      <c r="F1173" s="1" t="s">
        <v>6815</v>
      </c>
    </row>
    <row r="1174" spans="1:6">
      <c r="A1174" s="1" t="s">
        <v>7989</v>
      </c>
      <c r="B1174" s="1" t="s">
        <v>2986</v>
      </c>
      <c r="C1174" s="1">
        <v>45720</v>
      </c>
      <c r="D1174" s="1" t="s">
        <v>1821</v>
      </c>
      <c r="E1174" s="1">
        <v>424.15</v>
      </c>
      <c r="F1174" s="1" t="s">
        <v>6815</v>
      </c>
    </row>
    <row r="1175" spans="1:6">
      <c r="A1175" s="1" t="s">
        <v>7990</v>
      </c>
      <c r="B1175" s="1" t="s">
        <v>2987</v>
      </c>
      <c r="C1175" s="1">
        <v>45730</v>
      </c>
      <c r="D1175" s="1" t="s">
        <v>1821</v>
      </c>
      <c r="E1175" s="1">
        <v>319.2</v>
      </c>
      <c r="F1175" s="1" t="s">
        <v>6815</v>
      </c>
    </row>
    <row r="1176" spans="1:6">
      <c r="A1176" s="1" t="s">
        <v>7991</v>
      </c>
      <c r="B1176" s="1" t="s">
        <v>2988</v>
      </c>
      <c r="C1176" s="1">
        <v>45794</v>
      </c>
      <c r="D1176" s="1" t="s">
        <v>1805</v>
      </c>
      <c r="E1176" s="1">
        <v>3598.2</v>
      </c>
      <c r="F1176" s="1" t="s">
        <v>6815</v>
      </c>
    </row>
    <row r="1177" spans="1:6">
      <c r="A1177" s="1" t="s">
        <v>7992</v>
      </c>
      <c r="B1177" s="1" t="s">
        <v>2989</v>
      </c>
      <c r="C1177" s="1">
        <v>45690</v>
      </c>
      <c r="D1177" s="1" t="s">
        <v>1823</v>
      </c>
      <c r="E1177" s="1">
        <v>2398.5</v>
      </c>
      <c r="F1177" s="1" t="s">
        <v>6815</v>
      </c>
    </row>
    <row r="1178" spans="1:6">
      <c r="A1178" s="1" t="s">
        <v>7993</v>
      </c>
      <c r="B1178" s="1" t="s">
        <v>2990</v>
      </c>
      <c r="C1178" s="1">
        <v>45682</v>
      </c>
      <c r="D1178" s="1" t="s">
        <v>1823</v>
      </c>
      <c r="E1178" s="1">
        <v>749.25</v>
      </c>
      <c r="F1178" s="1" t="s">
        <v>6815</v>
      </c>
    </row>
    <row r="1179" spans="1:6">
      <c r="A1179" s="1" t="s">
        <v>7994</v>
      </c>
      <c r="B1179" s="1" t="s">
        <v>2991</v>
      </c>
      <c r="C1179" s="1">
        <v>45352</v>
      </c>
      <c r="D1179" s="1" t="s">
        <v>1821</v>
      </c>
      <c r="E1179" s="1">
        <v>599</v>
      </c>
      <c r="F1179" s="1" t="s">
        <v>6815</v>
      </c>
    </row>
    <row r="1180" spans="1:6">
      <c r="A1180" s="1" t="s">
        <v>7995</v>
      </c>
      <c r="B1180" s="1" t="s">
        <v>2992</v>
      </c>
      <c r="C1180" s="1">
        <v>45588</v>
      </c>
      <c r="D1180" s="1" t="s">
        <v>1805</v>
      </c>
      <c r="E1180" s="1">
        <v>4498.2</v>
      </c>
      <c r="F1180" s="1" t="s">
        <v>6815</v>
      </c>
    </row>
    <row r="1181" spans="1:6">
      <c r="A1181" s="1" t="s">
        <v>7996</v>
      </c>
      <c r="B1181" s="1" t="s">
        <v>2993</v>
      </c>
      <c r="C1181" s="1">
        <v>45382</v>
      </c>
      <c r="D1181" s="1" t="s">
        <v>1823</v>
      </c>
      <c r="E1181" s="1">
        <v>798.4</v>
      </c>
      <c r="F1181" s="1" t="s">
        <v>6821</v>
      </c>
    </row>
    <row r="1182" spans="1:6">
      <c r="A1182" s="1" t="s">
        <v>7997</v>
      </c>
      <c r="B1182" s="1" t="s">
        <v>2994</v>
      </c>
      <c r="C1182" s="1">
        <v>45487</v>
      </c>
      <c r="D1182" s="1" t="s">
        <v>1812</v>
      </c>
      <c r="E1182" s="1">
        <v>399</v>
      </c>
      <c r="F1182" s="1" t="s">
        <v>6821</v>
      </c>
    </row>
    <row r="1183" spans="1:6">
      <c r="A1183" s="1" t="s">
        <v>7998</v>
      </c>
      <c r="B1183" s="1" t="s">
        <v>2995</v>
      </c>
      <c r="C1183" s="1">
        <v>45836</v>
      </c>
      <c r="D1183" s="1" t="s">
        <v>1801</v>
      </c>
      <c r="E1183" s="1">
        <v>379.05</v>
      </c>
      <c r="F1183" s="1" t="s">
        <v>6815</v>
      </c>
    </row>
    <row r="1184" spans="1:6">
      <c r="A1184" s="1" t="s">
        <v>7999</v>
      </c>
      <c r="B1184" s="1" t="s">
        <v>2996</v>
      </c>
      <c r="C1184" s="1">
        <v>45536</v>
      </c>
      <c r="D1184" s="1" t="s">
        <v>1801</v>
      </c>
      <c r="E1184" s="1">
        <v>2396</v>
      </c>
      <c r="F1184" s="1" t="s">
        <v>6821</v>
      </c>
    </row>
    <row r="1185" spans="1:6">
      <c r="A1185" s="1" t="s">
        <v>8000</v>
      </c>
      <c r="B1185" s="1" t="s">
        <v>2997</v>
      </c>
      <c r="C1185" s="1">
        <v>45678</v>
      </c>
      <c r="D1185" s="1" t="s">
        <v>1805</v>
      </c>
      <c r="E1185" s="1">
        <v>759.05</v>
      </c>
      <c r="F1185" s="1" t="s">
        <v>6815</v>
      </c>
    </row>
    <row r="1186" spans="1:6">
      <c r="A1186" s="1" t="s">
        <v>8001</v>
      </c>
      <c r="B1186" s="1" t="s">
        <v>2998</v>
      </c>
      <c r="C1186" s="1">
        <v>45395</v>
      </c>
      <c r="D1186" s="1" t="s">
        <v>1801</v>
      </c>
      <c r="E1186" s="1">
        <v>1696.6</v>
      </c>
      <c r="F1186" s="1" t="s">
        <v>6815</v>
      </c>
    </row>
    <row r="1187" spans="1:6">
      <c r="A1187" s="1" t="s">
        <v>8002</v>
      </c>
      <c r="B1187" s="1" t="s">
        <v>2999</v>
      </c>
      <c r="C1187" s="1">
        <v>45816</v>
      </c>
      <c r="D1187" s="1" t="s">
        <v>1812</v>
      </c>
      <c r="E1187" s="1">
        <v>948.1</v>
      </c>
      <c r="F1187" s="1" t="s">
        <v>6815</v>
      </c>
    </row>
    <row r="1188" spans="1:6">
      <c r="A1188" s="1" t="s">
        <v>8003</v>
      </c>
      <c r="B1188" s="1" t="s">
        <v>3000</v>
      </c>
      <c r="C1188" s="1">
        <v>45296</v>
      </c>
      <c r="D1188" s="1" t="s">
        <v>1823</v>
      </c>
      <c r="E1188" s="1">
        <v>9998</v>
      </c>
      <c r="F1188" s="1" t="s">
        <v>6833</v>
      </c>
    </row>
    <row r="1189" spans="1:6">
      <c r="A1189" s="1" t="s">
        <v>8004</v>
      </c>
      <c r="B1189" s="1" t="s">
        <v>3001</v>
      </c>
      <c r="C1189" s="1">
        <v>45844</v>
      </c>
      <c r="D1189" s="1" t="s">
        <v>1801</v>
      </c>
      <c r="E1189" s="1">
        <v>9998</v>
      </c>
      <c r="F1189" s="1" t="s">
        <v>6833</v>
      </c>
    </row>
    <row r="1190" spans="1:6">
      <c r="A1190" s="1" t="s">
        <v>8005</v>
      </c>
      <c r="B1190" s="1" t="s">
        <v>3002</v>
      </c>
      <c r="C1190" s="1">
        <v>45844</v>
      </c>
      <c r="D1190" s="1" t="s">
        <v>1801</v>
      </c>
      <c r="E1190" s="1">
        <v>897</v>
      </c>
      <c r="F1190" s="1" t="s">
        <v>6833</v>
      </c>
    </row>
    <row r="1191" spans="1:6">
      <c r="A1191" s="1" t="s">
        <v>8006</v>
      </c>
      <c r="B1191" s="1" t="s">
        <v>3003</v>
      </c>
      <c r="C1191" s="1">
        <v>45896</v>
      </c>
      <c r="D1191" s="1" t="s">
        <v>1805</v>
      </c>
      <c r="E1191" s="1">
        <v>3198</v>
      </c>
      <c r="F1191" s="1" t="s">
        <v>6815</v>
      </c>
    </row>
    <row r="1192" spans="1:6">
      <c r="A1192" s="1" t="s">
        <v>8007</v>
      </c>
      <c r="B1192" s="1" t="s">
        <v>3004</v>
      </c>
      <c r="C1192" s="1">
        <v>45337</v>
      </c>
      <c r="D1192" s="1" t="s">
        <v>1823</v>
      </c>
      <c r="E1192" s="1">
        <v>4156.8</v>
      </c>
      <c r="F1192" s="1" t="s">
        <v>6815</v>
      </c>
    </row>
    <row r="1193" spans="1:6">
      <c r="A1193" s="1" t="s">
        <v>8008</v>
      </c>
      <c r="B1193" s="1" t="s">
        <v>3005</v>
      </c>
      <c r="C1193" s="1">
        <v>45381</v>
      </c>
      <c r="D1193" s="1" t="s">
        <v>1823</v>
      </c>
      <c r="E1193" s="1">
        <v>4998</v>
      </c>
      <c r="F1193" s="1" t="s">
        <v>6815</v>
      </c>
    </row>
    <row r="1194" spans="1:6">
      <c r="A1194" s="1" t="s">
        <v>8009</v>
      </c>
      <c r="B1194" s="1" t="s">
        <v>3006</v>
      </c>
      <c r="C1194" s="1">
        <v>45525</v>
      </c>
      <c r="D1194" s="1" t="s">
        <v>1805</v>
      </c>
      <c r="E1194" s="1">
        <v>599.25</v>
      </c>
      <c r="F1194" s="1" t="s">
        <v>6815</v>
      </c>
    </row>
    <row r="1195" spans="1:6">
      <c r="A1195" s="1" t="s">
        <v>8010</v>
      </c>
      <c r="B1195" s="1" t="s">
        <v>3007</v>
      </c>
      <c r="C1195" s="1">
        <v>45810</v>
      </c>
      <c r="D1195" s="1" t="s">
        <v>1805</v>
      </c>
      <c r="E1195" s="1">
        <v>1996</v>
      </c>
      <c r="F1195" s="1" t="s">
        <v>6815</v>
      </c>
    </row>
    <row r="1196" spans="1:6">
      <c r="A1196" s="1" t="s">
        <v>8011</v>
      </c>
      <c r="B1196" s="1" t="s">
        <v>3008</v>
      </c>
      <c r="C1196" s="1">
        <v>45389</v>
      </c>
      <c r="D1196" s="1" t="s">
        <v>1823</v>
      </c>
      <c r="E1196" s="1">
        <v>3996</v>
      </c>
      <c r="F1196" s="1" t="s">
        <v>6815</v>
      </c>
    </row>
    <row r="1197" spans="1:6">
      <c r="A1197" s="1" t="s">
        <v>8012</v>
      </c>
      <c r="B1197" s="1" t="s">
        <v>3009</v>
      </c>
      <c r="C1197" s="1">
        <v>45539</v>
      </c>
      <c r="D1197" s="1" t="s">
        <v>1801</v>
      </c>
      <c r="E1197" s="1">
        <v>2276.1999999999998</v>
      </c>
      <c r="F1197" s="1" t="s">
        <v>6815</v>
      </c>
    </row>
    <row r="1198" spans="1:6">
      <c r="A1198" s="1" t="s">
        <v>8013</v>
      </c>
      <c r="B1198" s="1" t="s">
        <v>3010</v>
      </c>
      <c r="C1198" s="1">
        <v>45368</v>
      </c>
      <c r="D1198" s="1" t="s">
        <v>1821</v>
      </c>
      <c r="E1198" s="1">
        <v>798</v>
      </c>
      <c r="F1198" s="1" t="s">
        <v>6815</v>
      </c>
    </row>
    <row r="1199" spans="1:6">
      <c r="A1199" s="1" t="s">
        <v>8014</v>
      </c>
      <c r="B1199" s="1" t="s">
        <v>3011</v>
      </c>
      <c r="C1199" s="1">
        <v>45658</v>
      </c>
      <c r="D1199" s="1" t="s">
        <v>1801</v>
      </c>
      <c r="E1199" s="1">
        <v>897</v>
      </c>
      <c r="F1199" s="1" t="s">
        <v>6815</v>
      </c>
    </row>
    <row r="1200" spans="1:6">
      <c r="A1200" s="1" t="s">
        <v>8015</v>
      </c>
      <c r="B1200" s="1" t="s">
        <v>3012</v>
      </c>
      <c r="C1200" s="1">
        <v>45818</v>
      </c>
      <c r="D1200" s="1" t="s">
        <v>1801</v>
      </c>
      <c r="E1200" s="1">
        <v>2249.1</v>
      </c>
      <c r="F1200" s="1" t="s">
        <v>6815</v>
      </c>
    </row>
    <row r="1201" spans="1:6">
      <c r="A1201" s="1" t="s">
        <v>8016</v>
      </c>
      <c r="B1201" s="1" t="s">
        <v>3013</v>
      </c>
      <c r="C1201" s="1">
        <v>45380</v>
      </c>
      <c r="D1201" s="1" t="s">
        <v>1823</v>
      </c>
      <c r="E1201" s="1">
        <v>254.15</v>
      </c>
      <c r="F1201" s="1" t="s">
        <v>6815</v>
      </c>
    </row>
    <row r="1202" spans="1:6">
      <c r="A1202" s="1" t="s">
        <v>8017</v>
      </c>
      <c r="B1202" s="1" t="s">
        <v>3014</v>
      </c>
      <c r="C1202" s="1">
        <v>45736</v>
      </c>
      <c r="D1202" s="1" t="s">
        <v>1823</v>
      </c>
      <c r="E1202" s="1">
        <v>8996.4</v>
      </c>
      <c r="F1202" s="1" t="s">
        <v>6815</v>
      </c>
    </row>
    <row r="1203" spans="1:6">
      <c r="A1203" s="1" t="s">
        <v>8018</v>
      </c>
      <c r="B1203" s="1" t="s">
        <v>3015</v>
      </c>
      <c r="C1203" s="1">
        <v>45440</v>
      </c>
      <c r="D1203" s="1" t="s">
        <v>1801</v>
      </c>
      <c r="E1203" s="1">
        <v>539.1</v>
      </c>
      <c r="F1203" s="1" t="s">
        <v>6815</v>
      </c>
    </row>
    <row r="1204" spans="1:6">
      <c r="A1204" s="1" t="s">
        <v>8019</v>
      </c>
      <c r="B1204" s="1" t="s">
        <v>3016</v>
      </c>
      <c r="C1204" s="1">
        <v>45352</v>
      </c>
      <c r="D1204" s="1" t="s">
        <v>1805</v>
      </c>
      <c r="E1204" s="1">
        <v>2716.6</v>
      </c>
      <c r="F1204" s="1" t="s">
        <v>6815</v>
      </c>
    </row>
    <row r="1205" spans="1:6">
      <c r="A1205" s="1" t="s">
        <v>8020</v>
      </c>
      <c r="B1205" s="1" t="s">
        <v>3017</v>
      </c>
      <c r="C1205" s="1">
        <v>45314</v>
      </c>
      <c r="D1205" s="1" t="s">
        <v>1801</v>
      </c>
      <c r="E1205" s="1">
        <v>799</v>
      </c>
      <c r="F1205" s="1" t="s">
        <v>6815</v>
      </c>
    </row>
    <row r="1206" spans="1:6">
      <c r="A1206" s="1" t="s">
        <v>8021</v>
      </c>
      <c r="B1206" s="1" t="s">
        <v>3018</v>
      </c>
      <c r="C1206" s="1">
        <v>45569</v>
      </c>
      <c r="D1206" s="1" t="s">
        <v>1823</v>
      </c>
      <c r="E1206" s="1">
        <v>849.15</v>
      </c>
      <c r="F1206" s="1" t="s">
        <v>6815</v>
      </c>
    </row>
    <row r="1207" spans="1:6">
      <c r="A1207" s="1" t="s">
        <v>8022</v>
      </c>
      <c r="B1207" s="1" t="s">
        <v>3019</v>
      </c>
      <c r="C1207" s="1">
        <v>45899</v>
      </c>
      <c r="D1207" s="1" t="s">
        <v>1805</v>
      </c>
      <c r="E1207" s="1">
        <v>949.05</v>
      </c>
      <c r="F1207" s="1" t="s">
        <v>6815</v>
      </c>
    </row>
    <row r="1208" spans="1:6">
      <c r="A1208" s="1" t="s">
        <v>8023</v>
      </c>
      <c r="B1208" s="1" t="s">
        <v>3020</v>
      </c>
      <c r="C1208" s="1">
        <v>45347</v>
      </c>
      <c r="D1208" s="1" t="s">
        <v>1801</v>
      </c>
      <c r="E1208" s="1">
        <v>7122.15</v>
      </c>
      <c r="F1208" s="1" t="s">
        <v>6815</v>
      </c>
    </row>
    <row r="1209" spans="1:6">
      <c r="A1209" s="1" t="s">
        <v>8024</v>
      </c>
      <c r="B1209" s="1" t="s">
        <v>3021</v>
      </c>
      <c r="C1209" s="1">
        <v>45899</v>
      </c>
      <c r="D1209" s="1" t="s">
        <v>1801</v>
      </c>
      <c r="E1209" s="1">
        <v>11898.3</v>
      </c>
      <c r="F1209" s="1" t="s">
        <v>6815</v>
      </c>
    </row>
    <row r="1210" spans="1:6">
      <c r="A1210" s="1" t="s">
        <v>8025</v>
      </c>
      <c r="B1210" s="1" t="s">
        <v>3022</v>
      </c>
      <c r="C1210" s="1">
        <v>45814</v>
      </c>
      <c r="D1210" s="1" t="s">
        <v>1801</v>
      </c>
      <c r="E1210" s="1">
        <v>4498.5</v>
      </c>
      <c r="F1210" s="1" t="s">
        <v>6815</v>
      </c>
    </row>
    <row r="1211" spans="1:6">
      <c r="A1211" s="1" t="s">
        <v>8026</v>
      </c>
      <c r="B1211" s="1" t="s">
        <v>3023</v>
      </c>
      <c r="C1211" s="1">
        <v>45884</v>
      </c>
      <c r="D1211" s="1" t="s">
        <v>1823</v>
      </c>
      <c r="E1211" s="1">
        <v>14247.15</v>
      </c>
      <c r="F1211" s="1" t="s">
        <v>6815</v>
      </c>
    </row>
    <row r="1212" spans="1:6">
      <c r="A1212" s="1" t="s">
        <v>8027</v>
      </c>
      <c r="B1212" s="1" t="s">
        <v>3024</v>
      </c>
      <c r="C1212" s="1">
        <v>45681</v>
      </c>
      <c r="D1212" s="1" t="s">
        <v>1821</v>
      </c>
      <c r="E1212" s="1">
        <v>2499</v>
      </c>
      <c r="F1212" s="1" t="s">
        <v>6815</v>
      </c>
    </row>
    <row r="1213" spans="1:6">
      <c r="A1213" s="1" t="s">
        <v>8028</v>
      </c>
      <c r="B1213" s="1" t="s">
        <v>3025</v>
      </c>
      <c r="C1213" s="1">
        <v>45615</v>
      </c>
      <c r="D1213" s="1" t="s">
        <v>1805</v>
      </c>
      <c r="E1213" s="1">
        <v>1438.2</v>
      </c>
      <c r="F1213" s="1" t="s">
        <v>6815</v>
      </c>
    </row>
    <row r="1214" spans="1:6">
      <c r="A1214" s="1" t="s">
        <v>8029</v>
      </c>
      <c r="B1214" s="1" t="s">
        <v>3026</v>
      </c>
      <c r="C1214" s="1">
        <v>45329</v>
      </c>
      <c r="D1214" s="1" t="s">
        <v>1805</v>
      </c>
      <c r="E1214" s="1">
        <v>2276.1999999999998</v>
      </c>
      <c r="F1214" s="1" t="s">
        <v>6815</v>
      </c>
    </row>
    <row r="1215" spans="1:6">
      <c r="A1215" s="1" t="s">
        <v>8030</v>
      </c>
      <c r="B1215" s="1" t="s">
        <v>3027</v>
      </c>
      <c r="C1215" s="1">
        <v>45667</v>
      </c>
      <c r="D1215" s="1" t="s">
        <v>1821</v>
      </c>
      <c r="E1215" s="1">
        <v>4499.1000000000004</v>
      </c>
      <c r="F1215" s="1" t="s">
        <v>6815</v>
      </c>
    </row>
    <row r="1216" spans="1:6">
      <c r="A1216" s="1" t="s">
        <v>8031</v>
      </c>
      <c r="B1216" s="1" t="s">
        <v>3028</v>
      </c>
      <c r="C1216" s="1">
        <v>45840</v>
      </c>
      <c r="D1216" s="1" t="s">
        <v>1801</v>
      </c>
      <c r="E1216" s="1">
        <v>748.5</v>
      </c>
      <c r="F1216" s="1" t="s">
        <v>6815</v>
      </c>
    </row>
    <row r="1217" spans="1:6">
      <c r="A1217" s="1" t="s">
        <v>8032</v>
      </c>
      <c r="B1217" s="1" t="s">
        <v>3029</v>
      </c>
      <c r="C1217" s="1">
        <v>45951</v>
      </c>
      <c r="D1217" s="1" t="s">
        <v>1801</v>
      </c>
      <c r="E1217" s="1">
        <v>3999</v>
      </c>
      <c r="F1217" s="1" t="s">
        <v>6815</v>
      </c>
    </row>
    <row r="1218" spans="1:6">
      <c r="A1218" s="1" t="s">
        <v>8033</v>
      </c>
      <c r="B1218" s="1" t="s">
        <v>3030</v>
      </c>
      <c r="C1218" s="1">
        <v>45946</v>
      </c>
      <c r="D1218" s="1" t="s">
        <v>1823</v>
      </c>
      <c r="E1218" s="1">
        <v>679.15</v>
      </c>
      <c r="F1218" s="1" t="s">
        <v>6815</v>
      </c>
    </row>
    <row r="1219" spans="1:6">
      <c r="A1219" s="1" t="s">
        <v>8034</v>
      </c>
      <c r="B1219" s="1" t="s">
        <v>3031</v>
      </c>
      <c r="C1219" s="1">
        <v>45568</v>
      </c>
      <c r="D1219" s="1" t="s">
        <v>1801</v>
      </c>
      <c r="E1219" s="1">
        <v>4499.1000000000004</v>
      </c>
      <c r="F1219" s="1" t="s">
        <v>6815</v>
      </c>
    </row>
    <row r="1220" spans="1:6">
      <c r="A1220" s="1" t="s">
        <v>8035</v>
      </c>
      <c r="B1220" s="1" t="s">
        <v>3032</v>
      </c>
      <c r="C1220" s="1">
        <v>45524</v>
      </c>
      <c r="D1220" s="1" t="s">
        <v>1805</v>
      </c>
      <c r="E1220" s="1">
        <v>678.3</v>
      </c>
      <c r="F1220" s="1" t="s">
        <v>6815</v>
      </c>
    </row>
    <row r="1221" spans="1:6">
      <c r="A1221" s="1" t="s">
        <v>8036</v>
      </c>
      <c r="B1221" s="1" t="s">
        <v>3033</v>
      </c>
      <c r="C1221" s="1">
        <v>45557</v>
      </c>
      <c r="D1221" s="1" t="s">
        <v>1801</v>
      </c>
      <c r="E1221" s="1">
        <v>1299</v>
      </c>
      <c r="F1221" s="1" t="s">
        <v>6833</v>
      </c>
    </row>
    <row r="1222" spans="1:6">
      <c r="A1222" s="1" t="s">
        <v>8037</v>
      </c>
      <c r="B1222" s="1" t="s">
        <v>3034</v>
      </c>
      <c r="C1222" s="1">
        <v>45493</v>
      </c>
      <c r="D1222" s="1" t="s">
        <v>1801</v>
      </c>
      <c r="E1222" s="1">
        <v>8999</v>
      </c>
      <c r="F1222" s="1" t="s">
        <v>6833</v>
      </c>
    </row>
    <row r="1223" spans="1:6">
      <c r="A1223" s="1" t="s">
        <v>8038</v>
      </c>
      <c r="B1223" s="1" t="s">
        <v>3035</v>
      </c>
      <c r="C1223" s="1">
        <v>45337</v>
      </c>
      <c r="D1223" s="1" t="s">
        <v>1823</v>
      </c>
      <c r="E1223" s="1">
        <v>1272.45</v>
      </c>
      <c r="F1223" s="1" t="s">
        <v>6815</v>
      </c>
    </row>
    <row r="1224" spans="1:6">
      <c r="A1224" s="1" t="s">
        <v>8039</v>
      </c>
      <c r="B1224" s="1" t="s">
        <v>3036</v>
      </c>
      <c r="C1224" s="1">
        <v>45841</v>
      </c>
      <c r="D1224" s="1" t="s">
        <v>1805</v>
      </c>
      <c r="E1224" s="1">
        <v>339.15</v>
      </c>
      <c r="F1224" s="1" t="s">
        <v>6815</v>
      </c>
    </row>
    <row r="1225" spans="1:6">
      <c r="A1225" s="1" t="s">
        <v>8040</v>
      </c>
      <c r="B1225" s="1" t="s">
        <v>3037</v>
      </c>
      <c r="C1225" s="1">
        <v>45450</v>
      </c>
      <c r="D1225" s="1" t="s">
        <v>1805</v>
      </c>
      <c r="E1225" s="1">
        <v>798</v>
      </c>
      <c r="F1225" s="1" t="s">
        <v>6833</v>
      </c>
    </row>
    <row r="1226" spans="1:6">
      <c r="A1226" s="1" t="s">
        <v>8041</v>
      </c>
      <c r="B1226" s="1" t="s">
        <v>3038</v>
      </c>
      <c r="C1226" s="1">
        <v>45417</v>
      </c>
      <c r="D1226" s="1" t="s">
        <v>1823</v>
      </c>
      <c r="E1226" s="1">
        <v>1169.0999999999999</v>
      </c>
      <c r="F1226" s="1" t="s">
        <v>6815</v>
      </c>
    </row>
    <row r="1227" spans="1:6">
      <c r="A1227" s="1" t="s">
        <v>8042</v>
      </c>
      <c r="B1227" s="1" t="s">
        <v>3039</v>
      </c>
      <c r="C1227" s="1">
        <v>45509</v>
      </c>
      <c r="D1227" s="1" t="s">
        <v>1805</v>
      </c>
      <c r="E1227" s="1">
        <v>4749.05</v>
      </c>
      <c r="F1227" s="1" t="s">
        <v>6815</v>
      </c>
    </row>
    <row r="1228" spans="1:6">
      <c r="A1228" s="1" t="s">
        <v>8043</v>
      </c>
      <c r="B1228" s="1" t="s">
        <v>3040</v>
      </c>
      <c r="C1228" s="1">
        <v>45339</v>
      </c>
      <c r="D1228" s="1" t="s">
        <v>1823</v>
      </c>
      <c r="E1228" s="1">
        <v>1899.05</v>
      </c>
      <c r="F1228" s="1" t="s">
        <v>6815</v>
      </c>
    </row>
    <row r="1229" spans="1:6">
      <c r="A1229" s="1" t="s">
        <v>8044</v>
      </c>
      <c r="B1229" s="1" t="s">
        <v>3041</v>
      </c>
      <c r="C1229" s="1">
        <v>45920</v>
      </c>
      <c r="D1229" s="1" t="s">
        <v>1823</v>
      </c>
      <c r="E1229" s="1">
        <v>679.15</v>
      </c>
      <c r="F1229" s="1" t="s">
        <v>6815</v>
      </c>
    </row>
    <row r="1230" spans="1:6">
      <c r="A1230" s="1" t="s">
        <v>8045</v>
      </c>
      <c r="B1230" s="1" t="s">
        <v>3042</v>
      </c>
      <c r="C1230" s="1">
        <v>45510</v>
      </c>
      <c r="D1230" s="1" t="s">
        <v>1805</v>
      </c>
      <c r="E1230" s="1">
        <v>1707.15</v>
      </c>
      <c r="F1230" s="1" t="s">
        <v>6815</v>
      </c>
    </row>
    <row r="1231" spans="1:6">
      <c r="A1231" s="1" t="s">
        <v>8046</v>
      </c>
      <c r="B1231" s="1" t="s">
        <v>3043</v>
      </c>
      <c r="C1231" s="1">
        <v>45752</v>
      </c>
      <c r="D1231" s="1" t="s">
        <v>1801</v>
      </c>
      <c r="E1231" s="1">
        <v>1696.6</v>
      </c>
      <c r="F1231" s="1" t="s">
        <v>6815</v>
      </c>
    </row>
    <row r="1232" spans="1:6">
      <c r="A1232" s="1" t="s">
        <v>8047</v>
      </c>
      <c r="B1232" s="1" t="s">
        <v>3044</v>
      </c>
      <c r="C1232" s="1">
        <v>45829</v>
      </c>
      <c r="D1232" s="1" t="s">
        <v>1805</v>
      </c>
      <c r="E1232" s="1">
        <v>5997</v>
      </c>
      <c r="F1232" s="1" t="s">
        <v>6815</v>
      </c>
    </row>
    <row r="1233" spans="1:6">
      <c r="A1233" s="1" t="s">
        <v>8048</v>
      </c>
      <c r="B1233" s="1" t="s">
        <v>3045</v>
      </c>
      <c r="C1233" s="1">
        <v>45300</v>
      </c>
      <c r="D1233" s="1" t="s">
        <v>1821</v>
      </c>
      <c r="E1233" s="1">
        <v>339.15</v>
      </c>
      <c r="F1233" s="1" t="s">
        <v>6815</v>
      </c>
    </row>
    <row r="1234" spans="1:6">
      <c r="A1234" s="1" t="s">
        <v>8049</v>
      </c>
      <c r="B1234" s="1" t="s">
        <v>3046</v>
      </c>
      <c r="C1234" s="1">
        <v>45783</v>
      </c>
      <c r="D1234" s="1" t="s">
        <v>1821</v>
      </c>
      <c r="E1234" s="1">
        <v>339.15</v>
      </c>
      <c r="F1234" s="1" t="s">
        <v>6815</v>
      </c>
    </row>
    <row r="1235" spans="1:6">
      <c r="A1235" s="1" t="s">
        <v>8050</v>
      </c>
      <c r="B1235" s="1" t="s">
        <v>3047</v>
      </c>
      <c r="C1235" s="1">
        <v>45720</v>
      </c>
      <c r="D1235" s="1" t="s">
        <v>1805</v>
      </c>
      <c r="E1235" s="1">
        <v>8996.4</v>
      </c>
      <c r="F1235" s="1" t="s">
        <v>6815</v>
      </c>
    </row>
    <row r="1236" spans="1:6">
      <c r="A1236" s="1" t="s">
        <v>8051</v>
      </c>
      <c r="B1236" s="1" t="s">
        <v>3048</v>
      </c>
      <c r="C1236" s="1">
        <v>45450</v>
      </c>
      <c r="D1236" s="1" t="s">
        <v>1805</v>
      </c>
      <c r="E1236" s="1">
        <v>852.15</v>
      </c>
      <c r="F1236" s="1" t="s">
        <v>6815</v>
      </c>
    </row>
    <row r="1237" spans="1:6">
      <c r="A1237" s="1" t="s">
        <v>8052</v>
      </c>
      <c r="B1237" s="1" t="s">
        <v>3049</v>
      </c>
      <c r="C1237" s="1">
        <v>45318</v>
      </c>
      <c r="D1237" s="1" t="s">
        <v>1801</v>
      </c>
      <c r="E1237" s="1">
        <v>5697.15</v>
      </c>
      <c r="F1237" s="1" t="s">
        <v>6815</v>
      </c>
    </row>
    <row r="1238" spans="1:6">
      <c r="A1238" s="1" t="s">
        <v>8053</v>
      </c>
      <c r="B1238" s="1" t="s">
        <v>3050</v>
      </c>
      <c r="C1238" s="1">
        <v>45359</v>
      </c>
      <c r="D1238" s="1" t="s">
        <v>1821</v>
      </c>
      <c r="E1238" s="1">
        <v>1596</v>
      </c>
      <c r="F1238" s="1" t="s">
        <v>6815</v>
      </c>
    </row>
    <row r="1239" spans="1:6">
      <c r="A1239" s="1" t="s">
        <v>8054</v>
      </c>
      <c r="B1239" s="1" t="s">
        <v>3051</v>
      </c>
      <c r="C1239" s="1">
        <v>45427</v>
      </c>
      <c r="D1239" s="1" t="s">
        <v>1823</v>
      </c>
      <c r="E1239" s="1">
        <v>798.4</v>
      </c>
      <c r="F1239" s="1" t="s">
        <v>6815</v>
      </c>
    </row>
    <row r="1240" spans="1:6">
      <c r="A1240" s="1" t="s">
        <v>8055</v>
      </c>
      <c r="B1240" s="1" t="s">
        <v>3052</v>
      </c>
      <c r="C1240" s="1">
        <v>45861</v>
      </c>
      <c r="D1240" s="1" t="s">
        <v>1801</v>
      </c>
      <c r="E1240" s="1">
        <v>1899.05</v>
      </c>
      <c r="F1240" s="1" t="s">
        <v>6815</v>
      </c>
    </row>
    <row r="1241" spans="1:6">
      <c r="A1241" s="1" t="s">
        <v>8056</v>
      </c>
      <c r="B1241" s="1" t="s">
        <v>3053</v>
      </c>
      <c r="C1241" s="1">
        <v>45907</v>
      </c>
      <c r="D1241" s="1" t="s">
        <v>1823</v>
      </c>
      <c r="E1241" s="1">
        <v>509.15</v>
      </c>
      <c r="F1241" s="1" t="s">
        <v>6815</v>
      </c>
    </row>
    <row r="1242" spans="1:6">
      <c r="A1242" s="1" t="s">
        <v>8057</v>
      </c>
      <c r="B1242" s="1" t="s">
        <v>3054</v>
      </c>
      <c r="C1242" s="1">
        <v>45525</v>
      </c>
      <c r="D1242" s="1" t="s">
        <v>1801</v>
      </c>
      <c r="E1242" s="1">
        <v>749.25</v>
      </c>
      <c r="F1242" s="1" t="s">
        <v>6815</v>
      </c>
    </row>
    <row r="1243" spans="1:6">
      <c r="A1243" s="1" t="s">
        <v>8058</v>
      </c>
      <c r="B1243" s="1" t="s">
        <v>3055</v>
      </c>
      <c r="C1243" s="1">
        <v>45361</v>
      </c>
      <c r="D1243" s="1" t="s">
        <v>1823</v>
      </c>
      <c r="E1243" s="1">
        <v>948.1</v>
      </c>
      <c r="F1243" s="1" t="s">
        <v>6815</v>
      </c>
    </row>
    <row r="1244" spans="1:6">
      <c r="A1244" s="1" t="s">
        <v>8059</v>
      </c>
      <c r="B1244" s="1" t="s">
        <v>3056</v>
      </c>
      <c r="C1244" s="1">
        <v>45920</v>
      </c>
      <c r="D1244" s="1" t="s">
        <v>1801</v>
      </c>
      <c r="E1244" s="1">
        <v>1996</v>
      </c>
      <c r="F1244" s="1" t="s">
        <v>6815</v>
      </c>
    </row>
    <row r="1245" spans="1:6">
      <c r="A1245" s="1" t="s">
        <v>8060</v>
      </c>
      <c r="B1245" s="1" t="s">
        <v>3057</v>
      </c>
      <c r="C1245" s="1">
        <v>45848</v>
      </c>
      <c r="D1245" s="1" t="s">
        <v>1805</v>
      </c>
      <c r="E1245" s="1">
        <v>2697.3</v>
      </c>
      <c r="F1245" s="1" t="s">
        <v>6815</v>
      </c>
    </row>
    <row r="1246" spans="1:6">
      <c r="A1246" s="1" t="s">
        <v>8061</v>
      </c>
      <c r="B1246" s="1" t="s">
        <v>3058</v>
      </c>
      <c r="C1246" s="1">
        <v>45752</v>
      </c>
      <c r="D1246" s="1" t="s">
        <v>1801</v>
      </c>
      <c r="E1246" s="1">
        <v>509.15</v>
      </c>
      <c r="F1246" s="1" t="s">
        <v>6815</v>
      </c>
    </row>
    <row r="1247" spans="1:6">
      <c r="A1247" s="1" t="s">
        <v>8062</v>
      </c>
      <c r="B1247" s="1" t="s">
        <v>3059</v>
      </c>
      <c r="C1247" s="1">
        <v>45606</v>
      </c>
      <c r="D1247" s="1" t="s">
        <v>1801</v>
      </c>
      <c r="E1247" s="1">
        <v>1996</v>
      </c>
      <c r="F1247" s="1" t="s">
        <v>6833</v>
      </c>
    </row>
    <row r="1248" spans="1:6">
      <c r="A1248" s="1" t="s">
        <v>8063</v>
      </c>
      <c r="B1248" s="1" t="s">
        <v>3060</v>
      </c>
      <c r="C1248" s="1">
        <v>45647</v>
      </c>
      <c r="D1248" s="1" t="s">
        <v>1812</v>
      </c>
      <c r="E1248" s="1">
        <v>474.05</v>
      </c>
      <c r="F1248" s="1" t="s">
        <v>6815</v>
      </c>
    </row>
    <row r="1249" spans="1:6">
      <c r="A1249" s="1" t="s">
        <v>8064</v>
      </c>
      <c r="B1249" s="1" t="s">
        <v>3061</v>
      </c>
      <c r="C1249" s="1">
        <v>45536</v>
      </c>
      <c r="D1249" s="1" t="s">
        <v>1805</v>
      </c>
      <c r="E1249" s="1">
        <v>2847.15</v>
      </c>
      <c r="F1249" s="1" t="s">
        <v>6815</v>
      </c>
    </row>
    <row r="1250" spans="1:6">
      <c r="A1250" s="1" t="s">
        <v>8065</v>
      </c>
      <c r="B1250" s="1" t="s">
        <v>3062</v>
      </c>
      <c r="C1250" s="1">
        <v>45688</v>
      </c>
      <c r="D1250" s="1" t="s">
        <v>1821</v>
      </c>
      <c r="E1250" s="1">
        <v>13298.1</v>
      </c>
      <c r="F1250" s="1" t="s">
        <v>6815</v>
      </c>
    </row>
    <row r="1251" spans="1:6">
      <c r="A1251" s="1" t="s">
        <v>8066</v>
      </c>
      <c r="B1251" s="1" t="s">
        <v>3063</v>
      </c>
      <c r="C1251" s="1">
        <v>45675</v>
      </c>
      <c r="D1251" s="1" t="s">
        <v>1805</v>
      </c>
      <c r="E1251" s="1">
        <v>4676.3999999999996</v>
      </c>
      <c r="F1251" s="1" t="s">
        <v>6815</v>
      </c>
    </row>
    <row r="1252" spans="1:6">
      <c r="A1252" s="1" t="s">
        <v>8067</v>
      </c>
      <c r="B1252" s="1" t="s">
        <v>3064</v>
      </c>
      <c r="C1252" s="1">
        <v>45530</v>
      </c>
      <c r="D1252" s="1" t="s">
        <v>1805</v>
      </c>
      <c r="E1252" s="1">
        <v>679.15</v>
      </c>
      <c r="F1252" s="1" t="s">
        <v>6815</v>
      </c>
    </row>
    <row r="1253" spans="1:6">
      <c r="A1253" s="1" t="s">
        <v>8068</v>
      </c>
      <c r="B1253" s="1" t="s">
        <v>3065</v>
      </c>
      <c r="C1253" s="1">
        <v>45659</v>
      </c>
      <c r="D1253" s="1" t="s">
        <v>1805</v>
      </c>
      <c r="E1253" s="1">
        <v>15996.8</v>
      </c>
      <c r="F1253" s="1" t="s">
        <v>6815</v>
      </c>
    </row>
    <row r="1254" spans="1:6">
      <c r="A1254" s="1" t="s">
        <v>8069</v>
      </c>
      <c r="B1254" s="1" t="s">
        <v>3066</v>
      </c>
      <c r="C1254" s="1">
        <v>45625</v>
      </c>
      <c r="D1254" s="1" t="s">
        <v>1821</v>
      </c>
      <c r="E1254" s="1">
        <v>1136.2</v>
      </c>
      <c r="F1254" s="1" t="s">
        <v>6821</v>
      </c>
    </row>
    <row r="1255" spans="1:6">
      <c r="A1255" s="1" t="s">
        <v>8070</v>
      </c>
      <c r="B1255" s="1" t="s">
        <v>3067</v>
      </c>
      <c r="C1255" s="1">
        <v>45400</v>
      </c>
      <c r="D1255" s="1" t="s">
        <v>1812</v>
      </c>
      <c r="E1255" s="1">
        <v>799.2</v>
      </c>
      <c r="F1255" s="1" t="s">
        <v>6815</v>
      </c>
    </row>
    <row r="1256" spans="1:6">
      <c r="A1256" s="1" t="s">
        <v>8071</v>
      </c>
      <c r="B1256" s="1" t="s">
        <v>3068</v>
      </c>
      <c r="C1256" s="1">
        <v>45334</v>
      </c>
      <c r="D1256" s="1" t="s">
        <v>1805</v>
      </c>
      <c r="E1256" s="1">
        <v>998</v>
      </c>
      <c r="F1256" s="1" t="s">
        <v>6815</v>
      </c>
    </row>
    <row r="1257" spans="1:6">
      <c r="A1257" s="1" t="s">
        <v>8072</v>
      </c>
      <c r="B1257" s="1" t="s">
        <v>3069</v>
      </c>
      <c r="C1257" s="1">
        <v>45400</v>
      </c>
      <c r="D1257" s="1" t="s">
        <v>1821</v>
      </c>
      <c r="E1257" s="1">
        <v>5098.3</v>
      </c>
      <c r="F1257" s="1" t="s">
        <v>6815</v>
      </c>
    </row>
    <row r="1258" spans="1:6">
      <c r="A1258" s="1" t="s">
        <v>8073</v>
      </c>
      <c r="B1258" s="1" t="s">
        <v>3070</v>
      </c>
      <c r="C1258" s="1">
        <v>45485</v>
      </c>
      <c r="D1258" s="1" t="s">
        <v>1821</v>
      </c>
      <c r="E1258" s="1">
        <v>4249.1499999999996</v>
      </c>
      <c r="F1258" s="1" t="s">
        <v>6815</v>
      </c>
    </row>
    <row r="1259" spans="1:6">
      <c r="A1259" s="1" t="s">
        <v>8074</v>
      </c>
      <c r="B1259" s="1" t="s">
        <v>3071</v>
      </c>
      <c r="C1259" s="1">
        <v>45946</v>
      </c>
      <c r="D1259" s="1" t="s">
        <v>1805</v>
      </c>
      <c r="E1259" s="1">
        <v>6372.45</v>
      </c>
      <c r="F1259" s="1" t="s">
        <v>6815</v>
      </c>
    </row>
    <row r="1260" spans="1:6">
      <c r="A1260" s="1" t="s">
        <v>8075</v>
      </c>
      <c r="B1260" s="1" t="s">
        <v>3072</v>
      </c>
      <c r="C1260" s="1">
        <v>45362</v>
      </c>
      <c r="D1260" s="1" t="s">
        <v>1805</v>
      </c>
      <c r="E1260" s="1">
        <v>7996</v>
      </c>
      <c r="F1260" s="1" t="s">
        <v>6821</v>
      </c>
    </row>
    <row r="1261" spans="1:6">
      <c r="A1261" s="1" t="s">
        <v>8076</v>
      </c>
      <c r="B1261" s="1" t="s">
        <v>3073</v>
      </c>
      <c r="C1261" s="1">
        <v>45768</v>
      </c>
      <c r="D1261" s="1" t="s">
        <v>1805</v>
      </c>
      <c r="E1261" s="1">
        <v>948.1</v>
      </c>
      <c r="F1261" s="1" t="s">
        <v>6815</v>
      </c>
    </row>
    <row r="1262" spans="1:6">
      <c r="A1262" s="1" t="s">
        <v>8077</v>
      </c>
      <c r="B1262" s="1" t="s">
        <v>3074</v>
      </c>
      <c r="C1262" s="1">
        <v>45871</v>
      </c>
      <c r="D1262" s="1" t="s">
        <v>1805</v>
      </c>
      <c r="E1262" s="1">
        <v>299</v>
      </c>
      <c r="F1262" s="1" t="s">
        <v>6815</v>
      </c>
    </row>
    <row r="1263" spans="1:6">
      <c r="A1263" s="1" t="s">
        <v>8078</v>
      </c>
      <c r="B1263" s="1" t="s">
        <v>3075</v>
      </c>
      <c r="C1263" s="1">
        <v>45565</v>
      </c>
      <c r="D1263" s="1" t="s">
        <v>1821</v>
      </c>
      <c r="E1263" s="1">
        <v>4499.1000000000004</v>
      </c>
      <c r="F1263" s="1" t="s">
        <v>6815</v>
      </c>
    </row>
    <row r="1264" spans="1:6">
      <c r="A1264" s="1" t="s">
        <v>8079</v>
      </c>
      <c r="B1264" s="1" t="s">
        <v>3076</v>
      </c>
      <c r="C1264" s="1">
        <v>45580</v>
      </c>
      <c r="D1264" s="1" t="s">
        <v>1805</v>
      </c>
      <c r="E1264" s="1">
        <v>5697.15</v>
      </c>
      <c r="F1264" s="1" t="s">
        <v>6815</v>
      </c>
    </row>
    <row r="1265" spans="1:6">
      <c r="A1265" s="1" t="s">
        <v>8080</v>
      </c>
      <c r="B1265" s="1" t="s">
        <v>3077</v>
      </c>
      <c r="C1265" s="1">
        <v>45328</v>
      </c>
      <c r="D1265" s="1" t="s">
        <v>1801</v>
      </c>
      <c r="E1265" s="1">
        <v>269.10000000000002</v>
      </c>
      <c r="F1265" s="1" t="s">
        <v>6815</v>
      </c>
    </row>
    <row r="1266" spans="1:6">
      <c r="A1266" s="1" t="s">
        <v>8081</v>
      </c>
      <c r="B1266" s="1" t="s">
        <v>3078</v>
      </c>
      <c r="C1266" s="1">
        <v>45644</v>
      </c>
      <c r="D1266" s="1" t="s">
        <v>1801</v>
      </c>
      <c r="E1266" s="1">
        <v>6649.05</v>
      </c>
      <c r="F1266" s="1" t="s">
        <v>6815</v>
      </c>
    </row>
    <row r="1267" spans="1:6">
      <c r="A1267" s="1" t="s">
        <v>8082</v>
      </c>
      <c r="B1267" s="1" t="s">
        <v>3079</v>
      </c>
      <c r="C1267" s="1">
        <v>45375</v>
      </c>
      <c r="D1267" s="1" t="s">
        <v>1821</v>
      </c>
      <c r="E1267" s="1">
        <v>948.1</v>
      </c>
      <c r="F1267" s="1" t="s">
        <v>6815</v>
      </c>
    </row>
    <row r="1268" spans="1:6">
      <c r="A1268" s="1" t="s">
        <v>8083</v>
      </c>
      <c r="B1268" s="1" t="s">
        <v>3080</v>
      </c>
      <c r="C1268" s="1">
        <v>45908</v>
      </c>
      <c r="D1268" s="1" t="s">
        <v>1805</v>
      </c>
      <c r="E1268" s="1">
        <v>17998</v>
      </c>
      <c r="F1268" s="1" t="s">
        <v>6821</v>
      </c>
    </row>
    <row r="1269" spans="1:6">
      <c r="A1269" s="1" t="s">
        <v>8084</v>
      </c>
      <c r="B1269" s="1" t="s">
        <v>3081</v>
      </c>
      <c r="C1269" s="1">
        <v>45761</v>
      </c>
      <c r="D1269" s="1" t="s">
        <v>1823</v>
      </c>
      <c r="E1269" s="1">
        <v>1797</v>
      </c>
      <c r="F1269" s="1" t="s">
        <v>6821</v>
      </c>
    </row>
    <row r="1270" spans="1:6">
      <c r="A1270" s="1" t="s">
        <v>8085</v>
      </c>
      <c r="B1270" s="1" t="s">
        <v>3082</v>
      </c>
      <c r="C1270" s="1">
        <v>45517</v>
      </c>
      <c r="D1270" s="1" t="s">
        <v>1823</v>
      </c>
      <c r="E1270" s="1">
        <v>449.1</v>
      </c>
      <c r="F1270" s="1" t="s">
        <v>6815</v>
      </c>
    </row>
    <row r="1271" spans="1:6">
      <c r="A1271" s="1" t="s">
        <v>8086</v>
      </c>
      <c r="B1271" s="1" t="s">
        <v>3083</v>
      </c>
      <c r="C1271" s="1">
        <v>45875</v>
      </c>
      <c r="D1271" s="1" t="s">
        <v>1805</v>
      </c>
      <c r="E1271" s="1">
        <v>999</v>
      </c>
      <c r="F1271" s="1" t="s">
        <v>6821</v>
      </c>
    </row>
    <row r="1272" spans="1:6">
      <c r="A1272" s="1" t="s">
        <v>8087</v>
      </c>
      <c r="B1272" s="1" t="s">
        <v>3084</v>
      </c>
      <c r="C1272" s="1">
        <v>45426</v>
      </c>
      <c r="D1272" s="1" t="s">
        <v>1801</v>
      </c>
      <c r="E1272" s="1">
        <v>639.20000000000005</v>
      </c>
      <c r="F1272" s="1" t="s">
        <v>6815</v>
      </c>
    </row>
    <row r="1273" spans="1:6">
      <c r="A1273" s="1" t="s">
        <v>8088</v>
      </c>
      <c r="B1273" s="1" t="s">
        <v>3085</v>
      </c>
      <c r="C1273" s="1">
        <v>45777</v>
      </c>
      <c r="D1273" s="1" t="s">
        <v>1805</v>
      </c>
      <c r="E1273" s="1">
        <v>35996</v>
      </c>
      <c r="F1273" s="1" t="s">
        <v>6833</v>
      </c>
    </row>
    <row r="1274" spans="1:6">
      <c r="A1274" s="1" t="s">
        <v>8089</v>
      </c>
      <c r="B1274" s="1" t="s">
        <v>3086</v>
      </c>
      <c r="C1274" s="1">
        <v>45872</v>
      </c>
      <c r="D1274" s="1" t="s">
        <v>1812</v>
      </c>
      <c r="E1274" s="1">
        <v>849.15</v>
      </c>
      <c r="F1274" s="1" t="s">
        <v>6815</v>
      </c>
    </row>
    <row r="1275" spans="1:6">
      <c r="A1275" s="1" t="s">
        <v>8090</v>
      </c>
      <c r="B1275" s="1" t="s">
        <v>3087</v>
      </c>
      <c r="C1275" s="1">
        <v>45488</v>
      </c>
      <c r="D1275" s="1" t="s">
        <v>1821</v>
      </c>
      <c r="E1275" s="1">
        <v>678.3</v>
      </c>
      <c r="F1275" s="1" t="s">
        <v>6815</v>
      </c>
    </row>
    <row r="1276" spans="1:6">
      <c r="A1276" s="1" t="s">
        <v>8091</v>
      </c>
      <c r="B1276" s="1" t="s">
        <v>3088</v>
      </c>
      <c r="C1276" s="1">
        <v>45323</v>
      </c>
      <c r="D1276" s="1" t="s">
        <v>1805</v>
      </c>
      <c r="E1276" s="1">
        <v>1422.15</v>
      </c>
      <c r="F1276" s="1" t="s">
        <v>6815</v>
      </c>
    </row>
    <row r="1277" spans="1:6">
      <c r="A1277" s="1" t="s">
        <v>8092</v>
      </c>
      <c r="B1277" s="1" t="s">
        <v>3089</v>
      </c>
      <c r="C1277" s="1">
        <v>45593</v>
      </c>
      <c r="D1277" s="1" t="s">
        <v>1805</v>
      </c>
      <c r="E1277" s="1">
        <v>2876.4</v>
      </c>
      <c r="F1277" s="1" t="s">
        <v>6815</v>
      </c>
    </row>
    <row r="1278" spans="1:6">
      <c r="A1278" s="1" t="s">
        <v>8093</v>
      </c>
      <c r="B1278" s="1" t="s">
        <v>3090</v>
      </c>
      <c r="C1278" s="1">
        <v>45437</v>
      </c>
      <c r="D1278" s="1" t="s">
        <v>1805</v>
      </c>
      <c r="E1278" s="1">
        <v>5196</v>
      </c>
      <c r="F1278" s="1" t="s">
        <v>6815</v>
      </c>
    </row>
    <row r="1279" spans="1:6">
      <c r="A1279" s="1" t="s">
        <v>8094</v>
      </c>
      <c r="B1279" s="1" t="s">
        <v>3091</v>
      </c>
      <c r="C1279" s="1">
        <v>45916</v>
      </c>
      <c r="D1279" s="1" t="s">
        <v>1801</v>
      </c>
      <c r="E1279" s="1">
        <v>2718.3</v>
      </c>
      <c r="F1279" s="1" t="s">
        <v>6815</v>
      </c>
    </row>
    <row r="1280" spans="1:6">
      <c r="A1280" s="1" t="s">
        <v>8095</v>
      </c>
      <c r="B1280" s="1" t="s">
        <v>3092</v>
      </c>
      <c r="C1280" s="1">
        <v>45845</v>
      </c>
      <c r="D1280" s="1" t="s">
        <v>1801</v>
      </c>
      <c r="E1280" s="1">
        <v>299</v>
      </c>
      <c r="F1280" s="1" t="s">
        <v>6821</v>
      </c>
    </row>
    <row r="1281" spans="1:6">
      <c r="A1281" s="1" t="s">
        <v>8096</v>
      </c>
      <c r="B1281" s="1" t="s">
        <v>3093</v>
      </c>
      <c r="C1281" s="1">
        <v>45559</v>
      </c>
      <c r="D1281" s="1" t="s">
        <v>1805</v>
      </c>
      <c r="E1281" s="1">
        <v>2499</v>
      </c>
      <c r="F1281" s="1" t="s">
        <v>6821</v>
      </c>
    </row>
    <row r="1282" spans="1:6">
      <c r="A1282" s="1" t="s">
        <v>8097</v>
      </c>
      <c r="B1282" s="1" t="s">
        <v>3094</v>
      </c>
      <c r="C1282" s="1">
        <v>45871</v>
      </c>
      <c r="D1282" s="1" t="s">
        <v>1805</v>
      </c>
      <c r="E1282" s="1">
        <v>35996</v>
      </c>
      <c r="F1282" s="1" t="s">
        <v>6833</v>
      </c>
    </row>
    <row r="1283" spans="1:6">
      <c r="A1283" s="1" t="s">
        <v>8098</v>
      </c>
      <c r="B1283" s="1" t="s">
        <v>3095</v>
      </c>
      <c r="C1283" s="1">
        <v>45451</v>
      </c>
      <c r="D1283" s="1" t="s">
        <v>1823</v>
      </c>
      <c r="E1283" s="1">
        <v>8999</v>
      </c>
      <c r="F1283" s="1" t="s">
        <v>6833</v>
      </c>
    </row>
    <row r="1284" spans="1:6">
      <c r="A1284" s="1" t="s">
        <v>8099</v>
      </c>
      <c r="B1284" s="1" t="s">
        <v>3096</v>
      </c>
      <c r="C1284" s="1">
        <v>45800</v>
      </c>
      <c r="D1284" s="1" t="s">
        <v>1812</v>
      </c>
      <c r="E1284" s="1">
        <v>8998.2000000000007</v>
      </c>
      <c r="F1284" s="1" t="s">
        <v>6815</v>
      </c>
    </row>
    <row r="1285" spans="1:6">
      <c r="A1285" s="1" t="s">
        <v>8100</v>
      </c>
      <c r="B1285" s="1" t="s">
        <v>3097</v>
      </c>
      <c r="C1285" s="1">
        <v>45577</v>
      </c>
      <c r="D1285" s="1" t="s">
        <v>1805</v>
      </c>
      <c r="E1285" s="1">
        <v>374.25</v>
      </c>
      <c r="F1285" s="1" t="s">
        <v>6815</v>
      </c>
    </row>
    <row r="1286" spans="1:6">
      <c r="A1286" s="1" t="s">
        <v>8101</v>
      </c>
      <c r="B1286" s="1" t="s">
        <v>3098</v>
      </c>
      <c r="C1286" s="1">
        <v>45440</v>
      </c>
      <c r="D1286" s="1" t="s">
        <v>1821</v>
      </c>
      <c r="E1286" s="1">
        <v>1798.2</v>
      </c>
      <c r="F1286" s="1" t="s">
        <v>6815</v>
      </c>
    </row>
    <row r="1287" spans="1:6">
      <c r="A1287" s="1" t="s">
        <v>8102</v>
      </c>
      <c r="B1287" s="1" t="s">
        <v>3099</v>
      </c>
      <c r="C1287" s="1">
        <v>45734</v>
      </c>
      <c r="D1287" s="1" t="s">
        <v>1801</v>
      </c>
      <c r="E1287" s="1">
        <v>1299</v>
      </c>
      <c r="F1287" s="1" t="s">
        <v>6833</v>
      </c>
    </row>
    <row r="1288" spans="1:6">
      <c r="A1288" s="1" t="s">
        <v>8103</v>
      </c>
      <c r="B1288" s="1" t="s">
        <v>3100</v>
      </c>
      <c r="C1288" s="1">
        <v>45375</v>
      </c>
      <c r="D1288" s="1" t="s">
        <v>1805</v>
      </c>
      <c r="E1288" s="1">
        <v>499</v>
      </c>
      <c r="F1288" s="1" t="s">
        <v>6833</v>
      </c>
    </row>
    <row r="1289" spans="1:6">
      <c r="A1289" s="1" t="s">
        <v>8104</v>
      </c>
      <c r="B1289" s="1" t="s">
        <v>3101</v>
      </c>
      <c r="C1289" s="1">
        <v>45692</v>
      </c>
      <c r="D1289" s="1" t="s">
        <v>1801</v>
      </c>
      <c r="E1289" s="1">
        <v>4249.1499999999996</v>
      </c>
      <c r="F1289" s="1" t="s">
        <v>6815</v>
      </c>
    </row>
    <row r="1290" spans="1:6">
      <c r="A1290" s="1" t="s">
        <v>8105</v>
      </c>
      <c r="B1290" s="1" t="s">
        <v>3102</v>
      </c>
      <c r="C1290" s="1">
        <v>45525</v>
      </c>
      <c r="D1290" s="1" t="s">
        <v>1805</v>
      </c>
      <c r="E1290" s="1">
        <v>1438.2</v>
      </c>
      <c r="F1290" s="1" t="s">
        <v>6815</v>
      </c>
    </row>
    <row r="1291" spans="1:6">
      <c r="A1291" s="1" t="s">
        <v>8106</v>
      </c>
      <c r="B1291" s="1" t="s">
        <v>3103</v>
      </c>
      <c r="C1291" s="1">
        <v>45871</v>
      </c>
      <c r="D1291" s="1" t="s">
        <v>1805</v>
      </c>
      <c r="E1291" s="1">
        <v>3396.6</v>
      </c>
      <c r="F1291" s="1" t="s">
        <v>6815</v>
      </c>
    </row>
    <row r="1292" spans="1:6">
      <c r="A1292" s="1" t="s">
        <v>8107</v>
      </c>
      <c r="B1292" s="1" t="s">
        <v>3104</v>
      </c>
      <c r="C1292" s="1">
        <v>45392</v>
      </c>
      <c r="D1292" s="1" t="s">
        <v>1805</v>
      </c>
      <c r="E1292" s="1">
        <v>948.1</v>
      </c>
      <c r="F1292" s="1" t="s">
        <v>6815</v>
      </c>
    </row>
    <row r="1293" spans="1:6">
      <c r="A1293" s="1" t="s">
        <v>8108</v>
      </c>
      <c r="B1293" s="1" t="s">
        <v>3105</v>
      </c>
      <c r="C1293" s="1">
        <v>45821</v>
      </c>
      <c r="D1293" s="1" t="s">
        <v>1801</v>
      </c>
      <c r="E1293" s="1">
        <v>1299</v>
      </c>
      <c r="F1293" s="1" t="s">
        <v>6815</v>
      </c>
    </row>
    <row r="1294" spans="1:6">
      <c r="A1294" s="1" t="s">
        <v>8109</v>
      </c>
      <c r="B1294" s="1" t="s">
        <v>3106</v>
      </c>
      <c r="C1294" s="1">
        <v>45760</v>
      </c>
      <c r="D1294" s="1" t="s">
        <v>1801</v>
      </c>
      <c r="E1294" s="1">
        <v>1798.2</v>
      </c>
      <c r="F1294" s="1" t="s">
        <v>6815</v>
      </c>
    </row>
    <row r="1295" spans="1:6">
      <c r="A1295" s="1" t="s">
        <v>8110</v>
      </c>
      <c r="B1295" s="1" t="s">
        <v>3107</v>
      </c>
      <c r="C1295" s="1">
        <v>45778</v>
      </c>
      <c r="D1295" s="1" t="s">
        <v>1823</v>
      </c>
      <c r="E1295" s="1">
        <v>4248.3</v>
      </c>
      <c r="F1295" s="1" t="s">
        <v>6815</v>
      </c>
    </row>
    <row r="1296" spans="1:6">
      <c r="A1296" s="1" t="s">
        <v>8111</v>
      </c>
      <c r="B1296" s="1" t="s">
        <v>3108</v>
      </c>
      <c r="C1296" s="1">
        <v>45859</v>
      </c>
      <c r="D1296" s="1" t="s">
        <v>1812</v>
      </c>
      <c r="E1296" s="1">
        <v>1196</v>
      </c>
      <c r="F1296" s="1" t="s">
        <v>6815</v>
      </c>
    </row>
    <row r="1297" spans="1:6">
      <c r="A1297" s="1" t="s">
        <v>8112</v>
      </c>
      <c r="B1297" s="1" t="s">
        <v>3109</v>
      </c>
      <c r="C1297" s="1">
        <v>45726</v>
      </c>
      <c r="D1297" s="1" t="s">
        <v>1801</v>
      </c>
      <c r="E1297" s="1">
        <v>1599.2</v>
      </c>
      <c r="F1297" s="1" t="s">
        <v>6815</v>
      </c>
    </row>
    <row r="1298" spans="1:6">
      <c r="A1298" s="1" t="s">
        <v>8113</v>
      </c>
      <c r="B1298" s="1" t="s">
        <v>3110</v>
      </c>
      <c r="C1298" s="1">
        <v>45825</v>
      </c>
      <c r="D1298" s="1" t="s">
        <v>1801</v>
      </c>
      <c r="E1298" s="1">
        <v>2549.15</v>
      </c>
      <c r="F1298" s="1" t="s">
        <v>6815</v>
      </c>
    </row>
    <row r="1299" spans="1:6">
      <c r="A1299" s="1" t="s">
        <v>8114</v>
      </c>
      <c r="B1299" s="1" t="s">
        <v>3111</v>
      </c>
      <c r="C1299" s="1">
        <v>45436</v>
      </c>
      <c r="D1299" s="1" t="s">
        <v>1821</v>
      </c>
      <c r="E1299" s="1">
        <v>717.6</v>
      </c>
      <c r="F1299" s="1" t="s">
        <v>6815</v>
      </c>
    </row>
    <row r="1300" spans="1:6">
      <c r="A1300" s="1" t="s">
        <v>8115</v>
      </c>
      <c r="B1300" s="1" t="s">
        <v>3112</v>
      </c>
      <c r="C1300" s="1">
        <v>45520</v>
      </c>
      <c r="D1300" s="1" t="s">
        <v>1805</v>
      </c>
      <c r="E1300" s="1">
        <v>15996.8</v>
      </c>
      <c r="F1300" s="1" t="s">
        <v>6815</v>
      </c>
    </row>
    <row r="1301" spans="1:6">
      <c r="A1301" s="1" t="s">
        <v>8116</v>
      </c>
      <c r="B1301" s="1" t="s">
        <v>3113</v>
      </c>
      <c r="C1301" s="1">
        <v>45790</v>
      </c>
      <c r="D1301" s="1" t="s">
        <v>1801</v>
      </c>
      <c r="E1301" s="1">
        <v>2249.1</v>
      </c>
      <c r="F1301" s="1" t="s">
        <v>6815</v>
      </c>
    </row>
    <row r="1302" spans="1:6">
      <c r="A1302" s="1" t="s">
        <v>8117</v>
      </c>
      <c r="B1302" s="1" t="s">
        <v>3114</v>
      </c>
      <c r="C1302" s="1">
        <v>45794</v>
      </c>
      <c r="D1302" s="1" t="s">
        <v>1801</v>
      </c>
      <c r="E1302" s="1">
        <v>1077.3</v>
      </c>
      <c r="F1302" s="1" t="s">
        <v>6815</v>
      </c>
    </row>
    <row r="1303" spans="1:6">
      <c r="A1303" s="1" t="s">
        <v>8118</v>
      </c>
      <c r="B1303" s="1" t="s">
        <v>3115</v>
      </c>
      <c r="C1303" s="1">
        <v>45476</v>
      </c>
      <c r="D1303" s="1" t="s">
        <v>1805</v>
      </c>
      <c r="E1303" s="1">
        <v>1899.05</v>
      </c>
      <c r="F1303" s="1" t="s">
        <v>6815</v>
      </c>
    </row>
    <row r="1304" spans="1:6">
      <c r="A1304" s="1" t="s">
        <v>8119</v>
      </c>
      <c r="B1304" s="1" t="s">
        <v>3116</v>
      </c>
      <c r="C1304" s="1">
        <v>45463</v>
      </c>
      <c r="D1304" s="1" t="s">
        <v>1823</v>
      </c>
      <c r="E1304" s="1">
        <v>6396</v>
      </c>
      <c r="F1304" s="1" t="s">
        <v>6821</v>
      </c>
    </row>
    <row r="1305" spans="1:6">
      <c r="A1305" s="1" t="s">
        <v>8120</v>
      </c>
      <c r="B1305" s="1" t="s">
        <v>3117</v>
      </c>
      <c r="C1305" s="1">
        <v>45862</v>
      </c>
      <c r="D1305" s="1" t="s">
        <v>1823</v>
      </c>
      <c r="E1305" s="1">
        <v>9996</v>
      </c>
      <c r="F1305" s="1" t="s">
        <v>6821</v>
      </c>
    </row>
    <row r="1306" spans="1:6">
      <c r="A1306" s="1" t="s">
        <v>8121</v>
      </c>
      <c r="B1306" s="1" t="s">
        <v>3118</v>
      </c>
      <c r="C1306" s="1">
        <v>45311</v>
      </c>
      <c r="D1306" s="1" t="s">
        <v>1823</v>
      </c>
      <c r="E1306" s="1">
        <v>1016.6</v>
      </c>
      <c r="F1306" s="1" t="s">
        <v>6821</v>
      </c>
    </row>
    <row r="1307" spans="1:6">
      <c r="A1307" s="1" t="s">
        <v>8122</v>
      </c>
      <c r="B1307" s="1" t="s">
        <v>3119</v>
      </c>
      <c r="C1307" s="1">
        <v>45625</v>
      </c>
      <c r="D1307" s="1" t="s">
        <v>1821</v>
      </c>
      <c r="E1307" s="1">
        <v>4317.3</v>
      </c>
      <c r="F1307" s="1" t="s">
        <v>6815</v>
      </c>
    </row>
    <row r="1308" spans="1:6">
      <c r="A1308" s="1" t="s">
        <v>8123</v>
      </c>
      <c r="B1308" s="1" t="s">
        <v>3120</v>
      </c>
      <c r="C1308" s="1">
        <v>45834</v>
      </c>
      <c r="D1308" s="1" t="s">
        <v>1801</v>
      </c>
      <c r="E1308" s="1">
        <v>2397</v>
      </c>
      <c r="F1308" s="1" t="s">
        <v>6815</v>
      </c>
    </row>
    <row r="1309" spans="1:6">
      <c r="A1309" s="1" t="s">
        <v>8124</v>
      </c>
      <c r="B1309" s="1" t="s">
        <v>3121</v>
      </c>
      <c r="C1309" s="1">
        <v>45322</v>
      </c>
      <c r="D1309" s="1" t="s">
        <v>1823</v>
      </c>
      <c r="E1309" s="1">
        <v>4999</v>
      </c>
      <c r="F1309" s="1" t="s">
        <v>6821</v>
      </c>
    </row>
    <row r="1310" spans="1:6">
      <c r="A1310" s="1" t="s">
        <v>8125</v>
      </c>
      <c r="B1310" s="1" t="s">
        <v>3122</v>
      </c>
      <c r="C1310" s="1">
        <v>45789</v>
      </c>
      <c r="D1310" s="1" t="s">
        <v>1821</v>
      </c>
      <c r="E1310" s="1">
        <v>1438.2</v>
      </c>
      <c r="F1310" s="1" t="s">
        <v>6815</v>
      </c>
    </row>
    <row r="1311" spans="1:6">
      <c r="A1311" s="1" t="s">
        <v>8126</v>
      </c>
      <c r="B1311" s="1" t="s">
        <v>3123</v>
      </c>
      <c r="C1311" s="1">
        <v>45325</v>
      </c>
      <c r="D1311" s="1" t="s">
        <v>1805</v>
      </c>
      <c r="E1311" s="1">
        <v>898.2</v>
      </c>
      <c r="F1311" s="1" t="s">
        <v>6815</v>
      </c>
    </row>
    <row r="1312" spans="1:6">
      <c r="A1312" s="1" t="s">
        <v>8127</v>
      </c>
      <c r="B1312" s="1" t="s">
        <v>3124</v>
      </c>
      <c r="C1312" s="1">
        <v>45328</v>
      </c>
      <c r="D1312" s="1" t="s">
        <v>1805</v>
      </c>
      <c r="E1312" s="1">
        <v>4749.05</v>
      </c>
      <c r="F1312" s="1" t="s">
        <v>6815</v>
      </c>
    </row>
    <row r="1313" spans="1:6">
      <c r="A1313" s="1" t="s">
        <v>8128</v>
      </c>
      <c r="B1313" s="1" t="s">
        <v>3125</v>
      </c>
      <c r="C1313" s="1">
        <v>45648</v>
      </c>
      <c r="D1313" s="1" t="s">
        <v>1805</v>
      </c>
      <c r="E1313" s="1">
        <v>9998</v>
      </c>
      <c r="F1313" s="1" t="s">
        <v>6815</v>
      </c>
    </row>
    <row r="1314" spans="1:6">
      <c r="A1314" s="1" t="s">
        <v>8129</v>
      </c>
      <c r="B1314" s="1" t="s">
        <v>3126</v>
      </c>
      <c r="C1314" s="1">
        <v>45357</v>
      </c>
      <c r="D1314" s="1" t="s">
        <v>1821</v>
      </c>
      <c r="E1314" s="1">
        <v>6299.1</v>
      </c>
      <c r="F1314" s="1" t="s">
        <v>6815</v>
      </c>
    </row>
    <row r="1315" spans="1:6">
      <c r="A1315" s="1" t="s">
        <v>8130</v>
      </c>
      <c r="B1315" s="1" t="s">
        <v>3127</v>
      </c>
      <c r="C1315" s="1">
        <v>45728</v>
      </c>
      <c r="D1315" s="1" t="s">
        <v>1812</v>
      </c>
      <c r="E1315" s="1">
        <v>2849.05</v>
      </c>
      <c r="F1315" s="1" t="s">
        <v>6815</v>
      </c>
    </row>
    <row r="1316" spans="1:6">
      <c r="A1316" s="1" t="s">
        <v>8131</v>
      </c>
      <c r="B1316" s="1" t="s">
        <v>3128</v>
      </c>
      <c r="C1316" s="1">
        <v>45771</v>
      </c>
      <c r="D1316" s="1" t="s">
        <v>1801</v>
      </c>
      <c r="E1316" s="1">
        <v>3199.2</v>
      </c>
      <c r="F1316" s="1" t="s">
        <v>6815</v>
      </c>
    </row>
    <row r="1317" spans="1:6">
      <c r="A1317" s="1" t="s">
        <v>8132</v>
      </c>
      <c r="B1317" s="1" t="s">
        <v>3129</v>
      </c>
      <c r="C1317" s="1">
        <v>45469</v>
      </c>
      <c r="D1317" s="1" t="s">
        <v>1805</v>
      </c>
      <c r="E1317" s="1">
        <v>5998</v>
      </c>
      <c r="F1317" s="1" t="s">
        <v>6815</v>
      </c>
    </row>
    <row r="1318" spans="1:6">
      <c r="A1318" s="1" t="s">
        <v>8133</v>
      </c>
      <c r="B1318" s="1" t="s">
        <v>3130</v>
      </c>
      <c r="C1318" s="1">
        <v>45363</v>
      </c>
      <c r="D1318" s="1" t="s">
        <v>1821</v>
      </c>
      <c r="E1318" s="1">
        <v>718.2</v>
      </c>
      <c r="F1318" s="1" t="s">
        <v>6815</v>
      </c>
    </row>
    <row r="1319" spans="1:6">
      <c r="A1319" s="1" t="s">
        <v>8134</v>
      </c>
      <c r="B1319" s="1" t="s">
        <v>3131</v>
      </c>
      <c r="C1319" s="1">
        <v>45310</v>
      </c>
      <c r="D1319" s="1" t="s">
        <v>1801</v>
      </c>
      <c r="E1319" s="1">
        <v>8998.2000000000007</v>
      </c>
      <c r="F1319" s="1" t="s">
        <v>6815</v>
      </c>
    </row>
    <row r="1320" spans="1:6">
      <c r="A1320" s="1" t="s">
        <v>8135</v>
      </c>
      <c r="B1320" s="1" t="s">
        <v>3132</v>
      </c>
      <c r="C1320" s="1">
        <v>45475</v>
      </c>
      <c r="D1320" s="1" t="s">
        <v>1805</v>
      </c>
      <c r="E1320" s="1">
        <v>898.2</v>
      </c>
      <c r="F1320" s="1" t="s">
        <v>6815</v>
      </c>
    </row>
    <row r="1321" spans="1:6">
      <c r="A1321" s="1" t="s">
        <v>8136</v>
      </c>
      <c r="B1321" s="1" t="s">
        <v>3133</v>
      </c>
      <c r="C1321" s="1">
        <v>45632</v>
      </c>
      <c r="D1321" s="1" t="s">
        <v>1801</v>
      </c>
      <c r="E1321" s="1">
        <v>2499</v>
      </c>
      <c r="F1321" s="1" t="s">
        <v>6833</v>
      </c>
    </row>
    <row r="1322" spans="1:6">
      <c r="A1322" s="1" t="s">
        <v>8137</v>
      </c>
      <c r="B1322" s="1" t="s">
        <v>3134</v>
      </c>
      <c r="C1322" s="1">
        <v>45686</v>
      </c>
      <c r="D1322" s="1" t="s">
        <v>1801</v>
      </c>
      <c r="E1322" s="1">
        <v>359.1</v>
      </c>
      <c r="F1322" s="1" t="s">
        <v>6815</v>
      </c>
    </row>
    <row r="1323" spans="1:6">
      <c r="A1323" s="1" t="s">
        <v>8138</v>
      </c>
      <c r="B1323" s="1" t="s">
        <v>3135</v>
      </c>
      <c r="C1323" s="1">
        <v>45917</v>
      </c>
      <c r="D1323" s="1" t="s">
        <v>1805</v>
      </c>
      <c r="E1323" s="1">
        <v>10797.3</v>
      </c>
      <c r="F1323" s="1" t="s">
        <v>6815</v>
      </c>
    </row>
    <row r="1324" spans="1:6">
      <c r="A1324" s="1" t="s">
        <v>8139</v>
      </c>
      <c r="B1324" s="1" t="s">
        <v>3136</v>
      </c>
      <c r="C1324" s="1">
        <v>45746</v>
      </c>
      <c r="D1324" s="1" t="s">
        <v>1821</v>
      </c>
      <c r="E1324" s="1">
        <v>1519.05</v>
      </c>
      <c r="F1324" s="1" t="s">
        <v>6815</v>
      </c>
    </row>
    <row r="1325" spans="1:6">
      <c r="A1325" s="1" t="s">
        <v>8140</v>
      </c>
      <c r="B1325" s="1" t="s">
        <v>3137</v>
      </c>
      <c r="C1325" s="1">
        <v>45867</v>
      </c>
      <c r="D1325" s="1" t="s">
        <v>1805</v>
      </c>
      <c r="E1325" s="1">
        <v>949.05</v>
      </c>
      <c r="F1325" s="1" t="s">
        <v>6815</v>
      </c>
    </row>
    <row r="1326" spans="1:6">
      <c r="A1326" s="1" t="s">
        <v>8141</v>
      </c>
      <c r="B1326" s="1" t="s">
        <v>3138</v>
      </c>
      <c r="C1326" s="1">
        <v>45919</v>
      </c>
      <c r="D1326" s="1" t="s">
        <v>1805</v>
      </c>
      <c r="E1326" s="1">
        <v>399</v>
      </c>
      <c r="F1326" s="1" t="s">
        <v>6821</v>
      </c>
    </row>
    <row r="1327" spans="1:6">
      <c r="A1327" s="1" t="s">
        <v>8142</v>
      </c>
      <c r="B1327" s="1" t="s">
        <v>3139</v>
      </c>
      <c r="C1327" s="1">
        <v>45759</v>
      </c>
      <c r="D1327" s="1" t="s">
        <v>1821</v>
      </c>
      <c r="E1327" s="1">
        <v>11898.3</v>
      </c>
      <c r="F1327" s="1" t="s">
        <v>6815</v>
      </c>
    </row>
    <row r="1328" spans="1:6">
      <c r="A1328" s="1" t="s">
        <v>8143</v>
      </c>
      <c r="B1328" s="1" t="s">
        <v>3140</v>
      </c>
      <c r="C1328" s="1">
        <v>45718</v>
      </c>
      <c r="D1328" s="1" t="s">
        <v>1801</v>
      </c>
      <c r="E1328" s="1">
        <v>5622.75</v>
      </c>
      <c r="F1328" s="1" t="s">
        <v>6815</v>
      </c>
    </row>
    <row r="1329" spans="1:6">
      <c r="A1329" s="1" t="s">
        <v>8144</v>
      </c>
      <c r="B1329" s="1" t="s">
        <v>3141</v>
      </c>
      <c r="C1329" s="1">
        <v>45412</v>
      </c>
      <c r="D1329" s="1" t="s">
        <v>1823</v>
      </c>
      <c r="E1329" s="1">
        <v>849.15</v>
      </c>
      <c r="F1329" s="1" t="s">
        <v>6815</v>
      </c>
    </row>
    <row r="1330" spans="1:6">
      <c r="A1330" s="1" t="s">
        <v>8145</v>
      </c>
      <c r="B1330" s="1" t="s">
        <v>3142</v>
      </c>
      <c r="C1330" s="1">
        <v>45574</v>
      </c>
      <c r="D1330" s="1" t="s">
        <v>1801</v>
      </c>
      <c r="E1330" s="1">
        <v>3198</v>
      </c>
      <c r="F1330" s="1" t="s">
        <v>6821</v>
      </c>
    </row>
    <row r="1331" spans="1:6">
      <c r="A1331" s="1" t="s">
        <v>8146</v>
      </c>
      <c r="B1331" s="1" t="s">
        <v>3143</v>
      </c>
      <c r="C1331" s="1">
        <v>45666</v>
      </c>
      <c r="D1331" s="1" t="s">
        <v>1801</v>
      </c>
      <c r="E1331" s="1">
        <v>1169.0999999999999</v>
      </c>
      <c r="F1331" s="1" t="s">
        <v>6821</v>
      </c>
    </row>
    <row r="1332" spans="1:6">
      <c r="A1332" s="1" t="s">
        <v>8147</v>
      </c>
      <c r="B1332" s="1" t="s">
        <v>3144</v>
      </c>
      <c r="C1332" s="1">
        <v>45295</v>
      </c>
      <c r="D1332" s="1" t="s">
        <v>1801</v>
      </c>
      <c r="E1332" s="1">
        <v>299.25</v>
      </c>
      <c r="F1332" s="1" t="s">
        <v>6815</v>
      </c>
    </row>
    <row r="1333" spans="1:6">
      <c r="A1333" s="1" t="s">
        <v>8148</v>
      </c>
      <c r="B1333" s="1" t="s">
        <v>3145</v>
      </c>
      <c r="C1333" s="1">
        <v>45313</v>
      </c>
      <c r="D1333" s="1" t="s">
        <v>1823</v>
      </c>
      <c r="E1333" s="1">
        <v>758.1</v>
      </c>
      <c r="F1333" s="1" t="s">
        <v>6815</v>
      </c>
    </row>
    <row r="1334" spans="1:6">
      <c r="A1334" s="1" t="s">
        <v>8149</v>
      </c>
      <c r="B1334" s="1" t="s">
        <v>3146</v>
      </c>
      <c r="C1334" s="1">
        <v>45684</v>
      </c>
      <c r="D1334" s="1" t="s">
        <v>1812</v>
      </c>
      <c r="E1334" s="1">
        <v>18897.3</v>
      </c>
      <c r="F1334" s="1" t="s">
        <v>6815</v>
      </c>
    </row>
    <row r="1335" spans="1:6">
      <c r="A1335" s="1" t="s">
        <v>8150</v>
      </c>
      <c r="B1335" s="1" t="s">
        <v>3147</v>
      </c>
      <c r="C1335" s="1">
        <v>45827</v>
      </c>
      <c r="D1335" s="1" t="s">
        <v>1805</v>
      </c>
      <c r="E1335" s="1">
        <v>2549.15</v>
      </c>
      <c r="F1335" s="1" t="s">
        <v>6815</v>
      </c>
    </row>
    <row r="1336" spans="1:6">
      <c r="A1336" s="1" t="s">
        <v>8151</v>
      </c>
      <c r="B1336" s="1" t="s">
        <v>3148</v>
      </c>
      <c r="C1336" s="1">
        <v>45344</v>
      </c>
      <c r="D1336" s="1" t="s">
        <v>1801</v>
      </c>
      <c r="E1336" s="1">
        <v>4999</v>
      </c>
      <c r="F1336" s="1" t="s">
        <v>6833</v>
      </c>
    </row>
    <row r="1337" spans="1:6">
      <c r="A1337" s="1" t="s">
        <v>8152</v>
      </c>
      <c r="B1337" s="1" t="s">
        <v>3149</v>
      </c>
      <c r="C1337" s="1">
        <v>45690</v>
      </c>
      <c r="D1337" s="1" t="s">
        <v>1821</v>
      </c>
      <c r="E1337" s="1">
        <v>11396.2</v>
      </c>
      <c r="F1337" s="1" t="s">
        <v>6815</v>
      </c>
    </row>
    <row r="1338" spans="1:6">
      <c r="A1338" s="1" t="s">
        <v>8153</v>
      </c>
      <c r="B1338" s="1" t="s">
        <v>3150</v>
      </c>
      <c r="C1338" s="1">
        <v>45891</v>
      </c>
      <c r="D1338" s="1" t="s">
        <v>1805</v>
      </c>
      <c r="E1338" s="1">
        <v>4248.3</v>
      </c>
      <c r="F1338" s="1" t="s">
        <v>6815</v>
      </c>
    </row>
    <row r="1339" spans="1:6">
      <c r="A1339" s="1" t="s">
        <v>8154</v>
      </c>
      <c r="B1339" s="1" t="s">
        <v>3151</v>
      </c>
      <c r="C1339" s="1">
        <v>45320</v>
      </c>
      <c r="D1339" s="1" t="s">
        <v>1823</v>
      </c>
      <c r="E1339" s="1">
        <v>679.15</v>
      </c>
      <c r="F1339" s="1" t="s">
        <v>6815</v>
      </c>
    </row>
    <row r="1340" spans="1:6">
      <c r="A1340" s="1" t="s">
        <v>8155</v>
      </c>
      <c r="B1340" s="1" t="s">
        <v>3152</v>
      </c>
      <c r="C1340" s="1">
        <v>45605</v>
      </c>
      <c r="D1340" s="1" t="s">
        <v>1823</v>
      </c>
      <c r="E1340" s="1">
        <v>759.05</v>
      </c>
      <c r="F1340" s="1" t="s">
        <v>6815</v>
      </c>
    </row>
    <row r="1341" spans="1:6">
      <c r="A1341" s="1" t="s">
        <v>8156</v>
      </c>
      <c r="B1341" s="1" t="s">
        <v>3153</v>
      </c>
      <c r="C1341" s="1">
        <v>45934</v>
      </c>
      <c r="D1341" s="1" t="s">
        <v>1805</v>
      </c>
      <c r="E1341" s="1">
        <v>2849.05</v>
      </c>
      <c r="F1341" s="1" t="s">
        <v>6815</v>
      </c>
    </row>
    <row r="1342" spans="1:6">
      <c r="A1342" s="1" t="s">
        <v>8157</v>
      </c>
      <c r="B1342" s="1" t="s">
        <v>3154</v>
      </c>
      <c r="C1342" s="1">
        <v>45648</v>
      </c>
      <c r="D1342" s="1" t="s">
        <v>1823</v>
      </c>
      <c r="E1342" s="1">
        <v>3998</v>
      </c>
      <c r="F1342" s="1" t="s">
        <v>6815</v>
      </c>
    </row>
    <row r="1343" spans="1:6">
      <c r="A1343" s="1" t="s">
        <v>8158</v>
      </c>
      <c r="B1343" s="1" t="s">
        <v>3155</v>
      </c>
      <c r="C1343" s="1">
        <v>45428</v>
      </c>
      <c r="D1343" s="1" t="s">
        <v>1821</v>
      </c>
      <c r="E1343" s="1">
        <v>7998</v>
      </c>
      <c r="F1343" s="1" t="s">
        <v>6833</v>
      </c>
    </row>
    <row r="1344" spans="1:6">
      <c r="A1344" s="1" t="s">
        <v>8159</v>
      </c>
      <c r="B1344" s="1" t="s">
        <v>3156</v>
      </c>
      <c r="C1344" s="1">
        <v>45731</v>
      </c>
      <c r="D1344" s="1" t="s">
        <v>1821</v>
      </c>
      <c r="E1344" s="1">
        <v>568.1</v>
      </c>
      <c r="F1344" s="1" t="s">
        <v>6815</v>
      </c>
    </row>
    <row r="1345" spans="1:6">
      <c r="A1345" s="1" t="s">
        <v>8160</v>
      </c>
      <c r="B1345" s="1" t="s">
        <v>3157</v>
      </c>
      <c r="C1345" s="1">
        <v>45802</v>
      </c>
      <c r="D1345" s="1" t="s">
        <v>1812</v>
      </c>
      <c r="E1345" s="1">
        <v>678.3</v>
      </c>
      <c r="F1345" s="1" t="s">
        <v>6815</v>
      </c>
    </row>
    <row r="1346" spans="1:6">
      <c r="A1346" s="1" t="s">
        <v>8161</v>
      </c>
      <c r="B1346" s="1" t="s">
        <v>3158</v>
      </c>
      <c r="C1346" s="1">
        <v>45463</v>
      </c>
      <c r="D1346" s="1" t="s">
        <v>1823</v>
      </c>
      <c r="E1346" s="1">
        <v>499</v>
      </c>
      <c r="F1346" s="1" t="s">
        <v>6833</v>
      </c>
    </row>
    <row r="1347" spans="1:6">
      <c r="A1347" s="1" t="s">
        <v>8162</v>
      </c>
      <c r="B1347" s="1" t="s">
        <v>3159</v>
      </c>
      <c r="C1347" s="1">
        <v>45795</v>
      </c>
      <c r="D1347" s="1" t="s">
        <v>1812</v>
      </c>
      <c r="E1347" s="1">
        <v>254.15</v>
      </c>
      <c r="F1347" s="1" t="s">
        <v>6815</v>
      </c>
    </row>
    <row r="1348" spans="1:6">
      <c r="A1348" s="1" t="s">
        <v>8163</v>
      </c>
      <c r="B1348" s="1" t="s">
        <v>3160</v>
      </c>
      <c r="C1348" s="1">
        <v>45432</v>
      </c>
      <c r="D1348" s="1" t="s">
        <v>1823</v>
      </c>
      <c r="E1348" s="1">
        <v>12747.45</v>
      </c>
      <c r="F1348" s="1" t="s">
        <v>6815</v>
      </c>
    </row>
    <row r="1349" spans="1:6">
      <c r="A1349" s="1" t="s">
        <v>8164</v>
      </c>
      <c r="B1349" s="1" t="s">
        <v>3161</v>
      </c>
      <c r="C1349" s="1">
        <v>45393</v>
      </c>
      <c r="D1349" s="1" t="s">
        <v>1821</v>
      </c>
      <c r="E1349" s="1">
        <v>3998</v>
      </c>
      <c r="F1349" s="1" t="s">
        <v>6815</v>
      </c>
    </row>
    <row r="1350" spans="1:6">
      <c r="A1350" s="1" t="s">
        <v>8165</v>
      </c>
      <c r="B1350" s="1" t="s">
        <v>3162</v>
      </c>
      <c r="C1350" s="1">
        <v>45615</v>
      </c>
      <c r="D1350" s="1" t="s">
        <v>1821</v>
      </c>
      <c r="E1350" s="1">
        <v>798</v>
      </c>
      <c r="F1350" s="1" t="s">
        <v>6833</v>
      </c>
    </row>
    <row r="1351" spans="1:6">
      <c r="A1351" s="1" t="s">
        <v>8166</v>
      </c>
      <c r="B1351" s="1" t="s">
        <v>3163</v>
      </c>
      <c r="C1351" s="1">
        <v>45428</v>
      </c>
      <c r="D1351" s="1" t="s">
        <v>1821</v>
      </c>
      <c r="E1351" s="1">
        <v>539.1</v>
      </c>
      <c r="F1351" s="1" t="s">
        <v>6815</v>
      </c>
    </row>
    <row r="1352" spans="1:6">
      <c r="A1352" s="1" t="s">
        <v>8167</v>
      </c>
      <c r="B1352" s="1" t="s">
        <v>3164</v>
      </c>
      <c r="C1352" s="1">
        <v>45535</v>
      </c>
      <c r="D1352" s="1" t="s">
        <v>1821</v>
      </c>
      <c r="E1352" s="1">
        <v>4999</v>
      </c>
      <c r="F1352" s="1" t="s">
        <v>6815</v>
      </c>
    </row>
    <row r="1353" spans="1:6">
      <c r="A1353" s="1" t="s">
        <v>8168</v>
      </c>
      <c r="B1353" s="1" t="s">
        <v>3165</v>
      </c>
      <c r="C1353" s="1">
        <v>45804</v>
      </c>
      <c r="D1353" s="1" t="s">
        <v>1805</v>
      </c>
      <c r="E1353" s="1">
        <v>2078.4</v>
      </c>
      <c r="F1353" s="1" t="s">
        <v>6815</v>
      </c>
    </row>
    <row r="1354" spans="1:6">
      <c r="A1354" s="1" t="s">
        <v>8169</v>
      </c>
      <c r="B1354" s="1" t="s">
        <v>3166</v>
      </c>
      <c r="C1354" s="1">
        <v>45499</v>
      </c>
      <c r="D1354" s="1" t="s">
        <v>1801</v>
      </c>
      <c r="E1354" s="1">
        <v>3996</v>
      </c>
      <c r="F1354" s="1" t="s">
        <v>6815</v>
      </c>
    </row>
    <row r="1355" spans="1:6">
      <c r="A1355" s="1" t="s">
        <v>8170</v>
      </c>
      <c r="B1355" s="1" t="s">
        <v>3167</v>
      </c>
      <c r="C1355" s="1">
        <v>45467</v>
      </c>
      <c r="D1355" s="1" t="s">
        <v>1801</v>
      </c>
      <c r="E1355" s="1">
        <v>7497</v>
      </c>
      <c r="F1355" s="1" t="s">
        <v>6833</v>
      </c>
    </row>
    <row r="1356" spans="1:6">
      <c r="A1356" s="1" t="s">
        <v>8171</v>
      </c>
      <c r="B1356" s="1" t="s">
        <v>3168</v>
      </c>
      <c r="C1356" s="1">
        <v>45626</v>
      </c>
      <c r="D1356" s="1" t="s">
        <v>1801</v>
      </c>
      <c r="E1356" s="1">
        <v>4998</v>
      </c>
      <c r="F1356" s="1" t="s">
        <v>6821</v>
      </c>
    </row>
    <row r="1357" spans="1:6">
      <c r="A1357" s="1" t="s">
        <v>8172</v>
      </c>
      <c r="B1357" s="1" t="s">
        <v>3169</v>
      </c>
      <c r="C1357" s="1">
        <v>45329</v>
      </c>
      <c r="D1357" s="1" t="s">
        <v>1812</v>
      </c>
      <c r="E1357" s="1">
        <v>569.04999999999995</v>
      </c>
      <c r="F1357" s="1" t="s">
        <v>6815</v>
      </c>
    </row>
    <row r="1358" spans="1:6">
      <c r="A1358" s="1" t="s">
        <v>8173</v>
      </c>
      <c r="B1358" s="1" t="s">
        <v>3170</v>
      </c>
      <c r="C1358" s="1">
        <v>45564</v>
      </c>
      <c r="D1358" s="1" t="s">
        <v>1821</v>
      </c>
      <c r="E1358" s="1">
        <v>4748.1000000000004</v>
      </c>
      <c r="F1358" s="1" t="s">
        <v>6815</v>
      </c>
    </row>
    <row r="1359" spans="1:6">
      <c r="A1359" s="1" t="s">
        <v>8174</v>
      </c>
      <c r="B1359" s="1" t="s">
        <v>3171</v>
      </c>
      <c r="C1359" s="1">
        <v>45567</v>
      </c>
      <c r="D1359" s="1" t="s">
        <v>1801</v>
      </c>
      <c r="E1359" s="1">
        <v>2249.1</v>
      </c>
      <c r="F1359" s="1" t="s">
        <v>6815</v>
      </c>
    </row>
    <row r="1360" spans="1:6">
      <c r="A1360" s="1" t="s">
        <v>8175</v>
      </c>
      <c r="B1360" s="1" t="s">
        <v>3172</v>
      </c>
      <c r="C1360" s="1">
        <v>45789</v>
      </c>
      <c r="D1360" s="1" t="s">
        <v>1821</v>
      </c>
      <c r="E1360" s="1">
        <v>26997</v>
      </c>
      <c r="F1360" s="1" t="s">
        <v>6821</v>
      </c>
    </row>
    <row r="1361" spans="1:6">
      <c r="A1361" s="1" t="s">
        <v>8176</v>
      </c>
      <c r="B1361" s="1" t="s">
        <v>3173</v>
      </c>
      <c r="C1361" s="1">
        <v>45752</v>
      </c>
      <c r="D1361" s="1" t="s">
        <v>1805</v>
      </c>
      <c r="E1361" s="1">
        <v>2157.3000000000002</v>
      </c>
      <c r="F1361" s="1" t="s">
        <v>6815</v>
      </c>
    </row>
    <row r="1362" spans="1:6">
      <c r="A1362" s="1" t="s">
        <v>8177</v>
      </c>
      <c r="B1362" s="1" t="s">
        <v>3174</v>
      </c>
      <c r="C1362" s="1">
        <v>45611</v>
      </c>
      <c r="D1362" s="1" t="s">
        <v>1801</v>
      </c>
      <c r="E1362" s="1">
        <v>1347.3</v>
      </c>
      <c r="F1362" s="1" t="s">
        <v>6815</v>
      </c>
    </row>
    <row r="1363" spans="1:6">
      <c r="A1363" s="1" t="s">
        <v>8178</v>
      </c>
      <c r="B1363" s="1" t="s">
        <v>3175</v>
      </c>
      <c r="C1363" s="1">
        <v>45711</v>
      </c>
      <c r="D1363" s="1" t="s">
        <v>1805</v>
      </c>
      <c r="E1363" s="1">
        <v>8999</v>
      </c>
      <c r="F1363" s="1" t="s">
        <v>6821</v>
      </c>
    </row>
    <row r="1364" spans="1:6">
      <c r="A1364" s="1" t="s">
        <v>8179</v>
      </c>
      <c r="B1364" s="1" t="s">
        <v>3176</v>
      </c>
      <c r="C1364" s="1">
        <v>45328</v>
      </c>
      <c r="D1364" s="1" t="s">
        <v>1805</v>
      </c>
      <c r="E1364" s="1">
        <v>1077.3</v>
      </c>
      <c r="F1364" s="1" t="s">
        <v>6815</v>
      </c>
    </row>
    <row r="1365" spans="1:6">
      <c r="A1365" s="1" t="s">
        <v>8180</v>
      </c>
      <c r="B1365" s="1" t="s">
        <v>3177</v>
      </c>
      <c r="C1365" s="1">
        <v>45596</v>
      </c>
      <c r="D1365" s="1" t="s">
        <v>1812</v>
      </c>
      <c r="E1365" s="1">
        <v>4748.1000000000004</v>
      </c>
      <c r="F1365" s="1" t="s">
        <v>6815</v>
      </c>
    </row>
    <row r="1366" spans="1:6">
      <c r="A1366" s="1" t="s">
        <v>8181</v>
      </c>
      <c r="B1366" s="1" t="s">
        <v>3178</v>
      </c>
      <c r="C1366" s="1">
        <v>45458</v>
      </c>
      <c r="D1366" s="1" t="s">
        <v>1812</v>
      </c>
      <c r="E1366" s="1">
        <v>798.4</v>
      </c>
      <c r="F1366" s="1" t="s">
        <v>6815</v>
      </c>
    </row>
    <row r="1367" spans="1:6">
      <c r="A1367" s="1" t="s">
        <v>8182</v>
      </c>
      <c r="B1367" s="1" t="s">
        <v>3179</v>
      </c>
      <c r="C1367" s="1">
        <v>45784</v>
      </c>
      <c r="D1367" s="1" t="s">
        <v>1821</v>
      </c>
      <c r="E1367" s="1">
        <v>1998</v>
      </c>
      <c r="F1367" s="1" t="s">
        <v>6815</v>
      </c>
    </row>
    <row r="1368" spans="1:6">
      <c r="A1368" s="1" t="s">
        <v>8183</v>
      </c>
      <c r="B1368" s="1" t="s">
        <v>3180</v>
      </c>
      <c r="C1368" s="1">
        <v>45920</v>
      </c>
      <c r="D1368" s="1" t="s">
        <v>1805</v>
      </c>
      <c r="E1368" s="1">
        <v>899.1</v>
      </c>
      <c r="F1368" s="1" t="s">
        <v>6815</v>
      </c>
    </row>
    <row r="1369" spans="1:6">
      <c r="A1369" s="1" t="s">
        <v>8184</v>
      </c>
      <c r="B1369" s="1" t="s">
        <v>3181</v>
      </c>
      <c r="C1369" s="1">
        <v>45867</v>
      </c>
      <c r="D1369" s="1" t="s">
        <v>1823</v>
      </c>
      <c r="E1369" s="1">
        <v>449.1</v>
      </c>
      <c r="F1369" s="1" t="s">
        <v>6815</v>
      </c>
    </row>
    <row r="1370" spans="1:6">
      <c r="A1370" s="1" t="s">
        <v>8185</v>
      </c>
      <c r="B1370" s="1" t="s">
        <v>3182</v>
      </c>
      <c r="C1370" s="1">
        <v>45314</v>
      </c>
      <c r="D1370" s="1" t="s">
        <v>1805</v>
      </c>
      <c r="E1370" s="1">
        <v>3796.2</v>
      </c>
      <c r="F1370" s="1" t="s">
        <v>6815</v>
      </c>
    </row>
    <row r="1371" spans="1:6">
      <c r="A1371" s="1" t="s">
        <v>8186</v>
      </c>
      <c r="B1371" s="1" t="s">
        <v>3183</v>
      </c>
      <c r="C1371" s="1">
        <v>45317</v>
      </c>
      <c r="D1371" s="1" t="s">
        <v>1801</v>
      </c>
      <c r="E1371" s="1">
        <v>4998</v>
      </c>
      <c r="F1371" s="1" t="s">
        <v>6821</v>
      </c>
    </row>
    <row r="1372" spans="1:6">
      <c r="A1372" s="1" t="s">
        <v>8187</v>
      </c>
      <c r="B1372" s="1" t="s">
        <v>3184</v>
      </c>
      <c r="C1372" s="1">
        <v>45802</v>
      </c>
      <c r="D1372" s="1" t="s">
        <v>1801</v>
      </c>
      <c r="E1372" s="1">
        <v>4499.1000000000004</v>
      </c>
      <c r="F1372" s="1" t="s">
        <v>6815</v>
      </c>
    </row>
    <row r="1373" spans="1:6">
      <c r="A1373" s="1" t="s">
        <v>8188</v>
      </c>
      <c r="B1373" s="1" t="s">
        <v>3185</v>
      </c>
      <c r="C1373" s="1">
        <v>45486</v>
      </c>
      <c r="D1373" s="1" t="s">
        <v>1801</v>
      </c>
      <c r="E1373" s="1">
        <v>718.2</v>
      </c>
      <c r="F1373" s="1" t="s">
        <v>6815</v>
      </c>
    </row>
    <row r="1374" spans="1:6">
      <c r="A1374" s="1" t="s">
        <v>8189</v>
      </c>
      <c r="B1374" s="1" t="s">
        <v>3186</v>
      </c>
      <c r="C1374" s="1">
        <v>45824</v>
      </c>
      <c r="D1374" s="1" t="s">
        <v>1821</v>
      </c>
      <c r="E1374" s="1">
        <v>899.1</v>
      </c>
      <c r="F1374" s="1" t="s">
        <v>6815</v>
      </c>
    </row>
    <row r="1375" spans="1:6">
      <c r="A1375" s="1" t="s">
        <v>8190</v>
      </c>
      <c r="B1375" s="1" t="s">
        <v>3187</v>
      </c>
      <c r="C1375" s="1">
        <v>45385</v>
      </c>
      <c r="D1375" s="1" t="s">
        <v>1805</v>
      </c>
      <c r="E1375" s="1">
        <v>4999</v>
      </c>
      <c r="F1375" s="1" t="s">
        <v>6833</v>
      </c>
    </row>
    <row r="1376" spans="1:6">
      <c r="A1376" s="1" t="s">
        <v>8191</v>
      </c>
      <c r="B1376" s="1" t="s">
        <v>3188</v>
      </c>
      <c r="C1376" s="1">
        <v>45875</v>
      </c>
      <c r="D1376" s="1" t="s">
        <v>1805</v>
      </c>
      <c r="E1376" s="1">
        <v>1438.2</v>
      </c>
      <c r="F1376" s="1" t="s">
        <v>6815</v>
      </c>
    </row>
    <row r="1377" spans="1:6">
      <c r="A1377" s="1" t="s">
        <v>8192</v>
      </c>
      <c r="B1377" s="1" t="s">
        <v>3189</v>
      </c>
      <c r="C1377" s="1">
        <v>45716</v>
      </c>
      <c r="D1377" s="1" t="s">
        <v>1801</v>
      </c>
      <c r="E1377" s="1">
        <v>7998</v>
      </c>
      <c r="F1377" s="1" t="s">
        <v>6821</v>
      </c>
    </row>
    <row r="1378" spans="1:6">
      <c r="A1378" s="1" t="s">
        <v>8193</v>
      </c>
      <c r="B1378" s="1" t="s">
        <v>3190</v>
      </c>
      <c r="C1378" s="1">
        <v>45349</v>
      </c>
      <c r="D1378" s="1" t="s">
        <v>1801</v>
      </c>
      <c r="E1378" s="1">
        <v>4797</v>
      </c>
      <c r="F1378" s="1" t="s">
        <v>6815</v>
      </c>
    </row>
    <row r="1379" spans="1:6">
      <c r="A1379" s="1" t="s">
        <v>8194</v>
      </c>
      <c r="B1379" s="1" t="s">
        <v>3191</v>
      </c>
      <c r="C1379" s="1">
        <v>45800</v>
      </c>
      <c r="D1379" s="1" t="s">
        <v>1821</v>
      </c>
      <c r="E1379" s="1">
        <v>2699.1</v>
      </c>
      <c r="F1379" s="1" t="s">
        <v>6815</v>
      </c>
    </row>
    <row r="1380" spans="1:6">
      <c r="A1380" s="1" t="s">
        <v>8195</v>
      </c>
      <c r="B1380" s="1" t="s">
        <v>3192</v>
      </c>
      <c r="C1380" s="1">
        <v>45717</v>
      </c>
      <c r="D1380" s="1" t="s">
        <v>1801</v>
      </c>
      <c r="E1380" s="1">
        <v>1707.15</v>
      </c>
      <c r="F1380" s="1" t="s">
        <v>6815</v>
      </c>
    </row>
    <row r="1381" spans="1:6">
      <c r="A1381" s="1" t="s">
        <v>8196</v>
      </c>
      <c r="B1381" s="1" t="s">
        <v>3193</v>
      </c>
      <c r="C1381" s="1">
        <v>45615</v>
      </c>
      <c r="D1381" s="1" t="s">
        <v>1801</v>
      </c>
      <c r="E1381" s="1">
        <v>599</v>
      </c>
      <c r="F1381" s="1" t="s">
        <v>6815</v>
      </c>
    </row>
    <row r="1382" spans="1:6">
      <c r="A1382" s="1" t="s">
        <v>8197</v>
      </c>
      <c r="B1382" s="1" t="s">
        <v>3194</v>
      </c>
      <c r="C1382" s="1">
        <v>45487</v>
      </c>
      <c r="D1382" s="1" t="s">
        <v>1801</v>
      </c>
      <c r="E1382" s="1">
        <v>678.3</v>
      </c>
      <c r="F1382" s="1" t="s">
        <v>6815</v>
      </c>
    </row>
    <row r="1383" spans="1:6">
      <c r="A1383" s="1" t="s">
        <v>8198</v>
      </c>
      <c r="B1383" s="1" t="s">
        <v>3195</v>
      </c>
      <c r="C1383" s="1">
        <v>45435</v>
      </c>
      <c r="D1383" s="1" t="s">
        <v>1805</v>
      </c>
      <c r="E1383" s="1">
        <v>26997</v>
      </c>
      <c r="F1383" s="1" t="s">
        <v>6815</v>
      </c>
    </row>
    <row r="1384" spans="1:6">
      <c r="A1384" s="1" t="s">
        <v>8199</v>
      </c>
      <c r="B1384" s="1" t="s">
        <v>3196</v>
      </c>
      <c r="C1384" s="1">
        <v>45756</v>
      </c>
      <c r="D1384" s="1" t="s">
        <v>1812</v>
      </c>
      <c r="E1384" s="1">
        <v>2499</v>
      </c>
      <c r="F1384" s="1" t="s">
        <v>6821</v>
      </c>
    </row>
    <row r="1385" spans="1:6">
      <c r="A1385" s="1" t="s">
        <v>8200</v>
      </c>
      <c r="B1385" s="1" t="s">
        <v>3197</v>
      </c>
      <c r="C1385" s="1">
        <v>45323</v>
      </c>
      <c r="D1385" s="1" t="s">
        <v>1805</v>
      </c>
      <c r="E1385" s="1">
        <v>9998</v>
      </c>
      <c r="F1385" s="1" t="s">
        <v>6821</v>
      </c>
    </row>
    <row r="1386" spans="1:6">
      <c r="A1386" s="1" t="s">
        <v>8201</v>
      </c>
      <c r="B1386" s="1" t="s">
        <v>3198</v>
      </c>
      <c r="C1386" s="1">
        <v>45353</v>
      </c>
      <c r="D1386" s="1" t="s">
        <v>1801</v>
      </c>
      <c r="E1386" s="1">
        <v>11997</v>
      </c>
      <c r="F1386" s="1" t="s">
        <v>6833</v>
      </c>
    </row>
    <row r="1387" spans="1:6">
      <c r="A1387" s="1" t="s">
        <v>8202</v>
      </c>
      <c r="B1387" s="1" t="s">
        <v>3199</v>
      </c>
      <c r="C1387" s="1">
        <v>45842</v>
      </c>
      <c r="D1387" s="1" t="s">
        <v>1801</v>
      </c>
      <c r="E1387" s="1">
        <v>3998</v>
      </c>
      <c r="F1387" s="1" t="s">
        <v>6815</v>
      </c>
    </row>
    <row r="1388" spans="1:6">
      <c r="A1388" s="1" t="s">
        <v>8203</v>
      </c>
      <c r="B1388" s="1" t="s">
        <v>3200</v>
      </c>
      <c r="C1388" s="1">
        <v>45807</v>
      </c>
      <c r="D1388" s="1" t="s">
        <v>1823</v>
      </c>
      <c r="E1388" s="1">
        <v>1598.4</v>
      </c>
      <c r="F1388" s="1" t="s">
        <v>6815</v>
      </c>
    </row>
    <row r="1389" spans="1:6">
      <c r="A1389" s="1" t="s">
        <v>8204</v>
      </c>
      <c r="B1389" s="1" t="s">
        <v>3201</v>
      </c>
      <c r="C1389" s="1">
        <v>45408</v>
      </c>
      <c r="D1389" s="1" t="s">
        <v>1812</v>
      </c>
      <c r="E1389" s="1">
        <v>2549.15</v>
      </c>
      <c r="F1389" s="1" t="s">
        <v>6815</v>
      </c>
    </row>
    <row r="1390" spans="1:6">
      <c r="A1390" s="1" t="s">
        <v>8205</v>
      </c>
      <c r="B1390" s="1" t="s">
        <v>3202</v>
      </c>
      <c r="C1390" s="1">
        <v>45447</v>
      </c>
      <c r="D1390" s="1" t="s">
        <v>1821</v>
      </c>
      <c r="E1390" s="1">
        <v>4749.05</v>
      </c>
      <c r="F1390" s="1" t="s">
        <v>6815</v>
      </c>
    </row>
    <row r="1391" spans="1:6">
      <c r="A1391" s="1" t="s">
        <v>8206</v>
      </c>
      <c r="B1391" s="1" t="s">
        <v>3203</v>
      </c>
      <c r="C1391" s="1">
        <v>45558</v>
      </c>
      <c r="D1391" s="1" t="s">
        <v>1801</v>
      </c>
      <c r="E1391" s="1">
        <v>7998</v>
      </c>
      <c r="F1391" s="1" t="s">
        <v>6821</v>
      </c>
    </row>
    <row r="1392" spans="1:6">
      <c r="A1392" s="1" t="s">
        <v>8207</v>
      </c>
      <c r="B1392" s="1" t="s">
        <v>3204</v>
      </c>
      <c r="C1392" s="1">
        <v>45303</v>
      </c>
      <c r="D1392" s="1" t="s">
        <v>1821</v>
      </c>
      <c r="E1392" s="1">
        <v>2998.5</v>
      </c>
      <c r="F1392" s="1" t="s">
        <v>6815</v>
      </c>
    </row>
    <row r="1393" spans="1:6">
      <c r="A1393" s="1" t="s">
        <v>8208</v>
      </c>
      <c r="B1393" s="1" t="s">
        <v>3205</v>
      </c>
      <c r="C1393" s="1">
        <v>45742</v>
      </c>
      <c r="D1393" s="1" t="s">
        <v>1812</v>
      </c>
      <c r="E1393" s="1">
        <v>1078.2</v>
      </c>
      <c r="F1393" s="1" t="s">
        <v>6815</v>
      </c>
    </row>
    <row r="1394" spans="1:6">
      <c r="A1394" s="1" t="s">
        <v>8209</v>
      </c>
      <c r="B1394" s="1" t="s">
        <v>3206</v>
      </c>
      <c r="C1394" s="1">
        <v>45572</v>
      </c>
      <c r="D1394" s="1" t="s">
        <v>1812</v>
      </c>
      <c r="E1394" s="1">
        <v>7649.15</v>
      </c>
      <c r="F1394" s="1" t="s">
        <v>6815</v>
      </c>
    </row>
    <row r="1395" spans="1:6">
      <c r="A1395" s="1" t="s">
        <v>8210</v>
      </c>
      <c r="B1395" s="1" t="s">
        <v>3207</v>
      </c>
      <c r="C1395" s="1">
        <v>45880</v>
      </c>
      <c r="D1395" s="1" t="s">
        <v>1823</v>
      </c>
      <c r="E1395" s="1">
        <v>948.1</v>
      </c>
      <c r="F1395" s="1" t="s">
        <v>6815</v>
      </c>
    </row>
    <row r="1396" spans="1:6">
      <c r="A1396" s="1" t="s">
        <v>8211</v>
      </c>
      <c r="B1396" s="1" t="s">
        <v>3208</v>
      </c>
      <c r="C1396" s="1">
        <v>45667</v>
      </c>
      <c r="D1396" s="1" t="s">
        <v>1821</v>
      </c>
      <c r="E1396" s="1">
        <v>2499</v>
      </c>
      <c r="F1396" s="1" t="s">
        <v>6821</v>
      </c>
    </row>
    <row r="1397" spans="1:6">
      <c r="A1397" s="1" t="s">
        <v>8212</v>
      </c>
      <c r="B1397" s="1" t="s">
        <v>3209</v>
      </c>
      <c r="C1397" s="1">
        <v>45400</v>
      </c>
      <c r="D1397" s="1" t="s">
        <v>1801</v>
      </c>
      <c r="E1397" s="1">
        <v>508.3</v>
      </c>
      <c r="F1397" s="1" t="s">
        <v>6815</v>
      </c>
    </row>
    <row r="1398" spans="1:6">
      <c r="A1398" s="1" t="s">
        <v>8213</v>
      </c>
      <c r="B1398" s="1" t="s">
        <v>3210</v>
      </c>
      <c r="C1398" s="1">
        <v>45345</v>
      </c>
      <c r="D1398" s="1" t="s">
        <v>1823</v>
      </c>
      <c r="E1398" s="1">
        <v>2037.45</v>
      </c>
      <c r="F1398" s="1" t="s">
        <v>6821</v>
      </c>
    </row>
    <row r="1399" spans="1:6">
      <c r="A1399" s="1" t="s">
        <v>8214</v>
      </c>
      <c r="B1399" s="1" t="s">
        <v>3211</v>
      </c>
      <c r="C1399" s="1">
        <v>45321</v>
      </c>
      <c r="D1399" s="1" t="s">
        <v>1805</v>
      </c>
      <c r="E1399" s="1">
        <v>3396.6</v>
      </c>
      <c r="F1399" s="1" t="s">
        <v>6815</v>
      </c>
    </row>
    <row r="1400" spans="1:6">
      <c r="A1400" s="1" t="s">
        <v>8215</v>
      </c>
      <c r="B1400" s="1" t="s">
        <v>3212</v>
      </c>
      <c r="C1400" s="1">
        <v>45484</v>
      </c>
      <c r="D1400" s="1" t="s">
        <v>1821</v>
      </c>
      <c r="E1400" s="1">
        <v>1896.2</v>
      </c>
      <c r="F1400" s="1" t="s">
        <v>6815</v>
      </c>
    </row>
    <row r="1401" spans="1:6">
      <c r="A1401" s="1" t="s">
        <v>8216</v>
      </c>
      <c r="B1401" s="1" t="s">
        <v>3213</v>
      </c>
      <c r="C1401" s="1">
        <v>45461</v>
      </c>
      <c r="D1401" s="1" t="s">
        <v>1805</v>
      </c>
      <c r="E1401" s="1">
        <v>1998</v>
      </c>
      <c r="F1401" s="1" t="s">
        <v>6821</v>
      </c>
    </row>
    <row r="1402" spans="1:6">
      <c r="A1402" s="1" t="s">
        <v>8217</v>
      </c>
      <c r="B1402" s="1" t="s">
        <v>3214</v>
      </c>
      <c r="C1402" s="1">
        <v>45861</v>
      </c>
      <c r="D1402" s="1" t="s">
        <v>1812</v>
      </c>
      <c r="E1402" s="1">
        <v>474.05</v>
      </c>
      <c r="F1402" s="1" t="s">
        <v>6815</v>
      </c>
    </row>
    <row r="1403" spans="1:6">
      <c r="A1403" s="1" t="s">
        <v>8218</v>
      </c>
      <c r="B1403" s="1" t="s">
        <v>3215</v>
      </c>
      <c r="C1403" s="1">
        <v>45542</v>
      </c>
      <c r="D1403" s="1" t="s">
        <v>1801</v>
      </c>
      <c r="E1403" s="1">
        <v>5998</v>
      </c>
      <c r="F1403" s="1" t="s">
        <v>6821</v>
      </c>
    </row>
    <row r="1404" spans="1:6">
      <c r="A1404" s="1" t="s">
        <v>8219</v>
      </c>
      <c r="B1404" s="1" t="s">
        <v>3216</v>
      </c>
      <c r="C1404" s="1">
        <v>45917</v>
      </c>
      <c r="D1404" s="1" t="s">
        <v>1801</v>
      </c>
      <c r="E1404" s="1">
        <v>5098.3</v>
      </c>
      <c r="F1404" s="1" t="s">
        <v>6815</v>
      </c>
    </row>
    <row r="1405" spans="1:6">
      <c r="A1405" s="1" t="s">
        <v>8220</v>
      </c>
      <c r="B1405" s="1" t="s">
        <v>3217</v>
      </c>
      <c r="C1405" s="1">
        <v>45592</v>
      </c>
      <c r="D1405" s="1" t="s">
        <v>1805</v>
      </c>
      <c r="E1405" s="1">
        <v>758.1</v>
      </c>
      <c r="F1405" s="1" t="s">
        <v>6815</v>
      </c>
    </row>
    <row r="1406" spans="1:6">
      <c r="A1406" s="1" t="s">
        <v>8221</v>
      </c>
      <c r="B1406" s="1" t="s">
        <v>3218</v>
      </c>
      <c r="C1406" s="1">
        <v>45364</v>
      </c>
      <c r="D1406" s="1" t="s">
        <v>1805</v>
      </c>
      <c r="E1406" s="1">
        <v>3998</v>
      </c>
      <c r="F1406" s="1" t="s">
        <v>6815</v>
      </c>
    </row>
    <row r="1407" spans="1:6">
      <c r="A1407" s="1" t="s">
        <v>8222</v>
      </c>
      <c r="B1407" s="1" t="s">
        <v>3219</v>
      </c>
      <c r="C1407" s="1">
        <v>45730</v>
      </c>
      <c r="D1407" s="1" t="s">
        <v>1823</v>
      </c>
      <c r="E1407" s="1">
        <v>598</v>
      </c>
      <c r="F1407" s="1" t="s">
        <v>6821</v>
      </c>
    </row>
    <row r="1408" spans="1:6">
      <c r="A1408" s="1" t="s">
        <v>8223</v>
      </c>
      <c r="B1408" s="1" t="s">
        <v>3220</v>
      </c>
      <c r="C1408" s="1">
        <v>45602</v>
      </c>
      <c r="D1408" s="1" t="s">
        <v>1801</v>
      </c>
      <c r="E1408" s="1">
        <v>7196.4</v>
      </c>
      <c r="F1408" s="1" t="s">
        <v>6815</v>
      </c>
    </row>
    <row r="1409" spans="1:6">
      <c r="A1409" s="1" t="s">
        <v>8224</v>
      </c>
      <c r="B1409" s="1" t="s">
        <v>3221</v>
      </c>
      <c r="C1409" s="1">
        <v>45959</v>
      </c>
      <c r="D1409" s="1" t="s">
        <v>1805</v>
      </c>
      <c r="E1409" s="1">
        <v>4999</v>
      </c>
      <c r="F1409" s="1" t="s">
        <v>6815</v>
      </c>
    </row>
    <row r="1410" spans="1:6">
      <c r="A1410" s="1" t="s">
        <v>8225</v>
      </c>
      <c r="B1410" s="1" t="s">
        <v>3222</v>
      </c>
      <c r="C1410" s="1">
        <v>45664</v>
      </c>
      <c r="D1410" s="1" t="s">
        <v>1805</v>
      </c>
      <c r="E1410" s="1">
        <v>10796.4</v>
      </c>
      <c r="F1410" s="1" t="s">
        <v>6815</v>
      </c>
    </row>
    <row r="1411" spans="1:6">
      <c r="A1411" s="1" t="s">
        <v>8226</v>
      </c>
      <c r="B1411" s="1" t="s">
        <v>3223</v>
      </c>
      <c r="C1411" s="1">
        <v>45429</v>
      </c>
      <c r="D1411" s="1" t="s">
        <v>1823</v>
      </c>
      <c r="E1411" s="1">
        <v>1299</v>
      </c>
      <c r="F1411" s="1" t="s">
        <v>6833</v>
      </c>
    </row>
    <row r="1412" spans="1:6">
      <c r="A1412" s="1" t="s">
        <v>8227</v>
      </c>
      <c r="B1412" s="1" t="s">
        <v>3224</v>
      </c>
      <c r="C1412" s="1">
        <v>45565</v>
      </c>
      <c r="D1412" s="1" t="s">
        <v>1805</v>
      </c>
      <c r="E1412" s="1">
        <v>8099.1</v>
      </c>
      <c r="F1412" s="1" t="s">
        <v>6815</v>
      </c>
    </row>
    <row r="1413" spans="1:6">
      <c r="A1413" s="1" t="s">
        <v>8228</v>
      </c>
      <c r="B1413" s="1" t="s">
        <v>3225</v>
      </c>
      <c r="C1413" s="1">
        <v>45814</v>
      </c>
      <c r="D1413" s="1" t="s">
        <v>1801</v>
      </c>
      <c r="E1413" s="1">
        <v>3998</v>
      </c>
      <c r="F1413" s="1" t="s">
        <v>6821</v>
      </c>
    </row>
    <row r="1414" spans="1:6">
      <c r="A1414" s="1" t="s">
        <v>8229</v>
      </c>
      <c r="B1414" s="1" t="s">
        <v>3226</v>
      </c>
      <c r="C1414" s="1">
        <v>45611</v>
      </c>
      <c r="D1414" s="1" t="s">
        <v>1805</v>
      </c>
      <c r="E1414" s="1">
        <v>20997</v>
      </c>
      <c r="F1414" s="1" t="s">
        <v>6815</v>
      </c>
    </row>
    <row r="1415" spans="1:6">
      <c r="A1415" s="1" t="s">
        <v>8230</v>
      </c>
      <c r="B1415" s="1" t="s">
        <v>3227</v>
      </c>
      <c r="C1415" s="1">
        <v>45369</v>
      </c>
      <c r="D1415" s="1" t="s">
        <v>1801</v>
      </c>
      <c r="E1415" s="1">
        <v>5997.6</v>
      </c>
      <c r="F1415" s="1" t="s">
        <v>6815</v>
      </c>
    </row>
    <row r="1416" spans="1:6">
      <c r="A1416" s="1" t="s">
        <v>8231</v>
      </c>
      <c r="B1416" s="1" t="s">
        <v>3228</v>
      </c>
      <c r="C1416" s="1">
        <v>45898</v>
      </c>
      <c r="D1416" s="1" t="s">
        <v>1823</v>
      </c>
      <c r="E1416" s="1">
        <v>949.05</v>
      </c>
      <c r="F1416" s="1" t="s">
        <v>6815</v>
      </c>
    </row>
    <row r="1417" spans="1:6">
      <c r="A1417" s="1" t="s">
        <v>8232</v>
      </c>
      <c r="B1417" s="1" t="s">
        <v>3229</v>
      </c>
      <c r="C1417" s="1">
        <v>45717</v>
      </c>
      <c r="D1417" s="1" t="s">
        <v>1805</v>
      </c>
      <c r="E1417" s="1">
        <v>1917.6</v>
      </c>
      <c r="F1417" s="1" t="s">
        <v>6815</v>
      </c>
    </row>
    <row r="1418" spans="1:6">
      <c r="A1418" s="1" t="s">
        <v>8233</v>
      </c>
      <c r="B1418" s="1" t="s">
        <v>3230</v>
      </c>
      <c r="C1418" s="1">
        <v>45418</v>
      </c>
      <c r="D1418" s="1" t="s">
        <v>1823</v>
      </c>
      <c r="E1418" s="1">
        <v>4499.1000000000004</v>
      </c>
      <c r="F1418" s="1" t="s">
        <v>6815</v>
      </c>
    </row>
    <row r="1419" spans="1:6">
      <c r="A1419" s="1" t="s">
        <v>8234</v>
      </c>
      <c r="B1419" s="1" t="s">
        <v>3231</v>
      </c>
      <c r="C1419" s="1">
        <v>45652</v>
      </c>
      <c r="D1419" s="1" t="s">
        <v>1821</v>
      </c>
      <c r="E1419" s="1">
        <v>999</v>
      </c>
      <c r="F1419" s="1" t="s">
        <v>6821</v>
      </c>
    </row>
    <row r="1420" spans="1:6">
      <c r="A1420" s="1" t="s">
        <v>8235</v>
      </c>
      <c r="B1420" s="1" t="s">
        <v>3232</v>
      </c>
      <c r="C1420" s="1">
        <v>45699</v>
      </c>
      <c r="D1420" s="1" t="s">
        <v>1801</v>
      </c>
      <c r="E1420" s="1">
        <v>10498.5</v>
      </c>
      <c r="F1420" s="1" t="s">
        <v>6815</v>
      </c>
    </row>
    <row r="1421" spans="1:6">
      <c r="A1421" s="1" t="s">
        <v>8236</v>
      </c>
      <c r="B1421" s="1" t="s">
        <v>3233</v>
      </c>
      <c r="C1421" s="1">
        <v>45320</v>
      </c>
      <c r="D1421" s="1" t="s">
        <v>1801</v>
      </c>
      <c r="E1421" s="1">
        <v>568.1</v>
      </c>
      <c r="F1421" s="1" t="s">
        <v>6815</v>
      </c>
    </row>
    <row r="1422" spans="1:6">
      <c r="A1422" s="1" t="s">
        <v>8237</v>
      </c>
      <c r="B1422" s="1" t="s">
        <v>3234</v>
      </c>
      <c r="C1422" s="1">
        <v>45481</v>
      </c>
      <c r="D1422" s="1" t="s">
        <v>1805</v>
      </c>
      <c r="E1422" s="1">
        <v>3196</v>
      </c>
      <c r="F1422" s="1" t="s">
        <v>6815</v>
      </c>
    </row>
    <row r="1423" spans="1:6">
      <c r="A1423" s="1" t="s">
        <v>8238</v>
      </c>
      <c r="B1423" s="1" t="s">
        <v>3235</v>
      </c>
      <c r="C1423" s="1">
        <v>45881</v>
      </c>
      <c r="D1423" s="1" t="s">
        <v>1801</v>
      </c>
      <c r="E1423" s="1">
        <v>538.20000000000005</v>
      </c>
      <c r="F1423" s="1" t="s">
        <v>6815</v>
      </c>
    </row>
    <row r="1424" spans="1:6">
      <c r="A1424" s="1" t="s">
        <v>8239</v>
      </c>
      <c r="B1424" s="1" t="s">
        <v>3236</v>
      </c>
      <c r="C1424" s="1">
        <v>45343</v>
      </c>
      <c r="D1424" s="1" t="s">
        <v>1805</v>
      </c>
      <c r="E1424" s="1">
        <v>4249.1499999999996</v>
      </c>
      <c r="F1424" s="1" t="s">
        <v>6815</v>
      </c>
    </row>
    <row r="1425" spans="1:6">
      <c r="A1425" s="1" t="s">
        <v>8240</v>
      </c>
      <c r="B1425" s="1" t="s">
        <v>3237</v>
      </c>
      <c r="C1425" s="1">
        <v>45887</v>
      </c>
      <c r="D1425" s="1" t="s">
        <v>1805</v>
      </c>
      <c r="E1425" s="1">
        <v>2499</v>
      </c>
      <c r="F1425" s="1" t="s">
        <v>6821</v>
      </c>
    </row>
    <row r="1426" spans="1:6">
      <c r="A1426" s="1" t="s">
        <v>8241</v>
      </c>
      <c r="B1426" s="1" t="s">
        <v>3238</v>
      </c>
      <c r="C1426" s="1">
        <v>45898</v>
      </c>
      <c r="D1426" s="1" t="s">
        <v>1805</v>
      </c>
      <c r="E1426" s="1">
        <v>758.1</v>
      </c>
      <c r="F1426" s="1" t="s">
        <v>6815</v>
      </c>
    </row>
    <row r="1427" spans="1:6">
      <c r="A1427" s="1" t="s">
        <v>8242</v>
      </c>
      <c r="B1427" s="1" t="s">
        <v>3239</v>
      </c>
      <c r="C1427" s="1">
        <v>45307</v>
      </c>
      <c r="D1427" s="1" t="s">
        <v>1801</v>
      </c>
      <c r="E1427" s="1">
        <v>1796.4</v>
      </c>
      <c r="F1427" s="1" t="s">
        <v>6815</v>
      </c>
    </row>
    <row r="1428" spans="1:6">
      <c r="A1428" s="1" t="s">
        <v>8243</v>
      </c>
      <c r="B1428" s="1" t="s">
        <v>3240</v>
      </c>
      <c r="C1428" s="1">
        <v>45486</v>
      </c>
      <c r="D1428" s="1" t="s">
        <v>1821</v>
      </c>
      <c r="E1428" s="1">
        <v>1898.1</v>
      </c>
      <c r="F1428" s="1" t="s">
        <v>6815</v>
      </c>
    </row>
    <row r="1429" spans="1:6">
      <c r="A1429" s="1" t="s">
        <v>8244</v>
      </c>
      <c r="B1429" s="1" t="s">
        <v>3241</v>
      </c>
      <c r="C1429" s="1">
        <v>45683</v>
      </c>
      <c r="D1429" s="1" t="s">
        <v>1805</v>
      </c>
      <c r="E1429" s="1">
        <v>9998</v>
      </c>
      <c r="F1429" s="1" t="s">
        <v>6815</v>
      </c>
    </row>
    <row r="1430" spans="1:6">
      <c r="A1430" s="1" t="s">
        <v>8245</v>
      </c>
      <c r="B1430" s="1" t="s">
        <v>3242</v>
      </c>
      <c r="C1430" s="1">
        <v>45463</v>
      </c>
      <c r="D1430" s="1" t="s">
        <v>1823</v>
      </c>
      <c r="E1430" s="1">
        <v>3596.4</v>
      </c>
      <c r="F1430" s="1" t="s">
        <v>6815</v>
      </c>
    </row>
    <row r="1431" spans="1:6">
      <c r="A1431" s="1" t="s">
        <v>8246</v>
      </c>
      <c r="B1431" s="1" t="s">
        <v>3243</v>
      </c>
      <c r="C1431" s="1">
        <v>45619</v>
      </c>
      <c r="D1431" s="1" t="s">
        <v>1805</v>
      </c>
      <c r="E1431" s="1">
        <v>339.15</v>
      </c>
      <c r="F1431" s="1" t="s">
        <v>6815</v>
      </c>
    </row>
    <row r="1432" spans="1:6">
      <c r="A1432" s="1" t="s">
        <v>8247</v>
      </c>
      <c r="B1432" s="1" t="s">
        <v>3244</v>
      </c>
      <c r="C1432" s="1">
        <v>45378</v>
      </c>
      <c r="D1432" s="1" t="s">
        <v>1821</v>
      </c>
      <c r="E1432" s="1">
        <v>1299</v>
      </c>
      <c r="F1432" s="1" t="s">
        <v>6815</v>
      </c>
    </row>
    <row r="1433" spans="1:6">
      <c r="A1433" s="1" t="s">
        <v>8248</v>
      </c>
      <c r="B1433" s="1" t="s">
        <v>3245</v>
      </c>
      <c r="C1433" s="1">
        <v>45352</v>
      </c>
      <c r="D1433" s="1" t="s">
        <v>1812</v>
      </c>
      <c r="E1433" s="1">
        <v>4248.3</v>
      </c>
      <c r="F1433" s="1" t="s">
        <v>6815</v>
      </c>
    </row>
    <row r="1434" spans="1:6">
      <c r="A1434" s="1" t="s">
        <v>8249</v>
      </c>
      <c r="B1434" s="1" t="s">
        <v>3246</v>
      </c>
      <c r="C1434" s="1">
        <v>45416</v>
      </c>
      <c r="D1434" s="1" t="s">
        <v>1823</v>
      </c>
      <c r="E1434" s="1">
        <v>374.25</v>
      </c>
      <c r="F1434" s="1" t="s">
        <v>6815</v>
      </c>
    </row>
    <row r="1435" spans="1:6">
      <c r="A1435" s="1" t="s">
        <v>8250</v>
      </c>
      <c r="B1435" s="1" t="s">
        <v>3247</v>
      </c>
      <c r="C1435" s="1">
        <v>45560</v>
      </c>
      <c r="D1435" s="1" t="s">
        <v>1805</v>
      </c>
      <c r="E1435" s="1">
        <v>949.05</v>
      </c>
      <c r="F1435" s="1" t="s">
        <v>6815</v>
      </c>
    </row>
    <row r="1436" spans="1:6">
      <c r="A1436" s="1" t="s">
        <v>8251</v>
      </c>
      <c r="B1436" s="1" t="s">
        <v>3248</v>
      </c>
      <c r="C1436" s="1">
        <v>45419</v>
      </c>
      <c r="D1436" s="1" t="s">
        <v>1805</v>
      </c>
      <c r="E1436" s="1">
        <v>3196</v>
      </c>
      <c r="F1436" s="1" t="s">
        <v>6821</v>
      </c>
    </row>
    <row r="1437" spans="1:6">
      <c r="A1437" s="1" t="s">
        <v>8252</v>
      </c>
      <c r="B1437" s="1" t="s">
        <v>3249</v>
      </c>
      <c r="C1437" s="1">
        <v>45913</v>
      </c>
      <c r="D1437" s="1" t="s">
        <v>1823</v>
      </c>
      <c r="E1437" s="1">
        <v>1198</v>
      </c>
      <c r="F1437" s="1" t="s">
        <v>6815</v>
      </c>
    </row>
    <row r="1438" spans="1:6">
      <c r="A1438" s="1" t="s">
        <v>8253</v>
      </c>
      <c r="B1438" s="1" t="s">
        <v>3250</v>
      </c>
      <c r="C1438" s="1">
        <v>45915</v>
      </c>
      <c r="D1438" s="1" t="s">
        <v>1801</v>
      </c>
      <c r="E1438" s="1">
        <v>1518.1</v>
      </c>
      <c r="F1438" s="1" t="s">
        <v>6815</v>
      </c>
    </row>
    <row r="1439" spans="1:6">
      <c r="A1439" s="1" t="s">
        <v>8254</v>
      </c>
      <c r="B1439" s="1" t="s">
        <v>3251</v>
      </c>
      <c r="C1439" s="1">
        <v>45607</v>
      </c>
      <c r="D1439" s="1" t="s">
        <v>1805</v>
      </c>
      <c r="E1439" s="1">
        <v>15996</v>
      </c>
      <c r="F1439" s="1" t="s">
        <v>6815</v>
      </c>
    </row>
    <row r="1440" spans="1:6">
      <c r="A1440" s="1" t="s">
        <v>8255</v>
      </c>
      <c r="B1440" s="1" t="s">
        <v>3252</v>
      </c>
      <c r="C1440" s="1">
        <v>45530</v>
      </c>
      <c r="D1440" s="1" t="s">
        <v>1823</v>
      </c>
      <c r="E1440" s="1">
        <v>499</v>
      </c>
      <c r="F1440" s="1" t="s">
        <v>6815</v>
      </c>
    </row>
    <row r="1441" spans="1:6">
      <c r="A1441" s="1" t="s">
        <v>8256</v>
      </c>
      <c r="B1441" s="1" t="s">
        <v>3253</v>
      </c>
      <c r="C1441" s="1">
        <v>45882</v>
      </c>
      <c r="D1441" s="1" t="s">
        <v>1801</v>
      </c>
      <c r="E1441" s="1">
        <v>999</v>
      </c>
      <c r="F1441" s="1" t="s">
        <v>6821</v>
      </c>
    </row>
    <row r="1442" spans="1:6">
      <c r="A1442" s="1" t="s">
        <v>8257</v>
      </c>
      <c r="B1442" s="1" t="s">
        <v>3254</v>
      </c>
      <c r="C1442" s="1">
        <v>45615</v>
      </c>
      <c r="D1442" s="1" t="s">
        <v>1805</v>
      </c>
      <c r="E1442" s="1">
        <v>999</v>
      </c>
      <c r="F1442" s="1" t="s">
        <v>6833</v>
      </c>
    </row>
    <row r="1443" spans="1:6">
      <c r="A1443" s="1" t="s">
        <v>8258</v>
      </c>
      <c r="B1443" s="1" t="s">
        <v>3255</v>
      </c>
      <c r="C1443" s="1">
        <v>45544</v>
      </c>
      <c r="D1443" s="1" t="s">
        <v>1801</v>
      </c>
      <c r="E1443" s="1">
        <v>1196</v>
      </c>
      <c r="F1443" s="1" t="s">
        <v>6821</v>
      </c>
    </row>
    <row r="1444" spans="1:6">
      <c r="A1444" s="1" t="s">
        <v>8259</v>
      </c>
      <c r="B1444" s="1" t="s">
        <v>3256</v>
      </c>
      <c r="C1444" s="1">
        <v>45837</v>
      </c>
      <c r="D1444" s="1" t="s">
        <v>1801</v>
      </c>
      <c r="E1444" s="1">
        <v>254.15</v>
      </c>
      <c r="F1444" s="1" t="s">
        <v>6815</v>
      </c>
    </row>
    <row r="1445" spans="1:6">
      <c r="A1445" s="1" t="s">
        <v>8260</v>
      </c>
      <c r="B1445" s="1" t="s">
        <v>3257</v>
      </c>
      <c r="C1445" s="1">
        <v>45340</v>
      </c>
      <c r="D1445" s="1" t="s">
        <v>1805</v>
      </c>
      <c r="E1445" s="1">
        <v>1707.15</v>
      </c>
      <c r="F1445" s="1" t="s">
        <v>6815</v>
      </c>
    </row>
    <row r="1446" spans="1:6">
      <c r="A1446" s="1" t="s">
        <v>8261</v>
      </c>
      <c r="B1446" s="1" t="s">
        <v>3258</v>
      </c>
      <c r="C1446" s="1">
        <v>45355</v>
      </c>
      <c r="D1446" s="1" t="s">
        <v>1812</v>
      </c>
      <c r="E1446" s="1">
        <v>1797</v>
      </c>
      <c r="F1446" s="1" t="s">
        <v>6815</v>
      </c>
    </row>
    <row r="1447" spans="1:6">
      <c r="A1447" s="1" t="s">
        <v>8262</v>
      </c>
      <c r="B1447" s="1" t="s">
        <v>3259</v>
      </c>
      <c r="C1447" s="1">
        <v>45541</v>
      </c>
      <c r="D1447" s="1" t="s">
        <v>1823</v>
      </c>
      <c r="E1447" s="1">
        <v>2878.2</v>
      </c>
      <c r="F1447" s="1" t="s">
        <v>6815</v>
      </c>
    </row>
    <row r="1448" spans="1:6">
      <c r="A1448" s="1" t="s">
        <v>8263</v>
      </c>
      <c r="B1448" s="1" t="s">
        <v>3260</v>
      </c>
      <c r="C1448" s="1">
        <v>45298</v>
      </c>
      <c r="D1448" s="1" t="s">
        <v>1805</v>
      </c>
      <c r="E1448" s="1">
        <v>2374.0500000000002</v>
      </c>
      <c r="F1448" s="1" t="s">
        <v>6815</v>
      </c>
    </row>
    <row r="1449" spans="1:6">
      <c r="A1449" s="1" t="s">
        <v>8264</v>
      </c>
      <c r="B1449" s="1" t="s">
        <v>3261</v>
      </c>
      <c r="C1449" s="1">
        <v>45437</v>
      </c>
      <c r="D1449" s="1" t="s">
        <v>1823</v>
      </c>
      <c r="E1449" s="1">
        <v>599</v>
      </c>
      <c r="F1449" s="1" t="s">
        <v>6821</v>
      </c>
    </row>
    <row r="1450" spans="1:6">
      <c r="A1450" s="1" t="s">
        <v>8265</v>
      </c>
      <c r="B1450" s="1" t="s">
        <v>3262</v>
      </c>
      <c r="C1450" s="1">
        <v>45571</v>
      </c>
      <c r="D1450" s="1" t="s">
        <v>1805</v>
      </c>
      <c r="E1450" s="1">
        <v>2699.1</v>
      </c>
      <c r="F1450" s="1" t="s">
        <v>6815</v>
      </c>
    </row>
    <row r="1451" spans="1:6">
      <c r="A1451" s="1" t="s">
        <v>8266</v>
      </c>
      <c r="B1451" s="1" t="s">
        <v>3263</v>
      </c>
      <c r="C1451" s="1">
        <v>45432</v>
      </c>
      <c r="D1451" s="1" t="s">
        <v>1805</v>
      </c>
      <c r="E1451" s="1">
        <v>1138.0999999999999</v>
      </c>
      <c r="F1451" s="1" t="s">
        <v>6815</v>
      </c>
    </row>
    <row r="1452" spans="1:6">
      <c r="A1452" s="1" t="s">
        <v>8267</v>
      </c>
      <c r="B1452" s="1" t="s">
        <v>3264</v>
      </c>
      <c r="C1452" s="1">
        <v>45624</v>
      </c>
      <c r="D1452" s="1" t="s">
        <v>1801</v>
      </c>
      <c r="E1452" s="1">
        <v>1196</v>
      </c>
      <c r="F1452" s="1" t="s">
        <v>6815</v>
      </c>
    </row>
    <row r="1453" spans="1:6">
      <c r="A1453" s="1" t="s">
        <v>8268</v>
      </c>
      <c r="B1453" s="1" t="s">
        <v>3265</v>
      </c>
      <c r="C1453" s="1">
        <v>45702</v>
      </c>
      <c r="D1453" s="1" t="s">
        <v>1812</v>
      </c>
      <c r="E1453" s="1">
        <v>6396</v>
      </c>
      <c r="F1453" s="1" t="s">
        <v>6821</v>
      </c>
    </row>
    <row r="1454" spans="1:6">
      <c r="A1454" s="1" t="s">
        <v>8269</v>
      </c>
      <c r="B1454" s="1" t="s">
        <v>3266</v>
      </c>
      <c r="C1454" s="1">
        <v>45491</v>
      </c>
      <c r="D1454" s="1" t="s">
        <v>1805</v>
      </c>
      <c r="E1454" s="1">
        <v>34196.199999999997</v>
      </c>
      <c r="F1454" s="1" t="s">
        <v>6815</v>
      </c>
    </row>
    <row r="1455" spans="1:6">
      <c r="A1455" s="1" t="s">
        <v>8270</v>
      </c>
      <c r="B1455" s="1" t="s">
        <v>3267</v>
      </c>
      <c r="C1455" s="1">
        <v>45401</v>
      </c>
      <c r="D1455" s="1" t="s">
        <v>1801</v>
      </c>
      <c r="E1455" s="1">
        <v>379.05</v>
      </c>
      <c r="F1455" s="1" t="s">
        <v>6815</v>
      </c>
    </row>
    <row r="1456" spans="1:6">
      <c r="A1456" s="1" t="s">
        <v>8271</v>
      </c>
      <c r="B1456" s="1" t="s">
        <v>3268</v>
      </c>
      <c r="C1456" s="1">
        <v>45541</v>
      </c>
      <c r="D1456" s="1" t="s">
        <v>1801</v>
      </c>
      <c r="E1456" s="1">
        <v>1279.2</v>
      </c>
      <c r="F1456" s="1" t="s">
        <v>6815</v>
      </c>
    </row>
    <row r="1457" spans="1:6">
      <c r="A1457" s="1" t="s">
        <v>8272</v>
      </c>
      <c r="B1457" s="1" t="s">
        <v>3269</v>
      </c>
      <c r="C1457" s="1">
        <v>45298</v>
      </c>
      <c r="D1457" s="1" t="s">
        <v>1812</v>
      </c>
      <c r="E1457" s="1">
        <v>254.15</v>
      </c>
      <c r="F1457" s="1" t="s">
        <v>6815</v>
      </c>
    </row>
    <row r="1458" spans="1:6">
      <c r="A1458" s="1" t="s">
        <v>8273</v>
      </c>
      <c r="B1458" s="1" t="s">
        <v>3270</v>
      </c>
      <c r="C1458" s="1">
        <v>45435</v>
      </c>
      <c r="D1458" s="1" t="s">
        <v>1812</v>
      </c>
      <c r="E1458" s="1">
        <v>1519.05</v>
      </c>
      <c r="F1458" s="1" t="s">
        <v>6815</v>
      </c>
    </row>
    <row r="1459" spans="1:6">
      <c r="A1459" s="1" t="s">
        <v>8274</v>
      </c>
      <c r="B1459" s="1" t="s">
        <v>3271</v>
      </c>
      <c r="C1459" s="1">
        <v>45707</v>
      </c>
      <c r="D1459" s="1" t="s">
        <v>1805</v>
      </c>
      <c r="E1459" s="1">
        <v>2249.1</v>
      </c>
      <c r="F1459" s="1" t="s">
        <v>6815</v>
      </c>
    </row>
    <row r="1460" spans="1:6">
      <c r="A1460" s="1" t="s">
        <v>8275</v>
      </c>
      <c r="B1460" s="1" t="s">
        <v>3272</v>
      </c>
      <c r="C1460" s="1">
        <v>45722</v>
      </c>
      <c r="D1460" s="1" t="s">
        <v>1823</v>
      </c>
      <c r="E1460" s="1">
        <v>379.05</v>
      </c>
      <c r="F1460" s="1" t="s">
        <v>6815</v>
      </c>
    </row>
    <row r="1461" spans="1:6">
      <c r="A1461" s="1" t="s">
        <v>8276</v>
      </c>
      <c r="B1461" s="1" t="s">
        <v>3273</v>
      </c>
      <c r="C1461" s="1">
        <v>45501</v>
      </c>
      <c r="D1461" s="1" t="s">
        <v>1805</v>
      </c>
      <c r="E1461" s="1">
        <v>3998</v>
      </c>
      <c r="F1461" s="1" t="s">
        <v>6815</v>
      </c>
    </row>
    <row r="1462" spans="1:6">
      <c r="A1462" s="1" t="s">
        <v>8277</v>
      </c>
      <c r="B1462" s="1" t="s">
        <v>3274</v>
      </c>
      <c r="C1462" s="1">
        <v>45924</v>
      </c>
      <c r="D1462" s="1" t="s">
        <v>1823</v>
      </c>
      <c r="E1462" s="1">
        <v>6649.05</v>
      </c>
      <c r="F1462" s="1" t="s">
        <v>6815</v>
      </c>
    </row>
    <row r="1463" spans="1:6">
      <c r="A1463" s="1" t="s">
        <v>8278</v>
      </c>
      <c r="B1463" s="1" t="s">
        <v>3275</v>
      </c>
      <c r="C1463" s="1">
        <v>45490</v>
      </c>
      <c r="D1463" s="1" t="s">
        <v>1805</v>
      </c>
      <c r="E1463" s="1">
        <v>949.05</v>
      </c>
      <c r="F1463" s="1" t="s">
        <v>6815</v>
      </c>
    </row>
    <row r="1464" spans="1:6">
      <c r="A1464" s="1" t="s">
        <v>8279</v>
      </c>
      <c r="B1464" s="1" t="s">
        <v>3276</v>
      </c>
      <c r="C1464" s="1">
        <v>45771</v>
      </c>
      <c r="D1464" s="1" t="s">
        <v>1801</v>
      </c>
      <c r="E1464" s="1">
        <v>3398.3</v>
      </c>
      <c r="F1464" s="1" t="s">
        <v>6815</v>
      </c>
    </row>
    <row r="1465" spans="1:6">
      <c r="A1465" s="1" t="s">
        <v>8280</v>
      </c>
      <c r="B1465" s="1" t="s">
        <v>3277</v>
      </c>
      <c r="C1465" s="1">
        <v>45546</v>
      </c>
      <c r="D1465" s="1" t="s">
        <v>1801</v>
      </c>
      <c r="E1465" s="1">
        <v>538.20000000000005</v>
      </c>
      <c r="F1465" s="1" t="s">
        <v>6815</v>
      </c>
    </row>
    <row r="1466" spans="1:6">
      <c r="A1466" s="1" t="s">
        <v>8281</v>
      </c>
      <c r="B1466" s="1" t="s">
        <v>3278</v>
      </c>
      <c r="C1466" s="1">
        <v>45353</v>
      </c>
      <c r="D1466" s="1" t="s">
        <v>1821</v>
      </c>
      <c r="E1466" s="1">
        <v>379.05</v>
      </c>
      <c r="F1466" s="1" t="s">
        <v>6815</v>
      </c>
    </row>
    <row r="1467" spans="1:6">
      <c r="A1467" s="1" t="s">
        <v>8282</v>
      </c>
      <c r="B1467" s="1" t="s">
        <v>3279</v>
      </c>
      <c r="C1467" s="1">
        <v>45756</v>
      </c>
      <c r="D1467" s="1" t="s">
        <v>1823</v>
      </c>
      <c r="E1467" s="1">
        <v>799</v>
      </c>
      <c r="F1467" s="1" t="s">
        <v>6815</v>
      </c>
    </row>
    <row r="1468" spans="1:6">
      <c r="A1468" s="1" t="s">
        <v>8283</v>
      </c>
      <c r="B1468" s="1" t="s">
        <v>3280</v>
      </c>
      <c r="C1468" s="1">
        <v>45742</v>
      </c>
      <c r="D1468" s="1" t="s">
        <v>1823</v>
      </c>
      <c r="E1468" s="1">
        <v>1696.6</v>
      </c>
      <c r="F1468" s="1" t="s">
        <v>6815</v>
      </c>
    </row>
    <row r="1469" spans="1:6">
      <c r="A1469" s="1" t="s">
        <v>8284</v>
      </c>
      <c r="B1469" s="1" t="s">
        <v>3281</v>
      </c>
      <c r="C1469" s="1">
        <v>45717</v>
      </c>
      <c r="D1469" s="1" t="s">
        <v>1805</v>
      </c>
      <c r="E1469" s="1">
        <v>6299.1</v>
      </c>
      <c r="F1469" s="1" t="s">
        <v>6815</v>
      </c>
    </row>
    <row r="1470" spans="1:6">
      <c r="A1470" s="1" t="s">
        <v>8285</v>
      </c>
      <c r="B1470" s="1" t="s">
        <v>3282</v>
      </c>
      <c r="C1470" s="1">
        <v>45363</v>
      </c>
      <c r="D1470" s="1" t="s">
        <v>1801</v>
      </c>
      <c r="E1470" s="1">
        <v>17998</v>
      </c>
      <c r="F1470" s="1" t="s">
        <v>6821</v>
      </c>
    </row>
    <row r="1471" spans="1:6">
      <c r="A1471" s="1" t="s">
        <v>8286</v>
      </c>
      <c r="B1471" s="1" t="s">
        <v>3283</v>
      </c>
      <c r="C1471" s="1">
        <v>45516</v>
      </c>
      <c r="D1471" s="1" t="s">
        <v>1812</v>
      </c>
      <c r="E1471" s="1">
        <v>2397</v>
      </c>
      <c r="F1471" s="1" t="s">
        <v>6833</v>
      </c>
    </row>
    <row r="1472" spans="1:6">
      <c r="A1472" s="1" t="s">
        <v>8287</v>
      </c>
      <c r="B1472" s="1" t="s">
        <v>3284</v>
      </c>
      <c r="C1472" s="1">
        <v>45506</v>
      </c>
      <c r="D1472" s="1" t="s">
        <v>1805</v>
      </c>
      <c r="E1472" s="1">
        <v>2499</v>
      </c>
      <c r="F1472" s="1" t="s">
        <v>6821</v>
      </c>
    </row>
    <row r="1473" spans="1:6">
      <c r="A1473" s="1" t="s">
        <v>8288</v>
      </c>
      <c r="B1473" s="1" t="s">
        <v>3285</v>
      </c>
      <c r="C1473" s="1">
        <v>45812</v>
      </c>
      <c r="D1473" s="1" t="s">
        <v>1812</v>
      </c>
      <c r="E1473" s="1">
        <v>1196</v>
      </c>
      <c r="F1473" s="1" t="s">
        <v>6833</v>
      </c>
    </row>
    <row r="1474" spans="1:6">
      <c r="A1474" s="1" t="s">
        <v>8289</v>
      </c>
      <c r="B1474" s="1" t="s">
        <v>3286</v>
      </c>
      <c r="C1474" s="1">
        <v>45849</v>
      </c>
      <c r="D1474" s="1" t="s">
        <v>1805</v>
      </c>
      <c r="E1474" s="1">
        <v>3398.3</v>
      </c>
      <c r="F1474" s="1" t="s">
        <v>6815</v>
      </c>
    </row>
    <row r="1475" spans="1:6">
      <c r="A1475" s="1" t="s">
        <v>8290</v>
      </c>
      <c r="B1475" s="1" t="s">
        <v>3287</v>
      </c>
      <c r="C1475" s="1">
        <v>45961</v>
      </c>
      <c r="D1475" s="1" t="s">
        <v>1805</v>
      </c>
      <c r="E1475" s="1">
        <v>4249.1499999999996</v>
      </c>
      <c r="F1475" s="1" t="s">
        <v>6815</v>
      </c>
    </row>
    <row r="1476" spans="1:6">
      <c r="A1476" s="1" t="s">
        <v>8291</v>
      </c>
      <c r="B1476" s="1" t="s">
        <v>3288</v>
      </c>
      <c r="C1476" s="1">
        <v>45339</v>
      </c>
      <c r="D1476" s="1" t="s">
        <v>1805</v>
      </c>
      <c r="E1476" s="1">
        <v>5398.2</v>
      </c>
      <c r="F1476" s="1" t="s">
        <v>6815</v>
      </c>
    </row>
    <row r="1477" spans="1:6">
      <c r="A1477" s="1" t="s">
        <v>8292</v>
      </c>
      <c r="B1477" s="1" t="s">
        <v>3289</v>
      </c>
      <c r="C1477" s="1">
        <v>45424</v>
      </c>
      <c r="D1477" s="1" t="s">
        <v>1823</v>
      </c>
      <c r="E1477" s="1">
        <v>598</v>
      </c>
      <c r="F1477" s="1" t="s">
        <v>6833</v>
      </c>
    </row>
    <row r="1478" spans="1:6">
      <c r="A1478" s="1" t="s">
        <v>8293</v>
      </c>
      <c r="B1478" s="1" t="s">
        <v>3290</v>
      </c>
      <c r="C1478" s="1">
        <v>45589</v>
      </c>
      <c r="D1478" s="1" t="s">
        <v>1805</v>
      </c>
      <c r="E1478" s="1">
        <v>3117.6</v>
      </c>
      <c r="F1478" s="1" t="s">
        <v>6815</v>
      </c>
    </row>
    <row r="1479" spans="1:6">
      <c r="A1479" s="1" t="s">
        <v>8294</v>
      </c>
      <c r="B1479" s="1" t="s">
        <v>3291</v>
      </c>
      <c r="C1479" s="1">
        <v>45585</v>
      </c>
      <c r="D1479" s="1" t="s">
        <v>1821</v>
      </c>
      <c r="E1479" s="1">
        <v>4998</v>
      </c>
      <c r="F1479" s="1" t="s">
        <v>6815</v>
      </c>
    </row>
    <row r="1480" spans="1:6">
      <c r="A1480" s="1" t="s">
        <v>8295</v>
      </c>
      <c r="B1480" s="1" t="s">
        <v>3292</v>
      </c>
      <c r="C1480" s="1">
        <v>45323</v>
      </c>
      <c r="D1480" s="1" t="s">
        <v>1823</v>
      </c>
      <c r="E1480" s="1">
        <v>678.3</v>
      </c>
      <c r="F1480" s="1" t="s">
        <v>6815</v>
      </c>
    </row>
    <row r="1481" spans="1:6">
      <c r="A1481" s="1" t="s">
        <v>8296</v>
      </c>
      <c r="B1481" s="1" t="s">
        <v>3293</v>
      </c>
      <c r="C1481" s="1">
        <v>45401</v>
      </c>
      <c r="D1481" s="1" t="s">
        <v>1805</v>
      </c>
      <c r="E1481" s="1">
        <v>1898.1</v>
      </c>
      <c r="F1481" s="1" t="s">
        <v>6815</v>
      </c>
    </row>
    <row r="1482" spans="1:6">
      <c r="A1482" s="1" t="s">
        <v>8297</v>
      </c>
      <c r="B1482" s="1" t="s">
        <v>3294</v>
      </c>
      <c r="C1482" s="1">
        <v>45444</v>
      </c>
      <c r="D1482" s="1" t="s">
        <v>1805</v>
      </c>
      <c r="E1482" s="1">
        <v>568.1</v>
      </c>
      <c r="F1482" s="1" t="s">
        <v>6815</v>
      </c>
    </row>
    <row r="1483" spans="1:6">
      <c r="A1483" s="1" t="s">
        <v>8298</v>
      </c>
      <c r="B1483" s="1" t="s">
        <v>3295</v>
      </c>
      <c r="C1483" s="1">
        <v>45912</v>
      </c>
      <c r="D1483" s="1" t="s">
        <v>1821</v>
      </c>
      <c r="E1483" s="1">
        <v>269.10000000000002</v>
      </c>
      <c r="F1483" s="1" t="s">
        <v>6815</v>
      </c>
    </row>
    <row r="1484" spans="1:6">
      <c r="A1484" s="1" t="s">
        <v>8299</v>
      </c>
      <c r="B1484" s="1" t="s">
        <v>3296</v>
      </c>
      <c r="C1484" s="1">
        <v>45861</v>
      </c>
      <c r="D1484" s="1" t="s">
        <v>1805</v>
      </c>
      <c r="E1484" s="1">
        <v>899.1</v>
      </c>
      <c r="F1484" s="1" t="s">
        <v>6815</v>
      </c>
    </row>
    <row r="1485" spans="1:6">
      <c r="A1485" s="1" t="s">
        <v>8300</v>
      </c>
      <c r="B1485" s="1" t="s">
        <v>3297</v>
      </c>
      <c r="C1485" s="1">
        <v>45499</v>
      </c>
      <c r="D1485" s="1" t="s">
        <v>1805</v>
      </c>
      <c r="E1485" s="1">
        <v>14247.15</v>
      </c>
      <c r="F1485" s="1" t="s">
        <v>6815</v>
      </c>
    </row>
    <row r="1486" spans="1:6">
      <c r="A1486" s="1" t="s">
        <v>8301</v>
      </c>
      <c r="B1486" s="1" t="s">
        <v>3298</v>
      </c>
      <c r="C1486" s="1">
        <v>45627</v>
      </c>
      <c r="D1486" s="1" t="s">
        <v>1821</v>
      </c>
      <c r="E1486" s="1">
        <v>2997</v>
      </c>
      <c r="F1486" s="1" t="s">
        <v>6815</v>
      </c>
    </row>
    <row r="1487" spans="1:6">
      <c r="A1487" s="1" t="s">
        <v>8302</v>
      </c>
      <c r="B1487" s="1" t="s">
        <v>3299</v>
      </c>
      <c r="C1487" s="1">
        <v>45340</v>
      </c>
      <c r="D1487" s="1" t="s">
        <v>1823</v>
      </c>
      <c r="E1487" s="1">
        <v>3196</v>
      </c>
      <c r="F1487" s="1" t="s">
        <v>6833</v>
      </c>
    </row>
    <row r="1488" spans="1:6">
      <c r="A1488" s="1" t="s">
        <v>8303</v>
      </c>
      <c r="B1488" s="1" t="s">
        <v>3300</v>
      </c>
      <c r="C1488" s="1">
        <v>45395</v>
      </c>
      <c r="D1488" s="1" t="s">
        <v>1821</v>
      </c>
      <c r="E1488" s="1">
        <v>6796.6</v>
      </c>
      <c r="F1488" s="1" t="s">
        <v>6815</v>
      </c>
    </row>
    <row r="1489" spans="1:6">
      <c r="A1489" s="1" t="s">
        <v>8304</v>
      </c>
      <c r="B1489" s="1" t="s">
        <v>3301</v>
      </c>
      <c r="C1489" s="1">
        <v>45664</v>
      </c>
      <c r="D1489" s="1" t="s">
        <v>1823</v>
      </c>
      <c r="E1489" s="1">
        <v>6649.05</v>
      </c>
      <c r="F1489" s="1" t="s">
        <v>6815</v>
      </c>
    </row>
    <row r="1490" spans="1:6">
      <c r="A1490" s="1" t="s">
        <v>8305</v>
      </c>
      <c r="B1490" s="1" t="s">
        <v>3302</v>
      </c>
      <c r="C1490" s="1">
        <v>45393</v>
      </c>
      <c r="D1490" s="1" t="s">
        <v>1821</v>
      </c>
      <c r="E1490" s="1">
        <v>1998</v>
      </c>
      <c r="F1490" s="1" t="s">
        <v>6833</v>
      </c>
    </row>
    <row r="1491" spans="1:6">
      <c r="A1491" s="1" t="s">
        <v>8306</v>
      </c>
      <c r="B1491" s="1" t="s">
        <v>3303</v>
      </c>
      <c r="C1491" s="1">
        <v>45610</v>
      </c>
      <c r="D1491" s="1" t="s">
        <v>1805</v>
      </c>
      <c r="E1491" s="1">
        <v>1197</v>
      </c>
      <c r="F1491" s="1" t="s">
        <v>6815</v>
      </c>
    </row>
    <row r="1492" spans="1:6">
      <c r="A1492" s="1" t="s">
        <v>8307</v>
      </c>
      <c r="B1492" s="1" t="s">
        <v>3304</v>
      </c>
      <c r="C1492" s="1">
        <v>45881</v>
      </c>
      <c r="D1492" s="1" t="s">
        <v>1805</v>
      </c>
      <c r="E1492" s="1">
        <v>948.1</v>
      </c>
      <c r="F1492" s="1" t="s">
        <v>6815</v>
      </c>
    </row>
    <row r="1493" spans="1:6">
      <c r="A1493" s="1" t="s">
        <v>8308</v>
      </c>
      <c r="B1493" s="1" t="s">
        <v>3305</v>
      </c>
      <c r="C1493" s="1">
        <v>45530</v>
      </c>
      <c r="D1493" s="1" t="s">
        <v>1805</v>
      </c>
      <c r="E1493" s="1">
        <v>474.05</v>
      </c>
      <c r="F1493" s="1" t="s">
        <v>6815</v>
      </c>
    </row>
    <row r="1494" spans="1:6">
      <c r="A1494" s="1" t="s">
        <v>8309</v>
      </c>
      <c r="B1494" s="1" t="s">
        <v>3306</v>
      </c>
      <c r="C1494" s="1">
        <v>45846</v>
      </c>
      <c r="D1494" s="1" t="s">
        <v>1823</v>
      </c>
      <c r="E1494" s="1">
        <v>424.15</v>
      </c>
      <c r="F1494" s="1" t="s">
        <v>6815</v>
      </c>
    </row>
    <row r="1495" spans="1:6">
      <c r="A1495" s="1" t="s">
        <v>8310</v>
      </c>
      <c r="B1495" s="1" t="s">
        <v>3307</v>
      </c>
      <c r="C1495" s="1">
        <v>45810</v>
      </c>
      <c r="D1495" s="1" t="s">
        <v>1812</v>
      </c>
      <c r="E1495" s="1">
        <v>2849.05</v>
      </c>
      <c r="F1495" s="1" t="s">
        <v>6815</v>
      </c>
    </row>
    <row r="1496" spans="1:6">
      <c r="A1496" s="1" t="s">
        <v>8311</v>
      </c>
      <c r="B1496" s="1" t="s">
        <v>3308</v>
      </c>
      <c r="C1496" s="1">
        <v>45691</v>
      </c>
      <c r="D1496" s="1" t="s">
        <v>1823</v>
      </c>
      <c r="E1496" s="1">
        <v>2124.15</v>
      </c>
      <c r="F1496" s="1" t="s">
        <v>6815</v>
      </c>
    </row>
    <row r="1497" spans="1:6">
      <c r="A1497" s="1" t="s">
        <v>8312</v>
      </c>
      <c r="B1497" s="1" t="s">
        <v>3309</v>
      </c>
      <c r="C1497" s="1">
        <v>45474</v>
      </c>
      <c r="D1497" s="1" t="s">
        <v>1821</v>
      </c>
      <c r="E1497" s="1">
        <v>4749.05</v>
      </c>
      <c r="F1497" s="1" t="s">
        <v>6815</v>
      </c>
    </row>
    <row r="1498" spans="1:6">
      <c r="A1498" s="1" t="s">
        <v>8313</v>
      </c>
      <c r="B1498" s="1" t="s">
        <v>3310</v>
      </c>
      <c r="C1498" s="1">
        <v>45495</v>
      </c>
      <c r="D1498" s="1" t="s">
        <v>1812</v>
      </c>
      <c r="E1498" s="1">
        <v>598</v>
      </c>
      <c r="F1498" s="1" t="s">
        <v>6833</v>
      </c>
    </row>
    <row r="1499" spans="1:6">
      <c r="A1499" s="1" t="s">
        <v>8314</v>
      </c>
      <c r="B1499" s="1" t="s">
        <v>3311</v>
      </c>
      <c r="C1499" s="1">
        <v>45842</v>
      </c>
      <c r="D1499" s="1" t="s">
        <v>1812</v>
      </c>
      <c r="E1499" s="1">
        <v>8097.3</v>
      </c>
      <c r="F1499" s="1" t="s">
        <v>6815</v>
      </c>
    </row>
    <row r="1500" spans="1:6">
      <c r="A1500" s="1" t="s">
        <v>8315</v>
      </c>
      <c r="B1500" s="1" t="s">
        <v>3312</v>
      </c>
      <c r="C1500" s="1">
        <v>45298</v>
      </c>
      <c r="D1500" s="1" t="s">
        <v>1823</v>
      </c>
      <c r="E1500" s="1">
        <v>8999</v>
      </c>
      <c r="F1500" s="1" t="s">
        <v>6821</v>
      </c>
    </row>
    <row r="1501" spans="1:6">
      <c r="A1501" s="1" t="s">
        <v>8316</v>
      </c>
      <c r="B1501" s="1" t="s">
        <v>3313</v>
      </c>
      <c r="C1501" s="1">
        <v>45366</v>
      </c>
      <c r="D1501" s="1" t="s">
        <v>1801</v>
      </c>
      <c r="E1501" s="1">
        <v>269.10000000000002</v>
      </c>
      <c r="F1501" s="1" t="s">
        <v>6815</v>
      </c>
    </row>
    <row r="1502" spans="1:6">
      <c r="A1502" s="1" t="s">
        <v>8317</v>
      </c>
      <c r="B1502" s="1" t="s">
        <v>3314</v>
      </c>
      <c r="C1502" s="1">
        <v>45368</v>
      </c>
      <c r="D1502" s="1" t="s">
        <v>1801</v>
      </c>
      <c r="E1502" s="1">
        <v>5097.45</v>
      </c>
      <c r="F1502" s="1" t="s">
        <v>6815</v>
      </c>
    </row>
    <row r="1503" spans="1:6">
      <c r="A1503" s="1" t="s">
        <v>8318</v>
      </c>
      <c r="B1503" s="1" t="s">
        <v>3315</v>
      </c>
      <c r="C1503" s="1">
        <v>45695</v>
      </c>
      <c r="D1503" s="1" t="s">
        <v>1812</v>
      </c>
      <c r="E1503" s="1">
        <v>1898.1</v>
      </c>
      <c r="F1503" s="1" t="s">
        <v>6815</v>
      </c>
    </row>
    <row r="1504" spans="1:6">
      <c r="A1504" s="1" t="s">
        <v>8319</v>
      </c>
      <c r="B1504" s="1" t="s">
        <v>3316</v>
      </c>
      <c r="C1504" s="1">
        <v>45403</v>
      </c>
      <c r="D1504" s="1" t="s">
        <v>1805</v>
      </c>
      <c r="E1504" s="1">
        <v>538.20000000000005</v>
      </c>
      <c r="F1504" s="1" t="s">
        <v>6815</v>
      </c>
    </row>
    <row r="1505" spans="1:6">
      <c r="A1505" s="1" t="s">
        <v>8320</v>
      </c>
      <c r="B1505" s="1" t="s">
        <v>3317</v>
      </c>
      <c r="C1505" s="1">
        <v>45881</v>
      </c>
      <c r="D1505" s="1" t="s">
        <v>1801</v>
      </c>
      <c r="E1505" s="1">
        <v>2157.3000000000002</v>
      </c>
      <c r="F1505" s="1" t="s">
        <v>6815</v>
      </c>
    </row>
    <row r="1506" spans="1:6">
      <c r="A1506" s="1" t="s">
        <v>8321</v>
      </c>
      <c r="B1506" s="1" t="s">
        <v>3318</v>
      </c>
      <c r="C1506" s="1">
        <v>45806</v>
      </c>
      <c r="D1506" s="1" t="s">
        <v>1801</v>
      </c>
      <c r="E1506" s="1">
        <v>499</v>
      </c>
      <c r="F1506" s="1" t="s">
        <v>6833</v>
      </c>
    </row>
    <row r="1507" spans="1:6">
      <c r="A1507" s="1" t="s">
        <v>8322</v>
      </c>
      <c r="B1507" s="1" t="s">
        <v>3319</v>
      </c>
      <c r="C1507" s="1">
        <v>45415</v>
      </c>
      <c r="D1507" s="1" t="s">
        <v>1801</v>
      </c>
      <c r="E1507" s="1">
        <v>1197</v>
      </c>
      <c r="F1507" s="1" t="s">
        <v>6833</v>
      </c>
    </row>
    <row r="1508" spans="1:6">
      <c r="A1508" s="1" t="s">
        <v>8323</v>
      </c>
      <c r="B1508" s="1" t="s">
        <v>3320</v>
      </c>
      <c r="C1508" s="1">
        <v>45294</v>
      </c>
      <c r="D1508" s="1" t="s">
        <v>1812</v>
      </c>
      <c r="E1508" s="1">
        <v>759.05</v>
      </c>
      <c r="F1508" s="1" t="s">
        <v>6815</v>
      </c>
    </row>
    <row r="1509" spans="1:6">
      <c r="A1509" s="1" t="s">
        <v>8324</v>
      </c>
      <c r="B1509" s="1" t="s">
        <v>3321</v>
      </c>
      <c r="C1509" s="1">
        <v>45915</v>
      </c>
      <c r="D1509" s="1" t="s">
        <v>1805</v>
      </c>
      <c r="E1509" s="1">
        <v>254.15</v>
      </c>
      <c r="F1509" s="1" t="s">
        <v>6815</v>
      </c>
    </row>
    <row r="1510" spans="1:6">
      <c r="A1510" s="1" t="s">
        <v>8325</v>
      </c>
      <c r="B1510" s="1" t="s">
        <v>3322</v>
      </c>
      <c r="C1510" s="1">
        <v>45366</v>
      </c>
      <c r="D1510" s="1" t="s">
        <v>1821</v>
      </c>
      <c r="E1510" s="1">
        <v>3998</v>
      </c>
      <c r="F1510" s="1" t="s">
        <v>6821</v>
      </c>
    </row>
    <row r="1511" spans="1:6">
      <c r="A1511" s="1" t="s">
        <v>8326</v>
      </c>
      <c r="B1511" s="1" t="s">
        <v>3323</v>
      </c>
      <c r="C1511" s="1">
        <v>45384</v>
      </c>
      <c r="D1511" s="1" t="s">
        <v>1812</v>
      </c>
      <c r="E1511" s="1">
        <v>1358.3</v>
      </c>
      <c r="F1511" s="1" t="s">
        <v>6815</v>
      </c>
    </row>
    <row r="1512" spans="1:6">
      <c r="A1512" s="1" t="s">
        <v>8327</v>
      </c>
      <c r="B1512" s="1" t="s">
        <v>3324</v>
      </c>
      <c r="C1512" s="1">
        <v>45779</v>
      </c>
      <c r="D1512" s="1" t="s">
        <v>1801</v>
      </c>
      <c r="E1512" s="1">
        <v>474.05</v>
      </c>
      <c r="F1512" s="1" t="s">
        <v>6815</v>
      </c>
    </row>
    <row r="1513" spans="1:6">
      <c r="A1513" s="1" t="s">
        <v>8328</v>
      </c>
      <c r="B1513" s="1" t="s">
        <v>3325</v>
      </c>
      <c r="C1513" s="1">
        <v>45886</v>
      </c>
      <c r="D1513" s="1" t="s">
        <v>1823</v>
      </c>
      <c r="E1513" s="1">
        <v>34196.199999999997</v>
      </c>
      <c r="F1513" s="1" t="s">
        <v>6815</v>
      </c>
    </row>
    <row r="1514" spans="1:6">
      <c r="A1514" s="1" t="s">
        <v>8329</v>
      </c>
      <c r="B1514" s="1" t="s">
        <v>3326</v>
      </c>
      <c r="C1514" s="1">
        <v>45522</v>
      </c>
      <c r="D1514" s="1" t="s">
        <v>1801</v>
      </c>
      <c r="E1514" s="1">
        <v>1998</v>
      </c>
      <c r="F1514" s="1" t="s">
        <v>6821</v>
      </c>
    </row>
    <row r="1515" spans="1:6">
      <c r="A1515" s="1" t="s">
        <v>8330</v>
      </c>
      <c r="B1515" s="1" t="s">
        <v>3327</v>
      </c>
      <c r="C1515" s="1">
        <v>45689</v>
      </c>
      <c r="D1515" s="1" t="s">
        <v>1801</v>
      </c>
      <c r="E1515" s="1">
        <v>1796.4</v>
      </c>
      <c r="F1515" s="1" t="s">
        <v>6815</v>
      </c>
    </row>
    <row r="1516" spans="1:6">
      <c r="A1516" s="1" t="s">
        <v>8331</v>
      </c>
      <c r="B1516" s="1" t="s">
        <v>3328</v>
      </c>
      <c r="C1516" s="1">
        <v>45832</v>
      </c>
      <c r="D1516" s="1" t="s">
        <v>1823</v>
      </c>
      <c r="E1516" s="1">
        <v>474.05</v>
      </c>
      <c r="F1516" s="1" t="s">
        <v>6815</v>
      </c>
    </row>
    <row r="1517" spans="1:6">
      <c r="A1517" s="1" t="s">
        <v>8332</v>
      </c>
      <c r="B1517" s="1" t="s">
        <v>3329</v>
      </c>
      <c r="C1517" s="1">
        <v>45756</v>
      </c>
      <c r="D1517" s="1" t="s">
        <v>1801</v>
      </c>
      <c r="E1517" s="1">
        <v>718.2</v>
      </c>
      <c r="F1517" s="1" t="s">
        <v>6815</v>
      </c>
    </row>
    <row r="1518" spans="1:6">
      <c r="A1518" s="1" t="s">
        <v>8333</v>
      </c>
      <c r="B1518" s="1" t="s">
        <v>3330</v>
      </c>
      <c r="C1518" s="1">
        <v>45412</v>
      </c>
      <c r="D1518" s="1" t="s">
        <v>1801</v>
      </c>
      <c r="E1518" s="1">
        <v>5998</v>
      </c>
      <c r="F1518" s="1" t="s">
        <v>6833</v>
      </c>
    </row>
    <row r="1519" spans="1:6">
      <c r="A1519" s="1" t="s">
        <v>8334</v>
      </c>
      <c r="B1519" s="1" t="s">
        <v>3331</v>
      </c>
      <c r="C1519" s="1">
        <v>45713</v>
      </c>
      <c r="D1519" s="1" t="s">
        <v>1805</v>
      </c>
      <c r="E1519" s="1">
        <v>8997</v>
      </c>
      <c r="F1519" s="1" t="s">
        <v>6821</v>
      </c>
    </row>
    <row r="1520" spans="1:6">
      <c r="A1520" s="1" t="s">
        <v>8335</v>
      </c>
      <c r="B1520" s="1" t="s">
        <v>3332</v>
      </c>
      <c r="C1520" s="1">
        <v>45506</v>
      </c>
      <c r="D1520" s="1" t="s">
        <v>1801</v>
      </c>
      <c r="E1520" s="1">
        <v>9597.6</v>
      </c>
      <c r="F1520" s="1" t="s">
        <v>6815</v>
      </c>
    </row>
    <row r="1521" spans="1:6">
      <c r="A1521" s="1" t="s">
        <v>8336</v>
      </c>
      <c r="B1521" s="1" t="s">
        <v>3333</v>
      </c>
      <c r="C1521" s="1">
        <v>45644</v>
      </c>
      <c r="D1521" s="1" t="s">
        <v>1805</v>
      </c>
      <c r="E1521" s="1">
        <v>2549.15</v>
      </c>
      <c r="F1521" s="1" t="s">
        <v>6815</v>
      </c>
    </row>
    <row r="1522" spans="1:6">
      <c r="A1522" s="1" t="s">
        <v>8337</v>
      </c>
      <c r="B1522" s="1" t="s">
        <v>3334</v>
      </c>
      <c r="C1522" s="1">
        <v>45547</v>
      </c>
      <c r="D1522" s="1" t="s">
        <v>1805</v>
      </c>
      <c r="E1522" s="1">
        <v>718.2</v>
      </c>
      <c r="F1522" s="1" t="s">
        <v>6815</v>
      </c>
    </row>
    <row r="1523" spans="1:6">
      <c r="A1523" s="1" t="s">
        <v>8338</v>
      </c>
      <c r="B1523" s="1" t="s">
        <v>3335</v>
      </c>
      <c r="C1523" s="1">
        <v>45765</v>
      </c>
      <c r="D1523" s="1" t="s">
        <v>1821</v>
      </c>
      <c r="E1523" s="1">
        <v>1234.05</v>
      </c>
      <c r="F1523" s="1" t="s">
        <v>6815</v>
      </c>
    </row>
    <row r="1524" spans="1:6">
      <c r="A1524" s="1" t="s">
        <v>8339</v>
      </c>
      <c r="B1524" s="1" t="s">
        <v>3336</v>
      </c>
      <c r="C1524" s="1">
        <v>45625</v>
      </c>
      <c r="D1524" s="1" t="s">
        <v>1801</v>
      </c>
      <c r="E1524" s="1">
        <v>1104.1500000000001</v>
      </c>
      <c r="F1524" s="1" t="s">
        <v>6815</v>
      </c>
    </row>
    <row r="1525" spans="1:6">
      <c r="A1525" s="1" t="s">
        <v>8340</v>
      </c>
      <c r="B1525" s="1" t="s">
        <v>3337</v>
      </c>
      <c r="C1525" s="1">
        <v>45303</v>
      </c>
      <c r="D1525" s="1" t="s">
        <v>1805</v>
      </c>
      <c r="E1525" s="1">
        <v>1899.05</v>
      </c>
      <c r="F1525" s="1" t="s">
        <v>6815</v>
      </c>
    </row>
    <row r="1526" spans="1:6">
      <c r="A1526" s="1" t="s">
        <v>8341</v>
      </c>
      <c r="B1526" s="1" t="s">
        <v>3338</v>
      </c>
      <c r="C1526" s="1">
        <v>45432</v>
      </c>
      <c r="D1526" s="1" t="s">
        <v>1821</v>
      </c>
      <c r="E1526" s="1">
        <v>8099.1</v>
      </c>
      <c r="F1526" s="1" t="s">
        <v>6815</v>
      </c>
    </row>
    <row r="1527" spans="1:6">
      <c r="A1527" s="1" t="s">
        <v>8342</v>
      </c>
      <c r="B1527" s="1" t="s">
        <v>3339</v>
      </c>
      <c r="C1527" s="1">
        <v>45630</v>
      </c>
      <c r="D1527" s="1" t="s">
        <v>1821</v>
      </c>
      <c r="E1527" s="1">
        <v>3796.2</v>
      </c>
      <c r="F1527" s="1" t="s">
        <v>6815</v>
      </c>
    </row>
    <row r="1528" spans="1:6">
      <c r="A1528" s="1" t="s">
        <v>8343</v>
      </c>
      <c r="B1528" s="1" t="s">
        <v>3340</v>
      </c>
      <c r="C1528" s="1">
        <v>45346</v>
      </c>
      <c r="D1528" s="1" t="s">
        <v>1805</v>
      </c>
      <c r="E1528" s="1">
        <v>1358.3</v>
      </c>
      <c r="F1528" s="1" t="s">
        <v>6815</v>
      </c>
    </row>
    <row r="1529" spans="1:6">
      <c r="A1529" s="1" t="s">
        <v>8344</v>
      </c>
      <c r="B1529" s="1" t="s">
        <v>3341</v>
      </c>
      <c r="C1529" s="1">
        <v>45905</v>
      </c>
      <c r="D1529" s="1" t="s">
        <v>1801</v>
      </c>
      <c r="E1529" s="1">
        <v>638.4</v>
      </c>
      <c r="F1529" s="1" t="s">
        <v>6815</v>
      </c>
    </row>
    <row r="1530" spans="1:6">
      <c r="A1530" s="1" t="s">
        <v>8345</v>
      </c>
      <c r="B1530" s="1" t="s">
        <v>3342</v>
      </c>
      <c r="C1530" s="1">
        <v>45830</v>
      </c>
      <c r="D1530" s="1" t="s">
        <v>1801</v>
      </c>
      <c r="E1530" s="1">
        <v>3396.6</v>
      </c>
      <c r="F1530" s="1" t="s">
        <v>6815</v>
      </c>
    </row>
    <row r="1531" spans="1:6">
      <c r="A1531" s="1" t="s">
        <v>8346</v>
      </c>
      <c r="B1531" s="1" t="s">
        <v>3343</v>
      </c>
      <c r="C1531" s="1">
        <v>45816</v>
      </c>
      <c r="D1531" s="1" t="s">
        <v>1812</v>
      </c>
      <c r="E1531" s="1">
        <v>22947.45</v>
      </c>
      <c r="F1531" s="1" t="s">
        <v>6815</v>
      </c>
    </row>
    <row r="1532" spans="1:6">
      <c r="A1532" s="1" t="s">
        <v>8347</v>
      </c>
      <c r="B1532" s="1" t="s">
        <v>3344</v>
      </c>
      <c r="C1532" s="1">
        <v>45444</v>
      </c>
      <c r="D1532" s="1" t="s">
        <v>1801</v>
      </c>
      <c r="E1532" s="1">
        <v>1699.15</v>
      </c>
      <c r="F1532" s="1" t="s">
        <v>6815</v>
      </c>
    </row>
    <row r="1533" spans="1:6">
      <c r="A1533" s="1" t="s">
        <v>8348</v>
      </c>
      <c r="B1533" s="1" t="s">
        <v>3345</v>
      </c>
      <c r="C1533" s="1">
        <v>45920</v>
      </c>
      <c r="D1533" s="1" t="s">
        <v>1821</v>
      </c>
      <c r="E1533" s="1">
        <v>11898.3</v>
      </c>
      <c r="F1533" s="1" t="s">
        <v>6815</v>
      </c>
    </row>
    <row r="1534" spans="1:6">
      <c r="A1534" s="1" t="s">
        <v>8349</v>
      </c>
      <c r="B1534" s="1" t="s">
        <v>3346</v>
      </c>
      <c r="C1534" s="1">
        <v>45501</v>
      </c>
      <c r="D1534" s="1" t="s">
        <v>1805</v>
      </c>
      <c r="E1534" s="1">
        <v>9998</v>
      </c>
      <c r="F1534" s="1" t="s">
        <v>6821</v>
      </c>
    </row>
    <row r="1535" spans="1:6">
      <c r="A1535" s="1" t="s">
        <v>8350</v>
      </c>
      <c r="B1535" s="1" t="s">
        <v>3347</v>
      </c>
      <c r="C1535" s="1">
        <v>45895</v>
      </c>
      <c r="D1535" s="1" t="s">
        <v>1805</v>
      </c>
      <c r="E1535" s="1">
        <v>479.2</v>
      </c>
      <c r="F1535" s="1" t="s">
        <v>6815</v>
      </c>
    </row>
    <row r="1536" spans="1:6">
      <c r="A1536" s="1" t="s">
        <v>8351</v>
      </c>
      <c r="B1536" s="1" t="s">
        <v>3348</v>
      </c>
      <c r="C1536" s="1">
        <v>45890</v>
      </c>
      <c r="D1536" s="1" t="s">
        <v>1823</v>
      </c>
      <c r="E1536" s="1">
        <v>299.25</v>
      </c>
      <c r="F1536" s="1" t="s">
        <v>6815</v>
      </c>
    </row>
    <row r="1537" spans="1:6">
      <c r="A1537" s="1" t="s">
        <v>8352</v>
      </c>
      <c r="B1537" s="1" t="s">
        <v>3349</v>
      </c>
      <c r="C1537" s="1">
        <v>45455</v>
      </c>
      <c r="D1537" s="1" t="s">
        <v>1823</v>
      </c>
      <c r="E1537" s="1">
        <v>15996.8</v>
      </c>
      <c r="F1537" s="1" t="s">
        <v>6815</v>
      </c>
    </row>
    <row r="1538" spans="1:6">
      <c r="A1538" s="1" t="s">
        <v>8353</v>
      </c>
      <c r="B1538" s="1" t="s">
        <v>3350</v>
      </c>
      <c r="C1538" s="1">
        <v>45737</v>
      </c>
      <c r="D1538" s="1" t="s">
        <v>1801</v>
      </c>
      <c r="E1538" s="1">
        <v>11397.15</v>
      </c>
      <c r="F1538" s="1" t="s">
        <v>6815</v>
      </c>
    </row>
    <row r="1539" spans="1:6">
      <c r="A1539" s="1" t="s">
        <v>8354</v>
      </c>
      <c r="B1539" s="1" t="s">
        <v>3351</v>
      </c>
      <c r="C1539" s="1">
        <v>45344</v>
      </c>
      <c r="D1539" s="1" t="s">
        <v>1821</v>
      </c>
      <c r="E1539" s="1">
        <v>2276.1999999999998</v>
      </c>
      <c r="F1539" s="1" t="s">
        <v>6815</v>
      </c>
    </row>
    <row r="1540" spans="1:6">
      <c r="A1540" s="1" t="s">
        <v>8355</v>
      </c>
      <c r="B1540" s="1" t="s">
        <v>3352</v>
      </c>
      <c r="C1540" s="1">
        <v>45679</v>
      </c>
      <c r="D1540" s="1" t="s">
        <v>1805</v>
      </c>
      <c r="E1540" s="1">
        <v>1596</v>
      </c>
      <c r="F1540" s="1" t="s">
        <v>6833</v>
      </c>
    </row>
    <row r="1541" spans="1:6">
      <c r="A1541" s="1" t="s">
        <v>8356</v>
      </c>
      <c r="B1541" s="1" t="s">
        <v>3353</v>
      </c>
      <c r="C1541" s="1">
        <v>45695</v>
      </c>
      <c r="D1541" s="1" t="s">
        <v>1823</v>
      </c>
      <c r="E1541" s="1">
        <v>7647.45</v>
      </c>
      <c r="F1541" s="1" t="s">
        <v>6815</v>
      </c>
    </row>
    <row r="1542" spans="1:6">
      <c r="A1542" s="1" t="s">
        <v>8357</v>
      </c>
      <c r="B1542" s="1" t="s">
        <v>3354</v>
      </c>
      <c r="C1542" s="1">
        <v>45629</v>
      </c>
      <c r="D1542" s="1" t="s">
        <v>1801</v>
      </c>
      <c r="E1542" s="1">
        <v>499</v>
      </c>
      <c r="F1542" s="1" t="s">
        <v>6821</v>
      </c>
    </row>
    <row r="1543" spans="1:6">
      <c r="A1543" s="1" t="s">
        <v>8358</v>
      </c>
      <c r="B1543" s="1" t="s">
        <v>3355</v>
      </c>
      <c r="C1543" s="1">
        <v>45415</v>
      </c>
      <c r="D1543" s="1" t="s">
        <v>1823</v>
      </c>
      <c r="E1543" s="1">
        <v>34196.199999999997</v>
      </c>
      <c r="F1543" s="1" t="s">
        <v>6815</v>
      </c>
    </row>
    <row r="1544" spans="1:6">
      <c r="A1544" s="1" t="s">
        <v>8359</v>
      </c>
      <c r="B1544" s="1" t="s">
        <v>3356</v>
      </c>
      <c r="C1544" s="1">
        <v>45593</v>
      </c>
      <c r="D1544" s="1" t="s">
        <v>1821</v>
      </c>
      <c r="E1544" s="1">
        <v>299</v>
      </c>
      <c r="F1544" s="1" t="s">
        <v>6833</v>
      </c>
    </row>
    <row r="1545" spans="1:6">
      <c r="A1545" s="1" t="s">
        <v>8360</v>
      </c>
      <c r="B1545" s="1" t="s">
        <v>3357</v>
      </c>
      <c r="C1545" s="1">
        <v>45484</v>
      </c>
      <c r="D1545" s="1" t="s">
        <v>1812</v>
      </c>
      <c r="E1545" s="1">
        <v>1516.2</v>
      </c>
      <c r="F1545" s="1" t="s">
        <v>6815</v>
      </c>
    </row>
    <row r="1546" spans="1:6">
      <c r="A1546" s="1" t="s">
        <v>8361</v>
      </c>
      <c r="B1546" s="1" t="s">
        <v>3358</v>
      </c>
      <c r="C1546" s="1">
        <v>45794</v>
      </c>
      <c r="D1546" s="1" t="s">
        <v>1801</v>
      </c>
      <c r="E1546" s="1">
        <v>2247.75</v>
      </c>
      <c r="F1546" s="1" t="s">
        <v>6815</v>
      </c>
    </row>
    <row r="1547" spans="1:6">
      <c r="A1547" s="1" t="s">
        <v>8362</v>
      </c>
      <c r="B1547" s="1" t="s">
        <v>3359</v>
      </c>
      <c r="C1547" s="1">
        <v>45865</v>
      </c>
      <c r="D1547" s="1" t="s">
        <v>1805</v>
      </c>
      <c r="E1547" s="1">
        <v>1798.2</v>
      </c>
      <c r="F1547" s="1" t="s">
        <v>6821</v>
      </c>
    </row>
    <row r="1548" spans="1:6">
      <c r="A1548" s="1" t="s">
        <v>8363</v>
      </c>
      <c r="B1548" s="1" t="s">
        <v>3360</v>
      </c>
      <c r="C1548" s="1">
        <v>45594</v>
      </c>
      <c r="D1548" s="1" t="s">
        <v>1823</v>
      </c>
      <c r="E1548" s="1">
        <v>1996</v>
      </c>
      <c r="F1548" s="1" t="s">
        <v>6821</v>
      </c>
    </row>
    <row r="1549" spans="1:6">
      <c r="A1549" s="1" t="s">
        <v>8364</v>
      </c>
      <c r="B1549" s="1" t="s">
        <v>3361</v>
      </c>
      <c r="C1549" s="1">
        <v>45584</v>
      </c>
      <c r="D1549" s="1" t="s">
        <v>1821</v>
      </c>
      <c r="E1549" s="1">
        <v>1136.2</v>
      </c>
      <c r="F1549" s="1" t="s">
        <v>6815</v>
      </c>
    </row>
    <row r="1550" spans="1:6">
      <c r="A1550" s="1" t="s">
        <v>8365</v>
      </c>
      <c r="B1550" s="1" t="s">
        <v>3362</v>
      </c>
      <c r="C1550" s="1">
        <v>45892</v>
      </c>
      <c r="D1550" s="1" t="s">
        <v>1805</v>
      </c>
      <c r="E1550" s="1">
        <v>6999</v>
      </c>
      <c r="F1550" s="1" t="s">
        <v>6815</v>
      </c>
    </row>
    <row r="1551" spans="1:6">
      <c r="A1551" s="1" t="s">
        <v>8366</v>
      </c>
      <c r="B1551" s="1" t="s">
        <v>3363</v>
      </c>
      <c r="C1551" s="1">
        <v>45605</v>
      </c>
      <c r="D1551" s="1" t="s">
        <v>1801</v>
      </c>
      <c r="E1551" s="1">
        <v>16198.2</v>
      </c>
      <c r="F1551" s="1" t="s">
        <v>6815</v>
      </c>
    </row>
    <row r="1552" spans="1:6">
      <c r="A1552" s="1" t="s">
        <v>8367</v>
      </c>
      <c r="B1552" s="1" t="s">
        <v>3364</v>
      </c>
      <c r="C1552" s="1">
        <v>45921</v>
      </c>
      <c r="D1552" s="1" t="s">
        <v>1821</v>
      </c>
      <c r="E1552" s="1">
        <v>1196</v>
      </c>
      <c r="F1552" s="1" t="s">
        <v>6833</v>
      </c>
    </row>
    <row r="1553" spans="1:6">
      <c r="A1553" s="1" t="s">
        <v>8368</v>
      </c>
      <c r="B1553" s="1" t="s">
        <v>3365</v>
      </c>
      <c r="C1553" s="1">
        <v>45716</v>
      </c>
      <c r="D1553" s="1" t="s">
        <v>1805</v>
      </c>
      <c r="E1553" s="1">
        <v>899.1</v>
      </c>
      <c r="F1553" s="1" t="s">
        <v>6815</v>
      </c>
    </row>
    <row r="1554" spans="1:6">
      <c r="A1554" s="1" t="s">
        <v>8369</v>
      </c>
      <c r="B1554" s="1" t="s">
        <v>3366</v>
      </c>
      <c r="C1554" s="1">
        <v>45467</v>
      </c>
      <c r="D1554" s="1" t="s">
        <v>1801</v>
      </c>
      <c r="E1554" s="1">
        <v>5436.6</v>
      </c>
      <c r="F1554" s="1" t="s">
        <v>6815</v>
      </c>
    </row>
    <row r="1555" spans="1:6">
      <c r="A1555" s="1" t="s">
        <v>8370</v>
      </c>
      <c r="B1555" s="1" t="s">
        <v>3367</v>
      </c>
      <c r="C1555" s="1">
        <v>45946</v>
      </c>
      <c r="D1555" s="1" t="s">
        <v>1801</v>
      </c>
      <c r="E1555" s="1">
        <v>1698.3</v>
      </c>
      <c r="F1555" s="1" t="s">
        <v>6815</v>
      </c>
    </row>
    <row r="1556" spans="1:6">
      <c r="A1556" s="1" t="s">
        <v>8371</v>
      </c>
      <c r="B1556" s="1" t="s">
        <v>3368</v>
      </c>
      <c r="C1556" s="1">
        <v>45848</v>
      </c>
      <c r="D1556" s="1" t="s">
        <v>1805</v>
      </c>
      <c r="E1556" s="1">
        <v>6649.05</v>
      </c>
      <c r="F1556" s="1" t="s">
        <v>6815</v>
      </c>
    </row>
    <row r="1557" spans="1:6">
      <c r="A1557" s="1" t="s">
        <v>8372</v>
      </c>
      <c r="B1557" s="1" t="s">
        <v>3369</v>
      </c>
      <c r="C1557" s="1">
        <v>45396</v>
      </c>
      <c r="D1557" s="1" t="s">
        <v>1812</v>
      </c>
      <c r="E1557" s="1">
        <v>1076.4000000000001</v>
      </c>
      <c r="F1557" s="1" t="s">
        <v>6815</v>
      </c>
    </row>
    <row r="1558" spans="1:6">
      <c r="A1558" s="1" t="s">
        <v>8373</v>
      </c>
      <c r="B1558" s="1" t="s">
        <v>3370</v>
      </c>
      <c r="C1558" s="1">
        <v>45412</v>
      </c>
      <c r="D1558" s="1" t="s">
        <v>1801</v>
      </c>
      <c r="E1558" s="1">
        <v>1898.1</v>
      </c>
      <c r="F1558" s="1" t="s">
        <v>6815</v>
      </c>
    </row>
    <row r="1559" spans="1:6">
      <c r="A1559" s="1" t="s">
        <v>8374</v>
      </c>
      <c r="B1559" s="1" t="s">
        <v>3371</v>
      </c>
      <c r="C1559" s="1">
        <v>45311</v>
      </c>
      <c r="D1559" s="1" t="s">
        <v>1801</v>
      </c>
      <c r="E1559" s="1">
        <v>3036.2</v>
      </c>
      <c r="F1559" s="1" t="s">
        <v>6815</v>
      </c>
    </row>
    <row r="1560" spans="1:6">
      <c r="A1560" s="1" t="s">
        <v>8375</v>
      </c>
      <c r="B1560" s="1" t="s">
        <v>3372</v>
      </c>
      <c r="C1560" s="1">
        <v>45472</v>
      </c>
      <c r="D1560" s="1" t="s">
        <v>1805</v>
      </c>
      <c r="E1560" s="1">
        <v>474.05</v>
      </c>
      <c r="F1560" s="1" t="s">
        <v>6815</v>
      </c>
    </row>
    <row r="1561" spans="1:6">
      <c r="A1561" s="1" t="s">
        <v>8376</v>
      </c>
      <c r="B1561" s="1" t="s">
        <v>3373</v>
      </c>
      <c r="C1561" s="1">
        <v>45537</v>
      </c>
      <c r="D1561" s="1" t="s">
        <v>1821</v>
      </c>
      <c r="E1561" s="1">
        <v>2397</v>
      </c>
      <c r="F1561" s="1" t="s">
        <v>6821</v>
      </c>
    </row>
    <row r="1562" spans="1:6">
      <c r="A1562" s="1" t="s">
        <v>8377</v>
      </c>
      <c r="B1562" s="1" t="s">
        <v>3374</v>
      </c>
      <c r="C1562" s="1">
        <v>45297</v>
      </c>
      <c r="D1562" s="1" t="s">
        <v>1805</v>
      </c>
      <c r="E1562" s="1">
        <v>449.1</v>
      </c>
      <c r="F1562" s="1" t="s">
        <v>6815</v>
      </c>
    </row>
    <row r="1563" spans="1:6">
      <c r="A1563" s="1" t="s">
        <v>8378</v>
      </c>
      <c r="B1563" s="1" t="s">
        <v>3375</v>
      </c>
      <c r="C1563" s="1">
        <v>45618</v>
      </c>
      <c r="D1563" s="1" t="s">
        <v>1805</v>
      </c>
      <c r="E1563" s="1">
        <v>2157.3000000000002</v>
      </c>
      <c r="F1563" s="1" t="s">
        <v>6815</v>
      </c>
    </row>
    <row r="1564" spans="1:6">
      <c r="A1564" s="1" t="s">
        <v>8379</v>
      </c>
      <c r="B1564" s="1" t="s">
        <v>3376</v>
      </c>
      <c r="C1564" s="1">
        <v>45306</v>
      </c>
      <c r="D1564" s="1" t="s">
        <v>1805</v>
      </c>
      <c r="E1564" s="1">
        <v>2157.3000000000002</v>
      </c>
      <c r="F1564" s="1" t="s">
        <v>6815</v>
      </c>
    </row>
    <row r="1565" spans="1:6">
      <c r="A1565" s="1" t="s">
        <v>8380</v>
      </c>
      <c r="B1565" s="1" t="s">
        <v>3377</v>
      </c>
      <c r="C1565" s="1">
        <v>45325</v>
      </c>
      <c r="D1565" s="1" t="s">
        <v>1823</v>
      </c>
      <c r="E1565" s="1">
        <v>1076.4000000000001</v>
      </c>
      <c r="F1565" s="1" t="s">
        <v>6821</v>
      </c>
    </row>
    <row r="1566" spans="1:6">
      <c r="A1566" s="1" t="s">
        <v>8381</v>
      </c>
      <c r="B1566" s="1" t="s">
        <v>3378</v>
      </c>
      <c r="C1566" s="1">
        <v>45760</v>
      </c>
      <c r="D1566" s="1" t="s">
        <v>1805</v>
      </c>
      <c r="E1566" s="1">
        <v>359.1</v>
      </c>
      <c r="F1566" s="1" t="s">
        <v>6815</v>
      </c>
    </row>
    <row r="1567" spans="1:6">
      <c r="A1567" s="1" t="s">
        <v>8382</v>
      </c>
      <c r="B1567" s="1" t="s">
        <v>3379</v>
      </c>
      <c r="C1567" s="1">
        <v>45556</v>
      </c>
      <c r="D1567" s="1" t="s">
        <v>1801</v>
      </c>
      <c r="E1567" s="1">
        <v>7998</v>
      </c>
      <c r="F1567" s="1" t="s">
        <v>6821</v>
      </c>
    </row>
    <row r="1568" spans="1:6">
      <c r="A1568" s="1" t="s">
        <v>8383</v>
      </c>
      <c r="B1568" s="1" t="s">
        <v>3380</v>
      </c>
      <c r="C1568" s="1">
        <v>45909</v>
      </c>
      <c r="D1568" s="1" t="s">
        <v>1805</v>
      </c>
      <c r="E1568" s="1">
        <v>899.1</v>
      </c>
      <c r="F1568" s="1" t="s">
        <v>6815</v>
      </c>
    </row>
    <row r="1569" spans="1:6">
      <c r="A1569" s="1" t="s">
        <v>8384</v>
      </c>
      <c r="B1569" s="1" t="s">
        <v>3381</v>
      </c>
      <c r="C1569" s="1">
        <v>45764</v>
      </c>
      <c r="D1569" s="1" t="s">
        <v>1805</v>
      </c>
      <c r="E1569" s="1">
        <v>1999.2</v>
      </c>
      <c r="F1569" s="1" t="s">
        <v>6815</v>
      </c>
    </row>
    <row r="1570" spans="1:6">
      <c r="A1570" s="1" t="s">
        <v>8385</v>
      </c>
      <c r="B1570" s="1" t="s">
        <v>3382</v>
      </c>
      <c r="C1570" s="1">
        <v>45295</v>
      </c>
      <c r="D1570" s="1" t="s">
        <v>1801</v>
      </c>
      <c r="E1570" s="1">
        <v>2396</v>
      </c>
      <c r="F1570" s="1" t="s">
        <v>6815</v>
      </c>
    </row>
    <row r="1571" spans="1:6">
      <c r="A1571" s="1" t="s">
        <v>8386</v>
      </c>
      <c r="B1571" s="1" t="s">
        <v>3383</v>
      </c>
      <c r="C1571" s="1">
        <v>45746</v>
      </c>
      <c r="D1571" s="1" t="s">
        <v>1805</v>
      </c>
      <c r="E1571" s="1">
        <v>1438.2</v>
      </c>
      <c r="F1571" s="1" t="s">
        <v>6815</v>
      </c>
    </row>
    <row r="1572" spans="1:6">
      <c r="A1572" s="1" t="s">
        <v>8387</v>
      </c>
      <c r="B1572" s="1" t="s">
        <v>3384</v>
      </c>
      <c r="C1572" s="1">
        <v>45871</v>
      </c>
      <c r="D1572" s="1" t="s">
        <v>1805</v>
      </c>
      <c r="E1572" s="1">
        <v>1599.2</v>
      </c>
      <c r="F1572" s="1" t="s">
        <v>6815</v>
      </c>
    </row>
    <row r="1573" spans="1:6">
      <c r="A1573" s="1" t="s">
        <v>8388</v>
      </c>
      <c r="B1573" s="1" t="s">
        <v>3385</v>
      </c>
      <c r="C1573" s="1">
        <v>45788</v>
      </c>
      <c r="D1573" s="1" t="s">
        <v>1801</v>
      </c>
      <c r="E1573" s="1">
        <v>1999</v>
      </c>
      <c r="F1573" s="1" t="s">
        <v>6833</v>
      </c>
    </row>
    <row r="1574" spans="1:6">
      <c r="A1574" s="1" t="s">
        <v>8389</v>
      </c>
      <c r="B1574" s="1" t="s">
        <v>3386</v>
      </c>
      <c r="C1574" s="1">
        <v>45679</v>
      </c>
      <c r="D1574" s="1" t="s">
        <v>1805</v>
      </c>
      <c r="E1574" s="1">
        <v>479.2</v>
      </c>
      <c r="F1574" s="1" t="s">
        <v>6821</v>
      </c>
    </row>
    <row r="1575" spans="1:6">
      <c r="A1575" s="1" t="s">
        <v>8390</v>
      </c>
      <c r="B1575" s="1" t="s">
        <v>3387</v>
      </c>
      <c r="C1575" s="1">
        <v>45486</v>
      </c>
      <c r="D1575" s="1" t="s">
        <v>1805</v>
      </c>
      <c r="E1575" s="1">
        <v>1169.0999999999999</v>
      </c>
      <c r="F1575" s="1" t="s">
        <v>6815</v>
      </c>
    </row>
    <row r="1576" spans="1:6">
      <c r="A1576" s="1" t="s">
        <v>8391</v>
      </c>
      <c r="B1576" s="1" t="s">
        <v>3388</v>
      </c>
      <c r="C1576" s="1">
        <v>45714</v>
      </c>
      <c r="D1576" s="1" t="s">
        <v>1812</v>
      </c>
      <c r="E1576" s="1">
        <v>3599.1</v>
      </c>
      <c r="F1576" s="1" t="s">
        <v>6815</v>
      </c>
    </row>
    <row r="1577" spans="1:6">
      <c r="A1577" s="1" t="s">
        <v>8392</v>
      </c>
      <c r="B1577" s="1" t="s">
        <v>3389</v>
      </c>
      <c r="C1577" s="1">
        <v>45416</v>
      </c>
      <c r="D1577" s="1" t="s">
        <v>1805</v>
      </c>
      <c r="E1577" s="1">
        <v>6649.05</v>
      </c>
      <c r="F1577" s="1" t="s">
        <v>6815</v>
      </c>
    </row>
    <row r="1578" spans="1:6">
      <c r="A1578" s="1" t="s">
        <v>8393</v>
      </c>
      <c r="B1578" s="1" t="s">
        <v>3390</v>
      </c>
      <c r="C1578" s="1">
        <v>45936</v>
      </c>
      <c r="D1578" s="1" t="s">
        <v>1805</v>
      </c>
      <c r="E1578" s="1">
        <v>1199.25</v>
      </c>
      <c r="F1578" s="1" t="s">
        <v>6815</v>
      </c>
    </row>
    <row r="1579" spans="1:6">
      <c r="A1579" s="1" t="s">
        <v>8394</v>
      </c>
      <c r="B1579" s="1" t="s">
        <v>3391</v>
      </c>
      <c r="C1579" s="1">
        <v>45916</v>
      </c>
      <c r="D1579" s="1" t="s">
        <v>1821</v>
      </c>
      <c r="E1579" s="1">
        <v>11997</v>
      </c>
      <c r="F1579" s="1" t="s">
        <v>6821</v>
      </c>
    </row>
    <row r="1580" spans="1:6">
      <c r="A1580" s="1" t="s">
        <v>8395</v>
      </c>
      <c r="B1580" s="1" t="s">
        <v>3392</v>
      </c>
      <c r="C1580" s="1">
        <v>45635</v>
      </c>
      <c r="D1580" s="1" t="s">
        <v>1821</v>
      </c>
      <c r="E1580" s="1">
        <v>719.1</v>
      </c>
      <c r="F1580" s="1" t="s">
        <v>6815</v>
      </c>
    </row>
    <row r="1581" spans="1:6">
      <c r="A1581" s="1" t="s">
        <v>8396</v>
      </c>
      <c r="B1581" s="1" t="s">
        <v>3393</v>
      </c>
      <c r="C1581" s="1">
        <v>45812</v>
      </c>
      <c r="D1581" s="1" t="s">
        <v>1805</v>
      </c>
      <c r="E1581" s="1">
        <v>13998</v>
      </c>
      <c r="F1581" s="1" t="s">
        <v>6815</v>
      </c>
    </row>
    <row r="1582" spans="1:6">
      <c r="A1582" s="1" t="s">
        <v>8397</v>
      </c>
      <c r="B1582" s="1" t="s">
        <v>3394</v>
      </c>
      <c r="C1582" s="1">
        <v>45457</v>
      </c>
      <c r="D1582" s="1" t="s">
        <v>1805</v>
      </c>
      <c r="E1582" s="1">
        <v>1347.3</v>
      </c>
      <c r="F1582" s="1" t="s">
        <v>6815</v>
      </c>
    </row>
    <row r="1583" spans="1:6">
      <c r="A1583" s="1" t="s">
        <v>8398</v>
      </c>
      <c r="B1583" s="1" t="s">
        <v>3395</v>
      </c>
      <c r="C1583" s="1">
        <v>45938</v>
      </c>
      <c r="D1583" s="1" t="s">
        <v>1823</v>
      </c>
      <c r="E1583" s="1">
        <v>719.1</v>
      </c>
      <c r="F1583" s="1" t="s">
        <v>6815</v>
      </c>
    </row>
    <row r="1584" spans="1:6">
      <c r="A1584" s="1" t="s">
        <v>8399</v>
      </c>
      <c r="B1584" s="1" t="s">
        <v>3396</v>
      </c>
      <c r="C1584" s="1">
        <v>45428</v>
      </c>
      <c r="D1584" s="1" t="s">
        <v>1821</v>
      </c>
      <c r="E1584" s="1">
        <v>6999</v>
      </c>
      <c r="F1584" s="1" t="s">
        <v>6821</v>
      </c>
    </row>
    <row r="1585" spans="1:6">
      <c r="A1585" s="1" t="s">
        <v>8400</v>
      </c>
      <c r="B1585" s="1" t="s">
        <v>3397</v>
      </c>
      <c r="C1585" s="1">
        <v>45670</v>
      </c>
      <c r="D1585" s="1" t="s">
        <v>1805</v>
      </c>
      <c r="E1585" s="1">
        <v>1104.1500000000001</v>
      </c>
      <c r="F1585" s="1" t="s">
        <v>6815</v>
      </c>
    </row>
    <row r="1586" spans="1:6">
      <c r="A1586" s="1" t="s">
        <v>8401</v>
      </c>
      <c r="B1586" s="1" t="s">
        <v>3398</v>
      </c>
      <c r="C1586" s="1">
        <v>45805</v>
      </c>
      <c r="D1586" s="1" t="s">
        <v>1812</v>
      </c>
      <c r="E1586" s="1">
        <v>1698.3</v>
      </c>
      <c r="F1586" s="1" t="s">
        <v>6815</v>
      </c>
    </row>
    <row r="1587" spans="1:6">
      <c r="A1587" s="1" t="s">
        <v>8402</v>
      </c>
      <c r="B1587" s="1" t="s">
        <v>3399</v>
      </c>
      <c r="C1587" s="1">
        <v>45788</v>
      </c>
      <c r="D1587" s="1" t="s">
        <v>1805</v>
      </c>
      <c r="E1587" s="1">
        <v>3998</v>
      </c>
      <c r="F1587" s="1" t="s">
        <v>6821</v>
      </c>
    </row>
    <row r="1588" spans="1:6">
      <c r="A1588" s="1" t="s">
        <v>8403</v>
      </c>
      <c r="B1588" s="1" t="s">
        <v>3400</v>
      </c>
      <c r="C1588" s="1">
        <v>45905</v>
      </c>
      <c r="D1588" s="1" t="s">
        <v>1805</v>
      </c>
      <c r="E1588" s="1">
        <v>449.1</v>
      </c>
      <c r="F1588" s="1" t="s">
        <v>6815</v>
      </c>
    </row>
    <row r="1589" spans="1:6">
      <c r="A1589" s="1" t="s">
        <v>8404</v>
      </c>
      <c r="B1589" s="1" t="s">
        <v>3401</v>
      </c>
      <c r="C1589" s="1">
        <v>45440</v>
      </c>
      <c r="D1589" s="1" t="s">
        <v>1801</v>
      </c>
      <c r="E1589" s="1">
        <v>999</v>
      </c>
      <c r="F1589" s="1" t="s">
        <v>6833</v>
      </c>
    </row>
    <row r="1590" spans="1:6">
      <c r="A1590" s="1" t="s">
        <v>8405</v>
      </c>
      <c r="B1590" s="1" t="s">
        <v>3402</v>
      </c>
      <c r="C1590" s="1">
        <v>45300</v>
      </c>
      <c r="D1590" s="1" t="s">
        <v>1801</v>
      </c>
      <c r="E1590" s="1">
        <v>16198.2</v>
      </c>
      <c r="F1590" s="1" t="s">
        <v>6815</v>
      </c>
    </row>
    <row r="1591" spans="1:6">
      <c r="A1591" s="1" t="s">
        <v>8406</v>
      </c>
      <c r="B1591" s="1" t="s">
        <v>3403</v>
      </c>
      <c r="C1591" s="1">
        <v>45409</v>
      </c>
      <c r="D1591" s="1" t="s">
        <v>1805</v>
      </c>
      <c r="E1591" s="1">
        <v>499</v>
      </c>
      <c r="F1591" s="1" t="s">
        <v>6821</v>
      </c>
    </row>
    <row r="1592" spans="1:6">
      <c r="A1592" s="1" t="s">
        <v>8407</v>
      </c>
      <c r="B1592" s="1" t="s">
        <v>3404</v>
      </c>
      <c r="C1592" s="1">
        <v>45617</v>
      </c>
      <c r="D1592" s="1" t="s">
        <v>1821</v>
      </c>
      <c r="E1592" s="1">
        <v>2397.6</v>
      </c>
      <c r="F1592" s="1" t="s">
        <v>6815</v>
      </c>
    </row>
    <row r="1593" spans="1:6">
      <c r="A1593" s="1" t="s">
        <v>8408</v>
      </c>
      <c r="B1593" s="1" t="s">
        <v>3405</v>
      </c>
      <c r="C1593" s="1">
        <v>45646</v>
      </c>
      <c r="D1593" s="1" t="s">
        <v>1805</v>
      </c>
      <c r="E1593" s="1">
        <v>2849.05</v>
      </c>
      <c r="F1593" s="1" t="s">
        <v>6815</v>
      </c>
    </row>
    <row r="1594" spans="1:6">
      <c r="A1594" s="1" t="s">
        <v>8409</v>
      </c>
      <c r="B1594" s="1" t="s">
        <v>3406</v>
      </c>
      <c r="C1594" s="1">
        <v>45689</v>
      </c>
      <c r="D1594" s="1" t="s">
        <v>1823</v>
      </c>
      <c r="E1594" s="1">
        <v>15298.3</v>
      </c>
      <c r="F1594" s="1" t="s">
        <v>6815</v>
      </c>
    </row>
    <row r="1595" spans="1:6">
      <c r="A1595" s="1" t="s">
        <v>8410</v>
      </c>
      <c r="B1595" s="1" t="s">
        <v>3407</v>
      </c>
      <c r="C1595" s="1">
        <v>45808</v>
      </c>
      <c r="D1595" s="1" t="s">
        <v>1821</v>
      </c>
      <c r="E1595" s="1">
        <v>638.4</v>
      </c>
      <c r="F1595" s="1" t="s">
        <v>6815</v>
      </c>
    </row>
    <row r="1596" spans="1:6">
      <c r="A1596" s="1" t="s">
        <v>8411</v>
      </c>
      <c r="B1596" s="1" t="s">
        <v>3408</v>
      </c>
      <c r="C1596" s="1">
        <v>45937</v>
      </c>
      <c r="D1596" s="1" t="s">
        <v>1823</v>
      </c>
      <c r="E1596" s="1">
        <v>2697.3</v>
      </c>
      <c r="F1596" s="1" t="s">
        <v>6815</v>
      </c>
    </row>
    <row r="1597" spans="1:6">
      <c r="A1597" s="1" t="s">
        <v>8412</v>
      </c>
      <c r="B1597" s="1" t="s">
        <v>3409</v>
      </c>
      <c r="C1597" s="1">
        <v>45548</v>
      </c>
      <c r="D1597" s="1" t="s">
        <v>1805</v>
      </c>
      <c r="E1597" s="1">
        <v>1874.25</v>
      </c>
      <c r="F1597" s="1" t="s">
        <v>6815</v>
      </c>
    </row>
    <row r="1598" spans="1:6">
      <c r="A1598" s="1" t="s">
        <v>8413</v>
      </c>
      <c r="B1598" s="1" t="s">
        <v>3410</v>
      </c>
      <c r="C1598" s="1">
        <v>45683</v>
      </c>
      <c r="D1598" s="1" t="s">
        <v>1821</v>
      </c>
      <c r="E1598" s="1">
        <v>13298.1</v>
      </c>
      <c r="F1598" s="1" t="s">
        <v>6815</v>
      </c>
    </row>
    <row r="1599" spans="1:6">
      <c r="A1599" s="1" t="s">
        <v>8414</v>
      </c>
      <c r="B1599" s="1" t="s">
        <v>3411</v>
      </c>
      <c r="C1599" s="1">
        <v>45453</v>
      </c>
      <c r="D1599" s="1" t="s">
        <v>1805</v>
      </c>
      <c r="E1599" s="1">
        <v>599</v>
      </c>
      <c r="F1599" s="1" t="s">
        <v>6821</v>
      </c>
    </row>
    <row r="1600" spans="1:6">
      <c r="A1600" s="1" t="s">
        <v>8415</v>
      </c>
      <c r="B1600" s="1" t="s">
        <v>3412</v>
      </c>
      <c r="C1600" s="1">
        <v>45409</v>
      </c>
      <c r="D1600" s="1" t="s">
        <v>1823</v>
      </c>
      <c r="E1600" s="1">
        <v>8998.2000000000007</v>
      </c>
      <c r="F1600" s="1" t="s">
        <v>6815</v>
      </c>
    </row>
    <row r="1601" spans="1:6">
      <c r="A1601" s="1" t="s">
        <v>8416</v>
      </c>
      <c r="B1601" s="1" t="s">
        <v>3413</v>
      </c>
      <c r="C1601" s="1">
        <v>45828</v>
      </c>
      <c r="D1601" s="1" t="s">
        <v>1823</v>
      </c>
      <c r="E1601" s="1">
        <v>269.10000000000002</v>
      </c>
      <c r="F1601" s="1" t="s">
        <v>6815</v>
      </c>
    </row>
    <row r="1602" spans="1:6">
      <c r="A1602" s="1" t="s">
        <v>8417</v>
      </c>
      <c r="B1602" s="1" t="s">
        <v>3414</v>
      </c>
      <c r="C1602" s="1">
        <v>45315</v>
      </c>
      <c r="D1602" s="1" t="s">
        <v>1821</v>
      </c>
      <c r="E1602" s="1">
        <v>1596</v>
      </c>
      <c r="F1602" s="1" t="s">
        <v>6815</v>
      </c>
    </row>
    <row r="1603" spans="1:6">
      <c r="A1603" s="1" t="s">
        <v>8418</v>
      </c>
      <c r="B1603" s="1" t="s">
        <v>3415</v>
      </c>
      <c r="C1603" s="1">
        <v>45705</v>
      </c>
      <c r="D1603" s="1" t="s">
        <v>1805</v>
      </c>
      <c r="E1603" s="1">
        <v>4498.2</v>
      </c>
      <c r="F1603" s="1" t="s">
        <v>6815</v>
      </c>
    </row>
    <row r="1604" spans="1:6">
      <c r="A1604" s="1" t="s">
        <v>8419</v>
      </c>
      <c r="B1604" s="1" t="s">
        <v>3416</v>
      </c>
      <c r="C1604" s="1">
        <v>45868</v>
      </c>
      <c r="D1604" s="1" t="s">
        <v>1801</v>
      </c>
      <c r="E1604" s="1">
        <v>449.1</v>
      </c>
      <c r="F1604" s="1" t="s">
        <v>6815</v>
      </c>
    </row>
    <row r="1605" spans="1:6">
      <c r="A1605" s="1" t="s">
        <v>8420</v>
      </c>
      <c r="B1605" s="1" t="s">
        <v>3417</v>
      </c>
      <c r="C1605" s="1">
        <v>45701</v>
      </c>
      <c r="D1605" s="1" t="s">
        <v>1812</v>
      </c>
      <c r="E1605" s="1">
        <v>4498.5</v>
      </c>
      <c r="F1605" s="1" t="s">
        <v>6815</v>
      </c>
    </row>
    <row r="1606" spans="1:6">
      <c r="A1606" s="1" t="s">
        <v>8421</v>
      </c>
      <c r="B1606" s="1" t="s">
        <v>3418</v>
      </c>
      <c r="C1606" s="1">
        <v>45427</v>
      </c>
      <c r="D1606" s="1" t="s">
        <v>1801</v>
      </c>
      <c r="E1606" s="1">
        <v>759.05</v>
      </c>
      <c r="F1606" s="1" t="s">
        <v>6815</v>
      </c>
    </row>
    <row r="1607" spans="1:6">
      <c r="A1607" s="1" t="s">
        <v>8422</v>
      </c>
      <c r="B1607" s="1" t="s">
        <v>3419</v>
      </c>
      <c r="C1607" s="1">
        <v>45651</v>
      </c>
      <c r="D1607" s="1" t="s">
        <v>1805</v>
      </c>
      <c r="E1607" s="1">
        <v>3596.4</v>
      </c>
      <c r="F1607" s="1" t="s">
        <v>6815</v>
      </c>
    </row>
    <row r="1608" spans="1:6">
      <c r="A1608" s="1" t="s">
        <v>8423</v>
      </c>
      <c r="B1608" s="1" t="s">
        <v>3420</v>
      </c>
      <c r="C1608" s="1">
        <v>45597</v>
      </c>
      <c r="D1608" s="1" t="s">
        <v>1823</v>
      </c>
      <c r="E1608" s="1">
        <v>2499</v>
      </c>
      <c r="F1608" s="1" t="s">
        <v>6815</v>
      </c>
    </row>
    <row r="1609" spans="1:6">
      <c r="A1609" s="1" t="s">
        <v>8424</v>
      </c>
      <c r="B1609" s="1" t="s">
        <v>3421</v>
      </c>
      <c r="C1609" s="1">
        <v>45589</v>
      </c>
      <c r="D1609" s="1" t="s">
        <v>1812</v>
      </c>
      <c r="E1609" s="1">
        <v>284.05</v>
      </c>
      <c r="F1609" s="1" t="s">
        <v>6815</v>
      </c>
    </row>
    <row r="1610" spans="1:6">
      <c r="A1610" s="1" t="s">
        <v>8425</v>
      </c>
      <c r="B1610" s="1" t="s">
        <v>3422</v>
      </c>
      <c r="C1610" s="1">
        <v>45430</v>
      </c>
      <c r="D1610" s="1" t="s">
        <v>1821</v>
      </c>
      <c r="E1610" s="1">
        <v>719.1</v>
      </c>
      <c r="F1610" s="1" t="s">
        <v>6815</v>
      </c>
    </row>
    <row r="1611" spans="1:6">
      <c r="A1611" s="1" t="s">
        <v>8426</v>
      </c>
      <c r="B1611" s="1" t="s">
        <v>3423</v>
      </c>
      <c r="C1611" s="1">
        <v>45636</v>
      </c>
      <c r="D1611" s="1" t="s">
        <v>1823</v>
      </c>
      <c r="E1611" s="1">
        <v>759.05</v>
      </c>
      <c r="F1611" s="1" t="s">
        <v>6815</v>
      </c>
    </row>
    <row r="1612" spans="1:6">
      <c r="A1612" s="1" t="s">
        <v>8427</v>
      </c>
      <c r="B1612" s="1" t="s">
        <v>3424</v>
      </c>
      <c r="C1612" s="1">
        <v>45476</v>
      </c>
      <c r="D1612" s="1" t="s">
        <v>1821</v>
      </c>
      <c r="E1612" s="1">
        <v>8997</v>
      </c>
      <c r="F1612" s="1" t="s">
        <v>6815</v>
      </c>
    </row>
    <row r="1613" spans="1:6">
      <c r="A1613" s="1" t="s">
        <v>8428</v>
      </c>
      <c r="B1613" s="1" t="s">
        <v>3425</v>
      </c>
      <c r="C1613" s="1">
        <v>45404</v>
      </c>
      <c r="D1613" s="1" t="s">
        <v>1821</v>
      </c>
      <c r="E1613" s="1">
        <v>1598</v>
      </c>
      <c r="F1613" s="1" t="s">
        <v>6821</v>
      </c>
    </row>
    <row r="1614" spans="1:6">
      <c r="A1614" s="1" t="s">
        <v>8429</v>
      </c>
      <c r="B1614" s="1" t="s">
        <v>3426</v>
      </c>
      <c r="C1614" s="1">
        <v>45898</v>
      </c>
      <c r="D1614" s="1" t="s">
        <v>1823</v>
      </c>
      <c r="E1614" s="1">
        <v>957.6</v>
      </c>
      <c r="F1614" s="1" t="s">
        <v>6815</v>
      </c>
    </row>
    <row r="1615" spans="1:6">
      <c r="A1615" s="1" t="s">
        <v>8430</v>
      </c>
      <c r="B1615" s="1" t="s">
        <v>3427</v>
      </c>
      <c r="C1615" s="1">
        <v>45611</v>
      </c>
      <c r="D1615" s="1" t="s">
        <v>1823</v>
      </c>
      <c r="E1615" s="1">
        <v>998</v>
      </c>
      <c r="F1615" s="1" t="s">
        <v>6821</v>
      </c>
    </row>
    <row r="1616" spans="1:6">
      <c r="A1616" s="1" t="s">
        <v>8431</v>
      </c>
      <c r="B1616" s="1" t="s">
        <v>3428</v>
      </c>
      <c r="C1616" s="1">
        <v>45431</v>
      </c>
      <c r="D1616" s="1" t="s">
        <v>1801</v>
      </c>
      <c r="E1616" s="1">
        <v>3198.4</v>
      </c>
      <c r="F1616" s="1" t="s">
        <v>6815</v>
      </c>
    </row>
    <row r="1617" spans="1:6">
      <c r="A1617" s="1" t="s">
        <v>8432</v>
      </c>
      <c r="B1617" s="1" t="s">
        <v>3429</v>
      </c>
      <c r="C1617" s="1">
        <v>45659</v>
      </c>
      <c r="D1617" s="1" t="s">
        <v>1805</v>
      </c>
      <c r="E1617" s="1">
        <v>799</v>
      </c>
      <c r="F1617" s="1" t="s">
        <v>6821</v>
      </c>
    </row>
    <row r="1618" spans="1:6">
      <c r="A1618" s="1" t="s">
        <v>8433</v>
      </c>
      <c r="B1618" s="1" t="s">
        <v>3430</v>
      </c>
      <c r="C1618" s="1">
        <v>45584</v>
      </c>
      <c r="D1618" s="1" t="s">
        <v>1821</v>
      </c>
      <c r="E1618" s="1">
        <v>899.1</v>
      </c>
      <c r="F1618" s="1" t="s">
        <v>6815</v>
      </c>
    </row>
    <row r="1619" spans="1:6">
      <c r="A1619" s="1" t="s">
        <v>8434</v>
      </c>
      <c r="B1619" s="1" t="s">
        <v>3431</v>
      </c>
      <c r="C1619" s="1">
        <v>45334</v>
      </c>
      <c r="D1619" s="1" t="s">
        <v>1805</v>
      </c>
      <c r="E1619" s="1">
        <v>719.1</v>
      </c>
      <c r="F1619" s="1" t="s">
        <v>6815</v>
      </c>
    </row>
    <row r="1620" spans="1:6">
      <c r="A1620" s="1" t="s">
        <v>8435</v>
      </c>
      <c r="B1620" s="1" t="s">
        <v>3432</v>
      </c>
      <c r="C1620" s="1">
        <v>45772</v>
      </c>
      <c r="D1620" s="1" t="s">
        <v>1801</v>
      </c>
      <c r="E1620" s="1">
        <v>3998</v>
      </c>
      <c r="F1620" s="1" t="s">
        <v>6815</v>
      </c>
    </row>
    <row r="1621" spans="1:6">
      <c r="A1621" s="1" t="s">
        <v>8436</v>
      </c>
      <c r="B1621" s="1" t="s">
        <v>3433</v>
      </c>
      <c r="C1621" s="1">
        <v>45517</v>
      </c>
      <c r="D1621" s="1" t="s">
        <v>1805</v>
      </c>
      <c r="E1621" s="1">
        <v>799</v>
      </c>
      <c r="F1621" s="1" t="s">
        <v>6815</v>
      </c>
    </row>
    <row r="1622" spans="1:6">
      <c r="A1622" s="1" t="s">
        <v>8437</v>
      </c>
      <c r="B1622" s="1" t="s">
        <v>3434</v>
      </c>
      <c r="C1622" s="1">
        <v>45621</v>
      </c>
      <c r="D1622" s="1" t="s">
        <v>1823</v>
      </c>
      <c r="E1622" s="1">
        <v>1519.05</v>
      </c>
      <c r="F1622" s="1" t="s">
        <v>6815</v>
      </c>
    </row>
    <row r="1623" spans="1:6">
      <c r="A1623" s="1" t="s">
        <v>8438</v>
      </c>
      <c r="B1623" s="1" t="s">
        <v>3435</v>
      </c>
      <c r="C1623" s="1">
        <v>45560</v>
      </c>
      <c r="D1623" s="1" t="s">
        <v>1821</v>
      </c>
      <c r="E1623" s="1">
        <v>898.2</v>
      </c>
      <c r="F1623" s="1" t="s">
        <v>6815</v>
      </c>
    </row>
    <row r="1624" spans="1:6">
      <c r="A1624" s="1" t="s">
        <v>8439</v>
      </c>
      <c r="B1624" s="1" t="s">
        <v>3436</v>
      </c>
      <c r="C1624" s="1">
        <v>45597</v>
      </c>
      <c r="D1624" s="1" t="s">
        <v>1812</v>
      </c>
      <c r="E1624" s="1">
        <v>2468.1</v>
      </c>
      <c r="F1624" s="1" t="s">
        <v>6815</v>
      </c>
    </row>
    <row r="1625" spans="1:6">
      <c r="A1625" s="1" t="s">
        <v>8440</v>
      </c>
      <c r="B1625" s="1" t="s">
        <v>3437</v>
      </c>
      <c r="C1625" s="1">
        <v>45775</v>
      </c>
      <c r="D1625" s="1" t="s">
        <v>1823</v>
      </c>
      <c r="E1625" s="1">
        <v>4249.1499999999996</v>
      </c>
      <c r="F1625" s="1" t="s">
        <v>6815</v>
      </c>
    </row>
    <row r="1626" spans="1:6">
      <c r="A1626" s="1" t="s">
        <v>8441</v>
      </c>
      <c r="B1626" s="1" t="s">
        <v>3438</v>
      </c>
      <c r="C1626" s="1">
        <v>45386</v>
      </c>
      <c r="D1626" s="1" t="s">
        <v>1812</v>
      </c>
      <c r="E1626" s="1">
        <v>1797</v>
      </c>
      <c r="F1626" s="1" t="s">
        <v>6815</v>
      </c>
    </row>
    <row r="1627" spans="1:6">
      <c r="A1627" s="1" t="s">
        <v>8442</v>
      </c>
      <c r="B1627" s="1" t="s">
        <v>3439</v>
      </c>
      <c r="C1627" s="1">
        <v>45452</v>
      </c>
      <c r="D1627" s="1" t="s">
        <v>1805</v>
      </c>
      <c r="E1627" s="1">
        <v>3399.15</v>
      </c>
      <c r="F1627" s="1" t="s">
        <v>6815</v>
      </c>
    </row>
    <row r="1628" spans="1:6">
      <c r="A1628" s="1" t="s">
        <v>8443</v>
      </c>
      <c r="B1628" s="1" t="s">
        <v>3440</v>
      </c>
      <c r="C1628" s="1">
        <v>45744</v>
      </c>
      <c r="D1628" s="1" t="s">
        <v>1805</v>
      </c>
      <c r="E1628" s="1">
        <v>852.15</v>
      </c>
      <c r="F1628" s="1" t="s">
        <v>6815</v>
      </c>
    </row>
    <row r="1629" spans="1:6">
      <c r="A1629" s="1" t="s">
        <v>8444</v>
      </c>
      <c r="B1629" s="1" t="s">
        <v>3441</v>
      </c>
      <c r="C1629" s="1">
        <v>45732</v>
      </c>
      <c r="D1629" s="1" t="s">
        <v>1823</v>
      </c>
      <c r="E1629" s="1">
        <v>1896.2</v>
      </c>
      <c r="F1629" s="1" t="s">
        <v>6815</v>
      </c>
    </row>
    <row r="1630" spans="1:6">
      <c r="A1630" s="1" t="s">
        <v>8445</v>
      </c>
      <c r="B1630" s="1" t="s">
        <v>3442</v>
      </c>
      <c r="C1630" s="1">
        <v>45564</v>
      </c>
      <c r="D1630" s="1" t="s">
        <v>1801</v>
      </c>
      <c r="E1630" s="1">
        <v>5196</v>
      </c>
      <c r="F1630" s="1" t="s">
        <v>6821</v>
      </c>
    </row>
    <row r="1631" spans="1:6">
      <c r="A1631" s="1" t="s">
        <v>8446</v>
      </c>
      <c r="B1631" s="1" t="s">
        <v>3443</v>
      </c>
      <c r="C1631" s="1">
        <v>45528</v>
      </c>
      <c r="D1631" s="1" t="s">
        <v>1805</v>
      </c>
      <c r="E1631" s="1">
        <v>678.3</v>
      </c>
      <c r="F1631" s="1" t="s">
        <v>6815</v>
      </c>
    </row>
    <row r="1632" spans="1:6">
      <c r="A1632" s="1" t="s">
        <v>8447</v>
      </c>
      <c r="B1632" s="1" t="s">
        <v>3444</v>
      </c>
      <c r="C1632" s="1">
        <v>45727</v>
      </c>
      <c r="D1632" s="1" t="s">
        <v>1823</v>
      </c>
      <c r="E1632" s="1">
        <v>1518.1</v>
      </c>
      <c r="F1632" s="1" t="s">
        <v>6815</v>
      </c>
    </row>
    <row r="1633" spans="1:6">
      <c r="A1633" s="1" t="s">
        <v>8448</v>
      </c>
      <c r="B1633" s="1" t="s">
        <v>3445</v>
      </c>
      <c r="C1633" s="1">
        <v>45314</v>
      </c>
      <c r="D1633" s="1" t="s">
        <v>1801</v>
      </c>
      <c r="E1633" s="1">
        <v>1998</v>
      </c>
      <c r="F1633" s="1" t="s">
        <v>6821</v>
      </c>
    </row>
    <row r="1634" spans="1:6">
      <c r="A1634" s="1" t="s">
        <v>8449</v>
      </c>
      <c r="B1634" s="1" t="s">
        <v>3446</v>
      </c>
      <c r="C1634" s="1">
        <v>45856</v>
      </c>
      <c r="D1634" s="1" t="s">
        <v>1812</v>
      </c>
      <c r="E1634" s="1">
        <v>1278.4000000000001</v>
      </c>
      <c r="F1634" s="1" t="s">
        <v>6815</v>
      </c>
    </row>
    <row r="1635" spans="1:6">
      <c r="A1635" s="1" t="s">
        <v>8450</v>
      </c>
      <c r="B1635" s="1" t="s">
        <v>3447</v>
      </c>
      <c r="C1635" s="1">
        <v>45334</v>
      </c>
      <c r="D1635" s="1" t="s">
        <v>1805</v>
      </c>
      <c r="E1635" s="1">
        <v>999</v>
      </c>
      <c r="F1635" s="1" t="s">
        <v>6821</v>
      </c>
    </row>
    <row r="1636" spans="1:6">
      <c r="A1636" s="1" t="s">
        <v>8451</v>
      </c>
      <c r="B1636" s="1" t="s">
        <v>3448</v>
      </c>
      <c r="C1636" s="1">
        <v>45377</v>
      </c>
      <c r="D1636" s="1" t="s">
        <v>1812</v>
      </c>
      <c r="E1636" s="1">
        <v>3399.15</v>
      </c>
      <c r="F1636" s="1" t="s">
        <v>6815</v>
      </c>
    </row>
    <row r="1637" spans="1:6">
      <c r="A1637" s="1" t="s">
        <v>8452</v>
      </c>
      <c r="B1637" s="1" t="s">
        <v>3449</v>
      </c>
      <c r="C1637" s="1">
        <v>45696</v>
      </c>
      <c r="D1637" s="1" t="s">
        <v>1823</v>
      </c>
      <c r="E1637" s="1">
        <v>3799.05</v>
      </c>
      <c r="F1637" s="1" t="s">
        <v>6815</v>
      </c>
    </row>
    <row r="1638" spans="1:6">
      <c r="A1638" s="1" t="s">
        <v>8453</v>
      </c>
      <c r="B1638" s="1" t="s">
        <v>3450</v>
      </c>
      <c r="C1638" s="1">
        <v>45296</v>
      </c>
      <c r="D1638" s="1" t="s">
        <v>1805</v>
      </c>
      <c r="E1638" s="1">
        <v>719.1</v>
      </c>
      <c r="F1638" s="1" t="s">
        <v>6815</v>
      </c>
    </row>
    <row r="1639" spans="1:6">
      <c r="A1639" s="1" t="s">
        <v>8454</v>
      </c>
      <c r="B1639" s="1" t="s">
        <v>3451</v>
      </c>
      <c r="C1639" s="1">
        <v>45623</v>
      </c>
      <c r="D1639" s="1" t="s">
        <v>1801</v>
      </c>
      <c r="E1639" s="1">
        <v>254.15</v>
      </c>
      <c r="F1639" s="1" t="s">
        <v>6815</v>
      </c>
    </row>
    <row r="1640" spans="1:6">
      <c r="A1640" s="1" t="s">
        <v>8455</v>
      </c>
      <c r="B1640" s="1" t="s">
        <v>3452</v>
      </c>
      <c r="C1640" s="1">
        <v>45523</v>
      </c>
      <c r="D1640" s="1" t="s">
        <v>1821</v>
      </c>
      <c r="E1640" s="1">
        <v>1698.3</v>
      </c>
      <c r="F1640" s="1" t="s">
        <v>6815</v>
      </c>
    </row>
    <row r="1641" spans="1:6">
      <c r="A1641" s="1" t="s">
        <v>8456</v>
      </c>
      <c r="B1641" s="1" t="s">
        <v>3453</v>
      </c>
      <c r="C1641" s="1">
        <v>45483</v>
      </c>
      <c r="D1641" s="1" t="s">
        <v>1812</v>
      </c>
      <c r="E1641" s="1">
        <v>35996</v>
      </c>
      <c r="F1641" s="1" t="s">
        <v>6821</v>
      </c>
    </row>
    <row r="1642" spans="1:6">
      <c r="A1642" s="1" t="s">
        <v>8457</v>
      </c>
      <c r="B1642" s="1" t="s">
        <v>3454</v>
      </c>
      <c r="C1642" s="1">
        <v>45842</v>
      </c>
      <c r="D1642" s="1" t="s">
        <v>1801</v>
      </c>
      <c r="E1642" s="1">
        <v>849.15</v>
      </c>
      <c r="F1642" s="1" t="s">
        <v>6815</v>
      </c>
    </row>
    <row r="1643" spans="1:6">
      <c r="A1643" s="1" t="s">
        <v>8458</v>
      </c>
      <c r="B1643" s="1" t="s">
        <v>3455</v>
      </c>
      <c r="C1643" s="1">
        <v>45824</v>
      </c>
      <c r="D1643" s="1" t="s">
        <v>1821</v>
      </c>
      <c r="E1643" s="1">
        <v>4999</v>
      </c>
      <c r="F1643" s="1" t="s">
        <v>6815</v>
      </c>
    </row>
    <row r="1644" spans="1:6">
      <c r="A1644" s="1" t="s">
        <v>8459</v>
      </c>
      <c r="B1644" s="1" t="s">
        <v>3456</v>
      </c>
      <c r="C1644" s="1">
        <v>45702</v>
      </c>
      <c r="D1644" s="1" t="s">
        <v>1805</v>
      </c>
      <c r="E1644" s="1">
        <v>798</v>
      </c>
      <c r="F1644" s="1" t="s">
        <v>6821</v>
      </c>
    </row>
    <row r="1645" spans="1:6">
      <c r="A1645" s="1" t="s">
        <v>8460</v>
      </c>
      <c r="B1645" s="1" t="s">
        <v>3457</v>
      </c>
      <c r="C1645" s="1">
        <v>45602</v>
      </c>
      <c r="D1645" s="1" t="s">
        <v>1805</v>
      </c>
      <c r="E1645" s="1">
        <v>1299</v>
      </c>
      <c r="F1645" s="1" t="s">
        <v>6815</v>
      </c>
    </row>
    <row r="1646" spans="1:6">
      <c r="A1646" s="1" t="s">
        <v>8461</v>
      </c>
      <c r="B1646" s="1" t="s">
        <v>3458</v>
      </c>
      <c r="C1646" s="1">
        <v>45612</v>
      </c>
      <c r="D1646" s="1" t="s">
        <v>1801</v>
      </c>
      <c r="E1646" s="1">
        <v>19947.150000000001</v>
      </c>
      <c r="F1646" s="1" t="s">
        <v>6815</v>
      </c>
    </row>
    <row r="1647" spans="1:6">
      <c r="A1647" s="1" t="s">
        <v>8462</v>
      </c>
      <c r="B1647" s="1" t="s">
        <v>3459</v>
      </c>
      <c r="C1647" s="1">
        <v>45867</v>
      </c>
      <c r="D1647" s="1" t="s">
        <v>1821</v>
      </c>
      <c r="E1647" s="1">
        <v>508.3</v>
      </c>
      <c r="F1647" s="1" t="s">
        <v>6815</v>
      </c>
    </row>
    <row r="1648" spans="1:6">
      <c r="A1648" s="1" t="s">
        <v>8463</v>
      </c>
      <c r="B1648" s="1" t="s">
        <v>3460</v>
      </c>
      <c r="C1648" s="1">
        <v>45716</v>
      </c>
      <c r="D1648" s="1" t="s">
        <v>1801</v>
      </c>
      <c r="E1648" s="1">
        <v>2699.1</v>
      </c>
      <c r="F1648" s="1" t="s">
        <v>6815</v>
      </c>
    </row>
    <row r="1649" spans="1:6">
      <c r="A1649" s="1" t="s">
        <v>8464</v>
      </c>
      <c r="B1649" s="1" t="s">
        <v>3461</v>
      </c>
      <c r="C1649" s="1">
        <v>45487</v>
      </c>
      <c r="D1649" s="1" t="s">
        <v>1823</v>
      </c>
      <c r="E1649" s="1">
        <v>678.3</v>
      </c>
      <c r="F1649" s="1" t="s">
        <v>6815</v>
      </c>
    </row>
    <row r="1650" spans="1:6">
      <c r="A1650" s="1" t="s">
        <v>8465</v>
      </c>
      <c r="B1650" s="1" t="s">
        <v>3462</v>
      </c>
      <c r="C1650" s="1">
        <v>45859</v>
      </c>
      <c r="D1650" s="1" t="s">
        <v>1821</v>
      </c>
      <c r="E1650" s="1">
        <v>3038.1</v>
      </c>
      <c r="F1650" s="1" t="s">
        <v>6815</v>
      </c>
    </row>
    <row r="1651" spans="1:6">
      <c r="A1651" s="1" t="s">
        <v>8466</v>
      </c>
      <c r="B1651" s="1" t="s">
        <v>3463</v>
      </c>
      <c r="C1651" s="1">
        <v>45538</v>
      </c>
      <c r="D1651" s="1" t="s">
        <v>1812</v>
      </c>
      <c r="E1651" s="1">
        <v>399</v>
      </c>
      <c r="F1651" s="1" t="s">
        <v>6833</v>
      </c>
    </row>
    <row r="1652" spans="1:6">
      <c r="A1652" s="1" t="s">
        <v>8467</v>
      </c>
      <c r="B1652" s="1" t="s">
        <v>3464</v>
      </c>
      <c r="C1652" s="1">
        <v>45746</v>
      </c>
      <c r="D1652" s="1" t="s">
        <v>1801</v>
      </c>
      <c r="E1652" s="1">
        <v>1518.1</v>
      </c>
      <c r="F1652" s="1" t="s">
        <v>6815</v>
      </c>
    </row>
    <row r="1653" spans="1:6">
      <c r="A1653" s="1" t="s">
        <v>8468</v>
      </c>
      <c r="B1653" s="1" t="s">
        <v>3465</v>
      </c>
      <c r="C1653" s="1">
        <v>45429</v>
      </c>
      <c r="D1653" s="1" t="s">
        <v>1801</v>
      </c>
      <c r="E1653" s="1">
        <v>639.20000000000005</v>
      </c>
      <c r="F1653" s="1" t="s">
        <v>6815</v>
      </c>
    </row>
    <row r="1654" spans="1:6">
      <c r="A1654" s="1" t="s">
        <v>8469</v>
      </c>
      <c r="B1654" s="1" t="s">
        <v>3466</v>
      </c>
      <c r="C1654" s="1">
        <v>45459</v>
      </c>
      <c r="D1654" s="1" t="s">
        <v>1805</v>
      </c>
      <c r="E1654" s="1">
        <v>1076.4000000000001</v>
      </c>
      <c r="F1654" s="1" t="s">
        <v>6815</v>
      </c>
    </row>
    <row r="1655" spans="1:6">
      <c r="A1655" s="1" t="s">
        <v>8470</v>
      </c>
      <c r="B1655" s="1" t="s">
        <v>3467</v>
      </c>
      <c r="C1655" s="1">
        <v>45862</v>
      </c>
      <c r="D1655" s="1" t="s">
        <v>1823</v>
      </c>
      <c r="E1655" s="1">
        <v>1516.2</v>
      </c>
      <c r="F1655" s="1" t="s">
        <v>6815</v>
      </c>
    </row>
    <row r="1656" spans="1:6">
      <c r="A1656" s="1" t="s">
        <v>8471</v>
      </c>
      <c r="B1656" s="1" t="s">
        <v>3468</v>
      </c>
      <c r="C1656" s="1">
        <v>45392</v>
      </c>
      <c r="D1656" s="1" t="s">
        <v>1812</v>
      </c>
      <c r="E1656" s="1">
        <v>254.15</v>
      </c>
      <c r="F1656" s="1" t="s">
        <v>6815</v>
      </c>
    </row>
    <row r="1657" spans="1:6">
      <c r="A1657" s="1" t="s">
        <v>8472</v>
      </c>
      <c r="B1657" s="1" t="s">
        <v>3469</v>
      </c>
      <c r="C1657" s="1">
        <v>45655</v>
      </c>
      <c r="D1657" s="1" t="s">
        <v>1821</v>
      </c>
      <c r="E1657" s="1">
        <v>5998</v>
      </c>
      <c r="F1657" s="1" t="s">
        <v>6815</v>
      </c>
    </row>
    <row r="1658" spans="1:6">
      <c r="A1658" s="1" t="s">
        <v>8473</v>
      </c>
      <c r="B1658" s="1" t="s">
        <v>3470</v>
      </c>
      <c r="C1658" s="1">
        <v>45609</v>
      </c>
      <c r="D1658" s="1" t="s">
        <v>1805</v>
      </c>
      <c r="E1658" s="1">
        <v>499</v>
      </c>
      <c r="F1658" s="1" t="s">
        <v>6833</v>
      </c>
    </row>
    <row r="1659" spans="1:6">
      <c r="A1659" s="1" t="s">
        <v>8474</v>
      </c>
      <c r="B1659" s="1" t="s">
        <v>3471</v>
      </c>
      <c r="C1659" s="1">
        <v>45952</v>
      </c>
      <c r="D1659" s="1" t="s">
        <v>1801</v>
      </c>
      <c r="E1659" s="1">
        <v>6798.3</v>
      </c>
      <c r="F1659" s="1" t="s">
        <v>6815</v>
      </c>
    </row>
    <row r="1660" spans="1:6">
      <c r="A1660" s="1" t="s">
        <v>8475</v>
      </c>
      <c r="B1660" s="1" t="s">
        <v>3472</v>
      </c>
      <c r="C1660" s="1">
        <v>45836</v>
      </c>
      <c r="D1660" s="1" t="s">
        <v>1801</v>
      </c>
      <c r="E1660" s="1">
        <v>999</v>
      </c>
      <c r="F1660" s="1" t="s">
        <v>6815</v>
      </c>
    </row>
    <row r="1661" spans="1:6">
      <c r="A1661" s="1" t="s">
        <v>8476</v>
      </c>
      <c r="B1661" s="1" t="s">
        <v>3473</v>
      </c>
      <c r="C1661" s="1">
        <v>45301</v>
      </c>
      <c r="D1661" s="1" t="s">
        <v>1821</v>
      </c>
      <c r="E1661" s="1">
        <v>4248.3</v>
      </c>
      <c r="F1661" s="1" t="s">
        <v>6815</v>
      </c>
    </row>
    <row r="1662" spans="1:6">
      <c r="A1662" s="1" t="s">
        <v>8477</v>
      </c>
      <c r="B1662" s="1" t="s">
        <v>3474</v>
      </c>
      <c r="C1662" s="1">
        <v>45387</v>
      </c>
      <c r="D1662" s="1" t="s">
        <v>1801</v>
      </c>
      <c r="E1662" s="1">
        <v>718.2</v>
      </c>
      <c r="F1662" s="1" t="s">
        <v>6815</v>
      </c>
    </row>
    <row r="1663" spans="1:6">
      <c r="A1663" s="1" t="s">
        <v>8478</v>
      </c>
      <c r="B1663" s="1" t="s">
        <v>3475</v>
      </c>
      <c r="C1663" s="1">
        <v>45545</v>
      </c>
      <c r="D1663" s="1" t="s">
        <v>1823</v>
      </c>
      <c r="E1663" s="1">
        <v>599.25</v>
      </c>
      <c r="F1663" s="1" t="s">
        <v>6815</v>
      </c>
    </row>
    <row r="1664" spans="1:6">
      <c r="A1664" s="1" t="s">
        <v>8479</v>
      </c>
      <c r="B1664" s="1" t="s">
        <v>3476</v>
      </c>
      <c r="C1664" s="1">
        <v>45560</v>
      </c>
      <c r="D1664" s="1" t="s">
        <v>1801</v>
      </c>
      <c r="E1664" s="1">
        <v>2277.15</v>
      </c>
      <c r="F1664" s="1" t="s">
        <v>6815</v>
      </c>
    </row>
    <row r="1665" spans="1:6">
      <c r="A1665" s="1" t="s">
        <v>8480</v>
      </c>
      <c r="B1665" s="1" t="s">
        <v>3477</v>
      </c>
      <c r="C1665" s="1">
        <v>45636</v>
      </c>
      <c r="D1665" s="1" t="s">
        <v>1805</v>
      </c>
      <c r="E1665" s="1">
        <v>1898.1</v>
      </c>
      <c r="F1665" s="1" t="s">
        <v>6815</v>
      </c>
    </row>
    <row r="1666" spans="1:6">
      <c r="A1666" s="1" t="s">
        <v>8481</v>
      </c>
      <c r="B1666" s="1" t="s">
        <v>3478</v>
      </c>
      <c r="C1666" s="1">
        <v>45588</v>
      </c>
      <c r="D1666" s="1" t="s">
        <v>1821</v>
      </c>
      <c r="E1666" s="1">
        <v>1598</v>
      </c>
      <c r="F1666" s="1" t="s">
        <v>6833</v>
      </c>
    </row>
    <row r="1667" spans="1:6">
      <c r="A1667" s="1" t="s">
        <v>8482</v>
      </c>
      <c r="B1667" s="1" t="s">
        <v>3479</v>
      </c>
      <c r="C1667" s="1">
        <v>45750</v>
      </c>
      <c r="D1667" s="1" t="s">
        <v>1805</v>
      </c>
      <c r="E1667" s="1">
        <v>762.45</v>
      </c>
      <c r="F1667" s="1" t="s">
        <v>6815</v>
      </c>
    </row>
    <row r="1668" spans="1:6">
      <c r="A1668" s="1" t="s">
        <v>8483</v>
      </c>
      <c r="B1668" s="1" t="s">
        <v>3480</v>
      </c>
      <c r="C1668" s="1">
        <v>45449</v>
      </c>
      <c r="D1668" s="1" t="s">
        <v>1801</v>
      </c>
      <c r="E1668" s="1">
        <v>4499.1000000000004</v>
      </c>
      <c r="F1668" s="1" t="s">
        <v>6815</v>
      </c>
    </row>
    <row r="1669" spans="1:6">
      <c r="A1669" s="1" t="s">
        <v>8484</v>
      </c>
      <c r="B1669" s="1" t="s">
        <v>3481</v>
      </c>
      <c r="C1669" s="1">
        <v>45769</v>
      </c>
      <c r="D1669" s="1" t="s">
        <v>1805</v>
      </c>
      <c r="E1669" s="1">
        <v>1138.0999999999999</v>
      </c>
      <c r="F1669" s="1" t="s">
        <v>6815</v>
      </c>
    </row>
    <row r="1670" spans="1:6">
      <c r="A1670" s="1" t="s">
        <v>8485</v>
      </c>
      <c r="B1670" s="1" t="s">
        <v>3482</v>
      </c>
      <c r="C1670" s="1">
        <v>45801</v>
      </c>
      <c r="D1670" s="1" t="s">
        <v>1801</v>
      </c>
      <c r="E1670" s="1">
        <v>672.75</v>
      </c>
      <c r="F1670" s="1" t="s">
        <v>6821</v>
      </c>
    </row>
    <row r="1671" spans="1:6">
      <c r="A1671" s="1" t="s">
        <v>8486</v>
      </c>
      <c r="B1671" s="1" t="s">
        <v>3483</v>
      </c>
      <c r="C1671" s="1">
        <v>45621</v>
      </c>
      <c r="D1671" s="1" t="s">
        <v>1805</v>
      </c>
      <c r="E1671" s="1">
        <v>7998</v>
      </c>
      <c r="F1671" s="1" t="s">
        <v>6821</v>
      </c>
    </row>
    <row r="1672" spans="1:6">
      <c r="A1672" s="1" t="s">
        <v>8487</v>
      </c>
      <c r="B1672" s="1" t="s">
        <v>3484</v>
      </c>
      <c r="C1672" s="1">
        <v>45700</v>
      </c>
      <c r="D1672" s="1" t="s">
        <v>1801</v>
      </c>
      <c r="E1672" s="1">
        <v>2157.3000000000002</v>
      </c>
      <c r="F1672" s="1" t="s">
        <v>6815</v>
      </c>
    </row>
    <row r="1673" spans="1:6">
      <c r="A1673" s="1" t="s">
        <v>8488</v>
      </c>
      <c r="B1673" s="1" t="s">
        <v>3485</v>
      </c>
      <c r="C1673" s="1">
        <v>45672</v>
      </c>
      <c r="D1673" s="1" t="s">
        <v>1805</v>
      </c>
      <c r="E1673" s="1">
        <v>4999</v>
      </c>
      <c r="F1673" s="1" t="s">
        <v>6821</v>
      </c>
    </row>
    <row r="1674" spans="1:6">
      <c r="A1674" s="1" t="s">
        <v>8489</v>
      </c>
      <c r="B1674" s="1" t="s">
        <v>3486</v>
      </c>
      <c r="C1674" s="1">
        <v>45913</v>
      </c>
      <c r="D1674" s="1" t="s">
        <v>1821</v>
      </c>
      <c r="E1674" s="1">
        <v>5997</v>
      </c>
      <c r="F1674" s="1" t="s">
        <v>6815</v>
      </c>
    </row>
    <row r="1675" spans="1:6">
      <c r="A1675" s="1" t="s">
        <v>8490</v>
      </c>
      <c r="B1675" s="1" t="s">
        <v>3487</v>
      </c>
      <c r="C1675" s="1">
        <v>45954</v>
      </c>
      <c r="D1675" s="1" t="s">
        <v>1821</v>
      </c>
      <c r="E1675" s="1">
        <v>8997</v>
      </c>
      <c r="F1675" s="1" t="s">
        <v>6815</v>
      </c>
    </row>
    <row r="1676" spans="1:6">
      <c r="A1676" s="1" t="s">
        <v>8491</v>
      </c>
      <c r="B1676" s="1" t="s">
        <v>3488</v>
      </c>
      <c r="C1676" s="1">
        <v>45429</v>
      </c>
      <c r="D1676" s="1" t="s">
        <v>1805</v>
      </c>
      <c r="E1676" s="1">
        <v>948.1</v>
      </c>
      <c r="F1676" s="1" t="s">
        <v>6815</v>
      </c>
    </row>
    <row r="1677" spans="1:6">
      <c r="A1677" s="1" t="s">
        <v>8492</v>
      </c>
      <c r="B1677" s="1" t="s">
        <v>3489</v>
      </c>
      <c r="C1677" s="1">
        <v>45313</v>
      </c>
      <c r="D1677" s="1" t="s">
        <v>1805</v>
      </c>
      <c r="E1677" s="1">
        <v>2697.3</v>
      </c>
      <c r="F1677" s="1" t="s">
        <v>6815</v>
      </c>
    </row>
    <row r="1678" spans="1:6">
      <c r="A1678" s="1" t="s">
        <v>8493</v>
      </c>
      <c r="B1678" s="1" t="s">
        <v>3490</v>
      </c>
      <c r="C1678" s="1">
        <v>45904</v>
      </c>
      <c r="D1678" s="1" t="s">
        <v>1821</v>
      </c>
      <c r="E1678" s="1">
        <v>3198</v>
      </c>
      <c r="F1678" s="1" t="s">
        <v>6821</v>
      </c>
    </row>
    <row r="1679" spans="1:6">
      <c r="A1679" s="1" t="s">
        <v>8494</v>
      </c>
      <c r="B1679" s="1" t="s">
        <v>3491</v>
      </c>
      <c r="C1679" s="1">
        <v>45835</v>
      </c>
      <c r="D1679" s="1" t="s">
        <v>1805</v>
      </c>
      <c r="E1679" s="1">
        <v>399</v>
      </c>
      <c r="F1679" s="1" t="s">
        <v>6833</v>
      </c>
    </row>
    <row r="1680" spans="1:6">
      <c r="A1680" s="1" t="s">
        <v>8495</v>
      </c>
      <c r="B1680" s="1" t="s">
        <v>3492</v>
      </c>
      <c r="C1680" s="1">
        <v>45768</v>
      </c>
      <c r="D1680" s="1" t="s">
        <v>1821</v>
      </c>
      <c r="E1680" s="1">
        <v>2249.25</v>
      </c>
      <c r="F1680" s="1" t="s">
        <v>6815</v>
      </c>
    </row>
    <row r="1681" spans="1:6">
      <c r="A1681" s="1" t="s">
        <v>8496</v>
      </c>
      <c r="B1681" s="1" t="s">
        <v>3493</v>
      </c>
      <c r="C1681" s="1">
        <v>45309</v>
      </c>
      <c r="D1681" s="1" t="s">
        <v>1801</v>
      </c>
      <c r="E1681" s="1">
        <v>7199.2</v>
      </c>
      <c r="F1681" s="1" t="s">
        <v>6815</v>
      </c>
    </row>
    <row r="1682" spans="1:6">
      <c r="A1682" s="1" t="s">
        <v>8497</v>
      </c>
      <c r="B1682" s="1" t="s">
        <v>3494</v>
      </c>
      <c r="C1682" s="1">
        <v>45600</v>
      </c>
      <c r="D1682" s="1" t="s">
        <v>1801</v>
      </c>
      <c r="E1682" s="1">
        <v>678.3</v>
      </c>
      <c r="F1682" s="1" t="s">
        <v>6815</v>
      </c>
    </row>
    <row r="1683" spans="1:6">
      <c r="A1683" s="1" t="s">
        <v>8498</v>
      </c>
      <c r="B1683" s="1" t="s">
        <v>3495</v>
      </c>
      <c r="C1683" s="1">
        <v>45669</v>
      </c>
      <c r="D1683" s="1" t="s">
        <v>1801</v>
      </c>
      <c r="E1683" s="1">
        <v>3749.25</v>
      </c>
      <c r="F1683" s="1" t="s">
        <v>6815</v>
      </c>
    </row>
    <row r="1684" spans="1:6">
      <c r="A1684" s="1" t="s">
        <v>8499</v>
      </c>
      <c r="B1684" s="1" t="s">
        <v>3496</v>
      </c>
      <c r="C1684" s="1">
        <v>45957</v>
      </c>
      <c r="D1684" s="1" t="s">
        <v>1812</v>
      </c>
      <c r="E1684" s="1">
        <v>1122.75</v>
      </c>
      <c r="F1684" s="1" t="s">
        <v>6815</v>
      </c>
    </row>
    <row r="1685" spans="1:6">
      <c r="A1685" s="1" t="s">
        <v>8500</v>
      </c>
      <c r="B1685" s="1" t="s">
        <v>3497</v>
      </c>
      <c r="C1685" s="1">
        <v>45760</v>
      </c>
      <c r="D1685" s="1" t="s">
        <v>1801</v>
      </c>
      <c r="E1685" s="1">
        <v>449.1</v>
      </c>
      <c r="F1685" s="1" t="s">
        <v>6815</v>
      </c>
    </row>
    <row r="1686" spans="1:6">
      <c r="A1686" s="1" t="s">
        <v>8501</v>
      </c>
      <c r="B1686" s="1" t="s">
        <v>3498</v>
      </c>
      <c r="C1686" s="1">
        <v>45925</v>
      </c>
      <c r="D1686" s="1" t="s">
        <v>1805</v>
      </c>
      <c r="E1686" s="1">
        <v>2036.6</v>
      </c>
      <c r="F1686" s="1" t="s">
        <v>6815</v>
      </c>
    </row>
    <row r="1687" spans="1:6">
      <c r="A1687" s="1" t="s">
        <v>8502</v>
      </c>
      <c r="B1687" s="1" t="s">
        <v>3499</v>
      </c>
      <c r="C1687" s="1">
        <v>45301</v>
      </c>
      <c r="D1687" s="1" t="s">
        <v>1805</v>
      </c>
      <c r="E1687" s="1">
        <v>284.05</v>
      </c>
      <c r="F1687" s="1" t="s">
        <v>6815</v>
      </c>
    </row>
    <row r="1688" spans="1:6">
      <c r="A1688" s="1" t="s">
        <v>8503</v>
      </c>
      <c r="B1688" s="1" t="s">
        <v>3500</v>
      </c>
      <c r="C1688" s="1">
        <v>45634</v>
      </c>
      <c r="D1688" s="1" t="s">
        <v>1823</v>
      </c>
      <c r="E1688" s="1">
        <v>759.05</v>
      </c>
      <c r="F1688" s="1" t="s">
        <v>6815</v>
      </c>
    </row>
    <row r="1689" spans="1:6">
      <c r="A1689" s="1" t="s">
        <v>8504</v>
      </c>
      <c r="B1689" s="1" t="s">
        <v>3501</v>
      </c>
      <c r="C1689" s="1">
        <v>45869</v>
      </c>
      <c r="D1689" s="1" t="s">
        <v>1805</v>
      </c>
      <c r="E1689" s="1">
        <v>1799.1</v>
      </c>
      <c r="F1689" s="1" t="s">
        <v>6815</v>
      </c>
    </row>
    <row r="1690" spans="1:6">
      <c r="A1690" s="1" t="s">
        <v>8505</v>
      </c>
      <c r="B1690" s="1" t="s">
        <v>3502</v>
      </c>
      <c r="C1690" s="1">
        <v>45376</v>
      </c>
      <c r="D1690" s="1" t="s">
        <v>1801</v>
      </c>
      <c r="E1690" s="1">
        <v>949.05</v>
      </c>
      <c r="F1690" s="1" t="s">
        <v>6815</v>
      </c>
    </row>
    <row r="1691" spans="1:6">
      <c r="A1691" s="1" t="s">
        <v>8506</v>
      </c>
      <c r="B1691" s="1" t="s">
        <v>3503</v>
      </c>
      <c r="C1691" s="1">
        <v>45688</v>
      </c>
      <c r="D1691" s="1" t="s">
        <v>1801</v>
      </c>
      <c r="E1691" s="1">
        <v>9496.2000000000007</v>
      </c>
      <c r="F1691" s="1" t="s">
        <v>6815</v>
      </c>
    </row>
    <row r="1692" spans="1:6">
      <c r="A1692" s="1" t="s">
        <v>8507</v>
      </c>
      <c r="B1692" s="1" t="s">
        <v>3504</v>
      </c>
      <c r="C1692" s="1">
        <v>45669</v>
      </c>
      <c r="D1692" s="1" t="s">
        <v>1801</v>
      </c>
      <c r="E1692" s="1">
        <v>399</v>
      </c>
      <c r="F1692" s="1" t="s">
        <v>6833</v>
      </c>
    </row>
    <row r="1693" spans="1:6">
      <c r="A1693" s="1" t="s">
        <v>8508</v>
      </c>
      <c r="B1693" s="1" t="s">
        <v>3505</v>
      </c>
      <c r="C1693" s="1">
        <v>45469</v>
      </c>
      <c r="D1693" s="1" t="s">
        <v>1801</v>
      </c>
      <c r="E1693" s="1">
        <v>2699.1</v>
      </c>
      <c r="F1693" s="1" t="s">
        <v>6815</v>
      </c>
    </row>
    <row r="1694" spans="1:6">
      <c r="A1694" s="1" t="s">
        <v>8509</v>
      </c>
      <c r="B1694" s="1" t="s">
        <v>3506</v>
      </c>
      <c r="C1694" s="1">
        <v>45960</v>
      </c>
      <c r="D1694" s="1" t="s">
        <v>1805</v>
      </c>
      <c r="E1694" s="1">
        <v>6798.3</v>
      </c>
      <c r="F1694" s="1" t="s">
        <v>6815</v>
      </c>
    </row>
    <row r="1695" spans="1:6">
      <c r="A1695" s="1" t="s">
        <v>8510</v>
      </c>
      <c r="B1695" s="1" t="s">
        <v>3507</v>
      </c>
      <c r="C1695" s="1">
        <v>45768</v>
      </c>
      <c r="D1695" s="1" t="s">
        <v>1805</v>
      </c>
      <c r="E1695" s="1">
        <v>2598</v>
      </c>
      <c r="F1695" s="1" t="s">
        <v>6821</v>
      </c>
    </row>
    <row r="1696" spans="1:6">
      <c r="A1696" s="1" t="s">
        <v>8511</v>
      </c>
      <c r="B1696" s="1" t="s">
        <v>3508</v>
      </c>
      <c r="C1696" s="1">
        <v>45522</v>
      </c>
      <c r="D1696" s="1" t="s">
        <v>1823</v>
      </c>
      <c r="E1696" s="1">
        <v>999</v>
      </c>
      <c r="F1696" s="1" t="s">
        <v>6821</v>
      </c>
    </row>
    <row r="1697" spans="1:6">
      <c r="A1697" s="1" t="s">
        <v>8512</v>
      </c>
      <c r="B1697" s="1" t="s">
        <v>3509</v>
      </c>
      <c r="C1697" s="1">
        <v>45514</v>
      </c>
      <c r="D1697" s="1" t="s">
        <v>1805</v>
      </c>
      <c r="E1697" s="1">
        <v>2374.0500000000002</v>
      </c>
      <c r="F1697" s="1" t="s">
        <v>6815</v>
      </c>
    </row>
    <row r="1698" spans="1:6">
      <c r="A1698" s="1" t="s">
        <v>8513</v>
      </c>
      <c r="B1698" s="1" t="s">
        <v>3510</v>
      </c>
      <c r="C1698" s="1">
        <v>45379</v>
      </c>
      <c r="D1698" s="1" t="s">
        <v>1805</v>
      </c>
      <c r="E1698" s="1">
        <v>798</v>
      </c>
      <c r="F1698" s="1" t="s">
        <v>6821</v>
      </c>
    </row>
    <row r="1699" spans="1:6">
      <c r="A1699" s="1" t="s">
        <v>8514</v>
      </c>
      <c r="B1699" s="1" t="s">
        <v>3511</v>
      </c>
      <c r="C1699" s="1">
        <v>45403</v>
      </c>
      <c r="D1699" s="1" t="s">
        <v>1821</v>
      </c>
      <c r="E1699" s="1">
        <v>2396</v>
      </c>
      <c r="F1699" s="1" t="s">
        <v>6833</v>
      </c>
    </row>
    <row r="1700" spans="1:6">
      <c r="A1700" s="1" t="s">
        <v>8515</v>
      </c>
      <c r="B1700" s="1" t="s">
        <v>3512</v>
      </c>
      <c r="C1700" s="1">
        <v>45817</v>
      </c>
      <c r="D1700" s="1" t="s">
        <v>1801</v>
      </c>
      <c r="E1700" s="1">
        <v>569.04999999999995</v>
      </c>
      <c r="F1700" s="1" t="s">
        <v>6815</v>
      </c>
    </row>
    <row r="1701" spans="1:6">
      <c r="A1701" s="1" t="s">
        <v>8516</v>
      </c>
      <c r="B1701" s="1" t="s">
        <v>3513</v>
      </c>
      <c r="C1701" s="1">
        <v>45632</v>
      </c>
      <c r="D1701" s="1" t="s">
        <v>1801</v>
      </c>
      <c r="E1701" s="1">
        <v>4748.1000000000004</v>
      </c>
      <c r="F1701" s="1" t="s">
        <v>6815</v>
      </c>
    </row>
    <row r="1702" spans="1:6">
      <c r="A1702" s="1" t="s">
        <v>8517</v>
      </c>
      <c r="B1702" s="1" t="s">
        <v>3514</v>
      </c>
      <c r="C1702" s="1">
        <v>45712</v>
      </c>
      <c r="D1702" s="1" t="s">
        <v>1805</v>
      </c>
      <c r="E1702" s="1">
        <v>299</v>
      </c>
      <c r="F1702" s="1" t="s">
        <v>6815</v>
      </c>
    </row>
    <row r="1703" spans="1:6">
      <c r="A1703" s="1" t="s">
        <v>8518</v>
      </c>
      <c r="B1703" s="1" t="s">
        <v>3515</v>
      </c>
      <c r="C1703" s="1">
        <v>45437</v>
      </c>
      <c r="D1703" s="1" t="s">
        <v>1823</v>
      </c>
      <c r="E1703" s="1">
        <v>13298.1</v>
      </c>
      <c r="F1703" s="1" t="s">
        <v>6815</v>
      </c>
    </row>
    <row r="1704" spans="1:6">
      <c r="A1704" s="1" t="s">
        <v>8519</v>
      </c>
      <c r="B1704" s="1" t="s">
        <v>3516</v>
      </c>
      <c r="C1704" s="1">
        <v>45732</v>
      </c>
      <c r="D1704" s="1" t="s">
        <v>1801</v>
      </c>
      <c r="E1704" s="1">
        <v>718.2</v>
      </c>
      <c r="F1704" s="1" t="s">
        <v>6815</v>
      </c>
    </row>
    <row r="1705" spans="1:6">
      <c r="A1705" s="1" t="s">
        <v>8520</v>
      </c>
      <c r="B1705" s="1" t="s">
        <v>3517</v>
      </c>
      <c r="C1705" s="1">
        <v>45748</v>
      </c>
      <c r="D1705" s="1" t="s">
        <v>1805</v>
      </c>
      <c r="E1705" s="1">
        <v>9996</v>
      </c>
      <c r="F1705" s="1" t="s">
        <v>6821</v>
      </c>
    </row>
    <row r="1706" spans="1:6">
      <c r="A1706" s="1" t="s">
        <v>8521</v>
      </c>
      <c r="B1706" s="1" t="s">
        <v>3518</v>
      </c>
      <c r="C1706" s="1">
        <v>45828</v>
      </c>
      <c r="D1706" s="1" t="s">
        <v>1823</v>
      </c>
      <c r="E1706" s="1">
        <v>6796.6</v>
      </c>
      <c r="F1706" s="1" t="s">
        <v>6815</v>
      </c>
    </row>
    <row r="1707" spans="1:6">
      <c r="A1707" s="1" t="s">
        <v>8522</v>
      </c>
      <c r="B1707" s="1" t="s">
        <v>3519</v>
      </c>
      <c r="C1707" s="1">
        <v>45935</v>
      </c>
      <c r="D1707" s="1" t="s">
        <v>1823</v>
      </c>
      <c r="E1707" s="1">
        <v>6372.45</v>
      </c>
      <c r="F1707" s="1" t="s">
        <v>6815</v>
      </c>
    </row>
    <row r="1708" spans="1:6">
      <c r="A1708" s="1" t="s">
        <v>8523</v>
      </c>
      <c r="B1708" s="1" t="s">
        <v>3520</v>
      </c>
      <c r="C1708" s="1">
        <v>45677</v>
      </c>
      <c r="D1708" s="1" t="s">
        <v>1801</v>
      </c>
      <c r="E1708" s="1">
        <v>598</v>
      </c>
      <c r="F1708" s="1" t="s">
        <v>6815</v>
      </c>
    </row>
    <row r="1709" spans="1:6">
      <c r="A1709" s="1" t="s">
        <v>8524</v>
      </c>
      <c r="B1709" s="1" t="s">
        <v>3521</v>
      </c>
      <c r="C1709" s="1">
        <v>45703</v>
      </c>
      <c r="D1709" s="1" t="s">
        <v>1801</v>
      </c>
      <c r="E1709" s="1">
        <v>2549.15</v>
      </c>
      <c r="F1709" s="1" t="s">
        <v>6815</v>
      </c>
    </row>
    <row r="1710" spans="1:6">
      <c r="A1710" s="1" t="s">
        <v>8525</v>
      </c>
      <c r="B1710" s="1" t="s">
        <v>3522</v>
      </c>
      <c r="C1710" s="1">
        <v>45443</v>
      </c>
      <c r="D1710" s="1" t="s">
        <v>1823</v>
      </c>
      <c r="E1710" s="1">
        <v>999</v>
      </c>
      <c r="F1710" s="1" t="s">
        <v>6815</v>
      </c>
    </row>
    <row r="1711" spans="1:6">
      <c r="A1711" s="1" t="s">
        <v>8526</v>
      </c>
      <c r="B1711" s="1" t="s">
        <v>3523</v>
      </c>
      <c r="C1711" s="1">
        <v>45721</v>
      </c>
      <c r="D1711" s="1" t="s">
        <v>1801</v>
      </c>
      <c r="E1711" s="1">
        <v>4749.05</v>
      </c>
      <c r="F1711" s="1" t="s">
        <v>6815</v>
      </c>
    </row>
    <row r="1712" spans="1:6">
      <c r="A1712" s="1" t="s">
        <v>8527</v>
      </c>
      <c r="B1712" s="1" t="s">
        <v>3524</v>
      </c>
      <c r="C1712" s="1">
        <v>45813</v>
      </c>
      <c r="D1712" s="1" t="s">
        <v>1823</v>
      </c>
      <c r="E1712" s="1">
        <v>569.04999999999995</v>
      </c>
      <c r="F1712" s="1" t="s">
        <v>6815</v>
      </c>
    </row>
    <row r="1713" spans="1:6">
      <c r="A1713" s="1" t="s">
        <v>8528</v>
      </c>
      <c r="B1713" s="1" t="s">
        <v>3525</v>
      </c>
      <c r="C1713" s="1">
        <v>45314</v>
      </c>
      <c r="D1713" s="1" t="s">
        <v>1821</v>
      </c>
      <c r="E1713" s="1">
        <v>999</v>
      </c>
      <c r="F1713" s="1" t="s">
        <v>6815</v>
      </c>
    </row>
    <row r="1714" spans="1:6">
      <c r="A1714" s="1" t="s">
        <v>8529</v>
      </c>
      <c r="B1714" s="1" t="s">
        <v>3526</v>
      </c>
      <c r="C1714" s="1">
        <v>45702</v>
      </c>
      <c r="D1714" s="1" t="s">
        <v>1823</v>
      </c>
      <c r="E1714" s="1">
        <v>5949.15</v>
      </c>
      <c r="F1714" s="1" t="s">
        <v>6815</v>
      </c>
    </row>
    <row r="1715" spans="1:6">
      <c r="A1715" s="1" t="s">
        <v>8530</v>
      </c>
      <c r="B1715" s="1" t="s">
        <v>3527</v>
      </c>
      <c r="C1715" s="1">
        <v>45907</v>
      </c>
      <c r="D1715" s="1" t="s">
        <v>1801</v>
      </c>
      <c r="E1715" s="1">
        <v>4797</v>
      </c>
      <c r="F1715" s="1" t="s">
        <v>6833</v>
      </c>
    </row>
    <row r="1716" spans="1:6">
      <c r="A1716" s="1" t="s">
        <v>8531</v>
      </c>
      <c r="B1716" s="1" t="s">
        <v>3528</v>
      </c>
      <c r="C1716" s="1">
        <v>45836</v>
      </c>
      <c r="D1716" s="1" t="s">
        <v>1801</v>
      </c>
      <c r="E1716" s="1">
        <v>7199.2</v>
      </c>
      <c r="F1716" s="1" t="s">
        <v>6815</v>
      </c>
    </row>
    <row r="1717" spans="1:6">
      <c r="A1717" s="1" t="s">
        <v>8532</v>
      </c>
      <c r="B1717" s="1" t="s">
        <v>3529</v>
      </c>
      <c r="C1717" s="1">
        <v>45585</v>
      </c>
      <c r="D1717" s="1" t="s">
        <v>1801</v>
      </c>
      <c r="E1717" s="1">
        <v>4998</v>
      </c>
      <c r="F1717" s="1" t="s">
        <v>6815</v>
      </c>
    </row>
    <row r="1718" spans="1:6">
      <c r="A1718" s="1" t="s">
        <v>8533</v>
      </c>
      <c r="B1718" s="1" t="s">
        <v>3530</v>
      </c>
      <c r="C1718" s="1">
        <v>45430</v>
      </c>
      <c r="D1718" s="1" t="s">
        <v>1805</v>
      </c>
      <c r="E1718" s="1">
        <v>4999</v>
      </c>
      <c r="F1718" s="1" t="s">
        <v>6815</v>
      </c>
    </row>
    <row r="1719" spans="1:6">
      <c r="A1719" s="1" t="s">
        <v>8534</v>
      </c>
      <c r="B1719" s="1" t="s">
        <v>3531</v>
      </c>
      <c r="C1719" s="1">
        <v>45875</v>
      </c>
      <c r="D1719" s="1" t="s">
        <v>1823</v>
      </c>
      <c r="E1719" s="1">
        <v>957.6</v>
      </c>
      <c r="F1719" s="1" t="s">
        <v>6815</v>
      </c>
    </row>
    <row r="1720" spans="1:6">
      <c r="A1720" s="1" t="s">
        <v>8535</v>
      </c>
      <c r="B1720" s="1" t="s">
        <v>3532</v>
      </c>
      <c r="C1720" s="1">
        <v>45396</v>
      </c>
      <c r="D1720" s="1" t="s">
        <v>1823</v>
      </c>
      <c r="E1720" s="1">
        <v>12796.8</v>
      </c>
      <c r="F1720" s="1" t="s">
        <v>6815</v>
      </c>
    </row>
    <row r="1721" spans="1:6">
      <c r="A1721" s="1" t="s">
        <v>8536</v>
      </c>
      <c r="B1721" s="1" t="s">
        <v>3533</v>
      </c>
      <c r="C1721" s="1">
        <v>45798</v>
      </c>
      <c r="D1721" s="1" t="s">
        <v>1823</v>
      </c>
      <c r="E1721" s="1">
        <v>4249.1499999999996</v>
      </c>
      <c r="F1721" s="1" t="s">
        <v>6815</v>
      </c>
    </row>
    <row r="1722" spans="1:6">
      <c r="A1722" s="1" t="s">
        <v>8537</v>
      </c>
      <c r="B1722" s="1" t="s">
        <v>3534</v>
      </c>
      <c r="C1722" s="1">
        <v>45493</v>
      </c>
      <c r="D1722" s="1" t="s">
        <v>1805</v>
      </c>
      <c r="E1722" s="1">
        <v>1359.15</v>
      </c>
      <c r="F1722" s="1" t="s">
        <v>6815</v>
      </c>
    </row>
    <row r="1723" spans="1:6">
      <c r="A1723" s="1" t="s">
        <v>8538</v>
      </c>
      <c r="B1723" s="1" t="s">
        <v>3535</v>
      </c>
      <c r="C1723" s="1">
        <v>45822</v>
      </c>
      <c r="D1723" s="1" t="s">
        <v>1812</v>
      </c>
      <c r="E1723" s="1">
        <v>1299</v>
      </c>
      <c r="F1723" s="1" t="s">
        <v>6833</v>
      </c>
    </row>
    <row r="1724" spans="1:6">
      <c r="A1724" s="1" t="s">
        <v>8539</v>
      </c>
      <c r="B1724" s="1" t="s">
        <v>3536</v>
      </c>
      <c r="C1724" s="1">
        <v>45562</v>
      </c>
      <c r="D1724" s="1" t="s">
        <v>1801</v>
      </c>
      <c r="E1724" s="1">
        <v>2598</v>
      </c>
      <c r="F1724" s="1" t="s">
        <v>6821</v>
      </c>
    </row>
    <row r="1725" spans="1:6">
      <c r="A1725" s="1" t="s">
        <v>8540</v>
      </c>
      <c r="B1725" s="1" t="s">
        <v>3537</v>
      </c>
      <c r="C1725" s="1">
        <v>45878</v>
      </c>
      <c r="D1725" s="1" t="s">
        <v>1801</v>
      </c>
      <c r="E1725" s="1">
        <v>1422.15</v>
      </c>
      <c r="F1725" s="1" t="s">
        <v>6815</v>
      </c>
    </row>
    <row r="1726" spans="1:6">
      <c r="A1726" s="1" t="s">
        <v>8541</v>
      </c>
      <c r="B1726" s="1" t="s">
        <v>3538</v>
      </c>
      <c r="C1726" s="1">
        <v>45406</v>
      </c>
      <c r="D1726" s="1" t="s">
        <v>1805</v>
      </c>
      <c r="E1726" s="1">
        <v>678.3</v>
      </c>
      <c r="F1726" s="1" t="s">
        <v>6821</v>
      </c>
    </row>
    <row r="1727" spans="1:6">
      <c r="A1727" s="1" t="s">
        <v>8542</v>
      </c>
      <c r="B1727" s="1" t="s">
        <v>3539</v>
      </c>
      <c r="C1727" s="1">
        <v>45341</v>
      </c>
      <c r="D1727" s="1" t="s">
        <v>1812</v>
      </c>
      <c r="E1727" s="1">
        <v>269.10000000000002</v>
      </c>
      <c r="F1727" s="1" t="s">
        <v>6815</v>
      </c>
    </row>
    <row r="1728" spans="1:6">
      <c r="A1728" s="1" t="s">
        <v>8543</v>
      </c>
      <c r="B1728" s="1" t="s">
        <v>3540</v>
      </c>
      <c r="C1728" s="1">
        <v>45590</v>
      </c>
      <c r="D1728" s="1" t="s">
        <v>1805</v>
      </c>
      <c r="E1728" s="1">
        <v>2849.05</v>
      </c>
      <c r="F1728" s="1" t="s">
        <v>6815</v>
      </c>
    </row>
    <row r="1729" spans="1:6">
      <c r="A1729" s="1" t="s">
        <v>8544</v>
      </c>
      <c r="B1729" s="1" t="s">
        <v>3541</v>
      </c>
      <c r="C1729" s="1">
        <v>45747</v>
      </c>
      <c r="D1729" s="1" t="s">
        <v>1801</v>
      </c>
      <c r="E1729" s="1">
        <v>10796.4</v>
      </c>
      <c r="F1729" s="1" t="s">
        <v>6815</v>
      </c>
    </row>
    <row r="1730" spans="1:6">
      <c r="A1730" s="1" t="s">
        <v>8545</v>
      </c>
      <c r="B1730" s="1" t="s">
        <v>3542</v>
      </c>
      <c r="C1730" s="1">
        <v>45724</v>
      </c>
      <c r="D1730" s="1" t="s">
        <v>1805</v>
      </c>
      <c r="E1730" s="1">
        <v>299</v>
      </c>
      <c r="F1730" s="1" t="s">
        <v>6815</v>
      </c>
    </row>
    <row r="1731" spans="1:6">
      <c r="A1731" s="1" t="s">
        <v>8546</v>
      </c>
      <c r="B1731" s="1" t="s">
        <v>3543</v>
      </c>
      <c r="C1731" s="1">
        <v>45400</v>
      </c>
      <c r="D1731" s="1" t="s">
        <v>1823</v>
      </c>
      <c r="E1731" s="1">
        <v>254.15</v>
      </c>
      <c r="F1731" s="1" t="s">
        <v>6815</v>
      </c>
    </row>
    <row r="1732" spans="1:6">
      <c r="A1732" s="1" t="s">
        <v>8547</v>
      </c>
      <c r="B1732" s="1" t="s">
        <v>3544</v>
      </c>
      <c r="C1732" s="1">
        <v>45925</v>
      </c>
      <c r="D1732" s="1" t="s">
        <v>1823</v>
      </c>
      <c r="E1732" s="1">
        <v>3999.2</v>
      </c>
      <c r="F1732" s="1" t="s">
        <v>6821</v>
      </c>
    </row>
    <row r="1733" spans="1:6">
      <c r="A1733" s="1" t="s">
        <v>8548</v>
      </c>
      <c r="B1733" s="1" t="s">
        <v>3545</v>
      </c>
      <c r="C1733" s="1">
        <v>45953</v>
      </c>
      <c r="D1733" s="1" t="s">
        <v>1805</v>
      </c>
      <c r="E1733" s="1">
        <v>3996</v>
      </c>
      <c r="F1733" s="1" t="s">
        <v>6821</v>
      </c>
    </row>
    <row r="1734" spans="1:6">
      <c r="A1734" s="1" t="s">
        <v>8549</v>
      </c>
      <c r="B1734" s="1" t="s">
        <v>3546</v>
      </c>
      <c r="C1734" s="1">
        <v>45536</v>
      </c>
      <c r="D1734" s="1" t="s">
        <v>1812</v>
      </c>
      <c r="E1734" s="1">
        <v>4749.05</v>
      </c>
      <c r="F1734" s="1" t="s">
        <v>6815</v>
      </c>
    </row>
    <row r="1735" spans="1:6">
      <c r="A1735" s="1" t="s">
        <v>8550</v>
      </c>
      <c r="B1735" s="1" t="s">
        <v>3547</v>
      </c>
      <c r="C1735" s="1">
        <v>45580</v>
      </c>
      <c r="D1735" s="1" t="s">
        <v>1805</v>
      </c>
      <c r="E1735" s="1">
        <v>7198.2</v>
      </c>
      <c r="F1735" s="1" t="s">
        <v>6815</v>
      </c>
    </row>
    <row r="1736" spans="1:6">
      <c r="A1736" s="1" t="s">
        <v>8551</v>
      </c>
      <c r="B1736" s="1" t="s">
        <v>3548</v>
      </c>
      <c r="C1736" s="1">
        <v>45467</v>
      </c>
      <c r="D1736" s="1" t="s">
        <v>1821</v>
      </c>
      <c r="E1736" s="1">
        <v>1497</v>
      </c>
      <c r="F1736" s="1" t="s">
        <v>6815</v>
      </c>
    </row>
    <row r="1737" spans="1:6">
      <c r="A1737" s="1" t="s">
        <v>8552</v>
      </c>
      <c r="B1737" s="1" t="s">
        <v>3549</v>
      </c>
      <c r="C1737" s="1">
        <v>45677</v>
      </c>
      <c r="D1737" s="1" t="s">
        <v>1812</v>
      </c>
      <c r="E1737" s="1">
        <v>1197</v>
      </c>
      <c r="F1737" s="1" t="s">
        <v>6821</v>
      </c>
    </row>
    <row r="1738" spans="1:6">
      <c r="A1738" s="1" t="s">
        <v>8553</v>
      </c>
      <c r="B1738" s="1" t="s">
        <v>3550</v>
      </c>
      <c r="C1738" s="1">
        <v>45789</v>
      </c>
      <c r="D1738" s="1" t="s">
        <v>1801</v>
      </c>
      <c r="E1738" s="1">
        <v>7998</v>
      </c>
      <c r="F1738" s="1" t="s">
        <v>6821</v>
      </c>
    </row>
    <row r="1739" spans="1:6">
      <c r="A1739" s="1" t="s">
        <v>8554</v>
      </c>
      <c r="B1739" s="1" t="s">
        <v>3551</v>
      </c>
      <c r="C1739" s="1">
        <v>45436</v>
      </c>
      <c r="D1739" s="1" t="s">
        <v>1812</v>
      </c>
      <c r="E1739" s="1">
        <v>749.25</v>
      </c>
      <c r="F1739" s="1" t="s">
        <v>6815</v>
      </c>
    </row>
    <row r="1740" spans="1:6">
      <c r="A1740" s="1" t="s">
        <v>8555</v>
      </c>
      <c r="B1740" s="1" t="s">
        <v>3552</v>
      </c>
      <c r="C1740" s="1">
        <v>45685</v>
      </c>
      <c r="D1740" s="1" t="s">
        <v>1801</v>
      </c>
      <c r="E1740" s="1">
        <v>8496.6</v>
      </c>
      <c r="F1740" s="1" t="s">
        <v>6815</v>
      </c>
    </row>
    <row r="1741" spans="1:6">
      <c r="A1741" s="1" t="s">
        <v>8556</v>
      </c>
      <c r="B1741" s="1" t="s">
        <v>3553</v>
      </c>
      <c r="C1741" s="1">
        <v>45888</v>
      </c>
      <c r="D1741" s="1" t="s">
        <v>1805</v>
      </c>
      <c r="E1741" s="1">
        <v>7497</v>
      </c>
      <c r="F1741" s="1" t="s">
        <v>6833</v>
      </c>
    </row>
    <row r="1742" spans="1:6">
      <c r="A1742" s="1" t="s">
        <v>8557</v>
      </c>
      <c r="B1742" s="1" t="s">
        <v>3554</v>
      </c>
      <c r="C1742" s="1">
        <v>45839</v>
      </c>
      <c r="D1742" s="1" t="s">
        <v>1805</v>
      </c>
      <c r="E1742" s="1">
        <v>1497</v>
      </c>
      <c r="F1742" s="1" t="s">
        <v>6815</v>
      </c>
    </row>
    <row r="1743" spans="1:6">
      <c r="A1743" s="1" t="s">
        <v>8558</v>
      </c>
      <c r="B1743" s="1" t="s">
        <v>3555</v>
      </c>
      <c r="C1743" s="1">
        <v>45643</v>
      </c>
      <c r="D1743" s="1" t="s">
        <v>1823</v>
      </c>
      <c r="E1743" s="1">
        <v>1999</v>
      </c>
      <c r="F1743" s="1" t="s">
        <v>6815</v>
      </c>
    </row>
    <row r="1744" spans="1:6">
      <c r="A1744" s="1" t="s">
        <v>8559</v>
      </c>
      <c r="B1744" s="1" t="s">
        <v>3556</v>
      </c>
      <c r="C1744" s="1">
        <v>45387</v>
      </c>
      <c r="D1744" s="1" t="s">
        <v>1812</v>
      </c>
      <c r="E1744" s="1">
        <v>2208.3000000000002</v>
      </c>
      <c r="F1744" s="1" t="s">
        <v>6815</v>
      </c>
    </row>
    <row r="1745" spans="1:6">
      <c r="A1745" s="1" t="s">
        <v>8560</v>
      </c>
      <c r="B1745" s="1" t="s">
        <v>3557</v>
      </c>
      <c r="C1745" s="1">
        <v>45813</v>
      </c>
      <c r="D1745" s="1" t="s">
        <v>1812</v>
      </c>
      <c r="E1745" s="1">
        <v>3599.1</v>
      </c>
      <c r="F1745" s="1" t="s">
        <v>6815</v>
      </c>
    </row>
    <row r="1746" spans="1:6">
      <c r="A1746" s="1" t="s">
        <v>8561</v>
      </c>
      <c r="B1746" s="1" t="s">
        <v>3558</v>
      </c>
      <c r="C1746" s="1">
        <v>45431</v>
      </c>
      <c r="D1746" s="1" t="s">
        <v>1805</v>
      </c>
      <c r="E1746" s="1">
        <v>568.1</v>
      </c>
      <c r="F1746" s="1" t="s">
        <v>6815</v>
      </c>
    </row>
    <row r="1747" spans="1:6">
      <c r="A1747" s="1" t="s">
        <v>8562</v>
      </c>
      <c r="B1747" s="1" t="s">
        <v>3559</v>
      </c>
      <c r="C1747" s="1">
        <v>45712</v>
      </c>
      <c r="D1747" s="1" t="s">
        <v>1823</v>
      </c>
      <c r="E1747" s="1">
        <v>4797</v>
      </c>
      <c r="F1747" s="1" t="s">
        <v>6815</v>
      </c>
    </row>
    <row r="1748" spans="1:6">
      <c r="A1748" s="1" t="s">
        <v>8563</v>
      </c>
      <c r="B1748" s="1" t="s">
        <v>3560</v>
      </c>
      <c r="C1748" s="1">
        <v>45896</v>
      </c>
      <c r="D1748" s="1" t="s">
        <v>1805</v>
      </c>
      <c r="E1748" s="1">
        <v>1797</v>
      </c>
      <c r="F1748" s="1" t="s">
        <v>6815</v>
      </c>
    </row>
    <row r="1749" spans="1:6">
      <c r="A1749" s="1" t="s">
        <v>8564</v>
      </c>
      <c r="B1749" s="1" t="s">
        <v>3561</v>
      </c>
      <c r="C1749" s="1">
        <v>45399</v>
      </c>
      <c r="D1749" s="1" t="s">
        <v>1821</v>
      </c>
      <c r="E1749" s="1">
        <v>9998</v>
      </c>
      <c r="F1749" s="1" t="s">
        <v>6815</v>
      </c>
    </row>
    <row r="1750" spans="1:6">
      <c r="A1750" s="1" t="s">
        <v>8565</v>
      </c>
      <c r="B1750" s="1" t="s">
        <v>3562</v>
      </c>
      <c r="C1750" s="1">
        <v>45560</v>
      </c>
      <c r="D1750" s="1" t="s">
        <v>1805</v>
      </c>
      <c r="E1750" s="1">
        <v>284.05</v>
      </c>
      <c r="F1750" s="1" t="s">
        <v>6815</v>
      </c>
    </row>
    <row r="1751" spans="1:6">
      <c r="A1751" s="1" t="s">
        <v>8566</v>
      </c>
      <c r="B1751" s="1" t="s">
        <v>3563</v>
      </c>
      <c r="C1751" s="1">
        <v>45364</v>
      </c>
      <c r="D1751" s="1" t="s">
        <v>1805</v>
      </c>
      <c r="E1751" s="1">
        <v>758.1</v>
      </c>
      <c r="F1751" s="1" t="s">
        <v>6815</v>
      </c>
    </row>
    <row r="1752" spans="1:6">
      <c r="A1752" s="1" t="s">
        <v>8567</v>
      </c>
      <c r="B1752" s="1" t="s">
        <v>3564</v>
      </c>
      <c r="C1752" s="1">
        <v>45715</v>
      </c>
      <c r="D1752" s="1" t="s">
        <v>1823</v>
      </c>
      <c r="E1752" s="1">
        <v>799</v>
      </c>
      <c r="F1752" s="1" t="s">
        <v>6815</v>
      </c>
    </row>
    <row r="1753" spans="1:6">
      <c r="A1753" s="1" t="s">
        <v>8568</v>
      </c>
      <c r="B1753" s="1" t="s">
        <v>3565</v>
      </c>
      <c r="C1753" s="1">
        <v>45897</v>
      </c>
      <c r="D1753" s="1" t="s">
        <v>1821</v>
      </c>
      <c r="E1753" s="1">
        <v>13998</v>
      </c>
      <c r="F1753" s="1" t="s">
        <v>6815</v>
      </c>
    </row>
    <row r="1754" spans="1:6">
      <c r="A1754" s="1" t="s">
        <v>8569</v>
      </c>
      <c r="B1754" s="1" t="s">
        <v>3566</v>
      </c>
      <c r="C1754" s="1">
        <v>45864</v>
      </c>
      <c r="D1754" s="1" t="s">
        <v>1805</v>
      </c>
      <c r="E1754" s="1">
        <v>1497</v>
      </c>
      <c r="F1754" s="1" t="s">
        <v>6815</v>
      </c>
    </row>
    <row r="1755" spans="1:6">
      <c r="A1755" s="1" t="s">
        <v>8570</v>
      </c>
      <c r="B1755" s="1" t="s">
        <v>3567</v>
      </c>
      <c r="C1755" s="1">
        <v>45609</v>
      </c>
      <c r="D1755" s="1" t="s">
        <v>1812</v>
      </c>
      <c r="E1755" s="1">
        <v>269.10000000000002</v>
      </c>
      <c r="F1755" s="1" t="s">
        <v>6815</v>
      </c>
    </row>
    <row r="1756" spans="1:6">
      <c r="A1756" s="1" t="s">
        <v>8571</v>
      </c>
      <c r="B1756" s="1" t="s">
        <v>3568</v>
      </c>
      <c r="C1756" s="1">
        <v>45634</v>
      </c>
      <c r="D1756" s="1" t="s">
        <v>1821</v>
      </c>
      <c r="E1756" s="1">
        <v>449.1</v>
      </c>
      <c r="F1756" s="1" t="s">
        <v>6815</v>
      </c>
    </row>
    <row r="1757" spans="1:6">
      <c r="A1757" s="1" t="s">
        <v>8572</v>
      </c>
      <c r="B1757" s="1" t="s">
        <v>3569</v>
      </c>
      <c r="C1757" s="1">
        <v>45422</v>
      </c>
      <c r="D1757" s="1" t="s">
        <v>1805</v>
      </c>
      <c r="E1757" s="1">
        <v>1359.15</v>
      </c>
      <c r="F1757" s="1" t="s">
        <v>6815</v>
      </c>
    </row>
    <row r="1758" spans="1:6">
      <c r="A1758" s="1" t="s">
        <v>8573</v>
      </c>
      <c r="B1758" s="1" t="s">
        <v>3570</v>
      </c>
      <c r="C1758" s="1">
        <v>45347</v>
      </c>
      <c r="D1758" s="1" t="s">
        <v>1823</v>
      </c>
      <c r="E1758" s="1">
        <v>1198</v>
      </c>
      <c r="F1758" s="1" t="s">
        <v>6815</v>
      </c>
    </row>
    <row r="1759" spans="1:6">
      <c r="A1759" s="1" t="s">
        <v>8574</v>
      </c>
      <c r="B1759" s="1" t="s">
        <v>3571</v>
      </c>
      <c r="C1759" s="1">
        <v>45873</v>
      </c>
      <c r="D1759" s="1" t="s">
        <v>1805</v>
      </c>
      <c r="E1759" s="1">
        <v>359.1</v>
      </c>
      <c r="F1759" s="1" t="s">
        <v>6815</v>
      </c>
    </row>
    <row r="1760" spans="1:6">
      <c r="A1760" s="1" t="s">
        <v>8575</v>
      </c>
      <c r="B1760" s="1" t="s">
        <v>3572</v>
      </c>
      <c r="C1760" s="1">
        <v>45706</v>
      </c>
      <c r="D1760" s="1" t="s">
        <v>1821</v>
      </c>
      <c r="E1760" s="1">
        <v>899.1</v>
      </c>
      <c r="F1760" s="1" t="s">
        <v>6815</v>
      </c>
    </row>
    <row r="1761" spans="1:6">
      <c r="A1761" s="1" t="s">
        <v>8576</v>
      </c>
      <c r="B1761" s="1" t="s">
        <v>3573</v>
      </c>
      <c r="C1761" s="1">
        <v>45575</v>
      </c>
      <c r="D1761" s="1" t="s">
        <v>1805</v>
      </c>
      <c r="E1761" s="1">
        <v>1497</v>
      </c>
      <c r="F1761" s="1" t="s">
        <v>6815</v>
      </c>
    </row>
    <row r="1762" spans="1:6">
      <c r="A1762" s="1" t="s">
        <v>8577</v>
      </c>
      <c r="B1762" s="1" t="s">
        <v>3574</v>
      </c>
      <c r="C1762" s="1">
        <v>45705</v>
      </c>
      <c r="D1762" s="1" t="s">
        <v>1801</v>
      </c>
      <c r="E1762" s="1">
        <v>1898.1</v>
      </c>
      <c r="F1762" s="1" t="s">
        <v>6815</v>
      </c>
    </row>
    <row r="1763" spans="1:6">
      <c r="A1763" s="1" t="s">
        <v>8578</v>
      </c>
      <c r="B1763" s="1" t="s">
        <v>3575</v>
      </c>
      <c r="C1763" s="1">
        <v>45768</v>
      </c>
      <c r="D1763" s="1" t="s">
        <v>1823</v>
      </c>
      <c r="E1763" s="1">
        <v>359.1</v>
      </c>
      <c r="F1763" s="1" t="s">
        <v>6815</v>
      </c>
    </row>
    <row r="1764" spans="1:6">
      <c r="A1764" s="1" t="s">
        <v>8579</v>
      </c>
      <c r="B1764" s="1" t="s">
        <v>3576</v>
      </c>
      <c r="C1764" s="1">
        <v>45905</v>
      </c>
      <c r="D1764" s="1" t="s">
        <v>1801</v>
      </c>
      <c r="E1764" s="1">
        <v>12796.8</v>
      </c>
      <c r="F1764" s="1" t="s">
        <v>6815</v>
      </c>
    </row>
    <row r="1765" spans="1:6">
      <c r="A1765" s="1" t="s">
        <v>8580</v>
      </c>
      <c r="B1765" s="1" t="s">
        <v>3577</v>
      </c>
      <c r="C1765" s="1">
        <v>45753</v>
      </c>
      <c r="D1765" s="1" t="s">
        <v>1823</v>
      </c>
      <c r="E1765" s="1">
        <v>678.3</v>
      </c>
      <c r="F1765" s="1" t="s">
        <v>6815</v>
      </c>
    </row>
    <row r="1766" spans="1:6">
      <c r="A1766" s="1" t="s">
        <v>8581</v>
      </c>
      <c r="B1766" s="1" t="s">
        <v>3578</v>
      </c>
      <c r="C1766" s="1">
        <v>45345</v>
      </c>
      <c r="D1766" s="1" t="s">
        <v>1805</v>
      </c>
      <c r="E1766" s="1">
        <v>8997</v>
      </c>
      <c r="F1766" s="1" t="s">
        <v>6833</v>
      </c>
    </row>
    <row r="1767" spans="1:6">
      <c r="A1767" s="1" t="s">
        <v>8582</v>
      </c>
      <c r="B1767" s="1" t="s">
        <v>3579</v>
      </c>
      <c r="C1767" s="1">
        <v>45733</v>
      </c>
      <c r="D1767" s="1" t="s">
        <v>1805</v>
      </c>
      <c r="E1767" s="1">
        <v>239.2</v>
      </c>
      <c r="F1767" s="1" t="s">
        <v>6815</v>
      </c>
    </row>
    <row r="1768" spans="1:6">
      <c r="A1768" s="1" t="s">
        <v>8583</v>
      </c>
      <c r="B1768" s="1" t="s">
        <v>3580</v>
      </c>
      <c r="C1768" s="1">
        <v>45491</v>
      </c>
      <c r="D1768" s="1" t="s">
        <v>1801</v>
      </c>
      <c r="E1768" s="1">
        <v>14997</v>
      </c>
      <c r="F1768" s="1" t="s">
        <v>6815</v>
      </c>
    </row>
    <row r="1769" spans="1:6">
      <c r="A1769" s="1" t="s">
        <v>8584</v>
      </c>
      <c r="B1769" s="1" t="s">
        <v>3581</v>
      </c>
      <c r="C1769" s="1">
        <v>45884</v>
      </c>
      <c r="D1769" s="1" t="s">
        <v>1821</v>
      </c>
      <c r="E1769" s="1">
        <v>2249.1</v>
      </c>
      <c r="F1769" s="1" t="s">
        <v>6815</v>
      </c>
    </row>
    <row r="1770" spans="1:6">
      <c r="A1770" s="1" t="s">
        <v>8585</v>
      </c>
      <c r="B1770" s="1" t="s">
        <v>3582</v>
      </c>
      <c r="C1770" s="1">
        <v>45485</v>
      </c>
      <c r="D1770" s="1" t="s">
        <v>1801</v>
      </c>
      <c r="E1770" s="1">
        <v>4249.1499999999996</v>
      </c>
      <c r="F1770" s="1" t="s">
        <v>6815</v>
      </c>
    </row>
    <row r="1771" spans="1:6">
      <c r="A1771" s="1" t="s">
        <v>8586</v>
      </c>
      <c r="B1771" s="1" t="s">
        <v>3583</v>
      </c>
      <c r="C1771" s="1">
        <v>45685</v>
      </c>
      <c r="D1771" s="1" t="s">
        <v>1801</v>
      </c>
      <c r="E1771" s="1">
        <v>339.15</v>
      </c>
      <c r="F1771" s="1" t="s">
        <v>6815</v>
      </c>
    </row>
    <row r="1772" spans="1:6">
      <c r="A1772" s="1" t="s">
        <v>8587</v>
      </c>
      <c r="B1772" s="1" t="s">
        <v>3584</v>
      </c>
      <c r="C1772" s="1">
        <v>45396</v>
      </c>
      <c r="D1772" s="1" t="s">
        <v>1805</v>
      </c>
      <c r="E1772" s="1">
        <v>5116.8</v>
      </c>
      <c r="F1772" s="1" t="s">
        <v>6815</v>
      </c>
    </row>
    <row r="1773" spans="1:6">
      <c r="A1773" s="1" t="s">
        <v>8588</v>
      </c>
      <c r="B1773" s="1" t="s">
        <v>3585</v>
      </c>
      <c r="C1773" s="1">
        <v>45907</v>
      </c>
      <c r="D1773" s="1" t="s">
        <v>1805</v>
      </c>
      <c r="E1773" s="1">
        <v>254.15</v>
      </c>
      <c r="F1773" s="1" t="s">
        <v>6815</v>
      </c>
    </row>
    <row r="1774" spans="1:6">
      <c r="A1774" s="1" t="s">
        <v>8589</v>
      </c>
      <c r="B1774" s="1" t="s">
        <v>3586</v>
      </c>
      <c r="C1774" s="1">
        <v>45519</v>
      </c>
      <c r="D1774" s="1" t="s">
        <v>1823</v>
      </c>
      <c r="E1774" s="1">
        <v>4797.6000000000004</v>
      </c>
      <c r="F1774" s="1" t="s">
        <v>6821</v>
      </c>
    </row>
    <row r="1775" spans="1:6">
      <c r="A1775" s="1" t="s">
        <v>8590</v>
      </c>
      <c r="B1775" s="1" t="s">
        <v>3587</v>
      </c>
      <c r="C1775" s="1">
        <v>45363</v>
      </c>
      <c r="D1775" s="1" t="s">
        <v>1801</v>
      </c>
      <c r="E1775" s="1">
        <v>1234.05</v>
      </c>
      <c r="F1775" s="1" t="s">
        <v>6815</v>
      </c>
    </row>
    <row r="1776" spans="1:6">
      <c r="A1776" s="1" t="s">
        <v>8591</v>
      </c>
      <c r="B1776" s="1" t="s">
        <v>3588</v>
      </c>
      <c r="C1776" s="1">
        <v>45682</v>
      </c>
      <c r="D1776" s="1" t="s">
        <v>1805</v>
      </c>
      <c r="E1776" s="1">
        <v>799</v>
      </c>
      <c r="F1776" s="1" t="s">
        <v>6833</v>
      </c>
    </row>
    <row r="1777" spans="1:6">
      <c r="A1777" s="1" t="s">
        <v>8592</v>
      </c>
      <c r="B1777" s="1" t="s">
        <v>3589</v>
      </c>
      <c r="C1777" s="1">
        <v>45636</v>
      </c>
      <c r="D1777" s="1" t="s">
        <v>1805</v>
      </c>
      <c r="E1777" s="1">
        <v>374.25</v>
      </c>
      <c r="F1777" s="1" t="s">
        <v>6815</v>
      </c>
    </row>
    <row r="1778" spans="1:6">
      <c r="A1778" s="1" t="s">
        <v>8593</v>
      </c>
      <c r="B1778" s="1" t="s">
        <v>3590</v>
      </c>
      <c r="C1778" s="1">
        <v>45317</v>
      </c>
      <c r="D1778" s="1" t="s">
        <v>1805</v>
      </c>
      <c r="E1778" s="1">
        <v>379.05</v>
      </c>
      <c r="F1778" s="1" t="s">
        <v>6815</v>
      </c>
    </row>
    <row r="1779" spans="1:6">
      <c r="A1779" s="1" t="s">
        <v>8594</v>
      </c>
      <c r="B1779" s="1" t="s">
        <v>3591</v>
      </c>
      <c r="C1779" s="1">
        <v>45868</v>
      </c>
      <c r="D1779" s="1" t="s">
        <v>1805</v>
      </c>
      <c r="E1779" s="1">
        <v>4998</v>
      </c>
      <c r="F1779" s="1" t="s">
        <v>6821</v>
      </c>
    </row>
    <row r="1780" spans="1:6">
      <c r="A1780" s="1" t="s">
        <v>8595</v>
      </c>
      <c r="B1780" s="1" t="s">
        <v>3592</v>
      </c>
      <c r="C1780" s="1">
        <v>45818</v>
      </c>
      <c r="D1780" s="1" t="s">
        <v>1823</v>
      </c>
      <c r="E1780" s="1">
        <v>4999</v>
      </c>
      <c r="F1780" s="1" t="s">
        <v>6815</v>
      </c>
    </row>
    <row r="1781" spans="1:6">
      <c r="A1781" s="1" t="s">
        <v>8596</v>
      </c>
      <c r="B1781" s="1" t="s">
        <v>3593</v>
      </c>
      <c r="C1781" s="1">
        <v>45439</v>
      </c>
      <c r="D1781" s="1" t="s">
        <v>1801</v>
      </c>
      <c r="E1781" s="1">
        <v>1169.0999999999999</v>
      </c>
      <c r="F1781" s="1" t="s">
        <v>6815</v>
      </c>
    </row>
    <row r="1782" spans="1:6">
      <c r="A1782" s="1" t="s">
        <v>8597</v>
      </c>
      <c r="B1782" s="1" t="s">
        <v>3594</v>
      </c>
      <c r="C1782" s="1">
        <v>45645</v>
      </c>
      <c r="D1782" s="1" t="s">
        <v>1823</v>
      </c>
      <c r="E1782" s="1">
        <v>1707.15</v>
      </c>
      <c r="F1782" s="1" t="s">
        <v>6821</v>
      </c>
    </row>
    <row r="1783" spans="1:6">
      <c r="A1783" s="1" t="s">
        <v>8598</v>
      </c>
      <c r="B1783" s="1" t="s">
        <v>3595</v>
      </c>
      <c r="C1783" s="1">
        <v>45773</v>
      </c>
      <c r="D1783" s="1" t="s">
        <v>1823</v>
      </c>
      <c r="E1783" s="1">
        <v>359.1</v>
      </c>
      <c r="F1783" s="1" t="s">
        <v>6815</v>
      </c>
    </row>
    <row r="1784" spans="1:6">
      <c r="A1784" s="1" t="s">
        <v>8599</v>
      </c>
      <c r="B1784" s="1" t="s">
        <v>3596</v>
      </c>
      <c r="C1784" s="1">
        <v>45793</v>
      </c>
      <c r="D1784" s="1" t="s">
        <v>1823</v>
      </c>
      <c r="E1784" s="1">
        <v>1077.3</v>
      </c>
      <c r="F1784" s="1" t="s">
        <v>6815</v>
      </c>
    </row>
    <row r="1785" spans="1:6">
      <c r="A1785" s="1" t="s">
        <v>8600</v>
      </c>
      <c r="B1785" s="1" t="s">
        <v>3597</v>
      </c>
      <c r="C1785" s="1">
        <v>45544</v>
      </c>
      <c r="D1785" s="1" t="s">
        <v>1801</v>
      </c>
      <c r="E1785" s="1">
        <v>1797</v>
      </c>
      <c r="F1785" s="1" t="s">
        <v>6833</v>
      </c>
    </row>
    <row r="1786" spans="1:6">
      <c r="A1786" s="1" t="s">
        <v>8601</v>
      </c>
      <c r="B1786" s="1" t="s">
        <v>3598</v>
      </c>
      <c r="C1786" s="1">
        <v>45326</v>
      </c>
      <c r="D1786" s="1" t="s">
        <v>1801</v>
      </c>
      <c r="E1786" s="1">
        <v>449.1</v>
      </c>
      <c r="F1786" s="1" t="s">
        <v>6815</v>
      </c>
    </row>
    <row r="1787" spans="1:6">
      <c r="A1787" s="1" t="s">
        <v>8602</v>
      </c>
      <c r="B1787" s="1" t="s">
        <v>3599</v>
      </c>
      <c r="C1787" s="1">
        <v>45502</v>
      </c>
      <c r="D1787" s="1" t="s">
        <v>1805</v>
      </c>
      <c r="E1787" s="1">
        <v>7649.15</v>
      </c>
      <c r="F1787" s="1" t="s">
        <v>6815</v>
      </c>
    </row>
    <row r="1788" spans="1:6">
      <c r="A1788" s="1" t="s">
        <v>8603</v>
      </c>
      <c r="B1788" s="1" t="s">
        <v>3600</v>
      </c>
      <c r="C1788" s="1">
        <v>45726</v>
      </c>
      <c r="D1788" s="1" t="s">
        <v>1805</v>
      </c>
      <c r="E1788" s="1">
        <v>2276.1999999999998</v>
      </c>
      <c r="F1788" s="1" t="s">
        <v>6815</v>
      </c>
    </row>
    <row r="1789" spans="1:6">
      <c r="A1789" s="1" t="s">
        <v>8604</v>
      </c>
      <c r="B1789" s="1" t="s">
        <v>3601</v>
      </c>
      <c r="C1789" s="1">
        <v>45311</v>
      </c>
      <c r="D1789" s="1" t="s">
        <v>1801</v>
      </c>
      <c r="E1789" s="1">
        <v>1438.2</v>
      </c>
      <c r="F1789" s="1" t="s">
        <v>6815</v>
      </c>
    </row>
    <row r="1790" spans="1:6">
      <c r="A1790" s="1" t="s">
        <v>8605</v>
      </c>
      <c r="B1790" s="1" t="s">
        <v>3602</v>
      </c>
      <c r="C1790" s="1">
        <v>45365</v>
      </c>
      <c r="D1790" s="1" t="s">
        <v>1801</v>
      </c>
      <c r="E1790" s="1">
        <v>9498.1</v>
      </c>
      <c r="F1790" s="1" t="s">
        <v>6815</v>
      </c>
    </row>
    <row r="1791" spans="1:6">
      <c r="A1791" s="1" t="s">
        <v>8606</v>
      </c>
      <c r="B1791" s="1" t="s">
        <v>3603</v>
      </c>
      <c r="C1791" s="1">
        <v>45315</v>
      </c>
      <c r="D1791" s="1" t="s">
        <v>1823</v>
      </c>
      <c r="E1791" s="1">
        <v>1196</v>
      </c>
      <c r="F1791" s="1" t="s">
        <v>6821</v>
      </c>
    </row>
    <row r="1792" spans="1:6">
      <c r="A1792" s="1" t="s">
        <v>8607</v>
      </c>
      <c r="B1792" s="1" t="s">
        <v>3604</v>
      </c>
      <c r="C1792" s="1">
        <v>45891</v>
      </c>
      <c r="D1792" s="1" t="s">
        <v>1805</v>
      </c>
      <c r="E1792" s="1">
        <v>7497</v>
      </c>
      <c r="F1792" s="1" t="s">
        <v>6833</v>
      </c>
    </row>
    <row r="1793" spans="1:6">
      <c r="A1793" s="1" t="s">
        <v>8608</v>
      </c>
      <c r="B1793" s="1" t="s">
        <v>3605</v>
      </c>
      <c r="C1793" s="1">
        <v>45312</v>
      </c>
      <c r="D1793" s="1" t="s">
        <v>1821</v>
      </c>
      <c r="E1793" s="1">
        <v>798</v>
      </c>
      <c r="F1793" s="1" t="s">
        <v>6815</v>
      </c>
    </row>
    <row r="1794" spans="1:6">
      <c r="A1794" s="1" t="s">
        <v>8609</v>
      </c>
      <c r="B1794" s="1" t="s">
        <v>3606</v>
      </c>
      <c r="C1794" s="1">
        <v>45428</v>
      </c>
      <c r="D1794" s="1" t="s">
        <v>1823</v>
      </c>
      <c r="E1794" s="1">
        <v>678.3</v>
      </c>
      <c r="F1794" s="1" t="s">
        <v>6821</v>
      </c>
    </row>
    <row r="1795" spans="1:6">
      <c r="A1795" s="1" t="s">
        <v>8610</v>
      </c>
      <c r="B1795" s="1" t="s">
        <v>3607</v>
      </c>
      <c r="C1795" s="1">
        <v>45611</v>
      </c>
      <c r="D1795" s="1" t="s">
        <v>1801</v>
      </c>
      <c r="E1795" s="1">
        <v>508.3</v>
      </c>
      <c r="F1795" s="1" t="s">
        <v>6815</v>
      </c>
    </row>
    <row r="1796" spans="1:6">
      <c r="A1796" s="1" t="s">
        <v>8611</v>
      </c>
      <c r="B1796" s="1" t="s">
        <v>3608</v>
      </c>
      <c r="C1796" s="1">
        <v>45399</v>
      </c>
      <c r="D1796" s="1" t="s">
        <v>1805</v>
      </c>
      <c r="E1796" s="1">
        <v>899.1</v>
      </c>
      <c r="F1796" s="1" t="s">
        <v>6815</v>
      </c>
    </row>
    <row r="1797" spans="1:6">
      <c r="A1797" s="1" t="s">
        <v>8612</v>
      </c>
      <c r="B1797" s="1" t="s">
        <v>3609</v>
      </c>
      <c r="C1797" s="1">
        <v>45380</v>
      </c>
      <c r="D1797" s="1" t="s">
        <v>1812</v>
      </c>
      <c r="E1797" s="1">
        <v>10197.450000000001</v>
      </c>
      <c r="F1797" s="1" t="s">
        <v>6815</v>
      </c>
    </row>
    <row r="1798" spans="1:6">
      <c r="A1798" s="1" t="s">
        <v>8613</v>
      </c>
      <c r="B1798" s="1" t="s">
        <v>3610</v>
      </c>
      <c r="C1798" s="1">
        <v>45563</v>
      </c>
      <c r="D1798" s="1" t="s">
        <v>1801</v>
      </c>
      <c r="E1798" s="1">
        <v>499</v>
      </c>
      <c r="F1798" s="1" t="s">
        <v>6833</v>
      </c>
    </row>
    <row r="1799" spans="1:6">
      <c r="A1799" s="1" t="s">
        <v>8614</v>
      </c>
      <c r="B1799" s="1" t="s">
        <v>3611</v>
      </c>
      <c r="C1799" s="1">
        <v>45861</v>
      </c>
      <c r="D1799" s="1" t="s">
        <v>1823</v>
      </c>
      <c r="E1799" s="1">
        <v>798.4</v>
      </c>
      <c r="F1799" s="1" t="s">
        <v>6815</v>
      </c>
    </row>
    <row r="1800" spans="1:6">
      <c r="A1800" s="1" t="s">
        <v>8615</v>
      </c>
      <c r="B1800" s="1" t="s">
        <v>3612</v>
      </c>
      <c r="C1800" s="1">
        <v>45337</v>
      </c>
      <c r="D1800" s="1" t="s">
        <v>1805</v>
      </c>
      <c r="E1800" s="1">
        <v>1078.2</v>
      </c>
      <c r="F1800" s="1" t="s">
        <v>6815</v>
      </c>
    </row>
    <row r="1801" spans="1:6">
      <c r="A1801" s="1" t="s">
        <v>8616</v>
      </c>
      <c r="B1801" s="1" t="s">
        <v>3613</v>
      </c>
      <c r="C1801" s="1">
        <v>45364</v>
      </c>
      <c r="D1801" s="1" t="s">
        <v>1801</v>
      </c>
      <c r="E1801" s="1">
        <v>1359.15</v>
      </c>
      <c r="F1801" s="1" t="s">
        <v>6815</v>
      </c>
    </row>
    <row r="1802" spans="1:6">
      <c r="A1802" s="1" t="s">
        <v>8617</v>
      </c>
      <c r="B1802" s="1" t="s">
        <v>3614</v>
      </c>
      <c r="C1802" s="1">
        <v>45678</v>
      </c>
      <c r="D1802" s="1" t="s">
        <v>1801</v>
      </c>
      <c r="E1802" s="1">
        <v>718.2</v>
      </c>
      <c r="F1802" s="1" t="s">
        <v>6815</v>
      </c>
    </row>
    <row r="1803" spans="1:6">
      <c r="A1803" s="1" t="s">
        <v>8618</v>
      </c>
      <c r="B1803" s="1" t="s">
        <v>3615</v>
      </c>
      <c r="C1803" s="1">
        <v>45292</v>
      </c>
      <c r="D1803" s="1" t="s">
        <v>1812</v>
      </c>
      <c r="E1803" s="1">
        <v>1596</v>
      </c>
      <c r="F1803" s="1" t="s">
        <v>6821</v>
      </c>
    </row>
    <row r="1804" spans="1:6">
      <c r="A1804" s="1" t="s">
        <v>8619</v>
      </c>
      <c r="B1804" s="1" t="s">
        <v>3616</v>
      </c>
      <c r="C1804" s="1">
        <v>45547</v>
      </c>
      <c r="D1804" s="1" t="s">
        <v>1823</v>
      </c>
      <c r="E1804" s="1">
        <v>1799.1</v>
      </c>
      <c r="F1804" s="1" t="s">
        <v>6815</v>
      </c>
    </row>
    <row r="1805" spans="1:6">
      <c r="A1805" s="1" t="s">
        <v>8620</v>
      </c>
      <c r="B1805" s="1" t="s">
        <v>3617</v>
      </c>
      <c r="C1805" s="1">
        <v>45620</v>
      </c>
      <c r="D1805" s="1" t="s">
        <v>1801</v>
      </c>
      <c r="E1805" s="1">
        <v>1518.1</v>
      </c>
      <c r="F1805" s="1" t="s">
        <v>6815</v>
      </c>
    </row>
    <row r="1806" spans="1:6">
      <c r="A1806" s="1" t="s">
        <v>8621</v>
      </c>
      <c r="B1806" s="1" t="s">
        <v>3618</v>
      </c>
      <c r="C1806" s="1">
        <v>45428</v>
      </c>
      <c r="D1806" s="1" t="s">
        <v>1823</v>
      </c>
      <c r="E1806" s="1">
        <v>2716.6</v>
      </c>
      <c r="F1806" s="1" t="s">
        <v>6815</v>
      </c>
    </row>
    <row r="1807" spans="1:6">
      <c r="A1807" s="1" t="s">
        <v>8622</v>
      </c>
      <c r="B1807" s="1" t="s">
        <v>3619</v>
      </c>
      <c r="C1807" s="1">
        <v>45459</v>
      </c>
      <c r="D1807" s="1" t="s">
        <v>1821</v>
      </c>
      <c r="E1807" s="1">
        <v>13596.6</v>
      </c>
      <c r="F1807" s="1" t="s">
        <v>6815</v>
      </c>
    </row>
    <row r="1808" spans="1:6">
      <c r="A1808" s="1" t="s">
        <v>8623</v>
      </c>
      <c r="B1808" s="1" t="s">
        <v>3620</v>
      </c>
      <c r="C1808" s="1">
        <v>45705</v>
      </c>
      <c r="D1808" s="1" t="s">
        <v>1821</v>
      </c>
      <c r="E1808" s="1">
        <v>6649.05</v>
      </c>
      <c r="F1808" s="1" t="s">
        <v>6815</v>
      </c>
    </row>
    <row r="1809" spans="1:6">
      <c r="A1809" s="1" t="s">
        <v>8624</v>
      </c>
      <c r="B1809" s="1" t="s">
        <v>3621</v>
      </c>
      <c r="C1809" s="1">
        <v>45942</v>
      </c>
      <c r="D1809" s="1" t="s">
        <v>1801</v>
      </c>
      <c r="E1809" s="1">
        <v>399</v>
      </c>
      <c r="F1809" s="1" t="s">
        <v>6815</v>
      </c>
    </row>
    <row r="1810" spans="1:6">
      <c r="A1810" s="1" t="s">
        <v>8625</v>
      </c>
      <c r="B1810" s="1" t="s">
        <v>3622</v>
      </c>
      <c r="C1810" s="1">
        <v>45382</v>
      </c>
      <c r="D1810" s="1" t="s">
        <v>1801</v>
      </c>
      <c r="E1810" s="1">
        <v>9498.1</v>
      </c>
      <c r="F1810" s="1" t="s">
        <v>6815</v>
      </c>
    </row>
    <row r="1811" spans="1:6">
      <c r="A1811" s="1" t="s">
        <v>8626</v>
      </c>
      <c r="B1811" s="1" t="s">
        <v>3623</v>
      </c>
      <c r="C1811" s="1">
        <v>45813</v>
      </c>
      <c r="D1811" s="1" t="s">
        <v>1805</v>
      </c>
      <c r="E1811" s="1">
        <v>2374.0500000000002</v>
      </c>
      <c r="F1811" s="1" t="s">
        <v>6815</v>
      </c>
    </row>
    <row r="1812" spans="1:6">
      <c r="A1812" s="1" t="s">
        <v>8627</v>
      </c>
      <c r="B1812" s="1" t="s">
        <v>3624</v>
      </c>
      <c r="C1812" s="1">
        <v>45368</v>
      </c>
      <c r="D1812" s="1" t="s">
        <v>1805</v>
      </c>
      <c r="E1812" s="1">
        <v>1017.45</v>
      </c>
      <c r="F1812" s="1" t="s">
        <v>6815</v>
      </c>
    </row>
    <row r="1813" spans="1:6">
      <c r="A1813" s="1" t="s">
        <v>8628</v>
      </c>
      <c r="B1813" s="1" t="s">
        <v>3625</v>
      </c>
      <c r="C1813" s="1">
        <v>45820</v>
      </c>
      <c r="D1813" s="1" t="s">
        <v>1805</v>
      </c>
      <c r="E1813" s="1">
        <v>2847.15</v>
      </c>
      <c r="F1813" s="1" t="s">
        <v>6815</v>
      </c>
    </row>
    <row r="1814" spans="1:6">
      <c r="A1814" s="1" t="s">
        <v>8629</v>
      </c>
      <c r="B1814" s="1" t="s">
        <v>3626</v>
      </c>
      <c r="C1814" s="1">
        <v>45602</v>
      </c>
      <c r="D1814" s="1" t="s">
        <v>1801</v>
      </c>
      <c r="E1814" s="1">
        <v>1104.1500000000001</v>
      </c>
      <c r="F1814" s="1" t="s">
        <v>6815</v>
      </c>
    </row>
    <row r="1815" spans="1:6">
      <c r="A1815" s="1" t="s">
        <v>8630</v>
      </c>
      <c r="B1815" s="1" t="s">
        <v>3627</v>
      </c>
      <c r="C1815" s="1">
        <v>45338</v>
      </c>
      <c r="D1815" s="1" t="s">
        <v>1805</v>
      </c>
      <c r="E1815" s="1">
        <v>7998</v>
      </c>
      <c r="F1815" s="1" t="s">
        <v>6815</v>
      </c>
    </row>
    <row r="1816" spans="1:6">
      <c r="A1816" s="1" t="s">
        <v>8631</v>
      </c>
      <c r="B1816" s="1" t="s">
        <v>3628</v>
      </c>
      <c r="C1816" s="1">
        <v>45661</v>
      </c>
      <c r="D1816" s="1" t="s">
        <v>1801</v>
      </c>
      <c r="E1816" s="1">
        <v>2997</v>
      </c>
      <c r="F1816" s="1" t="s">
        <v>6815</v>
      </c>
    </row>
    <row r="1817" spans="1:6">
      <c r="A1817" s="1" t="s">
        <v>8632</v>
      </c>
      <c r="B1817" s="1" t="s">
        <v>3629</v>
      </c>
      <c r="C1817" s="1">
        <v>45355</v>
      </c>
      <c r="D1817" s="1" t="s">
        <v>1821</v>
      </c>
      <c r="E1817" s="1">
        <v>399</v>
      </c>
      <c r="F1817" s="1" t="s">
        <v>6833</v>
      </c>
    </row>
    <row r="1818" spans="1:6">
      <c r="A1818" s="1" t="s">
        <v>8633</v>
      </c>
      <c r="B1818" s="1" t="s">
        <v>3630</v>
      </c>
      <c r="C1818" s="1">
        <v>45602</v>
      </c>
      <c r="D1818" s="1" t="s">
        <v>1823</v>
      </c>
      <c r="E1818" s="1">
        <v>5116.8</v>
      </c>
      <c r="F1818" s="1" t="s">
        <v>6815</v>
      </c>
    </row>
    <row r="1819" spans="1:6">
      <c r="A1819" s="1" t="s">
        <v>8634</v>
      </c>
      <c r="B1819" s="1" t="s">
        <v>3631</v>
      </c>
      <c r="C1819" s="1">
        <v>45436</v>
      </c>
      <c r="D1819" s="1" t="s">
        <v>1821</v>
      </c>
      <c r="E1819" s="1">
        <v>799</v>
      </c>
      <c r="F1819" s="1" t="s">
        <v>6815</v>
      </c>
    </row>
    <row r="1820" spans="1:6">
      <c r="A1820" s="1" t="s">
        <v>8635</v>
      </c>
      <c r="B1820" s="1" t="s">
        <v>3632</v>
      </c>
      <c r="C1820" s="1">
        <v>45698</v>
      </c>
      <c r="D1820" s="1" t="s">
        <v>1823</v>
      </c>
      <c r="E1820" s="1">
        <v>508.3</v>
      </c>
      <c r="F1820" s="1" t="s">
        <v>6815</v>
      </c>
    </row>
    <row r="1821" spans="1:6">
      <c r="A1821" s="1" t="s">
        <v>8636</v>
      </c>
      <c r="B1821" s="1" t="s">
        <v>3633</v>
      </c>
      <c r="C1821" s="1">
        <v>45796</v>
      </c>
      <c r="D1821" s="1" t="s">
        <v>1805</v>
      </c>
      <c r="E1821" s="1">
        <v>899.1</v>
      </c>
      <c r="F1821" s="1" t="s">
        <v>6815</v>
      </c>
    </row>
    <row r="1822" spans="1:6">
      <c r="A1822" s="1" t="s">
        <v>8637</v>
      </c>
      <c r="B1822" s="1" t="s">
        <v>3634</v>
      </c>
      <c r="C1822" s="1">
        <v>45764</v>
      </c>
      <c r="D1822" s="1" t="s">
        <v>1821</v>
      </c>
      <c r="E1822" s="1">
        <v>2277.15</v>
      </c>
      <c r="F1822" s="1" t="s">
        <v>6815</v>
      </c>
    </row>
    <row r="1823" spans="1:6">
      <c r="A1823" s="1" t="s">
        <v>8638</v>
      </c>
      <c r="B1823" s="1" t="s">
        <v>3635</v>
      </c>
      <c r="C1823" s="1">
        <v>45784</v>
      </c>
      <c r="D1823" s="1" t="s">
        <v>1821</v>
      </c>
      <c r="E1823" s="1">
        <v>1017.45</v>
      </c>
      <c r="F1823" s="1" t="s">
        <v>6815</v>
      </c>
    </row>
    <row r="1824" spans="1:6">
      <c r="A1824" s="1" t="s">
        <v>8639</v>
      </c>
      <c r="B1824" s="1" t="s">
        <v>3636</v>
      </c>
      <c r="C1824" s="1">
        <v>45831</v>
      </c>
      <c r="D1824" s="1" t="s">
        <v>1805</v>
      </c>
      <c r="E1824" s="1">
        <v>6649.05</v>
      </c>
      <c r="F1824" s="1" t="s">
        <v>6821</v>
      </c>
    </row>
    <row r="1825" spans="1:6">
      <c r="A1825" s="1" t="s">
        <v>8640</v>
      </c>
      <c r="B1825" s="1" t="s">
        <v>3637</v>
      </c>
      <c r="C1825" s="1">
        <v>45955</v>
      </c>
      <c r="D1825" s="1" t="s">
        <v>1823</v>
      </c>
      <c r="E1825" s="1">
        <v>598</v>
      </c>
      <c r="F1825" s="1" t="s">
        <v>6833</v>
      </c>
    </row>
    <row r="1826" spans="1:6">
      <c r="A1826" s="1" t="s">
        <v>8641</v>
      </c>
      <c r="B1826" s="1" t="s">
        <v>3638</v>
      </c>
      <c r="C1826" s="1">
        <v>45899</v>
      </c>
      <c r="D1826" s="1" t="s">
        <v>1801</v>
      </c>
      <c r="E1826" s="1">
        <v>4998</v>
      </c>
      <c r="F1826" s="1" t="s">
        <v>6833</v>
      </c>
    </row>
    <row r="1827" spans="1:6">
      <c r="A1827" s="1" t="s">
        <v>8642</v>
      </c>
      <c r="B1827" s="1" t="s">
        <v>3639</v>
      </c>
      <c r="C1827" s="1">
        <v>45899</v>
      </c>
      <c r="D1827" s="1" t="s">
        <v>1812</v>
      </c>
      <c r="E1827" s="1">
        <v>598</v>
      </c>
      <c r="F1827" s="1" t="s">
        <v>6815</v>
      </c>
    </row>
    <row r="1828" spans="1:6">
      <c r="A1828" s="1" t="s">
        <v>8643</v>
      </c>
      <c r="B1828" s="1" t="s">
        <v>3640</v>
      </c>
      <c r="C1828" s="1">
        <v>45651</v>
      </c>
      <c r="D1828" s="1" t="s">
        <v>1801</v>
      </c>
      <c r="E1828" s="1">
        <v>568.1</v>
      </c>
      <c r="F1828" s="1" t="s">
        <v>6815</v>
      </c>
    </row>
    <row r="1829" spans="1:6">
      <c r="A1829" s="1" t="s">
        <v>8644</v>
      </c>
      <c r="B1829" s="1" t="s">
        <v>3641</v>
      </c>
      <c r="C1829" s="1">
        <v>45936</v>
      </c>
      <c r="D1829" s="1" t="s">
        <v>1823</v>
      </c>
      <c r="E1829" s="1">
        <v>8997</v>
      </c>
      <c r="F1829" s="1" t="s">
        <v>6833</v>
      </c>
    </row>
    <row r="1830" spans="1:6">
      <c r="A1830" s="1" t="s">
        <v>8645</v>
      </c>
      <c r="B1830" s="1" t="s">
        <v>3642</v>
      </c>
      <c r="C1830" s="1">
        <v>45398</v>
      </c>
      <c r="D1830" s="1" t="s">
        <v>1801</v>
      </c>
      <c r="E1830" s="1">
        <v>1699.15</v>
      </c>
      <c r="F1830" s="1" t="s">
        <v>6815</v>
      </c>
    </row>
    <row r="1831" spans="1:6">
      <c r="A1831" s="1" t="s">
        <v>8646</v>
      </c>
      <c r="B1831" s="1" t="s">
        <v>3643</v>
      </c>
      <c r="C1831" s="1">
        <v>45309</v>
      </c>
      <c r="D1831" s="1" t="s">
        <v>1812</v>
      </c>
      <c r="E1831" s="1">
        <v>8999</v>
      </c>
      <c r="F1831" s="1" t="s">
        <v>6821</v>
      </c>
    </row>
    <row r="1832" spans="1:6">
      <c r="A1832" s="1" t="s">
        <v>8647</v>
      </c>
      <c r="B1832" s="1" t="s">
        <v>3644</v>
      </c>
      <c r="C1832" s="1">
        <v>45631</v>
      </c>
      <c r="D1832" s="1" t="s">
        <v>1823</v>
      </c>
      <c r="E1832" s="1">
        <v>1799.1</v>
      </c>
      <c r="F1832" s="1" t="s">
        <v>6815</v>
      </c>
    </row>
    <row r="1833" spans="1:6">
      <c r="A1833" s="1" t="s">
        <v>8648</v>
      </c>
      <c r="B1833" s="1" t="s">
        <v>3645</v>
      </c>
      <c r="C1833" s="1">
        <v>45808</v>
      </c>
      <c r="D1833" s="1" t="s">
        <v>1801</v>
      </c>
      <c r="E1833" s="1">
        <v>5622.75</v>
      </c>
      <c r="F1833" s="1" t="s">
        <v>6815</v>
      </c>
    </row>
    <row r="1834" spans="1:6">
      <c r="A1834" s="1" t="s">
        <v>8649</v>
      </c>
      <c r="B1834" s="1" t="s">
        <v>3646</v>
      </c>
      <c r="C1834" s="1">
        <v>45456</v>
      </c>
      <c r="D1834" s="1" t="s">
        <v>1823</v>
      </c>
      <c r="E1834" s="1">
        <v>1018.3</v>
      </c>
      <c r="F1834" s="1" t="s">
        <v>6815</v>
      </c>
    </row>
    <row r="1835" spans="1:6">
      <c r="A1835" s="1" t="s">
        <v>8650</v>
      </c>
      <c r="B1835" s="1" t="s">
        <v>3647</v>
      </c>
      <c r="C1835" s="1">
        <v>45923</v>
      </c>
      <c r="D1835" s="1" t="s">
        <v>1823</v>
      </c>
      <c r="E1835" s="1">
        <v>4999</v>
      </c>
      <c r="F1835" s="1" t="s">
        <v>6821</v>
      </c>
    </row>
    <row r="1836" spans="1:6">
      <c r="A1836" s="1" t="s">
        <v>8651</v>
      </c>
      <c r="B1836" s="1" t="s">
        <v>3648</v>
      </c>
      <c r="C1836" s="1">
        <v>45309</v>
      </c>
      <c r="D1836" s="1" t="s">
        <v>1801</v>
      </c>
      <c r="E1836" s="1">
        <v>998</v>
      </c>
      <c r="F1836" s="1" t="s">
        <v>6833</v>
      </c>
    </row>
    <row r="1837" spans="1:6">
      <c r="A1837" s="1" t="s">
        <v>8652</v>
      </c>
      <c r="B1837" s="1" t="s">
        <v>3649</v>
      </c>
      <c r="C1837" s="1">
        <v>45419</v>
      </c>
      <c r="D1837" s="1" t="s">
        <v>1821</v>
      </c>
      <c r="E1837" s="1">
        <v>638.4</v>
      </c>
      <c r="F1837" s="1" t="s">
        <v>6815</v>
      </c>
    </row>
    <row r="1838" spans="1:6">
      <c r="A1838" s="1" t="s">
        <v>8653</v>
      </c>
      <c r="B1838" s="1" t="s">
        <v>3650</v>
      </c>
      <c r="C1838" s="1">
        <v>45723</v>
      </c>
      <c r="D1838" s="1" t="s">
        <v>1801</v>
      </c>
      <c r="E1838" s="1">
        <v>1917.6</v>
      </c>
      <c r="F1838" s="1" t="s">
        <v>6815</v>
      </c>
    </row>
    <row r="1839" spans="1:6">
      <c r="A1839" s="1" t="s">
        <v>8654</v>
      </c>
      <c r="B1839" s="1" t="s">
        <v>3651</v>
      </c>
      <c r="C1839" s="1">
        <v>45837</v>
      </c>
      <c r="D1839" s="1" t="s">
        <v>1805</v>
      </c>
      <c r="E1839" s="1">
        <v>17847.45</v>
      </c>
      <c r="F1839" s="1" t="s">
        <v>6815</v>
      </c>
    </row>
    <row r="1840" spans="1:6">
      <c r="A1840" s="1" t="s">
        <v>8655</v>
      </c>
      <c r="B1840" s="1" t="s">
        <v>3652</v>
      </c>
      <c r="C1840" s="1">
        <v>45382</v>
      </c>
      <c r="D1840" s="1" t="s">
        <v>1812</v>
      </c>
      <c r="E1840" s="1">
        <v>897</v>
      </c>
      <c r="F1840" s="1" t="s">
        <v>6815</v>
      </c>
    </row>
    <row r="1841" spans="1:6">
      <c r="A1841" s="1" t="s">
        <v>8656</v>
      </c>
      <c r="B1841" s="1" t="s">
        <v>3653</v>
      </c>
      <c r="C1841" s="1">
        <v>45327</v>
      </c>
      <c r="D1841" s="1" t="s">
        <v>1805</v>
      </c>
      <c r="E1841" s="1">
        <v>1519.05</v>
      </c>
      <c r="F1841" s="1" t="s">
        <v>6815</v>
      </c>
    </row>
    <row r="1842" spans="1:6">
      <c r="A1842" s="1" t="s">
        <v>8657</v>
      </c>
      <c r="B1842" s="1" t="s">
        <v>3654</v>
      </c>
      <c r="C1842" s="1">
        <v>45371</v>
      </c>
      <c r="D1842" s="1" t="s">
        <v>1801</v>
      </c>
      <c r="E1842" s="1">
        <v>3999</v>
      </c>
      <c r="F1842" s="1" t="s">
        <v>6821</v>
      </c>
    </row>
    <row r="1843" spans="1:6">
      <c r="A1843" s="1" t="s">
        <v>8658</v>
      </c>
      <c r="B1843" s="1" t="s">
        <v>3655</v>
      </c>
      <c r="C1843" s="1">
        <v>45430</v>
      </c>
      <c r="D1843" s="1" t="s">
        <v>1801</v>
      </c>
      <c r="E1843" s="1">
        <v>1196</v>
      </c>
      <c r="F1843" s="1" t="s">
        <v>6815</v>
      </c>
    </row>
    <row r="1844" spans="1:6">
      <c r="A1844" s="1" t="s">
        <v>8659</v>
      </c>
      <c r="B1844" s="1" t="s">
        <v>3656</v>
      </c>
      <c r="C1844" s="1">
        <v>45606</v>
      </c>
      <c r="D1844" s="1" t="s">
        <v>1801</v>
      </c>
      <c r="E1844" s="1">
        <v>424.15</v>
      </c>
      <c r="F1844" s="1" t="s">
        <v>6815</v>
      </c>
    </row>
    <row r="1845" spans="1:6">
      <c r="A1845" s="1" t="s">
        <v>8660</v>
      </c>
      <c r="B1845" s="1" t="s">
        <v>3657</v>
      </c>
      <c r="C1845" s="1">
        <v>45950</v>
      </c>
      <c r="D1845" s="1" t="s">
        <v>1805</v>
      </c>
      <c r="E1845" s="1">
        <v>2374.0500000000002</v>
      </c>
      <c r="F1845" s="1" t="s">
        <v>6815</v>
      </c>
    </row>
    <row r="1846" spans="1:6">
      <c r="A1846" s="1" t="s">
        <v>8661</v>
      </c>
      <c r="B1846" s="1" t="s">
        <v>3658</v>
      </c>
      <c r="C1846" s="1">
        <v>45359</v>
      </c>
      <c r="D1846" s="1" t="s">
        <v>1805</v>
      </c>
      <c r="E1846" s="1">
        <v>34196.199999999997</v>
      </c>
      <c r="F1846" s="1" t="s">
        <v>6815</v>
      </c>
    </row>
    <row r="1847" spans="1:6">
      <c r="A1847" s="1" t="s">
        <v>8662</v>
      </c>
      <c r="B1847" s="1" t="s">
        <v>3659</v>
      </c>
      <c r="C1847" s="1">
        <v>45616</v>
      </c>
      <c r="D1847" s="1" t="s">
        <v>1805</v>
      </c>
      <c r="E1847" s="1">
        <v>998</v>
      </c>
      <c r="F1847" s="1" t="s">
        <v>6821</v>
      </c>
    </row>
    <row r="1848" spans="1:6">
      <c r="A1848" s="1" t="s">
        <v>8663</v>
      </c>
      <c r="B1848" s="1" t="s">
        <v>3660</v>
      </c>
      <c r="C1848" s="1">
        <v>45408</v>
      </c>
      <c r="D1848" s="1" t="s">
        <v>1801</v>
      </c>
      <c r="E1848" s="1">
        <v>399</v>
      </c>
      <c r="F1848" s="1" t="s">
        <v>6821</v>
      </c>
    </row>
    <row r="1849" spans="1:6">
      <c r="A1849" s="1" t="s">
        <v>8664</v>
      </c>
      <c r="B1849" s="1" t="s">
        <v>3661</v>
      </c>
      <c r="C1849" s="1">
        <v>45488</v>
      </c>
      <c r="D1849" s="1" t="s">
        <v>1805</v>
      </c>
      <c r="E1849" s="1">
        <v>424.15</v>
      </c>
      <c r="F1849" s="1" t="s">
        <v>6815</v>
      </c>
    </row>
    <row r="1850" spans="1:6">
      <c r="A1850" s="1" t="s">
        <v>8665</v>
      </c>
      <c r="B1850" s="1" t="s">
        <v>3662</v>
      </c>
      <c r="C1850" s="1">
        <v>45941</v>
      </c>
      <c r="D1850" s="1" t="s">
        <v>1801</v>
      </c>
      <c r="E1850" s="1">
        <v>852.15</v>
      </c>
      <c r="F1850" s="1" t="s">
        <v>6815</v>
      </c>
    </row>
    <row r="1851" spans="1:6">
      <c r="A1851" s="1" t="s">
        <v>8666</v>
      </c>
      <c r="B1851" s="1" t="s">
        <v>3663</v>
      </c>
      <c r="C1851" s="1">
        <v>45312</v>
      </c>
      <c r="D1851" s="1" t="s">
        <v>1821</v>
      </c>
      <c r="E1851" s="1">
        <v>379.05</v>
      </c>
      <c r="F1851" s="1" t="s">
        <v>6815</v>
      </c>
    </row>
    <row r="1852" spans="1:6">
      <c r="A1852" s="1" t="s">
        <v>8667</v>
      </c>
      <c r="B1852" s="1" t="s">
        <v>3664</v>
      </c>
      <c r="C1852" s="1">
        <v>45464</v>
      </c>
      <c r="D1852" s="1" t="s">
        <v>1801</v>
      </c>
      <c r="E1852" s="1">
        <v>1198</v>
      </c>
      <c r="F1852" s="1" t="s">
        <v>6833</v>
      </c>
    </row>
    <row r="1853" spans="1:6">
      <c r="A1853" s="1" t="s">
        <v>8668</v>
      </c>
      <c r="B1853" s="1" t="s">
        <v>3665</v>
      </c>
      <c r="C1853" s="1">
        <v>45318</v>
      </c>
      <c r="D1853" s="1" t="s">
        <v>1821</v>
      </c>
      <c r="E1853" s="1">
        <v>899.1</v>
      </c>
      <c r="F1853" s="1" t="s">
        <v>6815</v>
      </c>
    </row>
    <row r="1854" spans="1:6">
      <c r="A1854" s="1" t="s">
        <v>8669</v>
      </c>
      <c r="B1854" s="1" t="s">
        <v>3666</v>
      </c>
      <c r="C1854" s="1">
        <v>45361</v>
      </c>
      <c r="D1854" s="1" t="s">
        <v>1823</v>
      </c>
      <c r="E1854" s="1">
        <v>4499.1000000000004</v>
      </c>
      <c r="F1854" s="1" t="s">
        <v>6815</v>
      </c>
    </row>
    <row r="1855" spans="1:6">
      <c r="A1855" s="1" t="s">
        <v>8670</v>
      </c>
      <c r="B1855" s="1" t="s">
        <v>3667</v>
      </c>
      <c r="C1855" s="1">
        <v>45451</v>
      </c>
      <c r="D1855" s="1" t="s">
        <v>1805</v>
      </c>
      <c r="E1855" s="1">
        <v>2036.6</v>
      </c>
      <c r="F1855" s="1" t="s">
        <v>6815</v>
      </c>
    </row>
    <row r="1856" spans="1:6">
      <c r="A1856" s="1" t="s">
        <v>8671</v>
      </c>
      <c r="B1856" s="1" t="s">
        <v>3668</v>
      </c>
      <c r="C1856" s="1">
        <v>45317</v>
      </c>
      <c r="D1856" s="1" t="s">
        <v>1801</v>
      </c>
      <c r="E1856" s="1">
        <v>1798.2</v>
      </c>
      <c r="F1856" s="1" t="s">
        <v>6815</v>
      </c>
    </row>
    <row r="1857" spans="1:6">
      <c r="A1857" s="1" t="s">
        <v>8672</v>
      </c>
      <c r="B1857" s="1" t="s">
        <v>3669</v>
      </c>
      <c r="C1857" s="1">
        <v>45763</v>
      </c>
      <c r="D1857" s="1" t="s">
        <v>1821</v>
      </c>
      <c r="E1857" s="1">
        <v>3999</v>
      </c>
      <c r="F1857" s="1" t="s">
        <v>6815</v>
      </c>
    </row>
    <row r="1858" spans="1:6">
      <c r="A1858" s="1" t="s">
        <v>8673</v>
      </c>
      <c r="B1858" s="1" t="s">
        <v>3670</v>
      </c>
      <c r="C1858" s="1">
        <v>45478</v>
      </c>
      <c r="D1858" s="1" t="s">
        <v>1823</v>
      </c>
      <c r="E1858" s="1">
        <v>399.2</v>
      </c>
      <c r="F1858" s="1" t="s">
        <v>6815</v>
      </c>
    </row>
    <row r="1859" spans="1:6">
      <c r="A1859" s="1" t="s">
        <v>8674</v>
      </c>
      <c r="B1859" s="1" t="s">
        <v>3671</v>
      </c>
      <c r="C1859" s="1">
        <v>45906</v>
      </c>
      <c r="D1859" s="1" t="s">
        <v>1821</v>
      </c>
      <c r="E1859" s="1">
        <v>957.6</v>
      </c>
      <c r="F1859" s="1" t="s">
        <v>6815</v>
      </c>
    </row>
    <row r="1860" spans="1:6">
      <c r="A1860" s="1" t="s">
        <v>8675</v>
      </c>
      <c r="B1860" s="1" t="s">
        <v>3672</v>
      </c>
      <c r="C1860" s="1">
        <v>45316</v>
      </c>
      <c r="D1860" s="1" t="s">
        <v>1821</v>
      </c>
      <c r="E1860" s="1">
        <v>5997</v>
      </c>
      <c r="F1860" s="1" t="s">
        <v>6833</v>
      </c>
    </row>
    <row r="1861" spans="1:6">
      <c r="A1861" s="1" t="s">
        <v>8676</v>
      </c>
      <c r="B1861" s="1" t="s">
        <v>3673</v>
      </c>
      <c r="C1861" s="1">
        <v>45863</v>
      </c>
      <c r="D1861" s="1" t="s">
        <v>1821</v>
      </c>
      <c r="E1861" s="1">
        <v>12598.2</v>
      </c>
      <c r="F1861" s="1" t="s">
        <v>6815</v>
      </c>
    </row>
    <row r="1862" spans="1:6">
      <c r="A1862" s="1" t="s">
        <v>8677</v>
      </c>
      <c r="B1862" s="1" t="s">
        <v>3674</v>
      </c>
      <c r="C1862" s="1">
        <v>45408</v>
      </c>
      <c r="D1862" s="1" t="s">
        <v>1805</v>
      </c>
      <c r="E1862" s="1">
        <v>374.25</v>
      </c>
      <c r="F1862" s="1" t="s">
        <v>6815</v>
      </c>
    </row>
    <row r="1863" spans="1:6">
      <c r="A1863" s="1" t="s">
        <v>8678</v>
      </c>
      <c r="B1863" s="1" t="s">
        <v>3675</v>
      </c>
      <c r="C1863" s="1">
        <v>45512</v>
      </c>
      <c r="D1863" s="1" t="s">
        <v>1823</v>
      </c>
      <c r="E1863" s="1">
        <v>399</v>
      </c>
      <c r="F1863" s="1" t="s">
        <v>6815</v>
      </c>
    </row>
    <row r="1864" spans="1:6">
      <c r="A1864" s="1" t="s">
        <v>8679</v>
      </c>
      <c r="B1864" s="1" t="s">
        <v>3676</v>
      </c>
      <c r="C1864" s="1">
        <v>45366</v>
      </c>
      <c r="D1864" s="1" t="s">
        <v>1805</v>
      </c>
      <c r="E1864" s="1">
        <v>7198.2</v>
      </c>
      <c r="F1864" s="1" t="s">
        <v>6815</v>
      </c>
    </row>
    <row r="1865" spans="1:6">
      <c r="A1865" s="1" t="s">
        <v>8680</v>
      </c>
      <c r="B1865" s="1" t="s">
        <v>3677</v>
      </c>
      <c r="C1865" s="1">
        <v>45813</v>
      </c>
      <c r="D1865" s="1" t="s">
        <v>1801</v>
      </c>
      <c r="E1865" s="1">
        <v>1898.1</v>
      </c>
      <c r="F1865" s="1" t="s">
        <v>6815</v>
      </c>
    </row>
    <row r="1866" spans="1:6">
      <c r="A1866" s="1" t="s">
        <v>8681</v>
      </c>
      <c r="B1866" s="1" t="s">
        <v>3678</v>
      </c>
      <c r="C1866" s="1">
        <v>45583</v>
      </c>
      <c r="D1866" s="1" t="s">
        <v>1821</v>
      </c>
      <c r="E1866" s="1">
        <v>898.2</v>
      </c>
      <c r="F1866" s="1" t="s">
        <v>6815</v>
      </c>
    </row>
    <row r="1867" spans="1:6">
      <c r="A1867" s="1" t="s">
        <v>8682</v>
      </c>
      <c r="B1867" s="1" t="s">
        <v>3679</v>
      </c>
      <c r="C1867" s="1">
        <v>45416</v>
      </c>
      <c r="D1867" s="1" t="s">
        <v>1805</v>
      </c>
      <c r="E1867" s="1">
        <v>8996.4</v>
      </c>
      <c r="F1867" s="1" t="s">
        <v>6815</v>
      </c>
    </row>
    <row r="1868" spans="1:6">
      <c r="A1868" s="1" t="s">
        <v>8683</v>
      </c>
      <c r="B1868" s="1" t="s">
        <v>3680</v>
      </c>
      <c r="C1868" s="1">
        <v>45678</v>
      </c>
      <c r="D1868" s="1" t="s">
        <v>1823</v>
      </c>
      <c r="E1868" s="1">
        <v>449.1</v>
      </c>
      <c r="F1868" s="1" t="s">
        <v>6815</v>
      </c>
    </row>
    <row r="1869" spans="1:6">
      <c r="A1869" s="1" t="s">
        <v>8684</v>
      </c>
      <c r="B1869" s="1" t="s">
        <v>3681</v>
      </c>
      <c r="C1869" s="1">
        <v>45899</v>
      </c>
      <c r="D1869" s="1" t="s">
        <v>1805</v>
      </c>
      <c r="E1869" s="1">
        <v>599</v>
      </c>
      <c r="F1869" s="1" t="s">
        <v>6821</v>
      </c>
    </row>
    <row r="1870" spans="1:6">
      <c r="A1870" s="1" t="s">
        <v>8685</v>
      </c>
      <c r="B1870" s="1" t="s">
        <v>3682</v>
      </c>
      <c r="C1870" s="1">
        <v>45949</v>
      </c>
      <c r="D1870" s="1" t="s">
        <v>1823</v>
      </c>
      <c r="E1870" s="1">
        <v>2849.05</v>
      </c>
      <c r="F1870" s="1" t="s">
        <v>6815</v>
      </c>
    </row>
    <row r="1871" spans="1:6">
      <c r="A1871" s="1" t="s">
        <v>8686</v>
      </c>
      <c r="B1871" s="1" t="s">
        <v>3683</v>
      </c>
      <c r="C1871" s="1">
        <v>45627</v>
      </c>
      <c r="D1871" s="1" t="s">
        <v>1823</v>
      </c>
      <c r="E1871" s="1">
        <v>974.25</v>
      </c>
      <c r="F1871" s="1" t="s">
        <v>6815</v>
      </c>
    </row>
    <row r="1872" spans="1:6">
      <c r="A1872" s="1" t="s">
        <v>8687</v>
      </c>
      <c r="B1872" s="1" t="s">
        <v>3684</v>
      </c>
      <c r="C1872" s="1">
        <v>45494</v>
      </c>
      <c r="D1872" s="1" t="s">
        <v>1812</v>
      </c>
      <c r="E1872" s="1">
        <v>799</v>
      </c>
      <c r="F1872" s="1" t="s">
        <v>6815</v>
      </c>
    </row>
    <row r="1873" spans="1:6">
      <c r="A1873" s="1" t="s">
        <v>8688</v>
      </c>
      <c r="B1873" s="1" t="s">
        <v>3685</v>
      </c>
      <c r="C1873" s="1">
        <v>45679</v>
      </c>
      <c r="D1873" s="1" t="s">
        <v>1805</v>
      </c>
      <c r="E1873" s="1">
        <v>3396.6</v>
      </c>
      <c r="F1873" s="1" t="s">
        <v>6815</v>
      </c>
    </row>
    <row r="1874" spans="1:6">
      <c r="A1874" s="1" t="s">
        <v>8689</v>
      </c>
      <c r="B1874" s="1" t="s">
        <v>3686</v>
      </c>
      <c r="C1874" s="1">
        <v>45933</v>
      </c>
      <c r="D1874" s="1" t="s">
        <v>1805</v>
      </c>
      <c r="E1874" s="1">
        <v>569.04999999999995</v>
      </c>
      <c r="F1874" s="1" t="s">
        <v>6815</v>
      </c>
    </row>
    <row r="1875" spans="1:6">
      <c r="A1875" s="1" t="s">
        <v>8690</v>
      </c>
      <c r="B1875" s="1" t="s">
        <v>3687</v>
      </c>
      <c r="C1875" s="1">
        <v>45954</v>
      </c>
      <c r="D1875" s="1" t="s">
        <v>1821</v>
      </c>
      <c r="E1875" s="1">
        <v>4749.05</v>
      </c>
      <c r="F1875" s="1" t="s">
        <v>6815</v>
      </c>
    </row>
    <row r="1876" spans="1:6">
      <c r="A1876" s="1" t="s">
        <v>8691</v>
      </c>
      <c r="B1876" s="1" t="s">
        <v>3688</v>
      </c>
      <c r="C1876" s="1">
        <v>45548</v>
      </c>
      <c r="D1876" s="1" t="s">
        <v>1821</v>
      </c>
      <c r="E1876" s="1">
        <v>399</v>
      </c>
      <c r="F1876" s="1" t="s">
        <v>6815</v>
      </c>
    </row>
    <row r="1877" spans="1:6">
      <c r="A1877" s="1" t="s">
        <v>8692</v>
      </c>
      <c r="B1877" s="1" t="s">
        <v>3689</v>
      </c>
      <c r="C1877" s="1">
        <v>45537</v>
      </c>
      <c r="D1877" s="1" t="s">
        <v>1805</v>
      </c>
      <c r="E1877" s="1">
        <v>1359.15</v>
      </c>
      <c r="F1877" s="1" t="s">
        <v>6815</v>
      </c>
    </row>
    <row r="1878" spans="1:6">
      <c r="A1878" s="1" t="s">
        <v>8693</v>
      </c>
      <c r="B1878" s="1" t="s">
        <v>3690</v>
      </c>
      <c r="C1878" s="1">
        <v>45366</v>
      </c>
      <c r="D1878" s="1" t="s">
        <v>1801</v>
      </c>
      <c r="E1878" s="1">
        <v>3396.6</v>
      </c>
      <c r="F1878" s="1" t="s">
        <v>6815</v>
      </c>
    </row>
    <row r="1879" spans="1:6">
      <c r="A1879" s="1" t="s">
        <v>8694</v>
      </c>
      <c r="B1879" s="1" t="s">
        <v>3691</v>
      </c>
      <c r="C1879" s="1">
        <v>45606</v>
      </c>
      <c r="D1879" s="1" t="s">
        <v>1823</v>
      </c>
      <c r="E1879" s="1">
        <v>1596.8</v>
      </c>
      <c r="F1879" s="1" t="s">
        <v>6815</v>
      </c>
    </row>
    <row r="1880" spans="1:6">
      <c r="A1880" s="1" t="s">
        <v>8695</v>
      </c>
      <c r="B1880" s="1" t="s">
        <v>3692</v>
      </c>
      <c r="C1880" s="1">
        <v>45582</v>
      </c>
      <c r="D1880" s="1" t="s">
        <v>1821</v>
      </c>
      <c r="E1880" s="1">
        <v>1196</v>
      </c>
      <c r="F1880" s="1" t="s">
        <v>6815</v>
      </c>
    </row>
    <row r="1881" spans="1:6">
      <c r="A1881" s="1" t="s">
        <v>8696</v>
      </c>
      <c r="B1881" s="1" t="s">
        <v>3693</v>
      </c>
      <c r="C1881" s="1">
        <v>45473</v>
      </c>
      <c r="D1881" s="1" t="s">
        <v>1801</v>
      </c>
      <c r="E1881" s="1">
        <v>1899.05</v>
      </c>
      <c r="F1881" s="1" t="s">
        <v>6815</v>
      </c>
    </row>
    <row r="1882" spans="1:6">
      <c r="A1882" s="1" t="s">
        <v>8697</v>
      </c>
      <c r="B1882" s="1" t="s">
        <v>3694</v>
      </c>
      <c r="C1882" s="1">
        <v>45651</v>
      </c>
      <c r="D1882" s="1" t="s">
        <v>1801</v>
      </c>
      <c r="E1882" s="1">
        <v>1596</v>
      </c>
      <c r="F1882" s="1" t="s">
        <v>6833</v>
      </c>
    </row>
    <row r="1883" spans="1:6">
      <c r="A1883" s="1" t="s">
        <v>8698</v>
      </c>
      <c r="B1883" s="1" t="s">
        <v>3695</v>
      </c>
      <c r="C1883" s="1">
        <v>45781</v>
      </c>
      <c r="D1883" s="1" t="s">
        <v>1812</v>
      </c>
      <c r="E1883" s="1">
        <v>538.20000000000005</v>
      </c>
      <c r="F1883" s="1" t="s">
        <v>6815</v>
      </c>
    </row>
    <row r="1884" spans="1:6">
      <c r="A1884" s="1" t="s">
        <v>8699</v>
      </c>
      <c r="B1884" s="1" t="s">
        <v>3696</v>
      </c>
      <c r="C1884" s="1">
        <v>45826</v>
      </c>
      <c r="D1884" s="1" t="s">
        <v>1821</v>
      </c>
      <c r="E1884" s="1">
        <v>1798.2</v>
      </c>
      <c r="F1884" s="1" t="s">
        <v>6815</v>
      </c>
    </row>
    <row r="1885" spans="1:6">
      <c r="A1885" s="1" t="s">
        <v>8700</v>
      </c>
      <c r="B1885" s="1" t="s">
        <v>3697</v>
      </c>
      <c r="C1885" s="1">
        <v>45763</v>
      </c>
      <c r="D1885" s="1" t="s">
        <v>1805</v>
      </c>
      <c r="E1885" s="1">
        <v>1137.1500000000001</v>
      </c>
      <c r="F1885" s="1" t="s">
        <v>6815</v>
      </c>
    </row>
    <row r="1886" spans="1:6">
      <c r="A1886" s="1" t="s">
        <v>8701</v>
      </c>
      <c r="B1886" s="1" t="s">
        <v>3698</v>
      </c>
      <c r="C1886" s="1">
        <v>45902</v>
      </c>
      <c r="D1886" s="1" t="s">
        <v>1812</v>
      </c>
      <c r="E1886" s="1">
        <v>8099.1</v>
      </c>
      <c r="F1886" s="1" t="s">
        <v>6815</v>
      </c>
    </row>
    <row r="1887" spans="1:6">
      <c r="A1887" s="1" t="s">
        <v>8702</v>
      </c>
      <c r="B1887" s="1" t="s">
        <v>3699</v>
      </c>
      <c r="C1887" s="1">
        <v>45866</v>
      </c>
      <c r="D1887" s="1" t="s">
        <v>1805</v>
      </c>
      <c r="E1887" s="1">
        <v>4797</v>
      </c>
      <c r="F1887" s="1" t="s">
        <v>6821</v>
      </c>
    </row>
    <row r="1888" spans="1:6">
      <c r="A1888" s="1" t="s">
        <v>8703</v>
      </c>
      <c r="B1888" s="1" t="s">
        <v>3700</v>
      </c>
      <c r="C1888" s="1">
        <v>45543</v>
      </c>
      <c r="D1888" s="1" t="s">
        <v>1801</v>
      </c>
      <c r="E1888" s="1">
        <v>339.15</v>
      </c>
      <c r="F1888" s="1" t="s">
        <v>6815</v>
      </c>
    </row>
    <row r="1889" spans="1:6">
      <c r="A1889" s="1" t="s">
        <v>8704</v>
      </c>
      <c r="B1889" s="1" t="s">
        <v>3701</v>
      </c>
      <c r="C1889" s="1">
        <v>45723</v>
      </c>
      <c r="D1889" s="1" t="s">
        <v>1812</v>
      </c>
      <c r="E1889" s="1">
        <v>1197.5999999999999</v>
      </c>
      <c r="F1889" s="1" t="s">
        <v>6815</v>
      </c>
    </row>
    <row r="1890" spans="1:6">
      <c r="A1890" s="1" t="s">
        <v>8705</v>
      </c>
      <c r="B1890" s="1" t="s">
        <v>3702</v>
      </c>
      <c r="C1890" s="1">
        <v>45377</v>
      </c>
      <c r="D1890" s="1" t="s">
        <v>1805</v>
      </c>
      <c r="E1890" s="1">
        <v>999</v>
      </c>
      <c r="F1890" s="1" t="s">
        <v>6833</v>
      </c>
    </row>
    <row r="1891" spans="1:6">
      <c r="A1891" s="1" t="s">
        <v>8706</v>
      </c>
      <c r="B1891" s="1" t="s">
        <v>3703</v>
      </c>
      <c r="C1891" s="1">
        <v>45519</v>
      </c>
      <c r="D1891" s="1" t="s">
        <v>1805</v>
      </c>
      <c r="E1891" s="1">
        <v>948.1</v>
      </c>
      <c r="F1891" s="1" t="s">
        <v>6815</v>
      </c>
    </row>
    <row r="1892" spans="1:6">
      <c r="A1892" s="1" t="s">
        <v>8707</v>
      </c>
      <c r="B1892" s="1" t="s">
        <v>3704</v>
      </c>
      <c r="C1892" s="1">
        <v>45948</v>
      </c>
      <c r="D1892" s="1" t="s">
        <v>1823</v>
      </c>
      <c r="E1892" s="1">
        <v>1898.1</v>
      </c>
      <c r="F1892" s="1" t="s">
        <v>6815</v>
      </c>
    </row>
    <row r="1893" spans="1:6">
      <c r="A1893" s="1" t="s">
        <v>8708</v>
      </c>
      <c r="B1893" s="1" t="s">
        <v>3705</v>
      </c>
      <c r="C1893" s="1">
        <v>45601</v>
      </c>
      <c r="D1893" s="1" t="s">
        <v>1805</v>
      </c>
      <c r="E1893" s="1">
        <v>898.2</v>
      </c>
      <c r="F1893" s="1" t="s">
        <v>6815</v>
      </c>
    </row>
    <row r="1894" spans="1:6">
      <c r="A1894" s="1" t="s">
        <v>8709</v>
      </c>
      <c r="B1894" s="1" t="s">
        <v>3706</v>
      </c>
      <c r="C1894" s="1">
        <v>45705</v>
      </c>
      <c r="D1894" s="1" t="s">
        <v>1821</v>
      </c>
      <c r="E1894" s="1">
        <v>17998</v>
      </c>
      <c r="F1894" s="1" t="s">
        <v>6815</v>
      </c>
    </row>
    <row r="1895" spans="1:6">
      <c r="A1895" s="1" t="s">
        <v>8710</v>
      </c>
      <c r="B1895" s="1" t="s">
        <v>3707</v>
      </c>
      <c r="C1895" s="1">
        <v>45301</v>
      </c>
      <c r="D1895" s="1" t="s">
        <v>1801</v>
      </c>
      <c r="E1895" s="1">
        <v>8999</v>
      </c>
      <c r="F1895" s="1" t="s">
        <v>6815</v>
      </c>
    </row>
    <row r="1896" spans="1:6">
      <c r="A1896" s="1" t="s">
        <v>8711</v>
      </c>
      <c r="B1896" s="1" t="s">
        <v>3708</v>
      </c>
      <c r="C1896" s="1">
        <v>45803</v>
      </c>
      <c r="D1896" s="1" t="s">
        <v>1801</v>
      </c>
      <c r="E1896" s="1">
        <v>5398.2</v>
      </c>
      <c r="F1896" s="1" t="s">
        <v>6821</v>
      </c>
    </row>
    <row r="1897" spans="1:6">
      <c r="A1897" s="1" t="s">
        <v>8712</v>
      </c>
      <c r="B1897" s="1" t="s">
        <v>3709</v>
      </c>
      <c r="C1897" s="1">
        <v>45615</v>
      </c>
      <c r="D1897" s="1" t="s">
        <v>1821</v>
      </c>
      <c r="E1897" s="1">
        <v>3312.45</v>
      </c>
      <c r="F1897" s="1" t="s">
        <v>6815</v>
      </c>
    </row>
    <row r="1898" spans="1:6">
      <c r="A1898" s="1" t="s">
        <v>8713</v>
      </c>
      <c r="B1898" s="1" t="s">
        <v>3710</v>
      </c>
      <c r="C1898" s="1">
        <v>45912</v>
      </c>
      <c r="D1898" s="1" t="s">
        <v>1801</v>
      </c>
      <c r="E1898" s="1">
        <v>5098.3</v>
      </c>
      <c r="F1898" s="1" t="s">
        <v>6815</v>
      </c>
    </row>
    <row r="1899" spans="1:6">
      <c r="A1899" s="1" t="s">
        <v>8714</v>
      </c>
      <c r="B1899" s="1" t="s">
        <v>3711</v>
      </c>
      <c r="C1899" s="1">
        <v>45821</v>
      </c>
      <c r="D1899" s="1" t="s">
        <v>1801</v>
      </c>
      <c r="E1899" s="1">
        <v>4248.3</v>
      </c>
      <c r="F1899" s="1" t="s">
        <v>6815</v>
      </c>
    </row>
    <row r="1900" spans="1:6">
      <c r="A1900" s="1" t="s">
        <v>8715</v>
      </c>
      <c r="B1900" s="1" t="s">
        <v>3712</v>
      </c>
      <c r="C1900" s="1">
        <v>45598</v>
      </c>
      <c r="D1900" s="1" t="s">
        <v>1805</v>
      </c>
      <c r="E1900" s="1">
        <v>269.10000000000002</v>
      </c>
      <c r="F1900" s="1" t="s">
        <v>6815</v>
      </c>
    </row>
    <row r="1901" spans="1:6">
      <c r="A1901" s="1" t="s">
        <v>8716</v>
      </c>
      <c r="B1901" s="1" t="s">
        <v>3713</v>
      </c>
      <c r="C1901" s="1">
        <v>45959</v>
      </c>
      <c r="D1901" s="1" t="s">
        <v>1801</v>
      </c>
      <c r="E1901" s="1">
        <v>1948.5</v>
      </c>
      <c r="F1901" s="1" t="s">
        <v>6821</v>
      </c>
    </row>
    <row r="1902" spans="1:6">
      <c r="A1902" s="1" t="s">
        <v>8717</v>
      </c>
      <c r="B1902" s="1" t="s">
        <v>3714</v>
      </c>
      <c r="C1902" s="1">
        <v>45691</v>
      </c>
      <c r="D1902" s="1" t="s">
        <v>1801</v>
      </c>
      <c r="E1902" s="1">
        <v>1138.0999999999999</v>
      </c>
      <c r="F1902" s="1" t="s">
        <v>6815</v>
      </c>
    </row>
    <row r="1903" spans="1:6">
      <c r="A1903" s="1" t="s">
        <v>8718</v>
      </c>
      <c r="B1903" s="1" t="s">
        <v>3715</v>
      </c>
      <c r="C1903" s="1">
        <v>45618</v>
      </c>
      <c r="D1903" s="1" t="s">
        <v>1823</v>
      </c>
      <c r="E1903" s="1">
        <v>14997</v>
      </c>
      <c r="F1903" s="1" t="s">
        <v>6821</v>
      </c>
    </row>
    <row r="1904" spans="1:6">
      <c r="A1904" s="1" t="s">
        <v>8719</v>
      </c>
      <c r="B1904" s="1" t="s">
        <v>3716</v>
      </c>
      <c r="C1904" s="1">
        <v>45707</v>
      </c>
      <c r="D1904" s="1" t="s">
        <v>1823</v>
      </c>
      <c r="E1904" s="1">
        <v>1998</v>
      </c>
      <c r="F1904" s="1" t="s">
        <v>6833</v>
      </c>
    </row>
    <row r="1905" spans="1:6">
      <c r="A1905" s="1" t="s">
        <v>8720</v>
      </c>
      <c r="B1905" s="1" t="s">
        <v>3717</v>
      </c>
      <c r="C1905" s="1">
        <v>45370</v>
      </c>
      <c r="D1905" s="1" t="s">
        <v>1805</v>
      </c>
      <c r="E1905" s="1">
        <v>6299.1</v>
      </c>
      <c r="F1905" s="1" t="s">
        <v>6815</v>
      </c>
    </row>
    <row r="1906" spans="1:6">
      <c r="A1906" s="1" t="s">
        <v>8721</v>
      </c>
      <c r="B1906" s="1" t="s">
        <v>3718</v>
      </c>
      <c r="C1906" s="1">
        <v>45765</v>
      </c>
      <c r="D1906" s="1" t="s">
        <v>1821</v>
      </c>
      <c r="E1906" s="1">
        <v>1078.2</v>
      </c>
      <c r="F1906" s="1" t="s">
        <v>6815</v>
      </c>
    </row>
    <row r="1907" spans="1:6">
      <c r="A1907" s="1" t="s">
        <v>8722</v>
      </c>
      <c r="B1907" s="1" t="s">
        <v>3719</v>
      </c>
      <c r="C1907" s="1">
        <v>45295</v>
      </c>
      <c r="D1907" s="1" t="s">
        <v>1801</v>
      </c>
      <c r="E1907" s="1">
        <v>399</v>
      </c>
      <c r="F1907" s="1" t="s">
        <v>6833</v>
      </c>
    </row>
    <row r="1908" spans="1:6">
      <c r="A1908" s="1" t="s">
        <v>8723</v>
      </c>
      <c r="B1908" s="1" t="s">
        <v>3720</v>
      </c>
      <c r="C1908" s="1">
        <v>45616</v>
      </c>
      <c r="D1908" s="1" t="s">
        <v>1823</v>
      </c>
      <c r="E1908" s="1">
        <v>3396.6</v>
      </c>
      <c r="F1908" s="1" t="s">
        <v>6815</v>
      </c>
    </row>
    <row r="1909" spans="1:6">
      <c r="A1909" s="1" t="s">
        <v>8724</v>
      </c>
      <c r="B1909" s="1" t="s">
        <v>3721</v>
      </c>
      <c r="C1909" s="1">
        <v>45693</v>
      </c>
      <c r="D1909" s="1" t="s">
        <v>1801</v>
      </c>
      <c r="E1909" s="1">
        <v>1598</v>
      </c>
      <c r="F1909" s="1" t="s">
        <v>6833</v>
      </c>
    </row>
    <row r="1910" spans="1:6">
      <c r="A1910" s="1" t="s">
        <v>8725</v>
      </c>
      <c r="B1910" s="1" t="s">
        <v>3722</v>
      </c>
      <c r="C1910" s="1">
        <v>45422</v>
      </c>
      <c r="D1910" s="1" t="s">
        <v>1805</v>
      </c>
      <c r="E1910" s="1">
        <v>2208.3000000000002</v>
      </c>
      <c r="F1910" s="1" t="s">
        <v>6815</v>
      </c>
    </row>
    <row r="1911" spans="1:6">
      <c r="A1911" s="1" t="s">
        <v>8726</v>
      </c>
      <c r="B1911" s="1" t="s">
        <v>3723</v>
      </c>
      <c r="C1911" s="1">
        <v>45563</v>
      </c>
      <c r="D1911" s="1" t="s">
        <v>1821</v>
      </c>
      <c r="E1911" s="1">
        <v>2999</v>
      </c>
      <c r="F1911" s="1" t="s">
        <v>6821</v>
      </c>
    </row>
    <row r="1912" spans="1:6">
      <c r="A1912" s="1" t="s">
        <v>8727</v>
      </c>
      <c r="B1912" s="1" t="s">
        <v>3724</v>
      </c>
      <c r="C1912" s="1">
        <v>45485</v>
      </c>
      <c r="D1912" s="1" t="s">
        <v>1823</v>
      </c>
      <c r="E1912" s="1">
        <v>5098.3</v>
      </c>
      <c r="F1912" s="1" t="s">
        <v>6815</v>
      </c>
    </row>
    <row r="1913" spans="1:6">
      <c r="A1913" s="1" t="s">
        <v>8728</v>
      </c>
      <c r="B1913" s="1" t="s">
        <v>3725</v>
      </c>
      <c r="C1913" s="1">
        <v>45806</v>
      </c>
      <c r="D1913" s="1" t="s">
        <v>1821</v>
      </c>
      <c r="E1913" s="1">
        <v>848.3</v>
      </c>
      <c r="F1913" s="1" t="s">
        <v>6815</v>
      </c>
    </row>
    <row r="1914" spans="1:6">
      <c r="A1914" s="1" t="s">
        <v>8729</v>
      </c>
      <c r="B1914" s="1" t="s">
        <v>3726</v>
      </c>
      <c r="C1914" s="1">
        <v>45811</v>
      </c>
      <c r="D1914" s="1" t="s">
        <v>1821</v>
      </c>
      <c r="E1914" s="1">
        <v>474.05</v>
      </c>
      <c r="F1914" s="1" t="s">
        <v>6815</v>
      </c>
    </row>
    <row r="1915" spans="1:6">
      <c r="A1915" s="1" t="s">
        <v>8730</v>
      </c>
      <c r="B1915" s="1" t="s">
        <v>3727</v>
      </c>
      <c r="C1915" s="1">
        <v>45368</v>
      </c>
      <c r="D1915" s="1" t="s">
        <v>1805</v>
      </c>
      <c r="E1915" s="1">
        <v>399</v>
      </c>
      <c r="F1915" s="1" t="s">
        <v>6815</v>
      </c>
    </row>
    <row r="1916" spans="1:6">
      <c r="A1916" s="1" t="s">
        <v>8731</v>
      </c>
      <c r="B1916" s="1" t="s">
        <v>3728</v>
      </c>
      <c r="C1916" s="1">
        <v>45601</v>
      </c>
      <c r="D1916" s="1" t="s">
        <v>1823</v>
      </c>
      <c r="E1916" s="1">
        <v>20997</v>
      </c>
      <c r="F1916" s="1" t="s">
        <v>6833</v>
      </c>
    </row>
    <row r="1917" spans="1:6">
      <c r="A1917" s="1" t="s">
        <v>8732</v>
      </c>
      <c r="B1917" s="1" t="s">
        <v>3729</v>
      </c>
      <c r="C1917" s="1">
        <v>45868</v>
      </c>
      <c r="D1917" s="1" t="s">
        <v>1821</v>
      </c>
      <c r="E1917" s="1">
        <v>5756.4</v>
      </c>
      <c r="F1917" s="1" t="s">
        <v>6815</v>
      </c>
    </row>
    <row r="1918" spans="1:6">
      <c r="A1918" s="1" t="s">
        <v>8733</v>
      </c>
      <c r="B1918" s="1" t="s">
        <v>3730</v>
      </c>
      <c r="C1918" s="1">
        <v>45725</v>
      </c>
      <c r="D1918" s="1" t="s">
        <v>1801</v>
      </c>
      <c r="E1918" s="1">
        <v>3396.6</v>
      </c>
      <c r="F1918" s="1" t="s">
        <v>6821</v>
      </c>
    </row>
    <row r="1919" spans="1:6">
      <c r="A1919" s="1" t="s">
        <v>8734</v>
      </c>
      <c r="B1919" s="1" t="s">
        <v>3731</v>
      </c>
      <c r="C1919" s="1">
        <v>45848</v>
      </c>
      <c r="D1919" s="1" t="s">
        <v>1823</v>
      </c>
      <c r="E1919" s="1">
        <v>359.1</v>
      </c>
      <c r="F1919" s="1" t="s">
        <v>6815</v>
      </c>
    </row>
    <row r="1920" spans="1:6">
      <c r="A1920" s="1" t="s">
        <v>8735</v>
      </c>
      <c r="B1920" s="1" t="s">
        <v>3732</v>
      </c>
      <c r="C1920" s="1">
        <v>45718</v>
      </c>
      <c r="D1920" s="1" t="s">
        <v>1801</v>
      </c>
      <c r="E1920" s="1">
        <v>949.05</v>
      </c>
      <c r="F1920" s="1" t="s">
        <v>6815</v>
      </c>
    </row>
    <row r="1921" spans="1:6">
      <c r="A1921" s="1" t="s">
        <v>8736</v>
      </c>
      <c r="B1921" s="1" t="s">
        <v>3733</v>
      </c>
      <c r="C1921" s="1">
        <v>45613</v>
      </c>
      <c r="D1921" s="1" t="s">
        <v>1801</v>
      </c>
      <c r="E1921" s="1">
        <v>5436.6</v>
      </c>
      <c r="F1921" s="1" t="s">
        <v>6815</v>
      </c>
    </row>
    <row r="1922" spans="1:6">
      <c r="A1922" s="1" t="s">
        <v>8737</v>
      </c>
      <c r="B1922" s="1" t="s">
        <v>3734</v>
      </c>
      <c r="C1922" s="1">
        <v>45570</v>
      </c>
      <c r="D1922" s="1" t="s">
        <v>1823</v>
      </c>
      <c r="E1922" s="1">
        <v>3796.2</v>
      </c>
      <c r="F1922" s="1" t="s">
        <v>6815</v>
      </c>
    </row>
    <row r="1923" spans="1:6">
      <c r="A1923" s="1" t="s">
        <v>8738</v>
      </c>
      <c r="B1923" s="1" t="s">
        <v>3735</v>
      </c>
      <c r="C1923" s="1">
        <v>45763</v>
      </c>
      <c r="D1923" s="1" t="s">
        <v>1823</v>
      </c>
      <c r="E1923" s="1">
        <v>509.15</v>
      </c>
      <c r="F1923" s="1" t="s">
        <v>6815</v>
      </c>
    </row>
    <row r="1924" spans="1:6">
      <c r="A1924" s="1" t="s">
        <v>8739</v>
      </c>
      <c r="B1924" s="1" t="s">
        <v>3736</v>
      </c>
      <c r="C1924" s="1">
        <v>45759</v>
      </c>
      <c r="D1924" s="1" t="s">
        <v>1805</v>
      </c>
      <c r="E1924" s="1">
        <v>1497</v>
      </c>
      <c r="F1924" s="1" t="s">
        <v>6821</v>
      </c>
    </row>
    <row r="1925" spans="1:6">
      <c r="A1925" s="1" t="s">
        <v>8740</v>
      </c>
      <c r="B1925" s="1" t="s">
        <v>3737</v>
      </c>
      <c r="C1925" s="1">
        <v>45426</v>
      </c>
      <c r="D1925" s="1" t="s">
        <v>1812</v>
      </c>
      <c r="E1925" s="1">
        <v>2374.0500000000002</v>
      </c>
      <c r="F1925" s="1" t="s">
        <v>6815</v>
      </c>
    </row>
    <row r="1926" spans="1:6">
      <c r="A1926" s="1" t="s">
        <v>8741</v>
      </c>
      <c r="B1926" s="1" t="s">
        <v>3738</v>
      </c>
      <c r="C1926" s="1">
        <v>45694</v>
      </c>
      <c r="D1926" s="1" t="s">
        <v>1823</v>
      </c>
      <c r="E1926" s="1">
        <v>339.15</v>
      </c>
      <c r="F1926" s="1" t="s">
        <v>6815</v>
      </c>
    </row>
    <row r="1927" spans="1:6">
      <c r="A1927" s="1" t="s">
        <v>8742</v>
      </c>
      <c r="B1927" s="1" t="s">
        <v>3739</v>
      </c>
      <c r="C1927" s="1">
        <v>45702</v>
      </c>
      <c r="D1927" s="1" t="s">
        <v>1823</v>
      </c>
      <c r="E1927" s="1">
        <v>852.15</v>
      </c>
      <c r="F1927" s="1" t="s">
        <v>6815</v>
      </c>
    </row>
    <row r="1928" spans="1:6">
      <c r="A1928" s="1" t="s">
        <v>8743</v>
      </c>
      <c r="B1928" s="1" t="s">
        <v>3740</v>
      </c>
      <c r="C1928" s="1">
        <v>45807</v>
      </c>
      <c r="D1928" s="1" t="s">
        <v>1805</v>
      </c>
      <c r="E1928" s="1">
        <v>22396.799999999999</v>
      </c>
      <c r="F1928" s="1" t="s">
        <v>6815</v>
      </c>
    </row>
    <row r="1929" spans="1:6">
      <c r="A1929" s="1" t="s">
        <v>8744</v>
      </c>
      <c r="B1929" s="1" t="s">
        <v>3741</v>
      </c>
      <c r="C1929" s="1">
        <v>45439</v>
      </c>
      <c r="D1929" s="1" t="s">
        <v>1821</v>
      </c>
      <c r="E1929" s="1">
        <v>852.15</v>
      </c>
      <c r="F1929" s="1" t="s">
        <v>6815</v>
      </c>
    </row>
    <row r="1930" spans="1:6">
      <c r="A1930" s="1" t="s">
        <v>8745</v>
      </c>
      <c r="B1930" s="1" t="s">
        <v>3742</v>
      </c>
      <c r="C1930" s="1">
        <v>45519</v>
      </c>
      <c r="D1930" s="1" t="s">
        <v>1801</v>
      </c>
      <c r="E1930" s="1">
        <v>1169.0999999999999</v>
      </c>
      <c r="F1930" s="1" t="s">
        <v>6815</v>
      </c>
    </row>
    <row r="1931" spans="1:6">
      <c r="A1931" s="1" t="s">
        <v>8746</v>
      </c>
      <c r="B1931" s="1" t="s">
        <v>3743</v>
      </c>
      <c r="C1931" s="1">
        <v>45419</v>
      </c>
      <c r="D1931" s="1" t="s">
        <v>1801</v>
      </c>
      <c r="E1931" s="1">
        <v>3196.8</v>
      </c>
      <c r="F1931" s="1" t="s">
        <v>6815</v>
      </c>
    </row>
    <row r="1932" spans="1:6">
      <c r="A1932" s="1" t="s">
        <v>8747</v>
      </c>
      <c r="B1932" s="1" t="s">
        <v>3744</v>
      </c>
      <c r="C1932" s="1">
        <v>45812</v>
      </c>
      <c r="D1932" s="1" t="s">
        <v>1801</v>
      </c>
      <c r="E1932" s="1">
        <v>499</v>
      </c>
      <c r="F1932" s="1" t="s">
        <v>6821</v>
      </c>
    </row>
    <row r="1933" spans="1:6">
      <c r="A1933" s="1" t="s">
        <v>8748</v>
      </c>
      <c r="B1933" s="1" t="s">
        <v>3745</v>
      </c>
      <c r="C1933" s="1">
        <v>45497</v>
      </c>
      <c r="D1933" s="1" t="s">
        <v>1823</v>
      </c>
      <c r="E1933" s="1">
        <v>1519.05</v>
      </c>
      <c r="F1933" s="1" t="s">
        <v>6815</v>
      </c>
    </row>
    <row r="1934" spans="1:6">
      <c r="A1934" s="1" t="s">
        <v>8749</v>
      </c>
      <c r="B1934" s="1" t="s">
        <v>3746</v>
      </c>
      <c r="C1934" s="1">
        <v>45305</v>
      </c>
      <c r="D1934" s="1" t="s">
        <v>1805</v>
      </c>
      <c r="E1934" s="1">
        <v>999</v>
      </c>
      <c r="F1934" s="1" t="s">
        <v>6833</v>
      </c>
    </row>
    <row r="1935" spans="1:6">
      <c r="A1935" s="1" t="s">
        <v>8750</v>
      </c>
      <c r="B1935" s="1" t="s">
        <v>3747</v>
      </c>
      <c r="C1935" s="1">
        <v>45949</v>
      </c>
      <c r="D1935" s="1" t="s">
        <v>1805</v>
      </c>
      <c r="E1935" s="1">
        <v>1438.2</v>
      </c>
      <c r="F1935" s="1" t="s">
        <v>6815</v>
      </c>
    </row>
    <row r="1936" spans="1:6">
      <c r="A1936" s="1" t="s">
        <v>8751</v>
      </c>
      <c r="B1936" s="1" t="s">
        <v>3748</v>
      </c>
      <c r="C1936" s="1">
        <v>45930</v>
      </c>
      <c r="D1936" s="1" t="s">
        <v>1805</v>
      </c>
      <c r="E1936" s="1">
        <v>1436.4</v>
      </c>
      <c r="F1936" s="1" t="s">
        <v>6815</v>
      </c>
    </row>
    <row r="1937" spans="1:6">
      <c r="A1937" s="1" t="s">
        <v>8752</v>
      </c>
      <c r="B1937" s="1" t="s">
        <v>3749</v>
      </c>
      <c r="C1937" s="1">
        <v>45514</v>
      </c>
      <c r="D1937" s="1" t="s">
        <v>1805</v>
      </c>
      <c r="E1937" s="1">
        <v>639.20000000000005</v>
      </c>
      <c r="F1937" s="1" t="s">
        <v>6815</v>
      </c>
    </row>
    <row r="1938" spans="1:6">
      <c r="A1938" s="1" t="s">
        <v>8753</v>
      </c>
      <c r="B1938" s="1" t="s">
        <v>3750</v>
      </c>
      <c r="C1938" s="1">
        <v>45858</v>
      </c>
      <c r="D1938" s="1" t="s">
        <v>1821</v>
      </c>
      <c r="E1938" s="1">
        <v>2124.15</v>
      </c>
      <c r="F1938" s="1" t="s">
        <v>6815</v>
      </c>
    </row>
    <row r="1939" spans="1:6">
      <c r="A1939" s="1" t="s">
        <v>8754</v>
      </c>
      <c r="B1939" s="1" t="s">
        <v>3751</v>
      </c>
      <c r="C1939" s="1">
        <v>45934</v>
      </c>
      <c r="D1939" s="1" t="s">
        <v>1805</v>
      </c>
      <c r="E1939" s="1">
        <v>679.15</v>
      </c>
      <c r="F1939" s="1" t="s">
        <v>6815</v>
      </c>
    </row>
    <row r="1940" spans="1:6">
      <c r="A1940" s="1" t="s">
        <v>8755</v>
      </c>
      <c r="B1940" s="1" t="s">
        <v>3752</v>
      </c>
      <c r="C1940" s="1">
        <v>45756</v>
      </c>
      <c r="D1940" s="1" t="s">
        <v>1823</v>
      </c>
      <c r="E1940" s="1">
        <v>958.4</v>
      </c>
      <c r="F1940" s="1" t="s">
        <v>6815</v>
      </c>
    </row>
    <row r="1941" spans="1:6">
      <c r="A1941" s="1" t="s">
        <v>8756</v>
      </c>
      <c r="B1941" s="1" t="s">
        <v>3753</v>
      </c>
      <c r="C1941" s="1">
        <v>45309</v>
      </c>
      <c r="D1941" s="1" t="s">
        <v>1805</v>
      </c>
      <c r="E1941" s="1">
        <v>8997.75</v>
      </c>
      <c r="F1941" s="1" t="s">
        <v>6815</v>
      </c>
    </row>
    <row r="1942" spans="1:6">
      <c r="A1942" s="1" t="s">
        <v>8757</v>
      </c>
      <c r="B1942" s="1" t="s">
        <v>3754</v>
      </c>
      <c r="C1942" s="1">
        <v>45363</v>
      </c>
      <c r="D1942" s="1" t="s">
        <v>1823</v>
      </c>
      <c r="E1942" s="1">
        <v>5998</v>
      </c>
      <c r="F1942" s="1" t="s">
        <v>6821</v>
      </c>
    </row>
    <row r="1943" spans="1:6">
      <c r="A1943" s="1" t="s">
        <v>8758</v>
      </c>
      <c r="B1943" s="1" t="s">
        <v>3755</v>
      </c>
      <c r="C1943" s="1">
        <v>45523</v>
      </c>
      <c r="D1943" s="1" t="s">
        <v>1805</v>
      </c>
      <c r="E1943" s="1">
        <v>1798.2</v>
      </c>
      <c r="F1943" s="1" t="s">
        <v>6815</v>
      </c>
    </row>
    <row r="1944" spans="1:6">
      <c r="A1944" s="1" t="s">
        <v>8759</v>
      </c>
      <c r="B1944" s="1" t="s">
        <v>3756</v>
      </c>
      <c r="C1944" s="1">
        <v>45713</v>
      </c>
      <c r="D1944" s="1" t="s">
        <v>1805</v>
      </c>
      <c r="E1944" s="1">
        <v>3799.05</v>
      </c>
      <c r="F1944" s="1" t="s">
        <v>6815</v>
      </c>
    </row>
    <row r="1945" spans="1:6">
      <c r="A1945" s="1" t="s">
        <v>8760</v>
      </c>
      <c r="B1945" s="1" t="s">
        <v>3757</v>
      </c>
      <c r="C1945" s="1">
        <v>45575</v>
      </c>
      <c r="D1945" s="1" t="s">
        <v>1821</v>
      </c>
      <c r="E1945" s="1">
        <v>269.10000000000002</v>
      </c>
      <c r="F1945" s="1" t="s">
        <v>6815</v>
      </c>
    </row>
    <row r="1946" spans="1:6">
      <c r="A1946" s="1" t="s">
        <v>8761</v>
      </c>
      <c r="B1946" s="1" t="s">
        <v>3758</v>
      </c>
      <c r="C1946" s="1">
        <v>45514</v>
      </c>
      <c r="D1946" s="1" t="s">
        <v>1805</v>
      </c>
      <c r="E1946" s="1">
        <v>899.1</v>
      </c>
      <c r="F1946" s="1" t="s">
        <v>6815</v>
      </c>
    </row>
    <row r="1947" spans="1:6">
      <c r="A1947" s="1" t="s">
        <v>8762</v>
      </c>
      <c r="B1947" s="1" t="s">
        <v>3759</v>
      </c>
      <c r="C1947" s="1">
        <v>45665</v>
      </c>
      <c r="D1947" s="1" t="s">
        <v>1823</v>
      </c>
      <c r="E1947" s="1">
        <v>899.1</v>
      </c>
      <c r="F1947" s="1" t="s">
        <v>6821</v>
      </c>
    </row>
    <row r="1948" spans="1:6">
      <c r="A1948" s="1" t="s">
        <v>8763</v>
      </c>
      <c r="B1948" s="1" t="s">
        <v>3760</v>
      </c>
      <c r="C1948" s="1">
        <v>45877</v>
      </c>
      <c r="D1948" s="1" t="s">
        <v>1805</v>
      </c>
      <c r="E1948" s="1">
        <v>848.3</v>
      </c>
      <c r="F1948" s="1" t="s">
        <v>6815</v>
      </c>
    </row>
    <row r="1949" spans="1:6">
      <c r="A1949" s="1" t="s">
        <v>8764</v>
      </c>
      <c r="B1949" s="1" t="s">
        <v>3761</v>
      </c>
      <c r="C1949" s="1">
        <v>45729</v>
      </c>
      <c r="D1949" s="1" t="s">
        <v>1823</v>
      </c>
      <c r="E1949" s="1">
        <v>3796.2</v>
      </c>
      <c r="F1949" s="1" t="s">
        <v>6815</v>
      </c>
    </row>
    <row r="1950" spans="1:6">
      <c r="A1950" s="1" t="s">
        <v>8765</v>
      </c>
      <c r="B1950" s="1" t="s">
        <v>3762</v>
      </c>
      <c r="C1950" s="1">
        <v>45717</v>
      </c>
      <c r="D1950" s="1" t="s">
        <v>1801</v>
      </c>
      <c r="E1950" s="1">
        <v>1438.2</v>
      </c>
      <c r="F1950" s="1" t="s">
        <v>6815</v>
      </c>
    </row>
    <row r="1951" spans="1:6">
      <c r="A1951" s="1" t="s">
        <v>8766</v>
      </c>
      <c r="B1951" s="1" t="s">
        <v>3763</v>
      </c>
      <c r="C1951" s="1">
        <v>45777</v>
      </c>
      <c r="D1951" s="1" t="s">
        <v>1801</v>
      </c>
      <c r="E1951" s="1">
        <v>1359.15</v>
      </c>
      <c r="F1951" s="1" t="s">
        <v>6815</v>
      </c>
    </row>
    <row r="1952" spans="1:6">
      <c r="A1952" s="1" t="s">
        <v>8767</v>
      </c>
      <c r="B1952" s="1" t="s">
        <v>3764</v>
      </c>
      <c r="C1952" s="1">
        <v>45427</v>
      </c>
      <c r="D1952" s="1" t="s">
        <v>1821</v>
      </c>
      <c r="E1952" s="1">
        <v>25647.15</v>
      </c>
      <c r="F1952" s="1" t="s">
        <v>6821</v>
      </c>
    </row>
    <row r="1953" spans="1:6">
      <c r="A1953" s="1" t="s">
        <v>8768</v>
      </c>
      <c r="B1953" s="1" t="s">
        <v>3765</v>
      </c>
      <c r="C1953" s="1">
        <v>45349</v>
      </c>
      <c r="D1953" s="1" t="s">
        <v>1823</v>
      </c>
      <c r="E1953" s="1">
        <v>1276.8</v>
      </c>
      <c r="F1953" s="1" t="s">
        <v>6815</v>
      </c>
    </row>
    <row r="1954" spans="1:6">
      <c r="A1954" s="1" t="s">
        <v>8769</v>
      </c>
      <c r="B1954" s="1" t="s">
        <v>3766</v>
      </c>
      <c r="C1954" s="1">
        <v>45802</v>
      </c>
      <c r="D1954" s="1" t="s">
        <v>1821</v>
      </c>
      <c r="E1954" s="1">
        <v>1169.0999999999999</v>
      </c>
      <c r="F1954" s="1" t="s">
        <v>6815</v>
      </c>
    </row>
    <row r="1955" spans="1:6">
      <c r="A1955" s="1" t="s">
        <v>8770</v>
      </c>
      <c r="B1955" s="1" t="s">
        <v>3767</v>
      </c>
      <c r="C1955" s="1">
        <v>45832</v>
      </c>
      <c r="D1955" s="1" t="s">
        <v>1801</v>
      </c>
      <c r="E1955" s="1">
        <v>508.3</v>
      </c>
      <c r="F1955" s="1" t="s">
        <v>6815</v>
      </c>
    </row>
    <row r="1956" spans="1:6">
      <c r="A1956" s="1" t="s">
        <v>8771</v>
      </c>
      <c r="B1956" s="1" t="s">
        <v>3768</v>
      </c>
      <c r="C1956" s="1">
        <v>45840</v>
      </c>
      <c r="D1956" s="1" t="s">
        <v>1805</v>
      </c>
      <c r="E1956" s="1">
        <v>5998</v>
      </c>
      <c r="F1956" s="1" t="s">
        <v>6815</v>
      </c>
    </row>
    <row r="1957" spans="1:6">
      <c r="A1957" s="1" t="s">
        <v>8772</v>
      </c>
      <c r="B1957" s="1" t="s">
        <v>3769</v>
      </c>
      <c r="C1957" s="1">
        <v>45890</v>
      </c>
      <c r="D1957" s="1" t="s">
        <v>1801</v>
      </c>
      <c r="E1957" s="1">
        <v>719.1</v>
      </c>
      <c r="F1957" s="1" t="s">
        <v>6815</v>
      </c>
    </row>
    <row r="1958" spans="1:6">
      <c r="A1958" s="1" t="s">
        <v>8773</v>
      </c>
      <c r="B1958" s="1" t="s">
        <v>3770</v>
      </c>
      <c r="C1958" s="1">
        <v>45632</v>
      </c>
      <c r="D1958" s="1" t="s">
        <v>1805</v>
      </c>
      <c r="E1958" s="1">
        <v>2156.4</v>
      </c>
      <c r="F1958" s="1" t="s">
        <v>6821</v>
      </c>
    </row>
    <row r="1959" spans="1:6">
      <c r="A1959" s="1" t="s">
        <v>8774</v>
      </c>
      <c r="B1959" s="1" t="s">
        <v>3771</v>
      </c>
      <c r="C1959" s="1">
        <v>45768</v>
      </c>
      <c r="D1959" s="1" t="s">
        <v>1801</v>
      </c>
      <c r="E1959" s="1">
        <v>599</v>
      </c>
      <c r="F1959" s="1" t="s">
        <v>6821</v>
      </c>
    </row>
    <row r="1960" spans="1:6">
      <c r="A1960" s="1" t="s">
        <v>8775</v>
      </c>
      <c r="B1960" s="1" t="s">
        <v>3772</v>
      </c>
      <c r="C1960" s="1">
        <v>45835</v>
      </c>
      <c r="D1960" s="1" t="s">
        <v>1821</v>
      </c>
      <c r="E1960" s="1">
        <v>1599</v>
      </c>
      <c r="F1960" s="1" t="s">
        <v>6821</v>
      </c>
    </row>
    <row r="1961" spans="1:6">
      <c r="A1961" s="1" t="s">
        <v>8776</v>
      </c>
      <c r="B1961" s="1" t="s">
        <v>3773</v>
      </c>
      <c r="C1961" s="1">
        <v>45293</v>
      </c>
      <c r="D1961" s="1" t="s">
        <v>1823</v>
      </c>
      <c r="E1961" s="1">
        <v>1497</v>
      </c>
      <c r="F1961" s="1" t="s">
        <v>6833</v>
      </c>
    </row>
    <row r="1962" spans="1:6">
      <c r="A1962" s="1" t="s">
        <v>8777</v>
      </c>
      <c r="B1962" s="1" t="s">
        <v>3774</v>
      </c>
      <c r="C1962" s="1">
        <v>45422</v>
      </c>
      <c r="D1962" s="1" t="s">
        <v>1801</v>
      </c>
      <c r="E1962" s="1">
        <v>3198</v>
      </c>
      <c r="F1962" s="1" t="s">
        <v>6821</v>
      </c>
    </row>
    <row r="1963" spans="1:6">
      <c r="A1963" s="1" t="s">
        <v>8778</v>
      </c>
      <c r="B1963" s="1" t="s">
        <v>3775</v>
      </c>
      <c r="C1963" s="1">
        <v>45696</v>
      </c>
      <c r="D1963" s="1" t="s">
        <v>1812</v>
      </c>
      <c r="E1963" s="1">
        <v>1797</v>
      </c>
      <c r="F1963" s="1" t="s">
        <v>6821</v>
      </c>
    </row>
    <row r="1964" spans="1:6">
      <c r="A1964" s="1" t="s">
        <v>8779</v>
      </c>
      <c r="B1964" s="1" t="s">
        <v>3776</v>
      </c>
      <c r="C1964" s="1">
        <v>45899</v>
      </c>
      <c r="D1964" s="1" t="s">
        <v>1823</v>
      </c>
      <c r="E1964" s="1">
        <v>284.05</v>
      </c>
      <c r="F1964" s="1" t="s">
        <v>6815</v>
      </c>
    </row>
    <row r="1965" spans="1:6">
      <c r="A1965" s="1" t="s">
        <v>8780</v>
      </c>
      <c r="B1965" s="1" t="s">
        <v>3777</v>
      </c>
      <c r="C1965" s="1">
        <v>45745</v>
      </c>
      <c r="D1965" s="1" t="s">
        <v>1801</v>
      </c>
      <c r="E1965" s="1">
        <v>2078.4</v>
      </c>
      <c r="F1965" s="1" t="s">
        <v>6815</v>
      </c>
    </row>
    <row r="1966" spans="1:6">
      <c r="A1966" s="1" t="s">
        <v>8781</v>
      </c>
      <c r="B1966" s="1" t="s">
        <v>3778</v>
      </c>
      <c r="C1966" s="1">
        <v>45881</v>
      </c>
      <c r="D1966" s="1" t="s">
        <v>1801</v>
      </c>
      <c r="E1966" s="1">
        <v>8099.1</v>
      </c>
      <c r="F1966" s="1" t="s">
        <v>6815</v>
      </c>
    </row>
    <row r="1967" spans="1:6">
      <c r="A1967" s="1" t="s">
        <v>8782</v>
      </c>
      <c r="B1967" s="1" t="s">
        <v>3779</v>
      </c>
      <c r="C1967" s="1">
        <v>45952</v>
      </c>
      <c r="D1967" s="1" t="s">
        <v>1821</v>
      </c>
      <c r="E1967" s="1">
        <v>4998</v>
      </c>
      <c r="F1967" s="1" t="s">
        <v>6815</v>
      </c>
    </row>
    <row r="1968" spans="1:6">
      <c r="A1968" s="1" t="s">
        <v>8783</v>
      </c>
      <c r="B1968" s="1" t="s">
        <v>3780</v>
      </c>
      <c r="C1968" s="1">
        <v>45650</v>
      </c>
      <c r="D1968" s="1" t="s">
        <v>1821</v>
      </c>
      <c r="E1968" s="1">
        <v>1999</v>
      </c>
      <c r="F1968" s="1" t="s">
        <v>6815</v>
      </c>
    </row>
    <row r="1969" spans="1:6">
      <c r="A1969" s="1" t="s">
        <v>8784</v>
      </c>
      <c r="B1969" s="1" t="s">
        <v>3781</v>
      </c>
      <c r="C1969" s="1">
        <v>45786</v>
      </c>
      <c r="D1969" s="1" t="s">
        <v>1823</v>
      </c>
      <c r="E1969" s="1">
        <v>2598</v>
      </c>
      <c r="F1969" s="1" t="s">
        <v>6833</v>
      </c>
    </row>
    <row r="1970" spans="1:6">
      <c r="A1970" s="1" t="s">
        <v>8785</v>
      </c>
      <c r="B1970" s="1" t="s">
        <v>3782</v>
      </c>
      <c r="C1970" s="1">
        <v>45472</v>
      </c>
      <c r="D1970" s="1" t="s">
        <v>1801</v>
      </c>
      <c r="E1970" s="1">
        <v>5098.3</v>
      </c>
      <c r="F1970" s="1" t="s">
        <v>6815</v>
      </c>
    </row>
    <row r="1971" spans="1:6">
      <c r="A1971" s="1" t="s">
        <v>8786</v>
      </c>
      <c r="B1971" s="1" t="s">
        <v>3783</v>
      </c>
      <c r="C1971" s="1">
        <v>45448</v>
      </c>
      <c r="D1971" s="1" t="s">
        <v>1821</v>
      </c>
      <c r="E1971" s="1">
        <v>4999</v>
      </c>
      <c r="F1971" s="1" t="s">
        <v>6815</v>
      </c>
    </row>
    <row r="1972" spans="1:6">
      <c r="A1972" s="1" t="s">
        <v>8787</v>
      </c>
      <c r="B1972" s="1" t="s">
        <v>3784</v>
      </c>
      <c r="C1972" s="1">
        <v>45831</v>
      </c>
      <c r="D1972" s="1" t="s">
        <v>1823</v>
      </c>
      <c r="E1972" s="1">
        <v>1497</v>
      </c>
      <c r="F1972" s="1" t="s">
        <v>6815</v>
      </c>
    </row>
    <row r="1973" spans="1:6">
      <c r="A1973" s="1" t="s">
        <v>8788</v>
      </c>
      <c r="B1973" s="1" t="s">
        <v>3785</v>
      </c>
      <c r="C1973" s="1">
        <v>45609</v>
      </c>
      <c r="D1973" s="1" t="s">
        <v>1801</v>
      </c>
      <c r="E1973" s="1">
        <v>4498.2</v>
      </c>
      <c r="F1973" s="1" t="s">
        <v>6815</v>
      </c>
    </row>
    <row r="1974" spans="1:6">
      <c r="A1974" s="1" t="s">
        <v>8789</v>
      </c>
      <c r="B1974" s="1" t="s">
        <v>3786</v>
      </c>
      <c r="C1974" s="1">
        <v>45772</v>
      </c>
      <c r="D1974" s="1" t="s">
        <v>1805</v>
      </c>
      <c r="E1974" s="1">
        <v>999</v>
      </c>
      <c r="F1974" s="1" t="s">
        <v>6815</v>
      </c>
    </row>
    <row r="1975" spans="1:6">
      <c r="A1975" s="1" t="s">
        <v>8790</v>
      </c>
      <c r="B1975" s="1" t="s">
        <v>3787</v>
      </c>
      <c r="C1975" s="1">
        <v>45904</v>
      </c>
      <c r="D1975" s="1" t="s">
        <v>1805</v>
      </c>
      <c r="E1975" s="1">
        <v>474.05</v>
      </c>
      <c r="F1975" s="1" t="s">
        <v>6815</v>
      </c>
    </row>
    <row r="1976" spans="1:6">
      <c r="A1976" s="1" t="s">
        <v>8791</v>
      </c>
      <c r="B1976" s="1" t="s">
        <v>3788</v>
      </c>
      <c r="C1976" s="1">
        <v>45890</v>
      </c>
      <c r="D1976" s="1" t="s">
        <v>1821</v>
      </c>
      <c r="E1976" s="1">
        <v>2124.15</v>
      </c>
      <c r="F1976" s="1" t="s">
        <v>6815</v>
      </c>
    </row>
    <row r="1977" spans="1:6">
      <c r="A1977" s="1" t="s">
        <v>8792</v>
      </c>
      <c r="B1977" s="1" t="s">
        <v>3789</v>
      </c>
      <c r="C1977" s="1">
        <v>45389</v>
      </c>
      <c r="D1977" s="1" t="s">
        <v>1805</v>
      </c>
      <c r="E1977" s="1">
        <v>15996.8</v>
      </c>
      <c r="F1977" s="1" t="s">
        <v>6815</v>
      </c>
    </row>
    <row r="1978" spans="1:6">
      <c r="A1978" s="1" t="s">
        <v>8793</v>
      </c>
      <c r="B1978" s="1" t="s">
        <v>3790</v>
      </c>
      <c r="C1978" s="1">
        <v>45585</v>
      </c>
      <c r="D1978" s="1" t="s">
        <v>1805</v>
      </c>
      <c r="E1978" s="1">
        <v>2547.4499999999998</v>
      </c>
      <c r="F1978" s="1" t="s">
        <v>6815</v>
      </c>
    </row>
    <row r="1979" spans="1:6">
      <c r="A1979" s="1" t="s">
        <v>8794</v>
      </c>
      <c r="B1979" s="1" t="s">
        <v>3791</v>
      </c>
      <c r="C1979" s="1">
        <v>45935</v>
      </c>
      <c r="D1979" s="1" t="s">
        <v>1823</v>
      </c>
      <c r="E1979" s="1">
        <v>2156.4</v>
      </c>
      <c r="F1979" s="1" t="s">
        <v>6815</v>
      </c>
    </row>
    <row r="1980" spans="1:6">
      <c r="A1980" s="1" t="s">
        <v>8795</v>
      </c>
      <c r="B1980" s="1" t="s">
        <v>3792</v>
      </c>
      <c r="C1980" s="1">
        <v>45783</v>
      </c>
      <c r="D1980" s="1" t="s">
        <v>1805</v>
      </c>
      <c r="E1980" s="1">
        <v>4999</v>
      </c>
      <c r="F1980" s="1" t="s">
        <v>6815</v>
      </c>
    </row>
    <row r="1981" spans="1:6">
      <c r="A1981" s="1" t="s">
        <v>8796</v>
      </c>
      <c r="B1981" s="1" t="s">
        <v>3793</v>
      </c>
      <c r="C1981" s="1">
        <v>45685</v>
      </c>
      <c r="D1981" s="1" t="s">
        <v>1821</v>
      </c>
      <c r="E1981" s="1">
        <v>1596</v>
      </c>
      <c r="F1981" s="1" t="s">
        <v>6821</v>
      </c>
    </row>
    <row r="1982" spans="1:6">
      <c r="A1982" s="1" t="s">
        <v>8797</v>
      </c>
      <c r="B1982" s="1" t="s">
        <v>3794</v>
      </c>
      <c r="C1982" s="1">
        <v>45885</v>
      </c>
      <c r="D1982" s="1" t="s">
        <v>1805</v>
      </c>
      <c r="E1982" s="1">
        <v>1197</v>
      </c>
      <c r="F1982" s="1" t="s">
        <v>6833</v>
      </c>
    </row>
    <row r="1983" spans="1:6">
      <c r="A1983" s="1" t="s">
        <v>8798</v>
      </c>
      <c r="B1983" s="1" t="s">
        <v>3795</v>
      </c>
      <c r="C1983" s="1">
        <v>45910</v>
      </c>
      <c r="D1983" s="1" t="s">
        <v>1823</v>
      </c>
      <c r="E1983" s="1">
        <v>539.1</v>
      </c>
      <c r="F1983" s="1" t="s">
        <v>6821</v>
      </c>
    </row>
    <row r="1984" spans="1:6">
      <c r="A1984" s="1" t="s">
        <v>8799</v>
      </c>
      <c r="B1984" s="1" t="s">
        <v>3796</v>
      </c>
      <c r="C1984" s="1">
        <v>45316</v>
      </c>
      <c r="D1984" s="1" t="s">
        <v>1821</v>
      </c>
      <c r="E1984" s="1">
        <v>999</v>
      </c>
      <c r="F1984" s="1" t="s">
        <v>6833</v>
      </c>
    </row>
    <row r="1985" spans="1:6">
      <c r="A1985" s="1" t="s">
        <v>8800</v>
      </c>
      <c r="B1985" s="1" t="s">
        <v>3797</v>
      </c>
      <c r="C1985" s="1">
        <v>45697</v>
      </c>
      <c r="D1985" s="1" t="s">
        <v>1801</v>
      </c>
      <c r="E1985" s="1">
        <v>1999</v>
      </c>
      <c r="F1985" s="1" t="s">
        <v>6815</v>
      </c>
    </row>
    <row r="1986" spans="1:6">
      <c r="A1986" s="1" t="s">
        <v>8801</v>
      </c>
      <c r="B1986" s="1" t="s">
        <v>3798</v>
      </c>
      <c r="C1986" s="1">
        <v>45892</v>
      </c>
      <c r="D1986" s="1" t="s">
        <v>1805</v>
      </c>
      <c r="E1986" s="1">
        <v>2499</v>
      </c>
      <c r="F1986" s="1" t="s">
        <v>6821</v>
      </c>
    </row>
    <row r="1987" spans="1:6">
      <c r="A1987" s="1" t="s">
        <v>8802</v>
      </c>
      <c r="B1987" s="1" t="s">
        <v>3799</v>
      </c>
      <c r="C1987" s="1">
        <v>45848</v>
      </c>
      <c r="D1987" s="1" t="s">
        <v>1823</v>
      </c>
      <c r="E1987" s="1">
        <v>3796.2</v>
      </c>
      <c r="F1987" s="1" t="s">
        <v>6815</v>
      </c>
    </row>
    <row r="1988" spans="1:6">
      <c r="A1988" s="1" t="s">
        <v>8803</v>
      </c>
      <c r="B1988" s="1" t="s">
        <v>3800</v>
      </c>
      <c r="C1988" s="1">
        <v>45547</v>
      </c>
      <c r="D1988" s="1" t="s">
        <v>1801</v>
      </c>
      <c r="E1988" s="1">
        <v>897</v>
      </c>
      <c r="F1988" s="1" t="s">
        <v>6833</v>
      </c>
    </row>
    <row r="1989" spans="1:6">
      <c r="A1989" s="1" t="s">
        <v>8804</v>
      </c>
      <c r="B1989" s="1" t="s">
        <v>3801</v>
      </c>
      <c r="C1989" s="1">
        <v>45731</v>
      </c>
      <c r="D1989" s="1" t="s">
        <v>1823</v>
      </c>
      <c r="E1989" s="1">
        <v>499</v>
      </c>
      <c r="F1989" s="1" t="s">
        <v>6815</v>
      </c>
    </row>
    <row r="1990" spans="1:6">
      <c r="A1990" s="1" t="s">
        <v>8805</v>
      </c>
      <c r="B1990" s="1" t="s">
        <v>3802</v>
      </c>
      <c r="C1990" s="1">
        <v>45330</v>
      </c>
      <c r="D1990" s="1" t="s">
        <v>1821</v>
      </c>
      <c r="E1990" s="1">
        <v>3399.15</v>
      </c>
      <c r="F1990" s="1" t="s">
        <v>6815</v>
      </c>
    </row>
    <row r="1991" spans="1:6">
      <c r="A1991" s="1" t="s">
        <v>8806</v>
      </c>
      <c r="B1991" s="1" t="s">
        <v>3803</v>
      </c>
      <c r="C1991" s="1">
        <v>45862</v>
      </c>
      <c r="D1991" s="1" t="s">
        <v>1801</v>
      </c>
      <c r="E1991" s="1">
        <v>2157.3000000000002</v>
      </c>
      <c r="F1991" s="1" t="s">
        <v>6815</v>
      </c>
    </row>
    <row r="1992" spans="1:6">
      <c r="A1992" s="1" t="s">
        <v>8807</v>
      </c>
      <c r="B1992" s="1" t="s">
        <v>3804</v>
      </c>
      <c r="C1992" s="1">
        <v>45696</v>
      </c>
      <c r="D1992" s="1" t="s">
        <v>1805</v>
      </c>
      <c r="E1992" s="1">
        <v>7497</v>
      </c>
      <c r="F1992" s="1" t="s">
        <v>6821</v>
      </c>
    </row>
    <row r="1993" spans="1:6">
      <c r="A1993" s="1" t="s">
        <v>8808</v>
      </c>
      <c r="B1993" s="1" t="s">
        <v>3805</v>
      </c>
      <c r="C1993" s="1">
        <v>45357</v>
      </c>
      <c r="D1993" s="1" t="s">
        <v>1805</v>
      </c>
      <c r="E1993" s="1">
        <v>538.20000000000005</v>
      </c>
      <c r="F1993" s="1" t="s">
        <v>6815</v>
      </c>
    </row>
    <row r="1994" spans="1:6">
      <c r="A1994" s="1" t="s">
        <v>8809</v>
      </c>
      <c r="B1994" s="1" t="s">
        <v>3806</v>
      </c>
      <c r="C1994" s="1">
        <v>45681</v>
      </c>
      <c r="D1994" s="1" t="s">
        <v>1805</v>
      </c>
      <c r="E1994" s="1">
        <v>1516.2</v>
      </c>
      <c r="F1994" s="1" t="s">
        <v>6815</v>
      </c>
    </row>
    <row r="1995" spans="1:6">
      <c r="A1995" s="1" t="s">
        <v>8810</v>
      </c>
      <c r="B1995" s="1" t="s">
        <v>3807</v>
      </c>
      <c r="C1995" s="1">
        <v>45692</v>
      </c>
      <c r="D1995" s="1" t="s">
        <v>1805</v>
      </c>
      <c r="E1995" s="1">
        <v>11396.2</v>
      </c>
      <c r="F1995" s="1" t="s">
        <v>6815</v>
      </c>
    </row>
    <row r="1996" spans="1:6">
      <c r="A1996" s="1" t="s">
        <v>8811</v>
      </c>
      <c r="B1996" s="1" t="s">
        <v>3808</v>
      </c>
      <c r="C1996" s="1">
        <v>45769</v>
      </c>
      <c r="D1996" s="1" t="s">
        <v>1821</v>
      </c>
      <c r="E1996" s="1">
        <v>6747.3</v>
      </c>
      <c r="F1996" s="1" t="s">
        <v>6815</v>
      </c>
    </row>
    <row r="1997" spans="1:6">
      <c r="A1997" s="1" t="s">
        <v>8812</v>
      </c>
      <c r="B1997" s="1" t="s">
        <v>3809</v>
      </c>
      <c r="C1997" s="1">
        <v>45618</v>
      </c>
      <c r="D1997" s="1" t="s">
        <v>1821</v>
      </c>
      <c r="E1997" s="1">
        <v>799</v>
      </c>
      <c r="F1997" s="1" t="s">
        <v>6815</v>
      </c>
    </row>
    <row r="1998" spans="1:6">
      <c r="A1998" s="1" t="s">
        <v>8813</v>
      </c>
      <c r="B1998" s="1" t="s">
        <v>3810</v>
      </c>
      <c r="C1998" s="1">
        <v>45714</v>
      </c>
      <c r="D1998" s="1" t="s">
        <v>1801</v>
      </c>
      <c r="E1998" s="1">
        <v>239.2</v>
      </c>
      <c r="F1998" s="1" t="s">
        <v>6815</v>
      </c>
    </row>
    <row r="1999" spans="1:6">
      <c r="A1999" s="1" t="s">
        <v>8814</v>
      </c>
      <c r="B1999" s="1" t="s">
        <v>3811</v>
      </c>
      <c r="C1999" s="1">
        <v>45939</v>
      </c>
      <c r="D1999" s="1" t="s">
        <v>1821</v>
      </c>
      <c r="E1999" s="1">
        <v>7996</v>
      </c>
      <c r="F1999" s="1" t="s">
        <v>6821</v>
      </c>
    </row>
    <row r="2000" spans="1:6">
      <c r="A2000" s="1" t="s">
        <v>8815</v>
      </c>
      <c r="B2000" s="1" t="s">
        <v>3812</v>
      </c>
      <c r="C2000" s="1">
        <v>45487</v>
      </c>
      <c r="D2000" s="1" t="s">
        <v>1805</v>
      </c>
      <c r="E2000" s="1">
        <v>2157.3000000000002</v>
      </c>
      <c r="F2000" s="1" t="s">
        <v>6815</v>
      </c>
    </row>
    <row r="2001" spans="1:6">
      <c r="A2001" s="1" t="s">
        <v>8816</v>
      </c>
      <c r="B2001" s="1" t="s">
        <v>3813</v>
      </c>
      <c r="C2001" s="1">
        <v>45815</v>
      </c>
      <c r="D2001" s="1" t="s">
        <v>1805</v>
      </c>
      <c r="E2001" s="1">
        <v>569.04999999999995</v>
      </c>
      <c r="F2001" s="1" t="s">
        <v>6815</v>
      </c>
    </row>
    <row r="2002" spans="1:6">
      <c r="A2002" s="1" t="s">
        <v>8817</v>
      </c>
      <c r="B2002" s="1" t="s">
        <v>3814</v>
      </c>
      <c r="C2002" s="1">
        <v>45839</v>
      </c>
      <c r="D2002" s="1" t="s">
        <v>1823</v>
      </c>
      <c r="E2002" s="1">
        <v>13998</v>
      </c>
      <c r="F2002" s="1" t="s">
        <v>6821</v>
      </c>
    </row>
    <row r="2003" spans="1:6">
      <c r="A2003" s="1" t="s">
        <v>8818</v>
      </c>
      <c r="B2003" s="1" t="s">
        <v>3815</v>
      </c>
      <c r="C2003" s="1">
        <v>45884</v>
      </c>
      <c r="D2003" s="1" t="s">
        <v>1812</v>
      </c>
      <c r="E2003" s="1">
        <v>538.20000000000005</v>
      </c>
      <c r="F2003" s="1" t="s">
        <v>6815</v>
      </c>
    </row>
    <row r="2004" spans="1:6">
      <c r="A2004" s="1" t="s">
        <v>8819</v>
      </c>
      <c r="B2004" s="1" t="s">
        <v>3816</v>
      </c>
      <c r="C2004" s="1">
        <v>45386</v>
      </c>
      <c r="D2004" s="1" t="s">
        <v>1805</v>
      </c>
      <c r="E2004" s="1">
        <v>2999</v>
      </c>
      <c r="F2004" s="1" t="s">
        <v>6815</v>
      </c>
    </row>
    <row r="2005" spans="1:6">
      <c r="A2005" s="1" t="s">
        <v>8820</v>
      </c>
      <c r="B2005" s="1" t="s">
        <v>3817</v>
      </c>
      <c r="C2005" s="1">
        <v>45409</v>
      </c>
      <c r="D2005" s="1" t="s">
        <v>1821</v>
      </c>
      <c r="E2005" s="1">
        <v>508.3</v>
      </c>
      <c r="F2005" s="1" t="s">
        <v>6815</v>
      </c>
    </row>
    <row r="2006" spans="1:6">
      <c r="A2006" s="1" t="s">
        <v>8821</v>
      </c>
      <c r="B2006" s="1" t="s">
        <v>3818</v>
      </c>
      <c r="C2006" s="1">
        <v>45557</v>
      </c>
      <c r="D2006" s="1" t="s">
        <v>1801</v>
      </c>
      <c r="E2006" s="1">
        <v>1797</v>
      </c>
      <c r="F2006" s="1" t="s">
        <v>6815</v>
      </c>
    </row>
    <row r="2007" spans="1:6">
      <c r="A2007" s="1" t="s">
        <v>8822</v>
      </c>
      <c r="B2007" s="1" t="s">
        <v>3819</v>
      </c>
      <c r="C2007" s="1">
        <v>45425</v>
      </c>
      <c r="D2007" s="1" t="s">
        <v>1805</v>
      </c>
      <c r="E2007" s="1">
        <v>3897</v>
      </c>
      <c r="F2007" s="1" t="s">
        <v>6815</v>
      </c>
    </row>
    <row r="2008" spans="1:6">
      <c r="A2008" s="1" t="s">
        <v>8823</v>
      </c>
      <c r="B2008" s="1" t="s">
        <v>3820</v>
      </c>
      <c r="C2008" s="1">
        <v>45874</v>
      </c>
      <c r="D2008" s="1" t="s">
        <v>1801</v>
      </c>
      <c r="E2008" s="1">
        <v>339.15</v>
      </c>
      <c r="F2008" s="1" t="s">
        <v>6815</v>
      </c>
    </row>
    <row r="2009" spans="1:6">
      <c r="A2009" s="1" t="s">
        <v>8824</v>
      </c>
      <c r="B2009" s="1" t="s">
        <v>3821</v>
      </c>
      <c r="C2009" s="1">
        <v>45476</v>
      </c>
      <c r="D2009" s="1" t="s">
        <v>1823</v>
      </c>
      <c r="E2009" s="1">
        <v>2876.4</v>
      </c>
      <c r="F2009" s="1" t="s">
        <v>6815</v>
      </c>
    </row>
    <row r="2010" spans="1:6">
      <c r="A2010" s="1" t="s">
        <v>8825</v>
      </c>
      <c r="B2010" s="1" t="s">
        <v>3822</v>
      </c>
      <c r="C2010" s="1">
        <v>45566</v>
      </c>
      <c r="D2010" s="1" t="s">
        <v>1823</v>
      </c>
      <c r="E2010" s="1">
        <v>9996</v>
      </c>
      <c r="F2010" s="1" t="s">
        <v>6833</v>
      </c>
    </row>
    <row r="2011" spans="1:6">
      <c r="A2011" s="1" t="s">
        <v>8826</v>
      </c>
      <c r="B2011" s="1" t="s">
        <v>3823</v>
      </c>
      <c r="C2011" s="1">
        <v>45703</v>
      </c>
      <c r="D2011" s="1" t="s">
        <v>1823</v>
      </c>
      <c r="E2011" s="1">
        <v>799</v>
      </c>
      <c r="F2011" s="1" t="s">
        <v>6821</v>
      </c>
    </row>
    <row r="2012" spans="1:6">
      <c r="A2012" s="1" t="s">
        <v>8827</v>
      </c>
      <c r="B2012" s="1" t="s">
        <v>3824</v>
      </c>
      <c r="C2012" s="1">
        <v>45719</v>
      </c>
      <c r="D2012" s="1" t="s">
        <v>1823</v>
      </c>
      <c r="E2012" s="1">
        <v>2124.15</v>
      </c>
      <c r="F2012" s="1" t="s">
        <v>6815</v>
      </c>
    </row>
    <row r="2013" spans="1:6">
      <c r="A2013" s="1" t="s">
        <v>8828</v>
      </c>
      <c r="B2013" s="1" t="s">
        <v>3825</v>
      </c>
      <c r="C2013" s="1">
        <v>45808</v>
      </c>
      <c r="D2013" s="1" t="s">
        <v>1821</v>
      </c>
      <c r="E2013" s="1">
        <v>2397</v>
      </c>
      <c r="F2013" s="1" t="s">
        <v>6833</v>
      </c>
    </row>
    <row r="2014" spans="1:6">
      <c r="A2014" s="1" t="s">
        <v>8829</v>
      </c>
      <c r="B2014" s="1" t="s">
        <v>3826</v>
      </c>
      <c r="C2014" s="1">
        <v>45857</v>
      </c>
      <c r="D2014" s="1" t="s">
        <v>1812</v>
      </c>
      <c r="E2014" s="1">
        <v>284.05</v>
      </c>
      <c r="F2014" s="1" t="s">
        <v>6815</v>
      </c>
    </row>
    <row r="2015" spans="1:6">
      <c r="A2015" s="1" t="s">
        <v>8830</v>
      </c>
      <c r="B2015" s="1" t="s">
        <v>3827</v>
      </c>
      <c r="C2015" s="1">
        <v>45942</v>
      </c>
      <c r="D2015" s="1" t="s">
        <v>1801</v>
      </c>
      <c r="E2015" s="1">
        <v>2876.4</v>
      </c>
      <c r="F2015" s="1" t="s">
        <v>6815</v>
      </c>
    </row>
    <row r="2016" spans="1:6">
      <c r="A2016" s="1" t="s">
        <v>8831</v>
      </c>
      <c r="B2016" s="1" t="s">
        <v>3828</v>
      </c>
      <c r="C2016" s="1">
        <v>45567</v>
      </c>
      <c r="D2016" s="1" t="s">
        <v>1805</v>
      </c>
      <c r="E2016" s="1">
        <v>599</v>
      </c>
      <c r="F2016" s="1" t="s">
        <v>6821</v>
      </c>
    </row>
    <row r="2017" spans="1:6">
      <c r="A2017" s="1" t="s">
        <v>8832</v>
      </c>
      <c r="B2017" s="1" t="s">
        <v>3829</v>
      </c>
      <c r="C2017" s="1">
        <v>45954</v>
      </c>
      <c r="D2017" s="1" t="s">
        <v>1812</v>
      </c>
      <c r="E2017" s="1">
        <v>508.3</v>
      </c>
      <c r="F2017" s="1" t="s">
        <v>6815</v>
      </c>
    </row>
    <row r="2018" spans="1:6">
      <c r="A2018" s="1" t="s">
        <v>8833</v>
      </c>
      <c r="B2018" s="1" t="s">
        <v>3830</v>
      </c>
      <c r="C2018" s="1">
        <v>45837</v>
      </c>
      <c r="D2018" s="1" t="s">
        <v>1823</v>
      </c>
      <c r="E2018" s="1">
        <v>424.15</v>
      </c>
      <c r="F2018" s="1" t="s">
        <v>6815</v>
      </c>
    </row>
    <row r="2019" spans="1:6">
      <c r="A2019" s="1" t="s">
        <v>8834</v>
      </c>
      <c r="B2019" s="1" t="s">
        <v>3831</v>
      </c>
      <c r="C2019" s="1">
        <v>45590</v>
      </c>
      <c r="D2019" s="1" t="s">
        <v>1801</v>
      </c>
      <c r="E2019" s="1">
        <v>5098.3</v>
      </c>
      <c r="F2019" s="1" t="s">
        <v>6815</v>
      </c>
    </row>
    <row r="2020" spans="1:6">
      <c r="A2020" s="1" t="s">
        <v>8835</v>
      </c>
      <c r="B2020" s="1" t="s">
        <v>3832</v>
      </c>
      <c r="C2020" s="1">
        <v>45442</v>
      </c>
      <c r="D2020" s="1" t="s">
        <v>1801</v>
      </c>
      <c r="E2020" s="1">
        <v>598</v>
      </c>
      <c r="F2020" s="1" t="s">
        <v>6821</v>
      </c>
    </row>
    <row r="2021" spans="1:6">
      <c r="A2021" s="1" t="s">
        <v>8836</v>
      </c>
      <c r="B2021" s="1" t="s">
        <v>3833</v>
      </c>
      <c r="C2021" s="1">
        <v>45692</v>
      </c>
      <c r="D2021" s="1" t="s">
        <v>1801</v>
      </c>
      <c r="E2021" s="1">
        <v>9496.2000000000007</v>
      </c>
      <c r="F2021" s="1" t="s">
        <v>6815</v>
      </c>
    </row>
    <row r="2022" spans="1:6">
      <c r="A2022" s="1" t="s">
        <v>8837</v>
      </c>
      <c r="B2022" s="1" t="s">
        <v>3834</v>
      </c>
      <c r="C2022" s="1">
        <v>45334</v>
      </c>
      <c r="D2022" s="1" t="s">
        <v>1805</v>
      </c>
      <c r="E2022" s="1">
        <v>17098.099999999999</v>
      </c>
      <c r="F2022" s="1" t="s">
        <v>6815</v>
      </c>
    </row>
    <row r="2023" spans="1:6">
      <c r="A2023" s="1" t="s">
        <v>8838</v>
      </c>
      <c r="B2023" s="1" t="s">
        <v>3835</v>
      </c>
      <c r="C2023" s="1">
        <v>45949</v>
      </c>
      <c r="D2023" s="1" t="s">
        <v>1821</v>
      </c>
      <c r="E2023" s="1">
        <v>3038.1</v>
      </c>
      <c r="F2023" s="1" t="s">
        <v>6815</v>
      </c>
    </row>
    <row r="2024" spans="1:6">
      <c r="A2024" s="1" t="s">
        <v>8839</v>
      </c>
      <c r="B2024" s="1" t="s">
        <v>3836</v>
      </c>
      <c r="C2024" s="1">
        <v>45584</v>
      </c>
      <c r="D2024" s="1" t="s">
        <v>1801</v>
      </c>
      <c r="E2024" s="1">
        <v>339.15</v>
      </c>
      <c r="F2024" s="1" t="s">
        <v>6815</v>
      </c>
    </row>
    <row r="2025" spans="1:6">
      <c r="A2025" s="1" t="s">
        <v>8840</v>
      </c>
      <c r="B2025" s="1" t="s">
        <v>3837</v>
      </c>
      <c r="C2025" s="1">
        <v>45310</v>
      </c>
      <c r="D2025" s="1" t="s">
        <v>1801</v>
      </c>
      <c r="E2025" s="1">
        <v>1197</v>
      </c>
      <c r="F2025" s="1" t="s">
        <v>6815</v>
      </c>
    </row>
    <row r="2026" spans="1:6">
      <c r="A2026" s="1" t="s">
        <v>8841</v>
      </c>
      <c r="B2026" s="1" t="s">
        <v>3838</v>
      </c>
      <c r="C2026" s="1">
        <v>45724</v>
      </c>
      <c r="D2026" s="1" t="s">
        <v>1812</v>
      </c>
      <c r="E2026" s="1">
        <v>3798.1</v>
      </c>
      <c r="F2026" s="1" t="s">
        <v>6815</v>
      </c>
    </row>
    <row r="2027" spans="1:6">
      <c r="A2027" s="1" t="s">
        <v>8842</v>
      </c>
      <c r="B2027" s="1" t="s">
        <v>3839</v>
      </c>
      <c r="C2027" s="1">
        <v>45794</v>
      </c>
      <c r="D2027" s="1" t="s">
        <v>1821</v>
      </c>
      <c r="E2027" s="1">
        <v>399.2</v>
      </c>
      <c r="F2027" s="1" t="s">
        <v>6815</v>
      </c>
    </row>
    <row r="2028" spans="1:6">
      <c r="A2028" s="1" t="s">
        <v>8843</v>
      </c>
      <c r="B2028" s="1" t="s">
        <v>3840</v>
      </c>
      <c r="C2028" s="1">
        <v>45786</v>
      </c>
      <c r="D2028" s="1" t="s">
        <v>1805</v>
      </c>
      <c r="E2028" s="1">
        <v>8999</v>
      </c>
      <c r="F2028" s="1" t="s">
        <v>6815</v>
      </c>
    </row>
    <row r="2029" spans="1:6">
      <c r="A2029" s="1" t="s">
        <v>8844</v>
      </c>
      <c r="B2029" s="1" t="s">
        <v>3841</v>
      </c>
      <c r="C2029" s="1">
        <v>45352</v>
      </c>
      <c r="D2029" s="1" t="s">
        <v>1801</v>
      </c>
      <c r="E2029" s="1">
        <v>9996</v>
      </c>
      <c r="F2029" s="1" t="s">
        <v>6815</v>
      </c>
    </row>
    <row r="2030" spans="1:6">
      <c r="A2030" s="1" t="s">
        <v>8845</v>
      </c>
      <c r="B2030" s="1" t="s">
        <v>3842</v>
      </c>
      <c r="C2030" s="1">
        <v>45619</v>
      </c>
      <c r="D2030" s="1" t="s">
        <v>1823</v>
      </c>
      <c r="E2030" s="1">
        <v>1898.1</v>
      </c>
      <c r="F2030" s="1" t="s">
        <v>6815</v>
      </c>
    </row>
    <row r="2031" spans="1:6">
      <c r="A2031" s="1" t="s">
        <v>8846</v>
      </c>
      <c r="B2031" s="1" t="s">
        <v>3843</v>
      </c>
      <c r="C2031" s="1">
        <v>45449</v>
      </c>
      <c r="D2031" s="1" t="s">
        <v>1801</v>
      </c>
      <c r="E2031" s="1">
        <v>10196.6</v>
      </c>
      <c r="F2031" s="1" t="s">
        <v>6815</v>
      </c>
    </row>
    <row r="2032" spans="1:6">
      <c r="A2032" s="1" t="s">
        <v>8847</v>
      </c>
      <c r="B2032" s="1" t="s">
        <v>3844</v>
      </c>
      <c r="C2032" s="1">
        <v>45327</v>
      </c>
      <c r="D2032" s="1" t="s">
        <v>1805</v>
      </c>
      <c r="E2032" s="1">
        <v>4249.1499999999996</v>
      </c>
      <c r="F2032" s="1" t="s">
        <v>6815</v>
      </c>
    </row>
    <row r="2033" spans="1:6">
      <c r="A2033" s="1" t="s">
        <v>8848</v>
      </c>
      <c r="B2033" s="1" t="s">
        <v>3845</v>
      </c>
      <c r="C2033" s="1">
        <v>45384</v>
      </c>
      <c r="D2033" s="1" t="s">
        <v>1821</v>
      </c>
      <c r="E2033" s="1">
        <v>11997</v>
      </c>
      <c r="F2033" s="1" t="s">
        <v>6815</v>
      </c>
    </row>
    <row r="2034" spans="1:6">
      <c r="A2034" s="1" t="s">
        <v>8849</v>
      </c>
      <c r="B2034" s="1" t="s">
        <v>3846</v>
      </c>
      <c r="C2034" s="1">
        <v>45530</v>
      </c>
      <c r="D2034" s="1" t="s">
        <v>1823</v>
      </c>
      <c r="E2034" s="1">
        <v>12598.2</v>
      </c>
      <c r="F2034" s="1" t="s">
        <v>6815</v>
      </c>
    </row>
    <row r="2035" spans="1:6">
      <c r="A2035" s="1" t="s">
        <v>8850</v>
      </c>
      <c r="B2035" s="1" t="s">
        <v>3847</v>
      </c>
      <c r="C2035" s="1">
        <v>45769</v>
      </c>
      <c r="D2035" s="1" t="s">
        <v>1821</v>
      </c>
      <c r="E2035" s="1">
        <v>1698.3</v>
      </c>
      <c r="F2035" s="1" t="s">
        <v>6815</v>
      </c>
    </row>
    <row r="2036" spans="1:6">
      <c r="A2036" s="1" t="s">
        <v>8851</v>
      </c>
      <c r="B2036" s="1" t="s">
        <v>3848</v>
      </c>
      <c r="C2036" s="1">
        <v>45570</v>
      </c>
      <c r="D2036" s="1" t="s">
        <v>1821</v>
      </c>
      <c r="E2036" s="1">
        <v>798</v>
      </c>
      <c r="F2036" s="1" t="s">
        <v>6833</v>
      </c>
    </row>
    <row r="2037" spans="1:6">
      <c r="A2037" s="1" t="s">
        <v>8852</v>
      </c>
      <c r="B2037" s="1" t="s">
        <v>3849</v>
      </c>
      <c r="C2037" s="1">
        <v>45310</v>
      </c>
      <c r="D2037" s="1" t="s">
        <v>1821</v>
      </c>
      <c r="E2037" s="1">
        <v>2999</v>
      </c>
      <c r="F2037" s="1" t="s">
        <v>6821</v>
      </c>
    </row>
    <row r="2038" spans="1:6">
      <c r="A2038" s="1" t="s">
        <v>8853</v>
      </c>
      <c r="B2038" s="1" t="s">
        <v>3850</v>
      </c>
      <c r="C2038" s="1">
        <v>45463</v>
      </c>
      <c r="D2038" s="1" t="s">
        <v>1805</v>
      </c>
      <c r="E2038" s="1">
        <v>7996</v>
      </c>
      <c r="F2038" s="1" t="s">
        <v>6821</v>
      </c>
    </row>
    <row r="2039" spans="1:6">
      <c r="A2039" s="1" t="s">
        <v>8854</v>
      </c>
      <c r="B2039" s="1" t="s">
        <v>3851</v>
      </c>
      <c r="C2039" s="1">
        <v>45724</v>
      </c>
      <c r="D2039" s="1" t="s">
        <v>1805</v>
      </c>
      <c r="E2039" s="1">
        <v>9498.1</v>
      </c>
      <c r="F2039" s="1" t="s">
        <v>6815</v>
      </c>
    </row>
    <row r="2040" spans="1:6">
      <c r="A2040" s="1" t="s">
        <v>8855</v>
      </c>
      <c r="B2040" s="1" t="s">
        <v>3852</v>
      </c>
      <c r="C2040" s="1">
        <v>45458</v>
      </c>
      <c r="D2040" s="1" t="s">
        <v>1801</v>
      </c>
      <c r="E2040" s="1">
        <v>5397.3</v>
      </c>
      <c r="F2040" s="1" t="s">
        <v>6815</v>
      </c>
    </row>
    <row r="2041" spans="1:6">
      <c r="A2041" s="1" t="s">
        <v>8856</v>
      </c>
      <c r="B2041" s="1" t="s">
        <v>3853</v>
      </c>
      <c r="C2041" s="1">
        <v>45729</v>
      </c>
      <c r="D2041" s="1" t="s">
        <v>1805</v>
      </c>
      <c r="E2041" s="1">
        <v>2249.1</v>
      </c>
      <c r="F2041" s="1" t="s">
        <v>6815</v>
      </c>
    </row>
    <row r="2042" spans="1:6">
      <c r="A2042" s="1" t="s">
        <v>8857</v>
      </c>
      <c r="B2042" s="1" t="s">
        <v>3854</v>
      </c>
      <c r="C2042" s="1">
        <v>45684</v>
      </c>
      <c r="D2042" s="1" t="s">
        <v>1801</v>
      </c>
      <c r="E2042" s="1">
        <v>599</v>
      </c>
      <c r="F2042" s="1" t="s">
        <v>6815</v>
      </c>
    </row>
    <row r="2043" spans="1:6">
      <c r="A2043" s="1" t="s">
        <v>8858</v>
      </c>
      <c r="B2043" s="1" t="s">
        <v>3855</v>
      </c>
      <c r="C2043" s="1">
        <v>45960</v>
      </c>
      <c r="D2043" s="1" t="s">
        <v>1805</v>
      </c>
      <c r="E2043" s="1">
        <v>5998</v>
      </c>
      <c r="F2043" s="1" t="s">
        <v>6815</v>
      </c>
    </row>
    <row r="2044" spans="1:6">
      <c r="A2044" s="1" t="s">
        <v>8859</v>
      </c>
      <c r="B2044" s="1" t="s">
        <v>3856</v>
      </c>
      <c r="C2044" s="1">
        <v>45485</v>
      </c>
      <c r="D2044" s="1" t="s">
        <v>1801</v>
      </c>
      <c r="E2044" s="1">
        <v>1596</v>
      </c>
      <c r="F2044" s="1" t="s">
        <v>6833</v>
      </c>
    </row>
    <row r="2045" spans="1:6">
      <c r="A2045" s="1" t="s">
        <v>8860</v>
      </c>
      <c r="B2045" s="1" t="s">
        <v>3857</v>
      </c>
      <c r="C2045" s="1">
        <v>45953</v>
      </c>
      <c r="D2045" s="1" t="s">
        <v>1823</v>
      </c>
      <c r="E2045" s="1">
        <v>2699.1</v>
      </c>
      <c r="F2045" s="1" t="s">
        <v>6815</v>
      </c>
    </row>
    <row r="2046" spans="1:6">
      <c r="A2046" s="1" t="s">
        <v>8861</v>
      </c>
      <c r="B2046" s="1" t="s">
        <v>3858</v>
      </c>
      <c r="C2046" s="1">
        <v>45610</v>
      </c>
      <c r="D2046" s="1" t="s">
        <v>1812</v>
      </c>
      <c r="E2046" s="1">
        <v>449.1</v>
      </c>
      <c r="F2046" s="1" t="s">
        <v>6815</v>
      </c>
    </row>
    <row r="2047" spans="1:6">
      <c r="A2047" s="1" t="s">
        <v>8862</v>
      </c>
      <c r="B2047" s="1" t="s">
        <v>3859</v>
      </c>
      <c r="C2047" s="1">
        <v>45780</v>
      </c>
      <c r="D2047" s="1" t="s">
        <v>1805</v>
      </c>
      <c r="E2047" s="1">
        <v>449.1</v>
      </c>
      <c r="F2047" s="1" t="s">
        <v>6815</v>
      </c>
    </row>
    <row r="2048" spans="1:6">
      <c r="A2048" s="1" t="s">
        <v>8863</v>
      </c>
      <c r="B2048" s="1" t="s">
        <v>3860</v>
      </c>
      <c r="C2048" s="1">
        <v>45553</v>
      </c>
      <c r="D2048" s="1" t="s">
        <v>1823</v>
      </c>
      <c r="E2048" s="1">
        <v>2037.45</v>
      </c>
      <c r="F2048" s="1" t="s">
        <v>6815</v>
      </c>
    </row>
    <row r="2049" spans="1:6">
      <c r="A2049" s="1" t="s">
        <v>8864</v>
      </c>
      <c r="B2049" s="1" t="s">
        <v>3861</v>
      </c>
      <c r="C2049" s="1">
        <v>45624</v>
      </c>
      <c r="D2049" s="1" t="s">
        <v>1823</v>
      </c>
      <c r="E2049" s="1">
        <v>17098.099999999999</v>
      </c>
      <c r="F2049" s="1" t="s">
        <v>6815</v>
      </c>
    </row>
    <row r="2050" spans="1:6">
      <c r="A2050" s="1" t="s">
        <v>8865</v>
      </c>
      <c r="B2050" s="1" t="s">
        <v>3862</v>
      </c>
      <c r="C2050" s="1">
        <v>45364</v>
      </c>
      <c r="D2050" s="1" t="s">
        <v>1805</v>
      </c>
      <c r="E2050" s="1">
        <v>4749.05</v>
      </c>
      <c r="F2050" s="1" t="s">
        <v>6815</v>
      </c>
    </row>
    <row r="2051" spans="1:6">
      <c r="A2051" s="1" t="s">
        <v>8866</v>
      </c>
      <c r="B2051" s="1" t="s">
        <v>3863</v>
      </c>
      <c r="C2051" s="1">
        <v>45416</v>
      </c>
      <c r="D2051" s="1" t="s">
        <v>1805</v>
      </c>
      <c r="E2051" s="1">
        <v>998</v>
      </c>
      <c r="F2051" s="1" t="s">
        <v>6821</v>
      </c>
    </row>
    <row r="2052" spans="1:6">
      <c r="A2052" s="1" t="s">
        <v>8867</v>
      </c>
      <c r="B2052" s="1" t="s">
        <v>3864</v>
      </c>
      <c r="C2052" s="1">
        <v>45341</v>
      </c>
      <c r="D2052" s="1" t="s">
        <v>1812</v>
      </c>
      <c r="E2052" s="1">
        <v>852.15</v>
      </c>
      <c r="F2052" s="1" t="s">
        <v>6815</v>
      </c>
    </row>
    <row r="2053" spans="1:6">
      <c r="A2053" s="1" t="s">
        <v>8868</v>
      </c>
      <c r="B2053" s="1" t="s">
        <v>3865</v>
      </c>
      <c r="C2053" s="1">
        <v>45402</v>
      </c>
      <c r="D2053" s="1" t="s">
        <v>1812</v>
      </c>
      <c r="E2053" s="1">
        <v>799</v>
      </c>
      <c r="F2053" s="1" t="s">
        <v>6821</v>
      </c>
    </row>
    <row r="2054" spans="1:6">
      <c r="A2054" s="1" t="s">
        <v>8869</v>
      </c>
      <c r="B2054" s="1" t="s">
        <v>3866</v>
      </c>
      <c r="C2054" s="1">
        <v>45945</v>
      </c>
      <c r="D2054" s="1" t="s">
        <v>1821</v>
      </c>
      <c r="E2054" s="1">
        <v>2849.05</v>
      </c>
      <c r="F2054" s="1" t="s">
        <v>6815</v>
      </c>
    </row>
    <row r="2055" spans="1:6">
      <c r="A2055" s="1" t="s">
        <v>8870</v>
      </c>
      <c r="B2055" s="1" t="s">
        <v>3867</v>
      </c>
      <c r="C2055" s="1">
        <v>45651</v>
      </c>
      <c r="D2055" s="1" t="s">
        <v>1823</v>
      </c>
      <c r="E2055" s="1">
        <v>4676.3999999999996</v>
      </c>
      <c r="F2055" s="1" t="s">
        <v>6815</v>
      </c>
    </row>
    <row r="2056" spans="1:6">
      <c r="A2056" s="1" t="s">
        <v>8871</v>
      </c>
      <c r="B2056" s="1" t="s">
        <v>3868</v>
      </c>
      <c r="C2056" s="1">
        <v>45628</v>
      </c>
      <c r="D2056" s="1" t="s">
        <v>1812</v>
      </c>
      <c r="E2056" s="1">
        <v>7998.4</v>
      </c>
      <c r="F2056" s="1" t="s">
        <v>6815</v>
      </c>
    </row>
    <row r="2057" spans="1:6">
      <c r="A2057" s="1" t="s">
        <v>8872</v>
      </c>
      <c r="B2057" s="1" t="s">
        <v>3869</v>
      </c>
      <c r="C2057" s="1">
        <v>45554</v>
      </c>
      <c r="D2057" s="1" t="s">
        <v>1801</v>
      </c>
      <c r="E2057" s="1">
        <v>1198</v>
      </c>
      <c r="F2057" s="1" t="s">
        <v>6821</v>
      </c>
    </row>
    <row r="2058" spans="1:6">
      <c r="A2058" s="1" t="s">
        <v>8873</v>
      </c>
      <c r="B2058" s="1" t="s">
        <v>3870</v>
      </c>
      <c r="C2058" s="1">
        <v>45696</v>
      </c>
      <c r="D2058" s="1" t="s">
        <v>1801</v>
      </c>
      <c r="E2058" s="1">
        <v>1698.3</v>
      </c>
      <c r="F2058" s="1" t="s">
        <v>6815</v>
      </c>
    </row>
    <row r="2059" spans="1:6">
      <c r="A2059" s="1" t="s">
        <v>8874</v>
      </c>
      <c r="B2059" s="1" t="s">
        <v>3871</v>
      </c>
      <c r="C2059" s="1">
        <v>45770</v>
      </c>
      <c r="D2059" s="1" t="s">
        <v>1821</v>
      </c>
      <c r="E2059" s="1">
        <v>1356.6</v>
      </c>
      <c r="F2059" s="1" t="s">
        <v>6815</v>
      </c>
    </row>
    <row r="2060" spans="1:6">
      <c r="A2060" s="1" t="s">
        <v>8875</v>
      </c>
      <c r="B2060" s="1" t="s">
        <v>3872</v>
      </c>
      <c r="C2060" s="1">
        <v>45662</v>
      </c>
      <c r="D2060" s="1" t="s">
        <v>1821</v>
      </c>
      <c r="E2060" s="1">
        <v>7649.15</v>
      </c>
      <c r="F2060" s="1" t="s">
        <v>6821</v>
      </c>
    </row>
    <row r="2061" spans="1:6">
      <c r="A2061" s="1" t="s">
        <v>8876</v>
      </c>
      <c r="B2061" s="1" t="s">
        <v>3873</v>
      </c>
      <c r="C2061" s="1">
        <v>45869</v>
      </c>
      <c r="D2061" s="1" t="s">
        <v>1801</v>
      </c>
      <c r="E2061" s="1">
        <v>1899.05</v>
      </c>
      <c r="F2061" s="1" t="s">
        <v>6815</v>
      </c>
    </row>
    <row r="2062" spans="1:6">
      <c r="A2062" s="1" t="s">
        <v>8877</v>
      </c>
      <c r="B2062" s="1" t="s">
        <v>3874</v>
      </c>
      <c r="C2062" s="1">
        <v>45477</v>
      </c>
      <c r="D2062" s="1" t="s">
        <v>1812</v>
      </c>
      <c r="E2062" s="1">
        <v>2847.15</v>
      </c>
      <c r="F2062" s="1" t="s">
        <v>6815</v>
      </c>
    </row>
    <row r="2063" spans="1:6">
      <c r="A2063" s="1" t="s">
        <v>8878</v>
      </c>
      <c r="B2063" s="1" t="s">
        <v>3875</v>
      </c>
      <c r="C2063" s="1">
        <v>45431</v>
      </c>
      <c r="D2063" s="1" t="s">
        <v>1823</v>
      </c>
      <c r="E2063" s="1">
        <v>1899.05</v>
      </c>
      <c r="F2063" s="1" t="s">
        <v>6815</v>
      </c>
    </row>
    <row r="2064" spans="1:6">
      <c r="A2064" s="1" t="s">
        <v>8879</v>
      </c>
      <c r="B2064" s="1" t="s">
        <v>3876</v>
      </c>
      <c r="C2064" s="1">
        <v>45682</v>
      </c>
      <c r="D2064" s="1" t="s">
        <v>1805</v>
      </c>
      <c r="E2064" s="1">
        <v>1599</v>
      </c>
      <c r="F2064" s="1" t="s">
        <v>6815</v>
      </c>
    </row>
    <row r="2065" spans="1:6">
      <c r="A2065" s="1" t="s">
        <v>8880</v>
      </c>
      <c r="B2065" s="1" t="s">
        <v>3877</v>
      </c>
      <c r="C2065" s="1">
        <v>45871</v>
      </c>
      <c r="D2065" s="1" t="s">
        <v>1805</v>
      </c>
      <c r="E2065" s="1">
        <v>6999</v>
      </c>
      <c r="F2065" s="1" t="s">
        <v>6815</v>
      </c>
    </row>
    <row r="2066" spans="1:6">
      <c r="A2066" s="1" t="s">
        <v>8881</v>
      </c>
      <c r="B2066" s="1" t="s">
        <v>3878</v>
      </c>
      <c r="C2066" s="1">
        <v>45449</v>
      </c>
      <c r="D2066" s="1" t="s">
        <v>1805</v>
      </c>
      <c r="E2066" s="1">
        <v>3598.2</v>
      </c>
      <c r="F2066" s="1" t="s">
        <v>6815</v>
      </c>
    </row>
    <row r="2067" spans="1:6">
      <c r="A2067" s="1" t="s">
        <v>8882</v>
      </c>
      <c r="B2067" s="1" t="s">
        <v>3879</v>
      </c>
      <c r="C2067" s="1">
        <v>45563</v>
      </c>
      <c r="D2067" s="1" t="s">
        <v>1801</v>
      </c>
      <c r="E2067" s="1">
        <v>598.5</v>
      </c>
      <c r="F2067" s="1" t="s">
        <v>6815</v>
      </c>
    </row>
    <row r="2068" spans="1:6">
      <c r="A2068" s="1" t="s">
        <v>8883</v>
      </c>
      <c r="B2068" s="1" t="s">
        <v>3880</v>
      </c>
      <c r="C2068" s="1">
        <v>45774</v>
      </c>
      <c r="D2068" s="1" t="s">
        <v>1823</v>
      </c>
      <c r="E2068" s="1">
        <v>2398.5</v>
      </c>
      <c r="F2068" s="1" t="s">
        <v>6815</v>
      </c>
    </row>
    <row r="2069" spans="1:6">
      <c r="A2069" s="1" t="s">
        <v>8884</v>
      </c>
      <c r="B2069" s="1" t="s">
        <v>3881</v>
      </c>
      <c r="C2069" s="1">
        <v>45632</v>
      </c>
      <c r="D2069" s="1" t="s">
        <v>1805</v>
      </c>
      <c r="E2069" s="1">
        <v>7497</v>
      </c>
      <c r="F2069" s="1" t="s">
        <v>6815</v>
      </c>
    </row>
    <row r="2070" spans="1:6">
      <c r="A2070" s="1" t="s">
        <v>8885</v>
      </c>
      <c r="B2070" s="1" t="s">
        <v>3882</v>
      </c>
      <c r="C2070" s="1">
        <v>45309</v>
      </c>
      <c r="D2070" s="1" t="s">
        <v>1821</v>
      </c>
      <c r="E2070" s="1">
        <v>2397</v>
      </c>
      <c r="F2070" s="1" t="s">
        <v>6833</v>
      </c>
    </row>
    <row r="2071" spans="1:6">
      <c r="A2071" s="1" t="s">
        <v>8886</v>
      </c>
      <c r="B2071" s="1" t="s">
        <v>3883</v>
      </c>
      <c r="C2071" s="1">
        <v>45831</v>
      </c>
      <c r="D2071" s="1" t="s">
        <v>1801</v>
      </c>
      <c r="E2071" s="1">
        <v>5698.1</v>
      </c>
      <c r="F2071" s="1" t="s">
        <v>6815</v>
      </c>
    </row>
    <row r="2072" spans="1:6">
      <c r="A2072" s="1" t="s">
        <v>8887</v>
      </c>
      <c r="B2072" s="1" t="s">
        <v>3884</v>
      </c>
      <c r="C2072" s="1">
        <v>45742</v>
      </c>
      <c r="D2072" s="1" t="s">
        <v>1823</v>
      </c>
      <c r="E2072" s="1">
        <v>539.1</v>
      </c>
      <c r="F2072" s="1" t="s">
        <v>6815</v>
      </c>
    </row>
    <row r="2073" spans="1:6">
      <c r="A2073" s="1" t="s">
        <v>8888</v>
      </c>
      <c r="B2073" s="1" t="s">
        <v>3885</v>
      </c>
      <c r="C2073" s="1">
        <v>45362</v>
      </c>
      <c r="D2073" s="1" t="s">
        <v>1805</v>
      </c>
      <c r="E2073" s="1">
        <v>224.25</v>
      </c>
      <c r="F2073" s="1" t="s">
        <v>6815</v>
      </c>
    </row>
    <row r="2074" spans="1:6">
      <c r="A2074" s="1" t="s">
        <v>8889</v>
      </c>
      <c r="B2074" s="1" t="s">
        <v>3886</v>
      </c>
      <c r="C2074" s="1">
        <v>45488</v>
      </c>
      <c r="D2074" s="1" t="s">
        <v>1805</v>
      </c>
      <c r="E2074" s="1">
        <v>5998</v>
      </c>
      <c r="F2074" s="1" t="s">
        <v>6833</v>
      </c>
    </row>
    <row r="2075" spans="1:6">
      <c r="A2075" s="1" t="s">
        <v>8890</v>
      </c>
      <c r="B2075" s="1" t="s">
        <v>3887</v>
      </c>
      <c r="C2075" s="1">
        <v>45292</v>
      </c>
      <c r="D2075" s="1" t="s">
        <v>1823</v>
      </c>
      <c r="E2075" s="1">
        <v>4999</v>
      </c>
      <c r="F2075" s="1" t="s">
        <v>6815</v>
      </c>
    </row>
    <row r="2076" spans="1:6">
      <c r="A2076" s="1" t="s">
        <v>8891</v>
      </c>
      <c r="B2076" s="1" t="s">
        <v>3888</v>
      </c>
      <c r="C2076" s="1">
        <v>45900</v>
      </c>
      <c r="D2076" s="1" t="s">
        <v>1823</v>
      </c>
      <c r="E2076" s="1">
        <v>899.1</v>
      </c>
      <c r="F2076" s="1" t="s">
        <v>6815</v>
      </c>
    </row>
    <row r="2077" spans="1:6">
      <c r="A2077" s="1" t="s">
        <v>8892</v>
      </c>
      <c r="B2077" s="1" t="s">
        <v>3889</v>
      </c>
      <c r="C2077" s="1">
        <v>45533</v>
      </c>
      <c r="D2077" s="1" t="s">
        <v>1801</v>
      </c>
      <c r="E2077" s="1">
        <v>2878.2</v>
      </c>
      <c r="F2077" s="1" t="s">
        <v>6815</v>
      </c>
    </row>
    <row r="2078" spans="1:6">
      <c r="A2078" s="1" t="s">
        <v>8893</v>
      </c>
      <c r="B2078" s="1" t="s">
        <v>3890</v>
      </c>
      <c r="C2078" s="1">
        <v>45878</v>
      </c>
      <c r="D2078" s="1" t="s">
        <v>1821</v>
      </c>
      <c r="E2078" s="1">
        <v>1017.45</v>
      </c>
      <c r="F2078" s="1" t="s">
        <v>6815</v>
      </c>
    </row>
    <row r="2079" spans="1:6">
      <c r="A2079" s="1" t="s">
        <v>8894</v>
      </c>
      <c r="B2079" s="1" t="s">
        <v>3891</v>
      </c>
      <c r="C2079" s="1">
        <v>45557</v>
      </c>
      <c r="D2079" s="1" t="s">
        <v>1821</v>
      </c>
      <c r="E2079" s="1">
        <v>4498.2</v>
      </c>
      <c r="F2079" s="1" t="s">
        <v>6815</v>
      </c>
    </row>
    <row r="2080" spans="1:6">
      <c r="A2080" s="1" t="s">
        <v>8895</v>
      </c>
      <c r="B2080" s="1" t="s">
        <v>3892</v>
      </c>
      <c r="C2080" s="1">
        <v>45615</v>
      </c>
      <c r="D2080" s="1" t="s">
        <v>1801</v>
      </c>
      <c r="E2080" s="1">
        <v>2397</v>
      </c>
      <c r="F2080" s="1" t="s">
        <v>6815</v>
      </c>
    </row>
    <row r="2081" spans="1:6">
      <c r="A2081" s="1" t="s">
        <v>8896</v>
      </c>
      <c r="B2081" s="1" t="s">
        <v>3893</v>
      </c>
      <c r="C2081" s="1">
        <v>45736</v>
      </c>
      <c r="D2081" s="1" t="s">
        <v>1821</v>
      </c>
      <c r="E2081" s="1">
        <v>9498.1</v>
      </c>
      <c r="F2081" s="1" t="s">
        <v>6815</v>
      </c>
    </row>
    <row r="2082" spans="1:6">
      <c r="A2082" s="1" t="s">
        <v>8897</v>
      </c>
      <c r="B2082" s="1" t="s">
        <v>3894</v>
      </c>
      <c r="C2082" s="1">
        <v>45408</v>
      </c>
      <c r="D2082" s="1" t="s">
        <v>1805</v>
      </c>
      <c r="E2082" s="1">
        <v>1799.1</v>
      </c>
      <c r="F2082" s="1" t="s">
        <v>6815</v>
      </c>
    </row>
    <row r="2083" spans="1:6">
      <c r="A2083" s="1" t="s">
        <v>8898</v>
      </c>
      <c r="B2083" s="1" t="s">
        <v>3895</v>
      </c>
      <c r="C2083" s="1">
        <v>45766</v>
      </c>
      <c r="D2083" s="1" t="s">
        <v>1812</v>
      </c>
      <c r="E2083" s="1">
        <v>379.05</v>
      </c>
      <c r="F2083" s="1" t="s">
        <v>6815</v>
      </c>
    </row>
    <row r="2084" spans="1:6">
      <c r="A2084" s="1" t="s">
        <v>8899</v>
      </c>
      <c r="B2084" s="1" t="s">
        <v>3896</v>
      </c>
      <c r="C2084" s="1">
        <v>45716</v>
      </c>
      <c r="D2084" s="1" t="s">
        <v>1823</v>
      </c>
      <c r="E2084" s="1">
        <v>1198</v>
      </c>
      <c r="F2084" s="1" t="s">
        <v>6815</v>
      </c>
    </row>
    <row r="2085" spans="1:6">
      <c r="A2085" s="1" t="s">
        <v>8900</v>
      </c>
      <c r="B2085" s="1" t="s">
        <v>3897</v>
      </c>
      <c r="C2085" s="1">
        <v>45841</v>
      </c>
      <c r="D2085" s="1" t="s">
        <v>1823</v>
      </c>
      <c r="E2085" s="1">
        <v>299</v>
      </c>
      <c r="F2085" s="1" t="s">
        <v>6815</v>
      </c>
    </row>
    <row r="2086" spans="1:6">
      <c r="A2086" s="1" t="s">
        <v>8901</v>
      </c>
      <c r="B2086" s="1" t="s">
        <v>3898</v>
      </c>
      <c r="C2086" s="1">
        <v>45530</v>
      </c>
      <c r="D2086" s="1" t="s">
        <v>1823</v>
      </c>
      <c r="E2086" s="1">
        <v>5998</v>
      </c>
      <c r="F2086" s="1" t="s">
        <v>6821</v>
      </c>
    </row>
    <row r="2087" spans="1:6">
      <c r="A2087" s="1" t="s">
        <v>8902</v>
      </c>
      <c r="B2087" s="1" t="s">
        <v>3899</v>
      </c>
      <c r="C2087" s="1">
        <v>45763</v>
      </c>
      <c r="D2087" s="1" t="s">
        <v>1823</v>
      </c>
      <c r="E2087" s="1">
        <v>13998</v>
      </c>
      <c r="F2087" s="1" t="s">
        <v>6821</v>
      </c>
    </row>
    <row r="2088" spans="1:6">
      <c r="A2088" s="1" t="s">
        <v>8903</v>
      </c>
      <c r="B2088" s="1" t="s">
        <v>3900</v>
      </c>
      <c r="C2088" s="1">
        <v>45431</v>
      </c>
      <c r="D2088" s="1" t="s">
        <v>1823</v>
      </c>
      <c r="E2088" s="1">
        <v>4998</v>
      </c>
      <c r="F2088" s="1" t="s">
        <v>6815</v>
      </c>
    </row>
    <row r="2089" spans="1:6">
      <c r="A2089" s="1" t="s">
        <v>8904</v>
      </c>
      <c r="B2089" s="1" t="s">
        <v>3901</v>
      </c>
      <c r="C2089" s="1">
        <v>45802</v>
      </c>
      <c r="D2089" s="1" t="s">
        <v>1805</v>
      </c>
      <c r="E2089" s="1">
        <v>7122.15</v>
      </c>
      <c r="F2089" s="1" t="s">
        <v>6815</v>
      </c>
    </row>
    <row r="2090" spans="1:6">
      <c r="A2090" s="1" t="s">
        <v>8905</v>
      </c>
      <c r="B2090" s="1" t="s">
        <v>3902</v>
      </c>
      <c r="C2090" s="1">
        <v>45396</v>
      </c>
      <c r="D2090" s="1" t="s">
        <v>1801</v>
      </c>
      <c r="E2090" s="1">
        <v>13998</v>
      </c>
      <c r="F2090" s="1" t="s">
        <v>6815</v>
      </c>
    </row>
    <row r="2091" spans="1:6">
      <c r="A2091" s="1" t="s">
        <v>8906</v>
      </c>
      <c r="B2091" s="1" t="s">
        <v>3903</v>
      </c>
      <c r="C2091" s="1">
        <v>45782</v>
      </c>
      <c r="D2091" s="1" t="s">
        <v>1823</v>
      </c>
      <c r="E2091" s="1">
        <v>2876.4</v>
      </c>
      <c r="F2091" s="1" t="s">
        <v>6815</v>
      </c>
    </row>
    <row r="2092" spans="1:6">
      <c r="A2092" s="1" t="s">
        <v>8907</v>
      </c>
      <c r="B2092" s="1" t="s">
        <v>3904</v>
      </c>
      <c r="C2092" s="1">
        <v>45866</v>
      </c>
      <c r="D2092" s="1" t="s">
        <v>1805</v>
      </c>
      <c r="E2092" s="1">
        <v>6999</v>
      </c>
      <c r="F2092" s="1" t="s">
        <v>6821</v>
      </c>
    </row>
    <row r="2093" spans="1:6">
      <c r="A2093" s="1" t="s">
        <v>8908</v>
      </c>
      <c r="B2093" s="1" t="s">
        <v>3905</v>
      </c>
      <c r="C2093" s="1">
        <v>45890</v>
      </c>
      <c r="D2093" s="1" t="s">
        <v>1801</v>
      </c>
      <c r="E2093" s="1">
        <v>1998</v>
      </c>
      <c r="F2093" s="1" t="s">
        <v>6815</v>
      </c>
    </row>
    <row r="2094" spans="1:6">
      <c r="A2094" s="1" t="s">
        <v>8909</v>
      </c>
      <c r="B2094" s="1" t="s">
        <v>3906</v>
      </c>
      <c r="C2094" s="1">
        <v>45437</v>
      </c>
      <c r="D2094" s="1" t="s">
        <v>1805</v>
      </c>
      <c r="E2094" s="1">
        <v>3799.05</v>
      </c>
      <c r="F2094" s="1" t="s">
        <v>6815</v>
      </c>
    </row>
    <row r="2095" spans="1:6">
      <c r="A2095" s="1" t="s">
        <v>8910</v>
      </c>
      <c r="B2095" s="1" t="s">
        <v>3907</v>
      </c>
      <c r="C2095" s="1">
        <v>45689</v>
      </c>
      <c r="D2095" s="1" t="s">
        <v>1821</v>
      </c>
      <c r="E2095" s="1">
        <v>2997</v>
      </c>
      <c r="F2095" s="1" t="s">
        <v>6815</v>
      </c>
    </row>
    <row r="2096" spans="1:6">
      <c r="A2096" s="1" t="s">
        <v>8911</v>
      </c>
      <c r="B2096" s="1" t="s">
        <v>3908</v>
      </c>
      <c r="C2096" s="1">
        <v>45467</v>
      </c>
      <c r="D2096" s="1" t="s">
        <v>1805</v>
      </c>
      <c r="E2096" s="1">
        <v>339.15</v>
      </c>
      <c r="F2096" s="1" t="s">
        <v>6815</v>
      </c>
    </row>
    <row r="2097" spans="1:6">
      <c r="A2097" s="1" t="s">
        <v>8912</v>
      </c>
      <c r="B2097" s="1" t="s">
        <v>3909</v>
      </c>
      <c r="C2097" s="1">
        <v>45400</v>
      </c>
      <c r="D2097" s="1" t="s">
        <v>1801</v>
      </c>
      <c r="E2097" s="1">
        <v>678.3</v>
      </c>
      <c r="F2097" s="1" t="s">
        <v>6815</v>
      </c>
    </row>
    <row r="2098" spans="1:6">
      <c r="A2098" s="1" t="s">
        <v>8913</v>
      </c>
      <c r="B2098" s="1" t="s">
        <v>3910</v>
      </c>
      <c r="C2098" s="1">
        <v>45859</v>
      </c>
      <c r="D2098" s="1" t="s">
        <v>1821</v>
      </c>
      <c r="E2098" s="1">
        <v>897</v>
      </c>
      <c r="F2098" s="1" t="s">
        <v>6815</v>
      </c>
    </row>
    <row r="2099" spans="1:6">
      <c r="A2099" s="1" t="s">
        <v>8914</v>
      </c>
      <c r="B2099" s="1" t="s">
        <v>3911</v>
      </c>
      <c r="C2099" s="1">
        <v>45754</v>
      </c>
      <c r="D2099" s="1" t="s">
        <v>1821</v>
      </c>
      <c r="E2099" s="1">
        <v>9998</v>
      </c>
      <c r="F2099" s="1" t="s">
        <v>6821</v>
      </c>
    </row>
    <row r="2100" spans="1:6">
      <c r="A2100" s="1" t="s">
        <v>8915</v>
      </c>
      <c r="B2100" s="1" t="s">
        <v>3912</v>
      </c>
      <c r="C2100" s="1">
        <v>45442</v>
      </c>
      <c r="D2100" s="1" t="s">
        <v>1801</v>
      </c>
      <c r="E2100" s="1">
        <v>2157.3000000000002</v>
      </c>
      <c r="F2100" s="1" t="s">
        <v>6815</v>
      </c>
    </row>
    <row r="2101" spans="1:6">
      <c r="A2101" s="1" t="s">
        <v>8916</v>
      </c>
      <c r="B2101" s="1" t="s">
        <v>3913</v>
      </c>
      <c r="C2101" s="1">
        <v>45692</v>
      </c>
      <c r="D2101" s="1" t="s">
        <v>1805</v>
      </c>
      <c r="E2101" s="1">
        <v>254.15</v>
      </c>
      <c r="F2101" s="1" t="s">
        <v>6815</v>
      </c>
    </row>
    <row r="2102" spans="1:6">
      <c r="A2102" s="1" t="s">
        <v>8917</v>
      </c>
      <c r="B2102" s="1" t="s">
        <v>3914</v>
      </c>
      <c r="C2102" s="1">
        <v>45833</v>
      </c>
      <c r="D2102" s="1" t="s">
        <v>1805</v>
      </c>
      <c r="E2102" s="1">
        <v>998</v>
      </c>
      <c r="F2102" s="1" t="s">
        <v>6815</v>
      </c>
    </row>
    <row r="2103" spans="1:6">
      <c r="A2103" s="1" t="s">
        <v>8918</v>
      </c>
      <c r="B2103" s="1" t="s">
        <v>3915</v>
      </c>
      <c r="C2103" s="1">
        <v>45370</v>
      </c>
      <c r="D2103" s="1" t="s">
        <v>1805</v>
      </c>
      <c r="E2103" s="1">
        <v>2716.6</v>
      </c>
      <c r="F2103" s="1" t="s">
        <v>6815</v>
      </c>
    </row>
    <row r="2104" spans="1:6">
      <c r="A2104" s="1" t="s">
        <v>8919</v>
      </c>
      <c r="B2104" s="1" t="s">
        <v>3916</v>
      </c>
      <c r="C2104" s="1">
        <v>45448</v>
      </c>
      <c r="D2104" s="1" t="s">
        <v>1821</v>
      </c>
      <c r="E2104" s="1">
        <v>1498.5</v>
      </c>
      <c r="F2104" s="1" t="s">
        <v>6815</v>
      </c>
    </row>
    <row r="2105" spans="1:6">
      <c r="A2105" s="1" t="s">
        <v>8920</v>
      </c>
      <c r="B2105" s="1" t="s">
        <v>3917</v>
      </c>
      <c r="C2105" s="1">
        <v>45593</v>
      </c>
      <c r="D2105" s="1" t="s">
        <v>1805</v>
      </c>
      <c r="E2105" s="1">
        <v>8549.0499999999993</v>
      </c>
      <c r="F2105" s="1" t="s">
        <v>6815</v>
      </c>
    </row>
    <row r="2106" spans="1:6">
      <c r="A2106" s="1" t="s">
        <v>8921</v>
      </c>
      <c r="B2106" s="1" t="s">
        <v>3918</v>
      </c>
      <c r="C2106" s="1">
        <v>45777</v>
      </c>
      <c r="D2106" s="1" t="s">
        <v>1823</v>
      </c>
      <c r="E2106" s="1">
        <v>399</v>
      </c>
      <c r="F2106" s="1" t="s">
        <v>6821</v>
      </c>
    </row>
    <row r="2107" spans="1:6">
      <c r="A2107" s="1" t="s">
        <v>8922</v>
      </c>
      <c r="B2107" s="1" t="s">
        <v>3919</v>
      </c>
      <c r="C2107" s="1">
        <v>45723</v>
      </c>
      <c r="D2107" s="1" t="s">
        <v>1823</v>
      </c>
      <c r="E2107" s="1">
        <v>499</v>
      </c>
      <c r="F2107" s="1" t="s">
        <v>6821</v>
      </c>
    </row>
    <row r="2108" spans="1:6">
      <c r="A2108" s="1" t="s">
        <v>8923</v>
      </c>
      <c r="B2108" s="1" t="s">
        <v>3920</v>
      </c>
      <c r="C2108" s="1">
        <v>45425</v>
      </c>
      <c r="D2108" s="1" t="s">
        <v>1805</v>
      </c>
      <c r="E2108" s="1">
        <v>718.2</v>
      </c>
      <c r="F2108" s="1" t="s">
        <v>6815</v>
      </c>
    </row>
    <row r="2109" spans="1:6">
      <c r="A2109" s="1" t="s">
        <v>8924</v>
      </c>
      <c r="B2109" s="1" t="s">
        <v>3921</v>
      </c>
      <c r="C2109" s="1">
        <v>45725</v>
      </c>
      <c r="D2109" s="1" t="s">
        <v>1801</v>
      </c>
      <c r="E2109" s="1">
        <v>5997</v>
      </c>
      <c r="F2109" s="1" t="s">
        <v>6833</v>
      </c>
    </row>
    <row r="2110" spans="1:6">
      <c r="A2110" s="1" t="s">
        <v>8925</v>
      </c>
      <c r="B2110" s="1" t="s">
        <v>3922</v>
      </c>
      <c r="C2110" s="1">
        <v>45433</v>
      </c>
      <c r="D2110" s="1" t="s">
        <v>1821</v>
      </c>
      <c r="E2110" s="1">
        <v>998</v>
      </c>
      <c r="F2110" s="1" t="s">
        <v>6815</v>
      </c>
    </row>
    <row r="2111" spans="1:6">
      <c r="A2111" s="1" t="s">
        <v>8926</v>
      </c>
      <c r="B2111" s="1" t="s">
        <v>3923</v>
      </c>
      <c r="C2111" s="1">
        <v>45916</v>
      </c>
      <c r="D2111" s="1" t="s">
        <v>1801</v>
      </c>
      <c r="E2111" s="1">
        <v>5998</v>
      </c>
      <c r="F2111" s="1" t="s">
        <v>6815</v>
      </c>
    </row>
    <row r="2112" spans="1:6">
      <c r="A2112" s="1" t="s">
        <v>8927</v>
      </c>
      <c r="B2112" s="1" t="s">
        <v>3924</v>
      </c>
      <c r="C2112" s="1">
        <v>45391</v>
      </c>
      <c r="D2112" s="1" t="s">
        <v>1801</v>
      </c>
      <c r="E2112" s="1">
        <v>2374.0500000000002</v>
      </c>
      <c r="F2112" s="1" t="s">
        <v>6815</v>
      </c>
    </row>
    <row r="2113" spans="1:6">
      <c r="A2113" s="1" t="s">
        <v>8928</v>
      </c>
      <c r="B2113" s="1" t="s">
        <v>3925</v>
      </c>
      <c r="C2113" s="1">
        <v>45323</v>
      </c>
      <c r="D2113" s="1" t="s">
        <v>1823</v>
      </c>
      <c r="E2113" s="1">
        <v>898.2</v>
      </c>
      <c r="F2113" s="1" t="s">
        <v>6815</v>
      </c>
    </row>
    <row r="2114" spans="1:6">
      <c r="A2114" s="1" t="s">
        <v>8929</v>
      </c>
      <c r="B2114" s="1" t="s">
        <v>3926</v>
      </c>
      <c r="C2114" s="1">
        <v>45736</v>
      </c>
      <c r="D2114" s="1" t="s">
        <v>1821</v>
      </c>
      <c r="E2114" s="1">
        <v>598.5</v>
      </c>
      <c r="F2114" s="1" t="s">
        <v>6815</v>
      </c>
    </row>
    <row r="2115" spans="1:6">
      <c r="A2115" s="1" t="s">
        <v>8930</v>
      </c>
      <c r="B2115" s="1" t="s">
        <v>3927</v>
      </c>
      <c r="C2115" s="1">
        <v>45829</v>
      </c>
      <c r="D2115" s="1" t="s">
        <v>1805</v>
      </c>
      <c r="E2115" s="1">
        <v>359.1</v>
      </c>
      <c r="F2115" s="1" t="s">
        <v>6815</v>
      </c>
    </row>
    <row r="2116" spans="1:6">
      <c r="A2116" s="1" t="s">
        <v>8931</v>
      </c>
      <c r="B2116" s="1" t="s">
        <v>3928</v>
      </c>
      <c r="C2116" s="1">
        <v>45828</v>
      </c>
      <c r="D2116" s="1" t="s">
        <v>1801</v>
      </c>
      <c r="E2116" s="1">
        <v>284.05</v>
      </c>
      <c r="F2116" s="1" t="s">
        <v>6815</v>
      </c>
    </row>
    <row r="2117" spans="1:6">
      <c r="A2117" s="1" t="s">
        <v>8932</v>
      </c>
      <c r="B2117" s="1" t="s">
        <v>3929</v>
      </c>
      <c r="C2117" s="1">
        <v>45712</v>
      </c>
      <c r="D2117" s="1" t="s">
        <v>1812</v>
      </c>
      <c r="E2117" s="1">
        <v>8498.2999999999993</v>
      </c>
      <c r="F2117" s="1" t="s">
        <v>6815</v>
      </c>
    </row>
    <row r="2118" spans="1:6">
      <c r="A2118" s="1" t="s">
        <v>8933</v>
      </c>
      <c r="B2118" s="1" t="s">
        <v>3930</v>
      </c>
      <c r="C2118" s="1">
        <v>45807</v>
      </c>
      <c r="D2118" s="1" t="s">
        <v>1805</v>
      </c>
      <c r="E2118" s="1">
        <v>6396.8</v>
      </c>
      <c r="F2118" s="1" t="s">
        <v>6815</v>
      </c>
    </row>
    <row r="2119" spans="1:6">
      <c r="A2119" s="1" t="s">
        <v>8934</v>
      </c>
      <c r="B2119" s="1" t="s">
        <v>3931</v>
      </c>
      <c r="C2119" s="1">
        <v>45522</v>
      </c>
      <c r="D2119" s="1" t="s">
        <v>1823</v>
      </c>
      <c r="E2119" s="1">
        <v>1234.05</v>
      </c>
      <c r="F2119" s="1" t="s">
        <v>6815</v>
      </c>
    </row>
    <row r="2120" spans="1:6">
      <c r="A2120" s="1" t="s">
        <v>8935</v>
      </c>
      <c r="B2120" s="1" t="s">
        <v>3932</v>
      </c>
      <c r="C2120" s="1">
        <v>45494</v>
      </c>
      <c r="D2120" s="1" t="s">
        <v>1801</v>
      </c>
      <c r="E2120" s="1">
        <v>2037.45</v>
      </c>
      <c r="F2120" s="1" t="s">
        <v>6815</v>
      </c>
    </row>
    <row r="2121" spans="1:6">
      <c r="A2121" s="1" t="s">
        <v>8936</v>
      </c>
      <c r="B2121" s="1" t="s">
        <v>3933</v>
      </c>
      <c r="C2121" s="1">
        <v>45316</v>
      </c>
      <c r="D2121" s="1" t="s">
        <v>1805</v>
      </c>
      <c r="E2121" s="1">
        <v>949.05</v>
      </c>
      <c r="F2121" s="1" t="s">
        <v>6815</v>
      </c>
    </row>
    <row r="2122" spans="1:6">
      <c r="A2122" s="1" t="s">
        <v>8937</v>
      </c>
      <c r="B2122" s="1" t="s">
        <v>3934</v>
      </c>
      <c r="C2122" s="1">
        <v>45600</v>
      </c>
      <c r="D2122" s="1" t="s">
        <v>1801</v>
      </c>
      <c r="E2122" s="1">
        <v>299</v>
      </c>
      <c r="F2122" s="1" t="s">
        <v>6815</v>
      </c>
    </row>
    <row r="2123" spans="1:6">
      <c r="A2123" s="1" t="s">
        <v>8938</v>
      </c>
      <c r="B2123" s="1" t="s">
        <v>3935</v>
      </c>
      <c r="C2123" s="1">
        <v>45514</v>
      </c>
      <c r="D2123" s="1" t="s">
        <v>1805</v>
      </c>
      <c r="E2123" s="1">
        <v>718.2</v>
      </c>
      <c r="F2123" s="1" t="s">
        <v>6815</v>
      </c>
    </row>
    <row r="2124" spans="1:6">
      <c r="A2124" s="1" t="s">
        <v>8939</v>
      </c>
      <c r="B2124" s="1" t="s">
        <v>3936</v>
      </c>
      <c r="C2124" s="1">
        <v>45541</v>
      </c>
      <c r="D2124" s="1" t="s">
        <v>1805</v>
      </c>
      <c r="E2124" s="1">
        <v>359.1</v>
      </c>
      <c r="F2124" s="1" t="s">
        <v>6815</v>
      </c>
    </row>
    <row r="2125" spans="1:6">
      <c r="A2125" s="1" t="s">
        <v>8940</v>
      </c>
      <c r="B2125" s="1" t="s">
        <v>3937</v>
      </c>
      <c r="C2125" s="1">
        <v>45383</v>
      </c>
      <c r="D2125" s="1" t="s">
        <v>1823</v>
      </c>
      <c r="E2125" s="1">
        <v>1527.45</v>
      </c>
      <c r="F2125" s="1" t="s">
        <v>6815</v>
      </c>
    </row>
    <row r="2126" spans="1:6">
      <c r="A2126" s="1" t="s">
        <v>8941</v>
      </c>
      <c r="B2126" s="1" t="s">
        <v>3938</v>
      </c>
      <c r="C2126" s="1">
        <v>45923</v>
      </c>
      <c r="D2126" s="1" t="s">
        <v>1801</v>
      </c>
      <c r="E2126" s="1">
        <v>8099.1</v>
      </c>
      <c r="F2126" s="1" t="s">
        <v>6815</v>
      </c>
    </row>
    <row r="2127" spans="1:6">
      <c r="A2127" s="1" t="s">
        <v>8942</v>
      </c>
      <c r="B2127" s="1" t="s">
        <v>3939</v>
      </c>
      <c r="C2127" s="1">
        <v>45396</v>
      </c>
      <c r="D2127" s="1" t="s">
        <v>1805</v>
      </c>
      <c r="E2127" s="1">
        <v>1917.6</v>
      </c>
      <c r="F2127" s="1" t="s">
        <v>6815</v>
      </c>
    </row>
    <row r="2128" spans="1:6">
      <c r="A2128" s="1" t="s">
        <v>8943</v>
      </c>
      <c r="B2128" s="1" t="s">
        <v>3940</v>
      </c>
      <c r="C2128" s="1">
        <v>45943</v>
      </c>
      <c r="D2128" s="1" t="s">
        <v>1823</v>
      </c>
      <c r="E2128" s="1">
        <v>1998</v>
      </c>
      <c r="F2128" s="1" t="s">
        <v>6815</v>
      </c>
    </row>
    <row r="2129" spans="1:6">
      <c r="A2129" s="1" t="s">
        <v>8944</v>
      </c>
      <c r="B2129" s="1" t="s">
        <v>3941</v>
      </c>
      <c r="C2129" s="1">
        <v>45825</v>
      </c>
      <c r="D2129" s="1" t="s">
        <v>1805</v>
      </c>
      <c r="E2129" s="1">
        <v>3036.2</v>
      </c>
      <c r="F2129" s="1" t="s">
        <v>6815</v>
      </c>
    </row>
    <row r="2130" spans="1:6">
      <c r="A2130" s="1" t="s">
        <v>8945</v>
      </c>
      <c r="B2130" s="1" t="s">
        <v>3942</v>
      </c>
      <c r="C2130" s="1">
        <v>45428</v>
      </c>
      <c r="D2130" s="1" t="s">
        <v>1801</v>
      </c>
      <c r="E2130" s="1">
        <v>3199.2</v>
      </c>
      <c r="F2130" s="1" t="s">
        <v>6815</v>
      </c>
    </row>
    <row r="2131" spans="1:6">
      <c r="A2131" s="1" t="s">
        <v>8946</v>
      </c>
      <c r="B2131" s="1" t="s">
        <v>3943</v>
      </c>
      <c r="C2131" s="1">
        <v>45443</v>
      </c>
      <c r="D2131" s="1" t="s">
        <v>1805</v>
      </c>
      <c r="E2131" s="1">
        <v>15996</v>
      </c>
      <c r="F2131" s="1" t="s">
        <v>6821</v>
      </c>
    </row>
    <row r="2132" spans="1:6">
      <c r="A2132" s="1" t="s">
        <v>8947</v>
      </c>
      <c r="B2132" s="1" t="s">
        <v>3944</v>
      </c>
      <c r="C2132" s="1">
        <v>45799</v>
      </c>
      <c r="D2132" s="1" t="s">
        <v>1805</v>
      </c>
      <c r="E2132" s="1">
        <v>2338.1999999999998</v>
      </c>
      <c r="F2132" s="1" t="s">
        <v>6815</v>
      </c>
    </row>
    <row r="2133" spans="1:6">
      <c r="A2133" s="1" t="s">
        <v>8948</v>
      </c>
      <c r="B2133" s="1" t="s">
        <v>3945</v>
      </c>
      <c r="C2133" s="1">
        <v>45926</v>
      </c>
      <c r="D2133" s="1" t="s">
        <v>1821</v>
      </c>
      <c r="E2133" s="1">
        <v>284.05</v>
      </c>
      <c r="F2133" s="1" t="s">
        <v>6815</v>
      </c>
    </row>
    <row r="2134" spans="1:6">
      <c r="A2134" s="1" t="s">
        <v>8949</v>
      </c>
      <c r="B2134" s="1" t="s">
        <v>3946</v>
      </c>
      <c r="C2134" s="1">
        <v>45913</v>
      </c>
      <c r="D2134" s="1" t="s">
        <v>1821</v>
      </c>
      <c r="E2134" s="1">
        <v>1169.0999999999999</v>
      </c>
      <c r="F2134" s="1" t="s">
        <v>6815</v>
      </c>
    </row>
    <row r="2135" spans="1:6">
      <c r="A2135" s="1" t="s">
        <v>8950</v>
      </c>
      <c r="B2135" s="1" t="s">
        <v>3947</v>
      </c>
      <c r="C2135" s="1">
        <v>45883</v>
      </c>
      <c r="D2135" s="1" t="s">
        <v>1812</v>
      </c>
      <c r="E2135" s="1">
        <v>239.2</v>
      </c>
      <c r="F2135" s="1" t="s">
        <v>6815</v>
      </c>
    </row>
    <row r="2136" spans="1:6">
      <c r="A2136" s="1" t="s">
        <v>8951</v>
      </c>
      <c r="B2136" s="1" t="s">
        <v>3948</v>
      </c>
      <c r="C2136" s="1">
        <v>45637</v>
      </c>
      <c r="D2136" s="1" t="s">
        <v>1801</v>
      </c>
      <c r="E2136" s="1">
        <v>538.20000000000005</v>
      </c>
      <c r="F2136" s="1" t="s">
        <v>6815</v>
      </c>
    </row>
    <row r="2137" spans="1:6">
      <c r="A2137" s="1" t="s">
        <v>8952</v>
      </c>
      <c r="B2137" s="1" t="s">
        <v>3949</v>
      </c>
      <c r="C2137" s="1">
        <v>45593</v>
      </c>
      <c r="D2137" s="1" t="s">
        <v>1805</v>
      </c>
      <c r="E2137" s="1">
        <v>1358.3</v>
      </c>
      <c r="F2137" s="1" t="s">
        <v>6815</v>
      </c>
    </row>
    <row r="2138" spans="1:6">
      <c r="A2138" s="1" t="s">
        <v>8953</v>
      </c>
      <c r="B2138" s="1" t="s">
        <v>3950</v>
      </c>
      <c r="C2138" s="1">
        <v>45321</v>
      </c>
      <c r="D2138" s="1" t="s">
        <v>1812</v>
      </c>
      <c r="E2138" s="1">
        <v>26997</v>
      </c>
      <c r="F2138" s="1" t="s">
        <v>6821</v>
      </c>
    </row>
    <row r="2139" spans="1:6">
      <c r="A2139" s="1" t="s">
        <v>8954</v>
      </c>
      <c r="B2139" s="1" t="s">
        <v>3951</v>
      </c>
      <c r="C2139" s="1">
        <v>45483</v>
      </c>
      <c r="D2139" s="1" t="s">
        <v>1805</v>
      </c>
      <c r="E2139" s="1">
        <v>1598.4</v>
      </c>
      <c r="F2139" s="1" t="s">
        <v>6815</v>
      </c>
    </row>
    <row r="2140" spans="1:6">
      <c r="A2140" s="1" t="s">
        <v>8955</v>
      </c>
      <c r="B2140" s="1" t="s">
        <v>3952</v>
      </c>
      <c r="C2140" s="1">
        <v>45884</v>
      </c>
      <c r="D2140" s="1" t="s">
        <v>1805</v>
      </c>
      <c r="E2140" s="1">
        <v>1197</v>
      </c>
      <c r="F2140" s="1" t="s">
        <v>6815</v>
      </c>
    </row>
    <row r="2141" spans="1:6">
      <c r="A2141" s="1" t="s">
        <v>8956</v>
      </c>
      <c r="B2141" s="1" t="s">
        <v>3953</v>
      </c>
      <c r="C2141" s="1">
        <v>45723</v>
      </c>
      <c r="D2141" s="1" t="s">
        <v>1805</v>
      </c>
      <c r="E2141" s="1">
        <v>19996</v>
      </c>
      <c r="F2141" s="1" t="s">
        <v>6821</v>
      </c>
    </row>
    <row r="2142" spans="1:6">
      <c r="A2142" s="1" t="s">
        <v>8957</v>
      </c>
      <c r="B2142" s="1" t="s">
        <v>3954</v>
      </c>
      <c r="C2142" s="1">
        <v>45959</v>
      </c>
      <c r="D2142" s="1" t="s">
        <v>1805</v>
      </c>
      <c r="E2142" s="1">
        <v>999</v>
      </c>
      <c r="F2142" s="1" t="s">
        <v>6821</v>
      </c>
    </row>
    <row r="2143" spans="1:6">
      <c r="A2143" s="1" t="s">
        <v>8958</v>
      </c>
      <c r="B2143" s="1" t="s">
        <v>3955</v>
      </c>
      <c r="C2143" s="1">
        <v>45838</v>
      </c>
      <c r="D2143" s="1" t="s">
        <v>1801</v>
      </c>
      <c r="E2143" s="1">
        <v>449.1</v>
      </c>
      <c r="F2143" s="1" t="s">
        <v>6815</v>
      </c>
    </row>
    <row r="2144" spans="1:6">
      <c r="A2144" s="1" t="s">
        <v>8959</v>
      </c>
      <c r="B2144" s="1" t="s">
        <v>3956</v>
      </c>
      <c r="C2144" s="1">
        <v>45472</v>
      </c>
      <c r="D2144" s="1" t="s">
        <v>1801</v>
      </c>
      <c r="E2144" s="1">
        <v>399</v>
      </c>
      <c r="F2144" s="1" t="s">
        <v>6821</v>
      </c>
    </row>
    <row r="2145" spans="1:6">
      <c r="A2145" s="1" t="s">
        <v>8960</v>
      </c>
      <c r="B2145" s="1" t="s">
        <v>3957</v>
      </c>
      <c r="C2145" s="1">
        <v>45523</v>
      </c>
      <c r="D2145" s="1" t="s">
        <v>1801</v>
      </c>
      <c r="E2145" s="1">
        <v>1707.15</v>
      </c>
      <c r="F2145" s="1" t="s">
        <v>6815</v>
      </c>
    </row>
    <row r="2146" spans="1:6">
      <c r="A2146" s="1" t="s">
        <v>8961</v>
      </c>
      <c r="B2146" s="1" t="s">
        <v>3958</v>
      </c>
      <c r="C2146" s="1">
        <v>45409</v>
      </c>
      <c r="D2146" s="1" t="s">
        <v>1805</v>
      </c>
      <c r="E2146" s="1">
        <v>499</v>
      </c>
      <c r="F2146" s="1" t="s">
        <v>6821</v>
      </c>
    </row>
    <row r="2147" spans="1:6">
      <c r="A2147" s="1" t="s">
        <v>8962</v>
      </c>
      <c r="B2147" s="1" t="s">
        <v>3959</v>
      </c>
      <c r="C2147" s="1">
        <v>45944</v>
      </c>
      <c r="D2147" s="1" t="s">
        <v>1801</v>
      </c>
      <c r="E2147" s="1">
        <v>1197</v>
      </c>
      <c r="F2147" s="1" t="s">
        <v>6821</v>
      </c>
    </row>
    <row r="2148" spans="1:6">
      <c r="A2148" s="1" t="s">
        <v>8963</v>
      </c>
      <c r="B2148" s="1" t="s">
        <v>3960</v>
      </c>
      <c r="C2148" s="1">
        <v>45683</v>
      </c>
      <c r="D2148" s="1" t="s">
        <v>1801</v>
      </c>
      <c r="E2148" s="1">
        <v>3798.1</v>
      </c>
      <c r="F2148" s="1" t="s">
        <v>6815</v>
      </c>
    </row>
    <row r="2149" spans="1:6">
      <c r="A2149" s="1" t="s">
        <v>8964</v>
      </c>
      <c r="B2149" s="1" t="s">
        <v>3961</v>
      </c>
      <c r="C2149" s="1">
        <v>45630</v>
      </c>
      <c r="D2149" s="1" t="s">
        <v>1805</v>
      </c>
      <c r="E2149" s="1">
        <v>379.05</v>
      </c>
      <c r="F2149" s="1" t="s">
        <v>6815</v>
      </c>
    </row>
    <row r="2150" spans="1:6">
      <c r="A2150" s="1" t="s">
        <v>8965</v>
      </c>
      <c r="B2150" s="1" t="s">
        <v>3962</v>
      </c>
      <c r="C2150" s="1">
        <v>45658</v>
      </c>
      <c r="D2150" s="1" t="s">
        <v>1801</v>
      </c>
      <c r="E2150" s="1">
        <v>2208.3000000000002</v>
      </c>
      <c r="F2150" s="1" t="s">
        <v>6815</v>
      </c>
    </row>
    <row r="2151" spans="1:6">
      <c r="A2151" s="1" t="s">
        <v>8966</v>
      </c>
      <c r="B2151" s="1" t="s">
        <v>3963</v>
      </c>
      <c r="C2151" s="1">
        <v>45377</v>
      </c>
      <c r="D2151" s="1" t="s">
        <v>1821</v>
      </c>
      <c r="E2151" s="1">
        <v>3999</v>
      </c>
      <c r="F2151" s="1" t="s">
        <v>6833</v>
      </c>
    </row>
    <row r="2152" spans="1:6">
      <c r="A2152" s="1" t="s">
        <v>8967</v>
      </c>
      <c r="B2152" s="1" t="s">
        <v>3964</v>
      </c>
      <c r="C2152" s="1">
        <v>45564</v>
      </c>
      <c r="D2152" s="1" t="s">
        <v>1801</v>
      </c>
      <c r="E2152" s="1">
        <v>4998</v>
      </c>
      <c r="F2152" s="1" t="s">
        <v>6833</v>
      </c>
    </row>
    <row r="2153" spans="1:6">
      <c r="A2153" s="1" t="s">
        <v>8968</v>
      </c>
      <c r="B2153" s="1" t="s">
        <v>3965</v>
      </c>
      <c r="C2153" s="1">
        <v>45892</v>
      </c>
      <c r="D2153" s="1" t="s">
        <v>1801</v>
      </c>
      <c r="E2153" s="1">
        <v>18897.3</v>
      </c>
      <c r="F2153" s="1" t="s">
        <v>6815</v>
      </c>
    </row>
    <row r="2154" spans="1:6">
      <c r="A2154" s="1" t="s">
        <v>8969</v>
      </c>
      <c r="B2154" s="1" t="s">
        <v>3966</v>
      </c>
      <c r="C2154" s="1">
        <v>45441</v>
      </c>
      <c r="D2154" s="1" t="s">
        <v>1801</v>
      </c>
      <c r="E2154" s="1">
        <v>1104.1500000000001</v>
      </c>
      <c r="F2154" s="1" t="s">
        <v>6815</v>
      </c>
    </row>
    <row r="2155" spans="1:6">
      <c r="A2155" s="1" t="s">
        <v>8970</v>
      </c>
      <c r="B2155" s="1" t="s">
        <v>3967</v>
      </c>
      <c r="C2155" s="1">
        <v>45893</v>
      </c>
      <c r="D2155" s="1" t="s">
        <v>1821</v>
      </c>
      <c r="E2155" s="1">
        <v>1916.8</v>
      </c>
      <c r="F2155" s="1" t="s">
        <v>6815</v>
      </c>
    </row>
    <row r="2156" spans="1:6">
      <c r="A2156" s="1" t="s">
        <v>8971</v>
      </c>
      <c r="B2156" s="1" t="s">
        <v>3968</v>
      </c>
      <c r="C2156" s="1">
        <v>45892</v>
      </c>
      <c r="D2156" s="1" t="s">
        <v>1812</v>
      </c>
      <c r="E2156" s="1">
        <v>4557.1499999999996</v>
      </c>
      <c r="F2156" s="1" t="s">
        <v>6815</v>
      </c>
    </row>
    <row r="2157" spans="1:6">
      <c r="A2157" s="1" t="s">
        <v>8972</v>
      </c>
      <c r="B2157" s="1" t="s">
        <v>3969</v>
      </c>
      <c r="C2157" s="1">
        <v>45646</v>
      </c>
      <c r="D2157" s="1" t="s">
        <v>1823</v>
      </c>
      <c r="E2157" s="1">
        <v>1197</v>
      </c>
      <c r="F2157" s="1" t="s">
        <v>6815</v>
      </c>
    </row>
    <row r="2158" spans="1:6">
      <c r="A2158" s="1" t="s">
        <v>8973</v>
      </c>
      <c r="B2158" s="1" t="s">
        <v>3970</v>
      </c>
      <c r="C2158" s="1">
        <v>45423</v>
      </c>
      <c r="D2158" s="1" t="s">
        <v>1805</v>
      </c>
      <c r="E2158" s="1">
        <v>719.1</v>
      </c>
      <c r="F2158" s="1" t="s">
        <v>6815</v>
      </c>
    </row>
    <row r="2159" spans="1:6">
      <c r="A2159" s="1" t="s">
        <v>8974</v>
      </c>
      <c r="B2159" s="1" t="s">
        <v>3971</v>
      </c>
      <c r="C2159" s="1">
        <v>45930</v>
      </c>
      <c r="D2159" s="1" t="s">
        <v>1805</v>
      </c>
      <c r="E2159" s="1">
        <v>1996</v>
      </c>
      <c r="F2159" s="1" t="s">
        <v>6815</v>
      </c>
    </row>
    <row r="2160" spans="1:6">
      <c r="A2160" s="1" t="s">
        <v>8975</v>
      </c>
      <c r="B2160" s="1" t="s">
        <v>3972</v>
      </c>
      <c r="C2160" s="1">
        <v>45683</v>
      </c>
      <c r="D2160" s="1" t="s">
        <v>1805</v>
      </c>
      <c r="E2160" s="1">
        <v>1699.15</v>
      </c>
      <c r="F2160" s="1" t="s">
        <v>6815</v>
      </c>
    </row>
    <row r="2161" spans="1:6">
      <c r="A2161" s="1" t="s">
        <v>8976</v>
      </c>
      <c r="B2161" s="1" t="s">
        <v>3973</v>
      </c>
      <c r="C2161" s="1">
        <v>45897</v>
      </c>
      <c r="D2161" s="1" t="s">
        <v>1823</v>
      </c>
      <c r="E2161" s="1">
        <v>499</v>
      </c>
      <c r="F2161" s="1" t="s">
        <v>6821</v>
      </c>
    </row>
    <row r="2162" spans="1:6">
      <c r="A2162" s="1" t="s">
        <v>8977</v>
      </c>
      <c r="B2162" s="1" t="s">
        <v>3974</v>
      </c>
      <c r="C2162" s="1">
        <v>45627</v>
      </c>
      <c r="D2162" s="1" t="s">
        <v>1801</v>
      </c>
      <c r="E2162" s="1">
        <v>284.05</v>
      </c>
      <c r="F2162" s="1" t="s">
        <v>6815</v>
      </c>
    </row>
    <row r="2163" spans="1:6">
      <c r="A2163" s="1" t="s">
        <v>8978</v>
      </c>
      <c r="B2163" s="1" t="s">
        <v>3975</v>
      </c>
      <c r="C2163" s="1">
        <v>45508</v>
      </c>
      <c r="D2163" s="1" t="s">
        <v>1821</v>
      </c>
      <c r="E2163" s="1">
        <v>11997.6</v>
      </c>
      <c r="F2163" s="1" t="s">
        <v>6815</v>
      </c>
    </row>
    <row r="2164" spans="1:6">
      <c r="A2164" s="1" t="s">
        <v>8979</v>
      </c>
      <c r="B2164" s="1" t="s">
        <v>3976</v>
      </c>
      <c r="C2164" s="1">
        <v>45375</v>
      </c>
      <c r="D2164" s="1" t="s">
        <v>1805</v>
      </c>
      <c r="E2164" s="1">
        <v>1519.05</v>
      </c>
      <c r="F2164" s="1" t="s">
        <v>6815</v>
      </c>
    </row>
    <row r="2165" spans="1:6">
      <c r="A2165" s="1" t="s">
        <v>8980</v>
      </c>
      <c r="B2165" s="1" t="s">
        <v>3977</v>
      </c>
      <c r="C2165" s="1">
        <v>45914</v>
      </c>
      <c r="D2165" s="1" t="s">
        <v>1805</v>
      </c>
      <c r="E2165" s="1">
        <v>4498.2</v>
      </c>
      <c r="F2165" s="1" t="s">
        <v>6821</v>
      </c>
    </row>
    <row r="2166" spans="1:6">
      <c r="A2166" s="1" t="s">
        <v>8981</v>
      </c>
      <c r="B2166" s="1" t="s">
        <v>3978</v>
      </c>
      <c r="C2166" s="1">
        <v>45682</v>
      </c>
      <c r="D2166" s="1" t="s">
        <v>1812</v>
      </c>
      <c r="E2166" s="1">
        <v>899.1</v>
      </c>
      <c r="F2166" s="1" t="s">
        <v>6815</v>
      </c>
    </row>
    <row r="2167" spans="1:6">
      <c r="A2167" s="1" t="s">
        <v>8982</v>
      </c>
      <c r="B2167" s="1" t="s">
        <v>3979</v>
      </c>
      <c r="C2167" s="1">
        <v>45942</v>
      </c>
      <c r="D2167" s="1" t="s">
        <v>1812</v>
      </c>
      <c r="E2167" s="1">
        <v>569.04999999999995</v>
      </c>
      <c r="F2167" s="1" t="s">
        <v>6815</v>
      </c>
    </row>
    <row r="2168" spans="1:6">
      <c r="A2168" s="1" t="s">
        <v>8983</v>
      </c>
      <c r="B2168" s="1" t="s">
        <v>3980</v>
      </c>
      <c r="C2168" s="1">
        <v>45686</v>
      </c>
      <c r="D2168" s="1" t="s">
        <v>1801</v>
      </c>
      <c r="E2168" s="1">
        <v>379.05</v>
      </c>
      <c r="F2168" s="1" t="s">
        <v>6815</v>
      </c>
    </row>
    <row r="2169" spans="1:6">
      <c r="A2169" s="1" t="s">
        <v>8984</v>
      </c>
      <c r="B2169" s="1" t="s">
        <v>3981</v>
      </c>
      <c r="C2169" s="1">
        <v>45925</v>
      </c>
      <c r="D2169" s="1" t="s">
        <v>1823</v>
      </c>
      <c r="E2169" s="1">
        <v>1498.5</v>
      </c>
      <c r="F2169" s="1" t="s">
        <v>6815</v>
      </c>
    </row>
    <row r="2170" spans="1:6">
      <c r="A2170" s="1" t="s">
        <v>8985</v>
      </c>
      <c r="B2170" s="1" t="s">
        <v>3982</v>
      </c>
      <c r="C2170" s="1">
        <v>45424</v>
      </c>
      <c r="D2170" s="1" t="s">
        <v>1823</v>
      </c>
      <c r="E2170" s="1">
        <v>20997</v>
      </c>
      <c r="F2170" s="1" t="s">
        <v>6815</v>
      </c>
    </row>
    <row r="2171" spans="1:6">
      <c r="A2171" s="1" t="s">
        <v>8986</v>
      </c>
      <c r="B2171" s="1" t="s">
        <v>3983</v>
      </c>
      <c r="C2171" s="1">
        <v>45625</v>
      </c>
      <c r="D2171" s="1" t="s">
        <v>1823</v>
      </c>
      <c r="E2171" s="1">
        <v>949.05</v>
      </c>
      <c r="F2171" s="1" t="s">
        <v>6815</v>
      </c>
    </row>
    <row r="2172" spans="1:6">
      <c r="A2172" s="1" t="s">
        <v>8987</v>
      </c>
      <c r="B2172" s="1" t="s">
        <v>3984</v>
      </c>
      <c r="C2172" s="1">
        <v>45890</v>
      </c>
      <c r="D2172" s="1" t="s">
        <v>1805</v>
      </c>
      <c r="E2172" s="1">
        <v>11396.2</v>
      </c>
      <c r="F2172" s="1" t="s">
        <v>6815</v>
      </c>
    </row>
    <row r="2173" spans="1:6">
      <c r="A2173" s="1" t="s">
        <v>8988</v>
      </c>
      <c r="B2173" s="1" t="s">
        <v>3985</v>
      </c>
      <c r="C2173" s="1">
        <v>45319</v>
      </c>
      <c r="D2173" s="1" t="s">
        <v>1805</v>
      </c>
      <c r="E2173" s="1">
        <v>1696.6</v>
      </c>
      <c r="F2173" s="1" t="s">
        <v>6815</v>
      </c>
    </row>
    <row r="2174" spans="1:6">
      <c r="A2174" s="1" t="s">
        <v>8989</v>
      </c>
      <c r="B2174" s="1" t="s">
        <v>3986</v>
      </c>
      <c r="C2174" s="1">
        <v>45672</v>
      </c>
      <c r="D2174" s="1" t="s">
        <v>1812</v>
      </c>
      <c r="E2174" s="1">
        <v>1438.2</v>
      </c>
      <c r="F2174" s="1" t="s">
        <v>6815</v>
      </c>
    </row>
    <row r="2175" spans="1:6">
      <c r="A2175" s="1" t="s">
        <v>8990</v>
      </c>
      <c r="B2175" s="1" t="s">
        <v>3987</v>
      </c>
      <c r="C2175" s="1">
        <v>45900</v>
      </c>
      <c r="D2175" s="1" t="s">
        <v>1821</v>
      </c>
      <c r="E2175" s="1">
        <v>3196</v>
      </c>
      <c r="F2175" s="1" t="s">
        <v>6815</v>
      </c>
    </row>
    <row r="2176" spans="1:6">
      <c r="A2176" s="1" t="s">
        <v>8991</v>
      </c>
      <c r="B2176" s="1" t="s">
        <v>3988</v>
      </c>
      <c r="C2176" s="1">
        <v>45332</v>
      </c>
      <c r="D2176" s="1" t="s">
        <v>1823</v>
      </c>
      <c r="E2176" s="1">
        <v>8496.6</v>
      </c>
      <c r="F2176" s="1" t="s">
        <v>6815</v>
      </c>
    </row>
    <row r="2177" spans="1:6">
      <c r="A2177" s="1" t="s">
        <v>8992</v>
      </c>
      <c r="B2177" s="1" t="s">
        <v>3989</v>
      </c>
      <c r="C2177" s="1">
        <v>45466</v>
      </c>
      <c r="D2177" s="1" t="s">
        <v>1821</v>
      </c>
      <c r="E2177" s="1">
        <v>1798.2</v>
      </c>
      <c r="F2177" s="1" t="s">
        <v>6815</v>
      </c>
    </row>
    <row r="2178" spans="1:6">
      <c r="A2178" s="1" t="s">
        <v>8993</v>
      </c>
      <c r="B2178" s="1" t="s">
        <v>3990</v>
      </c>
      <c r="C2178" s="1">
        <v>45508</v>
      </c>
      <c r="D2178" s="1" t="s">
        <v>1805</v>
      </c>
      <c r="E2178" s="1">
        <v>10796.4</v>
      </c>
      <c r="F2178" s="1" t="s">
        <v>6815</v>
      </c>
    </row>
    <row r="2179" spans="1:6">
      <c r="A2179" s="1" t="s">
        <v>8994</v>
      </c>
      <c r="B2179" s="1" t="s">
        <v>3991</v>
      </c>
      <c r="C2179" s="1">
        <v>45918</v>
      </c>
      <c r="D2179" s="1" t="s">
        <v>1801</v>
      </c>
      <c r="E2179" s="1">
        <v>1996</v>
      </c>
      <c r="F2179" s="1" t="s">
        <v>6815</v>
      </c>
    </row>
    <row r="2180" spans="1:6">
      <c r="A2180" s="1" t="s">
        <v>8995</v>
      </c>
      <c r="B2180" s="1" t="s">
        <v>3992</v>
      </c>
      <c r="C2180" s="1">
        <v>45629</v>
      </c>
      <c r="D2180" s="1" t="s">
        <v>1805</v>
      </c>
      <c r="E2180" s="1">
        <v>2374.0500000000002</v>
      </c>
      <c r="F2180" s="1" t="s">
        <v>6815</v>
      </c>
    </row>
    <row r="2181" spans="1:6">
      <c r="A2181" s="1" t="s">
        <v>8996</v>
      </c>
      <c r="B2181" s="1" t="s">
        <v>3993</v>
      </c>
      <c r="C2181" s="1">
        <v>45590</v>
      </c>
      <c r="D2181" s="1" t="s">
        <v>1805</v>
      </c>
      <c r="E2181" s="1">
        <v>679.15</v>
      </c>
      <c r="F2181" s="1" t="s">
        <v>6815</v>
      </c>
    </row>
    <row r="2182" spans="1:6">
      <c r="A2182" s="1" t="s">
        <v>8997</v>
      </c>
      <c r="B2182" s="1" t="s">
        <v>3994</v>
      </c>
      <c r="C2182" s="1">
        <v>45689</v>
      </c>
      <c r="D2182" s="1" t="s">
        <v>1823</v>
      </c>
      <c r="E2182" s="1">
        <v>474.05</v>
      </c>
      <c r="F2182" s="1" t="s">
        <v>6815</v>
      </c>
    </row>
    <row r="2183" spans="1:6">
      <c r="A2183" s="1" t="s">
        <v>8998</v>
      </c>
      <c r="B2183" s="1" t="s">
        <v>3995</v>
      </c>
      <c r="C2183" s="1">
        <v>45620</v>
      </c>
      <c r="D2183" s="1" t="s">
        <v>1805</v>
      </c>
      <c r="E2183" s="1">
        <v>1996</v>
      </c>
      <c r="F2183" s="1" t="s">
        <v>6833</v>
      </c>
    </row>
    <row r="2184" spans="1:6">
      <c r="A2184" s="1" t="s">
        <v>8999</v>
      </c>
      <c r="B2184" s="1" t="s">
        <v>3996</v>
      </c>
      <c r="C2184" s="1">
        <v>45903</v>
      </c>
      <c r="D2184" s="1" t="s">
        <v>1821</v>
      </c>
      <c r="E2184" s="1">
        <v>4999</v>
      </c>
      <c r="F2184" s="1" t="s">
        <v>6815</v>
      </c>
    </row>
    <row r="2185" spans="1:6">
      <c r="A2185" s="1" t="s">
        <v>9000</v>
      </c>
      <c r="B2185" s="1" t="s">
        <v>3997</v>
      </c>
      <c r="C2185" s="1">
        <v>45479</v>
      </c>
      <c r="D2185" s="1" t="s">
        <v>1823</v>
      </c>
      <c r="E2185" s="1">
        <v>474.05</v>
      </c>
      <c r="F2185" s="1" t="s">
        <v>6815</v>
      </c>
    </row>
    <row r="2186" spans="1:6">
      <c r="A2186" s="1" t="s">
        <v>9001</v>
      </c>
      <c r="B2186" s="1" t="s">
        <v>3998</v>
      </c>
      <c r="C2186" s="1">
        <v>45324</v>
      </c>
      <c r="D2186" s="1" t="s">
        <v>1821</v>
      </c>
      <c r="E2186" s="1">
        <v>758.1</v>
      </c>
      <c r="F2186" s="1" t="s">
        <v>6821</v>
      </c>
    </row>
    <row r="2187" spans="1:6">
      <c r="A2187" s="1" t="s">
        <v>9002</v>
      </c>
      <c r="B2187" s="1" t="s">
        <v>3999</v>
      </c>
      <c r="C2187" s="1">
        <v>45811</v>
      </c>
      <c r="D2187" s="1" t="s">
        <v>1821</v>
      </c>
      <c r="E2187" s="1">
        <v>399.2</v>
      </c>
      <c r="F2187" s="1" t="s">
        <v>6815</v>
      </c>
    </row>
    <row r="2188" spans="1:6">
      <c r="A2188" s="1" t="s">
        <v>9003</v>
      </c>
      <c r="B2188" s="1" t="s">
        <v>4000</v>
      </c>
      <c r="C2188" s="1">
        <v>45339</v>
      </c>
      <c r="D2188" s="1" t="s">
        <v>1823</v>
      </c>
      <c r="E2188" s="1">
        <v>1137.1500000000001</v>
      </c>
      <c r="F2188" s="1" t="s">
        <v>6815</v>
      </c>
    </row>
    <row r="2189" spans="1:6">
      <c r="A2189" s="1" t="s">
        <v>9004</v>
      </c>
      <c r="B2189" s="1" t="s">
        <v>4001</v>
      </c>
      <c r="C2189" s="1">
        <v>45461</v>
      </c>
      <c r="D2189" s="1" t="s">
        <v>1823</v>
      </c>
      <c r="E2189" s="1">
        <v>1599.2</v>
      </c>
      <c r="F2189" s="1" t="s">
        <v>6815</v>
      </c>
    </row>
    <row r="2190" spans="1:6">
      <c r="A2190" s="1" t="s">
        <v>9005</v>
      </c>
      <c r="B2190" s="1" t="s">
        <v>4002</v>
      </c>
      <c r="C2190" s="1">
        <v>45457</v>
      </c>
      <c r="D2190" s="1" t="s">
        <v>1823</v>
      </c>
      <c r="E2190" s="1">
        <v>899.1</v>
      </c>
      <c r="F2190" s="1" t="s">
        <v>6815</v>
      </c>
    </row>
    <row r="2191" spans="1:6">
      <c r="A2191" s="1" t="s">
        <v>9006</v>
      </c>
      <c r="B2191" s="1" t="s">
        <v>4003</v>
      </c>
      <c r="C2191" s="1">
        <v>45531</v>
      </c>
      <c r="D2191" s="1" t="s">
        <v>1805</v>
      </c>
      <c r="E2191" s="1">
        <v>399</v>
      </c>
      <c r="F2191" s="1" t="s">
        <v>6821</v>
      </c>
    </row>
    <row r="2192" spans="1:6">
      <c r="A2192" s="1" t="s">
        <v>9007</v>
      </c>
      <c r="B2192" s="1" t="s">
        <v>4004</v>
      </c>
      <c r="C2192" s="1">
        <v>45626</v>
      </c>
      <c r="D2192" s="1" t="s">
        <v>1812</v>
      </c>
      <c r="E2192" s="1">
        <v>852.15</v>
      </c>
      <c r="F2192" s="1" t="s">
        <v>6815</v>
      </c>
    </row>
    <row r="2193" spans="1:6">
      <c r="A2193" s="1" t="s">
        <v>9008</v>
      </c>
      <c r="B2193" s="1" t="s">
        <v>4005</v>
      </c>
      <c r="C2193" s="1">
        <v>45934</v>
      </c>
      <c r="D2193" s="1" t="s">
        <v>1823</v>
      </c>
      <c r="E2193" s="1">
        <v>538.20000000000005</v>
      </c>
      <c r="F2193" s="1" t="s">
        <v>6815</v>
      </c>
    </row>
    <row r="2194" spans="1:6">
      <c r="A2194" s="1" t="s">
        <v>9009</v>
      </c>
      <c r="B2194" s="1" t="s">
        <v>4006</v>
      </c>
      <c r="C2194" s="1">
        <v>45374</v>
      </c>
      <c r="D2194" s="1" t="s">
        <v>1821</v>
      </c>
      <c r="E2194" s="1">
        <v>18996.2</v>
      </c>
      <c r="F2194" s="1" t="s">
        <v>6815</v>
      </c>
    </row>
    <row r="2195" spans="1:6">
      <c r="A2195" s="1" t="s">
        <v>9010</v>
      </c>
      <c r="B2195" s="1" t="s">
        <v>4007</v>
      </c>
      <c r="C2195" s="1">
        <v>45683</v>
      </c>
      <c r="D2195" s="1" t="s">
        <v>1801</v>
      </c>
      <c r="E2195" s="1">
        <v>1797</v>
      </c>
      <c r="F2195" s="1" t="s">
        <v>6821</v>
      </c>
    </row>
    <row r="2196" spans="1:6">
      <c r="A2196" s="1" t="s">
        <v>9011</v>
      </c>
      <c r="B2196" s="1" t="s">
        <v>4008</v>
      </c>
      <c r="C2196" s="1">
        <v>45550</v>
      </c>
      <c r="D2196" s="1" t="s">
        <v>1805</v>
      </c>
      <c r="E2196" s="1">
        <v>568.1</v>
      </c>
      <c r="F2196" s="1" t="s">
        <v>6815</v>
      </c>
    </row>
    <row r="2197" spans="1:6">
      <c r="A2197" s="1" t="s">
        <v>9012</v>
      </c>
      <c r="B2197" s="1" t="s">
        <v>4009</v>
      </c>
      <c r="C2197" s="1">
        <v>45842</v>
      </c>
      <c r="D2197" s="1" t="s">
        <v>1801</v>
      </c>
      <c r="E2197" s="1">
        <v>4998</v>
      </c>
      <c r="F2197" s="1" t="s">
        <v>6815</v>
      </c>
    </row>
    <row r="2198" spans="1:6">
      <c r="A2198" s="1" t="s">
        <v>9013</v>
      </c>
      <c r="B2198" s="1" t="s">
        <v>4010</v>
      </c>
      <c r="C2198" s="1">
        <v>45395</v>
      </c>
      <c r="D2198" s="1" t="s">
        <v>1801</v>
      </c>
      <c r="E2198" s="1">
        <v>4999</v>
      </c>
      <c r="F2198" s="1" t="s">
        <v>6833</v>
      </c>
    </row>
    <row r="2199" spans="1:6">
      <c r="A2199" s="1" t="s">
        <v>9014</v>
      </c>
      <c r="B2199" s="1" t="s">
        <v>4011</v>
      </c>
      <c r="C2199" s="1">
        <v>45428</v>
      </c>
      <c r="D2199" s="1" t="s">
        <v>1821</v>
      </c>
      <c r="E2199" s="1">
        <v>319.2</v>
      </c>
      <c r="F2199" s="1" t="s">
        <v>6815</v>
      </c>
    </row>
    <row r="2200" spans="1:6">
      <c r="A2200" s="1" t="s">
        <v>9015</v>
      </c>
      <c r="B2200" s="1" t="s">
        <v>4012</v>
      </c>
      <c r="C2200" s="1">
        <v>45733</v>
      </c>
      <c r="D2200" s="1" t="s">
        <v>1805</v>
      </c>
      <c r="E2200" s="1">
        <v>1527.45</v>
      </c>
      <c r="F2200" s="1" t="s">
        <v>6815</v>
      </c>
    </row>
    <row r="2201" spans="1:6">
      <c r="A2201" s="1" t="s">
        <v>9016</v>
      </c>
      <c r="B2201" s="1" t="s">
        <v>4013</v>
      </c>
      <c r="C2201" s="1">
        <v>45828</v>
      </c>
      <c r="D2201" s="1" t="s">
        <v>1805</v>
      </c>
      <c r="E2201" s="1">
        <v>1999</v>
      </c>
      <c r="F2201" s="1" t="s">
        <v>6821</v>
      </c>
    </row>
    <row r="2202" spans="1:6">
      <c r="A2202" s="1" t="s">
        <v>9017</v>
      </c>
      <c r="B2202" s="1" t="s">
        <v>4014</v>
      </c>
      <c r="C2202" s="1">
        <v>45777</v>
      </c>
      <c r="D2202" s="1" t="s">
        <v>1823</v>
      </c>
      <c r="E2202" s="1">
        <v>1699.15</v>
      </c>
      <c r="F2202" s="1" t="s">
        <v>6815</v>
      </c>
    </row>
    <row r="2203" spans="1:6">
      <c r="A2203" s="1" t="s">
        <v>9018</v>
      </c>
      <c r="B2203" s="1" t="s">
        <v>4015</v>
      </c>
      <c r="C2203" s="1">
        <v>45588</v>
      </c>
      <c r="D2203" s="1" t="s">
        <v>1821</v>
      </c>
      <c r="E2203" s="1">
        <v>1518.1</v>
      </c>
      <c r="F2203" s="1" t="s">
        <v>6815</v>
      </c>
    </row>
    <row r="2204" spans="1:6">
      <c r="A2204" s="1" t="s">
        <v>9019</v>
      </c>
      <c r="B2204" s="1" t="s">
        <v>4016</v>
      </c>
      <c r="C2204" s="1">
        <v>45625</v>
      </c>
      <c r="D2204" s="1" t="s">
        <v>1805</v>
      </c>
      <c r="E2204" s="1">
        <v>3998</v>
      </c>
      <c r="F2204" s="1" t="s">
        <v>6833</v>
      </c>
    </row>
    <row r="2205" spans="1:6">
      <c r="A2205" s="1" t="s">
        <v>9020</v>
      </c>
      <c r="B2205" s="1" t="s">
        <v>4017</v>
      </c>
      <c r="C2205" s="1">
        <v>45812</v>
      </c>
      <c r="D2205" s="1" t="s">
        <v>1805</v>
      </c>
      <c r="E2205" s="1">
        <v>1699.15</v>
      </c>
      <c r="F2205" s="1" t="s">
        <v>6815</v>
      </c>
    </row>
    <row r="2206" spans="1:6">
      <c r="A2206" s="1" t="s">
        <v>9021</v>
      </c>
      <c r="B2206" s="1" t="s">
        <v>4018</v>
      </c>
      <c r="C2206" s="1">
        <v>45579</v>
      </c>
      <c r="D2206" s="1" t="s">
        <v>1821</v>
      </c>
      <c r="E2206" s="1">
        <v>4498.5</v>
      </c>
      <c r="F2206" s="1" t="s">
        <v>6815</v>
      </c>
    </row>
    <row r="2207" spans="1:6">
      <c r="A2207" s="1" t="s">
        <v>9022</v>
      </c>
      <c r="B2207" s="1" t="s">
        <v>4019</v>
      </c>
      <c r="C2207" s="1">
        <v>45734</v>
      </c>
      <c r="D2207" s="1" t="s">
        <v>1812</v>
      </c>
      <c r="E2207" s="1">
        <v>1278.4000000000001</v>
      </c>
      <c r="F2207" s="1" t="s">
        <v>6815</v>
      </c>
    </row>
    <row r="2208" spans="1:6">
      <c r="A2208" s="1" t="s">
        <v>9023</v>
      </c>
      <c r="B2208" s="1" t="s">
        <v>4020</v>
      </c>
      <c r="C2208" s="1">
        <v>45520</v>
      </c>
      <c r="D2208" s="1" t="s">
        <v>1805</v>
      </c>
      <c r="E2208" s="1">
        <v>1999</v>
      </c>
      <c r="F2208" s="1" t="s">
        <v>6815</v>
      </c>
    </row>
    <row r="2209" spans="1:6">
      <c r="A2209" s="1" t="s">
        <v>9024</v>
      </c>
      <c r="B2209" s="1" t="s">
        <v>4021</v>
      </c>
      <c r="C2209" s="1">
        <v>45647</v>
      </c>
      <c r="D2209" s="1" t="s">
        <v>1801</v>
      </c>
      <c r="E2209" s="1">
        <v>1598</v>
      </c>
      <c r="F2209" s="1" t="s">
        <v>6821</v>
      </c>
    </row>
    <row r="2210" spans="1:6">
      <c r="A2210" s="1" t="s">
        <v>9025</v>
      </c>
      <c r="B2210" s="1" t="s">
        <v>4022</v>
      </c>
      <c r="C2210" s="1">
        <v>45655</v>
      </c>
      <c r="D2210" s="1" t="s">
        <v>1812</v>
      </c>
      <c r="E2210" s="1">
        <v>3998</v>
      </c>
      <c r="F2210" s="1" t="s">
        <v>6833</v>
      </c>
    </row>
    <row r="2211" spans="1:6">
      <c r="A2211" s="1" t="s">
        <v>9026</v>
      </c>
      <c r="B2211" s="1" t="s">
        <v>4023</v>
      </c>
      <c r="C2211" s="1">
        <v>45943</v>
      </c>
      <c r="D2211" s="1" t="s">
        <v>1801</v>
      </c>
      <c r="E2211" s="1">
        <v>679.15</v>
      </c>
      <c r="F2211" s="1" t="s">
        <v>6815</v>
      </c>
    </row>
    <row r="2212" spans="1:6">
      <c r="A2212" s="1" t="s">
        <v>9027</v>
      </c>
      <c r="B2212" s="1" t="s">
        <v>4024</v>
      </c>
      <c r="C2212" s="1">
        <v>45707</v>
      </c>
      <c r="D2212" s="1" t="s">
        <v>1801</v>
      </c>
      <c r="E2212" s="1">
        <v>5436.6</v>
      </c>
      <c r="F2212" s="1" t="s">
        <v>6815</v>
      </c>
    </row>
    <row r="2213" spans="1:6">
      <c r="A2213" s="1" t="s">
        <v>9028</v>
      </c>
      <c r="B2213" s="1" t="s">
        <v>4025</v>
      </c>
      <c r="C2213" s="1">
        <v>45547</v>
      </c>
      <c r="D2213" s="1" t="s">
        <v>1801</v>
      </c>
      <c r="E2213" s="1">
        <v>1599.2</v>
      </c>
      <c r="F2213" s="1" t="s">
        <v>6815</v>
      </c>
    </row>
    <row r="2214" spans="1:6">
      <c r="A2214" s="1" t="s">
        <v>9029</v>
      </c>
      <c r="B2214" s="1" t="s">
        <v>4026</v>
      </c>
      <c r="C2214" s="1">
        <v>45955</v>
      </c>
      <c r="D2214" s="1" t="s">
        <v>1823</v>
      </c>
      <c r="E2214" s="1">
        <v>2399.1999999999998</v>
      </c>
      <c r="F2214" s="1" t="s">
        <v>6815</v>
      </c>
    </row>
    <row r="2215" spans="1:6">
      <c r="A2215" s="1" t="s">
        <v>9030</v>
      </c>
      <c r="B2215" s="1" t="s">
        <v>4027</v>
      </c>
      <c r="C2215" s="1">
        <v>45834</v>
      </c>
      <c r="D2215" s="1" t="s">
        <v>1805</v>
      </c>
      <c r="E2215" s="1">
        <v>1598.4</v>
      </c>
      <c r="F2215" s="1" t="s">
        <v>6815</v>
      </c>
    </row>
    <row r="2216" spans="1:6">
      <c r="A2216" s="1" t="s">
        <v>9031</v>
      </c>
      <c r="B2216" s="1" t="s">
        <v>4028</v>
      </c>
      <c r="C2216" s="1">
        <v>45330</v>
      </c>
      <c r="D2216" s="1" t="s">
        <v>1805</v>
      </c>
      <c r="E2216" s="1">
        <v>1999</v>
      </c>
      <c r="F2216" s="1" t="s">
        <v>6821</v>
      </c>
    </row>
    <row r="2217" spans="1:6">
      <c r="A2217" s="1" t="s">
        <v>9032</v>
      </c>
      <c r="B2217" s="1" t="s">
        <v>4029</v>
      </c>
      <c r="C2217" s="1">
        <v>45402</v>
      </c>
      <c r="D2217" s="1" t="s">
        <v>1805</v>
      </c>
      <c r="E2217" s="1">
        <v>679.15</v>
      </c>
      <c r="F2217" s="1" t="s">
        <v>6815</v>
      </c>
    </row>
    <row r="2218" spans="1:6">
      <c r="A2218" s="1" t="s">
        <v>9033</v>
      </c>
      <c r="B2218" s="1" t="s">
        <v>4030</v>
      </c>
      <c r="C2218" s="1">
        <v>45814</v>
      </c>
      <c r="D2218" s="1" t="s">
        <v>1821</v>
      </c>
      <c r="E2218" s="1">
        <v>299</v>
      </c>
      <c r="F2218" s="1" t="s">
        <v>6833</v>
      </c>
    </row>
    <row r="2219" spans="1:6">
      <c r="A2219" s="1" t="s">
        <v>9034</v>
      </c>
      <c r="B2219" s="1" t="s">
        <v>4031</v>
      </c>
      <c r="C2219" s="1">
        <v>45422</v>
      </c>
      <c r="D2219" s="1" t="s">
        <v>1812</v>
      </c>
      <c r="E2219" s="1">
        <v>1234.05</v>
      </c>
      <c r="F2219" s="1" t="s">
        <v>6815</v>
      </c>
    </row>
    <row r="2220" spans="1:6">
      <c r="A2220" s="1" t="s">
        <v>9035</v>
      </c>
      <c r="B2220" s="1" t="s">
        <v>4032</v>
      </c>
      <c r="C2220" s="1">
        <v>45331</v>
      </c>
      <c r="D2220" s="1" t="s">
        <v>1812</v>
      </c>
      <c r="E2220" s="1">
        <v>849.15</v>
      </c>
      <c r="F2220" s="1" t="s">
        <v>6815</v>
      </c>
    </row>
    <row r="2221" spans="1:6">
      <c r="A2221" s="1" t="s">
        <v>9036</v>
      </c>
      <c r="B2221" s="1" t="s">
        <v>4033</v>
      </c>
      <c r="C2221" s="1">
        <v>45577</v>
      </c>
      <c r="D2221" s="1" t="s">
        <v>1812</v>
      </c>
      <c r="E2221" s="1">
        <v>17847.45</v>
      </c>
      <c r="F2221" s="1" t="s">
        <v>6815</v>
      </c>
    </row>
    <row r="2222" spans="1:6">
      <c r="A2222" s="1" t="s">
        <v>9037</v>
      </c>
      <c r="B2222" s="1" t="s">
        <v>4034</v>
      </c>
      <c r="C2222" s="1">
        <v>45712</v>
      </c>
      <c r="D2222" s="1" t="s">
        <v>1805</v>
      </c>
      <c r="E2222" s="1">
        <v>3396.6</v>
      </c>
      <c r="F2222" s="1" t="s">
        <v>6815</v>
      </c>
    </row>
    <row r="2223" spans="1:6">
      <c r="A2223" s="1" t="s">
        <v>9038</v>
      </c>
      <c r="B2223" s="1" t="s">
        <v>4035</v>
      </c>
      <c r="C2223" s="1">
        <v>45489</v>
      </c>
      <c r="D2223" s="1" t="s">
        <v>1823</v>
      </c>
      <c r="E2223" s="1">
        <v>2999</v>
      </c>
      <c r="F2223" s="1" t="s">
        <v>6815</v>
      </c>
    </row>
    <row r="2224" spans="1:6">
      <c r="A2224" s="1" t="s">
        <v>9039</v>
      </c>
      <c r="B2224" s="1" t="s">
        <v>4036</v>
      </c>
      <c r="C2224" s="1">
        <v>45928</v>
      </c>
      <c r="D2224" s="1" t="s">
        <v>1801</v>
      </c>
      <c r="E2224" s="1">
        <v>12796.8</v>
      </c>
      <c r="F2224" s="1" t="s">
        <v>6815</v>
      </c>
    </row>
    <row r="2225" spans="1:6">
      <c r="A2225" s="1" t="s">
        <v>9040</v>
      </c>
      <c r="B2225" s="1" t="s">
        <v>4037</v>
      </c>
      <c r="C2225" s="1">
        <v>45696</v>
      </c>
      <c r="D2225" s="1" t="s">
        <v>1805</v>
      </c>
      <c r="E2225" s="1">
        <v>679.15</v>
      </c>
      <c r="F2225" s="1" t="s">
        <v>6815</v>
      </c>
    </row>
    <row r="2226" spans="1:6">
      <c r="A2226" s="1" t="s">
        <v>9041</v>
      </c>
      <c r="B2226" s="1" t="s">
        <v>4038</v>
      </c>
      <c r="C2226" s="1">
        <v>45377</v>
      </c>
      <c r="D2226" s="1" t="s">
        <v>1821</v>
      </c>
      <c r="E2226" s="1">
        <v>999</v>
      </c>
      <c r="F2226" s="1" t="s">
        <v>6815</v>
      </c>
    </row>
    <row r="2227" spans="1:6">
      <c r="A2227" s="1" t="s">
        <v>9042</v>
      </c>
      <c r="B2227" s="1" t="s">
        <v>4039</v>
      </c>
      <c r="C2227" s="1">
        <v>45404</v>
      </c>
      <c r="D2227" s="1" t="s">
        <v>1823</v>
      </c>
      <c r="E2227" s="1">
        <v>898.5</v>
      </c>
      <c r="F2227" s="1" t="s">
        <v>6815</v>
      </c>
    </row>
    <row r="2228" spans="1:6">
      <c r="A2228" s="1" t="s">
        <v>9043</v>
      </c>
      <c r="B2228" s="1" t="s">
        <v>4040</v>
      </c>
      <c r="C2228" s="1">
        <v>45845</v>
      </c>
      <c r="D2228" s="1" t="s">
        <v>1801</v>
      </c>
      <c r="E2228" s="1">
        <v>9498.1</v>
      </c>
      <c r="F2228" s="1" t="s">
        <v>6815</v>
      </c>
    </row>
    <row r="2229" spans="1:6">
      <c r="A2229" s="1" t="s">
        <v>9044</v>
      </c>
      <c r="B2229" s="1" t="s">
        <v>4041</v>
      </c>
      <c r="C2229" s="1">
        <v>45651</v>
      </c>
      <c r="D2229" s="1" t="s">
        <v>1805</v>
      </c>
      <c r="E2229" s="1">
        <v>4499.1000000000004</v>
      </c>
      <c r="F2229" s="1" t="s">
        <v>6815</v>
      </c>
    </row>
    <row r="2230" spans="1:6">
      <c r="A2230" s="1" t="s">
        <v>9045</v>
      </c>
      <c r="B2230" s="1" t="s">
        <v>4042</v>
      </c>
      <c r="C2230" s="1">
        <v>45746</v>
      </c>
      <c r="D2230" s="1" t="s">
        <v>1805</v>
      </c>
      <c r="E2230" s="1">
        <v>4249.1499999999996</v>
      </c>
      <c r="F2230" s="1" t="s">
        <v>6815</v>
      </c>
    </row>
    <row r="2231" spans="1:6">
      <c r="A2231" s="1" t="s">
        <v>9046</v>
      </c>
      <c r="B2231" s="1" t="s">
        <v>4043</v>
      </c>
      <c r="C2231" s="1">
        <v>45542</v>
      </c>
      <c r="D2231" s="1" t="s">
        <v>1812</v>
      </c>
      <c r="E2231" s="1">
        <v>1436.4</v>
      </c>
      <c r="F2231" s="1" t="s">
        <v>6815</v>
      </c>
    </row>
    <row r="2232" spans="1:6">
      <c r="A2232" s="1" t="s">
        <v>9047</v>
      </c>
      <c r="B2232" s="1" t="s">
        <v>4044</v>
      </c>
      <c r="C2232" s="1">
        <v>45919</v>
      </c>
      <c r="D2232" s="1" t="s">
        <v>1805</v>
      </c>
      <c r="E2232" s="1">
        <v>3999</v>
      </c>
      <c r="F2232" s="1" t="s">
        <v>6833</v>
      </c>
    </row>
    <row r="2233" spans="1:6">
      <c r="A2233" s="1" t="s">
        <v>9048</v>
      </c>
      <c r="B2233" s="1" t="s">
        <v>4045</v>
      </c>
      <c r="C2233" s="1">
        <v>45300</v>
      </c>
      <c r="D2233" s="1" t="s">
        <v>1801</v>
      </c>
      <c r="E2233" s="1">
        <v>8099.1</v>
      </c>
      <c r="F2233" s="1" t="s">
        <v>6815</v>
      </c>
    </row>
    <row r="2234" spans="1:6">
      <c r="A2234" s="1" t="s">
        <v>9049</v>
      </c>
      <c r="B2234" s="1" t="s">
        <v>4046</v>
      </c>
      <c r="C2234" s="1">
        <v>45354</v>
      </c>
      <c r="D2234" s="1" t="s">
        <v>1823</v>
      </c>
      <c r="E2234" s="1">
        <v>339.15</v>
      </c>
      <c r="F2234" s="1" t="s">
        <v>6815</v>
      </c>
    </row>
    <row r="2235" spans="1:6">
      <c r="A2235" s="1" t="s">
        <v>9050</v>
      </c>
      <c r="B2235" s="1" t="s">
        <v>4047</v>
      </c>
      <c r="C2235" s="1">
        <v>45631</v>
      </c>
      <c r="D2235" s="1" t="s">
        <v>1821</v>
      </c>
      <c r="E2235" s="1">
        <v>4249.1499999999996</v>
      </c>
      <c r="F2235" s="1" t="s">
        <v>6815</v>
      </c>
    </row>
    <row r="2236" spans="1:6">
      <c r="A2236" s="1" t="s">
        <v>9051</v>
      </c>
      <c r="B2236" s="1" t="s">
        <v>4048</v>
      </c>
      <c r="C2236" s="1">
        <v>45744</v>
      </c>
      <c r="D2236" s="1" t="s">
        <v>1821</v>
      </c>
      <c r="E2236" s="1">
        <v>6299.1</v>
      </c>
      <c r="F2236" s="1" t="s">
        <v>6815</v>
      </c>
    </row>
    <row r="2237" spans="1:6">
      <c r="A2237" s="1" t="s">
        <v>9052</v>
      </c>
      <c r="B2237" s="1" t="s">
        <v>4049</v>
      </c>
      <c r="C2237" s="1">
        <v>45918</v>
      </c>
      <c r="D2237" s="1" t="s">
        <v>1805</v>
      </c>
      <c r="E2237" s="1">
        <v>8097.3</v>
      </c>
      <c r="F2237" s="1" t="s">
        <v>6815</v>
      </c>
    </row>
    <row r="2238" spans="1:6">
      <c r="A2238" s="1" t="s">
        <v>9053</v>
      </c>
      <c r="B2238" s="1" t="s">
        <v>4050</v>
      </c>
      <c r="C2238" s="1">
        <v>45530</v>
      </c>
      <c r="D2238" s="1" t="s">
        <v>1801</v>
      </c>
      <c r="E2238" s="1">
        <v>718.2</v>
      </c>
      <c r="F2238" s="1" t="s">
        <v>6815</v>
      </c>
    </row>
    <row r="2239" spans="1:6">
      <c r="A2239" s="1" t="s">
        <v>9054</v>
      </c>
      <c r="B2239" s="1" t="s">
        <v>4051</v>
      </c>
      <c r="C2239" s="1">
        <v>45651</v>
      </c>
      <c r="D2239" s="1" t="s">
        <v>1805</v>
      </c>
      <c r="E2239" s="1">
        <v>2338.1999999999998</v>
      </c>
      <c r="F2239" s="1" t="s">
        <v>6821</v>
      </c>
    </row>
    <row r="2240" spans="1:6">
      <c r="A2240" s="1" t="s">
        <v>9055</v>
      </c>
      <c r="B2240" s="1" t="s">
        <v>4052</v>
      </c>
      <c r="C2240" s="1">
        <v>45641</v>
      </c>
      <c r="D2240" s="1" t="s">
        <v>1805</v>
      </c>
      <c r="E2240" s="1">
        <v>5998</v>
      </c>
      <c r="F2240" s="1" t="s">
        <v>6821</v>
      </c>
    </row>
    <row r="2241" spans="1:6">
      <c r="A2241" s="1" t="s">
        <v>9056</v>
      </c>
      <c r="B2241" s="1" t="s">
        <v>4053</v>
      </c>
      <c r="C2241" s="1">
        <v>45732</v>
      </c>
      <c r="D2241" s="1" t="s">
        <v>1801</v>
      </c>
      <c r="E2241" s="1">
        <v>1998</v>
      </c>
      <c r="F2241" s="1" t="s">
        <v>6821</v>
      </c>
    </row>
    <row r="2242" spans="1:6">
      <c r="A2242" s="1" t="s">
        <v>9057</v>
      </c>
      <c r="B2242" s="1" t="s">
        <v>4054</v>
      </c>
      <c r="C2242" s="1">
        <v>45350</v>
      </c>
      <c r="D2242" s="1" t="s">
        <v>1801</v>
      </c>
      <c r="E2242" s="1">
        <v>3799.05</v>
      </c>
      <c r="F2242" s="1" t="s">
        <v>6815</v>
      </c>
    </row>
    <row r="2243" spans="1:6">
      <c r="A2243" s="1" t="s">
        <v>9058</v>
      </c>
      <c r="B2243" s="1" t="s">
        <v>4055</v>
      </c>
      <c r="C2243" s="1">
        <v>45770</v>
      </c>
      <c r="D2243" s="1" t="s">
        <v>1801</v>
      </c>
      <c r="E2243" s="1">
        <v>5997</v>
      </c>
      <c r="F2243" s="1" t="s">
        <v>6833</v>
      </c>
    </row>
    <row r="2244" spans="1:6">
      <c r="A2244" s="1" t="s">
        <v>9059</v>
      </c>
      <c r="B2244" s="1" t="s">
        <v>4056</v>
      </c>
      <c r="C2244" s="1">
        <v>45864</v>
      </c>
      <c r="D2244" s="1" t="s">
        <v>1821</v>
      </c>
      <c r="E2244" s="1">
        <v>4748.1000000000004</v>
      </c>
      <c r="F2244" s="1" t="s">
        <v>6815</v>
      </c>
    </row>
    <row r="2245" spans="1:6">
      <c r="A2245" s="1" t="s">
        <v>9060</v>
      </c>
      <c r="B2245" s="1" t="s">
        <v>4057</v>
      </c>
      <c r="C2245" s="1">
        <v>45711</v>
      </c>
      <c r="D2245" s="1" t="s">
        <v>1812</v>
      </c>
      <c r="E2245" s="1">
        <v>7198.2</v>
      </c>
      <c r="F2245" s="1" t="s">
        <v>6815</v>
      </c>
    </row>
    <row r="2246" spans="1:6">
      <c r="A2246" s="1" t="s">
        <v>9061</v>
      </c>
      <c r="B2246" s="1" t="s">
        <v>4058</v>
      </c>
      <c r="C2246" s="1">
        <v>45471</v>
      </c>
      <c r="D2246" s="1" t="s">
        <v>1812</v>
      </c>
      <c r="E2246" s="1">
        <v>2249.1</v>
      </c>
      <c r="F2246" s="1" t="s">
        <v>6815</v>
      </c>
    </row>
    <row r="2247" spans="1:6">
      <c r="A2247" s="1" t="s">
        <v>9062</v>
      </c>
      <c r="B2247" s="1" t="s">
        <v>4059</v>
      </c>
      <c r="C2247" s="1">
        <v>45417</v>
      </c>
      <c r="D2247" s="1" t="s">
        <v>1805</v>
      </c>
      <c r="E2247" s="1">
        <v>1278.4000000000001</v>
      </c>
      <c r="F2247" s="1" t="s">
        <v>6815</v>
      </c>
    </row>
    <row r="2248" spans="1:6">
      <c r="A2248" s="1" t="s">
        <v>9063</v>
      </c>
      <c r="B2248" s="1" t="s">
        <v>4060</v>
      </c>
      <c r="C2248" s="1">
        <v>45647</v>
      </c>
      <c r="D2248" s="1" t="s">
        <v>1805</v>
      </c>
      <c r="E2248" s="1">
        <v>1234.05</v>
      </c>
      <c r="F2248" s="1" t="s">
        <v>6815</v>
      </c>
    </row>
    <row r="2249" spans="1:6">
      <c r="A2249" s="1" t="s">
        <v>9064</v>
      </c>
      <c r="B2249" s="1" t="s">
        <v>4061</v>
      </c>
      <c r="C2249" s="1">
        <v>45387</v>
      </c>
      <c r="D2249" s="1" t="s">
        <v>1805</v>
      </c>
      <c r="E2249" s="1">
        <v>2249.25</v>
      </c>
      <c r="F2249" s="1" t="s">
        <v>6815</v>
      </c>
    </row>
    <row r="2250" spans="1:6">
      <c r="A2250" s="1" t="s">
        <v>9065</v>
      </c>
      <c r="B2250" s="1" t="s">
        <v>4062</v>
      </c>
      <c r="C2250" s="1">
        <v>45466</v>
      </c>
      <c r="D2250" s="1" t="s">
        <v>1801</v>
      </c>
      <c r="E2250" s="1">
        <v>799</v>
      </c>
      <c r="F2250" s="1" t="s">
        <v>6833</v>
      </c>
    </row>
    <row r="2251" spans="1:6">
      <c r="A2251" s="1" t="s">
        <v>9066</v>
      </c>
      <c r="B2251" s="1" t="s">
        <v>4063</v>
      </c>
      <c r="C2251" s="1">
        <v>45471</v>
      </c>
      <c r="D2251" s="1" t="s">
        <v>1801</v>
      </c>
      <c r="E2251" s="1">
        <v>499</v>
      </c>
      <c r="F2251" s="1" t="s">
        <v>6815</v>
      </c>
    </row>
    <row r="2252" spans="1:6">
      <c r="A2252" s="1" t="s">
        <v>9067</v>
      </c>
      <c r="B2252" s="1" t="s">
        <v>4064</v>
      </c>
      <c r="C2252" s="1">
        <v>45626</v>
      </c>
      <c r="D2252" s="1" t="s">
        <v>1823</v>
      </c>
      <c r="E2252" s="1">
        <v>1596</v>
      </c>
      <c r="F2252" s="1" t="s">
        <v>6815</v>
      </c>
    </row>
    <row r="2253" spans="1:6">
      <c r="A2253" s="1" t="s">
        <v>9068</v>
      </c>
      <c r="B2253" s="1" t="s">
        <v>4065</v>
      </c>
      <c r="C2253" s="1">
        <v>45625</v>
      </c>
      <c r="D2253" s="1" t="s">
        <v>1805</v>
      </c>
      <c r="E2253" s="1">
        <v>1898.1</v>
      </c>
      <c r="F2253" s="1" t="s">
        <v>6815</v>
      </c>
    </row>
    <row r="2254" spans="1:6">
      <c r="A2254" s="1" t="s">
        <v>9069</v>
      </c>
      <c r="B2254" s="1" t="s">
        <v>4066</v>
      </c>
      <c r="C2254" s="1">
        <v>45851</v>
      </c>
      <c r="D2254" s="1" t="s">
        <v>1823</v>
      </c>
      <c r="E2254" s="1">
        <v>949.05</v>
      </c>
      <c r="F2254" s="1" t="s">
        <v>6815</v>
      </c>
    </row>
    <row r="2255" spans="1:6">
      <c r="A2255" s="1" t="s">
        <v>9070</v>
      </c>
      <c r="B2255" s="1" t="s">
        <v>4067</v>
      </c>
      <c r="C2255" s="1">
        <v>45518</v>
      </c>
      <c r="D2255" s="1" t="s">
        <v>1805</v>
      </c>
      <c r="E2255" s="1">
        <v>3038.1</v>
      </c>
      <c r="F2255" s="1" t="s">
        <v>6815</v>
      </c>
    </row>
    <row r="2256" spans="1:6">
      <c r="A2256" s="1" t="s">
        <v>9071</v>
      </c>
      <c r="B2256" s="1" t="s">
        <v>4068</v>
      </c>
      <c r="C2256" s="1">
        <v>45463</v>
      </c>
      <c r="D2256" s="1" t="s">
        <v>1823</v>
      </c>
      <c r="E2256" s="1">
        <v>12747.45</v>
      </c>
      <c r="F2256" s="1" t="s">
        <v>6815</v>
      </c>
    </row>
    <row r="2257" spans="1:6">
      <c r="A2257" s="1" t="s">
        <v>9072</v>
      </c>
      <c r="B2257" s="1" t="s">
        <v>4069</v>
      </c>
      <c r="C2257" s="1">
        <v>45712</v>
      </c>
      <c r="D2257" s="1" t="s">
        <v>1801</v>
      </c>
      <c r="E2257" s="1">
        <v>3999</v>
      </c>
      <c r="F2257" s="1" t="s">
        <v>6815</v>
      </c>
    </row>
    <row r="2258" spans="1:6">
      <c r="A2258" s="1" t="s">
        <v>9073</v>
      </c>
      <c r="B2258" s="1" t="s">
        <v>4070</v>
      </c>
      <c r="C2258" s="1">
        <v>45840</v>
      </c>
      <c r="D2258" s="1" t="s">
        <v>1805</v>
      </c>
      <c r="E2258" s="1">
        <v>9998</v>
      </c>
      <c r="F2258" s="1" t="s">
        <v>6833</v>
      </c>
    </row>
    <row r="2259" spans="1:6">
      <c r="A2259" s="1" t="s">
        <v>9074</v>
      </c>
      <c r="B2259" s="1" t="s">
        <v>4071</v>
      </c>
      <c r="C2259" s="1">
        <v>45537</v>
      </c>
      <c r="D2259" s="1" t="s">
        <v>1805</v>
      </c>
      <c r="E2259" s="1">
        <v>319.2</v>
      </c>
      <c r="F2259" s="1" t="s">
        <v>6815</v>
      </c>
    </row>
    <row r="2260" spans="1:6">
      <c r="A2260" s="1" t="s">
        <v>9075</v>
      </c>
      <c r="B2260" s="1" t="s">
        <v>4072</v>
      </c>
      <c r="C2260" s="1">
        <v>45640</v>
      </c>
      <c r="D2260" s="1" t="s">
        <v>1821</v>
      </c>
      <c r="E2260" s="1">
        <v>4249.1499999999996</v>
      </c>
      <c r="F2260" s="1" t="s">
        <v>6815</v>
      </c>
    </row>
    <row r="2261" spans="1:6">
      <c r="A2261" s="1" t="s">
        <v>9076</v>
      </c>
      <c r="B2261" s="1" t="s">
        <v>4073</v>
      </c>
      <c r="C2261" s="1">
        <v>45767</v>
      </c>
      <c r="D2261" s="1" t="s">
        <v>1801</v>
      </c>
      <c r="E2261" s="1">
        <v>20247.75</v>
      </c>
      <c r="F2261" s="1" t="s">
        <v>6815</v>
      </c>
    </row>
    <row r="2262" spans="1:6">
      <c r="A2262" s="1" t="s">
        <v>9077</v>
      </c>
      <c r="B2262" s="1" t="s">
        <v>4074</v>
      </c>
      <c r="C2262" s="1">
        <v>45506</v>
      </c>
      <c r="D2262" s="1" t="s">
        <v>1823</v>
      </c>
      <c r="E2262" s="1">
        <v>1998</v>
      </c>
      <c r="F2262" s="1" t="s">
        <v>6815</v>
      </c>
    </row>
    <row r="2263" spans="1:6">
      <c r="A2263" s="1" t="s">
        <v>9078</v>
      </c>
      <c r="B2263" s="1" t="s">
        <v>4075</v>
      </c>
      <c r="C2263" s="1">
        <v>45748</v>
      </c>
      <c r="D2263" s="1" t="s">
        <v>1821</v>
      </c>
      <c r="E2263" s="1">
        <v>638.4</v>
      </c>
      <c r="F2263" s="1" t="s">
        <v>6815</v>
      </c>
    </row>
    <row r="2264" spans="1:6">
      <c r="A2264" s="1" t="s">
        <v>9079</v>
      </c>
      <c r="B2264" s="1" t="s">
        <v>4076</v>
      </c>
      <c r="C2264" s="1">
        <v>45581</v>
      </c>
      <c r="D2264" s="1" t="s">
        <v>1805</v>
      </c>
      <c r="E2264" s="1">
        <v>299</v>
      </c>
      <c r="F2264" s="1" t="s">
        <v>6815</v>
      </c>
    </row>
    <row r="2265" spans="1:6">
      <c r="A2265" s="1" t="s">
        <v>9080</v>
      </c>
      <c r="B2265" s="1" t="s">
        <v>4077</v>
      </c>
      <c r="C2265" s="1">
        <v>45400</v>
      </c>
      <c r="D2265" s="1" t="s">
        <v>1805</v>
      </c>
      <c r="E2265" s="1">
        <v>799</v>
      </c>
      <c r="F2265" s="1" t="s">
        <v>6821</v>
      </c>
    </row>
    <row r="2266" spans="1:6">
      <c r="A2266" s="1" t="s">
        <v>9081</v>
      </c>
      <c r="B2266" s="1" t="s">
        <v>4078</v>
      </c>
      <c r="C2266" s="1">
        <v>45773</v>
      </c>
      <c r="D2266" s="1" t="s">
        <v>1805</v>
      </c>
      <c r="E2266" s="1">
        <v>1596</v>
      </c>
      <c r="F2266" s="1" t="s">
        <v>6833</v>
      </c>
    </row>
    <row r="2267" spans="1:6">
      <c r="A2267" s="1" t="s">
        <v>9082</v>
      </c>
      <c r="B2267" s="1" t="s">
        <v>4079</v>
      </c>
      <c r="C2267" s="1">
        <v>45717</v>
      </c>
      <c r="D2267" s="1" t="s">
        <v>1823</v>
      </c>
      <c r="E2267" s="1">
        <v>897</v>
      </c>
      <c r="F2267" s="1" t="s">
        <v>6815</v>
      </c>
    </row>
    <row r="2268" spans="1:6">
      <c r="A2268" s="1" t="s">
        <v>9083</v>
      </c>
      <c r="B2268" s="1" t="s">
        <v>4080</v>
      </c>
      <c r="C2268" s="1">
        <v>45803</v>
      </c>
      <c r="D2268" s="1" t="s">
        <v>1812</v>
      </c>
      <c r="E2268" s="1">
        <v>1797</v>
      </c>
      <c r="F2268" s="1" t="s">
        <v>6815</v>
      </c>
    </row>
    <row r="2269" spans="1:6">
      <c r="A2269" s="1" t="s">
        <v>9084</v>
      </c>
      <c r="B2269" s="1" t="s">
        <v>4081</v>
      </c>
      <c r="C2269" s="1">
        <v>45643</v>
      </c>
      <c r="D2269" s="1" t="s">
        <v>1805</v>
      </c>
      <c r="E2269" s="1">
        <v>848.3</v>
      </c>
      <c r="F2269" s="1" t="s">
        <v>6815</v>
      </c>
    </row>
    <row r="2270" spans="1:6">
      <c r="A2270" s="1" t="s">
        <v>9085</v>
      </c>
      <c r="B2270" s="1" t="s">
        <v>4082</v>
      </c>
      <c r="C2270" s="1">
        <v>45811</v>
      </c>
      <c r="D2270" s="1" t="s">
        <v>1823</v>
      </c>
      <c r="E2270" s="1">
        <v>719.1</v>
      </c>
      <c r="F2270" s="1" t="s">
        <v>6815</v>
      </c>
    </row>
    <row r="2271" spans="1:6">
      <c r="A2271" s="1" t="s">
        <v>9086</v>
      </c>
      <c r="B2271" s="1" t="s">
        <v>4083</v>
      </c>
      <c r="C2271" s="1">
        <v>45641</v>
      </c>
      <c r="D2271" s="1" t="s">
        <v>1823</v>
      </c>
      <c r="E2271" s="1">
        <v>1898.1</v>
      </c>
      <c r="F2271" s="1" t="s">
        <v>6815</v>
      </c>
    </row>
    <row r="2272" spans="1:6">
      <c r="A2272" s="1" t="s">
        <v>9087</v>
      </c>
      <c r="B2272" s="1" t="s">
        <v>4084</v>
      </c>
      <c r="C2272" s="1">
        <v>45806</v>
      </c>
      <c r="D2272" s="1" t="s">
        <v>1801</v>
      </c>
      <c r="E2272" s="1">
        <v>499</v>
      </c>
      <c r="F2272" s="1" t="s">
        <v>6821</v>
      </c>
    </row>
    <row r="2273" spans="1:6">
      <c r="A2273" s="1" t="s">
        <v>9088</v>
      </c>
      <c r="B2273" s="1" t="s">
        <v>4085</v>
      </c>
      <c r="C2273" s="1">
        <v>45611</v>
      </c>
      <c r="D2273" s="1" t="s">
        <v>1805</v>
      </c>
      <c r="E2273" s="1">
        <v>339.15</v>
      </c>
      <c r="F2273" s="1" t="s">
        <v>6815</v>
      </c>
    </row>
    <row r="2274" spans="1:6">
      <c r="A2274" s="1" t="s">
        <v>9089</v>
      </c>
      <c r="B2274" s="1" t="s">
        <v>4086</v>
      </c>
      <c r="C2274" s="1">
        <v>45707</v>
      </c>
      <c r="D2274" s="1" t="s">
        <v>1823</v>
      </c>
      <c r="E2274" s="1">
        <v>1197</v>
      </c>
      <c r="F2274" s="1" t="s">
        <v>6815</v>
      </c>
    </row>
    <row r="2275" spans="1:6">
      <c r="A2275" s="1" t="s">
        <v>9090</v>
      </c>
      <c r="B2275" s="1" t="s">
        <v>4087</v>
      </c>
      <c r="C2275" s="1">
        <v>45539</v>
      </c>
      <c r="D2275" s="1" t="s">
        <v>1801</v>
      </c>
      <c r="E2275" s="1">
        <v>508.3</v>
      </c>
      <c r="F2275" s="1" t="s">
        <v>6815</v>
      </c>
    </row>
    <row r="2276" spans="1:6">
      <c r="A2276" s="1" t="s">
        <v>9091</v>
      </c>
      <c r="B2276" s="1" t="s">
        <v>4088</v>
      </c>
      <c r="C2276" s="1">
        <v>45938</v>
      </c>
      <c r="D2276" s="1" t="s">
        <v>1805</v>
      </c>
      <c r="E2276" s="1">
        <v>848.3</v>
      </c>
      <c r="F2276" s="1" t="s">
        <v>6815</v>
      </c>
    </row>
    <row r="2277" spans="1:6">
      <c r="A2277" s="1" t="s">
        <v>9092</v>
      </c>
      <c r="B2277" s="1" t="s">
        <v>4089</v>
      </c>
      <c r="C2277" s="1">
        <v>45669</v>
      </c>
      <c r="D2277" s="1" t="s">
        <v>1801</v>
      </c>
      <c r="E2277" s="1">
        <v>9998</v>
      </c>
      <c r="F2277" s="1" t="s">
        <v>6815</v>
      </c>
    </row>
    <row r="2278" spans="1:6">
      <c r="A2278" s="1" t="s">
        <v>9093</v>
      </c>
      <c r="B2278" s="1" t="s">
        <v>4090</v>
      </c>
      <c r="C2278" s="1">
        <v>45735</v>
      </c>
      <c r="D2278" s="1" t="s">
        <v>1801</v>
      </c>
      <c r="E2278" s="1">
        <v>568.1</v>
      </c>
      <c r="F2278" s="1" t="s">
        <v>6815</v>
      </c>
    </row>
    <row r="2279" spans="1:6">
      <c r="A2279" s="1" t="s">
        <v>9094</v>
      </c>
      <c r="B2279" s="1" t="s">
        <v>4091</v>
      </c>
      <c r="C2279" s="1">
        <v>45767</v>
      </c>
      <c r="D2279" s="1" t="s">
        <v>1812</v>
      </c>
      <c r="E2279" s="1">
        <v>3596.4</v>
      </c>
      <c r="F2279" s="1" t="s">
        <v>6815</v>
      </c>
    </row>
    <row r="2280" spans="1:6">
      <c r="A2280" s="1" t="s">
        <v>9095</v>
      </c>
      <c r="B2280" s="1" t="s">
        <v>4092</v>
      </c>
      <c r="C2280" s="1">
        <v>45617</v>
      </c>
      <c r="D2280" s="1" t="s">
        <v>1823</v>
      </c>
      <c r="E2280" s="1">
        <v>509.15</v>
      </c>
      <c r="F2280" s="1" t="s">
        <v>6815</v>
      </c>
    </row>
    <row r="2281" spans="1:6">
      <c r="A2281" s="1" t="s">
        <v>9096</v>
      </c>
      <c r="B2281" s="1" t="s">
        <v>4093</v>
      </c>
      <c r="C2281" s="1">
        <v>45394</v>
      </c>
      <c r="D2281" s="1" t="s">
        <v>1823</v>
      </c>
      <c r="E2281" s="1">
        <v>474.05</v>
      </c>
      <c r="F2281" s="1" t="s">
        <v>6815</v>
      </c>
    </row>
    <row r="2282" spans="1:6">
      <c r="A2282" s="1" t="s">
        <v>9097</v>
      </c>
      <c r="B2282" s="1" t="s">
        <v>4094</v>
      </c>
      <c r="C2282" s="1">
        <v>45756</v>
      </c>
      <c r="D2282" s="1" t="s">
        <v>1801</v>
      </c>
      <c r="E2282" s="1">
        <v>7649.15</v>
      </c>
      <c r="F2282" s="1" t="s">
        <v>6815</v>
      </c>
    </row>
    <row r="2283" spans="1:6">
      <c r="A2283" s="1" t="s">
        <v>9098</v>
      </c>
      <c r="B2283" s="1" t="s">
        <v>4095</v>
      </c>
      <c r="C2283" s="1">
        <v>45398</v>
      </c>
      <c r="D2283" s="1" t="s">
        <v>1805</v>
      </c>
      <c r="E2283" s="1">
        <v>1518.1</v>
      </c>
      <c r="F2283" s="1" t="s">
        <v>6815</v>
      </c>
    </row>
    <row r="2284" spans="1:6">
      <c r="A2284" s="1" t="s">
        <v>9099</v>
      </c>
      <c r="B2284" s="1" t="s">
        <v>4096</v>
      </c>
      <c r="C2284" s="1">
        <v>45444</v>
      </c>
      <c r="D2284" s="1" t="s">
        <v>1801</v>
      </c>
      <c r="E2284" s="1">
        <v>3999.2</v>
      </c>
      <c r="F2284" s="1" t="s">
        <v>6815</v>
      </c>
    </row>
    <row r="2285" spans="1:6">
      <c r="A2285" s="1" t="s">
        <v>9100</v>
      </c>
      <c r="B2285" s="1" t="s">
        <v>4097</v>
      </c>
      <c r="C2285" s="1">
        <v>45755</v>
      </c>
      <c r="D2285" s="1" t="s">
        <v>1812</v>
      </c>
      <c r="E2285" s="1">
        <v>4999</v>
      </c>
      <c r="F2285" s="1" t="s">
        <v>6815</v>
      </c>
    </row>
    <row r="2286" spans="1:6">
      <c r="A2286" s="1" t="s">
        <v>9101</v>
      </c>
      <c r="B2286" s="1" t="s">
        <v>4098</v>
      </c>
      <c r="C2286" s="1">
        <v>45569</v>
      </c>
      <c r="D2286" s="1" t="s">
        <v>1801</v>
      </c>
      <c r="E2286" s="1">
        <v>759.05</v>
      </c>
      <c r="F2286" s="1" t="s">
        <v>6815</v>
      </c>
    </row>
    <row r="2287" spans="1:6">
      <c r="A2287" s="1" t="s">
        <v>9102</v>
      </c>
      <c r="B2287" s="1" t="s">
        <v>4099</v>
      </c>
      <c r="C2287" s="1">
        <v>45453</v>
      </c>
      <c r="D2287" s="1" t="s">
        <v>1821</v>
      </c>
      <c r="E2287" s="1">
        <v>1169.0999999999999</v>
      </c>
      <c r="F2287" s="1" t="s">
        <v>6815</v>
      </c>
    </row>
    <row r="2288" spans="1:6">
      <c r="A2288" s="1" t="s">
        <v>9103</v>
      </c>
      <c r="B2288" s="1" t="s">
        <v>4100</v>
      </c>
      <c r="C2288" s="1">
        <v>45545</v>
      </c>
      <c r="D2288" s="1" t="s">
        <v>1823</v>
      </c>
      <c r="E2288" s="1">
        <v>1299</v>
      </c>
      <c r="F2288" s="1" t="s">
        <v>6815</v>
      </c>
    </row>
    <row r="2289" spans="1:6">
      <c r="A2289" s="1" t="s">
        <v>9104</v>
      </c>
      <c r="B2289" s="1" t="s">
        <v>4101</v>
      </c>
      <c r="C2289" s="1">
        <v>45942</v>
      </c>
      <c r="D2289" s="1" t="s">
        <v>1801</v>
      </c>
      <c r="E2289" s="1">
        <v>2997</v>
      </c>
      <c r="F2289" s="1" t="s">
        <v>6821</v>
      </c>
    </row>
    <row r="2290" spans="1:6">
      <c r="A2290" s="1" t="s">
        <v>9105</v>
      </c>
      <c r="B2290" s="1" t="s">
        <v>4102</v>
      </c>
      <c r="C2290" s="1">
        <v>45346</v>
      </c>
      <c r="D2290" s="1" t="s">
        <v>1801</v>
      </c>
      <c r="E2290" s="1">
        <v>1169.0999999999999</v>
      </c>
      <c r="F2290" s="1" t="s">
        <v>6815</v>
      </c>
    </row>
    <row r="2291" spans="1:6">
      <c r="A2291" s="1" t="s">
        <v>9106</v>
      </c>
      <c r="B2291" s="1" t="s">
        <v>4103</v>
      </c>
      <c r="C2291" s="1">
        <v>45483</v>
      </c>
      <c r="D2291" s="1" t="s">
        <v>1823</v>
      </c>
      <c r="E2291" s="1">
        <v>5998</v>
      </c>
      <c r="F2291" s="1" t="s">
        <v>6815</v>
      </c>
    </row>
    <row r="2292" spans="1:6">
      <c r="A2292" s="1" t="s">
        <v>9107</v>
      </c>
      <c r="B2292" s="1" t="s">
        <v>4104</v>
      </c>
      <c r="C2292" s="1">
        <v>45941</v>
      </c>
      <c r="D2292" s="1" t="s">
        <v>1805</v>
      </c>
      <c r="E2292" s="1">
        <v>2598</v>
      </c>
      <c r="F2292" s="1" t="s">
        <v>6821</v>
      </c>
    </row>
    <row r="2293" spans="1:6">
      <c r="A2293" s="1" t="s">
        <v>9108</v>
      </c>
      <c r="B2293" s="1" t="s">
        <v>4105</v>
      </c>
      <c r="C2293" s="1">
        <v>45313</v>
      </c>
      <c r="D2293" s="1" t="s">
        <v>1812</v>
      </c>
      <c r="E2293" s="1">
        <v>4317.3</v>
      </c>
      <c r="F2293" s="1" t="s">
        <v>6815</v>
      </c>
    </row>
    <row r="2294" spans="1:6">
      <c r="A2294" s="1" t="s">
        <v>9109</v>
      </c>
      <c r="B2294" s="1" t="s">
        <v>4106</v>
      </c>
      <c r="C2294" s="1">
        <v>45893</v>
      </c>
      <c r="D2294" s="1" t="s">
        <v>1805</v>
      </c>
      <c r="E2294" s="1">
        <v>3998</v>
      </c>
      <c r="F2294" s="1" t="s">
        <v>6833</v>
      </c>
    </row>
    <row r="2295" spans="1:6">
      <c r="A2295" s="1" t="s">
        <v>9110</v>
      </c>
      <c r="B2295" s="1" t="s">
        <v>4107</v>
      </c>
      <c r="C2295" s="1">
        <v>45705</v>
      </c>
      <c r="D2295" s="1" t="s">
        <v>1805</v>
      </c>
      <c r="E2295" s="1">
        <v>299</v>
      </c>
      <c r="F2295" s="1" t="s">
        <v>6833</v>
      </c>
    </row>
    <row r="2296" spans="1:6">
      <c r="A2296" s="1" t="s">
        <v>9111</v>
      </c>
      <c r="B2296" s="1" t="s">
        <v>4108</v>
      </c>
      <c r="C2296" s="1">
        <v>45839</v>
      </c>
      <c r="D2296" s="1" t="s">
        <v>1821</v>
      </c>
      <c r="E2296" s="1">
        <v>2878.2</v>
      </c>
      <c r="F2296" s="1" t="s">
        <v>6815</v>
      </c>
    </row>
    <row r="2297" spans="1:6">
      <c r="A2297" s="1" t="s">
        <v>9112</v>
      </c>
      <c r="B2297" s="1" t="s">
        <v>4109</v>
      </c>
      <c r="C2297" s="1">
        <v>45777</v>
      </c>
      <c r="D2297" s="1" t="s">
        <v>1805</v>
      </c>
      <c r="E2297" s="1">
        <v>399</v>
      </c>
      <c r="F2297" s="1" t="s">
        <v>6821</v>
      </c>
    </row>
    <row r="2298" spans="1:6">
      <c r="A2298" s="1" t="s">
        <v>9113</v>
      </c>
      <c r="B2298" s="1" t="s">
        <v>4110</v>
      </c>
      <c r="C2298" s="1">
        <v>45540</v>
      </c>
      <c r="D2298" s="1" t="s">
        <v>1805</v>
      </c>
      <c r="E2298" s="1">
        <v>1234.05</v>
      </c>
      <c r="F2298" s="1" t="s">
        <v>6815</v>
      </c>
    </row>
    <row r="2299" spans="1:6">
      <c r="A2299" s="1" t="s">
        <v>9114</v>
      </c>
      <c r="B2299" s="1" t="s">
        <v>4111</v>
      </c>
      <c r="C2299" s="1">
        <v>45409</v>
      </c>
      <c r="D2299" s="1" t="s">
        <v>1821</v>
      </c>
      <c r="E2299" s="1">
        <v>499</v>
      </c>
      <c r="F2299" s="1" t="s">
        <v>6833</v>
      </c>
    </row>
    <row r="2300" spans="1:6">
      <c r="A2300" s="1" t="s">
        <v>9115</v>
      </c>
      <c r="B2300" s="1" t="s">
        <v>4112</v>
      </c>
      <c r="C2300" s="1">
        <v>45321</v>
      </c>
      <c r="D2300" s="1" t="s">
        <v>1801</v>
      </c>
      <c r="E2300" s="1">
        <v>3198</v>
      </c>
      <c r="F2300" s="1" t="s">
        <v>6833</v>
      </c>
    </row>
    <row r="2301" spans="1:6">
      <c r="A2301" s="1" t="s">
        <v>9116</v>
      </c>
      <c r="B2301" s="1" t="s">
        <v>4113</v>
      </c>
      <c r="C2301" s="1">
        <v>45474</v>
      </c>
      <c r="D2301" s="1" t="s">
        <v>1812</v>
      </c>
      <c r="E2301" s="1">
        <v>299</v>
      </c>
      <c r="F2301" s="1" t="s">
        <v>6821</v>
      </c>
    </row>
    <row r="2302" spans="1:6">
      <c r="A2302" s="1" t="s">
        <v>9117</v>
      </c>
      <c r="B2302" s="1" t="s">
        <v>4114</v>
      </c>
      <c r="C2302" s="1">
        <v>45476</v>
      </c>
      <c r="D2302" s="1" t="s">
        <v>1823</v>
      </c>
      <c r="E2302" s="1">
        <v>678.3</v>
      </c>
      <c r="F2302" s="1" t="s">
        <v>6815</v>
      </c>
    </row>
    <row r="2303" spans="1:6">
      <c r="A2303" s="1" t="s">
        <v>9118</v>
      </c>
      <c r="B2303" s="1" t="s">
        <v>4115</v>
      </c>
      <c r="C2303" s="1">
        <v>45414</v>
      </c>
      <c r="D2303" s="1" t="s">
        <v>1821</v>
      </c>
      <c r="E2303" s="1">
        <v>17996.400000000001</v>
      </c>
      <c r="F2303" s="1" t="s">
        <v>6815</v>
      </c>
    </row>
    <row r="2304" spans="1:6">
      <c r="A2304" s="1" t="s">
        <v>9119</v>
      </c>
      <c r="B2304" s="1" t="s">
        <v>4116</v>
      </c>
      <c r="C2304" s="1">
        <v>45609</v>
      </c>
      <c r="D2304" s="1" t="s">
        <v>1821</v>
      </c>
      <c r="E2304" s="1">
        <v>474.05</v>
      </c>
      <c r="F2304" s="1" t="s">
        <v>6815</v>
      </c>
    </row>
    <row r="2305" spans="1:6">
      <c r="A2305" s="1" t="s">
        <v>9120</v>
      </c>
      <c r="B2305" s="1" t="s">
        <v>4117</v>
      </c>
      <c r="C2305" s="1">
        <v>45731</v>
      </c>
      <c r="D2305" s="1" t="s">
        <v>1801</v>
      </c>
      <c r="E2305" s="1">
        <v>1358.3</v>
      </c>
      <c r="F2305" s="1" t="s">
        <v>6815</v>
      </c>
    </row>
    <row r="2306" spans="1:6">
      <c r="A2306" s="1" t="s">
        <v>9121</v>
      </c>
      <c r="B2306" s="1" t="s">
        <v>4118</v>
      </c>
      <c r="C2306" s="1">
        <v>45426</v>
      </c>
      <c r="D2306" s="1" t="s">
        <v>1821</v>
      </c>
      <c r="E2306" s="1">
        <v>3996</v>
      </c>
      <c r="F2306" s="1" t="s">
        <v>6833</v>
      </c>
    </row>
    <row r="2307" spans="1:6">
      <c r="A2307" s="1" t="s">
        <v>9122</v>
      </c>
      <c r="B2307" s="1" t="s">
        <v>4119</v>
      </c>
      <c r="C2307" s="1">
        <v>45333</v>
      </c>
      <c r="D2307" s="1" t="s">
        <v>1812</v>
      </c>
      <c r="E2307" s="1">
        <v>3998</v>
      </c>
      <c r="F2307" s="1" t="s">
        <v>6821</v>
      </c>
    </row>
    <row r="2308" spans="1:6">
      <c r="A2308" s="1" t="s">
        <v>9123</v>
      </c>
      <c r="B2308" s="1" t="s">
        <v>4120</v>
      </c>
      <c r="C2308" s="1">
        <v>45397</v>
      </c>
      <c r="D2308" s="1" t="s">
        <v>1823</v>
      </c>
      <c r="E2308" s="1">
        <v>2999</v>
      </c>
      <c r="F2308" s="1" t="s">
        <v>6821</v>
      </c>
    </row>
    <row r="2309" spans="1:6">
      <c r="A2309" s="1" t="s">
        <v>9124</v>
      </c>
      <c r="B2309" s="1" t="s">
        <v>4121</v>
      </c>
      <c r="C2309" s="1">
        <v>45396</v>
      </c>
      <c r="D2309" s="1" t="s">
        <v>1801</v>
      </c>
      <c r="E2309" s="1">
        <v>3396.6</v>
      </c>
      <c r="F2309" s="1" t="s">
        <v>6815</v>
      </c>
    </row>
    <row r="2310" spans="1:6">
      <c r="A2310" s="1" t="s">
        <v>9125</v>
      </c>
      <c r="B2310" s="1" t="s">
        <v>4122</v>
      </c>
      <c r="C2310" s="1">
        <v>45958</v>
      </c>
      <c r="D2310" s="1" t="s">
        <v>1801</v>
      </c>
      <c r="E2310" s="1">
        <v>2878.2</v>
      </c>
      <c r="F2310" s="1" t="s">
        <v>6815</v>
      </c>
    </row>
    <row r="2311" spans="1:6">
      <c r="A2311" s="1" t="s">
        <v>9126</v>
      </c>
      <c r="B2311" s="1" t="s">
        <v>4123</v>
      </c>
      <c r="C2311" s="1">
        <v>45727</v>
      </c>
      <c r="D2311" s="1" t="s">
        <v>1812</v>
      </c>
      <c r="E2311" s="1">
        <v>474.05</v>
      </c>
      <c r="F2311" s="1" t="s">
        <v>6815</v>
      </c>
    </row>
    <row r="2312" spans="1:6">
      <c r="A2312" s="1" t="s">
        <v>9127</v>
      </c>
      <c r="B2312" s="1" t="s">
        <v>4124</v>
      </c>
      <c r="C2312" s="1">
        <v>45955</v>
      </c>
      <c r="D2312" s="1" t="s">
        <v>1821</v>
      </c>
      <c r="E2312" s="1">
        <v>7649.15</v>
      </c>
      <c r="F2312" s="1" t="s">
        <v>6815</v>
      </c>
    </row>
    <row r="2313" spans="1:6">
      <c r="A2313" s="1" t="s">
        <v>9128</v>
      </c>
      <c r="B2313" s="1" t="s">
        <v>4125</v>
      </c>
      <c r="C2313" s="1">
        <v>45942</v>
      </c>
      <c r="D2313" s="1" t="s">
        <v>1805</v>
      </c>
      <c r="E2313" s="1">
        <v>1598</v>
      </c>
      <c r="F2313" s="1" t="s">
        <v>6821</v>
      </c>
    </row>
    <row r="2314" spans="1:6">
      <c r="A2314" s="1" t="s">
        <v>9129</v>
      </c>
      <c r="B2314" s="1" t="s">
        <v>4126</v>
      </c>
      <c r="C2314" s="1">
        <v>45927</v>
      </c>
      <c r="D2314" s="1" t="s">
        <v>1805</v>
      </c>
      <c r="E2314" s="1">
        <v>598.5</v>
      </c>
      <c r="F2314" s="1" t="s">
        <v>6815</v>
      </c>
    </row>
    <row r="2315" spans="1:6">
      <c r="A2315" s="1" t="s">
        <v>9130</v>
      </c>
      <c r="B2315" s="1" t="s">
        <v>4127</v>
      </c>
      <c r="C2315" s="1">
        <v>45359</v>
      </c>
      <c r="D2315" s="1" t="s">
        <v>1821</v>
      </c>
      <c r="E2315" s="1">
        <v>3998</v>
      </c>
      <c r="F2315" s="1" t="s">
        <v>6821</v>
      </c>
    </row>
    <row r="2316" spans="1:6">
      <c r="A2316" s="1" t="s">
        <v>9131</v>
      </c>
      <c r="B2316" s="1" t="s">
        <v>4128</v>
      </c>
      <c r="C2316" s="1">
        <v>45521</v>
      </c>
      <c r="D2316" s="1" t="s">
        <v>1821</v>
      </c>
      <c r="E2316" s="1">
        <v>10797.3</v>
      </c>
      <c r="F2316" s="1" t="s">
        <v>6815</v>
      </c>
    </row>
    <row r="2317" spans="1:6">
      <c r="A2317" s="1" t="s">
        <v>9132</v>
      </c>
      <c r="B2317" s="1" t="s">
        <v>4129</v>
      </c>
      <c r="C2317" s="1">
        <v>45775</v>
      </c>
      <c r="D2317" s="1" t="s">
        <v>1805</v>
      </c>
      <c r="E2317" s="1">
        <v>849.15</v>
      </c>
      <c r="F2317" s="1" t="s">
        <v>6815</v>
      </c>
    </row>
    <row r="2318" spans="1:6">
      <c r="A2318" s="1" t="s">
        <v>9133</v>
      </c>
      <c r="B2318" s="1" t="s">
        <v>4130</v>
      </c>
      <c r="C2318" s="1">
        <v>45327</v>
      </c>
      <c r="D2318" s="1" t="s">
        <v>1805</v>
      </c>
      <c r="E2318" s="1">
        <v>798.4</v>
      </c>
      <c r="F2318" s="1" t="s">
        <v>6815</v>
      </c>
    </row>
    <row r="2319" spans="1:6">
      <c r="A2319" s="1" t="s">
        <v>9134</v>
      </c>
      <c r="B2319" s="1" t="s">
        <v>4131</v>
      </c>
      <c r="C2319" s="1">
        <v>45600</v>
      </c>
      <c r="D2319" s="1" t="s">
        <v>1823</v>
      </c>
      <c r="E2319" s="1">
        <v>374.25</v>
      </c>
      <c r="F2319" s="1" t="s">
        <v>6815</v>
      </c>
    </row>
    <row r="2320" spans="1:6">
      <c r="A2320" s="1" t="s">
        <v>9135</v>
      </c>
      <c r="B2320" s="1" t="s">
        <v>4132</v>
      </c>
      <c r="C2320" s="1">
        <v>45610</v>
      </c>
      <c r="D2320" s="1" t="s">
        <v>1805</v>
      </c>
      <c r="E2320" s="1">
        <v>1017.45</v>
      </c>
      <c r="F2320" s="1" t="s">
        <v>6815</v>
      </c>
    </row>
    <row r="2321" spans="1:6">
      <c r="A2321" s="1" t="s">
        <v>9136</v>
      </c>
      <c r="B2321" s="1" t="s">
        <v>4133</v>
      </c>
      <c r="C2321" s="1">
        <v>45737</v>
      </c>
      <c r="D2321" s="1" t="s">
        <v>1805</v>
      </c>
      <c r="E2321" s="1">
        <v>3998</v>
      </c>
      <c r="F2321" s="1" t="s">
        <v>6815</v>
      </c>
    </row>
    <row r="2322" spans="1:6">
      <c r="A2322" s="1" t="s">
        <v>9137</v>
      </c>
      <c r="B2322" s="1" t="s">
        <v>4134</v>
      </c>
      <c r="C2322" s="1">
        <v>45367</v>
      </c>
      <c r="D2322" s="1" t="s">
        <v>1805</v>
      </c>
      <c r="E2322" s="1">
        <v>1874.25</v>
      </c>
      <c r="F2322" s="1" t="s">
        <v>6815</v>
      </c>
    </row>
    <row r="2323" spans="1:6">
      <c r="A2323" s="1" t="s">
        <v>9138</v>
      </c>
      <c r="B2323" s="1" t="s">
        <v>4135</v>
      </c>
      <c r="C2323" s="1">
        <v>45640</v>
      </c>
      <c r="D2323" s="1" t="s">
        <v>1812</v>
      </c>
      <c r="E2323" s="1">
        <v>762.45</v>
      </c>
      <c r="F2323" s="1" t="s">
        <v>6815</v>
      </c>
    </row>
    <row r="2324" spans="1:6">
      <c r="A2324" s="1" t="s">
        <v>9139</v>
      </c>
      <c r="B2324" s="1" t="s">
        <v>4136</v>
      </c>
      <c r="C2324" s="1">
        <v>45414</v>
      </c>
      <c r="D2324" s="1" t="s">
        <v>1805</v>
      </c>
      <c r="E2324" s="1">
        <v>5697.15</v>
      </c>
      <c r="F2324" s="1" t="s">
        <v>6815</v>
      </c>
    </row>
    <row r="2325" spans="1:6">
      <c r="A2325" s="1" t="s">
        <v>9140</v>
      </c>
      <c r="B2325" s="1" t="s">
        <v>4137</v>
      </c>
      <c r="C2325" s="1">
        <v>45901</v>
      </c>
      <c r="D2325" s="1" t="s">
        <v>1805</v>
      </c>
      <c r="E2325" s="1">
        <v>399</v>
      </c>
      <c r="F2325" s="1" t="s">
        <v>6815</v>
      </c>
    </row>
    <row r="2326" spans="1:6">
      <c r="A2326" s="1" t="s">
        <v>9141</v>
      </c>
      <c r="B2326" s="1" t="s">
        <v>4138</v>
      </c>
      <c r="C2326" s="1">
        <v>45621</v>
      </c>
      <c r="D2326" s="1" t="s">
        <v>1823</v>
      </c>
      <c r="E2326" s="1">
        <v>1498.5</v>
      </c>
      <c r="F2326" s="1" t="s">
        <v>6815</v>
      </c>
    </row>
    <row r="2327" spans="1:6">
      <c r="A2327" s="1" t="s">
        <v>9142</v>
      </c>
      <c r="B2327" s="1" t="s">
        <v>4139</v>
      </c>
      <c r="C2327" s="1">
        <v>45952</v>
      </c>
      <c r="D2327" s="1" t="s">
        <v>1823</v>
      </c>
      <c r="E2327" s="1">
        <v>319.2</v>
      </c>
      <c r="F2327" s="1" t="s">
        <v>6815</v>
      </c>
    </row>
    <row r="2328" spans="1:6">
      <c r="A2328" s="1" t="s">
        <v>9143</v>
      </c>
      <c r="B2328" s="1" t="s">
        <v>4140</v>
      </c>
      <c r="C2328" s="1">
        <v>45364</v>
      </c>
      <c r="D2328" s="1" t="s">
        <v>1821</v>
      </c>
      <c r="E2328" s="1">
        <v>379.05</v>
      </c>
      <c r="F2328" s="1" t="s">
        <v>6815</v>
      </c>
    </row>
    <row r="2329" spans="1:6">
      <c r="A2329" s="1" t="s">
        <v>9144</v>
      </c>
      <c r="B2329" s="1" t="s">
        <v>4141</v>
      </c>
      <c r="C2329" s="1">
        <v>45431</v>
      </c>
      <c r="D2329" s="1" t="s">
        <v>1805</v>
      </c>
      <c r="E2329" s="1">
        <v>449.1</v>
      </c>
      <c r="F2329" s="1" t="s">
        <v>6815</v>
      </c>
    </row>
    <row r="2330" spans="1:6">
      <c r="A2330" s="1" t="s">
        <v>9145</v>
      </c>
      <c r="B2330" s="1" t="s">
        <v>4142</v>
      </c>
      <c r="C2330" s="1">
        <v>45650</v>
      </c>
      <c r="D2330" s="1" t="s">
        <v>1805</v>
      </c>
      <c r="E2330" s="1">
        <v>1798.2</v>
      </c>
      <c r="F2330" s="1" t="s">
        <v>6815</v>
      </c>
    </row>
    <row r="2331" spans="1:6">
      <c r="A2331" s="1" t="s">
        <v>9146</v>
      </c>
      <c r="B2331" s="1" t="s">
        <v>4143</v>
      </c>
      <c r="C2331" s="1">
        <v>45677</v>
      </c>
      <c r="D2331" s="1" t="s">
        <v>1805</v>
      </c>
      <c r="E2331" s="1">
        <v>799</v>
      </c>
      <c r="F2331" s="1" t="s">
        <v>6833</v>
      </c>
    </row>
    <row r="2332" spans="1:6">
      <c r="A2332" s="1" t="s">
        <v>9147</v>
      </c>
      <c r="B2332" s="1" t="s">
        <v>4144</v>
      </c>
      <c r="C2332" s="1">
        <v>45499</v>
      </c>
      <c r="D2332" s="1" t="s">
        <v>1801</v>
      </c>
      <c r="E2332" s="1">
        <v>2499</v>
      </c>
      <c r="F2332" s="1" t="s">
        <v>6821</v>
      </c>
    </row>
    <row r="2333" spans="1:6">
      <c r="A2333" s="1" t="s">
        <v>9148</v>
      </c>
      <c r="B2333" s="1" t="s">
        <v>4145</v>
      </c>
      <c r="C2333" s="1">
        <v>45512</v>
      </c>
      <c r="D2333" s="1" t="s">
        <v>1823</v>
      </c>
      <c r="E2333" s="1">
        <v>1198</v>
      </c>
      <c r="F2333" s="1" t="s">
        <v>6821</v>
      </c>
    </row>
    <row r="2334" spans="1:6">
      <c r="A2334" s="1" t="s">
        <v>9149</v>
      </c>
      <c r="B2334" s="1" t="s">
        <v>4146</v>
      </c>
      <c r="C2334" s="1">
        <v>45506</v>
      </c>
      <c r="D2334" s="1" t="s">
        <v>1805</v>
      </c>
      <c r="E2334" s="1">
        <v>1498.5</v>
      </c>
      <c r="F2334" s="1" t="s">
        <v>6815</v>
      </c>
    </row>
    <row r="2335" spans="1:6">
      <c r="A2335" s="1" t="s">
        <v>9150</v>
      </c>
      <c r="B2335" s="1" t="s">
        <v>4147</v>
      </c>
      <c r="C2335" s="1">
        <v>45497</v>
      </c>
      <c r="D2335" s="1" t="s">
        <v>1805</v>
      </c>
      <c r="E2335" s="1">
        <v>2499</v>
      </c>
      <c r="F2335" s="1" t="s">
        <v>6821</v>
      </c>
    </row>
    <row r="2336" spans="1:6">
      <c r="A2336" s="1" t="s">
        <v>9151</v>
      </c>
      <c r="B2336" s="1" t="s">
        <v>4148</v>
      </c>
      <c r="C2336" s="1">
        <v>45754</v>
      </c>
      <c r="D2336" s="1" t="s">
        <v>1805</v>
      </c>
      <c r="E2336" s="1">
        <v>1196</v>
      </c>
      <c r="F2336" s="1" t="s">
        <v>6815</v>
      </c>
    </row>
    <row r="2337" spans="1:6">
      <c r="A2337" s="1" t="s">
        <v>9152</v>
      </c>
      <c r="B2337" s="1" t="s">
        <v>4149</v>
      </c>
      <c r="C2337" s="1">
        <v>45762</v>
      </c>
      <c r="D2337" s="1" t="s">
        <v>1801</v>
      </c>
      <c r="E2337" s="1">
        <v>1599.2</v>
      </c>
      <c r="F2337" s="1" t="s">
        <v>6815</v>
      </c>
    </row>
    <row r="2338" spans="1:6">
      <c r="A2338" s="1" t="s">
        <v>9153</v>
      </c>
      <c r="B2338" s="1" t="s">
        <v>4150</v>
      </c>
      <c r="C2338" s="1">
        <v>45742</v>
      </c>
      <c r="D2338" s="1" t="s">
        <v>1801</v>
      </c>
      <c r="E2338" s="1">
        <v>2276.1999999999998</v>
      </c>
      <c r="F2338" s="1" t="s">
        <v>6815</v>
      </c>
    </row>
    <row r="2339" spans="1:6">
      <c r="A2339" s="1" t="s">
        <v>9154</v>
      </c>
      <c r="B2339" s="1" t="s">
        <v>4151</v>
      </c>
      <c r="C2339" s="1">
        <v>45889</v>
      </c>
      <c r="D2339" s="1" t="s">
        <v>1823</v>
      </c>
      <c r="E2339" s="1">
        <v>474.05</v>
      </c>
      <c r="F2339" s="1" t="s">
        <v>6815</v>
      </c>
    </row>
    <row r="2340" spans="1:6">
      <c r="A2340" s="1" t="s">
        <v>9155</v>
      </c>
      <c r="B2340" s="1" t="s">
        <v>4152</v>
      </c>
      <c r="C2340" s="1">
        <v>45539</v>
      </c>
      <c r="D2340" s="1" t="s">
        <v>1805</v>
      </c>
      <c r="E2340" s="1">
        <v>3198</v>
      </c>
      <c r="F2340" s="1" t="s">
        <v>6833</v>
      </c>
    </row>
    <row r="2341" spans="1:6">
      <c r="A2341" s="1" t="s">
        <v>9156</v>
      </c>
      <c r="B2341" s="1" t="s">
        <v>4153</v>
      </c>
      <c r="C2341" s="1">
        <v>45924</v>
      </c>
      <c r="D2341" s="1" t="s">
        <v>1801</v>
      </c>
      <c r="E2341" s="1">
        <v>3599.1</v>
      </c>
      <c r="F2341" s="1" t="s">
        <v>6815</v>
      </c>
    </row>
    <row r="2342" spans="1:6">
      <c r="A2342" s="1" t="s">
        <v>9157</v>
      </c>
      <c r="B2342" s="1" t="s">
        <v>4154</v>
      </c>
      <c r="C2342" s="1">
        <v>45708</v>
      </c>
      <c r="D2342" s="1" t="s">
        <v>1801</v>
      </c>
      <c r="E2342" s="1">
        <v>898.2</v>
      </c>
      <c r="F2342" s="1" t="s">
        <v>6815</v>
      </c>
    </row>
    <row r="2343" spans="1:6">
      <c r="A2343" s="1" t="s">
        <v>9158</v>
      </c>
      <c r="B2343" s="1" t="s">
        <v>4155</v>
      </c>
      <c r="C2343" s="1">
        <v>45866</v>
      </c>
      <c r="D2343" s="1" t="s">
        <v>1801</v>
      </c>
      <c r="E2343" s="1">
        <v>449.1</v>
      </c>
      <c r="F2343" s="1" t="s">
        <v>6815</v>
      </c>
    </row>
    <row r="2344" spans="1:6">
      <c r="A2344" s="1" t="s">
        <v>9159</v>
      </c>
      <c r="B2344" s="1" t="s">
        <v>4156</v>
      </c>
      <c r="C2344" s="1">
        <v>45619</v>
      </c>
      <c r="D2344" s="1" t="s">
        <v>1823</v>
      </c>
      <c r="E2344" s="1">
        <v>1438.2</v>
      </c>
      <c r="F2344" s="1" t="s">
        <v>6815</v>
      </c>
    </row>
    <row r="2345" spans="1:6">
      <c r="A2345" s="1" t="s">
        <v>9160</v>
      </c>
      <c r="B2345" s="1" t="s">
        <v>4157</v>
      </c>
      <c r="C2345" s="1">
        <v>45371</v>
      </c>
      <c r="D2345" s="1" t="s">
        <v>1801</v>
      </c>
      <c r="E2345" s="1">
        <v>379.05</v>
      </c>
      <c r="F2345" s="1" t="s">
        <v>6821</v>
      </c>
    </row>
    <row r="2346" spans="1:6">
      <c r="A2346" s="1" t="s">
        <v>9161</v>
      </c>
      <c r="B2346" s="1" t="s">
        <v>4158</v>
      </c>
      <c r="C2346" s="1">
        <v>45628</v>
      </c>
      <c r="D2346" s="1" t="s">
        <v>1801</v>
      </c>
      <c r="E2346" s="1">
        <v>758.1</v>
      </c>
      <c r="F2346" s="1" t="s">
        <v>6815</v>
      </c>
    </row>
    <row r="2347" spans="1:6">
      <c r="A2347" s="1" t="s">
        <v>9162</v>
      </c>
      <c r="B2347" s="1" t="s">
        <v>4159</v>
      </c>
      <c r="C2347" s="1">
        <v>45754</v>
      </c>
      <c r="D2347" s="1" t="s">
        <v>1805</v>
      </c>
      <c r="E2347" s="1">
        <v>479.2</v>
      </c>
      <c r="F2347" s="1" t="s">
        <v>6815</v>
      </c>
    </row>
    <row r="2348" spans="1:6">
      <c r="A2348" s="1" t="s">
        <v>9163</v>
      </c>
      <c r="B2348" s="1" t="s">
        <v>4160</v>
      </c>
      <c r="C2348" s="1">
        <v>45805</v>
      </c>
      <c r="D2348" s="1" t="s">
        <v>1805</v>
      </c>
      <c r="E2348" s="1">
        <v>999</v>
      </c>
      <c r="F2348" s="1" t="s">
        <v>6821</v>
      </c>
    </row>
    <row r="2349" spans="1:6">
      <c r="A2349" s="1" t="s">
        <v>9164</v>
      </c>
      <c r="B2349" s="1" t="s">
        <v>4161</v>
      </c>
      <c r="C2349" s="1">
        <v>45705</v>
      </c>
      <c r="D2349" s="1" t="s">
        <v>1801</v>
      </c>
      <c r="E2349" s="1">
        <v>1197.5999999999999</v>
      </c>
      <c r="F2349" s="1" t="s">
        <v>6815</v>
      </c>
    </row>
    <row r="2350" spans="1:6">
      <c r="A2350" s="1" t="s">
        <v>9165</v>
      </c>
      <c r="B2350" s="1" t="s">
        <v>4162</v>
      </c>
      <c r="C2350" s="1">
        <v>45806</v>
      </c>
      <c r="D2350" s="1" t="s">
        <v>1805</v>
      </c>
      <c r="E2350" s="1">
        <v>3196</v>
      </c>
      <c r="F2350" s="1" t="s">
        <v>6821</v>
      </c>
    </row>
    <row r="2351" spans="1:6">
      <c r="A2351" s="1" t="s">
        <v>9166</v>
      </c>
      <c r="B2351" s="1" t="s">
        <v>4163</v>
      </c>
      <c r="C2351" s="1">
        <v>45769</v>
      </c>
      <c r="D2351" s="1" t="s">
        <v>1801</v>
      </c>
      <c r="E2351" s="1">
        <v>949.05</v>
      </c>
      <c r="F2351" s="1" t="s">
        <v>6815</v>
      </c>
    </row>
    <row r="2352" spans="1:6">
      <c r="A2352" s="1" t="s">
        <v>9167</v>
      </c>
      <c r="B2352" s="1" t="s">
        <v>4164</v>
      </c>
      <c r="C2352" s="1">
        <v>45485</v>
      </c>
      <c r="D2352" s="1" t="s">
        <v>1812</v>
      </c>
      <c r="E2352" s="1">
        <v>849.15</v>
      </c>
      <c r="F2352" s="1" t="s">
        <v>6815</v>
      </c>
    </row>
    <row r="2353" spans="1:6">
      <c r="A2353" s="1" t="s">
        <v>9168</v>
      </c>
      <c r="B2353" s="1" t="s">
        <v>4165</v>
      </c>
      <c r="C2353" s="1">
        <v>45385</v>
      </c>
      <c r="D2353" s="1" t="s">
        <v>1821</v>
      </c>
      <c r="E2353" s="1">
        <v>679.15</v>
      </c>
      <c r="F2353" s="1" t="s">
        <v>6815</v>
      </c>
    </row>
    <row r="2354" spans="1:6">
      <c r="A2354" s="1" t="s">
        <v>9169</v>
      </c>
      <c r="B2354" s="1" t="s">
        <v>4166</v>
      </c>
      <c r="C2354" s="1">
        <v>45887</v>
      </c>
      <c r="D2354" s="1" t="s">
        <v>1821</v>
      </c>
      <c r="E2354" s="1">
        <v>1799.1</v>
      </c>
      <c r="F2354" s="1" t="s">
        <v>6815</v>
      </c>
    </row>
    <row r="2355" spans="1:6">
      <c r="A2355" s="1" t="s">
        <v>9170</v>
      </c>
      <c r="B2355" s="1" t="s">
        <v>4167</v>
      </c>
      <c r="C2355" s="1">
        <v>45399</v>
      </c>
      <c r="D2355" s="1" t="s">
        <v>1805</v>
      </c>
      <c r="E2355" s="1">
        <v>1899.05</v>
      </c>
      <c r="F2355" s="1" t="s">
        <v>6815</v>
      </c>
    </row>
    <row r="2356" spans="1:6">
      <c r="A2356" s="1" t="s">
        <v>9171</v>
      </c>
      <c r="B2356" s="1" t="s">
        <v>4168</v>
      </c>
      <c r="C2356" s="1">
        <v>45504</v>
      </c>
      <c r="D2356" s="1" t="s">
        <v>1805</v>
      </c>
      <c r="E2356" s="1">
        <v>4498.2</v>
      </c>
      <c r="F2356" s="1" t="s">
        <v>6815</v>
      </c>
    </row>
    <row r="2357" spans="1:6">
      <c r="A2357" s="1" t="s">
        <v>9172</v>
      </c>
      <c r="B2357" s="1" t="s">
        <v>4169</v>
      </c>
      <c r="C2357" s="1">
        <v>45677</v>
      </c>
      <c r="D2357" s="1" t="s">
        <v>1801</v>
      </c>
      <c r="E2357" s="1">
        <v>8998.2000000000007</v>
      </c>
      <c r="F2357" s="1" t="s">
        <v>6815</v>
      </c>
    </row>
    <row r="2358" spans="1:6">
      <c r="A2358" s="1" t="s">
        <v>9173</v>
      </c>
      <c r="B2358" s="1" t="s">
        <v>4170</v>
      </c>
      <c r="C2358" s="1">
        <v>45704</v>
      </c>
      <c r="D2358" s="1" t="s">
        <v>1805</v>
      </c>
      <c r="E2358" s="1">
        <v>359.1</v>
      </c>
      <c r="F2358" s="1" t="s">
        <v>6821</v>
      </c>
    </row>
    <row r="2359" spans="1:6">
      <c r="A2359" s="1" t="s">
        <v>9174</v>
      </c>
      <c r="B2359" s="1" t="s">
        <v>4171</v>
      </c>
      <c r="C2359" s="1">
        <v>45413</v>
      </c>
      <c r="D2359" s="1" t="s">
        <v>1823</v>
      </c>
      <c r="E2359" s="1">
        <v>759.05</v>
      </c>
      <c r="F2359" s="1" t="s">
        <v>6815</v>
      </c>
    </row>
    <row r="2360" spans="1:6">
      <c r="A2360" s="1" t="s">
        <v>9175</v>
      </c>
      <c r="B2360" s="1" t="s">
        <v>4172</v>
      </c>
      <c r="C2360" s="1">
        <v>45441</v>
      </c>
      <c r="D2360" s="1" t="s">
        <v>1823</v>
      </c>
      <c r="E2360" s="1">
        <v>1299</v>
      </c>
      <c r="F2360" s="1" t="s">
        <v>6833</v>
      </c>
    </row>
    <row r="2361" spans="1:6">
      <c r="A2361" s="1" t="s">
        <v>9176</v>
      </c>
      <c r="B2361" s="1" t="s">
        <v>4173</v>
      </c>
      <c r="C2361" s="1">
        <v>45345</v>
      </c>
      <c r="D2361" s="1" t="s">
        <v>1801</v>
      </c>
      <c r="E2361" s="1">
        <v>999</v>
      </c>
      <c r="F2361" s="1" t="s">
        <v>6833</v>
      </c>
    </row>
    <row r="2362" spans="1:6">
      <c r="A2362" s="1" t="s">
        <v>9177</v>
      </c>
      <c r="B2362" s="1" t="s">
        <v>4174</v>
      </c>
      <c r="C2362" s="1">
        <v>45715</v>
      </c>
      <c r="D2362" s="1" t="s">
        <v>1801</v>
      </c>
      <c r="E2362" s="1">
        <v>2697.3</v>
      </c>
      <c r="F2362" s="1" t="s">
        <v>6815</v>
      </c>
    </row>
    <row r="2363" spans="1:6">
      <c r="A2363" s="1" t="s">
        <v>9178</v>
      </c>
      <c r="B2363" s="1" t="s">
        <v>4175</v>
      </c>
      <c r="C2363" s="1">
        <v>45598</v>
      </c>
      <c r="D2363" s="1" t="s">
        <v>1821</v>
      </c>
      <c r="E2363" s="1">
        <v>2718.3</v>
      </c>
      <c r="F2363" s="1" t="s">
        <v>6815</v>
      </c>
    </row>
    <row r="2364" spans="1:6">
      <c r="A2364" s="1" t="s">
        <v>9179</v>
      </c>
      <c r="B2364" s="1" t="s">
        <v>4176</v>
      </c>
      <c r="C2364" s="1">
        <v>45382</v>
      </c>
      <c r="D2364" s="1" t="s">
        <v>1805</v>
      </c>
      <c r="E2364" s="1">
        <v>5998</v>
      </c>
      <c r="F2364" s="1" t="s">
        <v>6815</v>
      </c>
    </row>
    <row r="2365" spans="1:6">
      <c r="A2365" s="1" t="s">
        <v>9180</v>
      </c>
      <c r="B2365" s="1" t="s">
        <v>4177</v>
      </c>
      <c r="C2365" s="1">
        <v>45313</v>
      </c>
      <c r="D2365" s="1" t="s">
        <v>1801</v>
      </c>
      <c r="E2365" s="1">
        <v>4499.1000000000004</v>
      </c>
      <c r="F2365" s="1" t="s">
        <v>6815</v>
      </c>
    </row>
    <row r="2366" spans="1:6">
      <c r="A2366" s="1" t="s">
        <v>9181</v>
      </c>
      <c r="B2366" s="1" t="s">
        <v>4178</v>
      </c>
      <c r="C2366" s="1">
        <v>45816</v>
      </c>
      <c r="D2366" s="1" t="s">
        <v>1821</v>
      </c>
      <c r="E2366" s="1">
        <v>4499.1000000000004</v>
      </c>
      <c r="F2366" s="1" t="s">
        <v>6815</v>
      </c>
    </row>
    <row r="2367" spans="1:6">
      <c r="A2367" s="1" t="s">
        <v>9182</v>
      </c>
      <c r="B2367" s="1" t="s">
        <v>4179</v>
      </c>
      <c r="C2367" s="1">
        <v>45489</v>
      </c>
      <c r="D2367" s="1" t="s">
        <v>1805</v>
      </c>
      <c r="E2367" s="1">
        <v>499</v>
      </c>
      <c r="F2367" s="1" t="s">
        <v>6833</v>
      </c>
    </row>
    <row r="2368" spans="1:6">
      <c r="A2368" s="1" t="s">
        <v>9183</v>
      </c>
      <c r="B2368" s="1" t="s">
        <v>4180</v>
      </c>
      <c r="C2368" s="1">
        <v>45462</v>
      </c>
      <c r="D2368" s="1" t="s">
        <v>1812</v>
      </c>
      <c r="E2368" s="1">
        <v>2374.0500000000002</v>
      </c>
      <c r="F2368" s="1" t="s">
        <v>6815</v>
      </c>
    </row>
    <row r="2369" spans="1:6">
      <c r="A2369" s="1" t="s">
        <v>9184</v>
      </c>
      <c r="B2369" s="1" t="s">
        <v>4181</v>
      </c>
      <c r="C2369" s="1">
        <v>45854</v>
      </c>
      <c r="D2369" s="1" t="s">
        <v>1812</v>
      </c>
      <c r="E2369" s="1">
        <v>599.25</v>
      </c>
      <c r="F2369" s="1" t="s">
        <v>6815</v>
      </c>
    </row>
    <row r="2370" spans="1:6">
      <c r="A2370" s="1" t="s">
        <v>9185</v>
      </c>
      <c r="B2370" s="1" t="s">
        <v>4182</v>
      </c>
      <c r="C2370" s="1">
        <v>45367</v>
      </c>
      <c r="D2370" s="1" t="s">
        <v>1823</v>
      </c>
      <c r="E2370" s="1">
        <v>1599</v>
      </c>
      <c r="F2370" s="1" t="s">
        <v>6815</v>
      </c>
    </row>
    <row r="2371" spans="1:6">
      <c r="A2371" s="1" t="s">
        <v>9186</v>
      </c>
      <c r="B2371" s="1" t="s">
        <v>4183</v>
      </c>
      <c r="C2371" s="1">
        <v>45325</v>
      </c>
      <c r="D2371" s="1" t="s">
        <v>1805</v>
      </c>
      <c r="E2371" s="1">
        <v>568.1</v>
      </c>
      <c r="F2371" s="1" t="s">
        <v>6815</v>
      </c>
    </row>
    <row r="2372" spans="1:6">
      <c r="A2372" s="1" t="s">
        <v>9187</v>
      </c>
      <c r="B2372" s="1" t="s">
        <v>4184</v>
      </c>
      <c r="C2372" s="1">
        <v>45482</v>
      </c>
      <c r="D2372" s="1" t="s">
        <v>1805</v>
      </c>
      <c r="E2372" s="1">
        <v>1438.2</v>
      </c>
      <c r="F2372" s="1" t="s">
        <v>6815</v>
      </c>
    </row>
    <row r="2373" spans="1:6">
      <c r="A2373" s="1" t="s">
        <v>9188</v>
      </c>
      <c r="B2373" s="1" t="s">
        <v>4185</v>
      </c>
      <c r="C2373" s="1">
        <v>45757</v>
      </c>
      <c r="D2373" s="1" t="s">
        <v>1823</v>
      </c>
      <c r="E2373" s="1">
        <v>26997</v>
      </c>
      <c r="F2373" s="1" t="s">
        <v>6833</v>
      </c>
    </row>
    <row r="2374" spans="1:6">
      <c r="A2374" s="1" t="s">
        <v>9189</v>
      </c>
      <c r="B2374" s="1" t="s">
        <v>4186</v>
      </c>
      <c r="C2374" s="1">
        <v>45706</v>
      </c>
      <c r="D2374" s="1" t="s">
        <v>1823</v>
      </c>
      <c r="E2374" s="1">
        <v>5098.3</v>
      </c>
      <c r="F2374" s="1" t="s">
        <v>6815</v>
      </c>
    </row>
    <row r="2375" spans="1:6">
      <c r="A2375" s="1" t="s">
        <v>9190</v>
      </c>
      <c r="B2375" s="1" t="s">
        <v>4187</v>
      </c>
      <c r="C2375" s="1">
        <v>45799</v>
      </c>
      <c r="D2375" s="1" t="s">
        <v>1821</v>
      </c>
      <c r="E2375" s="1">
        <v>1798.2</v>
      </c>
      <c r="F2375" s="1" t="s">
        <v>6815</v>
      </c>
    </row>
    <row r="2376" spans="1:6">
      <c r="A2376" s="1" t="s">
        <v>9191</v>
      </c>
      <c r="B2376" s="1" t="s">
        <v>4188</v>
      </c>
      <c r="C2376" s="1">
        <v>45402</v>
      </c>
      <c r="D2376" s="1" t="s">
        <v>1805</v>
      </c>
      <c r="E2376" s="1">
        <v>999</v>
      </c>
      <c r="F2376" s="1" t="s">
        <v>6833</v>
      </c>
    </row>
    <row r="2377" spans="1:6">
      <c r="A2377" s="1" t="s">
        <v>9192</v>
      </c>
      <c r="B2377" s="1" t="s">
        <v>4189</v>
      </c>
      <c r="C2377" s="1">
        <v>45387</v>
      </c>
      <c r="D2377" s="1" t="s">
        <v>1805</v>
      </c>
      <c r="E2377" s="1">
        <v>4936.2</v>
      </c>
      <c r="F2377" s="1" t="s">
        <v>6815</v>
      </c>
    </row>
    <row r="2378" spans="1:6">
      <c r="A2378" s="1" t="s">
        <v>9193</v>
      </c>
      <c r="B2378" s="1" t="s">
        <v>4190</v>
      </c>
      <c r="C2378" s="1">
        <v>45768</v>
      </c>
      <c r="D2378" s="1" t="s">
        <v>1801</v>
      </c>
      <c r="E2378" s="1">
        <v>2549.15</v>
      </c>
      <c r="F2378" s="1" t="s">
        <v>6821</v>
      </c>
    </row>
    <row r="2379" spans="1:6">
      <c r="A2379" s="1" t="s">
        <v>9194</v>
      </c>
      <c r="B2379" s="1" t="s">
        <v>4191</v>
      </c>
      <c r="C2379" s="1">
        <v>45617</v>
      </c>
      <c r="D2379" s="1" t="s">
        <v>1823</v>
      </c>
      <c r="E2379" s="1">
        <v>379.05</v>
      </c>
      <c r="F2379" s="1" t="s">
        <v>6815</v>
      </c>
    </row>
    <row r="2380" spans="1:6">
      <c r="A2380" s="1" t="s">
        <v>9195</v>
      </c>
      <c r="B2380" s="1" t="s">
        <v>4192</v>
      </c>
      <c r="C2380" s="1">
        <v>45416</v>
      </c>
      <c r="D2380" s="1" t="s">
        <v>1821</v>
      </c>
      <c r="E2380" s="1">
        <v>1077.3</v>
      </c>
      <c r="F2380" s="1" t="s">
        <v>6821</v>
      </c>
    </row>
    <row r="2381" spans="1:6">
      <c r="A2381" s="1" t="s">
        <v>9196</v>
      </c>
      <c r="B2381" s="1" t="s">
        <v>4193</v>
      </c>
      <c r="C2381" s="1">
        <v>45426</v>
      </c>
      <c r="D2381" s="1" t="s">
        <v>1801</v>
      </c>
      <c r="E2381" s="1">
        <v>5196</v>
      </c>
      <c r="F2381" s="1" t="s">
        <v>6821</v>
      </c>
    </row>
    <row r="2382" spans="1:6">
      <c r="A2382" s="1" t="s">
        <v>9197</v>
      </c>
      <c r="B2382" s="1" t="s">
        <v>4194</v>
      </c>
      <c r="C2382" s="1">
        <v>45952</v>
      </c>
      <c r="D2382" s="1" t="s">
        <v>1805</v>
      </c>
      <c r="E2382" s="1">
        <v>284.05</v>
      </c>
      <c r="F2382" s="1" t="s">
        <v>6815</v>
      </c>
    </row>
    <row r="2383" spans="1:6">
      <c r="A2383" s="1" t="s">
        <v>9198</v>
      </c>
      <c r="B2383" s="1" t="s">
        <v>4195</v>
      </c>
      <c r="C2383" s="1">
        <v>45342</v>
      </c>
      <c r="D2383" s="1" t="s">
        <v>1801</v>
      </c>
      <c r="E2383" s="1">
        <v>2157.3000000000002</v>
      </c>
      <c r="F2383" s="1" t="s">
        <v>6815</v>
      </c>
    </row>
    <row r="2384" spans="1:6">
      <c r="A2384" s="1" t="s">
        <v>9199</v>
      </c>
      <c r="B2384" s="1" t="s">
        <v>4196</v>
      </c>
      <c r="C2384" s="1">
        <v>45463</v>
      </c>
      <c r="D2384" s="1" t="s">
        <v>1805</v>
      </c>
      <c r="E2384" s="1">
        <v>3399.15</v>
      </c>
      <c r="F2384" s="1" t="s">
        <v>6815</v>
      </c>
    </row>
    <row r="2385" spans="1:6">
      <c r="A2385" s="1" t="s">
        <v>9200</v>
      </c>
      <c r="B2385" s="1" t="s">
        <v>4197</v>
      </c>
      <c r="C2385" s="1">
        <v>45776</v>
      </c>
      <c r="D2385" s="1" t="s">
        <v>1801</v>
      </c>
      <c r="E2385" s="1">
        <v>899.1</v>
      </c>
      <c r="F2385" s="1" t="s">
        <v>6815</v>
      </c>
    </row>
    <row r="2386" spans="1:6">
      <c r="A2386" s="1" t="s">
        <v>9201</v>
      </c>
      <c r="B2386" s="1" t="s">
        <v>4198</v>
      </c>
      <c r="C2386" s="1">
        <v>45900</v>
      </c>
      <c r="D2386" s="1" t="s">
        <v>1805</v>
      </c>
      <c r="E2386" s="1">
        <v>1797.75</v>
      </c>
      <c r="F2386" s="1" t="s">
        <v>6815</v>
      </c>
    </row>
    <row r="2387" spans="1:6">
      <c r="A2387" s="1" t="s">
        <v>9202</v>
      </c>
      <c r="B2387" s="1" t="s">
        <v>4199</v>
      </c>
      <c r="C2387" s="1">
        <v>45909</v>
      </c>
      <c r="D2387" s="1" t="s">
        <v>1805</v>
      </c>
      <c r="E2387" s="1">
        <v>25647.15</v>
      </c>
      <c r="F2387" s="1" t="s">
        <v>6815</v>
      </c>
    </row>
    <row r="2388" spans="1:6">
      <c r="A2388" s="1" t="s">
        <v>9203</v>
      </c>
      <c r="B2388" s="1" t="s">
        <v>4200</v>
      </c>
      <c r="C2388" s="1">
        <v>45920</v>
      </c>
      <c r="D2388" s="1" t="s">
        <v>1801</v>
      </c>
      <c r="E2388" s="1">
        <v>1497</v>
      </c>
      <c r="F2388" s="1" t="s">
        <v>6821</v>
      </c>
    </row>
    <row r="2389" spans="1:6">
      <c r="A2389" s="1" t="s">
        <v>9204</v>
      </c>
      <c r="B2389" s="1" t="s">
        <v>4201</v>
      </c>
      <c r="C2389" s="1">
        <v>45565</v>
      </c>
      <c r="D2389" s="1" t="s">
        <v>1805</v>
      </c>
      <c r="E2389" s="1">
        <v>15996</v>
      </c>
      <c r="F2389" s="1" t="s">
        <v>6833</v>
      </c>
    </row>
    <row r="2390" spans="1:6">
      <c r="A2390" s="1" t="s">
        <v>9205</v>
      </c>
      <c r="B2390" s="1" t="s">
        <v>4202</v>
      </c>
      <c r="C2390" s="1">
        <v>45719</v>
      </c>
      <c r="D2390" s="1" t="s">
        <v>1821</v>
      </c>
      <c r="E2390" s="1">
        <v>1899.05</v>
      </c>
      <c r="F2390" s="1" t="s">
        <v>6815</v>
      </c>
    </row>
    <row r="2391" spans="1:6">
      <c r="A2391" s="1" t="s">
        <v>9206</v>
      </c>
      <c r="B2391" s="1" t="s">
        <v>4203</v>
      </c>
      <c r="C2391" s="1">
        <v>45851</v>
      </c>
      <c r="D2391" s="1" t="s">
        <v>1805</v>
      </c>
      <c r="E2391" s="1">
        <v>474.05</v>
      </c>
      <c r="F2391" s="1" t="s">
        <v>6815</v>
      </c>
    </row>
    <row r="2392" spans="1:6">
      <c r="A2392" s="1" t="s">
        <v>9207</v>
      </c>
      <c r="B2392" s="1" t="s">
        <v>4204</v>
      </c>
      <c r="C2392" s="1">
        <v>45805</v>
      </c>
      <c r="D2392" s="1" t="s">
        <v>1805</v>
      </c>
      <c r="E2392" s="1">
        <v>1078.2</v>
      </c>
      <c r="F2392" s="1" t="s">
        <v>6815</v>
      </c>
    </row>
    <row r="2393" spans="1:6">
      <c r="A2393" s="1" t="s">
        <v>9208</v>
      </c>
      <c r="B2393" s="1" t="s">
        <v>4205</v>
      </c>
      <c r="C2393" s="1">
        <v>45756</v>
      </c>
      <c r="D2393" s="1" t="s">
        <v>1805</v>
      </c>
      <c r="E2393" s="1">
        <v>3599.1</v>
      </c>
      <c r="F2393" s="1" t="s">
        <v>6815</v>
      </c>
    </row>
    <row r="2394" spans="1:6">
      <c r="A2394" s="1" t="s">
        <v>9209</v>
      </c>
      <c r="B2394" s="1" t="s">
        <v>4206</v>
      </c>
      <c r="C2394" s="1">
        <v>45803</v>
      </c>
      <c r="D2394" s="1" t="s">
        <v>1801</v>
      </c>
      <c r="E2394" s="1">
        <v>2078.4</v>
      </c>
      <c r="F2394" s="1" t="s">
        <v>6815</v>
      </c>
    </row>
    <row r="2395" spans="1:6">
      <c r="A2395" s="1" t="s">
        <v>9210</v>
      </c>
      <c r="B2395" s="1" t="s">
        <v>4207</v>
      </c>
      <c r="C2395" s="1">
        <v>45294</v>
      </c>
      <c r="D2395" s="1" t="s">
        <v>1821</v>
      </c>
      <c r="E2395" s="1">
        <v>339.15</v>
      </c>
      <c r="F2395" s="1" t="s">
        <v>6815</v>
      </c>
    </row>
    <row r="2396" spans="1:6">
      <c r="A2396" s="1" t="s">
        <v>9211</v>
      </c>
      <c r="B2396" s="1" t="s">
        <v>4208</v>
      </c>
      <c r="C2396" s="1">
        <v>45359</v>
      </c>
      <c r="D2396" s="1" t="s">
        <v>1805</v>
      </c>
      <c r="E2396" s="1">
        <v>6999</v>
      </c>
      <c r="F2396" s="1" t="s">
        <v>6833</v>
      </c>
    </row>
    <row r="2397" spans="1:6">
      <c r="A2397" s="1" t="s">
        <v>9212</v>
      </c>
      <c r="B2397" s="1" t="s">
        <v>4209</v>
      </c>
      <c r="C2397" s="1">
        <v>45354</v>
      </c>
      <c r="D2397" s="1" t="s">
        <v>1805</v>
      </c>
      <c r="E2397" s="1">
        <v>4248.3</v>
      </c>
      <c r="F2397" s="1" t="s">
        <v>6815</v>
      </c>
    </row>
    <row r="2398" spans="1:6">
      <c r="A2398" s="1" t="s">
        <v>9213</v>
      </c>
      <c r="B2398" s="1" t="s">
        <v>4210</v>
      </c>
      <c r="C2398" s="1">
        <v>45740</v>
      </c>
      <c r="D2398" s="1" t="s">
        <v>1801</v>
      </c>
      <c r="E2398" s="1">
        <v>379.05</v>
      </c>
      <c r="F2398" s="1" t="s">
        <v>6815</v>
      </c>
    </row>
    <row r="2399" spans="1:6">
      <c r="A2399" s="1" t="s">
        <v>9214</v>
      </c>
      <c r="B2399" s="1" t="s">
        <v>4211</v>
      </c>
      <c r="C2399" s="1">
        <v>45309</v>
      </c>
      <c r="D2399" s="1" t="s">
        <v>1821</v>
      </c>
      <c r="E2399" s="1">
        <v>849.15</v>
      </c>
      <c r="F2399" s="1" t="s">
        <v>6815</v>
      </c>
    </row>
    <row r="2400" spans="1:6">
      <c r="A2400" s="1" t="s">
        <v>9215</v>
      </c>
      <c r="B2400" s="1" t="s">
        <v>4212</v>
      </c>
      <c r="C2400" s="1">
        <v>45665</v>
      </c>
      <c r="D2400" s="1" t="s">
        <v>1801</v>
      </c>
      <c r="E2400" s="1">
        <v>4498.2</v>
      </c>
      <c r="F2400" s="1" t="s">
        <v>6815</v>
      </c>
    </row>
    <row r="2401" spans="1:6">
      <c r="A2401" s="1" t="s">
        <v>9216</v>
      </c>
      <c r="B2401" s="1" t="s">
        <v>4213</v>
      </c>
      <c r="C2401" s="1">
        <v>45346</v>
      </c>
      <c r="D2401" s="1" t="s">
        <v>1801</v>
      </c>
      <c r="E2401" s="1">
        <v>2998.5</v>
      </c>
      <c r="F2401" s="1" t="s">
        <v>6815</v>
      </c>
    </row>
    <row r="2402" spans="1:6">
      <c r="A2402" s="1" t="s">
        <v>9217</v>
      </c>
      <c r="B2402" s="1" t="s">
        <v>4214</v>
      </c>
      <c r="C2402" s="1">
        <v>45683</v>
      </c>
      <c r="D2402" s="1" t="s">
        <v>1823</v>
      </c>
      <c r="E2402" s="1">
        <v>479.2</v>
      </c>
      <c r="F2402" s="1" t="s">
        <v>6815</v>
      </c>
    </row>
    <row r="2403" spans="1:6">
      <c r="A2403" s="1" t="s">
        <v>9218</v>
      </c>
      <c r="B2403" s="1" t="s">
        <v>4215</v>
      </c>
      <c r="C2403" s="1">
        <v>45555</v>
      </c>
      <c r="D2403" s="1" t="s">
        <v>1812</v>
      </c>
      <c r="E2403" s="1">
        <v>3798.1</v>
      </c>
      <c r="F2403" s="1" t="s">
        <v>6815</v>
      </c>
    </row>
    <row r="2404" spans="1:6">
      <c r="A2404" s="1" t="s">
        <v>9219</v>
      </c>
      <c r="B2404" s="1" t="s">
        <v>4216</v>
      </c>
      <c r="C2404" s="1">
        <v>45488</v>
      </c>
      <c r="D2404" s="1" t="s">
        <v>1823</v>
      </c>
      <c r="E2404" s="1">
        <v>1596</v>
      </c>
      <c r="F2404" s="1" t="s">
        <v>6821</v>
      </c>
    </row>
    <row r="2405" spans="1:6">
      <c r="A2405" s="1" t="s">
        <v>9220</v>
      </c>
      <c r="B2405" s="1" t="s">
        <v>4217</v>
      </c>
      <c r="C2405" s="1">
        <v>45870</v>
      </c>
      <c r="D2405" s="1" t="s">
        <v>1801</v>
      </c>
      <c r="E2405" s="1">
        <v>509.15</v>
      </c>
      <c r="F2405" s="1" t="s">
        <v>6815</v>
      </c>
    </row>
    <row r="2406" spans="1:6">
      <c r="A2406" s="1" t="s">
        <v>9221</v>
      </c>
      <c r="B2406" s="1" t="s">
        <v>4218</v>
      </c>
      <c r="C2406" s="1">
        <v>45550</v>
      </c>
      <c r="D2406" s="1" t="s">
        <v>1805</v>
      </c>
      <c r="E2406" s="1">
        <v>359.1</v>
      </c>
      <c r="F2406" s="1" t="s">
        <v>6815</v>
      </c>
    </row>
    <row r="2407" spans="1:6">
      <c r="A2407" s="1" t="s">
        <v>9222</v>
      </c>
      <c r="B2407" s="1" t="s">
        <v>4219</v>
      </c>
      <c r="C2407" s="1">
        <v>45402</v>
      </c>
      <c r="D2407" s="1" t="s">
        <v>1805</v>
      </c>
      <c r="E2407" s="1">
        <v>798</v>
      </c>
      <c r="F2407" s="1" t="s">
        <v>6821</v>
      </c>
    </row>
    <row r="2408" spans="1:6">
      <c r="A2408" s="1" t="s">
        <v>9223</v>
      </c>
      <c r="B2408" s="1" t="s">
        <v>4220</v>
      </c>
      <c r="C2408" s="1">
        <v>45540</v>
      </c>
      <c r="D2408" s="1" t="s">
        <v>1805</v>
      </c>
      <c r="E2408" s="1">
        <v>849.15</v>
      </c>
      <c r="F2408" s="1" t="s">
        <v>6821</v>
      </c>
    </row>
    <row r="2409" spans="1:6">
      <c r="A2409" s="1" t="s">
        <v>9224</v>
      </c>
      <c r="B2409" s="1" t="s">
        <v>4221</v>
      </c>
      <c r="C2409" s="1">
        <v>45401</v>
      </c>
      <c r="D2409" s="1" t="s">
        <v>1821</v>
      </c>
      <c r="E2409" s="1">
        <v>7996.8</v>
      </c>
      <c r="F2409" s="1" t="s">
        <v>6815</v>
      </c>
    </row>
    <row r="2410" spans="1:6">
      <c r="A2410" s="1" t="s">
        <v>9225</v>
      </c>
      <c r="B2410" s="1" t="s">
        <v>4222</v>
      </c>
      <c r="C2410" s="1">
        <v>45656</v>
      </c>
      <c r="D2410" s="1" t="s">
        <v>1821</v>
      </c>
      <c r="E2410" s="1">
        <v>2397</v>
      </c>
      <c r="F2410" s="1" t="s">
        <v>6815</v>
      </c>
    </row>
    <row r="2411" spans="1:6">
      <c r="A2411" s="1" t="s">
        <v>9226</v>
      </c>
      <c r="B2411" s="1" t="s">
        <v>4223</v>
      </c>
      <c r="C2411" s="1">
        <v>45938</v>
      </c>
      <c r="D2411" s="1" t="s">
        <v>1801</v>
      </c>
      <c r="E2411" s="1">
        <v>5397.3</v>
      </c>
      <c r="F2411" s="1" t="s">
        <v>6815</v>
      </c>
    </row>
    <row r="2412" spans="1:6">
      <c r="A2412" s="1" t="s">
        <v>9227</v>
      </c>
      <c r="B2412" s="1" t="s">
        <v>4224</v>
      </c>
      <c r="C2412" s="1">
        <v>45698</v>
      </c>
      <c r="D2412" s="1" t="s">
        <v>1821</v>
      </c>
      <c r="E2412" s="1">
        <v>27996</v>
      </c>
      <c r="F2412" s="1" t="s">
        <v>6821</v>
      </c>
    </row>
    <row r="2413" spans="1:6">
      <c r="A2413" s="1" t="s">
        <v>9228</v>
      </c>
      <c r="B2413" s="1" t="s">
        <v>4225</v>
      </c>
      <c r="C2413" s="1">
        <v>45819</v>
      </c>
      <c r="D2413" s="1" t="s">
        <v>1821</v>
      </c>
      <c r="E2413" s="1">
        <v>3996</v>
      </c>
      <c r="F2413" s="1" t="s">
        <v>6821</v>
      </c>
    </row>
    <row r="2414" spans="1:6">
      <c r="A2414" s="1" t="s">
        <v>9229</v>
      </c>
      <c r="B2414" s="1" t="s">
        <v>4226</v>
      </c>
      <c r="C2414" s="1">
        <v>45616</v>
      </c>
      <c r="D2414" s="1" t="s">
        <v>1801</v>
      </c>
      <c r="E2414" s="1">
        <v>3198</v>
      </c>
      <c r="F2414" s="1" t="s">
        <v>6815</v>
      </c>
    </row>
    <row r="2415" spans="1:6">
      <c r="A2415" s="1" t="s">
        <v>9230</v>
      </c>
      <c r="B2415" s="1" t="s">
        <v>4227</v>
      </c>
      <c r="C2415" s="1">
        <v>45912</v>
      </c>
      <c r="D2415" s="1" t="s">
        <v>1823</v>
      </c>
      <c r="E2415" s="1">
        <v>1898.1</v>
      </c>
      <c r="F2415" s="1" t="s">
        <v>6821</v>
      </c>
    </row>
    <row r="2416" spans="1:6">
      <c r="A2416" s="1" t="s">
        <v>9231</v>
      </c>
      <c r="B2416" s="1" t="s">
        <v>4228</v>
      </c>
      <c r="C2416" s="1">
        <v>45320</v>
      </c>
      <c r="D2416" s="1" t="s">
        <v>1821</v>
      </c>
      <c r="E2416" s="1">
        <v>2598</v>
      </c>
      <c r="F2416" s="1" t="s">
        <v>6821</v>
      </c>
    </row>
    <row r="2417" spans="1:6">
      <c r="A2417" s="1" t="s">
        <v>9232</v>
      </c>
      <c r="B2417" s="1" t="s">
        <v>4229</v>
      </c>
      <c r="C2417" s="1">
        <v>45301</v>
      </c>
      <c r="D2417" s="1" t="s">
        <v>1805</v>
      </c>
      <c r="E2417" s="1">
        <v>719.1</v>
      </c>
      <c r="F2417" s="1" t="s">
        <v>6815</v>
      </c>
    </row>
    <row r="2418" spans="1:6">
      <c r="A2418" s="1" t="s">
        <v>9233</v>
      </c>
      <c r="B2418" s="1" t="s">
        <v>4230</v>
      </c>
      <c r="C2418" s="1">
        <v>45598</v>
      </c>
      <c r="D2418" s="1" t="s">
        <v>1805</v>
      </c>
      <c r="E2418" s="1">
        <v>1422.15</v>
      </c>
      <c r="F2418" s="1" t="s">
        <v>6815</v>
      </c>
    </row>
    <row r="2419" spans="1:6">
      <c r="A2419" s="1" t="s">
        <v>9234</v>
      </c>
      <c r="B2419" s="1" t="s">
        <v>4231</v>
      </c>
      <c r="C2419" s="1">
        <v>45303</v>
      </c>
      <c r="D2419" s="1" t="s">
        <v>1821</v>
      </c>
      <c r="E2419" s="1">
        <v>339.15</v>
      </c>
      <c r="F2419" s="1" t="s">
        <v>6815</v>
      </c>
    </row>
    <row r="2420" spans="1:6">
      <c r="A2420" s="1" t="s">
        <v>9235</v>
      </c>
      <c r="B2420" s="1" t="s">
        <v>4232</v>
      </c>
      <c r="C2420" s="1">
        <v>45331</v>
      </c>
      <c r="D2420" s="1" t="s">
        <v>1805</v>
      </c>
      <c r="E2420" s="1">
        <v>898.5</v>
      </c>
      <c r="F2420" s="1" t="s">
        <v>6815</v>
      </c>
    </row>
    <row r="2421" spans="1:6">
      <c r="A2421" s="1" t="s">
        <v>9236</v>
      </c>
      <c r="B2421" s="1" t="s">
        <v>4233</v>
      </c>
      <c r="C2421" s="1">
        <v>45667</v>
      </c>
      <c r="D2421" s="1" t="s">
        <v>1812</v>
      </c>
      <c r="E2421" s="1">
        <v>14997</v>
      </c>
      <c r="F2421" s="1" t="s">
        <v>6833</v>
      </c>
    </row>
    <row r="2422" spans="1:6">
      <c r="A2422" s="1" t="s">
        <v>9237</v>
      </c>
      <c r="B2422" s="1" t="s">
        <v>4234</v>
      </c>
      <c r="C2422" s="1">
        <v>45375</v>
      </c>
      <c r="D2422" s="1" t="s">
        <v>1801</v>
      </c>
      <c r="E2422" s="1">
        <v>799</v>
      </c>
      <c r="F2422" s="1" t="s">
        <v>6821</v>
      </c>
    </row>
    <row r="2423" spans="1:6">
      <c r="A2423" s="1" t="s">
        <v>9238</v>
      </c>
      <c r="B2423" s="1" t="s">
        <v>4235</v>
      </c>
      <c r="C2423" s="1">
        <v>45643</v>
      </c>
      <c r="D2423" s="1" t="s">
        <v>1801</v>
      </c>
      <c r="E2423" s="1">
        <v>5398.2</v>
      </c>
      <c r="F2423" s="1" t="s">
        <v>6815</v>
      </c>
    </row>
    <row r="2424" spans="1:6">
      <c r="A2424" s="1" t="s">
        <v>9239</v>
      </c>
      <c r="B2424" s="1" t="s">
        <v>4236</v>
      </c>
      <c r="C2424" s="1">
        <v>45788</v>
      </c>
      <c r="D2424" s="1" t="s">
        <v>1823</v>
      </c>
      <c r="E2424" s="1">
        <v>9498.1</v>
      </c>
      <c r="F2424" s="1" t="s">
        <v>6815</v>
      </c>
    </row>
    <row r="2425" spans="1:6">
      <c r="A2425" s="1" t="s">
        <v>9240</v>
      </c>
      <c r="B2425" s="1" t="s">
        <v>4237</v>
      </c>
      <c r="C2425" s="1">
        <v>45713</v>
      </c>
      <c r="D2425" s="1" t="s">
        <v>1823</v>
      </c>
      <c r="E2425" s="1">
        <v>424.15</v>
      </c>
      <c r="F2425" s="1" t="s">
        <v>6815</v>
      </c>
    </row>
    <row r="2426" spans="1:6">
      <c r="A2426" s="1" t="s">
        <v>9241</v>
      </c>
      <c r="B2426" s="1" t="s">
        <v>4238</v>
      </c>
      <c r="C2426" s="1">
        <v>45578</v>
      </c>
      <c r="D2426" s="1" t="s">
        <v>1805</v>
      </c>
      <c r="E2426" s="1">
        <v>499</v>
      </c>
      <c r="F2426" s="1" t="s">
        <v>6833</v>
      </c>
    </row>
    <row r="2427" spans="1:6">
      <c r="A2427" s="1" t="s">
        <v>9242</v>
      </c>
      <c r="B2427" s="1" t="s">
        <v>4239</v>
      </c>
      <c r="C2427" s="1">
        <v>45561</v>
      </c>
      <c r="D2427" s="1" t="s">
        <v>1805</v>
      </c>
      <c r="E2427" s="1">
        <v>7996</v>
      </c>
      <c r="F2427" s="1" t="s">
        <v>6821</v>
      </c>
    </row>
    <row r="2428" spans="1:6">
      <c r="A2428" s="1" t="s">
        <v>9243</v>
      </c>
      <c r="B2428" s="1" t="s">
        <v>4240</v>
      </c>
      <c r="C2428" s="1">
        <v>45467</v>
      </c>
      <c r="D2428" s="1" t="s">
        <v>1801</v>
      </c>
      <c r="E2428" s="1">
        <v>1197</v>
      </c>
      <c r="F2428" s="1" t="s">
        <v>6833</v>
      </c>
    </row>
    <row r="2429" spans="1:6">
      <c r="A2429" s="1" t="s">
        <v>9244</v>
      </c>
      <c r="B2429" s="1" t="s">
        <v>4241</v>
      </c>
      <c r="C2429" s="1">
        <v>45567</v>
      </c>
      <c r="D2429" s="1" t="s">
        <v>1821</v>
      </c>
      <c r="E2429" s="1">
        <v>424.15</v>
      </c>
      <c r="F2429" s="1" t="s">
        <v>6815</v>
      </c>
    </row>
    <row r="2430" spans="1:6">
      <c r="A2430" s="1" t="s">
        <v>9245</v>
      </c>
      <c r="B2430" s="1" t="s">
        <v>4242</v>
      </c>
      <c r="C2430" s="1">
        <v>45626</v>
      </c>
      <c r="D2430" s="1" t="s">
        <v>1823</v>
      </c>
      <c r="E2430" s="1">
        <v>598</v>
      </c>
      <c r="F2430" s="1" t="s">
        <v>6833</v>
      </c>
    </row>
    <row r="2431" spans="1:6">
      <c r="A2431" s="1" t="s">
        <v>9246</v>
      </c>
      <c r="B2431" s="1" t="s">
        <v>4243</v>
      </c>
      <c r="C2431" s="1">
        <v>45878</v>
      </c>
      <c r="D2431" s="1" t="s">
        <v>1805</v>
      </c>
      <c r="E2431" s="1">
        <v>8547.15</v>
      </c>
      <c r="F2431" s="1" t="s">
        <v>6815</v>
      </c>
    </row>
    <row r="2432" spans="1:6">
      <c r="A2432" s="1" t="s">
        <v>9247</v>
      </c>
      <c r="B2432" s="1" t="s">
        <v>4244</v>
      </c>
      <c r="C2432" s="1">
        <v>45899</v>
      </c>
      <c r="D2432" s="1" t="s">
        <v>1823</v>
      </c>
      <c r="E2432" s="1">
        <v>299</v>
      </c>
      <c r="F2432" s="1" t="s">
        <v>6833</v>
      </c>
    </row>
    <row r="2433" spans="1:6">
      <c r="A2433" s="1" t="s">
        <v>9248</v>
      </c>
      <c r="B2433" s="1" t="s">
        <v>4245</v>
      </c>
      <c r="C2433" s="1">
        <v>45544</v>
      </c>
      <c r="D2433" s="1" t="s">
        <v>1812</v>
      </c>
      <c r="E2433" s="1">
        <v>8099.1</v>
      </c>
      <c r="F2433" s="1" t="s">
        <v>6815</v>
      </c>
    </row>
    <row r="2434" spans="1:6">
      <c r="A2434" s="1" t="s">
        <v>9249</v>
      </c>
      <c r="B2434" s="1" t="s">
        <v>4246</v>
      </c>
      <c r="C2434" s="1">
        <v>45853</v>
      </c>
      <c r="D2434" s="1" t="s">
        <v>1801</v>
      </c>
      <c r="E2434" s="1">
        <v>2468.1</v>
      </c>
      <c r="F2434" s="1" t="s">
        <v>6815</v>
      </c>
    </row>
    <row r="2435" spans="1:6">
      <c r="A2435" s="1" t="s">
        <v>9250</v>
      </c>
      <c r="B2435" s="1" t="s">
        <v>4247</v>
      </c>
      <c r="C2435" s="1">
        <v>45355</v>
      </c>
      <c r="D2435" s="1" t="s">
        <v>1805</v>
      </c>
      <c r="E2435" s="1">
        <v>999</v>
      </c>
      <c r="F2435" s="1" t="s">
        <v>6833</v>
      </c>
    </row>
    <row r="2436" spans="1:6">
      <c r="A2436" s="1" t="s">
        <v>9251</v>
      </c>
      <c r="B2436" s="1" t="s">
        <v>4248</v>
      </c>
      <c r="C2436" s="1">
        <v>45788</v>
      </c>
      <c r="D2436" s="1" t="s">
        <v>1821</v>
      </c>
      <c r="E2436" s="1">
        <v>1598</v>
      </c>
      <c r="F2436" s="1" t="s">
        <v>6821</v>
      </c>
    </row>
    <row r="2437" spans="1:6">
      <c r="A2437" s="1" t="s">
        <v>9252</v>
      </c>
      <c r="B2437" s="1" t="s">
        <v>4249</v>
      </c>
      <c r="C2437" s="1">
        <v>45744</v>
      </c>
      <c r="D2437" s="1" t="s">
        <v>1801</v>
      </c>
      <c r="E2437" s="1">
        <v>11996</v>
      </c>
      <c r="F2437" s="1" t="s">
        <v>6815</v>
      </c>
    </row>
    <row r="2438" spans="1:6">
      <c r="A2438" s="1" t="s">
        <v>9253</v>
      </c>
      <c r="B2438" s="1" t="s">
        <v>4250</v>
      </c>
      <c r="C2438" s="1">
        <v>45530</v>
      </c>
      <c r="D2438" s="1" t="s">
        <v>1805</v>
      </c>
      <c r="E2438" s="1">
        <v>2499</v>
      </c>
      <c r="F2438" s="1" t="s">
        <v>6815</v>
      </c>
    </row>
    <row r="2439" spans="1:6">
      <c r="A2439" s="1" t="s">
        <v>9254</v>
      </c>
      <c r="B2439" s="1" t="s">
        <v>4251</v>
      </c>
      <c r="C2439" s="1">
        <v>45639</v>
      </c>
      <c r="D2439" s="1" t="s">
        <v>1805</v>
      </c>
      <c r="E2439" s="1">
        <v>1898.1</v>
      </c>
      <c r="F2439" s="1" t="s">
        <v>6815</v>
      </c>
    </row>
    <row r="2440" spans="1:6">
      <c r="A2440" s="1" t="s">
        <v>9255</v>
      </c>
      <c r="B2440" s="1" t="s">
        <v>4252</v>
      </c>
      <c r="C2440" s="1">
        <v>45517</v>
      </c>
      <c r="D2440" s="1" t="s">
        <v>1805</v>
      </c>
      <c r="E2440" s="1">
        <v>1077.3</v>
      </c>
      <c r="F2440" s="1" t="s">
        <v>6815</v>
      </c>
    </row>
    <row r="2441" spans="1:6">
      <c r="A2441" s="1" t="s">
        <v>9256</v>
      </c>
      <c r="B2441" s="1" t="s">
        <v>4253</v>
      </c>
      <c r="C2441" s="1">
        <v>45451</v>
      </c>
      <c r="D2441" s="1" t="s">
        <v>1805</v>
      </c>
      <c r="E2441" s="1">
        <v>13998</v>
      </c>
      <c r="F2441" s="1" t="s">
        <v>6821</v>
      </c>
    </row>
    <row r="2442" spans="1:6">
      <c r="A2442" s="1" t="s">
        <v>9257</v>
      </c>
      <c r="B2442" s="1" t="s">
        <v>4254</v>
      </c>
      <c r="C2442" s="1">
        <v>45696</v>
      </c>
      <c r="D2442" s="1" t="s">
        <v>1801</v>
      </c>
      <c r="E2442" s="1">
        <v>998</v>
      </c>
      <c r="F2442" s="1" t="s">
        <v>6821</v>
      </c>
    </row>
    <row r="2443" spans="1:6">
      <c r="A2443" s="1" t="s">
        <v>9258</v>
      </c>
      <c r="B2443" s="1" t="s">
        <v>4255</v>
      </c>
      <c r="C2443" s="1">
        <v>45567</v>
      </c>
      <c r="D2443" s="1" t="s">
        <v>1801</v>
      </c>
      <c r="E2443" s="1">
        <v>798</v>
      </c>
      <c r="F2443" s="1" t="s">
        <v>6815</v>
      </c>
    </row>
    <row r="2444" spans="1:6">
      <c r="A2444" s="1" t="s">
        <v>9259</v>
      </c>
      <c r="B2444" s="1" t="s">
        <v>4256</v>
      </c>
      <c r="C2444" s="1">
        <v>45777</v>
      </c>
      <c r="D2444" s="1" t="s">
        <v>1801</v>
      </c>
      <c r="E2444" s="1">
        <v>799</v>
      </c>
      <c r="F2444" s="1" t="s">
        <v>6815</v>
      </c>
    </row>
    <row r="2445" spans="1:6">
      <c r="A2445" s="1" t="s">
        <v>9260</v>
      </c>
      <c r="B2445" s="1" t="s">
        <v>4257</v>
      </c>
      <c r="C2445" s="1">
        <v>45653</v>
      </c>
      <c r="D2445" s="1" t="s">
        <v>1805</v>
      </c>
      <c r="E2445" s="1">
        <v>1272.45</v>
      </c>
      <c r="F2445" s="1" t="s">
        <v>6815</v>
      </c>
    </row>
    <row r="2446" spans="1:6">
      <c r="A2446" s="1" t="s">
        <v>9261</v>
      </c>
      <c r="B2446" s="1" t="s">
        <v>4258</v>
      </c>
      <c r="C2446" s="1">
        <v>45642</v>
      </c>
      <c r="D2446" s="1" t="s">
        <v>1805</v>
      </c>
      <c r="E2446" s="1">
        <v>5397.3</v>
      </c>
      <c r="F2446" s="1" t="s">
        <v>6815</v>
      </c>
    </row>
    <row r="2447" spans="1:6">
      <c r="A2447" s="1" t="s">
        <v>9262</v>
      </c>
      <c r="B2447" s="1" t="s">
        <v>4259</v>
      </c>
      <c r="C2447" s="1">
        <v>45442</v>
      </c>
      <c r="D2447" s="1" t="s">
        <v>1805</v>
      </c>
      <c r="E2447" s="1">
        <v>2374.0500000000002</v>
      </c>
      <c r="F2447" s="1" t="s">
        <v>6815</v>
      </c>
    </row>
    <row r="2448" spans="1:6">
      <c r="A2448" s="1" t="s">
        <v>9263</v>
      </c>
      <c r="B2448" s="1" t="s">
        <v>4260</v>
      </c>
      <c r="C2448" s="1">
        <v>45884</v>
      </c>
      <c r="D2448" s="1" t="s">
        <v>1821</v>
      </c>
      <c r="E2448" s="1">
        <v>299</v>
      </c>
      <c r="F2448" s="1" t="s">
        <v>6821</v>
      </c>
    </row>
    <row r="2449" spans="1:6">
      <c r="A2449" s="1" t="s">
        <v>9264</v>
      </c>
      <c r="B2449" s="1" t="s">
        <v>4261</v>
      </c>
      <c r="C2449" s="1">
        <v>45929</v>
      </c>
      <c r="D2449" s="1" t="s">
        <v>1801</v>
      </c>
      <c r="E2449" s="1">
        <v>2374.0500000000002</v>
      </c>
      <c r="F2449" s="1" t="s">
        <v>6815</v>
      </c>
    </row>
    <row r="2450" spans="1:6">
      <c r="A2450" s="1" t="s">
        <v>9265</v>
      </c>
      <c r="B2450" s="1" t="s">
        <v>4262</v>
      </c>
      <c r="C2450" s="1">
        <v>45921</v>
      </c>
      <c r="D2450" s="1" t="s">
        <v>1805</v>
      </c>
      <c r="E2450" s="1">
        <v>7598.1</v>
      </c>
      <c r="F2450" s="1" t="s">
        <v>6815</v>
      </c>
    </row>
    <row r="2451" spans="1:6">
      <c r="A2451" s="1" t="s">
        <v>9266</v>
      </c>
      <c r="B2451" s="1" t="s">
        <v>4263</v>
      </c>
      <c r="C2451" s="1">
        <v>45306</v>
      </c>
      <c r="D2451" s="1" t="s">
        <v>1821</v>
      </c>
      <c r="E2451" s="1">
        <v>807.3</v>
      </c>
      <c r="F2451" s="1" t="s">
        <v>6815</v>
      </c>
    </row>
    <row r="2452" spans="1:6">
      <c r="A2452" s="1" t="s">
        <v>9267</v>
      </c>
      <c r="B2452" s="1" t="s">
        <v>4264</v>
      </c>
      <c r="C2452" s="1">
        <v>45348</v>
      </c>
      <c r="D2452" s="1" t="s">
        <v>1801</v>
      </c>
      <c r="E2452" s="1">
        <v>1698.3</v>
      </c>
      <c r="F2452" s="1" t="s">
        <v>6815</v>
      </c>
    </row>
    <row r="2453" spans="1:6">
      <c r="A2453" s="1" t="s">
        <v>9268</v>
      </c>
      <c r="B2453" s="1" t="s">
        <v>4265</v>
      </c>
      <c r="C2453" s="1">
        <v>45653</v>
      </c>
      <c r="D2453" s="1" t="s">
        <v>1805</v>
      </c>
      <c r="E2453" s="1">
        <v>1996</v>
      </c>
      <c r="F2453" s="1" t="s">
        <v>6821</v>
      </c>
    </row>
    <row r="2454" spans="1:6">
      <c r="A2454" s="1" t="s">
        <v>9269</v>
      </c>
      <c r="B2454" s="1" t="s">
        <v>4266</v>
      </c>
      <c r="C2454" s="1">
        <v>45720</v>
      </c>
      <c r="D2454" s="1" t="s">
        <v>1805</v>
      </c>
      <c r="E2454" s="1">
        <v>3897</v>
      </c>
      <c r="F2454" s="1" t="s">
        <v>6821</v>
      </c>
    </row>
    <row r="2455" spans="1:6">
      <c r="A2455" s="1" t="s">
        <v>9270</v>
      </c>
      <c r="B2455" s="1" t="s">
        <v>4267</v>
      </c>
      <c r="C2455" s="1">
        <v>45566</v>
      </c>
      <c r="D2455" s="1" t="s">
        <v>1812</v>
      </c>
      <c r="E2455" s="1">
        <v>2849.05</v>
      </c>
      <c r="F2455" s="1" t="s">
        <v>6815</v>
      </c>
    </row>
    <row r="2456" spans="1:6">
      <c r="A2456" s="1" t="s">
        <v>9271</v>
      </c>
      <c r="B2456" s="1" t="s">
        <v>4268</v>
      </c>
      <c r="C2456" s="1">
        <v>45697</v>
      </c>
      <c r="D2456" s="1" t="s">
        <v>1821</v>
      </c>
      <c r="E2456" s="1">
        <v>359.1</v>
      </c>
      <c r="F2456" s="1" t="s">
        <v>6815</v>
      </c>
    </row>
    <row r="2457" spans="1:6">
      <c r="A2457" s="1" t="s">
        <v>9272</v>
      </c>
      <c r="B2457" s="1" t="s">
        <v>4269</v>
      </c>
      <c r="C2457" s="1">
        <v>45558</v>
      </c>
      <c r="D2457" s="1" t="s">
        <v>1823</v>
      </c>
      <c r="E2457" s="1">
        <v>7596.2</v>
      </c>
      <c r="F2457" s="1" t="s">
        <v>6815</v>
      </c>
    </row>
    <row r="2458" spans="1:6">
      <c r="A2458" s="1" t="s">
        <v>9273</v>
      </c>
      <c r="B2458" s="1" t="s">
        <v>4270</v>
      </c>
      <c r="C2458" s="1">
        <v>45861</v>
      </c>
      <c r="D2458" s="1" t="s">
        <v>1805</v>
      </c>
      <c r="E2458" s="1">
        <v>3996</v>
      </c>
      <c r="F2458" s="1" t="s">
        <v>6821</v>
      </c>
    </row>
    <row r="2459" spans="1:6">
      <c r="A2459" s="1" t="s">
        <v>9274</v>
      </c>
      <c r="B2459" s="1" t="s">
        <v>4271</v>
      </c>
      <c r="C2459" s="1">
        <v>45706</v>
      </c>
      <c r="D2459" s="1" t="s">
        <v>1805</v>
      </c>
      <c r="E2459" s="1">
        <v>6372.45</v>
      </c>
      <c r="F2459" s="1" t="s">
        <v>6815</v>
      </c>
    </row>
    <row r="2460" spans="1:6">
      <c r="A2460" s="1" t="s">
        <v>9275</v>
      </c>
      <c r="B2460" s="1" t="s">
        <v>4272</v>
      </c>
      <c r="C2460" s="1">
        <v>45747</v>
      </c>
      <c r="D2460" s="1" t="s">
        <v>1821</v>
      </c>
      <c r="E2460" s="1">
        <v>539.1</v>
      </c>
      <c r="F2460" s="1" t="s">
        <v>6815</v>
      </c>
    </row>
    <row r="2461" spans="1:6">
      <c r="A2461" s="1" t="s">
        <v>9276</v>
      </c>
      <c r="B2461" s="1" t="s">
        <v>4273</v>
      </c>
      <c r="C2461" s="1">
        <v>45485</v>
      </c>
      <c r="D2461" s="1" t="s">
        <v>1805</v>
      </c>
      <c r="E2461" s="1">
        <v>6798.3</v>
      </c>
      <c r="F2461" s="1" t="s">
        <v>6815</v>
      </c>
    </row>
    <row r="2462" spans="1:6">
      <c r="A2462" s="1" t="s">
        <v>9277</v>
      </c>
      <c r="B2462" s="1" t="s">
        <v>4274</v>
      </c>
      <c r="C2462" s="1">
        <v>45715</v>
      </c>
      <c r="D2462" s="1" t="s">
        <v>1821</v>
      </c>
      <c r="E2462" s="1">
        <v>5949.15</v>
      </c>
      <c r="F2462" s="1" t="s">
        <v>6815</v>
      </c>
    </row>
    <row r="2463" spans="1:6">
      <c r="A2463" s="1" t="s">
        <v>9278</v>
      </c>
      <c r="B2463" s="1" t="s">
        <v>4275</v>
      </c>
      <c r="C2463" s="1">
        <v>45852</v>
      </c>
      <c r="D2463" s="1" t="s">
        <v>1801</v>
      </c>
      <c r="E2463" s="1">
        <v>2598</v>
      </c>
      <c r="F2463" s="1" t="s">
        <v>6815</v>
      </c>
    </row>
    <row r="2464" spans="1:6">
      <c r="A2464" s="1" t="s">
        <v>9279</v>
      </c>
      <c r="B2464" s="1" t="s">
        <v>4276</v>
      </c>
      <c r="C2464" s="1">
        <v>45301</v>
      </c>
      <c r="D2464" s="1" t="s">
        <v>1801</v>
      </c>
      <c r="E2464" s="1">
        <v>1198</v>
      </c>
      <c r="F2464" s="1" t="s">
        <v>6821</v>
      </c>
    </row>
    <row r="2465" spans="1:6">
      <c r="A2465" s="1" t="s">
        <v>9280</v>
      </c>
      <c r="B2465" s="1" t="s">
        <v>4277</v>
      </c>
      <c r="C2465" s="1">
        <v>45885</v>
      </c>
      <c r="D2465" s="1" t="s">
        <v>1821</v>
      </c>
      <c r="E2465" s="1">
        <v>949.05</v>
      </c>
      <c r="F2465" s="1" t="s">
        <v>6815</v>
      </c>
    </row>
    <row r="2466" spans="1:6">
      <c r="A2466" s="1" t="s">
        <v>9281</v>
      </c>
      <c r="B2466" s="1" t="s">
        <v>4278</v>
      </c>
      <c r="C2466" s="1">
        <v>45876</v>
      </c>
      <c r="D2466" s="1" t="s">
        <v>1805</v>
      </c>
      <c r="E2466" s="1">
        <v>1436.4</v>
      </c>
      <c r="F2466" s="1" t="s">
        <v>6815</v>
      </c>
    </row>
    <row r="2467" spans="1:6">
      <c r="A2467" s="1" t="s">
        <v>9282</v>
      </c>
      <c r="B2467" s="1" t="s">
        <v>4279</v>
      </c>
      <c r="C2467" s="1">
        <v>45878</v>
      </c>
      <c r="D2467" s="1" t="s">
        <v>1801</v>
      </c>
      <c r="E2467" s="1">
        <v>1358.3</v>
      </c>
      <c r="F2467" s="1" t="s">
        <v>6815</v>
      </c>
    </row>
    <row r="2468" spans="1:6">
      <c r="A2468" s="1" t="s">
        <v>9283</v>
      </c>
      <c r="B2468" s="1" t="s">
        <v>4280</v>
      </c>
      <c r="C2468" s="1">
        <v>45380</v>
      </c>
      <c r="D2468" s="1" t="s">
        <v>1801</v>
      </c>
      <c r="E2468" s="1">
        <v>599.25</v>
      </c>
      <c r="F2468" s="1" t="s">
        <v>6815</v>
      </c>
    </row>
    <row r="2469" spans="1:6">
      <c r="A2469" s="1" t="s">
        <v>9284</v>
      </c>
      <c r="B2469" s="1" t="s">
        <v>4281</v>
      </c>
      <c r="C2469" s="1">
        <v>45447</v>
      </c>
      <c r="D2469" s="1" t="s">
        <v>1812</v>
      </c>
      <c r="E2469" s="1">
        <v>20997</v>
      </c>
      <c r="F2469" s="1" t="s">
        <v>6833</v>
      </c>
    </row>
    <row r="2470" spans="1:6">
      <c r="A2470" s="1" t="s">
        <v>9285</v>
      </c>
      <c r="B2470" s="1" t="s">
        <v>4282</v>
      </c>
      <c r="C2470" s="1">
        <v>45531</v>
      </c>
      <c r="D2470" s="1" t="s">
        <v>1805</v>
      </c>
      <c r="E2470" s="1">
        <v>1076.4000000000001</v>
      </c>
      <c r="F2470" s="1" t="s">
        <v>6815</v>
      </c>
    </row>
    <row r="2471" spans="1:6">
      <c r="A2471" s="1" t="s">
        <v>9286</v>
      </c>
      <c r="B2471" s="1" t="s">
        <v>4283</v>
      </c>
      <c r="C2471" s="1">
        <v>45797</v>
      </c>
      <c r="D2471" s="1" t="s">
        <v>1801</v>
      </c>
      <c r="E2471" s="1">
        <v>718.2</v>
      </c>
      <c r="F2471" s="1" t="s">
        <v>6815</v>
      </c>
    </row>
    <row r="2472" spans="1:6">
      <c r="A2472" s="1" t="s">
        <v>9287</v>
      </c>
      <c r="B2472" s="1" t="s">
        <v>4284</v>
      </c>
      <c r="C2472" s="1">
        <v>45462</v>
      </c>
      <c r="D2472" s="1" t="s">
        <v>1805</v>
      </c>
      <c r="E2472" s="1">
        <v>299</v>
      </c>
      <c r="F2472" s="1" t="s">
        <v>6815</v>
      </c>
    </row>
    <row r="2473" spans="1:6">
      <c r="A2473" s="1" t="s">
        <v>9288</v>
      </c>
      <c r="B2473" s="1" t="s">
        <v>4285</v>
      </c>
      <c r="C2473" s="1">
        <v>45550</v>
      </c>
      <c r="D2473" s="1" t="s">
        <v>1823</v>
      </c>
      <c r="E2473" s="1">
        <v>399</v>
      </c>
      <c r="F2473" s="1" t="s">
        <v>6815</v>
      </c>
    </row>
    <row r="2474" spans="1:6">
      <c r="A2474" s="1" t="s">
        <v>9289</v>
      </c>
      <c r="B2474" s="1" t="s">
        <v>4286</v>
      </c>
      <c r="C2474" s="1">
        <v>45690</v>
      </c>
      <c r="D2474" s="1" t="s">
        <v>1801</v>
      </c>
      <c r="E2474" s="1">
        <v>1996</v>
      </c>
      <c r="F2474" s="1" t="s">
        <v>6815</v>
      </c>
    </row>
    <row r="2475" spans="1:6">
      <c r="A2475" s="1" t="s">
        <v>9290</v>
      </c>
      <c r="B2475" s="1" t="s">
        <v>4287</v>
      </c>
      <c r="C2475" s="1">
        <v>45654</v>
      </c>
      <c r="D2475" s="1" t="s">
        <v>1821</v>
      </c>
      <c r="E2475" s="1">
        <v>339.15</v>
      </c>
      <c r="F2475" s="1" t="s">
        <v>6815</v>
      </c>
    </row>
    <row r="2476" spans="1:6">
      <c r="A2476" s="1" t="s">
        <v>9291</v>
      </c>
      <c r="B2476" s="1" t="s">
        <v>4288</v>
      </c>
      <c r="C2476" s="1">
        <v>45883</v>
      </c>
      <c r="D2476" s="1" t="s">
        <v>1805</v>
      </c>
      <c r="E2476" s="1">
        <v>999</v>
      </c>
      <c r="F2476" s="1" t="s">
        <v>6815</v>
      </c>
    </row>
    <row r="2477" spans="1:6">
      <c r="A2477" s="1" t="s">
        <v>9292</v>
      </c>
      <c r="B2477" s="1" t="s">
        <v>4289</v>
      </c>
      <c r="C2477" s="1">
        <v>45654</v>
      </c>
      <c r="D2477" s="1" t="s">
        <v>1823</v>
      </c>
      <c r="E2477" s="1">
        <v>1999</v>
      </c>
      <c r="F2477" s="1" t="s">
        <v>6821</v>
      </c>
    </row>
    <row r="2478" spans="1:6">
      <c r="A2478" s="1" t="s">
        <v>9293</v>
      </c>
      <c r="B2478" s="1" t="s">
        <v>4290</v>
      </c>
      <c r="C2478" s="1">
        <v>45497</v>
      </c>
      <c r="D2478" s="1" t="s">
        <v>1805</v>
      </c>
      <c r="E2478" s="1">
        <v>13298.1</v>
      </c>
      <c r="F2478" s="1" t="s">
        <v>6815</v>
      </c>
    </row>
    <row r="2479" spans="1:6">
      <c r="A2479" s="1" t="s">
        <v>9294</v>
      </c>
      <c r="B2479" s="1" t="s">
        <v>4291</v>
      </c>
      <c r="C2479" s="1">
        <v>45803</v>
      </c>
      <c r="D2479" s="1" t="s">
        <v>1805</v>
      </c>
      <c r="E2479" s="1">
        <v>6747.75</v>
      </c>
      <c r="F2479" s="1" t="s">
        <v>6815</v>
      </c>
    </row>
    <row r="2480" spans="1:6">
      <c r="A2480" s="1" t="s">
        <v>9295</v>
      </c>
      <c r="B2480" s="1" t="s">
        <v>4292</v>
      </c>
      <c r="C2480" s="1">
        <v>45509</v>
      </c>
      <c r="D2480" s="1" t="s">
        <v>1805</v>
      </c>
      <c r="E2480" s="1">
        <v>1796.4</v>
      </c>
      <c r="F2480" s="1" t="s">
        <v>6815</v>
      </c>
    </row>
    <row r="2481" spans="1:6">
      <c r="A2481" s="1" t="s">
        <v>9296</v>
      </c>
      <c r="B2481" s="1" t="s">
        <v>4293</v>
      </c>
      <c r="C2481" s="1">
        <v>45526</v>
      </c>
      <c r="D2481" s="1" t="s">
        <v>1823</v>
      </c>
      <c r="E2481" s="1">
        <v>4999</v>
      </c>
      <c r="F2481" s="1" t="s">
        <v>6815</v>
      </c>
    </row>
    <row r="2482" spans="1:6">
      <c r="A2482" s="1" t="s">
        <v>9297</v>
      </c>
      <c r="B2482" s="1" t="s">
        <v>4294</v>
      </c>
      <c r="C2482" s="1">
        <v>45759</v>
      </c>
      <c r="D2482" s="1" t="s">
        <v>1823</v>
      </c>
      <c r="E2482" s="1">
        <v>7998</v>
      </c>
      <c r="F2482" s="1" t="s">
        <v>6821</v>
      </c>
    </row>
    <row r="2483" spans="1:6">
      <c r="A2483" s="1" t="s">
        <v>9298</v>
      </c>
      <c r="B2483" s="1" t="s">
        <v>4295</v>
      </c>
      <c r="C2483" s="1">
        <v>45811</v>
      </c>
      <c r="D2483" s="1" t="s">
        <v>1821</v>
      </c>
      <c r="E2483" s="1">
        <v>1497</v>
      </c>
      <c r="F2483" s="1" t="s">
        <v>6821</v>
      </c>
    </row>
    <row r="2484" spans="1:6">
      <c r="A2484" s="1" t="s">
        <v>9299</v>
      </c>
      <c r="B2484" s="1" t="s">
        <v>4296</v>
      </c>
      <c r="C2484" s="1">
        <v>45598</v>
      </c>
      <c r="D2484" s="1" t="s">
        <v>1805</v>
      </c>
      <c r="E2484" s="1">
        <v>1998</v>
      </c>
      <c r="F2484" s="1" t="s">
        <v>6815</v>
      </c>
    </row>
    <row r="2485" spans="1:6">
      <c r="A2485" s="1" t="s">
        <v>9300</v>
      </c>
      <c r="B2485" s="1" t="s">
        <v>4297</v>
      </c>
      <c r="C2485" s="1">
        <v>45555</v>
      </c>
      <c r="D2485" s="1" t="s">
        <v>1821</v>
      </c>
      <c r="E2485" s="1">
        <v>3999.2</v>
      </c>
      <c r="F2485" s="1" t="s">
        <v>6815</v>
      </c>
    </row>
    <row r="2486" spans="1:6">
      <c r="A2486" s="1" t="s">
        <v>9301</v>
      </c>
      <c r="B2486" s="1" t="s">
        <v>4298</v>
      </c>
      <c r="C2486" s="1">
        <v>45950</v>
      </c>
      <c r="D2486" s="1" t="s">
        <v>1805</v>
      </c>
      <c r="E2486" s="1">
        <v>1899.05</v>
      </c>
      <c r="F2486" s="1" t="s">
        <v>6815</v>
      </c>
    </row>
    <row r="2487" spans="1:6">
      <c r="A2487" s="1" t="s">
        <v>9302</v>
      </c>
      <c r="B2487" s="1" t="s">
        <v>4299</v>
      </c>
      <c r="C2487" s="1">
        <v>45391</v>
      </c>
      <c r="D2487" s="1" t="s">
        <v>1801</v>
      </c>
      <c r="E2487" s="1">
        <v>269.10000000000002</v>
      </c>
      <c r="F2487" s="1" t="s">
        <v>6815</v>
      </c>
    </row>
    <row r="2488" spans="1:6">
      <c r="A2488" s="1" t="s">
        <v>9303</v>
      </c>
      <c r="B2488" s="1" t="s">
        <v>4300</v>
      </c>
      <c r="C2488" s="1">
        <v>45367</v>
      </c>
      <c r="D2488" s="1" t="s">
        <v>1801</v>
      </c>
      <c r="E2488" s="1">
        <v>1359.15</v>
      </c>
      <c r="F2488" s="1" t="s">
        <v>6815</v>
      </c>
    </row>
    <row r="2489" spans="1:6">
      <c r="A2489" s="1" t="s">
        <v>9304</v>
      </c>
      <c r="B2489" s="1" t="s">
        <v>4301</v>
      </c>
      <c r="C2489" s="1">
        <v>45506</v>
      </c>
      <c r="D2489" s="1" t="s">
        <v>1812</v>
      </c>
      <c r="E2489" s="1">
        <v>5698.1</v>
      </c>
      <c r="F2489" s="1" t="s">
        <v>6815</v>
      </c>
    </row>
    <row r="2490" spans="1:6">
      <c r="A2490" s="1" t="s">
        <v>9305</v>
      </c>
      <c r="B2490" s="1" t="s">
        <v>4302</v>
      </c>
      <c r="C2490" s="1">
        <v>45850</v>
      </c>
      <c r="D2490" s="1" t="s">
        <v>1805</v>
      </c>
      <c r="E2490" s="1">
        <v>1996</v>
      </c>
      <c r="F2490" s="1" t="s">
        <v>6815</v>
      </c>
    </row>
    <row r="2491" spans="1:6">
      <c r="A2491" s="1" t="s">
        <v>9306</v>
      </c>
      <c r="B2491" s="1" t="s">
        <v>4303</v>
      </c>
      <c r="C2491" s="1">
        <v>45569</v>
      </c>
      <c r="D2491" s="1" t="s">
        <v>1805</v>
      </c>
      <c r="E2491" s="1">
        <v>7996</v>
      </c>
      <c r="F2491" s="1" t="s">
        <v>6821</v>
      </c>
    </row>
    <row r="2492" spans="1:6">
      <c r="A2492" s="1" t="s">
        <v>9307</v>
      </c>
      <c r="B2492" s="1" t="s">
        <v>4304</v>
      </c>
      <c r="C2492" s="1">
        <v>45694</v>
      </c>
      <c r="D2492" s="1" t="s">
        <v>1805</v>
      </c>
      <c r="E2492" s="1">
        <v>6999</v>
      </c>
      <c r="F2492" s="1" t="s">
        <v>6821</v>
      </c>
    </row>
    <row r="2493" spans="1:6">
      <c r="A2493" s="1" t="s">
        <v>9308</v>
      </c>
      <c r="B2493" s="1" t="s">
        <v>4305</v>
      </c>
      <c r="C2493" s="1">
        <v>45410</v>
      </c>
      <c r="D2493" s="1" t="s">
        <v>1801</v>
      </c>
      <c r="E2493" s="1">
        <v>599</v>
      </c>
      <c r="F2493" s="1" t="s">
        <v>6833</v>
      </c>
    </row>
    <row r="2494" spans="1:6">
      <c r="A2494" s="1" t="s">
        <v>9309</v>
      </c>
      <c r="B2494" s="1" t="s">
        <v>4306</v>
      </c>
      <c r="C2494" s="1">
        <v>45799</v>
      </c>
      <c r="D2494" s="1" t="s">
        <v>1812</v>
      </c>
      <c r="E2494" s="1">
        <v>359.1</v>
      </c>
      <c r="F2494" s="1" t="s">
        <v>6815</v>
      </c>
    </row>
    <row r="2495" spans="1:6">
      <c r="A2495" s="1" t="s">
        <v>9310</v>
      </c>
      <c r="B2495" s="1" t="s">
        <v>4307</v>
      </c>
      <c r="C2495" s="1">
        <v>45387</v>
      </c>
      <c r="D2495" s="1" t="s">
        <v>1821</v>
      </c>
      <c r="E2495" s="1">
        <v>5599.2</v>
      </c>
      <c r="F2495" s="1" t="s">
        <v>6815</v>
      </c>
    </row>
    <row r="2496" spans="1:6">
      <c r="A2496" s="1" t="s">
        <v>9311</v>
      </c>
      <c r="B2496" s="1" t="s">
        <v>4308</v>
      </c>
      <c r="C2496" s="1">
        <v>45437</v>
      </c>
      <c r="D2496" s="1" t="s">
        <v>1805</v>
      </c>
      <c r="E2496" s="1">
        <v>719.1</v>
      </c>
      <c r="F2496" s="1" t="s">
        <v>6815</v>
      </c>
    </row>
    <row r="2497" spans="1:6">
      <c r="A2497" s="1" t="s">
        <v>9312</v>
      </c>
      <c r="B2497" s="1" t="s">
        <v>4309</v>
      </c>
      <c r="C2497" s="1">
        <v>45469</v>
      </c>
      <c r="D2497" s="1" t="s">
        <v>1823</v>
      </c>
      <c r="E2497" s="1">
        <v>2697.3</v>
      </c>
      <c r="F2497" s="1" t="s">
        <v>6815</v>
      </c>
    </row>
    <row r="2498" spans="1:6">
      <c r="A2498" s="1" t="s">
        <v>9313</v>
      </c>
      <c r="B2498" s="1" t="s">
        <v>4310</v>
      </c>
      <c r="C2498" s="1">
        <v>45361</v>
      </c>
      <c r="D2498" s="1" t="s">
        <v>1823</v>
      </c>
      <c r="E2498" s="1">
        <v>1519.05</v>
      </c>
      <c r="F2498" s="1" t="s">
        <v>6815</v>
      </c>
    </row>
    <row r="2499" spans="1:6">
      <c r="A2499" s="1" t="s">
        <v>9314</v>
      </c>
      <c r="B2499" s="1" t="s">
        <v>4311</v>
      </c>
      <c r="C2499" s="1">
        <v>45697</v>
      </c>
      <c r="D2499" s="1" t="s">
        <v>1801</v>
      </c>
      <c r="E2499" s="1">
        <v>3998</v>
      </c>
      <c r="F2499" s="1" t="s">
        <v>6821</v>
      </c>
    </row>
    <row r="2500" spans="1:6">
      <c r="A2500" s="1" t="s">
        <v>9315</v>
      </c>
      <c r="B2500" s="1" t="s">
        <v>4312</v>
      </c>
      <c r="C2500" s="1">
        <v>45717</v>
      </c>
      <c r="D2500" s="1" t="s">
        <v>1805</v>
      </c>
      <c r="E2500" s="1">
        <v>1798.2</v>
      </c>
      <c r="F2500" s="1" t="s">
        <v>6815</v>
      </c>
    </row>
    <row r="2501" spans="1:6">
      <c r="A2501" s="1" t="s">
        <v>9316</v>
      </c>
      <c r="B2501" s="1" t="s">
        <v>4313</v>
      </c>
      <c r="C2501" s="1">
        <v>45392</v>
      </c>
      <c r="D2501" s="1" t="s">
        <v>1805</v>
      </c>
      <c r="E2501" s="1">
        <v>999</v>
      </c>
      <c r="F2501" s="1" t="s">
        <v>6821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DAC5-683E-4CA3-92B1-2A4304B900CA}">
  <dimension ref="A1:G244"/>
  <sheetViews>
    <sheetView topLeftCell="A208" workbookViewId="0">
      <selection activeCell="H1" sqref="H1:H1048576"/>
    </sheetView>
  </sheetViews>
  <sheetFormatPr defaultRowHeight="15"/>
  <cols>
    <col min="1" max="1" width="9.85546875" bestFit="1" customWidth="1"/>
    <col min="2" max="2" width="11.5703125" bestFit="1" customWidth="1"/>
    <col min="3" max="3" width="10.7109375" bestFit="1" customWidth="1"/>
    <col min="4" max="4" width="12.140625" bestFit="1" customWidth="1"/>
    <col min="5" max="5" width="18.28515625" bestFit="1" customWidth="1"/>
    <col min="6" max="6" width="15.7109375" bestFit="1" customWidth="1"/>
    <col min="7" max="7" width="13.5703125" bestFit="1" customWidth="1"/>
  </cols>
  <sheetData>
    <row r="1" spans="1:7">
      <c r="A1" t="s">
        <v>32</v>
      </c>
      <c r="B1" t="s">
        <v>0</v>
      </c>
      <c r="C1" t="s">
        <v>3</v>
      </c>
      <c r="D1" t="s">
        <v>33</v>
      </c>
      <c r="E1" t="s">
        <v>34</v>
      </c>
      <c r="F1" t="s">
        <v>35</v>
      </c>
      <c r="G1" t="s">
        <v>36</v>
      </c>
    </row>
    <row r="2" spans="1:7">
      <c r="A2" s="1" t="s">
        <v>9317</v>
      </c>
      <c r="B2" s="1" t="s">
        <v>2166</v>
      </c>
      <c r="C2" s="1" t="s">
        <v>1784</v>
      </c>
      <c r="D2" s="1">
        <v>45563</v>
      </c>
      <c r="E2" s="1" t="s">
        <v>9318</v>
      </c>
      <c r="F2" s="1">
        <v>2651.53</v>
      </c>
      <c r="G2" s="1" t="s">
        <v>9319</v>
      </c>
    </row>
    <row r="3" spans="1:7">
      <c r="A3" s="1" t="s">
        <v>9320</v>
      </c>
      <c r="B3" s="1" t="s">
        <v>3014</v>
      </c>
      <c r="C3" s="1" t="s">
        <v>1707</v>
      </c>
      <c r="D3" s="1">
        <v>45739</v>
      </c>
      <c r="E3" s="1" t="s">
        <v>9318</v>
      </c>
      <c r="F3" s="1">
        <v>9524.14</v>
      </c>
      <c r="G3" s="1" t="s">
        <v>9321</v>
      </c>
    </row>
    <row r="4" spans="1:7">
      <c r="A4" s="1" t="s">
        <v>9322</v>
      </c>
      <c r="B4" s="1" t="s">
        <v>2962</v>
      </c>
      <c r="C4" s="1" t="s">
        <v>1793</v>
      </c>
      <c r="D4" s="1">
        <v>45776</v>
      </c>
      <c r="E4" s="1" t="s">
        <v>9323</v>
      </c>
      <c r="F4" s="1">
        <v>295.22000000000003</v>
      </c>
      <c r="G4" s="1" t="s">
        <v>9319</v>
      </c>
    </row>
    <row r="5" spans="1:7">
      <c r="A5" s="1" t="s">
        <v>9324</v>
      </c>
      <c r="B5" s="1" t="s">
        <v>2273</v>
      </c>
      <c r="C5" s="1" t="s">
        <v>1685</v>
      </c>
      <c r="D5" s="1">
        <v>45670</v>
      </c>
      <c r="E5" s="1" t="s">
        <v>9325</v>
      </c>
      <c r="F5" s="1">
        <v>4375.4399999999996</v>
      </c>
      <c r="G5" s="1" t="s">
        <v>9319</v>
      </c>
    </row>
    <row r="6" spans="1:7">
      <c r="A6" s="1" t="s">
        <v>9326</v>
      </c>
      <c r="B6" s="1" t="s">
        <v>3724</v>
      </c>
      <c r="C6" s="1" t="s">
        <v>1752</v>
      </c>
      <c r="D6" s="1">
        <v>45491</v>
      </c>
      <c r="E6" s="1" t="s">
        <v>9323</v>
      </c>
      <c r="F6" s="1">
        <v>5242.75</v>
      </c>
      <c r="G6" s="1" t="s">
        <v>9319</v>
      </c>
    </row>
    <row r="7" spans="1:7">
      <c r="A7" s="1" t="s">
        <v>9327</v>
      </c>
      <c r="B7" s="1" t="s">
        <v>1877</v>
      </c>
      <c r="C7" s="1" t="s">
        <v>1783</v>
      </c>
      <c r="D7" s="1">
        <v>45767</v>
      </c>
      <c r="E7" s="1" t="s">
        <v>9328</v>
      </c>
      <c r="F7" s="1">
        <v>711.82</v>
      </c>
      <c r="G7" s="1" t="s">
        <v>9319</v>
      </c>
    </row>
    <row r="8" spans="1:7">
      <c r="A8" s="1" t="s">
        <v>9329</v>
      </c>
      <c r="B8" s="1" t="s">
        <v>2400</v>
      </c>
      <c r="C8" s="1" t="s">
        <v>1743</v>
      </c>
      <c r="D8" s="1">
        <v>45729</v>
      </c>
      <c r="E8" s="1" t="s">
        <v>9330</v>
      </c>
      <c r="F8" s="1">
        <v>837.07</v>
      </c>
      <c r="G8" s="1" t="s">
        <v>9319</v>
      </c>
    </row>
    <row r="9" spans="1:7">
      <c r="A9" s="1" t="s">
        <v>9331</v>
      </c>
      <c r="B9" s="1" t="s">
        <v>2619</v>
      </c>
      <c r="C9" s="1" t="s">
        <v>1761</v>
      </c>
      <c r="D9" s="1">
        <v>45509</v>
      </c>
      <c r="E9" s="1" t="s">
        <v>9325</v>
      </c>
      <c r="F9" s="1">
        <v>1483.3</v>
      </c>
      <c r="G9" s="1" t="s">
        <v>9319</v>
      </c>
    </row>
    <row r="10" spans="1:7">
      <c r="A10" s="1" t="s">
        <v>9332</v>
      </c>
      <c r="B10" s="1" t="s">
        <v>3573</v>
      </c>
      <c r="C10" s="1" t="s">
        <v>1737</v>
      </c>
      <c r="D10" s="1">
        <v>45581</v>
      </c>
      <c r="E10" s="1" t="s">
        <v>9318</v>
      </c>
      <c r="F10" s="1">
        <v>1462.77</v>
      </c>
      <c r="G10" s="1" t="s">
        <v>9319</v>
      </c>
    </row>
    <row r="11" spans="1:7">
      <c r="A11" s="1" t="s">
        <v>9333</v>
      </c>
      <c r="B11" s="1" t="s">
        <v>3016</v>
      </c>
      <c r="C11" s="1" t="s">
        <v>1706</v>
      </c>
      <c r="D11" s="1">
        <v>45364</v>
      </c>
      <c r="E11" s="1" t="s">
        <v>9328</v>
      </c>
      <c r="F11" s="1">
        <v>2985.53</v>
      </c>
      <c r="G11" s="1" t="s">
        <v>9319</v>
      </c>
    </row>
    <row r="12" spans="1:7">
      <c r="A12" s="1" t="s">
        <v>9334</v>
      </c>
      <c r="B12" s="1" t="s">
        <v>2719</v>
      </c>
      <c r="C12" s="1" t="s">
        <v>1738</v>
      </c>
      <c r="D12" s="1">
        <v>45513</v>
      </c>
      <c r="E12" s="1" t="s">
        <v>9325</v>
      </c>
      <c r="F12" s="1">
        <v>479.43</v>
      </c>
      <c r="G12" s="1" t="s">
        <v>9319</v>
      </c>
    </row>
    <row r="13" spans="1:7">
      <c r="A13" s="1" t="s">
        <v>9335</v>
      </c>
      <c r="B13" s="1" t="s">
        <v>2105</v>
      </c>
      <c r="C13" s="1" t="s">
        <v>1767</v>
      </c>
      <c r="D13" s="1">
        <v>45822</v>
      </c>
      <c r="E13" s="1" t="s">
        <v>9325</v>
      </c>
      <c r="F13" s="1">
        <v>3333.31</v>
      </c>
      <c r="G13" s="1" t="s">
        <v>9319</v>
      </c>
    </row>
    <row r="14" spans="1:7">
      <c r="A14" s="1" t="s">
        <v>9336</v>
      </c>
      <c r="B14" s="1" t="s">
        <v>3896</v>
      </c>
      <c r="C14" s="1" t="s">
        <v>1674</v>
      </c>
      <c r="D14" s="1">
        <v>45727</v>
      </c>
      <c r="E14" s="1" t="s">
        <v>9325</v>
      </c>
      <c r="F14" s="1">
        <v>1145.47</v>
      </c>
      <c r="G14" s="1" t="s">
        <v>9319</v>
      </c>
    </row>
    <row r="15" spans="1:7">
      <c r="A15" s="1" t="s">
        <v>9337</v>
      </c>
      <c r="B15" s="1" t="s">
        <v>2419</v>
      </c>
      <c r="C15" s="1" t="s">
        <v>1769</v>
      </c>
      <c r="D15" s="1">
        <v>45458</v>
      </c>
      <c r="E15" s="1" t="s">
        <v>9330</v>
      </c>
      <c r="F15" s="1">
        <v>7813.62</v>
      </c>
      <c r="G15" s="1" t="s">
        <v>9319</v>
      </c>
    </row>
    <row r="16" spans="1:7">
      <c r="A16" s="1" t="s">
        <v>9338</v>
      </c>
      <c r="B16" s="1" t="s">
        <v>3005</v>
      </c>
      <c r="C16" s="1" t="s">
        <v>1680</v>
      </c>
      <c r="D16" s="1">
        <v>45390</v>
      </c>
      <c r="E16" s="1" t="s">
        <v>9328</v>
      </c>
      <c r="F16" s="1">
        <v>4751.46</v>
      </c>
      <c r="G16" s="1" t="s">
        <v>9319</v>
      </c>
    </row>
    <row r="17" spans="1:7">
      <c r="A17" s="1" t="s">
        <v>9339</v>
      </c>
      <c r="B17" s="1" t="s">
        <v>3965</v>
      </c>
      <c r="C17" s="1" t="s">
        <v>1773</v>
      </c>
      <c r="D17" s="1">
        <v>45903</v>
      </c>
      <c r="E17" s="1" t="s">
        <v>9323</v>
      </c>
      <c r="F17" s="1">
        <v>19047.830000000002</v>
      </c>
      <c r="G17" s="1" t="s">
        <v>9319</v>
      </c>
    </row>
    <row r="18" spans="1:7">
      <c r="A18" s="1" t="s">
        <v>9340</v>
      </c>
      <c r="B18" s="1" t="s">
        <v>3987</v>
      </c>
      <c r="C18" s="1" t="s">
        <v>1709</v>
      </c>
      <c r="D18" s="1">
        <v>45909</v>
      </c>
      <c r="E18" s="1" t="s">
        <v>9328</v>
      </c>
      <c r="F18" s="1">
        <v>3178.07</v>
      </c>
      <c r="G18" s="1" t="s">
        <v>9319</v>
      </c>
    </row>
    <row r="19" spans="1:7">
      <c r="A19" s="1" t="s">
        <v>9341</v>
      </c>
      <c r="B19" s="1" t="s">
        <v>3803</v>
      </c>
      <c r="C19" s="1" t="s">
        <v>1709</v>
      </c>
      <c r="D19" s="1">
        <v>45865</v>
      </c>
      <c r="E19" s="1" t="s">
        <v>9342</v>
      </c>
      <c r="F19" s="1">
        <v>2218.23</v>
      </c>
      <c r="G19" s="1" t="s">
        <v>9319</v>
      </c>
    </row>
    <row r="20" spans="1:7">
      <c r="A20" s="1" t="s">
        <v>9343</v>
      </c>
      <c r="B20" s="1" t="s">
        <v>3602</v>
      </c>
      <c r="C20" s="1" t="s">
        <v>1702</v>
      </c>
      <c r="D20" s="1">
        <v>45375</v>
      </c>
      <c r="E20" s="1" t="s">
        <v>9325</v>
      </c>
      <c r="F20" s="1">
        <v>8732.51</v>
      </c>
      <c r="G20" s="1" t="s">
        <v>9319</v>
      </c>
    </row>
    <row r="21" spans="1:7">
      <c r="A21" s="1" t="s">
        <v>9344</v>
      </c>
      <c r="B21" s="1" t="s">
        <v>2031</v>
      </c>
      <c r="C21" s="1" t="s">
        <v>1778</v>
      </c>
      <c r="D21" s="1">
        <v>45604</v>
      </c>
      <c r="E21" s="1" t="s">
        <v>9318</v>
      </c>
      <c r="F21" s="1">
        <v>832.04</v>
      </c>
      <c r="G21" s="1" t="s">
        <v>9319</v>
      </c>
    </row>
    <row r="22" spans="1:7">
      <c r="A22" s="1" t="s">
        <v>9345</v>
      </c>
      <c r="B22" s="1" t="s">
        <v>2182</v>
      </c>
      <c r="C22" s="1" t="s">
        <v>1668</v>
      </c>
      <c r="D22" s="1">
        <v>45390</v>
      </c>
      <c r="E22" s="1" t="s">
        <v>9328</v>
      </c>
      <c r="F22" s="1">
        <v>33661.67</v>
      </c>
      <c r="G22" s="1" t="s">
        <v>9319</v>
      </c>
    </row>
    <row r="23" spans="1:7">
      <c r="A23" s="1" t="s">
        <v>9346</v>
      </c>
      <c r="B23" s="1" t="s">
        <v>3374</v>
      </c>
      <c r="C23" s="1" t="s">
        <v>1764</v>
      </c>
      <c r="D23" s="1">
        <v>45305</v>
      </c>
      <c r="E23" s="1" t="s">
        <v>9325</v>
      </c>
      <c r="F23" s="1">
        <v>460.78</v>
      </c>
      <c r="G23" s="1" t="s">
        <v>9319</v>
      </c>
    </row>
    <row r="24" spans="1:7">
      <c r="A24" s="1" t="s">
        <v>9347</v>
      </c>
      <c r="B24" s="1" t="s">
        <v>2380</v>
      </c>
      <c r="C24" s="1" t="s">
        <v>1769</v>
      </c>
      <c r="D24" s="1">
        <v>45525</v>
      </c>
      <c r="E24" s="1" t="s">
        <v>9323</v>
      </c>
      <c r="F24" s="1">
        <v>11351.54</v>
      </c>
      <c r="G24" s="1" t="s">
        <v>9319</v>
      </c>
    </row>
    <row r="25" spans="1:7">
      <c r="A25" s="1" t="s">
        <v>9348</v>
      </c>
      <c r="B25" s="1" t="s">
        <v>3750</v>
      </c>
      <c r="C25" s="1" t="s">
        <v>1685</v>
      </c>
      <c r="D25" s="1">
        <v>45867</v>
      </c>
      <c r="E25" s="1" t="s">
        <v>9318</v>
      </c>
      <c r="F25" s="1">
        <v>2372.7399999999998</v>
      </c>
      <c r="G25" s="1" t="s">
        <v>9319</v>
      </c>
    </row>
    <row r="26" spans="1:7">
      <c r="A26" s="1" t="s">
        <v>9349</v>
      </c>
      <c r="B26" s="1" t="s">
        <v>3136</v>
      </c>
      <c r="C26" s="1" t="s">
        <v>1732</v>
      </c>
      <c r="D26" s="1">
        <v>45760</v>
      </c>
      <c r="E26" s="1" t="s">
        <v>9318</v>
      </c>
      <c r="F26" s="1">
        <v>1293.27</v>
      </c>
      <c r="G26" s="1" t="s">
        <v>9319</v>
      </c>
    </row>
    <row r="27" spans="1:7">
      <c r="A27" s="1" t="s">
        <v>9350</v>
      </c>
      <c r="B27" s="1" t="s">
        <v>2063</v>
      </c>
      <c r="C27" s="1" t="s">
        <v>1790</v>
      </c>
      <c r="D27" s="1">
        <v>45528</v>
      </c>
      <c r="E27" s="1" t="s">
        <v>9330</v>
      </c>
      <c r="F27" s="1">
        <v>891.1</v>
      </c>
      <c r="G27" s="1" t="s">
        <v>9319</v>
      </c>
    </row>
    <row r="28" spans="1:7">
      <c r="A28" s="1" t="s">
        <v>9351</v>
      </c>
      <c r="B28" s="1" t="s">
        <v>4275</v>
      </c>
      <c r="C28" s="1" t="s">
        <v>1686</v>
      </c>
      <c r="D28" s="1">
        <v>45863</v>
      </c>
      <c r="E28" s="1" t="s">
        <v>9318</v>
      </c>
      <c r="F28" s="1">
        <v>2426.23</v>
      </c>
      <c r="G28" s="1" t="s">
        <v>9319</v>
      </c>
    </row>
    <row r="29" spans="1:7">
      <c r="A29" s="1" t="s">
        <v>9352</v>
      </c>
      <c r="B29" s="1" t="s">
        <v>3267</v>
      </c>
      <c r="C29" s="1" t="s">
        <v>1768</v>
      </c>
      <c r="D29" s="1">
        <v>45413</v>
      </c>
      <c r="E29" s="1" t="s">
        <v>9342</v>
      </c>
      <c r="F29" s="1">
        <v>383.65</v>
      </c>
      <c r="G29" s="1" t="s">
        <v>9319</v>
      </c>
    </row>
    <row r="30" spans="1:7">
      <c r="A30" s="1" t="s">
        <v>9353</v>
      </c>
      <c r="B30" s="1" t="s">
        <v>3127</v>
      </c>
      <c r="C30" s="1" t="s">
        <v>1766</v>
      </c>
      <c r="D30" s="1">
        <v>45740</v>
      </c>
      <c r="E30" s="1" t="s">
        <v>9330</v>
      </c>
      <c r="F30" s="1">
        <v>2896.62</v>
      </c>
      <c r="G30" s="1" t="s">
        <v>9319</v>
      </c>
    </row>
    <row r="31" spans="1:7">
      <c r="A31" s="1" t="s">
        <v>9354</v>
      </c>
      <c r="B31" s="1" t="s">
        <v>3714</v>
      </c>
      <c r="C31" s="1" t="s">
        <v>1670</v>
      </c>
      <c r="D31" s="1">
        <v>45699</v>
      </c>
      <c r="E31" s="1" t="s">
        <v>9342</v>
      </c>
      <c r="F31" s="1">
        <v>1000.42</v>
      </c>
      <c r="G31" s="1" t="s">
        <v>9319</v>
      </c>
    </row>
    <row r="32" spans="1:7">
      <c r="A32" s="1" t="s">
        <v>9355</v>
      </c>
      <c r="B32" s="1" t="s">
        <v>3570</v>
      </c>
      <c r="C32" s="1" t="s">
        <v>1670</v>
      </c>
      <c r="D32" s="1">
        <v>45359</v>
      </c>
      <c r="E32" s="1" t="s">
        <v>9325</v>
      </c>
      <c r="F32" s="1">
        <v>1065.25</v>
      </c>
      <c r="G32" s="1" t="s">
        <v>9319</v>
      </c>
    </row>
    <row r="33" spans="1:7">
      <c r="A33" s="1" t="s">
        <v>9356</v>
      </c>
      <c r="B33" s="1" t="s">
        <v>3776</v>
      </c>
      <c r="C33" s="1" t="s">
        <v>1794</v>
      </c>
      <c r="D33" s="1">
        <v>45909</v>
      </c>
      <c r="E33" s="1" t="s">
        <v>9342</v>
      </c>
      <c r="F33" s="1">
        <v>245.38</v>
      </c>
      <c r="G33" s="1" t="s">
        <v>9319</v>
      </c>
    </row>
    <row r="34" spans="1:7">
      <c r="A34" s="1" t="s">
        <v>9357</v>
      </c>
      <c r="B34" s="1" t="s">
        <v>2179</v>
      </c>
      <c r="C34" s="1" t="s">
        <v>1710</v>
      </c>
      <c r="D34" s="1">
        <v>45614</v>
      </c>
      <c r="E34" s="1" t="s">
        <v>9330</v>
      </c>
      <c r="F34" s="1">
        <v>3411.05</v>
      </c>
      <c r="G34" s="1" t="s">
        <v>9319</v>
      </c>
    </row>
    <row r="35" spans="1:7">
      <c r="A35" s="1" t="s">
        <v>9358</v>
      </c>
      <c r="B35" s="1" t="s">
        <v>3305</v>
      </c>
      <c r="C35" s="1" t="s">
        <v>1761</v>
      </c>
      <c r="D35" s="1">
        <v>45534</v>
      </c>
      <c r="E35" s="1" t="s">
        <v>9318</v>
      </c>
      <c r="F35" s="1">
        <v>477.66</v>
      </c>
      <c r="G35" s="1" t="s">
        <v>9319</v>
      </c>
    </row>
    <row r="36" spans="1:7">
      <c r="A36" s="1" t="s">
        <v>9359</v>
      </c>
      <c r="B36" s="1" t="s">
        <v>3135</v>
      </c>
      <c r="C36" s="1" t="s">
        <v>1735</v>
      </c>
      <c r="D36" s="1">
        <v>45923</v>
      </c>
      <c r="E36" s="1" t="s">
        <v>9328</v>
      </c>
      <c r="F36" s="1">
        <v>11354.74</v>
      </c>
      <c r="G36" s="1" t="s">
        <v>9319</v>
      </c>
    </row>
    <row r="37" spans="1:7">
      <c r="A37" s="1" t="s">
        <v>9360</v>
      </c>
      <c r="B37" s="1" t="s">
        <v>3437</v>
      </c>
      <c r="C37" s="1" t="s">
        <v>1740</v>
      </c>
      <c r="D37" s="1">
        <v>45782</v>
      </c>
      <c r="E37" s="1" t="s">
        <v>9323</v>
      </c>
      <c r="F37" s="1">
        <v>4467.18</v>
      </c>
      <c r="G37" s="1" t="s">
        <v>9319</v>
      </c>
    </row>
    <row r="38" spans="1:7">
      <c r="A38" s="1" t="s">
        <v>9361</v>
      </c>
      <c r="B38" s="1" t="s">
        <v>2505</v>
      </c>
      <c r="C38" s="1" t="s">
        <v>1751</v>
      </c>
      <c r="D38" s="1">
        <v>45956</v>
      </c>
      <c r="E38" s="1" t="s">
        <v>9318</v>
      </c>
      <c r="F38" s="1">
        <v>1487.62</v>
      </c>
      <c r="G38" s="1" t="s">
        <v>9319</v>
      </c>
    </row>
    <row r="39" spans="1:7">
      <c r="A39" s="1" t="s">
        <v>9362</v>
      </c>
      <c r="B39" s="1" t="s">
        <v>1986</v>
      </c>
      <c r="C39" s="1" t="s">
        <v>1797</v>
      </c>
      <c r="D39" s="1">
        <v>45361</v>
      </c>
      <c r="E39" s="1" t="s">
        <v>9325</v>
      </c>
      <c r="F39" s="1">
        <v>648.53</v>
      </c>
      <c r="G39" s="1" t="s">
        <v>9319</v>
      </c>
    </row>
    <row r="40" spans="1:7">
      <c r="A40" s="1" t="s">
        <v>9363</v>
      </c>
      <c r="B40" s="1" t="s">
        <v>4092</v>
      </c>
      <c r="C40" s="1" t="s">
        <v>1704</v>
      </c>
      <c r="D40" s="1">
        <v>45622</v>
      </c>
      <c r="E40" s="1" t="s">
        <v>9318</v>
      </c>
      <c r="F40" s="1">
        <v>541.21</v>
      </c>
      <c r="G40" s="1" t="s">
        <v>9319</v>
      </c>
    </row>
    <row r="41" spans="1:7">
      <c r="A41" s="1" t="s">
        <v>9364</v>
      </c>
      <c r="B41" s="1" t="s">
        <v>1897</v>
      </c>
      <c r="C41" s="1" t="s">
        <v>1790</v>
      </c>
      <c r="D41" s="1">
        <v>45750</v>
      </c>
      <c r="E41" s="1" t="s">
        <v>9318</v>
      </c>
      <c r="F41" s="1">
        <v>880.25</v>
      </c>
      <c r="G41" s="1" t="s">
        <v>9319</v>
      </c>
    </row>
    <row r="42" spans="1:7">
      <c r="A42" s="1" t="s">
        <v>9365</v>
      </c>
      <c r="B42" s="1" t="s">
        <v>2098</v>
      </c>
      <c r="C42" s="1" t="s">
        <v>1693</v>
      </c>
      <c r="D42" s="1">
        <v>45833</v>
      </c>
      <c r="E42" s="1" t="s">
        <v>9325</v>
      </c>
      <c r="F42" s="1">
        <v>413.86</v>
      </c>
      <c r="G42" s="1" t="s">
        <v>9319</v>
      </c>
    </row>
    <row r="43" spans="1:7">
      <c r="A43" s="1" t="s">
        <v>9366</v>
      </c>
      <c r="B43" s="1" t="s">
        <v>2294</v>
      </c>
      <c r="C43" s="1" t="s">
        <v>1787</v>
      </c>
      <c r="D43" s="1">
        <v>45462</v>
      </c>
      <c r="E43" s="1" t="s">
        <v>9342</v>
      </c>
      <c r="F43" s="1">
        <v>15015.22</v>
      </c>
      <c r="G43" s="1" t="s">
        <v>9319</v>
      </c>
    </row>
    <row r="44" spans="1:7">
      <c r="A44" s="1" t="s">
        <v>9367</v>
      </c>
      <c r="B44" s="1" t="s">
        <v>3292</v>
      </c>
      <c r="C44" s="1" t="s">
        <v>1754</v>
      </c>
      <c r="D44" s="1">
        <v>45330</v>
      </c>
      <c r="E44" s="1" t="s">
        <v>9330</v>
      </c>
      <c r="F44" s="1">
        <v>719.35</v>
      </c>
      <c r="G44" s="1" t="s">
        <v>9321</v>
      </c>
    </row>
    <row r="45" spans="1:7">
      <c r="A45" s="1" t="s">
        <v>9368</v>
      </c>
      <c r="B45" s="1" t="s">
        <v>2850</v>
      </c>
      <c r="C45" s="1" t="s">
        <v>1688</v>
      </c>
      <c r="D45" s="1">
        <v>45348</v>
      </c>
      <c r="E45" s="1" t="s">
        <v>9328</v>
      </c>
      <c r="F45" s="1">
        <v>928.58</v>
      </c>
      <c r="G45" s="1" t="s">
        <v>9319</v>
      </c>
    </row>
    <row r="46" spans="1:7">
      <c r="A46" s="1" t="s">
        <v>9369</v>
      </c>
      <c r="B46" s="1" t="s">
        <v>2040</v>
      </c>
      <c r="C46" s="1" t="s">
        <v>1758</v>
      </c>
      <c r="D46" s="1">
        <v>45345</v>
      </c>
      <c r="E46" s="1" t="s">
        <v>9328</v>
      </c>
      <c r="F46" s="1">
        <v>4256.8</v>
      </c>
      <c r="G46" s="1" t="s">
        <v>9319</v>
      </c>
    </row>
    <row r="47" spans="1:7">
      <c r="A47" s="1" t="s">
        <v>9370</v>
      </c>
      <c r="B47" s="1" t="s">
        <v>2208</v>
      </c>
      <c r="C47" s="1" t="s">
        <v>1716</v>
      </c>
      <c r="D47" s="1">
        <v>45471</v>
      </c>
      <c r="E47" s="1" t="s">
        <v>9342</v>
      </c>
      <c r="F47" s="1">
        <v>10339.1</v>
      </c>
      <c r="G47" s="1" t="s">
        <v>9321</v>
      </c>
    </row>
    <row r="48" spans="1:7">
      <c r="A48" s="1" t="s">
        <v>9371</v>
      </c>
      <c r="B48" s="1" t="s">
        <v>2312</v>
      </c>
      <c r="C48" s="1" t="s">
        <v>1711</v>
      </c>
      <c r="D48" s="1">
        <v>45576</v>
      </c>
      <c r="E48" s="1" t="s">
        <v>9318</v>
      </c>
      <c r="F48" s="1">
        <v>1319.45</v>
      </c>
      <c r="G48" s="1" t="s">
        <v>9319</v>
      </c>
    </row>
    <row r="49" spans="1:7">
      <c r="A49" s="1" t="s">
        <v>9372</v>
      </c>
      <c r="B49" s="1" t="s">
        <v>2159</v>
      </c>
      <c r="C49" s="1" t="s">
        <v>1710</v>
      </c>
      <c r="D49" s="1">
        <v>45881</v>
      </c>
      <c r="E49" s="1" t="s">
        <v>9342</v>
      </c>
      <c r="F49" s="1">
        <v>15844.19</v>
      </c>
      <c r="G49" s="1" t="s">
        <v>9319</v>
      </c>
    </row>
    <row r="50" spans="1:7">
      <c r="A50" s="1" t="s">
        <v>9373</v>
      </c>
      <c r="B50" s="1" t="s">
        <v>3670</v>
      </c>
      <c r="C50" s="1" t="s">
        <v>1761</v>
      </c>
      <c r="D50" s="1">
        <v>45491</v>
      </c>
      <c r="E50" s="1" t="s">
        <v>9328</v>
      </c>
      <c r="F50" s="1">
        <v>403.41</v>
      </c>
      <c r="G50" s="1" t="s">
        <v>9319</v>
      </c>
    </row>
    <row r="51" spans="1:7">
      <c r="A51" s="1" t="s">
        <v>9374</v>
      </c>
      <c r="B51" s="1" t="s">
        <v>3235</v>
      </c>
      <c r="C51" s="1" t="s">
        <v>1743</v>
      </c>
      <c r="D51" s="1">
        <v>45895</v>
      </c>
      <c r="E51" s="1" t="s">
        <v>9342</v>
      </c>
      <c r="F51" s="1">
        <v>550.75</v>
      </c>
      <c r="G51" s="1" t="s">
        <v>9319</v>
      </c>
    </row>
    <row r="52" spans="1:7">
      <c r="A52" s="1" t="s">
        <v>9375</v>
      </c>
      <c r="B52" s="1" t="s">
        <v>3165</v>
      </c>
      <c r="C52" s="1" t="s">
        <v>1715</v>
      </c>
      <c r="D52" s="1">
        <v>45816</v>
      </c>
      <c r="E52" s="1" t="s">
        <v>9318</v>
      </c>
      <c r="F52" s="1">
        <v>2170.9899999999998</v>
      </c>
      <c r="G52" s="1" t="s">
        <v>9319</v>
      </c>
    </row>
    <row r="53" spans="1:7">
      <c r="A53" s="1" t="s">
        <v>9376</v>
      </c>
      <c r="B53" s="1" t="s">
        <v>3177</v>
      </c>
      <c r="C53" s="1" t="s">
        <v>1725</v>
      </c>
      <c r="D53" s="1">
        <v>45603</v>
      </c>
      <c r="E53" s="1" t="s">
        <v>9330</v>
      </c>
      <c r="F53" s="1">
        <v>4673.4399999999996</v>
      </c>
      <c r="G53" s="1" t="s">
        <v>9321</v>
      </c>
    </row>
    <row r="54" spans="1:7">
      <c r="A54" s="1" t="s">
        <v>9377</v>
      </c>
      <c r="B54" s="1" t="s">
        <v>1915</v>
      </c>
      <c r="C54" s="1" t="s">
        <v>1784</v>
      </c>
      <c r="D54" s="1">
        <v>45466</v>
      </c>
      <c r="E54" s="1" t="s">
        <v>9328</v>
      </c>
      <c r="F54" s="1">
        <v>2414.81</v>
      </c>
      <c r="G54" s="1" t="s">
        <v>9319</v>
      </c>
    </row>
    <row r="55" spans="1:7">
      <c r="A55" s="1" t="s">
        <v>9378</v>
      </c>
      <c r="B55" s="1" t="s">
        <v>3902</v>
      </c>
      <c r="C55" s="1" t="s">
        <v>1773</v>
      </c>
      <c r="D55" s="1">
        <v>45403</v>
      </c>
      <c r="E55" s="1" t="s">
        <v>9342</v>
      </c>
      <c r="F55" s="1">
        <v>11597.72</v>
      </c>
      <c r="G55" s="1" t="s">
        <v>9319</v>
      </c>
    </row>
    <row r="56" spans="1:7">
      <c r="A56" s="1" t="s">
        <v>9379</v>
      </c>
      <c r="B56" s="1" t="s">
        <v>3960</v>
      </c>
      <c r="C56" s="1" t="s">
        <v>1730</v>
      </c>
      <c r="D56" s="1">
        <v>45691</v>
      </c>
      <c r="E56" s="1" t="s">
        <v>9330</v>
      </c>
      <c r="F56" s="1">
        <v>3668.92</v>
      </c>
      <c r="G56" s="1" t="s">
        <v>9319</v>
      </c>
    </row>
    <row r="57" spans="1:7">
      <c r="A57" s="1" t="s">
        <v>9380</v>
      </c>
      <c r="B57" s="1" t="s">
        <v>2875</v>
      </c>
      <c r="C57" s="1" t="s">
        <v>1752</v>
      </c>
      <c r="D57" s="1">
        <v>45929</v>
      </c>
      <c r="E57" s="1" t="s">
        <v>9330</v>
      </c>
      <c r="F57" s="1">
        <v>2791.46</v>
      </c>
      <c r="G57" s="1" t="s">
        <v>9319</v>
      </c>
    </row>
    <row r="58" spans="1:7">
      <c r="A58" s="1" t="s">
        <v>9381</v>
      </c>
      <c r="B58" s="1" t="s">
        <v>2897</v>
      </c>
      <c r="C58" s="1" t="s">
        <v>1725</v>
      </c>
      <c r="D58" s="1">
        <v>45370</v>
      </c>
      <c r="E58" s="1" t="s">
        <v>9330</v>
      </c>
      <c r="F58" s="1">
        <v>2378.38</v>
      </c>
      <c r="G58" s="1" t="s">
        <v>9319</v>
      </c>
    </row>
    <row r="59" spans="1:7">
      <c r="A59" s="1" t="s">
        <v>9382</v>
      </c>
      <c r="B59" s="1" t="s">
        <v>2272</v>
      </c>
      <c r="C59" s="1" t="s">
        <v>1740</v>
      </c>
      <c r="D59" s="1">
        <v>45660</v>
      </c>
      <c r="E59" s="1" t="s">
        <v>9328</v>
      </c>
      <c r="F59" s="1">
        <v>19103.37</v>
      </c>
      <c r="G59" s="1" t="s">
        <v>9319</v>
      </c>
    </row>
    <row r="60" spans="1:7">
      <c r="A60" s="1" t="s">
        <v>9383</v>
      </c>
      <c r="B60" s="1" t="s">
        <v>3818</v>
      </c>
      <c r="C60" s="1" t="s">
        <v>1726</v>
      </c>
      <c r="D60" s="1">
        <v>45559</v>
      </c>
      <c r="E60" s="1" t="s">
        <v>9328</v>
      </c>
      <c r="F60" s="1">
        <v>1941.46</v>
      </c>
      <c r="G60" s="1" t="s">
        <v>9319</v>
      </c>
    </row>
    <row r="61" spans="1:7">
      <c r="A61" s="1" t="s">
        <v>9384</v>
      </c>
      <c r="B61" s="1" t="s">
        <v>4014</v>
      </c>
      <c r="C61" s="1" t="s">
        <v>1746</v>
      </c>
      <c r="D61" s="1">
        <v>45787</v>
      </c>
      <c r="E61" s="1" t="s">
        <v>9342</v>
      </c>
      <c r="F61" s="1">
        <v>1943.78</v>
      </c>
      <c r="G61" s="1" t="s">
        <v>9319</v>
      </c>
    </row>
    <row r="62" spans="1:7">
      <c r="A62" s="1" t="s">
        <v>9385</v>
      </c>
      <c r="B62" s="1" t="s">
        <v>2956</v>
      </c>
      <c r="C62" s="1" t="s">
        <v>1721</v>
      </c>
      <c r="D62" s="1">
        <v>45514</v>
      </c>
      <c r="E62" s="1" t="s">
        <v>9325</v>
      </c>
      <c r="F62" s="1">
        <v>716.67</v>
      </c>
      <c r="G62" s="1" t="s">
        <v>9319</v>
      </c>
    </row>
    <row r="63" spans="1:7">
      <c r="A63" s="1" t="s">
        <v>9386</v>
      </c>
      <c r="B63" s="1" t="s">
        <v>2193</v>
      </c>
      <c r="C63" s="1" t="s">
        <v>1799</v>
      </c>
      <c r="D63" s="1">
        <v>45556</v>
      </c>
      <c r="E63" s="1" t="s">
        <v>9328</v>
      </c>
      <c r="F63" s="1">
        <v>4668.66</v>
      </c>
      <c r="G63" s="1" t="s">
        <v>9319</v>
      </c>
    </row>
    <row r="64" spans="1:7">
      <c r="A64" s="1" t="s">
        <v>9387</v>
      </c>
      <c r="B64" s="1" t="s">
        <v>2508</v>
      </c>
      <c r="C64" s="1" t="s">
        <v>1753</v>
      </c>
      <c r="D64" s="1">
        <v>45539</v>
      </c>
      <c r="E64" s="1" t="s">
        <v>9328</v>
      </c>
      <c r="F64" s="1">
        <v>715.5</v>
      </c>
      <c r="G64" s="1" t="s">
        <v>9319</v>
      </c>
    </row>
    <row r="65" spans="1:7">
      <c r="A65" s="1" t="s">
        <v>9388</v>
      </c>
      <c r="B65" s="1" t="s">
        <v>3626</v>
      </c>
      <c r="C65" s="1" t="s">
        <v>1686</v>
      </c>
      <c r="D65" s="1">
        <v>45616</v>
      </c>
      <c r="E65" s="1" t="s">
        <v>9342</v>
      </c>
      <c r="F65" s="1">
        <v>1247.02</v>
      </c>
      <c r="G65" s="1" t="s">
        <v>9319</v>
      </c>
    </row>
    <row r="66" spans="1:7">
      <c r="A66" s="1" t="s">
        <v>9389</v>
      </c>
      <c r="B66" s="1" t="s">
        <v>3333</v>
      </c>
      <c r="C66" s="1" t="s">
        <v>1780</v>
      </c>
      <c r="D66" s="1">
        <v>45649</v>
      </c>
      <c r="E66" s="1" t="s">
        <v>9328</v>
      </c>
      <c r="F66" s="1">
        <v>2837.02</v>
      </c>
      <c r="G66" s="1" t="s">
        <v>9319</v>
      </c>
    </row>
    <row r="67" spans="1:7">
      <c r="A67" s="1" t="s">
        <v>9390</v>
      </c>
      <c r="B67" s="1" t="s">
        <v>2131</v>
      </c>
      <c r="C67" s="1" t="s">
        <v>1699</v>
      </c>
      <c r="D67" s="1">
        <v>45333</v>
      </c>
      <c r="E67" s="1" t="s">
        <v>9325</v>
      </c>
      <c r="F67" s="1">
        <v>830.5</v>
      </c>
      <c r="G67" s="1" t="s">
        <v>9319</v>
      </c>
    </row>
    <row r="68" spans="1:7">
      <c r="A68" s="1" t="s">
        <v>9391</v>
      </c>
      <c r="B68" s="1" t="s">
        <v>2050</v>
      </c>
      <c r="C68" s="1" t="s">
        <v>1680</v>
      </c>
      <c r="D68" s="1">
        <v>45675</v>
      </c>
      <c r="E68" s="1" t="s">
        <v>9342</v>
      </c>
      <c r="F68" s="1">
        <v>4903.09</v>
      </c>
      <c r="G68" s="1" t="s">
        <v>9321</v>
      </c>
    </row>
    <row r="69" spans="1:7">
      <c r="A69" s="1" t="s">
        <v>9392</v>
      </c>
      <c r="B69" s="1" t="s">
        <v>3260</v>
      </c>
      <c r="C69" s="1" t="s">
        <v>1736</v>
      </c>
      <c r="D69" s="1">
        <v>45305</v>
      </c>
      <c r="E69" s="1" t="s">
        <v>9325</v>
      </c>
      <c r="F69" s="1">
        <v>2384.56</v>
      </c>
      <c r="G69" s="1" t="s">
        <v>9319</v>
      </c>
    </row>
    <row r="70" spans="1:7">
      <c r="A70" s="1" t="s">
        <v>9393</v>
      </c>
      <c r="B70" s="1" t="s">
        <v>3730</v>
      </c>
      <c r="C70" s="1" t="s">
        <v>1688</v>
      </c>
      <c r="D70" s="1">
        <v>45732</v>
      </c>
      <c r="E70" s="1" t="s">
        <v>9330</v>
      </c>
      <c r="F70" s="1">
        <v>3644.97</v>
      </c>
      <c r="G70" s="1" t="s">
        <v>9319</v>
      </c>
    </row>
    <row r="71" spans="1:7">
      <c r="A71" s="1" t="s">
        <v>9394</v>
      </c>
      <c r="B71" s="1" t="s">
        <v>3747</v>
      </c>
      <c r="C71" s="1" t="s">
        <v>1741</v>
      </c>
      <c r="D71" s="1">
        <v>45961</v>
      </c>
      <c r="E71" s="1" t="s">
        <v>9330</v>
      </c>
      <c r="F71" s="1">
        <v>1449.16</v>
      </c>
      <c r="G71" s="1" t="s">
        <v>9319</v>
      </c>
    </row>
    <row r="72" spans="1:7">
      <c r="A72" s="1" t="s">
        <v>9395</v>
      </c>
      <c r="B72" s="1" t="s">
        <v>3519</v>
      </c>
      <c r="C72" s="1" t="s">
        <v>1725</v>
      </c>
      <c r="D72" s="1">
        <v>45938</v>
      </c>
      <c r="E72" s="1" t="s">
        <v>9325</v>
      </c>
      <c r="F72" s="1">
        <v>6888.48</v>
      </c>
      <c r="G72" s="1" t="s">
        <v>9319</v>
      </c>
    </row>
    <row r="73" spans="1:7">
      <c r="A73" s="1" t="s">
        <v>9396</v>
      </c>
      <c r="B73" s="1" t="s">
        <v>3332</v>
      </c>
      <c r="C73" s="1" t="s">
        <v>1769</v>
      </c>
      <c r="D73" s="1">
        <v>45508</v>
      </c>
      <c r="E73" s="1" t="s">
        <v>9330</v>
      </c>
      <c r="F73" s="1">
        <v>11380.25</v>
      </c>
      <c r="G73" s="1" t="s">
        <v>9319</v>
      </c>
    </row>
    <row r="74" spans="1:7">
      <c r="A74" s="1" t="s">
        <v>9397</v>
      </c>
      <c r="B74" s="1" t="s">
        <v>3420</v>
      </c>
      <c r="C74" s="1" t="s">
        <v>1759</v>
      </c>
      <c r="D74" s="1">
        <v>45600</v>
      </c>
      <c r="E74" s="1" t="s">
        <v>9325</v>
      </c>
      <c r="F74" s="1">
        <v>2009.52</v>
      </c>
      <c r="G74" s="1" t="s">
        <v>9319</v>
      </c>
    </row>
    <row r="75" spans="1:7">
      <c r="A75" s="1" t="s">
        <v>9398</v>
      </c>
      <c r="B75" s="1" t="s">
        <v>2550</v>
      </c>
      <c r="C75" s="1" t="s">
        <v>1797</v>
      </c>
      <c r="D75" s="1">
        <v>45480</v>
      </c>
      <c r="E75" s="1" t="s">
        <v>9328</v>
      </c>
      <c r="F75" s="1">
        <v>333.71</v>
      </c>
      <c r="G75" s="1" t="s">
        <v>9319</v>
      </c>
    </row>
    <row r="76" spans="1:7">
      <c r="A76" s="1" t="s">
        <v>9399</v>
      </c>
      <c r="B76" s="1" t="s">
        <v>3697</v>
      </c>
      <c r="C76" s="1" t="s">
        <v>1768</v>
      </c>
      <c r="D76" s="1">
        <v>45770</v>
      </c>
      <c r="E76" s="1" t="s">
        <v>9325</v>
      </c>
      <c r="F76" s="1">
        <v>1180.8699999999999</v>
      </c>
      <c r="G76" s="1" t="s">
        <v>9319</v>
      </c>
    </row>
    <row r="77" spans="1:7">
      <c r="A77" s="1" t="s">
        <v>9400</v>
      </c>
      <c r="B77" s="1" t="s">
        <v>2416</v>
      </c>
      <c r="C77" s="1" t="s">
        <v>1752</v>
      </c>
      <c r="D77" s="1">
        <v>45810</v>
      </c>
      <c r="E77" s="1" t="s">
        <v>9342</v>
      </c>
      <c r="F77" s="1">
        <v>8021.02</v>
      </c>
      <c r="G77" s="1" t="s">
        <v>9319</v>
      </c>
    </row>
    <row r="78" spans="1:7">
      <c r="A78" s="1" t="s">
        <v>9401</v>
      </c>
      <c r="B78" s="1" t="s">
        <v>4013</v>
      </c>
      <c r="C78" s="1" t="s">
        <v>1731</v>
      </c>
      <c r="D78" s="1">
        <v>45838</v>
      </c>
      <c r="E78" s="1" t="s">
        <v>9325</v>
      </c>
      <c r="F78" s="1">
        <v>1859.95</v>
      </c>
      <c r="G78" s="1" t="s">
        <v>9319</v>
      </c>
    </row>
    <row r="79" spans="1:7">
      <c r="A79" s="1" t="s">
        <v>9402</v>
      </c>
      <c r="B79" s="1" t="s">
        <v>3201</v>
      </c>
      <c r="C79" s="1" t="s">
        <v>1780</v>
      </c>
      <c r="D79" s="1">
        <v>45412</v>
      </c>
      <c r="E79" s="1" t="s">
        <v>9323</v>
      </c>
      <c r="F79" s="1">
        <v>2818.45</v>
      </c>
      <c r="G79" s="1" t="s">
        <v>9319</v>
      </c>
    </row>
    <row r="80" spans="1:7">
      <c r="A80" s="1" t="s">
        <v>9403</v>
      </c>
      <c r="B80" s="1" t="s">
        <v>2592</v>
      </c>
      <c r="C80" s="1" t="s">
        <v>1773</v>
      </c>
      <c r="D80" s="1">
        <v>45482</v>
      </c>
      <c r="E80" s="1" t="s">
        <v>9325</v>
      </c>
      <c r="F80" s="1">
        <v>27372.97</v>
      </c>
      <c r="G80" s="1" t="s">
        <v>9319</v>
      </c>
    </row>
    <row r="81" spans="1:7">
      <c r="A81" s="1" t="s">
        <v>9404</v>
      </c>
      <c r="B81" s="1" t="s">
        <v>3786</v>
      </c>
      <c r="C81" s="1" t="s">
        <v>1683</v>
      </c>
      <c r="D81" s="1">
        <v>45776</v>
      </c>
      <c r="E81" s="1" t="s">
        <v>9328</v>
      </c>
      <c r="F81" s="1">
        <v>820.85</v>
      </c>
      <c r="G81" s="1" t="s">
        <v>9319</v>
      </c>
    </row>
    <row r="82" spans="1:7">
      <c r="A82" s="1" t="s">
        <v>9405</v>
      </c>
      <c r="B82" s="1" t="s">
        <v>3993</v>
      </c>
      <c r="C82" s="1" t="s">
        <v>1696</v>
      </c>
      <c r="D82" s="1">
        <v>45592</v>
      </c>
      <c r="E82" s="1" t="s">
        <v>9323</v>
      </c>
      <c r="F82" s="1">
        <v>781.43</v>
      </c>
      <c r="G82" s="1" t="s">
        <v>9319</v>
      </c>
    </row>
    <row r="83" spans="1:7">
      <c r="A83" s="1" t="s">
        <v>9406</v>
      </c>
      <c r="B83" s="1" t="s">
        <v>3161</v>
      </c>
      <c r="C83" s="1" t="s">
        <v>1772</v>
      </c>
      <c r="D83" s="1">
        <v>45399</v>
      </c>
      <c r="E83" s="1" t="s">
        <v>9325</v>
      </c>
      <c r="F83" s="1">
        <v>3801.34</v>
      </c>
      <c r="G83" s="1" t="s">
        <v>9319</v>
      </c>
    </row>
    <row r="84" spans="1:7">
      <c r="A84" s="1" t="s">
        <v>9407</v>
      </c>
      <c r="B84" s="1" t="s">
        <v>2908</v>
      </c>
      <c r="C84" s="1" t="s">
        <v>1753</v>
      </c>
      <c r="D84" s="1">
        <v>45841</v>
      </c>
      <c r="E84" s="1" t="s">
        <v>9328</v>
      </c>
      <c r="F84" s="1">
        <v>1297.94</v>
      </c>
      <c r="G84" s="1" t="s">
        <v>9321</v>
      </c>
    </row>
    <row r="85" spans="1:7">
      <c r="A85" s="1" t="s">
        <v>9408</v>
      </c>
      <c r="B85" s="1" t="s">
        <v>4020</v>
      </c>
      <c r="C85" s="1" t="s">
        <v>1695</v>
      </c>
      <c r="D85" s="1">
        <v>45529</v>
      </c>
      <c r="E85" s="1" t="s">
        <v>9330</v>
      </c>
      <c r="F85" s="1">
        <v>1978.2</v>
      </c>
      <c r="G85" s="1" t="s">
        <v>9319</v>
      </c>
    </row>
    <row r="86" spans="1:7">
      <c r="A86" s="1" t="s">
        <v>9409</v>
      </c>
      <c r="B86" s="1" t="s">
        <v>2993</v>
      </c>
      <c r="C86" s="1" t="s">
        <v>1795</v>
      </c>
      <c r="D86" s="1">
        <v>45391</v>
      </c>
      <c r="E86" s="1" t="s">
        <v>9328</v>
      </c>
      <c r="F86" s="1">
        <v>837.28</v>
      </c>
      <c r="G86" s="1" t="s">
        <v>9319</v>
      </c>
    </row>
    <row r="87" spans="1:7">
      <c r="A87" s="1" t="s">
        <v>9410</v>
      </c>
      <c r="B87" s="1" t="s">
        <v>2806</v>
      </c>
      <c r="C87" s="1" t="s">
        <v>1784</v>
      </c>
      <c r="D87" s="1">
        <v>45749</v>
      </c>
      <c r="E87" s="1" t="s">
        <v>9325</v>
      </c>
      <c r="F87" s="1">
        <v>5850.2</v>
      </c>
      <c r="G87" s="1" t="s">
        <v>9319</v>
      </c>
    </row>
    <row r="88" spans="1:7">
      <c r="A88" s="1" t="s">
        <v>9411</v>
      </c>
      <c r="B88" s="1" t="s">
        <v>3275</v>
      </c>
      <c r="C88" s="1" t="s">
        <v>1747</v>
      </c>
      <c r="D88" s="1">
        <v>45504</v>
      </c>
      <c r="E88" s="1" t="s">
        <v>9328</v>
      </c>
      <c r="F88" s="1">
        <v>905.82</v>
      </c>
      <c r="G88" s="1" t="s">
        <v>9319</v>
      </c>
    </row>
    <row r="89" spans="1:7">
      <c r="A89" s="1" t="s">
        <v>9412</v>
      </c>
      <c r="B89" s="1" t="s">
        <v>3465</v>
      </c>
      <c r="C89" s="1" t="s">
        <v>1753</v>
      </c>
      <c r="D89" s="1">
        <v>45436</v>
      </c>
      <c r="E89" s="1" t="s">
        <v>9323</v>
      </c>
      <c r="F89" s="1">
        <v>648.55999999999995</v>
      </c>
      <c r="G89" s="1" t="s">
        <v>9319</v>
      </c>
    </row>
    <row r="90" spans="1:7">
      <c r="A90" s="1" t="s">
        <v>9413</v>
      </c>
      <c r="B90" s="1" t="s">
        <v>4213</v>
      </c>
      <c r="C90" s="1" t="s">
        <v>1730</v>
      </c>
      <c r="D90" s="1">
        <v>45352</v>
      </c>
      <c r="E90" s="1" t="s">
        <v>9325</v>
      </c>
      <c r="F90" s="1">
        <v>3423.64</v>
      </c>
      <c r="G90" s="1" t="s">
        <v>9319</v>
      </c>
    </row>
    <row r="91" spans="1:7">
      <c r="A91" s="1" t="s">
        <v>9414</v>
      </c>
      <c r="B91" s="1" t="s">
        <v>3123</v>
      </c>
      <c r="C91" s="1" t="s">
        <v>1761</v>
      </c>
      <c r="D91" s="1">
        <v>45334</v>
      </c>
      <c r="E91" s="1" t="s">
        <v>9328</v>
      </c>
      <c r="F91" s="1">
        <v>995.13</v>
      </c>
      <c r="G91" s="1" t="s">
        <v>9319</v>
      </c>
    </row>
    <row r="92" spans="1:7">
      <c r="A92" s="1" t="s">
        <v>9415</v>
      </c>
      <c r="B92" s="1" t="s">
        <v>3678</v>
      </c>
      <c r="C92" s="1" t="s">
        <v>1795</v>
      </c>
      <c r="D92" s="1">
        <v>45595</v>
      </c>
      <c r="E92" s="1" t="s">
        <v>9318</v>
      </c>
      <c r="F92" s="1">
        <v>924.42</v>
      </c>
      <c r="G92" s="1" t="s">
        <v>9319</v>
      </c>
    </row>
    <row r="93" spans="1:7">
      <c r="A93" s="1" t="s">
        <v>9416</v>
      </c>
      <c r="B93" s="1" t="s">
        <v>3431</v>
      </c>
      <c r="C93" s="1" t="s">
        <v>1709</v>
      </c>
      <c r="D93" s="1">
        <v>45344</v>
      </c>
      <c r="E93" s="1" t="s">
        <v>9318</v>
      </c>
      <c r="F93" s="1">
        <v>669.73</v>
      </c>
      <c r="G93" s="1" t="s">
        <v>9319</v>
      </c>
    </row>
    <row r="94" spans="1:7">
      <c r="A94" s="1" t="s">
        <v>9417</v>
      </c>
      <c r="B94" s="1" t="s">
        <v>3948</v>
      </c>
      <c r="C94" s="1" t="s">
        <v>1793</v>
      </c>
      <c r="D94" s="1">
        <v>45639</v>
      </c>
      <c r="E94" s="1" t="s">
        <v>9330</v>
      </c>
      <c r="F94" s="1">
        <v>561.82000000000005</v>
      </c>
      <c r="G94" s="1" t="s">
        <v>9319</v>
      </c>
    </row>
    <row r="95" spans="1:7">
      <c r="A95" s="1" t="s">
        <v>9418</v>
      </c>
      <c r="B95" s="1" t="s">
        <v>2887</v>
      </c>
      <c r="C95" s="1" t="s">
        <v>1772</v>
      </c>
      <c r="D95" s="1">
        <v>45716</v>
      </c>
      <c r="E95" s="1" t="s">
        <v>9325</v>
      </c>
      <c r="F95" s="1">
        <v>6761.51</v>
      </c>
      <c r="G95" s="1" t="s">
        <v>9319</v>
      </c>
    </row>
    <row r="96" spans="1:7">
      <c r="A96" s="1" t="s">
        <v>9419</v>
      </c>
      <c r="B96" s="1" t="s">
        <v>3381</v>
      </c>
      <c r="C96" s="1" t="s">
        <v>1736</v>
      </c>
      <c r="D96" s="1">
        <v>45777</v>
      </c>
      <c r="E96" s="1" t="s">
        <v>9318</v>
      </c>
      <c r="F96" s="1">
        <v>2253.75</v>
      </c>
      <c r="G96" s="1" t="s">
        <v>9319</v>
      </c>
    </row>
    <row r="97" spans="1:7">
      <c r="A97" s="1" t="s">
        <v>9420</v>
      </c>
      <c r="B97" s="1" t="s">
        <v>3348</v>
      </c>
      <c r="C97" s="1" t="s">
        <v>1719</v>
      </c>
      <c r="D97" s="1">
        <v>45896</v>
      </c>
      <c r="E97" s="1" t="s">
        <v>9323</v>
      </c>
      <c r="F97" s="1">
        <v>376.45</v>
      </c>
      <c r="G97" s="1" t="s">
        <v>9319</v>
      </c>
    </row>
    <row r="98" spans="1:7">
      <c r="A98" s="1" t="s">
        <v>9421</v>
      </c>
      <c r="B98" s="1" t="s">
        <v>1831</v>
      </c>
      <c r="C98" s="1" t="s">
        <v>1725</v>
      </c>
      <c r="D98" s="1">
        <v>45415</v>
      </c>
      <c r="E98" s="1" t="s">
        <v>9342</v>
      </c>
      <c r="F98" s="1">
        <v>2331.94</v>
      </c>
      <c r="G98" s="1" t="s">
        <v>9319</v>
      </c>
    </row>
    <row r="99" spans="1:7">
      <c r="A99" s="1" t="s">
        <v>9422</v>
      </c>
      <c r="B99" s="1" t="s">
        <v>3461</v>
      </c>
      <c r="C99" s="1" t="s">
        <v>1768</v>
      </c>
      <c r="D99" s="1">
        <v>45489</v>
      </c>
      <c r="E99" s="1" t="s">
        <v>9330</v>
      </c>
      <c r="F99" s="1">
        <v>687.85</v>
      </c>
      <c r="G99" s="1" t="s">
        <v>9319</v>
      </c>
    </row>
    <row r="100" spans="1:7">
      <c r="A100" s="1" t="s">
        <v>9423</v>
      </c>
      <c r="B100" s="1" t="s">
        <v>2631</v>
      </c>
      <c r="C100" s="1" t="s">
        <v>1692</v>
      </c>
      <c r="D100" s="1">
        <v>45911</v>
      </c>
      <c r="E100" s="1" t="s">
        <v>9342</v>
      </c>
      <c r="F100" s="1">
        <v>437.93</v>
      </c>
      <c r="G100" s="1" t="s">
        <v>9319</v>
      </c>
    </row>
    <row r="101" spans="1:7">
      <c r="A101" s="1" t="s">
        <v>9424</v>
      </c>
      <c r="B101" s="1" t="s">
        <v>2062</v>
      </c>
      <c r="C101" s="1" t="s">
        <v>1715</v>
      </c>
      <c r="D101" s="1">
        <v>45493</v>
      </c>
      <c r="E101" s="1" t="s">
        <v>9318</v>
      </c>
      <c r="F101" s="1">
        <v>1179.97</v>
      </c>
      <c r="G101" s="1" t="s">
        <v>9321</v>
      </c>
    </row>
    <row r="102" spans="1:7">
      <c r="A102" s="1" t="s">
        <v>9425</v>
      </c>
      <c r="B102" s="1" t="s">
        <v>4048</v>
      </c>
      <c r="C102" s="1" t="s">
        <v>1782</v>
      </c>
      <c r="D102" s="1">
        <v>45749</v>
      </c>
      <c r="E102" s="1" t="s">
        <v>9342</v>
      </c>
      <c r="F102" s="1">
        <v>6454.38</v>
      </c>
      <c r="G102" s="1" t="s">
        <v>9319</v>
      </c>
    </row>
    <row r="103" spans="1:7">
      <c r="A103" s="1" t="s">
        <v>9426</v>
      </c>
      <c r="B103" s="1" t="s">
        <v>3513</v>
      </c>
      <c r="C103" s="1" t="s">
        <v>1707</v>
      </c>
      <c r="D103" s="1">
        <v>45641</v>
      </c>
      <c r="E103" s="1" t="s">
        <v>9328</v>
      </c>
      <c r="F103" s="1">
        <v>4776.62</v>
      </c>
      <c r="G103" s="1" t="s">
        <v>9319</v>
      </c>
    </row>
    <row r="104" spans="1:7">
      <c r="A104" s="1" t="s">
        <v>9427</v>
      </c>
      <c r="B104" s="1" t="s">
        <v>2567</v>
      </c>
      <c r="C104" s="1" t="s">
        <v>1706</v>
      </c>
      <c r="D104" s="1">
        <v>45870</v>
      </c>
      <c r="E104" s="1" t="s">
        <v>9323</v>
      </c>
      <c r="F104" s="1">
        <v>2987.48</v>
      </c>
      <c r="G104" s="1" t="s">
        <v>9319</v>
      </c>
    </row>
    <row r="105" spans="1:7">
      <c r="A105" s="1" t="s">
        <v>9428</v>
      </c>
      <c r="B105" s="1" t="s">
        <v>3314</v>
      </c>
      <c r="C105" s="1" t="s">
        <v>1772</v>
      </c>
      <c r="D105" s="1">
        <v>45378</v>
      </c>
      <c r="E105" s="1" t="s">
        <v>9342</v>
      </c>
      <c r="F105" s="1">
        <v>5033.66</v>
      </c>
      <c r="G105" s="1" t="s">
        <v>9321</v>
      </c>
    </row>
    <row r="106" spans="1:7">
      <c r="A106" s="1" t="s">
        <v>9429</v>
      </c>
      <c r="B106" s="1" t="s">
        <v>2445</v>
      </c>
      <c r="C106" s="1" t="s">
        <v>1685</v>
      </c>
      <c r="D106" s="1">
        <v>45674</v>
      </c>
      <c r="E106" s="1" t="s">
        <v>9342</v>
      </c>
      <c r="F106" s="1">
        <v>7317.82</v>
      </c>
      <c r="G106" s="1" t="s">
        <v>9319</v>
      </c>
    </row>
    <row r="107" spans="1:7">
      <c r="A107" s="1" t="s">
        <v>9430</v>
      </c>
      <c r="B107" s="1" t="s">
        <v>2888</v>
      </c>
      <c r="C107" s="1" t="s">
        <v>1797</v>
      </c>
      <c r="D107" s="1">
        <v>45537</v>
      </c>
      <c r="E107" s="1" t="s">
        <v>9328</v>
      </c>
      <c r="F107" s="1">
        <v>1595.59</v>
      </c>
      <c r="G107" s="1" t="s">
        <v>9319</v>
      </c>
    </row>
    <row r="108" spans="1:7">
      <c r="A108" s="1" t="s">
        <v>9431</v>
      </c>
      <c r="B108" s="1" t="s">
        <v>4165</v>
      </c>
      <c r="C108" s="1" t="s">
        <v>1741</v>
      </c>
      <c r="D108" s="1">
        <v>45394</v>
      </c>
      <c r="E108" s="1" t="s">
        <v>9318</v>
      </c>
      <c r="F108" s="1">
        <v>742.11</v>
      </c>
      <c r="G108" s="1" t="s">
        <v>9319</v>
      </c>
    </row>
    <row r="109" spans="1:7">
      <c r="A109" s="1" t="s">
        <v>9432</v>
      </c>
      <c r="B109" s="1" t="s">
        <v>2032</v>
      </c>
      <c r="C109" s="1" t="s">
        <v>1717</v>
      </c>
      <c r="D109" s="1">
        <v>45802</v>
      </c>
      <c r="E109" s="1" t="s">
        <v>9342</v>
      </c>
      <c r="F109" s="1">
        <v>719.7</v>
      </c>
      <c r="G109" s="1" t="s">
        <v>9319</v>
      </c>
    </row>
    <row r="110" spans="1:7">
      <c r="A110" s="1" t="s">
        <v>9433</v>
      </c>
      <c r="B110" s="1" t="s">
        <v>3631</v>
      </c>
      <c r="C110" s="1" t="s">
        <v>1706</v>
      </c>
      <c r="D110" s="1">
        <v>45443</v>
      </c>
      <c r="E110" s="1" t="s">
        <v>9342</v>
      </c>
      <c r="F110" s="1">
        <v>747</v>
      </c>
      <c r="G110" s="1" t="s">
        <v>9319</v>
      </c>
    </row>
    <row r="111" spans="1:7">
      <c r="A111" s="1" t="s">
        <v>9434</v>
      </c>
      <c r="B111" s="1" t="s">
        <v>2743</v>
      </c>
      <c r="C111" s="1" t="s">
        <v>1720</v>
      </c>
      <c r="D111" s="1">
        <v>45775</v>
      </c>
      <c r="E111" s="1" t="s">
        <v>9330</v>
      </c>
      <c r="F111" s="1">
        <v>2987.41</v>
      </c>
      <c r="G111" s="1" t="s">
        <v>9319</v>
      </c>
    </row>
    <row r="112" spans="1:7">
      <c r="A112" s="1" t="s">
        <v>9435</v>
      </c>
      <c r="B112" s="1" t="s">
        <v>4093</v>
      </c>
      <c r="C112" s="1" t="s">
        <v>1737</v>
      </c>
      <c r="D112" s="1">
        <v>45408</v>
      </c>
      <c r="E112" s="1" t="s">
        <v>9323</v>
      </c>
      <c r="F112" s="1">
        <v>419.63</v>
      </c>
      <c r="G112" s="1" t="s">
        <v>9319</v>
      </c>
    </row>
    <row r="113" spans="1:7">
      <c r="A113" s="1" t="s">
        <v>9436</v>
      </c>
      <c r="B113" s="1" t="s">
        <v>3087</v>
      </c>
      <c r="C113" s="1" t="s">
        <v>1717</v>
      </c>
      <c r="D113" s="1">
        <v>45496</v>
      </c>
      <c r="E113" s="1" t="s">
        <v>9330</v>
      </c>
      <c r="F113" s="1">
        <v>711.14</v>
      </c>
      <c r="G113" s="1" t="s">
        <v>9319</v>
      </c>
    </row>
    <row r="114" spans="1:7">
      <c r="A114" s="1" t="s">
        <v>9437</v>
      </c>
      <c r="B114" s="1" t="s">
        <v>3791</v>
      </c>
      <c r="C114" s="1" t="s">
        <v>1726</v>
      </c>
      <c r="D114" s="1">
        <v>45942</v>
      </c>
      <c r="E114" s="1" t="s">
        <v>9328</v>
      </c>
      <c r="F114" s="1">
        <v>1932.16</v>
      </c>
      <c r="G114" s="1" t="s">
        <v>9319</v>
      </c>
    </row>
    <row r="115" spans="1:7">
      <c r="A115" s="1" t="s">
        <v>9438</v>
      </c>
      <c r="B115" s="1" t="s">
        <v>3725</v>
      </c>
      <c r="C115" s="1" t="s">
        <v>1778</v>
      </c>
      <c r="D115" s="1">
        <v>45812</v>
      </c>
      <c r="E115" s="1" t="s">
        <v>9318</v>
      </c>
      <c r="F115" s="1">
        <v>871.09</v>
      </c>
      <c r="G115" s="1" t="s">
        <v>9319</v>
      </c>
    </row>
    <row r="116" spans="1:7">
      <c r="A116" s="1" t="s">
        <v>9439</v>
      </c>
      <c r="B116" s="1" t="s">
        <v>2016</v>
      </c>
      <c r="C116" s="1" t="s">
        <v>1730</v>
      </c>
      <c r="D116" s="1">
        <v>45624</v>
      </c>
      <c r="E116" s="1" t="s">
        <v>9330</v>
      </c>
      <c r="F116" s="1">
        <v>5380.51</v>
      </c>
      <c r="G116" s="1" t="s">
        <v>9319</v>
      </c>
    </row>
    <row r="117" spans="1:7">
      <c r="A117" s="1" t="s">
        <v>9440</v>
      </c>
      <c r="B117" s="1" t="s">
        <v>3227</v>
      </c>
      <c r="C117" s="1" t="s">
        <v>1725</v>
      </c>
      <c r="D117" s="1">
        <v>45382</v>
      </c>
      <c r="E117" s="1" t="s">
        <v>9330</v>
      </c>
      <c r="F117" s="1">
        <v>6013.77</v>
      </c>
      <c r="G117" s="1" t="s">
        <v>9319</v>
      </c>
    </row>
    <row r="118" spans="1:7">
      <c r="A118" s="1" t="s">
        <v>9441</v>
      </c>
      <c r="B118" s="1" t="s">
        <v>3041</v>
      </c>
      <c r="C118" s="1" t="s">
        <v>1709</v>
      </c>
      <c r="D118" s="1">
        <v>45925</v>
      </c>
      <c r="E118" s="1" t="s">
        <v>9318</v>
      </c>
      <c r="F118" s="1">
        <v>793.21</v>
      </c>
      <c r="G118" s="1" t="s">
        <v>9319</v>
      </c>
    </row>
    <row r="119" spans="1:7">
      <c r="A119" s="1" t="s">
        <v>9442</v>
      </c>
      <c r="B119" s="1" t="s">
        <v>2450</v>
      </c>
      <c r="C119" s="1" t="s">
        <v>1701</v>
      </c>
      <c r="D119" s="1">
        <v>45624</v>
      </c>
      <c r="E119" s="1" t="s">
        <v>9342</v>
      </c>
      <c r="F119" s="1">
        <v>1167.21</v>
      </c>
      <c r="G119" s="1" t="s">
        <v>9319</v>
      </c>
    </row>
    <row r="120" spans="1:7">
      <c r="A120" s="1" t="s">
        <v>9443</v>
      </c>
      <c r="B120" s="1" t="s">
        <v>2557</v>
      </c>
      <c r="C120" s="1" t="s">
        <v>1757</v>
      </c>
      <c r="D120" s="1">
        <v>45967</v>
      </c>
      <c r="E120" s="1" t="s">
        <v>9330</v>
      </c>
      <c r="F120" s="1">
        <v>3234.26</v>
      </c>
      <c r="G120" s="1" t="s">
        <v>9319</v>
      </c>
    </row>
    <row r="121" spans="1:7">
      <c r="A121" s="1" t="s">
        <v>9444</v>
      </c>
      <c r="B121" s="1" t="s">
        <v>3749</v>
      </c>
      <c r="C121" s="1" t="s">
        <v>1706</v>
      </c>
      <c r="D121" s="1">
        <v>45526</v>
      </c>
      <c r="E121" s="1" t="s">
        <v>9330</v>
      </c>
      <c r="F121" s="1">
        <v>668</v>
      </c>
      <c r="G121" s="1" t="s">
        <v>9319</v>
      </c>
    </row>
    <row r="122" spans="1:7">
      <c r="A122" s="1" t="s">
        <v>9445</v>
      </c>
      <c r="B122" s="1" t="s">
        <v>2645</v>
      </c>
      <c r="C122" s="1" t="s">
        <v>1709</v>
      </c>
      <c r="D122" s="1">
        <v>45894</v>
      </c>
      <c r="E122" s="1" t="s">
        <v>9328</v>
      </c>
      <c r="F122" s="1">
        <v>733.7</v>
      </c>
      <c r="G122" s="1" t="s">
        <v>9319</v>
      </c>
    </row>
    <row r="123" spans="1:7">
      <c r="A123" s="1" t="s">
        <v>9446</v>
      </c>
      <c r="B123" s="1" t="s">
        <v>2119</v>
      </c>
      <c r="C123" s="1" t="s">
        <v>1752</v>
      </c>
      <c r="D123" s="1">
        <v>45789</v>
      </c>
      <c r="E123" s="1" t="s">
        <v>9325</v>
      </c>
      <c r="F123" s="1">
        <v>5084.16</v>
      </c>
      <c r="G123" s="1" t="s">
        <v>9319</v>
      </c>
    </row>
    <row r="124" spans="1:7">
      <c r="A124" s="1" t="s">
        <v>9447</v>
      </c>
      <c r="B124" s="1" t="s">
        <v>3171</v>
      </c>
      <c r="C124" s="1" t="s">
        <v>1680</v>
      </c>
      <c r="D124" s="1">
        <v>45577</v>
      </c>
      <c r="E124" s="1" t="s">
        <v>9318</v>
      </c>
      <c r="F124" s="1">
        <v>2278.5700000000002</v>
      </c>
      <c r="G124" s="1" t="s">
        <v>9321</v>
      </c>
    </row>
    <row r="125" spans="1:7">
      <c r="A125" s="1" t="s">
        <v>9448</v>
      </c>
      <c r="B125" s="1" t="s">
        <v>2143</v>
      </c>
      <c r="C125" s="1" t="s">
        <v>1681</v>
      </c>
      <c r="D125" s="1">
        <v>45319</v>
      </c>
      <c r="E125" s="1" t="s">
        <v>9325</v>
      </c>
      <c r="F125" s="1">
        <v>2360.6799999999998</v>
      </c>
      <c r="G125" s="1" t="s">
        <v>9319</v>
      </c>
    </row>
    <row r="126" spans="1:7">
      <c r="A126" s="1" t="s">
        <v>9449</v>
      </c>
      <c r="B126" s="1" t="s">
        <v>1901</v>
      </c>
      <c r="C126" s="1" t="s">
        <v>1767</v>
      </c>
      <c r="D126" s="1">
        <v>45787</v>
      </c>
      <c r="E126" s="1" t="s">
        <v>9342</v>
      </c>
      <c r="F126" s="1">
        <v>1842.53</v>
      </c>
      <c r="G126" s="1" t="s">
        <v>9319</v>
      </c>
    </row>
    <row r="127" spans="1:7">
      <c r="A127" s="1" t="s">
        <v>9450</v>
      </c>
      <c r="B127" s="1" t="s">
        <v>2990</v>
      </c>
      <c r="C127" s="1" t="s">
        <v>1688</v>
      </c>
      <c r="D127" s="1">
        <v>45691</v>
      </c>
      <c r="E127" s="1" t="s">
        <v>9328</v>
      </c>
      <c r="F127" s="1">
        <v>873.33</v>
      </c>
      <c r="G127" s="1" t="s">
        <v>9319</v>
      </c>
    </row>
    <row r="128" spans="1:7">
      <c r="A128" s="1" t="s">
        <v>9451</v>
      </c>
      <c r="B128" s="1" t="s">
        <v>2240</v>
      </c>
      <c r="C128" s="1" t="s">
        <v>1666</v>
      </c>
      <c r="D128" s="1">
        <v>45622</v>
      </c>
      <c r="E128" s="1" t="s">
        <v>9323</v>
      </c>
      <c r="F128" s="1">
        <v>330.22</v>
      </c>
      <c r="G128" s="1" t="s">
        <v>9319</v>
      </c>
    </row>
    <row r="129" spans="1:7">
      <c r="A129" s="1" t="s">
        <v>9452</v>
      </c>
      <c r="B129" s="1" t="s">
        <v>3707</v>
      </c>
      <c r="C129" s="1" t="s">
        <v>1668</v>
      </c>
      <c r="D129" s="1">
        <v>45304</v>
      </c>
      <c r="E129" s="1" t="s">
        <v>9318</v>
      </c>
      <c r="F129" s="1">
        <v>8006.1</v>
      </c>
      <c r="G129" s="1" t="s">
        <v>9319</v>
      </c>
    </row>
    <row r="130" spans="1:7">
      <c r="A130" s="1" t="s">
        <v>9453</v>
      </c>
      <c r="B130" s="1" t="s">
        <v>3859</v>
      </c>
      <c r="C130" s="1" t="s">
        <v>1692</v>
      </c>
      <c r="D130" s="1">
        <v>45787</v>
      </c>
      <c r="E130" s="1" t="s">
        <v>9318</v>
      </c>
      <c r="F130" s="1">
        <v>409.44</v>
      </c>
      <c r="G130" s="1" t="s">
        <v>9319</v>
      </c>
    </row>
    <row r="131" spans="1:7">
      <c r="A131" s="1" t="s">
        <v>9454</v>
      </c>
      <c r="B131" s="1" t="s">
        <v>3220</v>
      </c>
      <c r="C131" s="1" t="s">
        <v>1731</v>
      </c>
      <c r="D131" s="1">
        <v>45616</v>
      </c>
      <c r="E131" s="1" t="s">
        <v>9342</v>
      </c>
      <c r="F131" s="1">
        <v>7834.38</v>
      </c>
      <c r="G131" s="1" t="s">
        <v>9319</v>
      </c>
    </row>
    <row r="132" spans="1:7">
      <c r="A132" s="1" t="s">
        <v>9455</v>
      </c>
      <c r="B132" s="1" t="s">
        <v>2035</v>
      </c>
      <c r="C132" s="1" t="s">
        <v>1746</v>
      </c>
      <c r="D132" s="1">
        <v>45347</v>
      </c>
      <c r="E132" s="1" t="s">
        <v>9328</v>
      </c>
      <c r="F132" s="1">
        <v>1760.61</v>
      </c>
      <c r="G132" s="1" t="s">
        <v>9319</v>
      </c>
    </row>
    <row r="133" spans="1:7">
      <c r="A133" s="1" t="s">
        <v>9456</v>
      </c>
      <c r="B133" s="1" t="s">
        <v>2527</v>
      </c>
      <c r="C133" s="1" t="s">
        <v>1738</v>
      </c>
      <c r="D133" s="1">
        <v>45941</v>
      </c>
      <c r="E133" s="1" t="s">
        <v>9325</v>
      </c>
      <c r="F133" s="1">
        <v>2257</v>
      </c>
      <c r="G133" s="1" t="s">
        <v>9319</v>
      </c>
    </row>
    <row r="134" spans="1:7">
      <c r="A134" s="1" t="s">
        <v>9457</v>
      </c>
      <c r="B134" s="1" t="s">
        <v>2580</v>
      </c>
      <c r="C134" s="1" t="s">
        <v>1709</v>
      </c>
      <c r="D134" s="1">
        <v>45681</v>
      </c>
      <c r="E134" s="1" t="s">
        <v>9325</v>
      </c>
      <c r="F134" s="1">
        <v>793.39</v>
      </c>
      <c r="G134" s="1" t="s">
        <v>9319</v>
      </c>
    </row>
    <row r="135" spans="1:7">
      <c r="A135" s="1" t="s">
        <v>9458</v>
      </c>
      <c r="B135" s="1" t="s">
        <v>2874</v>
      </c>
      <c r="C135" s="1" t="s">
        <v>1733</v>
      </c>
      <c r="D135" s="1">
        <v>45490</v>
      </c>
      <c r="E135" s="1" t="s">
        <v>9318</v>
      </c>
      <c r="F135" s="1">
        <v>785.06</v>
      </c>
      <c r="G135" s="1" t="s">
        <v>9319</v>
      </c>
    </row>
    <row r="136" spans="1:7">
      <c r="A136" s="1" t="s">
        <v>9459</v>
      </c>
      <c r="B136" s="1" t="s">
        <v>4072</v>
      </c>
      <c r="C136" s="1" t="s">
        <v>1728</v>
      </c>
      <c r="D136" s="1">
        <v>45649</v>
      </c>
      <c r="E136" s="1" t="s">
        <v>9318</v>
      </c>
      <c r="F136" s="1">
        <v>4578.72</v>
      </c>
      <c r="G136" s="1" t="s">
        <v>9319</v>
      </c>
    </row>
    <row r="137" spans="1:7">
      <c r="A137" s="1" t="s">
        <v>9460</v>
      </c>
      <c r="B137" s="1" t="s">
        <v>3883</v>
      </c>
      <c r="C137" s="1" t="s">
        <v>1766</v>
      </c>
      <c r="D137" s="1">
        <v>45841</v>
      </c>
      <c r="E137" s="1" t="s">
        <v>9342</v>
      </c>
      <c r="F137" s="1">
        <v>5593.41</v>
      </c>
      <c r="G137" s="1" t="s">
        <v>9319</v>
      </c>
    </row>
    <row r="138" spans="1:7">
      <c r="A138" s="1" t="s">
        <v>9461</v>
      </c>
      <c r="B138" s="1" t="s">
        <v>3829</v>
      </c>
      <c r="C138" s="1" t="s">
        <v>1793</v>
      </c>
      <c r="D138" s="1">
        <v>45957</v>
      </c>
      <c r="E138" s="1" t="s">
        <v>9328</v>
      </c>
      <c r="F138" s="1">
        <v>566.05999999999995</v>
      </c>
      <c r="G138" s="1" t="s">
        <v>9319</v>
      </c>
    </row>
    <row r="139" spans="1:7">
      <c r="A139" s="1" t="s">
        <v>9462</v>
      </c>
      <c r="B139" s="1" t="s">
        <v>3684</v>
      </c>
      <c r="C139" s="1" t="s">
        <v>1660</v>
      </c>
      <c r="D139" s="1">
        <v>45502</v>
      </c>
      <c r="E139" s="1" t="s">
        <v>9330</v>
      </c>
      <c r="F139" s="1">
        <v>797.07</v>
      </c>
      <c r="G139" s="1" t="s">
        <v>9319</v>
      </c>
    </row>
    <row r="140" spans="1:7">
      <c r="A140" s="1" t="s">
        <v>9463</v>
      </c>
      <c r="B140" s="1" t="s">
        <v>1907</v>
      </c>
      <c r="C140" s="1" t="s">
        <v>1682</v>
      </c>
      <c r="D140" s="1">
        <v>45783</v>
      </c>
      <c r="E140" s="1" t="s">
        <v>9330</v>
      </c>
      <c r="F140" s="1">
        <v>1469.17</v>
      </c>
      <c r="G140" s="1" t="s">
        <v>9319</v>
      </c>
    </row>
    <row r="141" spans="1:7">
      <c r="A141" s="1" t="s">
        <v>9464</v>
      </c>
      <c r="B141" s="1" t="s">
        <v>3569</v>
      </c>
      <c r="C141" s="1" t="s">
        <v>1682</v>
      </c>
      <c r="D141" s="1">
        <v>45434</v>
      </c>
      <c r="E141" s="1" t="s">
        <v>9318</v>
      </c>
      <c r="F141" s="1">
        <v>1597.1</v>
      </c>
      <c r="G141" s="1" t="s">
        <v>9319</v>
      </c>
    </row>
    <row r="142" spans="1:7">
      <c r="A142" s="1" t="s">
        <v>9465</v>
      </c>
      <c r="B142" s="1" t="s">
        <v>3585</v>
      </c>
      <c r="C142" s="1" t="s">
        <v>1743</v>
      </c>
      <c r="D142" s="1">
        <v>45914</v>
      </c>
      <c r="E142" s="1" t="s">
        <v>9328</v>
      </c>
      <c r="F142" s="1">
        <v>277.44</v>
      </c>
      <c r="G142" s="1" t="s">
        <v>9319</v>
      </c>
    </row>
    <row r="143" spans="1:7">
      <c r="A143" s="1" t="s">
        <v>9466</v>
      </c>
      <c r="B143" s="1" t="s">
        <v>2834</v>
      </c>
      <c r="C143" s="1" t="s">
        <v>1757</v>
      </c>
      <c r="D143" s="1">
        <v>45798</v>
      </c>
      <c r="E143" s="1" t="s">
        <v>9342</v>
      </c>
      <c r="F143" s="1">
        <v>835.57</v>
      </c>
      <c r="G143" s="1" t="s">
        <v>9319</v>
      </c>
    </row>
    <row r="144" spans="1:7">
      <c r="A144" s="1" t="s">
        <v>9467</v>
      </c>
      <c r="B144" s="1" t="s">
        <v>4157</v>
      </c>
      <c r="C144" s="1" t="s">
        <v>1754</v>
      </c>
      <c r="D144" s="1">
        <v>45379</v>
      </c>
      <c r="E144" s="1" t="s">
        <v>9318</v>
      </c>
      <c r="F144" s="1">
        <v>352.26</v>
      </c>
      <c r="G144" s="1" t="s">
        <v>9319</v>
      </c>
    </row>
    <row r="145" spans="1:7">
      <c r="A145" s="1" t="s">
        <v>9468</v>
      </c>
      <c r="B145" s="1" t="s">
        <v>1834</v>
      </c>
      <c r="C145" s="1" t="s">
        <v>1693</v>
      </c>
      <c r="D145" s="1">
        <v>45642</v>
      </c>
      <c r="E145" s="1" t="s">
        <v>9328</v>
      </c>
      <c r="F145" s="1">
        <v>1684.78</v>
      </c>
      <c r="G145" s="1" t="s">
        <v>9319</v>
      </c>
    </row>
    <row r="146" spans="1:7">
      <c r="A146" s="1" t="s">
        <v>9469</v>
      </c>
      <c r="B146" s="1" t="s">
        <v>3184</v>
      </c>
      <c r="C146" s="1" t="s">
        <v>1702</v>
      </c>
      <c r="D146" s="1">
        <v>45808</v>
      </c>
      <c r="E146" s="1" t="s">
        <v>9325</v>
      </c>
      <c r="F146" s="1">
        <v>4745.6499999999996</v>
      </c>
      <c r="G146" s="1" t="s">
        <v>9319</v>
      </c>
    </row>
    <row r="147" spans="1:7">
      <c r="A147" s="1" t="s">
        <v>9470</v>
      </c>
      <c r="B147" s="1" t="s">
        <v>3143</v>
      </c>
      <c r="C147" s="1" t="s">
        <v>1798</v>
      </c>
      <c r="D147" s="1">
        <v>45677</v>
      </c>
      <c r="E147" s="1" t="s">
        <v>9318</v>
      </c>
      <c r="F147" s="1">
        <v>1100.29</v>
      </c>
      <c r="G147" s="1" t="s">
        <v>9319</v>
      </c>
    </row>
    <row r="148" spans="1:7">
      <c r="A148" s="1" t="s">
        <v>9471</v>
      </c>
      <c r="B148" s="1" t="s">
        <v>2130</v>
      </c>
      <c r="C148" s="1" t="s">
        <v>1676</v>
      </c>
      <c r="D148" s="1">
        <v>45750</v>
      </c>
      <c r="E148" s="1" t="s">
        <v>9330</v>
      </c>
      <c r="F148" s="1">
        <v>589.34</v>
      </c>
      <c r="G148" s="1" t="s">
        <v>9319</v>
      </c>
    </row>
    <row r="149" spans="1:7">
      <c r="A149" s="1" t="s">
        <v>9472</v>
      </c>
      <c r="B149" s="1" t="s">
        <v>3880</v>
      </c>
      <c r="C149" s="1" t="s">
        <v>1751</v>
      </c>
      <c r="D149" s="1">
        <v>45780</v>
      </c>
      <c r="E149" s="1" t="s">
        <v>9325</v>
      </c>
      <c r="F149" s="1">
        <v>3135.17</v>
      </c>
      <c r="G149" s="1" t="s">
        <v>9319</v>
      </c>
    </row>
    <row r="150" spans="1:7">
      <c r="A150" s="1" t="s">
        <v>9473</v>
      </c>
      <c r="B150" s="1" t="s">
        <v>2893</v>
      </c>
      <c r="C150" s="1" t="s">
        <v>1681</v>
      </c>
      <c r="D150" s="1">
        <v>45824</v>
      </c>
      <c r="E150" s="1" t="s">
        <v>9325</v>
      </c>
      <c r="F150" s="1">
        <v>1290.9000000000001</v>
      </c>
      <c r="G150" s="1" t="s">
        <v>9319</v>
      </c>
    </row>
    <row r="151" spans="1:7">
      <c r="A151" s="1" t="s">
        <v>9474</v>
      </c>
      <c r="B151" s="1" t="s">
        <v>4116</v>
      </c>
      <c r="C151" s="1" t="s">
        <v>1764</v>
      </c>
      <c r="D151" s="1">
        <v>45623</v>
      </c>
      <c r="E151" s="1" t="s">
        <v>9325</v>
      </c>
      <c r="F151" s="1">
        <v>490.49</v>
      </c>
      <c r="G151" s="1" t="s">
        <v>9319</v>
      </c>
    </row>
    <row r="152" spans="1:7">
      <c r="A152" s="1" t="s">
        <v>9475</v>
      </c>
      <c r="B152" s="1" t="s">
        <v>2971</v>
      </c>
      <c r="C152" s="1" t="s">
        <v>1681</v>
      </c>
      <c r="D152" s="1">
        <v>45819</v>
      </c>
      <c r="E152" s="1" t="s">
        <v>9318</v>
      </c>
      <c r="F152" s="1">
        <v>1351.27</v>
      </c>
      <c r="G152" s="1" t="s">
        <v>9319</v>
      </c>
    </row>
    <row r="153" spans="1:7">
      <c r="A153" s="1" t="s">
        <v>9476</v>
      </c>
      <c r="B153" s="1" t="s">
        <v>4148</v>
      </c>
      <c r="C153" s="1" t="s">
        <v>1742</v>
      </c>
      <c r="D153" s="1">
        <v>45768</v>
      </c>
      <c r="E153" s="1" t="s">
        <v>9318</v>
      </c>
      <c r="F153" s="1">
        <v>1095.98</v>
      </c>
      <c r="G153" s="1" t="s">
        <v>9319</v>
      </c>
    </row>
    <row r="154" spans="1:7">
      <c r="A154" s="1" t="s">
        <v>9477</v>
      </c>
      <c r="B154" s="1" t="s">
        <v>2165</v>
      </c>
      <c r="C154" s="1" t="s">
        <v>1714</v>
      </c>
      <c r="D154" s="1">
        <v>45584</v>
      </c>
      <c r="E154" s="1" t="s">
        <v>9325</v>
      </c>
      <c r="F154" s="1">
        <v>4581.84</v>
      </c>
      <c r="G154" s="1" t="s">
        <v>9319</v>
      </c>
    </row>
    <row r="155" spans="1:7">
      <c r="A155" s="1" t="s">
        <v>9478</v>
      </c>
      <c r="B155" s="1" t="s">
        <v>2096</v>
      </c>
      <c r="C155" s="1" t="s">
        <v>1685</v>
      </c>
      <c r="D155" s="1">
        <v>45743</v>
      </c>
      <c r="E155" s="1" t="s">
        <v>9342</v>
      </c>
      <c r="F155" s="1">
        <v>9919.08</v>
      </c>
      <c r="G155" s="1" t="s">
        <v>9319</v>
      </c>
    </row>
    <row r="156" spans="1:7">
      <c r="A156" s="1" t="s">
        <v>9479</v>
      </c>
      <c r="B156" s="1" t="s">
        <v>1922</v>
      </c>
      <c r="C156" s="1" t="s">
        <v>1710</v>
      </c>
      <c r="D156" s="1">
        <v>45616</v>
      </c>
      <c r="E156" s="1" t="s">
        <v>9342</v>
      </c>
      <c r="F156" s="1">
        <v>3314.79</v>
      </c>
      <c r="G156" s="1" t="s">
        <v>9319</v>
      </c>
    </row>
    <row r="157" spans="1:7">
      <c r="A157" s="1" t="s">
        <v>9480</v>
      </c>
      <c r="B157" s="1" t="s">
        <v>2773</v>
      </c>
      <c r="C157" s="1" t="s">
        <v>1761</v>
      </c>
      <c r="D157" s="1">
        <v>45926</v>
      </c>
      <c r="E157" s="1" t="s">
        <v>9328</v>
      </c>
      <c r="F157" s="1">
        <v>1371.73</v>
      </c>
      <c r="G157" s="1" t="s">
        <v>9319</v>
      </c>
    </row>
    <row r="158" spans="1:7">
      <c r="A158" s="1" t="s">
        <v>9481</v>
      </c>
      <c r="B158" s="1" t="s">
        <v>3188</v>
      </c>
      <c r="C158" s="1" t="s">
        <v>1733</v>
      </c>
      <c r="D158" s="1">
        <v>45887</v>
      </c>
      <c r="E158" s="1" t="s">
        <v>9325</v>
      </c>
      <c r="F158" s="1">
        <v>1580.48</v>
      </c>
      <c r="G158" s="1" t="s">
        <v>9319</v>
      </c>
    </row>
    <row r="159" spans="1:7">
      <c r="A159" s="1" t="s">
        <v>9482</v>
      </c>
      <c r="B159" s="1" t="s">
        <v>4105</v>
      </c>
      <c r="C159" s="1" t="s">
        <v>1682</v>
      </c>
      <c r="D159" s="1">
        <v>45323</v>
      </c>
      <c r="E159" s="1" t="s">
        <v>9342</v>
      </c>
      <c r="F159" s="1">
        <v>4707.2299999999996</v>
      </c>
      <c r="G159" s="1" t="s">
        <v>9319</v>
      </c>
    </row>
    <row r="160" spans="1:7">
      <c r="A160" s="1" t="s">
        <v>9483</v>
      </c>
      <c r="B160" s="1" t="s">
        <v>4155</v>
      </c>
      <c r="C160" s="1" t="s">
        <v>1795</v>
      </c>
      <c r="D160" s="1">
        <v>45877</v>
      </c>
      <c r="E160" s="1" t="s">
        <v>9325</v>
      </c>
      <c r="F160" s="1">
        <v>488.94</v>
      </c>
      <c r="G160" s="1" t="s">
        <v>9319</v>
      </c>
    </row>
    <row r="161" spans="1:7">
      <c r="A161" s="1" t="s">
        <v>9484</v>
      </c>
      <c r="B161" s="1" t="s">
        <v>3226</v>
      </c>
      <c r="C161" s="1" t="s">
        <v>1773</v>
      </c>
      <c r="D161" s="1">
        <v>45620</v>
      </c>
      <c r="E161" s="1" t="s">
        <v>9323</v>
      </c>
      <c r="F161" s="1">
        <v>16818.240000000002</v>
      </c>
      <c r="G161" s="1" t="s">
        <v>9319</v>
      </c>
    </row>
    <row r="162" spans="1:7">
      <c r="A162" s="1" t="s">
        <v>9485</v>
      </c>
      <c r="B162" s="1" t="s">
        <v>3371</v>
      </c>
      <c r="C162" s="1" t="s">
        <v>1721</v>
      </c>
      <c r="D162" s="1">
        <v>45320</v>
      </c>
      <c r="E162" s="1" t="s">
        <v>9330</v>
      </c>
      <c r="F162" s="1">
        <v>2891.9</v>
      </c>
      <c r="G162" s="1" t="s">
        <v>9319</v>
      </c>
    </row>
    <row r="163" spans="1:7">
      <c r="A163" s="1" t="s">
        <v>9486</v>
      </c>
      <c r="B163" s="1" t="s">
        <v>3206</v>
      </c>
      <c r="C163" s="1" t="s">
        <v>1668</v>
      </c>
      <c r="D163" s="1">
        <v>45586</v>
      </c>
      <c r="E163" s="1" t="s">
        <v>9323</v>
      </c>
      <c r="F163" s="1">
        <v>8175.68</v>
      </c>
      <c r="G163" s="1" t="s">
        <v>9319</v>
      </c>
    </row>
    <row r="164" spans="1:7">
      <c r="A164" s="1" t="s">
        <v>9487</v>
      </c>
      <c r="B164" s="1" t="s">
        <v>3975</v>
      </c>
      <c r="C164" s="1" t="s">
        <v>1678</v>
      </c>
      <c r="D164" s="1">
        <v>45521</v>
      </c>
      <c r="E164" s="1" t="s">
        <v>9328</v>
      </c>
      <c r="F164" s="1">
        <v>12175.66</v>
      </c>
      <c r="G164" s="1" t="s">
        <v>9319</v>
      </c>
    </row>
    <row r="165" spans="1:7">
      <c r="A165" s="1" t="s">
        <v>9488</v>
      </c>
      <c r="B165" s="1" t="s">
        <v>2693</v>
      </c>
      <c r="C165" s="1" t="s">
        <v>1777</v>
      </c>
      <c r="D165" s="1">
        <v>45785</v>
      </c>
      <c r="E165" s="1" t="s">
        <v>9328</v>
      </c>
      <c r="F165" s="1">
        <v>6650.08</v>
      </c>
      <c r="G165" s="1" t="s">
        <v>9319</v>
      </c>
    </row>
    <row r="166" spans="1:7">
      <c r="A166" s="1" t="s">
        <v>9489</v>
      </c>
      <c r="B166" s="1" t="s">
        <v>2528</v>
      </c>
      <c r="C166" s="1" t="s">
        <v>1728</v>
      </c>
      <c r="D166" s="1">
        <v>45605</v>
      </c>
      <c r="E166" s="1" t="s">
        <v>9328</v>
      </c>
      <c r="F166" s="1">
        <v>4614.32</v>
      </c>
      <c r="G166" s="1" t="s">
        <v>9319</v>
      </c>
    </row>
    <row r="167" spans="1:7">
      <c r="A167" s="1" t="s">
        <v>9490</v>
      </c>
      <c r="B167" s="1" t="s">
        <v>3058</v>
      </c>
      <c r="C167" s="1" t="s">
        <v>1670</v>
      </c>
      <c r="D167" s="1">
        <v>45758</v>
      </c>
      <c r="E167" s="1" t="s">
        <v>9325</v>
      </c>
      <c r="F167" s="1">
        <v>503.1</v>
      </c>
      <c r="G167" s="1" t="s">
        <v>9319</v>
      </c>
    </row>
    <row r="168" spans="1:7">
      <c r="A168" s="1" t="s">
        <v>9491</v>
      </c>
      <c r="B168" s="1" t="s">
        <v>3546</v>
      </c>
      <c r="C168" s="1" t="s">
        <v>1728</v>
      </c>
      <c r="D168" s="1">
        <v>45545</v>
      </c>
      <c r="E168" s="1" t="s">
        <v>9330</v>
      </c>
      <c r="F168" s="1">
        <v>4815.6000000000004</v>
      </c>
      <c r="G168" s="1" t="s">
        <v>9319</v>
      </c>
    </row>
    <row r="169" spans="1:7">
      <c r="A169" s="1" t="s">
        <v>9492</v>
      </c>
      <c r="B169" s="1" t="s">
        <v>4045</v>
      </c>
      <c r="C169" s="1" t="s">
        <v>1668</v>
      </c>
      <c r="D169" s="1">
        <v>45310</v>
      </c>
      <c r="E169" s="1" t="s">
        <v>9325</v>
      </c>
      <c r="F169" s="1">
        <v>7592.1</v>
      </c>
      <c r="G169" s="1" t="s">
        <v>9319</v>
      </c>
    </row>
    <row r="170" spans="1:7">
      <c r="A170" s="1" t="s">
        <v>9493</v>
      </c>
      <c r="B170" s="1" t="s">
        <v>3052</v>
      </c>
      <c r="C170" s="1" t="s">
        <v>1695</v>
      </c>
      <c r="D170" s="1">
        <v>45863</v>
      </c>
      <c r="E170" s="1" t="s">
        <v>9323</v>
      </c>
      <c r="F170" s="1">
        <v>1749.75</v>
      </c>
      <c r="G170" s="1" t="s">
        <v>9319</v>
      </c>
    </row>
    <row r="171" spans="1:7">
      <c r="A171" s="1" t="s">
        <v>9494</v>
      </c>
      <c r="B171" s="1" t="s">
        <v>2045</v>
      </c>
      <c r="C171" s="1" t="s">
        <v>1748</v>
      </c>
      <c r="D171" s="1">
        <v>45835</v>
      </c>
      <c r="E171" s="1" t="s">
        <v>9342</v>
      </c>
      <c r="F171" s="1">
        <v>788.44</v>
      </c>
      <c r="G171" s="1" t="s">
        <v>9319</v>
      </c>
    </row>
    <row r="172" spans="1:7">
      <c r="A172" s="1" t="s">
        <v>9495</v>
      </c>
      <c r="B172" s="1" t="s">
        <v>3321</v>
      </c>
      <c r="C172" s="1" t="s">
        <v>1705</v>
      </c>
      <c r="D172" s="1">
        <v>45927</v>
      </c>
      <c r="E172" s="1" t="s">
        <v>9330</v>
      </c>
      <c r="F172" s="1">
        <v>277.94</v>
      </c>
      <c r="G172" s="1" t="s">
        <v>9319</v>
      </c>
    </row>
    <row r="173" spans="1:7">
      <c r="A173" s="1" t="s">
        <v>9496</v>
      </c>
      <c r="B173" s="1" t="s">
        <v>2109</v>
      </c>
      <c r="C173" s="1" t="s">
        <v>1664</v>
      </c>
      <c r="D173" s="1">
        <v>45769</v>
      </c>
      <c r="E173" s="1" t="s">
        <v>9318</v>
      </c>
      <c r="F173" s="1">
        <v>3622.12</v>
      </c>
      <c r="G173" s="1" t="s">
        <v>9319</v>
      </c>
    </row>
    <row r="174" spans="1:7">
      <c r="A174" s="1" t="s">
        <v>9497</v>
      </c>
      <c r="B174" s="1" t="s">
        <v>4285</v>
      </c>
      <c r="C174" s="1" t="s">
        <v>1666</v>
      </c>
      <c r="D174" s="1">
        <v>45553</v>
      </c>
      <c r="E174" s="1" t="s">
        <v>9330</v>
      </c>
      <c r="F174" s="1">
        <v>324.58999999999997</v>
      </c>
      <c r="G174" s="1" t="s">
        <v>9319</v>
      </c>
    </row>
    <row r="175" spans="1:7">
      <c r="A175" s="1" t="s">
        <v>9498</v>
      </c>
      <c r="B175" s="1" t="s">
        <v>4269</v>
      </c>
      <c r="C175" s="1" t="s">
        <v>1695</v>
      </c>
      <c r="D175" s="1">
        <v>45569</v>
      </c>
      <c r="E175" s="1" t="s">
        <v>9330</v>
      </c>
      <c r="F175" s="1">
        <v>6646.08</v>
      </c>
      <c r="G175" s="1" t="s">
        <v>9319</v>
      </c>
    </row>
    <row r="176" spans="1:7">
      <c r="A176" s="1" t="s">
        <v>9499</v>
      </c>
      <c r="B176" s="1" t="s">
        <v>1808</v>
      </c>
      <c r="C176" s="1" t="s">
        <v>1785</v>
      </c>
      <c r="D176" s="1">
        <v>45398</v>
      </c>
      <c r="E176" s="1" t="s">
        <v>9328</v>
      </c>
      <c r="F176" s="1">
        <v>2567.65</v>
      </c>
      <c r="G176" s="1" t="s">
        <v>9319</v>
      </c>
    </row>
    <row r="177" spans="1:7">
      <c r="A177" s="1" t="s">
        <v>9500</v>
      </c>
      <c r="B177" s="1" t="s">
        <v>4257</v>
      </c>
      <c r="C177" s="1" t="s">
        <v>1692</v>
      </c>
      <c r="D177" s="1">
        <v>45657</v>
      </c>
      <c r="E177" s="1" t="s">
        <v>9342</v>
      </c>
      <c r="F177" s="1">
        <v>1473.24</v>
      </c>
      <c r="G177" s="1" t="s">
        <v>9319</v>
      </c>
    </row>
    <row r="178" spans="1:7">
      <c r="A178" s="1" t="s">
        <v>9501</v>
      </c>
      <c r="B178" s="1" t="s">
        <v>2512</v>
      </c>
      <c r="C178" s="1" t="s">
        <v>1748</v>
      </c>
      <c r="D178" s="1">
        <v>45804</v>
      </c>
      <c r="E178" s="1" t="s">
        <v>9325</v>
      </c>
      <c r="F178" s="1">
        <v>514.41999999999996</v>
      </c>
      <c r="G178" s="1" t="s">
        <v>9319</v>
      </c>
    </row>
    <row r="179" spans="1:7">
      <c r="A179" s="1" t="s">
        <v>9502</v>
      </c>
      <c r="B179" s="1" t="s">
        <v>2026</v>
      </c>
      <c r="C179" s="1" t="s">
        <v>1730</v>
      </c>
      <c r="D179" s="1">
        <v>45497</v>
      </c>
      <c r="E179" s="1" t="s">
        <v>9328</v>
      </c>
      <c r="F179" s="1">
        <v>5839.51</v>
      </c>
      <c r="G179" s="1" t="s">
        <v>9319</v>
      </c>
    </row>
    <row r="180" spans="1:7">
      <c r="A180" s="1" t="s">
        <v>9503</v>
      </c>
      <c r="B180" s="1" t="s">
        <v>3584</v>
      </c>
      <c r="C180" s="1" t="s">
        <v>1751</v>
      </c>
      <c r="D180" s="1">
        <v>45401</v>
      </c>
      <c r="E180" s="1" t="s">
        <v>9325</v>
      </c>
      <c r="F180" s="1">
        <v>5477.85</v>
      </c>
      <c r="G180" s="1" t="s">
        <v>9319</v>
      </c>
    </row>
    <row r="181" spans="1:7">
      <c r="A181" s="1" t="s">
        <v>9504</v>
      </c>
      <c r="B181" s="1" t="s">
        <v>2959</v>
      </c>
      <c r="C181" s="1" t="s">
        <v>1690</v>
      </c>
      <c r="D181" s="1">
        <v>45854</v>
      </c>
      <c r="E181" s="1" t="s">
        <v>9325</v>
      </c>
      <c r="F181" s="1">
        <v>6165.71</v>
      </c>
      <c r="G181" s="1" t="s">
        <v>9319</v>
      </c>
    </row>
    <row r="182" spans="1:7">
      <c r="A182" s="1" t="s">
        <v>9505</v>
      </c>
      <c r="B182" s="1" t="s">
        <v>4039</v>
      </c>
      <c r="C182" s="1" t="s">
        <v>1726</v>
      </c>
      <c r="D182" s="1">
        <v>45406</v>
      </c>
      <c r="E182" s="1" t="s">
        <v>9325</v>
      </c>
      <c r="F182" s="1">
        <v>1057.1199999999999</v>
      </c>
      <c r="G182" s="1" t="s">
        <v>9319</v>
      </c>
    </row>
    <row r="183" spans="1:7">
      <c r="A183" s="1" t="s">
        <v>9506</v>
      </c>
      <c r="B183" s="1" t="s">
        <v>2783</v>
      </c>
      <c r="C183" s="1" t="s">
        <v>1751</v>
      </c>
      <c r="D183" s="1">
        <v>45895</v>
      </c>
      <c r="E183" s="1" t="s">
        <v>9328</v>
      </c>
      <c r="F183" s="1">
        <v>2630.45</v>
      </c>
      <c r="G183" s="1" t="s">
        <v>9321</v>
      </c>
    </row>
    <row r="184" spans="1:7">
      <c r="A184" s="1" t="s">
        <v>9507</v>
      </c>
      <c r="B184" s="1" t="s">
        <v>3607</v>
      </c>
      <c r="C184" s="1" t="s">
        <v>1676</v>
      </c>
      <c r="D184" s="1">
        <v>45622</v>
      </c>
      <c r="E184" s="1" t="s">
        <v>9325</v>
      </c>
      <c r="F184" s="1">
        <v>561.51</v>
      </c>
      <c r="G184" s="1" t="s">
        <v>9321</v>
      </c>
    </row>
    <row r="185" spans="1:7">
      <c r="A185" s="1" t="s">
        <v>9508</v>
      </c>
      <c r="B185" s="1" t="s">
        <v>3012</v>
      </c>
      <c r="C185" s="1" t="s">
        <v>1725</v>
      </c>
      <c r="D185" s="1">
        <v>45831</v>
      </c>
      <c r="E185" s="1" t="s">
        <v>9330</v>
      </c>
      <c r="F185" s="1">
        <v>2011.2</v>
      </c>
      <c r="G185" s="1" t="s">
        <v>9319</v>
      </c>
    </row>
    <row r="186" spans="1:7">
      <c r="A186" s="1" t="s">
        <v>9509</v>
      </c>
      <c r="B186" s="1" t="s">
        <v>4167</v>
      </c>
      <c r="C186" s="1" t="s">
        <v>1772</v>
      </c>
      <c r="D186" s="1">
        <v>45409</v>
      </c>
      <c r="E186" s="1" t="s">
        <v>9318</v>
      </c>
      <c r="F186" s="1">
        <v>1982.65</v>
      </c>
      <c r="G186" s="1" t="s">
        <v>9319</v>
      </c>
    </row>
    <row r="187" spans="1:7">
      <c r="A187" s="1" t="s">
        <v>9510</v>
      </c>
      <c r="B187" s="1" t="s">
        <v>3785</v>
      </c>
      <c r="C187" s="1" t="s">
        <v>1680</v>
      </c>
      <c r="D187" s="1">
        <v>45620</v>
      </c>
      <c r="E187" s="1" t="s">
        <v>9325</v>
      </c>
      <c r="F187" s="1">
        <v>4136.1400000000003</v>
      </c>
      <c r="G187" s="1" t="s">
        <v>9319</v>
      </c>
    </row>
    <row r="188" spans="1:7">
      <c r="A188" s="1" t="s">
        <v>9511</v>
      </c>
      <c r="B188" s="1" t="s">
        <v>3350</v>
      </c>
      <c r="C188" s="1" t="s">
        <v>1769</v>
      </c>
      <c r="D188" s="1">
        <v>45739</v>
      </c>
      <c r="E188" s="1" t="s">
        <v>9328</v>
      </c>
      <c r="F188" s="1">
        <v>10792.72</v>
      </c>
      <c r="G188" s="1" t="s">
        <v>9319</v>
      </c>
    </row>
    <row r="189" spans="1:7">
      <c r="A189" s="1" t="s">
        <v>9512</v>
      </c>
      <c r="B189" s="1" t="s">
        <v>1985</v>
      </c>
      <c r="C189" s="1" t="s">
        <v>1716</v>
      </c>
      <c r="D189" s="1">
        <v>45353</v>
      </c>
      <c r="E189" s="1" t="s">
        <v>9325</v>
      </c>
      <c r="F189" s="1">
        <v>5799.07</v>
      </c>
      <c r="G189" s="1" t="s">
        <v>9319</v>
      </c>
    </row>
    <row r="190" spans="1:7">
      <c r="A190" s="1" t="s">
        <v>9513</v>
      </c>
      <c r="B190" s="1" t="s">
        <v>3753</v>
      </c>
      <c r="C190" s="1" t="s">
        <v>1777</v>
      </c>
      <c r="D190" s="1">
        <v>45311</v>
      </c>
      <c r="E190" s="1" t="s">
        <v>9323</v>
      </c>
      <c r="F190" s="1">
        <v>11759.13</v>
      </c>
      <c r="G190" s="1" t="s">
        <v>9321</v>
      </c>
    </row>
    <row r="191" spans="1:7">
      <c r="A191" s="1" t="s">
        <v>9514</v>
      </c>
      <c r="B191" s="1" t="s">
        <v>2975</v>
      </c>
      <c r="C191" s="1" t="s">
        <v>1674</v>
      </c>
      <c r="D191" s="1">
        <v>45922</v>
      </c>
      <c r="E191" s="1" t="s">
        <v>9342</v>
      </c>
      <c r="F191" s="1">
        <v>504.96</v>
      </c>
      <c r="G191" s="1" t="s">
        <v>9319</v>
      </c>
    </row>
    <row r="192" spans="1:7">
      <c r="A192" s="1" t="s">
        <v>9515</v>
      </c>
      <c r="B192" s="1" t="s">
        <v>3027</v>
      </c>
      <c r="C192" s="1" t="s">
        <v>1678</v>
      </c>
      <c r="D192" s="1">
        <v>45669</v>
      </c>
      <c r="E192" s="1" t="s">
        <v>9318</v>
      </c>
      <c r="F192" s="1">
        <v>4039.14</v>
      </c>
      <c r="G192" s="1" t="s">
        <v>9319</v>
      </c>
    </row>
    <row r="193" spans="1:7">
      <c r="A193" s="1" t="s">
        <v>9516</v>
      </c>
      <c r="B193" s="1" t="s">
        <v>2307</v>
      </c>
      <c r="C193" s="1" t="s">
        <v>1711</v>
      </c>
      <c r="D193" s="1">
        <v>45566</v>
      </c>
      <c r="E193" s="1" t="s">
        <v>9325</v>
      </c>
      <c r="F193" s="1">
        <v>1284.04</v>
      </c>
      <c r="G193" s="1" t="s">
        <v>9319</v>
      </c>
    </row>
    <row r="194" spans="1:7">
      <c r="A194" s="1" t="s">
        <v>9517</v>
      </c>
      <c r="B194" s="1" t="s">
        <v>3834</v>
      </c>
      <c r="C194" s="1" t="s">
        <v>1668</v>
      </c>
      <c r="D194" s="1">
        <v>45343</v>
      </c>
      <c r="E194" s="1" t="s">
        <v>9325</v>
      </c>
      <c r="F194" s="1">
        <v>16723.150000000001</v>
      </c>
      <c r="G194" s="1" t="s">
        <v>9321</v>
      </c>
    </row>
    <row r="195" spans="1:7">
      <c r="A195" s="1" t="s">
        <v>9518</v>
      </c>
      <c r="B195" s="1" t="s">
        <v>2714</v>
      </c>
      <c r="C195" s="1" t="s">
        <v>1692</v>
      </c>
      <c r="D195" s="1">
        <v>45557</v>
      </c>
      <c r="E195" s="1" t="s">
        <v>9342</v>
      </c>
      <c r="F195" s="1">
        <v>424.16</v>
      </c>
      <c r="G195" s="1" t="s">
        <v>9321</v>
      </c>
    </row>
    <row r="196" spans="1:7">
      <c r="A196" s="1" t="s">
        <v>9519</v>
      </c>
      <c r="B196" s="1" t="s">
        <v>3347</v>
      </c>
      <c r="C196" s="1" t="s">
        <v>1704</v>
      </c>
      <c r="D196" s="1">
        <v>45906</v>
      </c>
      <c r="E196" s="1" t="s">
        <v>9328</v>
      </c>
      <c r="F196" s="1">
        <v>503.17</v>
      </c>
      <c r="G196" s="1" t="s">
        <v>9319</v>
      </c>
    </row>
    <row r="197" spans="1:7">
      <c r="A197" s="1" t="s">
        <v>9520</v>
      </c>
      <c r="B197" s="1" t="s">
        <v>2747</v>
      </c>
      <c r="C197" s="1" t="s">
        <v>1692</v>
      </c>
      <c r="D197" s="1">
        <v>45546</v>
      </c>
      <c r="E197" s="1" t="s">
        <v>9318</v>
      </c>
      <c r="F197" s="1">
        <v>427.21</v>
      </c>
      <c r="G197" s="1" t="s">
        <v>9321</v>
      </c>
    </row>
    <row r="198" spans="1:7">
      <c r="A198" s="1" t="s">
        <v>9521</v>
      </c>
      <c r="B198" s="1" t="s">
        <v>2399</v>
      </c>
      <c r="C198" s="1" t="s">
        <v>1696</v>
      </c>
      <c r="D198" s="1">
        <v>45864</v>
      </c>
      <c r="E198" s="1" t="s">
        <v>9325</v>
      </c>
      <c r="F198" s="1">
        <v>795.16</v>
      </c>
      <c r="G198" s="1" t="s">
        <v>9319</v>
      </c>
    </row>
    <row r="199" spans="1:7">
      <c r="A199" s="1" t="s">
        <v>9522</v>
      </c>
      <c r="B199" s="1" t="s">
        <v>1946</v>
      </c>
      <c r="C199" s="1" t="s">
        <v>1799</v>
      </c>
      <c r="D199" s="1">
        <v>45840</v>
      </c>
      <c r="E199" s="1" t="s">
        <v>9325</v>
      </c>
      <c r="F199" s="1">
        <v>13516.99</v>
      </c>
      <c r="G199" s="1" t="s">
        <v>9319</v>
      </c>
    </row>
    <row r="200" spans="1:7">
      <c r="A200" s="1" t="s">
        <v>9523</v>
      </c>
      <c r="B200" s="1" t="s">
        <v>3562</v>
      </c>
      <c r="C200" s="1" t="s">
        <v>1743</v>
      </c>
      <c r="D200" s="1">
        <v>45564</v>
      </c>
      <c r="E200" s="1" t="s">
        <v>9342</v>
      </c>
      <c r="F200" s="1">
        <v>241.95</v>
      </c>
      <c r="G200" s="1" t="s">
        <v>9319</v>
      </c>
    </row>
    <row r="201" spans="1:7">
      <c r="A201" s="1" t="s">
        <v>9524</v>
      </c>
      <c r="B201" s="1" t="s">
        <v>2904</v>
      </c>
      <c r="C201" s="1" t="s">
        <v>1673</v>
      </c>
      <c r="D201" s="1">
        <v>45470</v>
      </c>
      <c r="E201" s="1" t="s">
        <v>9318</v>
      </c>
      <c r="F201" s="1">
        <v>368.63</v>
      </c>
      <c r="G201" s="1" t="s">
        <v>9319</v>
      </c>
    </row>
    <row r="202" spans="1:7">
      <c r="A202" s="1" t="s">
        <v>9525</v>
      </c>
      <c r="B202" s="1" t="s">
        <v>2788</v>
      </c>
      <c r="C202" s="1" t="s">
        <v>1670</v>
      </c>
      <c r="D202" s="1">
        <v>45912</v>
      </c>
      <c r="E202" s="1" t="s">
        <v>9330</v>
      </c>
      <c r="F202" s="1">
        <v>575.95000000000005</v>
      </c>
      <c r="G202" s="1" t="s">
        <v>9319</v>
      </c>
    </row>
    <row r="203" spans="1:7">
      <c r="A203" s="1" t="s">
        <v>9526</v>
      </c>
      <c r="B203" s="1" t="s">
        <v>3732</v>
      </c>
      <c r="C203" s="1" t="s">
        <v>1789</v>
      </c>
      <c r="D203" s="1">
        <v>45720</v>
      </c>
      <c r="E203" s="1" t="s">
        <v>9328</v>
      </c>
      <c r="F203" s="1">
        <v>886.21</v>
      </c>
      <c r="G203" s="1" t="s">
        <v>9319</v>
      </c>
    </row>
    <row r="204" spans="1:7">
      <c r="A204" s="1" t="s">
        <v>9527</v>
      </c>
      <c r="B204" s="1" t="s">
        <v>3264</v>
      </c>
      <c r="C204" s="1" t="s">
        <v>1794</v>
      </c>
      <c r="D204" s="1">
        <v>45633</v>
      </c>
      <c r="E204" s="1" t="s">
        <v>9328</v>
      </c>
      <c r="F204" s="1">
        <v>1012.64</v>
      </c>
      <c r="G204" s="1" t="s">
        <v>9319</v>
      </c>
    </row>
    <row r="205" spans="1:7">
      <c r="A205" s="1" t="s">
        <v>9528</v>
      </c>
      <c r="B205" s="1" t="s">
        <v>3599</v>
      </c>
      <c r="C205" s="1" t="s">
        <v>1700</v>
      </c>
      <c r="D205" s="1">
        <v>45511</v>
      </c>
      <c r="E205" s="1" t="s">
        <v>9323</v>
      </c>
      <c r="F205" s="1">
        <v>7573.12</v>
      </c>
      <c r="G205" s="1" t="s">
        <v>9319</v>
      </c>
    </row>
    <row r="206" spans="1:7">
      <c r="A206" s="1" t="s">
        <v>9529</v>
      </c>
      <c r="B206" s="1" t="s">
        <v>2454</v>
      </c>
      <c r="C206" s="1" t="s">
        <v>1758</v>
      </c>
      <c r="D206" s="1">
        <v>45442</v>
      </c>
      <c r="E206" s="1" t="s">
        <v>9328</v>
      </c>
      <c r="F206" s="1">
        <v>2291.6999999999998</v>
      </c>
      <c r="G206" s="1" t="s">
        <v>9319</v>
      </c>
    </row>
    <row r="207" spans="1:7">
      <c r="A207" s="1" t="s">
        <v>9530</v>
      </c>
      <c r="B207" s="1" t="s">
        <v>2133</v>
      </c>
      <c r="C207" s="1" t="s">
        <v>1740</v>
      </c>
      <c r="D207" s="1">
        <v>45439</v>
      </c>
      <c r="E207" s="1" t="s">
        <v>9330</v>
      </c>
      <c r="F207" s="1">
        <v>14793.34</v>
      </c>
      <c r="G207" s="1" t="s">
        <v>9319</v>
      </c>
    </row>
    <row r="208" spans="1:7">
      <c r="A208" s="1" t="s">
        <v>9531</v>
      </c>
      <c r="B208" s="1" t="s">
        <v>3840</v>
      </c>
      <c r="C208" s="1" t="s">
        <v>1700</v>
      </c>
      <c r="D208" s="1">
        <v>45794</v>
      </c>
      <c r="E208" s="1" t="s">
        <v>9342</v>
      </c>
      <c r="F208" s="1">
        <v>7739.81</v>
      </c>
      <c r="G208" s="1" t="s">
        <v>9319</v>
      </c>
    </row>
    <row r="209" spans="1:7">
      <c r="A209" s="1" t="s">
        <v>9532</v>
      </c>
      <c r="B209" s="1" t="s">
        <v>4151</v>
      </c>
      <c r="C209" s="1" t="s">
        <v>1778</v>
      </c>
      <c r="D209" s="1">
        <v>45897</v>
      </c>
      <c r="E209" s="1" t="s">
        <v>9342</v>
      </c>
      <c r="F209" s="1">
        <v>497.01</v>
      </c>
      <c r="G209" s="1" t="s">
        <v>9319</v>
      </c>
    </row>
    <row r="210" spans="1:7">
      <c r="A210" s="1" t="s">
        <v>9533</v>
      </c>
      <c r="B210" s="1" t="s">
        <v>2738</v>
      </c>
      <c r="C210" s="1" t="s">
        <v>1714</v>
      </c>
      <c r="D210" s="1">
        <v>45899</v>
      </c>
      <c r="E210" s="1" t="s">
        <v>9318</v>
      </c>
      <c r="F210" s="1">
        <v>9639.0400000000009</v>
      </c>
      <c r="G210" s="1" t="s">
        <v>9319</v>
      </c>
    </row>
    <row r="211" spans="1:7">
      <c r="A211" s="1" t="s">
        <v>9534</v>
      </c>
      <c r="B211" s="1" t="s">
        <v>3705</v>
      </c>
      <c r="C211" s="1" t="s">
        <v>1764</v>
      </c>
      <c r="D211" s="1">
        <v>45614</v>
      </c>
      <c r="E211" s="1" t="s">
        <v>9342</v>
      </c>
      <c r="F211" s="1">
        <v>952.26</v>
      </c>
      <c r="G211" s="1" t="s">
        <v>9319</v>
      </c>
    </row>
    <row r="212" spans="1:7">
      <c r="A212" s="1" t="s">
        <v>9535</v>
      </c>
      <c r="B212" s="1" t="s">
        <v>3600</v>
      </c>
      <c r="C212" s="1" t="s">
        <v>1670</v>
      </c>
      <c r="D212" s="1">
        <v>45734</v>
      </c>
      <c r="E212" s="1" t="s">
        <v>9318</v>
      </c>
      <c r="F212" s="1">
        <v>2205.4299999999998</v>
      </c>
      <c r="G212" s="1" t="s">
        <v>9319</v>
      </c>
    </row>
    <row r="213" spans="1:7">
      <c r="A213" s="1" t="s">
        <v>9536</v>
      </c>
      <c r="B213" s="1" t="s">
        <v>2485</v>
      </c>
      <c r="C213" s="1" t="s">
        <v>1769</v>
      </c>
      <c r="D213" s="1">
        <v>45428</v>
      </c>
      <c r="E213" s="1" t="s">
        <v>9323</v>
      </c>
      <c r="F213" s="1">
        <v>6576.12</v>
      </c>
      <c r="G213" s="1" t="s">
        <v>9319</v>
      </c>
    </row>
    <row r="214" spans="1:7">
      <c r="A214" s="1" t="s">
        <v>9537</v>
      </c>
      <c r="B214" s="1" t="s">
        <v>3011</v>
      </c>
      <c r="C214" s="1" t="s">
        <v>1748</v>
      </c>
      <c r="D214" s="1">
        <v>45664</v>
      </c>
      <c r="E214" s="1" t="s">
        <v>9328</v>
      </c>
      <c r="F214" s="1">
        <v>807.65</v>
      </c>
      <c r="G214" s="1" t="s">
        <v>9319</v>
      </c>
    </row>
    <row r="215" spans="1:7">
      <c r="A215" s="1" t="s">
        <v>9538</v>
      </c>
      <c r="B215" s="1" t="s">
        <v>3687</v>
      </c>
      <c r="C215" s="1" t="s">
        <v>1728</v>
      </c>
      <c r="D215" s="1">
        <v>45966</v>
      </c>
      <c r="E215" s="1" t="s">
        <v>9342</v>
      </c>
      <c r="F215" s="1">
        <v>4072.1</v>
      </c>
      <c r="G215" s="1" t="s">
        <v>9319</v>
      </c>
    </row>
    <row r="216" spans="1:7">
      <c r="A216" s="1" t="s">
        <v>9539</v>
      </c>
      <c r="B216" s="1" t="s">
        <v>2562</v>
      </c>
      <c r="C216" s="1" t="s">
        <v>1730</v>
      </c>
      <c r="D216" s="1">
        <v>45722</v>
      </c>
      <c r="E216" s="1" t="s">
        <v>9328</v>
      </c>
      <c r="F216" s="1">
        <v>5240.34</v>
      </c>
      <c r="G216" s="1" t="s">
        <v>9319</v>
      </c>
    </row>
    <row r="217" spans="1:7">
      <c r="A217" s="1" t="s">
        <v>9540</v>
      </c>
      <c r="B217" s="1" t="s">
        <v>3432</v>
      </c>
      <c r="C217" s="1" t="s">
        <v>1746</v>
      </c>
      <c r="D217" s="1">
        <v>45774</v>
      </c>
      <c r="E217" s="1" t="s">
        <v>9342</v>
      </c>
      <c r="F217" s="1">
        <v>3506.82</v>
      </c>
      <c r="G217" s="1" t="s">
        <v>9319</v>
      </c>
    </row>
    <row r="218" spans="1:7">
      <c r="A218" s="1" t="s">
        <v>9541</v>
      </c>
      <c r="B218" s="1" t="s">
        <v>3462</v>
      </c>
      <c r="C218" s="1" t="s">
        <v>1751</v>
      </c>
      <c r="D218" s="1">
        <v>45870</v>
      </c>
      <c r="E218" s="1" t="s">
        <v>9323</v>
      </c>
      <c r="F218" s="1">
        <v>3188.13</v>
      </c>
      <c r="G218" s="1" t="s">
        <v>9319</v>
      </c>
    </row>
    <row r="219" spans="1:7">
      <c r="A219" s="1" t="s">
        <v>9542</v>
      </c>
      <c r="B219" s="1" t="s">
        <v>3416</v>
      </c>
      <c r="C219" s="1" t="s">
        <v>1764</v>
      </c>
      <c r="D219" s="1">
        <v>45870</v>
      </c>
      <c r="E219" s="1" t="s">
        <v>9342</v>
      </c>
      <c r="F219" s="1">
        <v>453.18</v>
      </c>
      <c r="G219" s="1" t="s">
        <v>9319</v>
      </c>
    </row>
    <row r="220" spans="1:7">
      <c r="A220" s="1" t="s">
        <v>9543</v>
      </c>
      <c r="B220" s="1" t="s">
        <v>1841</v>
      </c>
      <c r="C220" s="1" t="s">
        <v>1735</v>
      </c>
      <c r="D220" s="1">
        <v>45775</v>
      </c>
      <c r="E220" s="1" t="s">
        <v>9318</v>
      </c>
      <c r="F220" s="1">
        <v>3705.24</v>
      </c>
      <c r="G220" s="1" t="s">
        <v>9319</v>
      </c>
    </row>
    <row r="221" spans="1:7">
      <c r="A221" s="1" t="s">
        <v>9544</v>
      </c>
      <c r="B221" s="1" t="s">
        <v>2259</v>
      </c>
      <c r="C221" s="1" t="s">
        <v>1702</v>
      </c>
      <c r="D221" s="1">
        <v>45553</v>
      </c>
      <c r="E221" s="1" t="s">
        <v>9318</v>
      </c>
      <c r="F221" s="1">
        <v>14521.3</v>
      </c>
      <c r="G221" s="1" t="s">
        <v>9319</v>
      </c>
    </row>
    <row r="222" spans="1:7">
      <c r="A222" s="1" t="s">
        <v>9545</v>
      </c>
      <c r="B222" s="1" t="s">
        <v>3526</v>
      </c>
      <c r="C222" s="1" t="s">
        <v>1782</v>
      </c>
      <c r="D222" s="1">
        <v>45713</v>
      </c>
      <c r="E222" s="1" t="s">
        <v>9328</v>
      </c>
      <c r="F222" s="1">
        <v>6391.22</v>
      </c>
      <c r="G222" s="1" t="s">
        <v>9319</v>
      </c>
    </row>
    <row r="223" spans="1:7">
      <c r="A223" s="1" t="s">
        <v>9546</v>
      </c>
      <c r="B223" s="1" t="s">
        <v>2389</v>
      </c>
      <c r="C223" s="1" t="s">
        <v>1715</v>
      </c>
      <c r="D223" s="1">
        <v>45387</v>
      </c>
      <c r="E223" s="1" t="s">
        <v>9330</v>
      </c>
      <c r="F223" s="1">
        <v>3298.92</v>
      </c>
      <c r="G223" s="1" t="s">
        <v>9319</v>
      </c>
    </row>
    <row r="224" spans="1:7">
      <c r="A224" s="1" t="s">
        <v>9547</v>
      </c>
      <c r="B224" s="1" t="s">
        <v>2151</v>
      </c>
      <c r="C224" s="1" t="s">
        <v>1704</v>
      </c>
      <c r="D224" s="1">
        <v>45643</v>
      </c>
      <c r="E224" s="1" t="s">
        <v>9328</v>
      </c>
      <c r="F224" s="1">
        <v>2283.11</v>
      </c>
      <c r="G224" s="1" t="s">
        <v>9319</v>
      </c>
    </row>
    <row r="225" spans="1:7">
      <c r="A225" s="1" t="s">
        <v>9548</v>
      </c>
      <c r="B225" s="1" t="s">
        <v>2920</v>
      </c>
      <c r="C225" s="1" t="s">
        <v>1774</v>
      </c>
      <c r="D225" s="1">
        <v>45592</v>
      </c>
      <c r="E225" s="1" t="s">
        <v>9318</v>
      </c>
      <c r="F225" s="1">
        <v>404.58</v>
      </c>
      <c r="G225" s="1" t="s">
        <v>9319</v>
      </c>
    </row>
    <row r="226" spans="1:7">
      <c r="A226" s="1" t="s">
        <v>9549</v>
      </c>
      <c r="B226" s="1" t="s">
        <v>2407</v>
      </c>
      <c r="C226" s="1" t="s">
        <v>1726</v>
      </c>
      <c r="D226" s="1">
        <v>45941</v>
      </c>
      <c r="E226" s="1" t="s">
        <v>9325</v>
      </c>
      <c r="F226" s="1">
        <v>1623.09</v>
      </c>
      <c r="G226" s="1" t="s">
        <v>9319</v>
      </c>
    </row>
    <row r="227" spans="1:7">
      <c r="A227" s="1" t="s">
        <v>9550</v>
      </c>
      <c r="B227" s="1" t="s">
        <v>2600</v>
      </c>
      <c r="C227" s="1" t="s">
        <v>1768</v>
      </c>
      <c r="D227" s="1">
        <v>45810</v>
      </c>
      <c r="E227" s="1" t="s">
        <v>9318</v>
      </c>
      <c r="F227" s="1">
        <v>382.81</v>
      </c>
      <c r="G227" s="1" t="s">
        <v>9319</v>
      </c>
    </row>
    <row r="228" spans="1:7">
      <c r="A228" s="1" t="s">
        <v>9551</v>
      </c>
      <c r="B228" s="1" t="s">
        <v>3676</v>
      </c>
      <c r="C228" s="1" t="s">
        <v>1788</v>
      </c>
      <c r="D228" s="1">
        <v>45373</v>
      </c>
      <c r="E228" s="1" t="s">
        <v>9330</v>
      </c>
      <c r="F228" s="1">
        <v>6784.22</v>
      </c>
      <c r="G228" s="1" t="s">
        <v>9319</v>
      </c>
    </row>
    <row r="229" spans="1:7">
      <c r="A229" s="1" t="s">
        <v>9552</v>
      </c>
      <c r="B229" s="1" t="s">
        <v>4309</v>
      </c>
      <c r="C229" s="1" t="s">
        <v>1747</v>
      </c>
      <c r="D229" s="1">
        <v>45473</v>
      </c>
      <c r="E229" s="1" t="s">
        <v>9330</v>
      </c>
      <c r="F229" s="1">
        <v>2736.34</v>
      </c>
      <c r="G229" s="1" t="s">
        <v>9321</v>
      </c>
    </row>
    <row r="230" spans="1:7">
      <c r="A230" s="1" t="s">
        <v>9553</v>
      </c>
      <c r="B230" s="1" t="s">
        <v>2226</v>
      </c>
      <c r="C230" s="1" t="s">
        <v>1674</v>
      </c>
      <c r="D230" s="1">
        <v>45592</v>
      </c>
      <c r="E230" s="1" t="s">
        <v>9318</v>
      </c>
      <c r="F230" s="1">
        <v>1049.77</v>
      </c>
      <c r="G230" s="1" t="s">
        <v>9319</v>
      </c>
    </row>
    <row r="231" spans="1:7">
      <c r="A231" s="1" t="s">
        <v>9554</v>
      </c>
      <c r="B231" s="1" t="s">
        <v>2588</v>
      </c>
      <c r="C231" s="1" t="s">
        <v>1754</v>
      </c>
      <c r="D231" s="1">
        <v>45906</v>
      </c>
      <c r="E231" s="1" t="s">
        <v>9342</v>
      </c>
      <c r="F231" s="1">
        <v>1583.14</v>
      </c>
      <c r="G231" s="1" t="s">
        <v>9319</v>
      </c>
    </row>
    <row r="232" spans="1:7">
      <c r="A232" s="1" t="s">
        <v>9555</v>
      </c>
      <c r="B232" s="1" t="s">
        <v>2425</v>
      </c>
      <c r="C232" s="1" t="s">
        <v>1722</v>
      </c>
      <c r="D232" s="1">
        <v>45340</v>
      </c>
      <c r="E232" s="1" t="s">
        <v>9325</v>
      </c>
      <c r="F232" s="1">
        <v>740.3</v>
      </c>
      <c r="G232" s="1" t="s">
        <v>9319</v>
      </c>
    </row>
    <row r="233" spans="1:7">
      <c r="A233" s="1" t="s">
        <v>9556</v>
      </c>
      <c r="B233" s="1" t="s">
        <v>2120</v>
      </c>
      <c r="C233" s="1" t="s">
        <v>1753</v>
      </c>
      <c r="D233" s="1">
        <v>45749</v>
      </c>
      <c r="E233" s="1" t="s">
        <v>9318</v>
      </c>
      <c r="F233" s="1">
        <v>1317.58</v>
      </c>
      <c r="G233" s="1" t="s">
        <v>9319</v>
      </c>
    </row>
    <row r="234" spans="1:7">
      <c r="A234" s="1" t="s">
        <v>9557</v>
      </c>
      <c r="B234" s="1" t="s">
        <v>3387</v>
      </c>
      <c r="C234" s="1" t="s">
        <v>1686</v>
      </c>
      <c r="D234" s="1">
        <v>45488</v>
      </c>
      <c r="E234" s="1" t="s">
        <v>9328</v>
      </c>
      <c r="F234" s="1">
        <v>1053.3</v>
      </c>
      <c r="G234" s="1" t="s">
        <v>9319</v>
      </c>
    </row>
    <row r="235" spans="1:7">
      <c r="A235" s="1" t="s">
        <v>9558</v>
      </c>
      <c r="B235" s="1" t="s">
        <v>2267</v>
      </c>
      <c r="C235" s="1" t="s">
        <v>1795</v>
      </c>
      <c r="D235" s="1">
        <v>45876</v>
      </c>
      <c r="E235" s="1" t="s">
        <v>9342</v>
      </c>
      <c r="F235" s="1">
        <v>810.54</v>
      </c>
      <c r="G235" s="1" t="s">
        <v>9319</v>
      </c>
    </row>
    <row r="236" spans="1:7">
      <c r="A236" s="1" t="s">
        <v>9559</v>
      </c>
      <c r="B236" s="1" t="s">
        <v>3272</v>
      </c>
      <c r="C236" s="1" t="s">
        <v>1666</v>
      </c>
      <c r="D236" s="1">
        <v>45733</v>
      </c>
      <c r="E236" s="1" t="s">
        <v>9323</v>
      </c>
      <c r="F236" s="1">
        <v>373.83</v>
      </c>
      <c r="G236" s="1" t="s">
        <v>9321</v>
      </c>
    </row>
    <row r="237" spans="1:7">
      <c r="A237" s="1" t="s">
        <v>9560</v>
      </c>
      <c r="B237" s="1" t="s">
        <v>2275</v>
      </c>
      <c r="C237" s="1" t="s">
        <v>1666</v>
      </c>
      <c r="D237" s="1">
        <v>45921</v>
      </c>
      <c r="E237" s="1" t="s">
        <v>9330</v>
      </c>
      <c r="F237" s="1">
        <v>354.99</v>
      </c>
      <c r="G237" s="1" t="s">
        <v>9319</v>
      </c>
    </row>
    <row r="238" spans="1:7">
      <c r="A238" s="1" t="s">
        <v>9561</v>
      </c>
      <c r="B238" s="1" t="s">
        <v>4102</v>
      </c>
      <c r="C238" s="1" t="s">
        <v>1686</v>
      </c>
      <c r="D238" s="1">
        <v>45359</v>
      </c>
      <c r="E238" s="1" t="s">
        <v>9323</v>
      </c>
      <c r="F238" s="1">
        <v>1220.49</v>
      </c>
      <c r="G238" s="1" t="s">
        <v>9321</v>
      </c>
    </row>
    <row r="239" spans="1:7">
      <c r="A239" s="1" t="s">
        <v>9562</v>
      </c>
      <c r="B239" s="1" t="s">
        <v>2115</v>
      </c>
      <c r="C239" s="1" t="s">
        <v>1722</v>
      </c>
      <c r="D239" s="1">
        <v>45906</v>
      </c>
      <c r="E239" s="1" t="s">
        <v>9318</v>
      </c>
      <c r="F239" s="1">
        <v>384.09</v>
      </c>
      <c r="G239" s="1" t="s">
        <v>9319</v>
      </c>
    </row>
    <row r="240" spans="1:7">
      <c r="A240" s="1" t="s">
        <v>9563</v>
      </c>
      <c r="B240" s="1" t="s">
        <v>4166</v>
      </c>
      <c r="C240" s="1" t="s">
        <v>1767</v>
      </c>
      <c r="D240" s="1">
        <v>45894</v>
      </c>
      <c r="E240" s="1" t="s">
        <v>9318</v>
      </c>
      <c r="F240" s="1">
        <v>1857.27</v>
      </c>
      <c r="G240" s="1" t="s">
        <v>9319</v>
      </c>
    </row>
    <row r="241" spans="1:7">
      <c r="A241" s="1" t="s">
        <v>9564</v>
      </c>
      <c r="B241" s="1" t="s">
        <v>1914</v>
      </c>
      <c r="C241" s="1" t="s">
        <v>1742</v>
      </c>
      <c r="D241" s="1">
        <v>45627</v>
      </c>
      <c r="E241" s="1" t="s">
        <v>9330</v>
      </c>
      <c r="F241" s="1">
        <v>278.20999999999998</v>
      </c>
      <c r="G241" s="1" t="s">
        <v>9319</v>
      </c>
    </row>
    <row r="242" spans="1:7">
      <c r="A242" s="1" t="s">
        <v>9565</v>
      </c>
      <c r="B242" s="1" t="s">
        <v>2526</v>
      </c>
      <c r="C242" s="1" t="s">
        <v>1688</v>
      </c>
      <c r="D242" s="1">
        <v>45394</v>
      </c>
      <c r="E242" s="1" t="s">
        <v>9325</v>
      </c>
      <c r="F242" s="1">
        <v>953.41</v>
      </c>
      <c r="G242" s="1" t="s">
        <v>9319</v>
      </c>
    </row>
    <row r="243" spans="1:7">
      <c r="A243" s="1" t="s">
        <v>9566</v>
      </c>
      <c r="B243" s="1" t="s">
        <v>2315</v>
      </c>
      <c r="C243" s="1" t="s">
        <v>1741</v>
      </c>
      <c r="D243" s="1">
        <v>45610</v>
      </c>
      <c r="E243" s="1" t="s">
        <v>9328</v>
      </c>
      <c r="F243" s="1">
        <v>696.28</v>
      </c>
      <c r="G243" s="1" t="s">
        <v>9319</v>
      </c>
    </row>
    <row r="244" spans="1:7">
      <c r="A244" s="1" t="s">
        <v>9567</v>
      </c>
      <c r="B244" s="1" t="s">
        <v>3858</v>
      </c>
      <c r="C244" s="1" t="s">
        <v>1774</v>
      </c>
      <c r="D244" s="1">
        <v>45618</v>
      </c>
      <c r="E244" s="1" t="s">
        <v>9318</v>
      </c>
      <c r="F244" s="1">
        <v>418.48</v>
      </c>
      <c r="G244" s="1" t="s">
        <v>9319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22F7-41C0-4E15-A18E-430515CC0232}">
  <dimension ref="A1:H2501"/>
  <sheetViews>
    <sheetView workbookViewId="0">
      <selection activeCell="I1" sqref="I1:I1048576"/>
    </sheetView>
  </sheetViews>
  <sheetFormatPr defaultRowHeight="15"/>
  <cols>
    <col min="1" max="1" width="11.28515625" bestFit="1" customWidth="1"/>
    <col min="2" max="2" width="9" bestFit="1" customWidth="1"/>
    <col min="3" max="3" width="13.85546875" bestFit="1" customWidth="1"/>
    <col min="4" max="4" width="23.140625" bestFit="1" customWidth="1"/>
    <col min="5" max="5" width="20.42578125" bestFit="1" customWidth="1"/>
    <col min="6" max="6" width="16.140625" bestFit="1" customWidth="1"/>
    <col min="7" max="7" width="15" bestFit="1" customWidth="1"/>
    <col min="8" max="8" width="13.42578125" bestFit="1" customWidth="1"/>
  </cols>
  <sheetData>
    <row r="1" spans="1:8">
      <c r="A1" t="s">
        <v>37</v>
      </c>
      <c r="B1" t="s">
        <v>0</v>
      </c>
      <c r="C1" t="s">
        <v>38</v>
      </c>
      <c r="D1" t="s">
        <v>39</v>
      </c>
      <c r="E1" t="s">
        <v>40</v>
      </c>
      <c r="F1" t="s">
        <v>41</v>
      </c>
      <c r="G1" t="s">
        <v>9</v>
      </c>
      <c r="H1" t="s">
        <v>42</v>
      </c>
    </row>
    <row r="2" spans="1:8">
      <c r="A2" s="1" t="s">
        <v>9568</v>
      </c>
      <c r="B2" s="1" t="s">
        <v>1800</v>
      </c>
      <c r="C2" s="2">
        <v>45711</v>
      </c>
      <c r="D2" s="2">
        <v>45713</v>
      </c>
      <c r="E2" s="2">
        <v>45713</v>
      </c>
      <c r="F2" s="1" t="s">
        <v>9569</v>
      </c>
      <c r="G2" s="1" t="s">
        <v>1802</v>
      </c>
      <c r="H2" s="1">
        <v>55</v>
      </c>
    </row>
    <row r="3" spans="1:8">
      <c r="A3" s="1" t="s">
        <v>9570</v>
      </c>
      <c r="B3" s="1" t="s">
        <v>1804</v>
      </c>
      <c r="C3" s="2">
        <v>45465</v>
      </c>
      <c r="D3" s="2">
        <v>45469</v>
      </c>
      <c r="E3" s="2">
        <v>45469</v>
      </c>
      <c r="F3" s="1" t="s">
        <v>9571</v>
      </c>
      <c r="G3" s="1" t="s">
        <v>1802</v>
      </c>
      <c r="H3" s="1">
        <v>80</v>
      </c>
    </row>
    <row r="4" spans="1:8">
      <c r="A4" s="1" t="s">
        <v>9572</v>
      </c>
      <c r="B4" s="1" t="s">
        <v>1806</v>
      </c>
      <c r="C4" s="2">
        <v>45864</v>
      </c>
      <c r="D4" s="2">
        <v>45868</v>
      </c>
      <c r="E4" s="2">
        <v>45869</v>
      </c>
      <c r="F4" s="1" t="s">
        <v>9573</v>
      </c>
      <c r="G4" s="1" t="s">
        <v>1809</v>
      </c>
      <c r="H4" s="1">
        <v>55</v>
      </c>
    </row>
    <row r="5" spans="1:8">
      <c r="A5" s="1" t="s">
        <v>9574</v>
      </c>
      <c r="B5" s="1" t="s">
        <v>1808</v>
      </c>
      <c r="C5" s="2">
        <v>45388</v>
      </c>
      <c r="D5" s="2">
        <v>45392</v>
      </c>
      <c r="E5" s="2">
        <v>45392</v>
      </c>
      <c r="F5" s="1" t="s">
        <v>9575</v>
      </c>
      <c r="G5" s="1" t="s">
        <v>1802</v>
      </c>
      <c r="H5" s="1">
        <v>100</v>
      </c>
    </row>
    <row r="6" spans="1:8">
      <c r="A6" s="1" t="s">
        <v>9576</v>
      </c>
      <c r="B6" s="1" t="s">
        <v>1811</v>
      </c>
      <c r="C6" s="2">
        <v>45377</v>
      </c>
      <c r="D6" s="2">
        <v>45381</v>
      </c>
      <c r="E6" s="2">
        <v>45382</v>
      </c>
      <c r="F6" s="1" t="s">
        <v>9569</v>
      </c>
      <c r="G6" s="1" t="s">
        <v>1809</v>
      </c>
      <c r="H6" s="1">
        <v>70</v>
      </c>
    </row>
    <row r="7" spans="1:8">
      <c r="A7" s="1" t="s">
        <v>9577</v>
      </c>
      <c r="B7" s="1" t="s">
        <v>1814</v>
      </c>
      <c r="C7" s="2">
        <v>45412</v>
      </c>
      <c r="D7" s="2">
        <v>45414</v>
      </c>
      <c r="E7" s="2"/>
      <c r="F7" s="1" t="s">
        <v>9575</v>
      </c>
      <c r="G7" s="1" t="s">
        <v>1815</v>
      </c>
      <c r="H7" s="1">
        <v>50</v>
      </c>
    </row>
    <row r="8" spans="1:8">
      <c r="A8" s="1" t="s">
        <v>9578</v>
      </c>
      <c r="B8" s="1" t="s">
        <v>1816</v>
      </c>
      <c r="C8" s="2">
        <v>45443</v>
      </c>
      <c r="D8" s="2">
        <v>45447</v>
      </c>
      <c r="E8" s="2">
        <v>45447</v>
      </c>
      <c r="F8" s="1" t="s">
        <v>9569</v>
      </c>
      <c r="G8" s="1" t="s">
        <v>1802</v>
      </c>
      <c r="H8" s="1">
        <v>45</v>
      </c>
    </row>
    <row r="9" spans="1:8">
      <c r="A9" s="1" t="s">
        <v>9579</v>
      </c>
      <c r="B9" s="1" t="s">
        <v>1818</v>
      </c>
      <c r="C9" s="2">
        <v>45604</v>
      </c>
      <c r="D9" s="2">
        <v>45607</v>
      </c>
      <c r="E9" s="2"/>
      <c r="F9" s="1" t="s">
        <v>9573</v>
      </c>
      <c r="G9" s="1" t="s">
        <v>1815</v>
      </c>
      <c r="H9" s="1">
        <v>55</v>
      </c>
    </row>
    <row r="10" spans="1:8">
      <c r="A10" s="1" t="s">
        <v>9580</v>
      </c>
      <c r="B10" s="1" t="s">
        <v>1820</v>
      </c>
      <c r="C10" s="2">
        <v>45765</v>
      </c>
      <c r="D10" s="2">
        <v>45769</v>
      </c>
      <c r="E10" s="2">
        <v>45772</v>
      </c>
      <c r="F10" s="1" t="s">
        <v>9575</v>
      </c>
      <c r="G10" s="1" t="s">
        <v>1809</v>
      </c>
      <c r="H10" s="1">
        <v>100</v>
      </c>
    </row>
    <row r="11" spans="1:8">
      <c r="A11" s="1" t="s">
        <v>9581</v>
      </c>
      <c r="B11" s="1" t="s">
        <v>1822</v>
      </c>
      <c r="C11" s="2">
        <v>45872</v>
      </c>
      <c r="D11" s="2">
        <v>45875</v>
      </c>
      <c r="E11" s="2">
        <v>45877</v>
      </c>
      <c r="F11" s="1" t="s">
        <v>9573</v>
      </c>
      <c r="G11" s="1" t="s">
        <v>1809</v>
      </c>
      <c r="H11" s="1">
        <v>45</v>
      </c>
    </row>
    <row r="12" spans="1:8">
      <c r="A12" s="1" t="s">
        <v>9582</v>
      </c>
      <c r="B12" s="1" t="s">
        <v>1824</v>
      </c>
      <c r="C12" s="2">
        <v>45520</v>
      </c>
      <c r="D12" s="2">
        <v>45525</v>
      </c>
      <c r="E12" s="2">
        <v>45526</v>
      </c>
      <c r="F12" s="1" t="s">
        <v>9571</v>
      </c>
      <c r="G12" s="1" t="s">
        <v>1809</v>
      </c>
      <c r="H12" s="1">
        <v>100</v>
      </c>
    </row>
    <row r="13" spans="1:8">
      <c r="A13" s="1" t="s">
        <v>9583</v>
      </c>
      <c r="B13" s="1" t="s">
        <v>1825</v>
      </c>
      <c r="C13" s="2">
        <v>45402</v>
      </c>
      <c r="D13" s="2">
        <v>45404</v>
      </c>
      <c r="E13" s="2">
        <v>45404</v>
      </c>
      <c r="F13" s="1" t="s">
        <v>9569</v>
      </c>
      <c r="G13" s="1" t="s">
        <v>1802</v>
      </c>
      <c r="H13" s="1">
        <v>45</v>
      </c>
    </row>
    <row r="14" spans="1:8">
      <c r="A14" s="1" t="s">
        <v>9584</v>
      </c>
      <c r="B14" s="1" t="s">
        <v>1826</v>
      </c>
      <c r="C14" s="2">
        <v>45905</v>
      </c>
      <c r="D14" s="2">
        <v>45908</v>
      </c>
      <c r="E14" s="2">
        <v>45908</v>
      </c>
      <c r="F14" s="1" t="s">
        <v>9573</v>
      </c>
      <c r="G14" s="1" t="s">
        <v>1802</v>
      </c>
      <c r="H14" s="1">
        <v>55</v>
      </c>
    </row>
    <row r="15" spans="1:8">
      <c r="A15" s="1" t="s">
        <v>9585</v>
      </c>
      <c r="B15" s="1" t="s">
        <v>1827</v>
      </c>
      <c r="C15" s="2">
        <v>45793</v>
      </c>
      <c r="D15" s="2">
        <v>45796</v>
      </c>
      <c r="E15" s="2">
        <v>45796</v>
      </c>
      <c r="F15" s="1" t="s">
        <v>9573</v>
      </c>
      <c r="G15" s="1" t="s">
        <v>1802</v>
      </c>
      <c r="H15" s="1">
        <v>50</v>
      </c>
    </row>
    <row r="16" spans="1:8">
      <c r="A16" s="1" t="s">
        <v>9586</v>
      </c>
      <c r="B16" s="1" t="s">
        <v>1828</v>
      </c>
      <c r="C16" s="2">
        <v>45349</v>
      </c>
      <c r="D16" s="2">
        <v>45352</v>
      </c>
      <c r="E16" s="2">
        <v>45354</v>
      </c>
      <c r="F16" s="1" t="s">
        <v>9569</v>
      </c>
      <c r="G16" s="1" t="s">
        <v>1809</v>
      </c>
      <c r="H16" s="1">
        <v>100</v>
      </c>
    </row>
    <row r="17" spans="1:8">
      <c r="A17" s="1" t="s">
        <v>9587</v>
      </c>
      <c r="B17" s="1" t="s">
        <v>1829</v>
      </c>
      <c r="C17" s="2">
        <v>45550</v>
      </c>
      <c r="D17" s="2">
        <v>45554</v>
      </c>
      <c r="E17" s="2">
        <v>45554</v>
      </c>
      <c r="F17" s="1" t="s">
        <v>9573</v>
      </c>
      <c r="G17" s="1" t="s">
        <v>1802</v>
      </c>
      <c r="H17" s="1">
        <v>45</v>
      </c>
    </row>
    <row r="18" spans="1:8">
      <c r="A18" s="1" t="s">
        <v>9588</v>
      </c>
      <c r="B18" s="1" t="s">
        <v>1830</v>
      </c>
      <c r="C18" s="2">
        <v>45306</v>
      </c>
      <c r="D18" s="2">
        <v>45309</v>
      </c>
      <c r="E18" s="2"/>
      <c r="F18" s="1" t="s">
        <v>9569</v>
      </c>
      <c r="G18" s="1" t="s">
        <v>1815</v>
      </c>
      <c r="H18" s="1">
        <v>50</v>
      </c>
    </row>
    <row r="19" spans="1:8">
      <c r="A19" s="1" t="s">
        <v>9589</v>
      </c>
      <c r="B19" s="1" t="s">
        <v>1831</v>
      </c>
      <c r="C19" s="2">
        <v>45413</v>
      </c>
      <c r="D19" s="2">
        <v>45415</v>
      </c>
      <c r="E19" s="2">
        <v>45415</v>
      </c>
      <c r="F19" s="1" t="s">
        <v>9569</v>
      </c>
      <c r="G19" s="1" t="s">
        <v>1802</v>
      </c>
      <c r="H19" s="1">
        <v>100</v>
      </c>
    </row>
    <row r="20" spans="1:8">
      <c r="A20" s="1" t="s">
        <v>9590</v>
      </c>
      <c r="B20" s="1" t="s">
        <v>1832</v>
      </c>
      <c r="C20" s="2">
        <v>45652</v>
      </c>
      <c r="D20" s="2">
        <v>45656</v>
      </c>
      <c r="E20" s="2">
        <v>45656</v>
      </c>
      <c r="F20" s="1" t="s">
        <v>9591</v>
      </c>
      <c r="G20" s="1" t="s">
        <v>1802</v>
      </c>
      <c r="H20" s="1">
        <v>45</v>
      </c>
    </row>
    <row r="21" spans="1:8">
      <c r="A21" s="1" t="s">
        <v>9592</v>
      </c>
      <c r="B21" s="1" t="s">
        <v>1833</v>
      </c>
      <c r="C21" s="2">
        <v>45642</v>
      </c>
      <c r="D21" s="2">
        <v>45644</v>
      </c>
      <c r="E21" s="2">
        <v>45644</v>
      </c>
      <c r="F21" s="1" t="s">
        <v>9571</v>
      </c>
      <c r="G21" s="1" t="s">
        <v>1802</v>
      </c>
      <c r="H21" s="1">
        <v>80</v>
      </c>
    </row>
    <row r="22" spans="1:8">
      <c r="A22" s="1" t="s">
        <v>9593</v>
      </c>
      <c r="B22" s="1" t="s">
        <v>1834</v>
      </c>
      <c r="C22" s="2">
        <v>45631</v>
      </c>
      <c r="D22" s="2">
        <v>45636</v>
      </c>
      <c r="E22" s="2">
        <v>45637</v>
      </c>
      <c r="F22" s="1" t="s">
        <v>9569</v>
      </c>
      <c r="G22" s="1" t="s">
        <v>1809</v>
      </c>
      <c r="H22" s="1">
        <v>100</v>
      </c>
    </row>
    <row r="23" spans="1:8">
      <c r="A23" s="1" t="s">
        <v>9594</v>
      </c>
      <c r="B23" s="1" t="s">
        <v>1835</v>
      </c>
      <c r="C23" s="2">
        <v>45389</v>
      </c>
      <c r="D23" s="2">
        <v>45391</v>
      </c>
      <c r="E23" s="2">
        <v>45393</v>
      </c>
      <c r="F23" s="1" t="s">
        <v>9571</v>
      </c>
      <c r="G23" s="1" t="s">
        <v>1809</v>
      </c>
      <c r="H23" s="1">
        <v>60</v>
      </c>
    </row>
    <row r="24" spans="1:8">
      <c r="A24" s="1" t="s">
        <v>9595</v>
      </c>
      <c r="B24" s="1" t="s">
        <v>1836</v>
      </c>
      <c r="C24" s="2">
        <v>45623</v>
      </c>
      <c r="D24" s="2">
        <v>45625</v>
      </c>
      <c r="E24" s="2">
        <v>45625</v>
      </c>
      <c r="F24" s="1" t="s">
        <v>9569</v>
      </c>
      <c r="G24" s="1" t="s">
        <v>1802</v>
      </c>
      <c r="H24" s="1">
        <v>70</v>
      </c>
    </row>
    <row r="25" spans="1:8">
      <c r="A25" s="1" t="s">
        <v>9596</v>
      </c>
      <c r="B25" s="1" t="s">
        <v>1837</v>
      </c>
      <c r="C25" s="2">
        <v>45712</v>
      </c>
      <c r="D25" s="2">
        <v>45717</v>
      </c>
      <c r="E25" s="2">
        <v>45717</v>
      </c>
      <c r="F25" s="1" t="s">
        <v>9573</v>
      </c>
      <c r="G25" s="1" t="s">
        <v>1802</v>
      </c>
      <c r="H25" s="1">
        <v>80</v>
      </c>
    </row>
    <row r="26" spans="1:8">
      <c r="A26" s="1" t="s">
        <v>9597</v>
      </c>
      <c r="B26" s="1" t="s">
        <v>1838</v>
      </c>
      <c r="C26" s="2">
        <v>45782</v>
      </c>
      <c r="D26" s="2">
        <v>45784</v>
      </c>
      <c r="E26" s="2">
        <v>45785</v>
      </c>
      <c r="F26" s="1" t="s">
        <v>9573</v>
      </c>
      <c r="G26" s="1" t="s">
        <v>1809</v>
      </c>
      <c r="H26" s="1">
        <v>45</v>
      </c>
    </row>
    <row r="27" spans="1:8">
      <c r="A27" s="1" t="s">
        <v>9598</v>
      </c>
      <c r="B27" s="1" t="s">
        <v>1839</v>
      </c>
      <c r="C27" s="2">
        <v>45580</v>
      </c>
      <c r="D27" s="2">
        <v>45582</v>
      </c>
      <c r="E27" s="2">
        <v>45582</v>
      </c>
      <c r="F27" s="1" t="s">
        <v>9575</v>
      </c>
      <c r="G27" s="1" t="s">
        <v>1802</v>
      </c>
      <c r="H27" s="1">
        <v>55</v>
      </c>
    </row>
    <row r="28" spans="1:8">
      <c r="A28" s="1" t="s">
        <v>9599</v>
      </c>
      <c r="B28" s="1" t="s">
        <v>1840</v>
      </c>
      <c r="C28" s="2">
        <v>45364</v>
      </c>
      <c r="D28" s="2">
        <v>45369</v>
      </c>
      <c r="E28" s="2">
        <v>45369</v>
      </c>
      <c r="F28" s="1" t="s">
        <v>9591</v>
      </c>
      <c r="G28" s="1" t="s">
        <v>1802</v>
      </c>
      <c r="H28" s="1">
        <v>70</v>
      </c>
    </row>
    <row r="29" spans="1:8">
      <c r="A29" s="1" t="s">
        <v>9600</v>
      </c>
      <c r="B29" s="1" t="s">
        <v>1841</v>
      </c>
      <c r="C29" s="2">
        <v>45769</v>
      </c>
      <c r="D29" s="2">
        <v>45773</v>
      </c>
      <c r="E29" s="2">
        <v>45773</v>
      </c>
      <c r="F29" s="1" t="s">
        <v>9569</v>
      </c>
      <c r="G29" s="1" t="s">
        <v>1802</v>
      </c>
      <c r="H29" s="1">
        <v>60</v>
      </c>
    </row>
    <row r="30" spans="1:8">
      <c r="A30" s="1" t="s">
        <v>9601</v>
      </c>
      <c r="B30" s="1" t="s">
        <v>1842</v>
      </c>
      <c r="C30" s="2">
        <v>45877</v>
      </c>
      <c r="D30" s="2">
        <v>45882</v>
      </c>
      <c r="E30" s="2">
        <v>45882</v>
      </c>
      <c r="F30" s="1" t="s">
        <v>9591</v>
      </c>
      <c r="G30" s="1" t="s">
        <v>1802</v>
      </c>
      <c r="H30" s="1">
        <v>55</v>
      </c>
    </row>
    <row r="31" spans="1:8">
      <c r="A31" s="1" t="s">
        <v>9602</v>
      </c>
      <c r="B31" s="1" t="s">
        <v>1843</v>
      </c>
      <c r="C31" s="2">
        <v>45622</v>
      </c>
      <c r="D31" s="2">
        <v>45625</v>
      </c>
      <c r="E31" s="2">
        <v>45625</v>
      </c>
      <c r="F31" s="1" t="s">
        <v>9571</v>
      </c>
      <c r="G31" s="1" t="s">
        <v>1802</v>
      </c>
      <c r="H31" s="1">
        <v>70</v>
      </c>
    </row>
    <row r="32" spans="1:8">
      <c r="A32" s="1" t="s">
        <v>9603</v>
      </c>
      <c r="B32" s="1" t="s">
        <v>1844</v>
      </c>
      <c r="C32" s="2">
        <v>45379</v>
      </c>
      <c r="D32" s="2">
        <v>45382</v>
      </c>
      <c r="E32" s="2"/>
      <c r="F32" s="1" t="s">
        <v>9575</v>
      </c>
      <c r="G32" s="1" t="s">
        <v>1815</v>
      </c>
      <c r="H32" s="1">
        <v>80</v>
      </c>
    </row>
    <row r="33" spans="1:8">
      <c r="A33" s="1" t="s">
        <v>9604</v>
      </c>
      <c r="B33" s="1" t="s">
        <v>1845</v>
      </c>
      <c r="C33" s="2">
        <v>45437</v>
      </c>
      <c r="D33" s="2">
        <v>45439</v>
      </c>
      <c r="E33" s="2">
        <v>45439</v>
      </c>
      <c r="F33" s="1" t="s">
        <v>9591</v>
      </c>
      <c r="G33" s="1" t="s">
        <v>1802</v>
      </c>
      <c r="H33" s="1">
        <v>45</v>
      </c>
    </row>
    <row r="34" spans="1:8">
      <c r="A34" s="1" t="s">
        <v>9605</v>
      </c>
      <c r="B34" s="1" t="s">
        <v>1846</v>
      </c>
      <c r="C34" s="2">
        <v>45920</v>
      </c>
      <c r="D34" s="2">
        <v>45924</v>
      </c>
      <c r="E34" s="2">
        <v>45924</v>
      </c>
      <c r="F34" s="1" t="s">
        <v>9571</v>
      </c>
      <c r="G34" s="1" t="s">
        <v>1802</v>
      </c>
      <c r="H34" s="1">
        <v>80</v>
      </c>
    </row>
    <row r="35" spans="1:8">
      <c r="A35" s="1" t="s">
        <v>9606</v>
      </c>
      <c r="B35" s="1" t="s">
        <v>1847</v>
      </c>
      <c r="C35" s="2">
        <v>45621</v>
      </c>
      <c r="D35" s="2">
        <v>45624</v>
      </c>
      <c r="E35" s="2"/>
      <c r="F35" s="1" t="s">
        <v>9591</v>
      </c>
      <c r="G35" s="1" t="s">
        <v>1815</v>
      </c>
      <c r="H35" s="1">
        <v>60</v>
      </c>
    </row>
    <row r="36" spans="1:8">
      <c r="A36" s="1" t="s">
        <v>9607</v>
      </c>
      <c r="B36" s="1" t="s">
        <v>1848</v>
      </c>
      <c r="C36" s="2">
        <v>45727</v>
      </c>
      <c r="D36" s="2">
        <v>45729</v>
      </c>
      <c r="E36" s="2"/>
      <c r="F36" s="1" t="s">
        <v>9571</v>
      </c>
      <c r="G36" s="1" t="s">
        <v>1815</v>
      </c>
      <c r="H36" s="1">
        <v>55</v>
      </c>
    </row>
    <row r="37" spans="1:8">
      <c r="A37" s="1" t="s">
        <v>9608</v>
      </c>
      <c r="B37" s="1" t="s">
        <v>1849</v>
      </c>
      <c r="C37" s="2">
        <v>45854</v>
      </c>
      <c r="D37" s="2">
        <v>45858</v>
      </c>
      <c r="E37" s="2">
        <v>45858</v>
      </c>
      <c r="F37" s="1" t="s">
        <v>9569</v>
      </c>
      <c r="G37" s="1" t="s">
        <v>1802</v>
      </c>
      <c r="H37" s="1">
        <v>50</v>
      </c>
    </row>
    <row r="38" spans="1:8">
      <c r="A38" s="1" t="s">
        <v>9609</v>
      </c>
      <c r="B38" s="1" t="s">
        <v>1850</v>
      </c>
      <c r="C38" s="2">
        <v>45311</v>
      </c>
      <c r="D38" s="2">
        <v>45313</v>
      </c>
      <c r="E38" s="2"/>
      <c r="F38" s="1" t="s">
        <v>9569</v>
      </c>
      <c r="G38" s="1" t="s">
        <v>1815</v>
      </c>
      <c r="H38" s="1">
        <v>45</v>
      </c>
    </row>
    <row r="39" spans="1:8">
      <c r="A39" s="1" t="s">
        <v>9610</v>
      </c>
      <c r="B39" s="1" t="s">
        <v>1851</v>
      </c>
      <c r="C39" s="2">
        <v>45896</v>
      </c>
      <c r="D39" s="2">
        <v>45898</v>
      </c>
      <c r="E39" s="2">
        <v>45898</v>
      </c>
      <c r="F39" s="1" t="s">
        <v>9571</v>
      </c>
      <c r="G39" s="1" t="s">
        <v>1802</v>
      </c>
      <c r="H39" s="1">
        <v>55</v>
      </c>
    </row>
    <row r="40" spans="1:8">
      <c r="A40" s="1" t="s">
        <v>9611</v>
      </c>
      <c r="B40" s="1" t="s">
        <v>1852</v>
      </c>
      <c r="C40" s="2">
        <v>45577</v>
      </c>
      <c r="D40" s="2">
        <v>45582</v>
      </c>
      <c r="E40" s="2">
        <v>45583</v>
      </c>
      <c r="F40" s="1" t="s">
        <v>9571</v>
      </c>
      <c r="G40" s="1" t="s">
        <v>1809</v>
      </c>
      <c r="H40" s="1">
        <v>80</v>
      </c>
    </row>
    <row r="41" spans="1:8">
      <c r="A41" s="1" t="s">
        <v>9612</v>
      </c>
      <c r="B41" s="1" t="s">
        <v>1853</v>
      </c>
      <c r="C41" s="2">
        <v>45805</v>
      </c>
      <c r="D41" s="2">
        <v>45807</v>
      </c>
      <c r="E41" s="2">
        <v>45809</v>
      </c>
      <c r="F41" s="1" t="s">
        <v>9591</v>
      </c>
      <c r="G41" s="1" t="s">
        <v>1809</v>
      </c>
      <c r="H41" s="1">
        <v>45</v>
      </c>
    </row>
    <row r="42" spans="1:8">
      <c r="A42" s="1" t="s">
        <v>9613</v>
      </c>
      <c r="B42" s="1" t="s">
        <v>1854</v>
      </c>
      <c r="C42" s="2">
        <v>45867</v>
      </c>
      <c r="D42" s="2">
        <v>45872</v>
      </c>
      <c r="E42" s="2">
        <v>45872</v>
      </c>
      <c r="F42" s="1" t="s">
        <v>9591</v>
      </c>
      <c r="G42" s="1" t="s">
        <v>1802</v>
      </c>
      <c r="H42" s="1">
        <v>45</v>
      </c>
    </row>
    <row r="43" spans="1:8">
      <c r="A43" s="1" t="s">
        <v>9614</v>
      </c>
      <c r="B43" s="1" t="s">
        <v>1855</v>
      </c>
      <c r="C43" s="2">
        <v>45432</v>
      </c>
      <c r="D43" s="2">
        <v>45437</v>
      </c>
      <c r="E43" s="2"/>
      <c r="F43" s="1" t="s">
        <v>9591</v>
      </c>
      <c r="G43" s="1" t="s">
        <v>1815</v>
      </c>
      <c r="H43" s="1">
        <v>55</v>
      </c>
    </row>
    <row r="44" spans="1:8">
      <c r="A44" s="1" t="s">
        <v>9615</v>
      </c>
      <c r="B44" s="1" t="s">
        <v>1856</v>
      </c>
      <c r="C44" s="2">
        <v>45751</v>
      </c>
      <c r="D44" s="2">
        <v>45756</v>
      </c>
      <c r="E44" s="2">
        <v>45757</v>
      </c>
      <c r="F44" s="1" t="s">
        <v>9591</v>
      </c>
      <c r="G44" s="1" t="s">
        <v>1809</v>
      </c>
      <c r="H44" s="1">
        <v>70</v>
      </c>
    </row>
    <row r="45" spans="1:8">
      <c r="A45" s="1" t="s">
        <v>9616</v>
      </c>
      <c r="B45" s="1" t="s">
        <v>1857</v>
      </c>
      <c r="C45" s="2">
        <v>45871</v>
      </c>
      <c r="D45" s="2">
        <v>45874</v>
      </c>
      <c r="E45" s="2">
        <v>45874</v>
      </c>
      <c r="F45" s="1" t="s">
        <v>9575</v>
      </c>
      <c r="G45" s="1" t="s">
        <v>1802</v>
      </c>
      <c r="H45" s="1">
        <v>45</v>
      </c>
    </row>
    <row r="46" spans="1:8">
      <c r="A46" s="1" t="s">
        <v>9617</v>
      </c>
      <c r="B46" s="1" t="s">
        <v>1858</v>
      </c>
      <c r="C46" s="2">
        <v>45604</v>
      </c>
      <c r="D46" s="2">
        <v>45607</v>
      </c>
      <c r="E46" s="2">
        <v>45607</v>
      </c>
      <c r="F46" s="1" t="s">
        <v>9569</v>
      </c>
      <c r="G46" s="1" t="s">
        <v>1802</v>
      </c>
      <c r="H46" s="1">
        <v>45</v>
      </c>
    </row>
    <row r="47" spans="1:8">
      <c r="A47" s="1" t="s">
        <v>9618</v>
      </c>
      <c r="B47" s="1" t="s">
        <v>1859</v>
      </c>
      <c r="C47" s="2">
        <v>45597</v>
      </c>
      <c r="D47" s="2">
        <v>45601</v>
      </c>
      <c r="E47" s="2"/>
      <c r="F47" s="1" t="s">
        <v>9575</v>
      </c>
      <c r="G47" s="1" t="s">
        <v>1815</v>
      </c>
      <c r="H47" s="1">
        <v>100</v>
      </c>
    </row>
    <row r="48" spans="1:8">
      <c r="A48" s="1" t="s">
        <v>9619</v>
      </c>
      <c r="B48" s="1" t="s">
        <v>1860</v>
      </c>
      <c r="C48" s="2">
        <v>45813</v>
      </c>
      <c r="D48" s="2">
        <v>45815</v>
      </c>
      <c r="E48" s="2">
        <v>45815</v>
      </c>
      <c r="F48" s="1" t="s">
        <v>9591</v>
      </c>
      <c r="G48" s="1" t="s">
        <v>1802</v>
      </c>
      <c r="H48" s="1">
        <v>50</v>
      </c>
    </row>
    <row r="49" spans="1:8">
      <c r="A49" s="1" t="s">
        <v>9620</v>
      </c>
      <c r="B49" s="1" t="s">
        <v>1861</v>
      </c>
      <c r="C49" s="2">
        <v>45839</v>
      </c>
      <c r="D49" s="2">
        <v>45843</v>
      </c>
      <c r="E49" s="2">
        <v>45843</v>
      </c>
      <c r="F49" s="1" t="s">
        <v>9571</v>
      </c>
      <c r="G49" s="1" t="s">
        <v>1802</v>
      </c>
      <c r="H49" s="1">
        <v>50</v>
      </c>
    </row>
    <row r="50" spans="1:8">
      <c r="A50" s="1" t="s">
        <v>9621</v>
      </c>
      <c r="B50" s="1" t="s">
        <v>1862</v>
      </c>
      <c r="C50" s="2">
        <v>45815</v>
      </c>
      <c r="D50" s="2">
        <v>45819</v>
      </c>
      <c r="E50" s="2"/>
      <c r="F50" s="1" t="s">
        <v>9569</v>
      </c>
      <c r="G50" s="1" t="s">
        <v>1815</v>
      </c>
      <c r="H50" s="1">
        <v>80</v>
      </c>
    </row>
    <row r="51" spans="1:8">
      <c r="A51" s="1" t="s">
        <v>9622</v>
      </c>
      <c r="B51" s="1" t="s">
        <v>1863</v>
      </c>
      <c r="C51" s="2">
        <v>45920</v>
      </c>
      <c r="D51" s="2">
        <v>45924</v>
      </c>
      <c r="E51" s="2">
        <v>45925</v>
      </c>
      <c r="F51" s="1" t="s">
        <v>9591</v>
      </c>
      <c r="G51" s="1" t="s">
        <v>1809</v>
      </c>
      <c r="H51" s="1">
        <v>45</v>
      </c>
    </row>
    <row r="52" spans="1:8">
      <c r="A52" s="1" t="s">
        <v>9623</v>
      </c>
      <c r="B52" s="1" t="s">
        <v>1864</v>
      </c>
      <c r="C52" s="2">
        <v>45923</v>
      </c>
      <c r="D52" s="2">
        <v>45927</v>
      </c>
      <c r="E52" s="2">
        <v>45927</v>
      </c>
      <c r="F52" s="1" t="s">
        <v>9569</v>
      </c>
      <c r="G52" s="1" t="s">
        <v>1802</v>
      </c>
      <c r="H52" s="1">
        <v>80</v>
      </c>
    </row>
    <row r="53" spans="1:8">
      <c r="A53" s="1" t="s">
        <v>9624</v>
      </c>
      <c r="B53" s="1" t="s">
        <v>1865</v>
      </c>
      <c r="C53" s="2">
        <v>45858</v>
      </c>
      <c r="D53" s="2">
        <v>45862</v>
      </c>
      <c r="E53" s="2">
        <v>45862</v>
      </c>
      <c r="F53" s="1" t="s">
        <v>9573</v>
      </c>
      <c r="G53" s="1" t="s">
        <v>1802</v>
      </c>
      <c r="H53" s="1">
        <v>50</v>
      </c>
    </row>
    <row r="54" spans="1:8">
      <c r="A54" s="1" t="s">
        <v>9625</v>
      </c>
      <c r="B54" s="1" t="s">
        <v>1866</v>
      </c>
      <c r="C54" s="2">
        <v>45825</v>
      </c>
      <c r="D54" s="2">
        <v>45829</v>
      </c>
      <c r="E54" s="2"/>
      <c r="F54" s="1" t="s">
        <v>9569</v>
      </c>
      <c r="G54" s="1" t="s">
        <v>1815</v>
      </c>
      <c r="H54" s="1">
        <v>70</v>
      </c>
    </row>
    <row r="55" spans="1:8">
      <c r="A55" s="1" t="s">
        <v>9626</v>
      </c>
      <c r="B55" s="1" t="s">
        <v>1867</v>
      </c>
      <c r="C55" s="2">
        <v>45783</v>
      </c>
      <c r="D55" s="2">
        <v>45788</v>
      </c>
      <c r="E55" s="2">
        <v>45788</v>
      </c>
      <c r="F55" s="1" t="s">
        <v>9573</v>
      </c>
      <c r="G55" s="1" t="s">
        <v>1802</v>
      </c>
      <c r="H55" s="1">
        <v>60</v>
      </c>
    </row>
    <row r="56" spans="1:8">
      <c r="A56" s="1" t="s">
        <v>9627</v>
      </c>
      <c r="B56" s="1" t="s">
        <v>1868</v>
      </c>
      <c r="C56" s="2">
        <v>45754</v>
      </c>
      <c r="D56" s="2">
        <v>45758</v>
      </c>
      <c r="E56" s="2">
        <v>45758</v>
      </c>
      <c r="F56" s="1" t="s">
        <v>9569</v>
      </c>
      <c r="G56" s="1" t="s">
        <v>1802</v>
      </c>
      <c r="H56" s="1">
        <v>45</v>
      </c>
    </row>
    <row r="57" spans="1:8">
      <c r="A57" s="1" t="s">
        <v>9628</v>
      </c>
      <c r="B57" s="1" t="s">
        <v>1869</v>
      </c>
      <c r="C57" s="2">
        <v>45607</v>
      </c>
      <c r="D57" s="2">
        <v>45609</v>
      </c>
      <c r="E57" s="2">
        <v>45609</v>
      </c>
      <c r="F57" s="1" t="s">
        <v>9575</v>
      </c>
      <c r="G57" s="1" t="s">
        <v>1802</v>
      </c>
      <c r="H57" s="1">
        <v>100</v>
      </c>
    </row>
    <row r="58" spans="1:8">
      <c r="A58" s="1" t="s">
        <v>9629</v>
      </c>
      <c r="B58" s="1" t="s">
        <v>1870</v>
      </c>
      <c r="C58" s="2">
        <v>45666</v>
      </c>
      <c r="D58" s="2">
        <v>45671</v>
      </c>
      <c r="E58" s="2">
        <v>45673</v>
      </c>
      <c r="F58" s="1" t="s">
        <v>9571</v>
      </c>
      <c r="G58" s="1" t="s">
        <v>1809</v>
      </c>
      <c r="H58" s="1">
        <v>80</v>
      </c>
    </row>
    <row r="59" spans="1:8">
      <c r="A59" s="1" t="s">
        <v>9630</v>
      </c>
      <c r="B59" s="1" t="s">
        <v>1871</v>
      </c>
      <c r="C59" s="2">
        <v>45502</v>
      </c>
      <c r="D59" s="2">
        <v>45506</v>
      </c>
      <c r="E59" s="2">
        <v>45506</v>
      </c>
      <c r="F59" s="1" t="s">
        <v>9569</v>
      </c>
      <c r="G59" s="1" t="s">
        <v>1802</v>
      </c>
      <c r="H59" s="1">
        <v>55</v>
      </c>
    </row>
    <row r="60" spans="1:8">
      <c r="A60" s="1" t="s">
        <v>9631</v>
      </c>
      <c r="B60" s="1" t="s">
        <v>1872</v>
      </c>
      <c r="C60" s="2">
        <v>45928</v>
      </c>
      <c r="D60" s="2">
        <v>45931</v>
      </c>
      <c r="E60" s="2">
        <v>45933</v>
      </c>
      <c r="F60" s="1" t="s">
        <v>9575</v>
      </c>
      <c r="G60" s="1" t="s">
        <v>1809</v>
      </c>
      <c r="H60" s="1">
        <v>100</v>
      </c>
    </row>
    <row r="61" spans="1:8">
      <c r="A61" s="1" t="s">
        <v>9632</v>
      </c>
      <c r="B61" s="1" t="s">
        <v>1873</v>
      </c>
      <c r="C61" s="2">
        <v>45528</v>
      </c>
      <c r="D61" s="2">
        <v>45533</v>
      </c>
      <c r="E61" s="2"/>
      <c r="F61" s="1" t="s">
        <v>9575</v>
      </c>
      <c r="G61" s="1" t="s">
        <v>1815</v>
      </c>
      <c r="H61" s="1">
        <v>100</v>
      </c>
    </row>
    <row r="62" spans="1:8">
      <c r="A62" s="1" t="s">
        <v>9633</v>
      </c>
      <c r="B62" s="1" t="s">
        <v>1874</v>
      </c>
      <c r="C62" s="2">
        <v>45692</v>
      </c>
      <c r="D62" s="2">
        <v>45694</v>
      </c>
      <c r="E62" s="2">
        <v>45694</v>
      </c>
      <c r="F62" s="1" t="s">
        <v>9569</v>
      </c>
      <c r="G62" s="1" t="s">
        <v>1802</v>
      </c>
      <c r="H62" s="1">
        <v>60</v>
      </c>
    </row>
    <row r="63" spans="1:8">
      <c r="A63" s="1" t="s">
        <v>9634</v>
      </c>
      <c r="B63" s="1" t="s">
        <v>1875</v>
      </c>
      <c r="C63" s="2">
        <v>45396</v>
      </c>
      <c r="D63" s="2">
        <v>45399</v>
      </c>
      <c r="E63" s="2"/>
      <c r="F63" s="1" t="s">
        <v>9569</v>
      </c>
      <c r="G63" s="1" t="s">
        <v>1815</v>
      </c>
      <c r="H63" s="1">
        <v>80</v>
      </c>
    </row>
    <row r="64" spans="1:8">
      <c r="A64" s="1" t="s">
        <v>9635</v>
      </c>
      <c r="B64" s="1" t="s">
        <v>1876</v>
      </c>
      <c r="C64" s="2">
        <v>45542</v>
      </c>
      <c r="D64" s="2">
        <v>45545</v>
      </c>
      <c r="E64" s="2">
        <v>45545</v>
      </c>
      <c r="F64" s="1" t="s">
        <v>9571</v>
      </c>
      <c r="G64" s="1" t="s">
        <v>1802</v>
      </c>
      <c r="H64" s="1">
        <v>60</v>
      </c>
    </row>
    <row r="65" spans="1:8">
      <c r="A65" s="1" t="s">
        <v>9636</v>
      </c>
      <c r="B65" s="1" t="s">
        <v>1877</v>
      </c>
      <c r="C65" s="2">
        <v>45757</v>
      </c>
      <c r="D65" s="2">
        <v>45759</v>
      </c>
      <c r="E65" s="2">
        <v>45759</v>
      </c>
      <c r="F65" s="1" t="s">
        <v>9591</v>
      </c>
      <c r="G65" s="1" t="s">
        <v>1802</v>
      </c>
      <c r="H65" s="1">
        <v>60</v>
      </c>
    </row>
    <row r="66" spans="1:8">
      <c r="A66" s="1" t="s">
        <v>9637</v>
      </c>
      <c r="B66" s="1" t="s">
        <v>1878</v>
      </c>
      <c r="C66" s="2">
        <v>45845</v>
      </c>
      <c r="D66" s="2">
        <v>45847</v>
      </c>
      <c r="E66" s="2">
        <v>45847</v>
      </c>
      <c r="F66" s="1" t="s">
        <v>9569</v>
      </c>
      <c r="G66" s="1" t="s">
        <v>1802</v>
      </c>
      <c r="H66" s="1">
        <v>60</v>
      </c>
    </row>
    <row r="67" spans="1:8">
      <c r="A67" s="1" t="s">
        <v>9638</v>
      </c>
      <c r="B67" s="1" t="s">
        <v>1879</v>
      </c>
      <c r="C67" s="2">
        <v>45878</v>
      </c>
      <c r="D67" s="2">
        <v>45880</v>
      </c>
      <c r="E67" s="2">
        <v>45880</v>
      </c>
      <c r="F67" s="1" t="s">
        <v>9573</v>
      </c>
      <c r="G67" s="1" t="s">
        <v>1802</v>
      </c>
      <c r="H67" s="1">
        <v>100</v>
      </c>
    </row>
    <row r="68" spans="1:8">
      <c r="A68" s="1" t="s">
        <v>9639</v>
      </c>
      <c r="B68" s="1" t="s">
        <v>1880</v>
      </c>
      <c r="C68" s="2">
        <v>45644</v>
      </c>
      <c r="D68" s="2">
        <v>45647</v>
      </c>
      <c r="E68" s="2"/>
      <c r="F68" s="1" t="s">
        <v>9571</v>
      </c>
      <c r="G68" s="1" t="s">
        <v>1815</v>
      </c>
      <c r="H68" s="1">
        <v>80</v>
      </c>
    </row>
    <row r="69" spans="1:8">
      <c r="A69" s="1" t="s">
        <v>9640</v>
      </c>
      <c r="B69" s="1" t="s">
        <v>1881</v>
      </c>
      <c r="C69" s="2">
        <v>45866</v>
      </c>
      <c r="D69" s="2">
        <v>45868</v>
      </c>
      <c r="E69" s="2">
        <v>45869</v>
      </c>
      <c r="F69" s="1" t="s">
        <v>9575</v>
      </c>
      <c r="G69" s="1" t="s">
        <v>1809</v>
      </c>
      <c r="H69" s="1">
        <v>60</v>
      </c>
    </row>
    <row r="70" spans="1:8">
      <c r="A70" s="1" t="s">
        <v>9641</v>
      </c>
      <c r="B70" s="1" t="s">
        <v>1882</v>
      </c>
      <c r="C70" s="2">
        <v>45393</v>
      </c>
      <c r="D70" s="2">
        <v>45395</v>
      </c>
      <c r="E70" s="2">
        <v>45396</v>
      </c>
      <c r="F70" s="1" t="s">
        <v>9571</v>
      </c>
      <c r="G70" s="1" t="s">
        <v>1809</v>
      </c>
      <c r="H70" s="1">
        <v>80</v>
      </c>
    </row>
    <row r="71" spans="1:8">
      <c r="A71" s="1" t="s">
        <v>9642</v>
      </c>
      <c r="B71" s="1" t="s">
        <v>1883</v>
      </c>
      <c r="C71" s="2">
        <v>45318</v>
      </c>
      <c r="D71" s="2">
        <v>45321</v>
      </c>
      <c r="E71" s="2"/>
      <c r="F71" s="1" t="s">
        <v>9569</v>
      </c>
      <c r="G71" s="1" t="s">
        <v>1815</v>
      </c>
      <c r="H71" s="1">
        <v>45</v>
      </c>
    </row>
    <row r="72" spans="1:8">
      <c r="A72" s="1" t="s">
        <v>9643</v>
      </c>
      <c r="B72" s="1" t="s">
        <v>1884</v>
      </c>
      <c r="C72" s="2">
        <v>45314</v>
      </c>
      <c r="D72" s="2">
        <v>45316</v>
      </c>
      <c r="E72" s="2">
        <v>45317</v>
      </c>
      <c r="F72" s="1" t="s">
        <v>9575</v>
      </c>
      <c r="G72" s="1" t="s">
        <v>1809</v>
      </c>
      <c r="H72" s="1">
        <v>50</v>
      </c>
    </row>
    <row r="73" spans="1:8">
      <c r="A73" s="1" t="s">
        <v>9644</v>
      </c>
      <c r="B73" s="1" t="s">
        <v>1885</v>
      </c>
      <c r="C73" s="2">
        <v>45365</v>
      </c>
      <c r="D73" s="2">
        <v>45368</v>
      </c>
      <c r="E73" s="2">
        <v>45368</v>
      </c>
      <c r="F73" s="1" t="s">
        <v>9571</v>
      </c>
      <c r="G73" s="1" t="s">
        <v>1802</v>
      </c>
      <c r="H73" s="1">
        <v>70</v>
      </c>
    </row>
    <row r="74" spans="1:8">
      <c r="A74" s="1" t="s">
        <v>9645</v>
      </c>
      <c r="B74" s="1" t="s">
        <v>1886</v>
      </c>
      <c r="C74" s="2">
        <v>45846</v>
      </c>
      <c r="D74" s="2">
        <v>45850</v>
      </c>
      <c r="E74" s="2">
        <v>45850</v>
      </c>
      <c r="F74" s="1" t="s">
        <v>9591</v>
      </c>
      <c r="G74" s="1" t="s">
        <v>1802</v>
      </c>
      <c r="H74" s="1">
        <v>60</v>
      </c>
    </row>
    <row r="75" spans="1:8">
      <c r="A75" s="1" t="s">
        <v>9646</v>
      </c>
      <c r="B75" s="1" t="s">
        <v>1887</v>
      </c>
      <c r="C75" s="2">
        <v>45756</v>
      </c>
      <c r="D75" s="2">
        <v>45758</v>
      </c>
      <c r="E75" s="2">
        <v>45759</v>
      </c>
      <c r="F75" s="1" t="s">
        <v>9569</v>
      </c>
      <c r="G75" s="1" t="s">
        <v>1809</v>
      </c>
      <c r="H75" s="1">
        <v>70</v>
      </c>
    </row>
    <row r="76" spans="1:8">
      <c r="A76" s="1" t="s">
        <v>9647</v>
      </c>
      <c r="B76" s="1" t="s">
        <v>1888</v>
      </c>
      <c r="C76" s="2">
        <v>45937</v>
      </c>
      <c r="D76" s="2">
        <v>45939</v>
      </c>
      <c r="E76" s="2"/>
      <c r="F76" s="1" t="s">
        <v>9573</v>
      </c>
      <c r="G76" s="1" t="s">
        <v>1815</v>
      </c>
      <c r="H76" s="1">
        <v>45</v>
      </c>
    </row>
    <row r="77" spans="1:8">
      <c r="A77" s="1" t="s">
        <v>9648</v>
      </c>
      <c r="B77" s="1" t="s">
        <v>1889</v>
      </c>
      <c r="C77" s="2">
        <v>45414</v>
      </c>
      <c r="D77" s="2">
        <v>45416</v>
      </c>
      <c r="E77" s="2">
        <v>45417</v>
      </c>
      <c r="F77" s="1" t="s">
        <v>9571</v>
      </c>
      <c r="G77" s="1" t="s">
        <v>1809</v>
      </c>
      <c r="H77" s="1">
        <v>100</v>
      </c>
    </row>
    <row r="78" spans="1:8">
      <c r="A78" s="1" t="s">
        <v>9649</v>
      </c>
      <c r="B78" s="1" t="s">
        <v>1890</v>
      </c>
      <c r="C78" s="2">
        <v>45323</v>
      </c>
      <c r="D78" s="2">
        <v>45327</v>
      </c>
      <c r="E78" s="2">
        <v>45327</v>
      </c>
      <c r="F78" s="1" t="s">
        <v>9571</v>
      </c>
      <c r="G78" s="1" t="s">
        <v>1802</v>
      </c>
      <c r="H78" s="1">
        <v>60</v>
      </c>
    </row>
    <row r="79" spans="1:8">
      <c r="A79" s="1" t="s">
        <v>9650</v>
      </c>
      <c r="B79" s="1" t="s">
        <v>1891</v>
      </c>
      <c r="C79" s="2">
        <v>45540</v>
      </c>
      <c r="D79" s="2">
        <v>45544</v>
      </c>
      <c r="E79" s="2"/>
      <c r="F79" s="1" t="s">
        <v>9591</v>
      </c>
      <c r="G79" s="1" t="s">
        <v>1815</v>
      </c>
      <c r="H79" s="1">
        <v>60</v>
      </c>
    </row>
    <row r="80" spans="1:8">
      <c r="A80" s="1" t="s">
        <v>9651</v>
      </c>
      <c r="B80" s="1" t="s">
        <v>1892</v>
      </c>
      <c r="C80" s="2">
        <v>45314</v>
      </c>
      <c r="D80" s="2">
        <v>45316</v>
      </c>
      <c r="E80" s="2">
        <v>45316</v>
      </c>
      <c r="F80" s="1" t="s">
        <v>9571</v>
      </c>
      <c r="G80" s="1" t="s">
        <v>1802</v>
      </c>
      <c r="H80" s="1">
        <v>100</v>
      </c>
    </row>
    <row r="81" spans="1:8">
      <c r="A81" s="1" t="s">
        <v>9652</v>
      </c>
      <c r="B81" s="1" t="s">
        <v>1893</v>
      </c>
      <c r="C81" s="2">
        <v>45946</v>
      </c>
      <c r="D81" s="2">
        <v>45948</v>
      </c>
      <c r="E81" s="2">
        <v>45948</v>
      </c>
      <c r="F81" s="1" t="s">
        <v>9591</v>
      </c>
      <c r="G81" s="1" t="s">
        <v>1802</v>
      </c>
      <c r="H81" s="1">
        <v>60</v>
      </c>
    </row>
    <row r="82" spans="1:8">
      <c r="A82" s="1" t="s">
        <v>9653</v>
      </c>
      <c r="B82" s="1" t="s">
        <v>1894</v>
      </c>
      <c r="C82" s="2">
        <v>45515</v>
      </c>
      <c r="D82" s="2">
        <v>45518</v>
      </c>
      <c r="E82" s="2">
        <v>45518</v>
      </c>
      <c r="F82" s="1" t="s">
        <v>9573</v>
      </c>
      <c r="G82" s="1" t="s">
        <v>1802</v>
      </c>
      <c r="H82" s="1">
        <v>55</v>
      </c>
    </row>
    <row r="83" spans="1:8">
      <c r="A83" s="1" t="s">
        <v>9654</v>
      </c>
      <c r="B83" s="1" t="s">
        <v>1895</v>
      </c>
      <c r="C83" s="2">
        <v>45297</v>
      </c>
      <c r="D83" s="2">
        <v>45301</v>
      </c>
      <c r="E83" s="2">
        <v>45301</v>
      </c>
      <c r="F83" s="1" t="s">
        <v>9591</v>
      </c>
      <c r="G83" s="1" t="s">
        <v>1802</v>
      </c>
      <c r="H83" s="1">
        <v>100</v>
      </c>
    </row>
    <row r="84" spans="1:8">
      <c r="A84" s="1" t="s">
        <v>9655</v>
      </c>
      <c r="B84" s="1" t="s">
        <v>1896</v>
      </c>
      <c r="C84" s="2">
        <v>45775</v>
      </c>
      <c r="D84" s="2">
        <v>45780</v>
      </c>
      <c r="E84" s="2">
        <v>45780</v>
      </c>
      <c r="F84" s="1" t="s">
        <v>9591</v>
      </c>
      <c r="G84" s="1" t="s">
        <v>1802</v>
      </c>
      <c r="H84" s="1">
        <v>80</v>
      </c>
    </row>
    <row r="85" spans="1:8">
      <c r="A85" s="1" t="s">
        <v>9656</v>
      </c>
      <c r="B85" s="1" t="s">
        <v>1897</v>
      </c>
      <c r="C85" s="2">
        <v>45737</v>
      </c>
      <c r="D85" s="2">
        <v>45740</v>
      </c>
      <c r="E85" s="2">
        <v>45741</v>
      </c>
      <c r="F85" s="1" t="s">
        <v>9571</v>
      </c>
      <c r="G85" s="1" t="s">
        <v>1809</v>
      </c>
      <c r="H85" s="1">
        <v>80</v>
      </c>
    </row>
    <row r="86" spans="1:8">
      <c r="A86" s="1" t="s">
        <v>9657</v>
      </c>
      <c r="B86" s="1" t="s">
        <v>1898</v>
      </c>
      <c r="C86" s="2">
        <v>45332</v>
      </c>
      <c r="D86" s="2">
        <v>45335</v>
      </c>
      <c r="E86" s="2">
        <v>45335</v>
      </c>
      <c r="F86" s="1" t="s">
        <v>9591</v>
      </c>
      <c r="G86" s="1" t="s">
        <v>1802</v>
      </c>
      <c r="H86" s="1">
        <v>70</v>
      </c>
    </row>
    <row r="87" spans="1:8">
      <c r="A87" s="1" t="s">
        <v>9658</v>
      </c>
      <c r="B87" s="1" t="s">
        <v>1899</v>
      </c>
      <c r="C87" s="2">
        <v>45457</v>
      </c>
      <c r="D87" s="2">
        <v>45462</v>
      </c>
      <c r="E87" s="2"/>
      <c r="F87" s="1" t="s">
        <v>9569</v>
      </c>
      <c r="G87" s="1" t="s">
        <v>1815</v>
      </c>
      <c r="H87" s="1">
        <v>100</v>
      </c>
    </row>
    <row r="88" spans="1:8">
      <c r="A88" s="1" t="s">
        <v>9659</v>
      </c>
      <c r="B88" s="1" t="s">
        <v>1900</v>
      </c>
      <c r="C88" s="2">
        <v>45486</v>
      </c>
      <c r="D88" s="2">
        <v>45488</v>
      </c>
      <c r="E88" s="2">
        <v>45489</v>
      </c>
      <c r="F88" s="1" t="s">
        <v>9575</v>
      </c>
      <c r="G88" s="1" t="s">
        <v>1809</v>
      </c>
      <c r="H88" s="1">
        <v>50</v>
      </c>
    </row>
    <row r="89" spans="1:8">
      <c r="A89" s="1" t="s">
        <v>9660</v>
      </c>
      <c r="B89" s="1" t="s">
        <v>1901</v>
      </c>
      <c r="C89" s="2">
        <v>45776</v>
      </c>
      <c r="D89" s="2">
        <v>45781</v>
      </c>
      <c r="E89" s="2">
        <v>45782</v>
      </c>
      <c r="F89" s="1" t="s">
        <v>9569</v>
      </c>
      <c r="G89" s="1" t="s">
        <v>1809</v>
      </c>
      <c r="H89" s="1">
        <v>55</v>
      </c>
    </row>
    <row r="90" spans="1:8">
      <c r="A90" s="1" t="s">
        <v>9661</v>
      </c>
      <c r="B90" s="1" t="s">
        <v>1902</v>
      </c>
      <c r="C90" s="2">
        <v>45701</v>
      </c>
      <c r="D90" s="2">
        <v>45704</v>
      </c>
      <c r="E90" s="2">
        <v>45704</v>
      </c>
      <c r="F90" s="1" t="s">
        <v>9591</v>
      </c>
      <c r="G90" s="1" t="s">
        <v>1802</v>
      </c>
      <c r="H90" s="1">
        <v>80</v>
      </c>
    </row>
    <row r="91" spans="1:8">
      <c r="A91" s="1" t="s">
        <v>9662</v>
      </c>
      <c r="B91" s="1" t="s">
        <v>1903</v>
      </c>
      <c r="C91" s="2">
        <v>45503</v>
      </c>
      <c r="D91" s="2">
        <v>45508</v>
      </c>
      <c r="E91" s="2">
        <v>45510</v>
      </c>
      <c r="F91" s="1" t="s">
        <v>9575</v>
      </c>
      <c r="G91" s="1" t="s">
        <v>1809</v>
      </c>
      <c r="H91" s="1">
        <v>60</v>
      </c>
    </row>
    <row r="92" spans="1:8">
      <c r="A92" s="1" t="s">
        <v>9663</v>
      </c>
      <c r="B92" s="1" t="s">
        <v>1904</v>
      </c>
      <c r="C92" s="2">
        <v>45702</v>
      </c>
      <c r="D92" s="2">
        <v>45705</v>
      </c>
      <c r="E92" s="2">
        <v>45705</v>
      </c>
      <c r="F92" s="1" t="s">
        <v>9569</v>
      </c>
      <c r="G92" s="1" t="s">
        <v>1802</v>
      </c>
      <c r="H92" s="1">
        <v>45</v>
      </c>
    </row>
    <row r="93" spans="1:8">
      <c r="A93" s="1" t="s">
        <v>9664</v>
      </c>
      <c r="B93" s="1" t="s">
        <v>1905</v>
      </c>
      <c r="C93" s="2">
        <v>45526</v>
      </c>
      <c r="D93" s="2">
        <v>45528</v>
      </c>
      <c r="E93" s="2">
        <v>45528</v>
      </c>
      <c r="F93" s="1" t="s">
        <v>9575</v>
      </c>
      <c r="G93" s="1" t="s">
        <v>1802</v>
      </c>
      <c r="H93" s="1">
        <v>70</v>
      </c>
    </row>
    <row r="94" spans="1:8">
      <c r="A94" s="1" t="s">
        <v>9665</v>
      </c>
      <c r="B94" s="1" t="s">
        <v>1906</v>
      </c>
      <c r="C94" s="2">
        <v>45719</v>
      </c>
      <c r="D94" s="2">
        <v>45723</v>
      </c>
      <c r="E94" s="2"/>
      <c r="F94" s="1" t="s">
        <v>9575</v>
      </c>
      <c r="G94" s="1" t="s">
        <v>1815</v>
      </c>
      <c r="H94" s="1">
        <v>50</v>
      </c>
    </row>
    <row r="95" spans="1:8">
      <c r="A95" s="1" t="s">
        <v>9666</v>
      </c>
      <c r="B95" s="1" t="s">
        <v>1907</v>
      </c>
      <c r="C95" s="2">
        <v>45777</v>
      </c>
      <c r="D95" s="2">
        <v>45781</v>
      </c>
      <c r="E95" s="2">
        <v>45781</v>
      </c>
      <c r="F95" s="1" t="s">
        <v>9591</v>
      </c>
      <c r="G95" s="1" t="s">
        <v>1802</v>
      </c>
      <c r="H95" s="1">
        <v>70</v>
      </c>
    </row>
    <row r="96" spans="1:8">
      <c r="A96" s="1" t="s">
        <v>9667</v>
      </c>
      <c r="B96" s="1" t="s">
        <v>1908</v>
      </c>
      <c r="C96" s="2">
        <v>45450</v>
      </c>
      <c r="D96" s="2">
        <v>45454</v>
      </c>
      <c r="E96" s="2"/>
      <c r="F96" s="1" t="s">
        <v>9591</v>
      </c>
      <c r="G96" s="1" t="s">
        <v>1815</v>
      </c>
      <c r="H96" s="1">
        <v>60</v>
      </c>
    </row>
    <row r="97" spans="1:8">
      <c r="A97" s="1" t="s">
        <v>9668</v>
      </c>
      <c r="B97" s="1" t="s">
        <v>1909</v>
      </c>
      <c r="C97" s="2">
        <v>45627</v>
      </c>
      <c r="D97" s="2">
        <v>45630</v>
      </c>
      <c r="E97" s="2">
        <v>45630</v>
      </c>
      <c r="F97" s="1" t="s">
        <v>9591</v>
      </c>
      <c r="G97" s="1" t="s">
        <v>1802</v>
      </c>
      <c r="H97" s="1">
        <v>50</v>
      </c>
    </row>
    <row r="98" spans="1:8">
      <c r="A98" s="1" t="s">
        <v>9669</v>
      </c>
      <c r="B98" s="1" t="s">
        <v>1910</v>
      </c>
      <c r="C98" s="2">
        <v>45925</v>
      </c>
      <c r="D98" s="2">
        <v>45927</v>
      </c>
      <c r="E98" s="2">
        <v>45928</v>
      </c>
      <c r="F98" s="1" t="s">
        <v>9569</v>
      </c>
      <c r="G98" s="1" t="s">
        <v>1809</v>
      </c>
      <c r="H98" s="1">
        <v>60</v>
      </c>
    </row>
    <row r="99" spans="1:8">
      <c r="A99" s="1" t="s">
        <v>9670</v>
      </c>
      <c r="B99" s="1" t="s">
        <v>1911</v>
      </c>
      <c r="C99" s="2">
        <v>45904</v>
      </c>
      <c r="D99" s="2">
        <v>45908</v>
      </c>
      <c r="E99" s="2">
        <v>45908</v>
      </c>
      <c r="F99" s="1" t="s">
        <v>9569</v>
      </c>
      <c r="G99" s="1" t="s">
        <v>1802</v>
      </c>
      <c r="H99" s="1">
        <v>100</v>
      </c>
    </row>
    <row r="100" spans="1:8">
      <c r="A100" s="1" t="s">
        <v>9671</v>
      </c>
      <c r="B100" s="1" t="s">
        <v>1912</v>
      </c>
      <c r="C100" s="2">
        <v>45439</v>
      </c>
      <c r="D100" s="2">
        <v>45444</v>
      </c>
      <c r="E100" s="2">
        <v>45444</v>
      </c>
      <c r="F100" s="1" t="s">
        <v>9571</v>
      </c>
      <c r="G100" s="1" t="s">
        <v>1802</v>
      </c>
      <c r="H100" s="1">
        <v>50</v>
      </c>
    </row>
    <row r="101" spans="1:8">
      <c r="A101" s="1" t="s">
        <v>9672</v>
      </c>
      <c r="B101" s="1" t="s">
        <v>1913</v>
      </c>
      <c r="C101" s="2">
        <v>45367</v>
      </c>
      <c r="D101" s="2">
        <v>45372</v>
      </c>
      <c r="E101" s="2">
        <v>45372</v>
      </c>
      <c r="F101" s="1" t="s">
        <v>9591</v>
      </c>
      <c r="G101" s="1" t="s">
        <v>1802</v>
      </c>
      <c r="H101" s="1">
        <v>55</v>
      </c>
    </row>
    <row r="102" spans="1:8">
      <c r="A102" s="1" t="s">
        <v>9673</v>
      </c>
      <c r="B102" s="1" t="s">
        <v>1914</v>
      </c>
      <c r="C102" s="2">
        <v>45625</v>
      </c>
      <c r="D102" s="2">
        <v>45630</v>
      </c>
      <c r="E102" s="2">
        <v>45630</v>
      </c>
      <c r="F102" s="1" t="s">
        <v>9569</v>
      </c>
      <c r="G102" s="1" t="s">
        <v>1802</v>
      </c>
      <c r="H102" s="1">
        <v>50</v>
      </c>
    </row>
    <row r="103" spans="1:8">
      <c r="A103" s="1" t="s">
        <v>9674</v>
      </c>
      <c r="B103" s="1" t="s">
        <v>1915</v>
      </c>
      <c r="C103" s="2">
        <v>45459</v>
      </c>
      <c r="D103" s="2">
        <v>45461</v>
      </c>
      <c r="E103" s="2">
        <v>45461</v>
      </c>
      <c r="F103" s="1" t="s">
        <v>9569</v>
      </c>
      <c r="G103" s="1" t="s">
        <v>1802</v>
      </c>
      <c r="H103" s="1">
        <v>45</v>
      </c>
    </row>
    <row r="104" spans="1:8">
      <c r="A104" s="1" t="s">
        <v>9675</v>
      </c>
      <c r="B104" s="1" t="s">
        <v>1916</v>
      </c>
      <c r="C104" s="2">
        <v>45682</v>
      </c>
      <c r="D104" s="2">
        <v>45685</v>
      </c>
      <c r="E104" s="2">
        <v>45688</v>
      </c>
      <c r="F104" s="1" t="s">
        <v>9591</v>
      </c>
      <c r="G104" s="1" t="s">
        <v>1809</v>
      </c>
      <c r="H104" s="1">
        <v>45</v>
      </c>
    </row>
    <row r="105" spans="1:8">
      <c r="A105" s="1" t="s">
        <v>9676</v>
      </c>
      <c r="B105" s="1" t="s">
        <v>1917</v>
      </c>
      <c r="C105" s="2">
        <v>45470</v>
      </c>
      <c r="D105" s="2">
        <v>45475</v>
      </c>
      <c r="E105" s="2">
        <v>45475</v>
      </c>
      <c r="F105" s="1" t="s">
        <v>9571</v>
      </c>
      <c r="G105" s="1" t="s">
        <v>1802</v>
      </c>
      <c r="H105" s="1">
        <v>100</v>
      </c>
    </row>
    <row r="106" spans="1:8">
      <c r="A106" s="1" t="s">
        <v>9677</v>
      </c>
      <c r="B106" s="1" t="s">
        <v>1918</v>
      </c>
      <c r="C106" s="2">
        <v>45638</v>
      </c>
      <c r="D106" s="2">
        <v>45642</v>
      </c>
      <c r="E106" s="2">
        <v>45642</v>
      </c>
      <c r="F106" s="1" t="s">
        <v>9569</v>
      </c>
      <c r="G106" s="1" t="s">
        <v>1802</v>
      </c>
      <c r="H106" s="1">
        <v>60</v>
      </c>
    </row>
    <row r="107" spans="1:8">
      <c r="A107" s="1" t="s">
        <v>9678</v>
      </c>
      <c r="B107" s="1" t="s">
        <v>1919</v>
      </c>
      <c r="C107" s="2">
        <v>45930</v>
      </c>
      <c r="D107" s="2">
        <v>45932</v>
      </c>
      <c r="E107" s="2"/>
      <c r="F107" s="1" t="s">
        <v>9571</v>
      </c>
      <c r="G107" s="1" t="s">
        <v>1815</v>
      </c>
      <c r="H107" s="1">
        <v>55</v>
      </c>
    </row>
    <row r="108" spans="1:8">
      <c r="A108" s="1" t="s">
        <v>9679</v>
      </c>
      <c r="B108" s="1" t="s">
        <v>1920</v>
      </c>
      <c r="C108" s="2">
        <v>45833</v>
      </c>
      <c r="D108" s="2">
        <v>45835</v>
      </c>
      <c r="E108" s="2"/>
      <c r="F108" s="1" t="s">
        <v>9571</v>
      </c>
      <c r="G108" s="1" t="s">
        <v>1815</v>
      </c>
      <c r="H108" s="1">
        <v>50</v>
      </c>
    </row>
    <row r="109" spans="1:8">
      <c r="A109" s="1" t="s">
        <v>9680</v>
      </c>
      <c r="B109" s="1" t="s">
        <v>1921</v>
      </c>
      <c r="C109" s="2">
        <v>45767</v>
      </c>
      <c r="D109" s="2">
        <v>45772</v>
      </c>
      <c r="E109" s="2">
        <v>45772</v>
      </c>
      <c r="F109" s="1" t="s">
        <v>9569</v>
      </c>
      <c r="G109" s="1" t="s">
        <v>1802</v>
      </c>
      <c r="H109" s="1">
        <v>100</v>
      </c>
    </row>
    <row r="110" spans="1:8">
      <c r="A110" s="1" t="s">
        <v>9681</v>
      </c>
      <c r="B110" s="1" t="s">
        <v>1922</v>
      </c>
      <c r="C110" s="2">
        <v>45604</v>
      </c>
      <c r="D110" s="2">
        <v>45609</v>
      </c>
      <c r="E110" s="2">
        <v>45609</v>
      </c>
      <c r="F110" s="1" t="s">
        <v>9569</v>
      </c>
      <c r="G110" s="1" t="s">
        <v>1802</v>
      </c>
      <c r="H110" s="1">
        <v>45</v>
      </c>
    </row>
    <row r="111" spans="1:8">
      <c r="A111" s="1" t="s">
        <v>9682</v>
      </c>
      <c r="B111" s="1" t="s">
        <v>1923</v>
      </c>
      <c r="C111" s="2">
        <v>45805</v>
      </c>
      <c r="D111" s="2">
        <v>45810</v>
      </c>
      <c r="E111" s="2"/>
      <c r="F111" s="1" t="s">
        <v>9571</v>
      </c>
      <c r="G111" s="1" t="s">
        <v>1815</v>
      </c>
      <c r="H111" s="1">
        <v>50</v>
      </c>
    </row>
    <row r="112" spans="1:8">
      <c r="A112" s="1" t="s">
        <v>9683</v>
      </c>
      <c r="B112" s="1" t="s">
        <v>1924</v>
      </c>
      <c r="C112" s="2">
        <v>45698</v>
      </c>
      <c r="D112" s="2">
        <v>45703</v>
      </c>
      <c r="E112" s="2">
        <v>45703</v>
      </c>
      <c r="F112" s="1" t="s">
        <v>9569</v>
      </c>
      <c r="G112" s="1" t="s">
        <v>1802</v>
      </c>
      <c r="H112" s="1">
        <v>80</v>
      </c>
    </row>
    <row r="113" spans="1:8">
      <c r="A113" s="1" t="s">
        <v>9684</v>
      </c>
      <c r="B113" s="1" t="s">
        <v>1925</v>
      </c>
      <c r="C113" s="2">
        <v>45620</v>
      </c>
      <c r="D113" s="2">
        <v>45622</v>
      </c>
      <c r="E113" s="2"/>
      <c r="F113" s="1" t="s">
        <v>9571</v>
      </c>
      <c r="G113" s="1" t="s">
        <v>1815</v>
      </c>
      <c r="H113" s="1">
        <v>100</v>
      </c>
    </row>
    <row r="114" spans="1:8">
      <c r="A114" s="1" t="s">
        <v>9685</v>
      </c>
      <c r="B114" s="1" t="s">
        <v>1926</v>
      </c>
      <c r="C114" s="2">
        <v>45801</v>
      </c>
      <c r="D114" s="2">
        <v>45806</v>
      </c>
      <c r="E114" s="2">
        <v>45806</v>
      </c>
      <c r="F114" s="1" t="s">
        <v>9591</v>
      </c>
      <c r="G114" s="1" t="s">
        <v>1802</v>
      </c>
      <c r="H114" s="1">
        <v>50</v>
      </c>
    </row>
    <row r="115" spans="1:8">
      <c r="A115" s="1" t="s">
        <v>9686</v>
      </c>
      <c r="B115" s="1" t="s">
        <v>1927</v>
      </c>
      <c r="C115" s="2">
        <v>45704</v>
      </c>
      <c r="D115" s="2">
        <v>45709</v>
      </c>
      <c r="E115" s="2">
        <v>45709</v>
      </c>
      <c r="F115" s="1" t="s">
        <v>9591</v>
      </c>
      <c r="G115" s="1" t="s">
        <v>1802</v>
      </c>
      <c r="H115" s="1">
        <v>60</v>
      </c>
    </row>
    <row r="116" spans="1:8">
      <c r="A116" s="1" t="s">
        <v>9687</v>
      </c>
      <c r="B116" s="1" t="s">
        <v>1928</v>
      </c>
      <c r="C116" s="2">
        <v>45713</v>
      </c>
      <c r="D116" s="2">
        <v>45716</v>
      </c>
      <c r="E116" s="2">
        <v>45716</v>
      </c>
      <c r="F116" s="1" t="s">
        <v>9575</v>
      </c>
      <c r="G116" s="1" t="s">
        <v>1802</v>
      </c>
      <c r="H116" s="1">
        <v>80</v>
      </c>
    </row>
    <row r="117" spans="1:8">
      <c r="A117" s="1" t="s">
        <v>9688</v>
      </c>
      <c r="B117" s="1" t="s">
        <v>1929</v>
      </c>
      <c r="C117" s="2">
        <v>45917</v>
      </c>
      <c r="D117" s="2">
        <v>45920</v>
      </c>
      <c r="E117" s="2">
        <v>45920</v>
      </c>
      <c r="F117" s="1" t="s">
        <v>9591</v>
      </c>
      <c r="G117" s="1" t="s">
        <v>1802</v>
      </c>
      <c r="H117" s="1">
        <v>80</v>
      </c>
    </row>
    <row r="118" spans="1:8">
      <c r="A118" s="1" t="s">
        <v>9689</v>
      </c>
      <c r="B118" s="1" t="s">
        <v>1930</v>
      </c>
      <c r="C118" s="2">
        <v>45490</v>
      </c>
      <c r="D118" s="2">
        <v>45492</v>
      </c>
      <c r="E118" s="2"/>
      <c r="F118" s="1" t="s">
        <v>9573</v>
      </c>
      <c r="G118" s="1" t="s">
        <v>1815</v>
      </c>
      <c r="H118" s="1">
        <v>80</v>
      </c>
    </row>
    <row r="119" spans="1:8">
      <c r="A119" s="1" t="s">
        <v>9690</v>
      </c>
      <c r="B119" s="1" t="s">
        <v>1931</v>
      </c>
      <c r="C119" s="2">
        <v>45382</v>
      </c>
      <c r="D119" s="2">
        <v>45385</v>
      </c>
      <c r="E119" s="2">
        <v>45385</v>
      </c>
      <c r="F119" s="1" t="s">
        <v>9573</v>
      </c>
      <c r="G119" s="1" t="s">
        <v>1802</v>
      </c>
      <c r="H119" s="1">
        <v>50</v>
      </c>
    </row>
    <row r="120" spans="1:8">
      <c r="A120" s="1" t="s">
        <v>9691</v>
      </c>
      <c r="B120" s="1" t="s">
        <v>1932</v>
      </c>
      <c r="C120" s="2">
        <v>45507</v>
      </c>
      <c r="D120" s="2">
        <v>45512</v>
      </c>
      <c r="E120" s="2">
        <v>45512</v>
      </c>
      <c r="F120" s="1" t="s">
        <v>9573</v>
      </c>
      <c r="G120" s="1" t="s">
        <v>1802</v>
      </c>
      <c r="H120" s="1">
        <v>45</v>
      </c>
    </row>
    <row r="121" spans="1:8">
      <c r="A121" s="1" t="s">
        <v>9692</v>
      </c>
      <c r="B121" s="1" t="s">
        <v>1933</v>
      </c>
      <c r="C121" s="2">
        <v>45430</v>
      </c>
      <c r="D121" s="2">
        <v>45433</v>
      </c>
      <c r="E121" s="2">
        <v>45433</v>
      </c>
      <c r="F121" s="1" t="s">
        <v>9571</v>
      </c>
      <c r="G121" s="1" t="s">
        <v>1802</v>
      </c>
      <c r="H121" s="1">
        <v>70</v>
      </c>
    </row>
    <row r="122" spans="1:8">
      <c r="A122" s="1" t="s">
        <v>9693</v>
      </c>
      <c r="B122" s="1" t="s">
        <v>1934</v>
      </c>
      <c r="C122" s="2">
        <v>45885</v>
      </c>
      <c r="D122" s="2">
        <v>45889</v>
      </c>
      <c r="E122" s="2">
        <v>45889</v>
      </c>
      <c r="F122" s="1" t="s">
        <v>9575</v>
      </c>
      <c r="G122" s="1" t="s">
        <v>1802</v>
      </c>
      <c r="H122" s="1">
        <v>100</v>
      </c>
    </row>
    <row r="123" spans="1:8">
      <c r="A123" s="1" t="s">
        <v>9694</v>
      </c>
      <c r="B123" s="1" t="s">
        <v>1935</v>
      </c>
      <c r="C123" s="2">
        <v>45858</v>
      </c>
      <c r="D123" s="2">
        <v>45862</v>
      </c>
      <c r="E123" s="2">
        <v>45863</v>
      </c>
      <c r="F123" s="1" t="s">
        <v>9569</v>
      </c>
      <c r="G123" s="1" t="s">
        <v>1809</v>
      </c>
      <c r="H123" s="1">
        <v>50</v>
      </c>
    </row>
    <row r="124" spans="1:8">
      <c r="A124" s="1" t="s">
        <v>9695</v>
      </c>
      <c r="B124" s="1" t="s">
        <v>1936</v>
      </c>
      <c r="C124" s="2">
        <v>45904</v>
      </c>
      <c r="D124" s="2">
        <v>45908</v>
      </c>
      <c r="E124" s="2">
        <v>45908</v>
      </c>
      <c r="F124" s="1" t="s">
        <v>9573</v>
      </c>
      <c r="G124" s="1" t="s">
        <v>1802</v>
      </c>
      <c r="H124" s="1">
        <v>100</v>
      </c>
    </row>
    <row r="125" spans="1:8">
      <c r="A125" s="1" t="s">
        <v>9696</v>
      </c>
      <c r="B125" s="1" t="s">
        <v>1937</v>
      </c>
      <c r="C125" s="2">
        <v>45518</v>
      </c>
      <c r="D125" s="2">
        <v>45522</v>
      </c>
      <c r="E125" s="2">
        <v>45523</v>
      </c>
      <c r="F125" s="1" t="s">
        <v>9571</v>
      </c>
      <c r="G125" s="1" t="s">
        <v>1809</v>
      </c>
      <c r="H125" s="1">
        <v>50</v>
      </c>
    </row>
    <row r="126" spans="1:8">
      <c r="A126" s="1" t="s">
        <v>9697</v>
      </c>
      <c r="B126" s="1" t="s">
        <v>1938</v>
      </c>
      <c r="C126" s="2">
        <v>45553</v>
      </c>
      <c r="D126" s="2">
        <v>45555</v>
      </c>
      <c r="E126" s="2">
        <v>45557</v>
      </c>
      <c r="F126" s="1" t="s">
        <v>9575</v>
      </c>
      <c r="G126" s="1" t="s">
        <v>1809</v>
      </c>
      <c r="H126" s="1">
        <v>45</v>
      </c>
    </row>
    <row r="127" spans="1:8">
      <c r="A127" s="1" t="s">
        <v>9698</v>
      </c>
      <c r="B127" s="1" t="s">
        <v>1939</v>
      </c>
      <c r="C127" s="2">
        <v>45381</v>
      </c>
      <c r="D127" s="2">
        <v>45384</v>
      </c>
      <c r="E127" s="2">
        <v>45384</v>
      </c>
      <c r="F127" s="1" t="s">
        <v>9569</v>
      </c>
      <c r="G127" s="1" t="s">
        <v>1802</v>
      </c>
      <c r="H127" s="1">
        <v>45</v>
      </c>
    </row>
    <row r="128" spans="1:8">
      <c r="A128" s="1" t="s">
        <v>9699</v>
      </c>
      <c r="B128" s="1" t="s">
        <v>1940</v>
      </c>
      <c r="C128" s="2">
        <v>45419</v>
      </c>
      <c r="D128" s="2">
        <v>45424</v>
      </c>
      <c r="E128" s="2">
        <v>45425</v>
      </c>
      <c r="F128" s="1" t="s">
        <v>9569</v>
      </c>
      <c r="G128" s="1" t="s">
        <v>1809</v>
      </c>
      <c r="H128" s="1">
        <v>55</v>
      </c>
    </row>
    <row r="129" spans="1:8">
      <c r="A129" s="1" t="s">
        <v>9700</v>
      </c>
      <c r="B129" s="1" t="s">
        <v>1941</v>
      </c>
      <c r="C129" s="2">
        <v>45943</v>
      </c>
      <c r="D129" s="2">
        <v>45946</v>
      </c>
      <c r="E129" s="2">
        <v>45947</v>
      </c>
      <c r="F129" s="1" t="s">
        <v>9571</v>
      </c>
      <c r="G129" s="1" t="s">
        <v>1809</v>
      </c>
      <c r="H129" s="1">
        <v>80</v>
      </c>
    </row>
    <row r="130" spans="1:8">
      <c r="A130" s="1" t="s">
        <v>9701</v>
      </c>
      <c r="B130" s="1" t="s">
        <v>1942</v>
      </c>
      <c r="C130" s="2">
        <v>45392</v>
      </c>
      <c r="D130" s="2">
        <v>45397</v>
      </c>
      <c r="E130" s="2">
        <v>45400</v>
      </c>
      <c r="F130" s="1" t="s">
        <v>9591</v>
      </c>
      <c r="G130" s="1" t="s">
        <v>1809</v>
      </c>
      <c r="H130" s="1">
        <v>80</v>
      </c>
    </row>
    <row r="131" spans="1:8">
      <c r="A131" s="1" t="s">
        <v>9702</v>
      </c>
      <c r="B131" s="1" t="s">
        <v>1943</v>
      </c>
      <c r="C131" s="2">
        <v>45922</v>
      </c>
      <c r="D131" s="2">
        <v>45927</v>
      </c>
      <c r="E131" s="2"/>
      <c r="F131" s="1" t="s">
        <v>9569</v>
      </c>
      <c r="G131" s="1" t="s">
        <v>1815</v>
      </c>
      <c r="H131" s="1">
        <v>55</v>
      </c>
    </row>
    <row r="132" spans="1:8">
      <c r="A132" s="1" t="s">
        <v>9703</v>
      </c>
      <c r="B132" s="1" t="s">
        <v>1944</v>
      </c>
      <c r="C132" s="2">
        <v>45421</v>
      </c>
      <c r="D132" s="2">
        <v>45423</v>
      </c>
      <c r="E132" s="2">
        <v>45423</v>
      </c>
      <c r="F132" s="1" t="s">
        <v>9575</v>
      </c>
      <c r="G132" s="1" t="s">
        <v>1802</v>
      </c>
      <c r="H132" s="1">
        <v>100</v>
      </c>
    </row>
    <row r="133" spans="1:8">
      <c r="A133" s="1" t="s">
        <v>9704</v>
      </c>
      <c r="B133" s="1" t="s">
        <v>1945</v>
      </c>
      <c r="C133" s="2">
        <v>45954</v>
      </c>
      <c r="D133" s="2">
        <v>45957</v>
      </c>
      <c r="E133" s="2"/>
      <c r="F133" s="1" t="s">
        <v>9591</v>
      </c>
      <c r="G133" s="1" t="s">
        <v>1815</v>
      </c>
      <c r="H133" s="1">
        <v>55</v>
      </c>
    </row>
    <row r="134" spans="1:8">
      <c r="A134" s="1" t="s">
        <v>9705</v>
      </c>
      <c r="B134" s="1" t="s">
        <v>1946</v>
      </c>
      <c r="C134" s="2">
        <v>45831</v>
      </c>
      <c r="D134" s="2">
        <v>45835</v>
      </c>
      <c r="E134" s="2">
        <v>45836</v>
      </c>
      <c r="F134" s="1" t="s">
        <v>9571</v>
      </c>
      <c r="G134" s="1" t="s">
        <v>1809</v>
      </c>
      <c r="H134" s="1">
        <v>55</v>
      </c>
    </row>
    <row r="135" spans="1:8">
      <c r="A135" s="1" t="s">
        <v>9706</v>
      </c>
      <c r="B135" s="1" t="s">
        <v>1947</v>
      </c>
      <c r="C135" s="2">
        <v>45463</v>
      </c>
      <c r="D135" s="2">
        <v>45465</v>
      </c>
      <c r="E135" s="2"/>
      <c r="F135" s="1" t="s">
        <v>9571</v>
      </c>
      <c r="G135" s="1" t="s">
        <v>1815</v>
      </c>
      <c r="H135" s="1">
        <v>45</v>
      </c>
    </row>
    <row r="136" spans="1:8">
      <c r="A136" s="1" t="s">
        <v>9707</v>
      </c>
      <c r="B136" s="1" t="s">
        <v>1948</v>
      </c>
      <c r="C136" s="2">
        <v>45875</v>
      </c>
      <c r="D136" s="2">
        <v>45880</v>
      </c>
      <c r="E136" s="2"/>
      <c r="F136" s="1" t="s">
        <v>9569</v>
      </c>
      <c r="G136" s="1" t="s">
        <v>1815</v>
      </c>
      <c r="H136" s="1">
        <v>45</v>
      </c>
    </row>
    <row r="137" spans="1:8">
      <c r="A137" s="1" t="s">
        <v>9708</v>
      </c>
      <c r="B137" s="1" t="s">
        <v>1949</v>
      </c>
      <c r="C137" s="2">
        <v>45836</v>
      </c>
      <c r="D137" s="2">
        <v>45839</v>
      </c>
      <c r="E137" s="2">
        <v>45839</v>
      </c>
      <c r="F137" s="1" t="s">
        <v>9575</v>
      </c>
      <c r="G137" s="1" t="s">
        <v>1802</v>
      </c>
      <c r="H137" s="1">
        <v>80</v>
      </c>
    </row>
    <row r="138" spans="1:8">
      <c r="A138" s="1" t="s">
        <v>9709</v>
      </c>
      <c r="B138" s="1" t="s">
        <v>1950</v>
      </c>
      <c r="C138" s="2">
        <v>45836</v>
      </c>
      <c r="D138" s="2">
        <v>45841</v>
      </c>
      <c r="E138" s="2">
        <v>45842</v>
      </c>
      <c r="F138" s="1" t="s">
        <v>9569</v>
      </c>
      <c r="G138" s="1" t="s">
        <v>1809</v>
      </c>
      <c r="H138" s="1">
        <v>100</v>
      </c>
    </row>
    <row r="139" spans="1:8">
      <c r="A139" s="1" t="s">
        <v>9710</v>
      </c>
      <c r="B139" s="1" t="s">
        <v>1951</v>
      </c>
      <c r="C139" s="2">
        <v>45664</v>
      </c>
      <c r="D139" s="2">
        <v>45666</v>
      </c>
      <c r="E139" s="2">
        <v>45666</v>
      </c>
      <c r="F139" s="1" t="s">
        <v>9571</v>
      </c>
      <c r="G139" s="1" t="s">
        <v>1802</v>
      </c>
      <c r="H139" s="1">
        <v>80</v>
      </c>
    </row>
    <row r="140" spans="1:8">
      <c r="A140" s="1" t="s">
        <v>9711</v>
      </c>
      <c r="B140" s="1" t="s">
        <v>1952</v>
      </c>
      <c r="C140" s="2">
        <v>45800</v>
      </c>
      <c r="D140" s="2">
        <v>45804</v>
      </c>
      <c r="E140" s="2"/>
      <c r="F140" s="1" t="s">
        <v>9569</v>
      </c>
      <c r="G140" s="1" t="s">
        <v>1815</v>
      </c>
      <c r="H140" s="1">
        <v>100</v>
      </c>
    </row>
    <row r="141" spans="1:8">
      <c r="A141" s="1" t="s">
        <v>9712</v>
      </c>
      <c r="B141" s="1" t="s">
        <v>1953</v>
      </c>
      <c r="C141" s="2">
        <v>45493</v>
      </c>
      <c r="D141" s="2">
        <v>45497</v>
      </c>
      <c r="E141" s="2">
        <v>45497</v>
      </c>
      <c r="F141" s="1" t="s">
        <v>9569</v>
      </c>
      <c r="G141" s="1" t="s">
        <v>1802</v>
      </c>
      <c r="H141" s="1">
        <v>70</v>
      </c>
    </row>
    <row r="142" spans="1:8">
      <c r="A142" s="1" t="s">
        <v>9713</v>
      </c>
      <c r="B142" s="1" t="s">
        <v>1954</v>
      </c>
      <c r="C142" s="2">
        <v>45303</v>
      </c>
      <c r="D142" s="2">
        <v>45308</v>
      </c>
      <c r="E142" s="2">
        <v>45308</v>
      </c>
      <c r="F142" s="1" t="s">
        <v>9575</v>
      </c>
      <c r="G142" s="1" t="s">
        <v>1802</v>
      </c>
      <c r="H142" s="1">
        <v>45</v>
      </c>
    </row>
    <row r="143" spans="1:8">
      <c r="A143" s="1" t="s">
        <v>9714</v>
      </c>
      <c r="B143" s="1" t="s">
        <v>1955</v>
      </c>
      <c r="C143" s="2">
        <v>45665</v>
      </c>
      <c r="D143" s="2">
        <v>45669</v>
      </c>
      <c r="E143" s="2">
        <v>45670</v>
      </c>
      <c r="F143" s="1" t="s">
        <v>9571</v>
      </c>
      <c r="G143" s="1" t="s">
        <v>1809</v>
      </c>
      <c r="H143" s="1">
        <v>70</v>
      </c>
    </row>
    <row r="144" spans="1:8">
      <c r="A144" s="1" t="s">
        <v>9715</v>
      </c>
      <c r="B144" s="1" t="s">
        <v>1956</v>
      </c>
      <c r="C144" s="2">
        <v>45501</v>
      </c>
      <c r="D144" s="2">
        <v>45506</v>
      </c>
      <c r="E144" s="2">
        <v>45508</v>
      </c>
      <c r="F144" s="1" t="s">
        <v>9569</v>
      </c>
      <c r="G144" s="1" t="s">
        <v>1809</v>
      </c>
      <c r="H144" s="1">
        <v>60</v>
      </c>
    </row>
    <row r="145" spans="1:8">
      <c r="A145" s="1" t="s">
        <v>9716</v>
      </c>
      <c r="B145" s="1" t="s">
        <v>1957</v>
      </c>
      <c r="C145" s="2">
        <v>45934</v>
      </c>
      <c r="D145" s="2">
        <v>45936</v>
      </c>
      <c r="E145" s="2">
        <v>45936</v>
      </c>
      <c r="F145" s="1" t="s">
        <v>9569</v>
      </c>
      <c r="G145" s="1" t="s">
        <v>1802</v>
      </c>
      <c r="H145" s="1">
        <v>45</v>
      </c>
    </row>
    <row r="146" spans="1:8">
      <c r="A146" s="1" t="s">
        <v>9717</v>
      </c>
      <c r="B146" s="1" t="s">
        <v>1958</v>
      </c>
      <c r="C146" s="2">
        <v>45832</v>
      </c>
      <c r="D146" s="2">
        <v>45836</v>
      </c>
      <c r="E146" s="2">
        <v>45836</v>
      </c>
      <c r="F146" s="1" t="s">
        <v>9573</v>
      </c>
      <c r="G146" s="1" t="s">
        <v>1802</v>
      </c>
      <c r="H146" s="1">
        <v>60</v>
      </c>
    </row>
    <row r="147" spans="1:8">
      <c r="A147" s="1" t="s">
        <v>9718</v>
      </c>
      <c r="B147" s="1" t="s">
        <v>1959</v>
      </c>
      <c r="C147" s="2">
        <v>45953</v>
      </c>
      <c r="D147" s="2">
        <v>45958</v>
      </c>
      <c r="E147" s="2">
        <v>45958</v>
      </c>
      <c r="F147" s="1" t="s">
        <v>9569</v>
      </c>
      <c r="G147" s="1" t="s">
        <v>1802</v>
      </c>
      <c r="H147" s="1">
        <v>55</v>
      </c>
    </row>
    <row r="148" spans="1:8">
      <c r="A148" s="1" t="s">
        <v>9719</v>
      </c>
      <c r="B148" s="1" t="s">
        <v>1960</v>
      </c>
      <c r="C148" s="2">
        <v>45397</v>
      </c>
      <c r="D148" s="2">
        <v>45402</v>
      </c>
      <c r="E148" s="2"/>
      <c r="F148" s="1" t="s">
        <v>9569</v>
      </c>
      <c r="G148" s="1" t="s">
        <v>1815</v>
      </c>
      <c r="H148" s="1">
        <v>55</v>
      </c>
    </row>
    <row r="149" spans="1:8">
      <c r="A149" s="1" t="s">
        <v>9720</v>
      </c>
      <c r="B149" s="1" t="s">
        <v>1961</v>
      </c>
      <c r="C149" s="2">
        <v>45630</v>
      </c>
      <c r="D149" s="2">
        <v>45633</v>
      </c>
      <c r="E149" s="2">
        <v>45634</v>
      </c>
      <c r="F149" s="1" t="s">
        <v>9575</v>
      </c>
      <c r="G149" s="1" t="s">
        <v>1809</v>
      </c>
      <c r="H149" s="1">
        <v>80</v>
      </c>
    </row>
    <row r="150" spans="1:8">
      <c r="A150" s="1" t="s">
        <v>9721</v>
      </c>
      <c r="B150" s="1" t="s">
        <v>1962</v>
      </c>
      <c r="C150" s="2">
        <v>45654</v>
      </c>
      <c r="D150" s="2">
        <v>45657</v>
      </c>
      <c r="E150" s="2">
        <v>45658</v>
      </c>
      <c r="F150" s="1" t="s">
        <v>9573</v>
      </c>
      <c r="G150" s="1" t="s">
        <v>1809</v>
      </c>
      <c r="H150" s="1">
        <v>70</v>
      </c>
    </row>
    <row r="151" spans="1:8">
      <c r="A151" s="1" t="s">
        <v>9722</v>
      </c>
      <c r="B151" s="1" t="s">
        <v>1963</v>
      </c>
      <c r="C151" s="2">
        <v>45632</v>
      </c>
      <c r="D151" s="2">
        <v>45636</v>
      </c>
      <c r="E151" s="2">
        <v>45636</v>
      </c>
      <c r="F151" s="1" t="s">
        <v>9575</v>
      </c>
      <c r="G151" s="1" t="s">
        <v>1802</v>
      </c>
      <c r="H151" s="1">
        <v>100</v>
      </c>
    </row>
    <row r="152" spans="1:8">
      <c r="A152" s="1" t="s">
        <v>9723</v>
      </c>
      <c r="B152" s="1" t="s">
        <v>1964</v>
      </c>
      <c r="C152" s="2">
        <v>45928</v>
      </c>
      <c r="D152" s="2">
        <v>45933</v>
      </c>
      <c r="E152" s="2">
        <v>45934</v>
      </c>
      <c r="F152" s="1" t="s">
        <v>9571</v>
      </c>
      <c r="G152" s="1" t="s">
        <v>1809</v>
      </c>
      <c r="H152" s="1">
        <v>55</v>
      </c>
    </row>
    <row r="153" spans="1:8">
      <c r="A153" s="1" t="s">
        <v>9724</v>
      </c>
      <c r="B153" s="1" t="s">
        <v>1965</v>
      </c>
      <c r="C153" s="2">
        <v>45421</v>
      </c>
      <c r="D153" s="2">
        <v>45426</v>
      </c>
      <c r="E153" s="2"/>
      <c r="F153" s="1" t="s">
        <v>9573</v>
      </c>
      <c r="G153" s="1" t="s">
        <v>1815</v>
      </c>
      <c r="H153" s="1">
        <v>45</v>
      </c>
    </row>
    <row r="154" spans="1:8">
      <c r="A154" s="1" t="s">
        <v>9725</v>
      </c>
      <c r="B154" s="1" t="s">
        <v>1966</v>
      </c>
      <c r="C154" s="2">
        <v>45555</v>
      </c>
      <c r="D154" s="2">
        <v>45557</v>
      </c>
      <c r="E154" s="2">
        <v>45557</v>
      </c>
      <c r="F154" s="1" t="s">
        <v>9575</v>
      </c>
      <c r="G154" s="1" t="s">
        <v>1802</v>
      </c>
      <c r="H154" s="1">
        <v>80</v>
      </c>
    </row>
    <row r="155" spans="1:8">
      <c r="A155" s="1" t="s">
        <v>9726</v>
      </c>
      <c r="B155" s="1" t="s">
        <v>1967</v>
      </c>
      <c r="C155" s="2">
        <v>45841</v>
      </c>
      <c r="D155" s="2">
        <v>45843</v>
      </c>
      <c r="E155" s="2"/>
      <c r="F155" s="1" t="s">
        <v>9569</v>
      </c>
      <c r="G155" s="1" t="s">
        <v>1815</v>
      </c>
      <c r="H155" s="1">
        <v>50</v>
      </c>
    </row>
    <row r="156" spans="1:8">
      <c r="A156" s="1" t="s">
        <v>9727</v>
      </c>
      <c r="B156" s="1" t="s">
        <v>1968</v>
      </c>
      <c r="C156" s="2">
        <v>45471</v>
      </c>
      <c r="D156" s="2">
        <v>45474</v>
      </c>
      <c r="E156" s="2">
        <v>45475</v>
      </c>
      <c r="F156" s="1" t="s">
        <v>9575</v>
      </c>
      <c r="G156" s="1" t="s">
        <v>1809</v>
      </c>
      <c r="H156" s="1">
        <v>45</v>
      </c>
    </row>
    <row r="157" spans="1:8">
      <c r="A157" s="1" t="s">
        <v>9728</v>
      </c>
      <c r="B157" s="1" t="s">
        <v>1969</v>
      </c>
      <c r="C157" s="2">
        <v>45319</v>
      </c>
      <c r="D157" s="2">
        <v>45323</v>
      </c>
      <c r="E157" s="2">
        <v>45323</v>
      </c>
      <c r="F157" s="1" t="s">
        <v>9573</v>
      </c>
      <c r="G157" s="1" t="s">
        <v>1802</v>
      </c>
      <c r="H157" s="1">
        <v>80</v>
      </c>
    </row>
    <row r="158" spans="1:8">
      <c r="A158" s="1" t="s">
        <v>9729</v>
      </c>
      <c r="B158" s="1" t="s">
        <v>1970</v>
      </c>
      <c r="C158" s="2">
        <v>45800</v>
      </c>
      <c r="D158" s="2">
        <v>45805</v>
      </c>
      <c r="E158" s="2"/>
      <c r="F158" s="1" t="s">
        <v>9575</v>
      </c>
      <c r="G158" s="1" t="s">
        <v>1815</v>
      </c>
      <c r="H158" s="1">
        <v>50</v>
      </c>
    </row>
    <row r="159" spans="1:8">
      <c r="A159" s="1" t="s">
        <v>9730</v>
      </c>
      <c r="B159" s="1" t="s">
        <v>1971</v>
      </c>
      <c r="C159" s="2">
        <v>45806</v>
      </c>
      <c r="D159" s="2">
        <v>45811</v>
      </c>
      <c r="E159" s="2"/>
      <c r="F159" s="1" t="s">
        <v>9573</v>
      </c>
      <c r="G159" s="1" t="s">
        <v>1815</v>
      </c>
      <c r="H159" s="1">
        <v>60</v>
      </c>
    </row>
    <row r="160" spans="1:8">
      <c r="A160" s="1" t="s">
        <v>9731</v>
      </c>
      <c r="B160" s="1" t="s">
        <v>1972</v>
      </c>
      <c r="C160" s="2">
        <v>45864</v>
      </c>
      <c r="D160" s="2">
        <v>45866</v>
      </c>
      <c r="E160" s="2">
        <v>45866</v>
      </c>
      <c r="F160" s="1" t="s">
        <v>9571</v>
      </c>
      <c r="G160" s="1" t="s">
        <v>1802</v>
      </c>
      <c r="H160" s="1">
        <v>55</v>
      </c>
    </row>
    <row r="161" spans="1:8">
      <c r="A161" s="1" t="s">
        <v>9732</v>
      </c>
      <c r="B161" s="1" t="s">
        <v>1973</v>
      </c>
      <c r="C161" s="2">
        <v>45821</v>
      </c>
      <c r="D161" s="2">
        <v>45823</v>
      </c>
      <c r="E161" s="2">
        <v>45823</v>
      </c>
      <c r="F161" s="1" t="s">
        <v>9573</v>
      </c>
      <c r="G161" s="1" t="s">
        <v>1802</v>
      </c>
      <c r="H161" s="1">
        <v>80</v>
      </c>
    </row>
    <row r="162" spans="1:8">
      <c r="A162" s="1" t="s">
        <v>9733</v>
      </c>
      <c r="B162" s="1" t="s">
        <v>1974</v>
      </c>
      <c r="C162" s="2">
        <v>45741</v>
      </c>
      <c r="D162" s="2">
        <v>45745</v>
      </c>
      <c r="E162" s="2"/>
      <c r="F162" s="1" t="s">
        <v>9569</v>
      </c>
      <c r="G162" s="1" t="s">
        <v>1815</v>
      </c>
      <c r="H162" s="1">
        <v>100</v>
      </c>
    </row>
    <row r="163" spans="1:8">
      <c r="A163" s="1" t="s">
        <v>9734</v>
      </c>
      <c r="B163" s="1" t="s">
        <v>1975</v>
      </c>
      <c r="C163" s="2">
        <v>45860</v>
      </c>
      <c r="D163" s="2">
        <v>45865</v>
      </c>
      <c r="E163" s="2">
        <v>45865</v>
      </c>
      <c r="F163" s="1" t="s">
        <v>9573</v>
      </c>
      <c r="G163" s="1" t="s">
        <v>1802</v>
      </c>
      <c r="H163" s="1">
        <v>60</v>
      </c>
    </row>
    <row r="164" spans="1:8">
      <c r="A164" s="1" t="s">
        <v>9735</v>
      </c>
      <c r="B164" s="1" t="s">
        <v>1976</v>
      </c>
      <c r="C164" s="2">
        <v>45532</v>
      </c>
      <c r="D164" s="2">
        <v>45536</v>
      </c>
      <c r="E164" s="2">
        <v>45536</v>
      </c>
      <c r="F164" s="1" t="s">
        <v>9571</v>
      </c>
      <c r="G164" s="1" t="s">
        <v>1802</v>
      </c>
      <c r="H164" s="1">
        <v>45</v>
      </c>
    </row>
    <row r="165" spans="1:8">
      <c r="A165" s="1" t="s">
        <v>9736</v>
      </c>
      <c r="B165" s="1" t="s">
        <v>1977</v>
      </c>
      <c r="C165" s="2">
        <v>45726</v>
      </c>
      <c r="D165" s="2">
        <v>45731</v>
      </c>
      <c r="E165" s="2">
        <v>45733</v>
      </c>
      <c r="F165" s="1" t="s">
        <v>9569</v>
      </c>
      <c r="G165" s="1" t="s">
        <v>1809</v>
      </c>
      <c r="H165" s="1">
        <v>55</v>
      </c>
    </row>
    <row r="166" spans="1:8">
      <c r="A166" s="1" t="s">
        <v>9737</v>
      </c>
      <c r="B166" s="1" t="s">
        <v>1978</v>
      </c>
      <c r="C166" s="2">
        <v>45694</v>
      </c>
      <c r="D166" s="2">
        <v>45697</v>
      </c>
      <c r="E166" s="2">
        <v>45697</v>
      </c>
      <c r="F166" s="1" t="s">
        <v>9573</v>
      </c>
      <c r="G166" s="1" t="s">
        <v>1802</v>
      </c>
      <c r="H166" s="1">
        <v>100</v>
      </c>
    </row>
    <row r="167" spans="1:8">
      <c r="A167" s="1" t="s">
        <v>9738</v>
      </c>
      <c r="B167" s="1" t="s">
        <v>1979</v>
      </c>
      <c r="C167" s="2">
        <v>45868</v>
      </c>
      <c r="D167" s="2">
        <v>45871</v>
      </c>
      <c r="E167" s="2">
        <v>45871</v>
      </c>
      <c r="F167" s="1" t="s">
        <v>9569</v>
      </c>
      <c r="G167" s="1" t="s">
        <v>1802</v>
      </c>
      <c r="H167" s="1">
        <v>55</v>
      </c>
    </row>
    <row r="168" spans="1:8">
      <c r="A168" s="1" t="s">
        <v>9739</v>
      </c>
      <c r="B168" s="1" t="s">
        <v>1980</v>
      </c>
      <c r="C168" s="2">
        <v>45701</v>
      </c>
      <c r="D168" s="2">
        <v>45706</v>
      </c>
      <c r="E168" s="2">
        <v>45706</v>
      </c>
      <c r="F168" s="1" t="s">
        <v>9575</v>
      </c>
      <c r="G168" s="1" t="s">
        <v>1802</v>
      </c>
      <c r="H168" s="1">
        <v>55</v>
      </c>
    </row>
    <row r="169" spans="1:8">
      <c r="A169" s="1" t="s">
        <v>9740</v>
      </c>
      <c r="B169" s="1" t="s">
        <v>1981</v>
      </c>
      <c r="C169" s="2">
        <v>45959</v>
      </c>
      <c r="D169" s="2">
        <v>45961</v>
      </c>
      <c r="E169" s="2"/>
      <c r="F169" s="1" t="s">
        <v>9569</v>
      </c>
      <c r="G169" s="1" t="s">
        <v>1815</v>
      </c>
      <c r="H169" s="1">
        <v>80</v>
      </c>
    </row>
    <row r="170" spans="1:8">
      <c r="A170" s="1" t="s">
        <v>9741</v>
      </c>
      <c r="B170" s="1" t="s">
        <v>1982</v>
      </c>
      <c r="C170" s="2">
        <v>45395</v>
      </c>
      <c r="D170" s="2">
        <v>45397</v>
      </c>
      <c r="E170" s="2">
        <v>45397</v>
      </c>
      <c r="F170" s="1" t="s">
        <v>9571</v>
      </c>
      <c r="G170" s="1" t="s">
        <v>1802</v>
      </c>
      <c r="H170" s="1">
        <v>50</v>
      </c>
    </row>
    <row r="171" spans="1:8">
      <c r="A171" s="1" t="s">
        <v>9742</v>
      </c>
      <c r="B171" s="1" t="s">
        <v>1983</v>
      </c>
      <c r="C171" s="2">
        <v>45306</v>
      </c>
      <c r="D171" s="2">
        <v>45308</v>
      </c>
      <c r="E171" s="2">
        <v>45308</v>
      </c>
      <c r="F171" s="1" t="s">
        <v>9571</v>
      </c>
      <c r="G171" s="1" t="s">
        <v>1802</v>
      </c>
      <c r="H171" s="1">
        <v>60</v>
      </c>
    </row>
    <row r="172" spans="1:8">
      <c r="A172" s="1" t="s">
        <v>9743</v>
      </c>
      <c r="B172" s="1" t="s">
        <v>1984</v>
      </c>
      <c r="C172" s="2">
        <v>45864</v>
      </c>
      <c r="D172" s="2">
        <v>45868</v>
      </c>
      <c r="E172" s="2">
        <v>45868</v>
      </c>
      <c r="F172" s="1" t="s">
        <v>9571</v>
      </c>
      <c r="G172" s="1" t="s">
        <v>1802</v>
      </c>
      <c r="H172" s="1">
        <v>80</v>
      </c>
    </row>
    <row r="173" spans="1:8">
      <c r="A173" s="1" t="s">
        <v>9744</v>
      </c>
      <c r="B173" s="1" t="s">
        <v>1985</v>
      </c>
      <c r="C173" s="2">
        <v>45352</v>
      </c>
      <c r="D173" s="2">
        <v>45357</v>
      </c>
      <c r="E173" s="2">
        <v>45358</v>
      </c>
      <c r="F173" s="1" t="s">
        <v>9571</v>
      </c>
      <c r="G173" s="1" t="s">
        <v>1809</v>
      </c>
      <c r="H173" s="1">
        <v>55</v>
      </c>
    </row>
    <row r="174" spans="1:8">
      <c r="A174" s="1" t="s">
        <v>9745</v>
      </c>
      <c r="B174" s="1" t="s">
        <v>1986</v>
      </c>
      <c r="C174" s="2">
        <v>45351</v>
      </c>
      <c r="D174" s="2">
        <v>45354</v>
      </c>
      <c r="E174" s="2">
        <v>45355</v>
      </c>
      <c r="F174" s="1" t="s">
        <v>9591</v>
      </c>
      <c r="G174" s="1" t="s">
        <v>1809</v>
      </c>
      <c r="H174" s="1">
        <v>50</v>
      </c>
    </row>
    <row r="175" spans="1:8">
      <c r="A175" s="1" t="s">
        <v>9746</v>
      </c>
      <c r="B175" s="1" t="s">
        <v>1987</v>
      </c>
      <c r="C175" s="2">
        <v>45453</v>
      </c>
      <c r="D175" s="2">
        <v>45456</v>
      </c>
      <c r="E175" s="2"/>
      <c r="F175" s="1" t="s">
        <v>9575</v>
      </c>
      <c r="G175" s="1" t="s">
        <v>1815</v>
      </c>
      <c r="H175" s="1">
        <v>50</v>
      </c>
    </row>
    <row r="176" spans="1:8">
      <c r="A176" s="1" t="s">
        <v>9747</v>
      </c>
      <c r="B176" s="1" t="s">
        <v>1988</v>
      </c>
      <c r="C176" s="2">
        <v>45578</v>
      </c>
      <c r="D176" s="2">
        <v>45580</v>
      </c>
      <c r="E176" s="2">
        <v>45580</v>
      </c>
      <c r="F176" s="1" t="s">
        <v>9573</v>
      </c>
      <c r="G176" s="1" t="s">
        <v>1802</v>
      </c>
      <c r="H176" s="1">
        <v>45</v>
      </c>
    </row>
    <row r="177" spans="1:8">
      <c r="A177" s="1" t="s">
        <v>9748</v>
      </c>
      <c r="B177" s="1" t="s">
        <v>1989</v>
      </c>
      <c r="C177" s="2">
        <v>45701</v>
      </c>
      <c r="D177" s="2">
        <v>45704</v>
      </c>
      <c r="E177" s="2"/>
      <c r="F177" s="1" t="s">
        <v>9569</v>
      </c>
      <c r="G177" s="1" t="s">
        <v>1815</v>
      </c>
      <c r="H177" s="1">
        <v>70</v>
      </c>
    </row>
    <row r="178" spans="1:8">
      <c r="A178" s="1" t="s">
        <v>9749</v>
      </c>
      <c r="B178" s="1" t="s">
        <v>1990</v>
      </c>
      <c r="C178" s="2">
        <v>45746</v>
      </c>
      <c r="D178" s="2">
        <v>45751</v>
      </c>
      <c r="E178" s="2">
        <v>45751</v>
      </c>
      <c r="F178" s="1" t="s">
        <v>9569</v>
      </c>
      <c r="G178" s="1" t="s">
        <v>1802</v>
      </c>
      <c r="H178" s="1">
        <v>45</v>
      </c>
    </row>
    <row r="179" spans="1:8">
      <c r="A179" s="1" t="s">
        <v>9750</v>
      </c>
      <c r="B179" s="1" t="s">
        <v>1991</v>
      </c>
      <c r="C179" s="2">
        <v>45604</v>
      </c>
      <c r="D179" s="2">
        <v>45608</v>
      </c>
      <c r="E179" s="2">
        <v>45608</v>
      </c>
      <c r="F179" s="1" t="s">
        <v>9573</v>
      </c>
      <c r="G179" s="1" t="s">
        <v>1802</v>
      </c>
      <c r="H179" s="1">
        <v>80</v>
      </c>
    </row>
    <row r="180" spans="1:8">
      <c r="A180" s="1" t="s">
        <v>9751</v>
      </c>
      <c r="B180" s="1" t="s">
        <v>1992</v>
      </c>
      <c r="C180" s="2">
        <v>45677</v>
      </c>
      <c r="D180" s="2">
        <v>45679</v>
      </c>
      <c r="E180" s="2">
        <v>45679</v>
      </c>
      <c r="F180" s="1" t="s">
        <v>9571</v>
      </c>
      <c r="G180" s="1" t="s">
        <v>1802</v>
      </c>
      <c r="H180" s="1">
        <v>55</v>
      </c>
    </row>
    <row r="181" spans="1:8">
      <c r="A181" s="1" t="s">
        <v>9752</v>
      </c>
      <c r="B181" s="1" t="s">
        <v>1993</v>
      </c>
      <c r="C181" s="2">
        <v>45350</v>
      </c>
      <c r="D181" s="2">
        <v>45355</v>
      </c>
      <c r="E181" s="2">
        <v>45356</v>
      </c>
      <c r="F181" s="1" t="s">
        <v>9571</v>
      </c>
      <c r="G181" s="1" t="s">
        <v>1809</v>
      </c>
      <c r="H181" s="1">
        <v>45</v>
      </c>
    </row>
    <row r="182" spans="1:8">
      <c r="A182" s="1" t="s">
        <v>9753</v>
      </c>
      <c r="B182" s="1" t="s">
        <v>1994</v>
      </c>
      <c r="C182" s="2">
        <v>45669</v>
      </c>
      <c r="D182" s="2">
        <v>45674</v>
      </c>
      <c r="E182" s="2">
        <v>45674</v>
      </c>
      <c r="F182" s="1" t="s">
        <v>9569</v>
      </c>
      <c r="G182" s="1" t="s">
        <v>1802</v>
      </c>
      <c r="H182" s="1">
        <v>55</v>
      </c>
    </row>
    <row r="183" spans="1:8">
      <c r="A183" s="1" t="s">
        <v>9754</v>
      </c>
      <c r="B183" s="1" t="s">
        <v>1995</v>
      </c>
      <c r="C183" s="2">
        <v>45790</v>
      </c>
      <c r="D183" s="2">
        <v>45795</v>
      </c>
      <c r="E183" s="2">
        <v>45796</v>
      </c>
      <c r="F183" s="1" t="s">
        <v>9575</v>
      </c>
      <c r="G183" s="1" t="s">
        <v>1809</v>
      </c>
      <c r="H183" s="1">
        <v>60</v>
      </c>
    </row>
    <row r="184" spans="1:8">
      <c r="A184" s="1" t="s">
        <v>9755</v>
      </c>
      <c r="B184" s="1" t="s">
        <v>1996</v>
      </c>
      <c r="C184" s="2">
        <v>45734</v>
      </c>
      <c r="D184" s="2">
        <v>45738</v>
      </c>
      <c r="E184" s="2"/>
      <c r="F184" s="1" t="s">
        <v>9573</v>
      </c>
      <c r="G184" s="1" t="s">
        <v>1815</v>
      </c>
      <c r="H184" s="1">
        <v>55</v>
      </c>
    </row>
    <row r="185" spans="1:8">
      <c r="A185" s="1" t="s">
        <v>9756</v>
      </c>
      <c r="B185" s="1" t="s">
        <v>1997</v>
      </c>
      <c r="C185" s="2">
        <v>45713</v>
      </c>
      <c r="D185" s="2">
        <v>45717</v>
      </c>
      <c r="E185" s="2">
        <v>45718</v>
      </c>
      <c r="F185" s="1" t="s">
        <v>9573</v>
      </c>
      <c r="G185" s="1" t="s">
        <v>1809</v>
      </c>
      <c r="H185" s="1">
        <v>60</v>
      </c>
    </row>
    <row r="186" spans="1:8">
      <c r="A186" s="1" t="s">
        <v>9757</v>
      </c>
      <c r="B186" s="1" t="s">
        <v>1998</v>
      </c>
      <c r="C186" s="2">
        <v>45827</v>
      </c>
      <c r="D186" s="2">
        <v>45829</v>
      </c>
      <c r="E186" s="2">
        <v>45830</v>
      </c>
      <c r="F186" s="1" t="s">
        <v>9569</v>
      </c>
      <c r="G186" s="1" t="s">
        <v>1809</v>
      </c>
      <c r="H186" s="1">
        <v>100</v>
      </c>
    </row>
    <row r="187" spans="1:8">
      <c r="A187" s="1" t="s">
        <v>9758</v>
      </c>
      <c r="B187" s="1" t="s">
        <v>1999</v>
      </c>
      <c r="C187" s="2">
        <v>45730</v>
      </c>
      <c r="D187" s="2">
        <v>45735</v>
      </c>
      <c r="E187" s="2">
        <v>45735</v>
      </c>
      <c r="F187" s="1" t="s">
        <v>9573</v>
      </c>
      <c r="G187" s="1" t="s">
        <v>1802</v>
      </c>
      <c r="H187" s="1">
        <v>45</v>
      </c>
    </row>
    <row r="188" spans="1:8">
      <c r="A188" s="1" t="s">
        <v>9759</v>
      </c>
      <c r="B188" s="1" t="s">
        <v>2000</v>
      </c>
      <c r="C188" s="2">
        <v>45602</v>
      </c>
      <c r="D188" s="2">
        <v>45607</v>
      </c>
      <c r="E188" s="2">
        <v>45607</v>
      </c>
      <c r="F188" s="1" t="s">
        <v>9569</v>
      </c>
      <c r="G188" s="1" t="s">
        <v>1802</v>
      </c>
      <c r="H188" s="1">
        <v>50</v>
      </c>
    </row>
    <row r="189" spans="1:8">
      <c r="A189" s="1" t="s">
        <v>9760</v>
      </c>
      <c r="B189" s="1" t="s">
        <v>2001</v>
      </c>
      <c r="C189" s="2">
        <v>45304</v>
      </c>
      <c r="D189" s="2">
        <v>45307</v>
      </c>
      <c r="E189" s="2"/>
      <c r="F189" s="1" t="s">
        <v>9569</v>
      </c>
      <c r="G189" s="1" t="s">
        <v>1815</v>
      </c>
      <c r="H189" s="1">
        <v>100</v>
      </c>
    </row>
    <row r="190" spans="1:8">
      <c r="A190" s="1" t="s">
        <v>9761</v>
      </c>
      <c r="B190" s="1" t="s">
        <v>2002</v>
      </c>
      <c r="C190" s="2">
        <v>45803</v>
      </c>
      <c r="D190" s="2">
        <v>45808</v>
      </c>
      <c r="E190" s="2">
        <v>45808</v>
      </c>
      <c r="F190" s="1" t="s">
        <v>9569</v>
      </c>
      <c r="G190" s="1" t="s">
        <v>1802</v>
      </c>
      <c r="H190" s="1">
        <v>80</v>
      </c>
    </row>
    <row r="191" spans="1:8">
      <c r="A191" s="1" t="s">
        <v>9762</v>
      </c>
      <c r="B191" s="1" t="s">
        <v>2003</v>
      </c>
      <c r="C191" s="2">
        <v>45580</v>
      </c>
      <c r="D191" s="2">
        <v>45583</v>
      </c>
      <c r="E191" s="2">
        <v>45583</v>
      </c>
      <c r="F191" s="1" t="s">
        <v>9575</v>
      </c>
      <c r="G191" s="1" t="s">
        <v>1802</v>
      </c>
      <c r="H191" s="1">
        <v>70</v>
      </c>
    </row>
    <row r="192" spans="1:8">
      <c r="A192" s="1" t="s">
        <v>9763</v>
      </c>
      <c r="B192" s="1" t="s">
        <v>2004</v>
      </c>
      <c r="C192" s="2">
        <v>45781</v>
      </c>
      <c r="D192" s="2">
        <v>45784</v>
      </c>
      <c r="E192" s="2"/>
      <c r="F192" s="1" t="s">
        <v>9569</v>
      </c>
      <c r="G192" s="1" t="s">
        <v>1815</v>
      </c>
      <c r="H192" s="1">
        <v>45</v>
      </c>
    </row>
    <row r="193" spans="1:8">
      <c r="A193" s="1" t="s">
        <v>9764</v>
      </c>
      <c r="B193" s="1" t="s">
        <v>2005</v>
      </c>
      <c r="C193" s="2">
        <v>45775</v>
      </c>
      <c r="D193" s="2">
        <v>45778</v>
      </c>
      <c r="E193" s="2">
        <v>45779</v>
      </c>
      <c r="F193" s="1" t="s">
        <v>9571</v>
      </c>
      <c r="G193" s="1" t="s">
        <v>1809</v>
      </c>
      <c r="H193" s="1">
        <v>45</v>
      </c>
    </row>
    <row r="194" spans="1:8">
      <c r="A194" s="1" t="s">
        <v>9765</v>
      </c>
      <c r="B194" s="1" t="s">
        <v>2006</v>
      </c>
      <c r="C194" s="2">
        <v>45384</v>
      </c>
      <c r="D194" s="2">
        <v>45386</v>
      </c>
      <c r="E194" s="2">
        <v>45387</v>
      </c>
      <c r="F194" s="1" t="s">
        <v>9573</v>
      </c>
      <c r="G194" s="1" t="s">
        <v>1809</v>
      </c>
      <c r="H194" s="1">
        <v>50</v>
      </c>
    </row>
    <row r="195" spans="1:8">
      <c r="A195" s="1" t="s">
        <v>9766</v>
      </c>
      <c r="B195" s="1" t="s">
        <v>2007</v>
      </c>
      <c r="C195" s="2">
        <v>45761</v>
      </c>
      <c r="D195" s="2">
        <v>45766</v>
      </c>
      <c r="E195" s="2">
        <v>45766</v>
      </c>
      <c r="F195" s="1" t="s">
        <v>9571</v>
      </c>
      <c r="G195" s="1" t="s">
        <v>1802</v>
      </c>
      <c r="H195" s="1">
        <v>100</v>
      </c>
    </row>
    <row r="196" spans="1:8">
      <c r="A196" s="1" t="s">
        <v>9767</v>
      </c>
      <c r="B196" s="1" t="s">
        <v>2008</v>
      </c>
      <c r="C196" s="2">
        <v>45844</v>
      </c>
      <c r="D196" s="2">
        <v>45848</v>
      </c>
      <c r="E196" s="2"/>
      <c r="F196" s="1" t="s">
        <v>9591</v>
      </c>
      <c r="G196" s="1" t="s">
        <v>1815</v>
      </c>
      <c r="H196" s="1">
        <v>50</v>
      </c>
    </row>
    <row r="197" spans="1:8">
      <c r="A197" s="1" t="s">
        <v>9768</v>
      </c>
      <c r="B197" s="1" t="s">
        <v>2009</v>
      </c>
      <c r="C197" s="2">
        <v>45852</v>
      </c>
      <c r="D197" s="2">
        <v>45856</v>
      </c>
      <c r="E197" s="2"/>
      <c r="F197" s="1" t="s">
        <v>9569</v>
      </c>
      <c r="G197" s="1" t="s">
        <v>1815</v>
      </c>
      <c r="H197" s="1">
        <v>80</v>
      </c>
    </row>
    <row r="198" spans="1:8">
      <c r="A198" s="1" t="s">
        <v>9769</v>
      </c>
      <c r="B198" s="1" t="s">
        <v>2010</v>
      </c>
      <c r="C198" s="2">
        <v>45762</v>
      </c>
      <c r="D198" s="2">
        <v>45764</v>
      </c>
      <c r="E198" s="2">
        <v>45764</v>
      </c>
      <c r="F198" s="1" t="s">
        <v>9575</v>
      </c>
      <c r="G198" s="1" t="s">
        <v>1802</v>
      </c>
      <c r="H198" s="1">
        <v>50</v>
      </c>
    </row>
    <row r="199" spans="1:8">
      <c r="A199" s="1" t="s">
        <v>9770</v>
      </c>
      <c r="B199" s="1" t="s">
        <v>2011</v>
      </c>
      <c r="C199" s="2">
        <v>45827</v>
      </c>
      <c r="D199" s="2">
        <v>45831</v>
      </c>
      <c r="E199" s="2"/>
      <c r="F199" s="1" t="s">
        <v>9573</v>
      </c>
      <c r="G199" s="1" t="s">
        <v>1815</v>
      </c>
      <c r="H199" s="1">
        <v>60</v>
      </c>
    </row>
    <row r="200" spans="1:8">
      <c r="A200" s="1" t="s">
        <v>9771</v>
      </c>
      <c r="B200" s="1" t="s">
        <v>2012</v>
      </c>
      <c r="C200" s="2">
        <v>45596</v>
      </c>
      <c r="D200" s="2">
        <v>45599</v>
      </c>
      <c r="E200" s="2">
        <v>45599</v>
      </c>
      <c r="F200" s="1" t="s">
        <v>9573</v>
      </c>
      <c r="G200" s="1" t="s">
        <v>1802</v>
      </c>
      <c r="H200" s="1">
        <v>70</v>
      </c>
    </row>
    <row r="201" spans="1:8">
      <c r="A201" s="1" t="s">
        <v>9772</v>
      </c>
      <c r="B201" s="1" t="s">
        <v>2013</v>
      </c>
      <c r="C201" s="2">
        <v>45388</v>
      </c>
      <c r="D201" s="2">
        <v>45391</v>
      </c>
      <c r="E201" s="2">
        <v>45391</v>
      </c>
      <c r="F201" s="1" t="s">
        <v>9571</v>
      </c>
      <c r="G201" s="1" t="s">
        <v>1802</v>
      </c>
      <c r="H201" s="1">
        <v>60</v>
      </c>
    </row>
    <row r="202" spans="1:8">
      <c r="A202" s="1" t="s">
        <v>9773</v>
      </c>
      <c r="B202" s="1" t="s">
        <v>2014</v>
      </c>
      <c r="C202" s="2">
        <v>45733</v>
      </c>
      <c r="D202" s="2">
        <v>45736</v>
      </c>
      <c r="E202" s="2">
        <v>45737</v>
      </c>
      <c r="F202" s="1" t="s">
        <v>9569</v>
      </c>
      <c r="G202" s="1" t="s">
        <v>1809</v>
      </c>
      <c r="H202" s="1">
        <v>60</v>
      </c>
    </row>
    <row r="203" spans="1:8">
      <c r="A203" s="1" t="s">
        <v>9774</v>
      </c>
      <c r="B203" s="1" t="s">
        <v>2015</v>
      </c>
      <c r="C203" s="2">
        <v>45554</v>
      </c>
      <c r="D203" s="2">
        <v>45559</v>
      </c>
      <c r="E203" s="2">
        <v>45560</v>
      </c>
      <c r="F203" s="1" t="s">
        <v>9573</v>
      </c>
      <c r="G203" s="1" t="s">
        <v>1809</v>
      </c>
      <c r="H203" s="1">
        <v>70</v>
      </c>
    </row>
    <row r="204" spans="1:8">
      <c r="A204" s="1" t="s">
        <v>9775</v>
      </c>
      <c r="B204" s="1" t="s">
        <v>2016</v>
      </c>
      <c r="C204" s="2">
        <v>45622</v>
      </c>
      <c r="D204" s="2">
        <v>45627</v>
      </c>
      <c r="E204" s="2">
        <v>45627</v>
      </c>
      <c r="F204" s="1" t="s">
        <v>9591</v>
      </c>
      <c r="G204" s="1" t="s">
        <v>1802</v>
      </c>
      <c r="H204" s="1">
        <v>50</v>
      </c>
    </row>
    <row r="205" spans="1:8">
      <c r="A205" s="1" t="s">
        <v>9776</v>
      </c>
      <c r="B205" s="1" t="s">
        <v>2017</v>
      </c>
      <c r="C205" s="2">
        <v>45517</v>
      </c>
      <c r="D205" s="2">
        <v>45520</v>
      </c>
      <c r="E205" s="2">
        <v>45523</v>
      </c>
      <c r="F205" s="1" t="s">
        <v>9575</v>
      </c>
      <c r="G205" s="1" t="s">
        <v>1809</v>
      </c>
      <c r="H205" s="1">
        <v>60</v>
      </c>
    </row>
    <row r="206" spans="1:8">
      <c r="A206" s="1" t="s">
        <v>9777</v>
      </c>
      <c r="B206" s="1" t="s">
        <v>2018</v>
      </c>
      <c r="C206" s="2">
        <v>45773</v>
      </c>
      <c r="D206" s="2">
        <v>45776</v>
      </c>
      <c r="E206" s="2"/>
      <c r="F206" s="1" t="s">
        <v>9571</v>
      </c>
      <c r="G206" s="1" t="s">
        <v>1815</v>
      </c>
      <c r="H206" s="1">
        <v>80</v>
      </c>
    </row>
    <row r="207" spans="1:8">
      <c r="A207" s="1" t="s">
        <v>9778</v>
      </c>
      <c r="B207" s="1" t="s">
        <v>2019</v>
      </c>
      <c r="C207" s="2">
        <v>45749</v>
      </c>
      <c r="D207" s="2">
        <v>45754</v>
      </c>
      <c r="E207" s="2">
        <v>45754</v>
      </c>
      <c r="F207" s="1" t="s">
        <v>9575</v>
      </c>
      <c r="G207" s="1" t="s">
        <v>1802</v>
      </c>
      <c r="H207" s="1">
        <v>70</v>
      </c>
    </row>
    <row r="208" spans="1:8">
      <c r="A208" s="1" t="s">
        <v>9779</v>
      </c>
      <c r="B208" s="1" t="s">
        <v>2020</v>
      </c>
      <c r="C208" s="2">
        <v>45627</v>
      </c>
      <c r="D208" s="2">
        <v>45631</v>
      </c>
      <c r="E208" s="2">
        <v>45632</v>
      </c>
      <c r="F208" s="1" t="s">
        <v>9569</v>
      </c>
      <c r="G208" s="1" t="s">
        <v>1809</v>
      </c>
      <c r="H208" s="1">
        <v>80</v>
      </c>
    </row>
    <row r="209" spans="1:8">
      <c r="A209" s="1" t="s">
        <v>9780</v>
      </c>
      <c r="B209" s="1" t="s">
        <v>2021</v>
      </c>
      <c r="C209" s="2">
        <v>45832</v>
      </c>
      <c r="D209" s="2">
        <v>45836</v>
      </c>
      <c r="E209" s="2"/>
      <c r="F209" s="1" t="s">
        <v>9569</v>
      </c>
      <c r="G209" s="1" t="s">
        <v>1815</v>
      </c>
      <c r="H209" s="1">
        <v>100</v>
      </c>
    </row>
    <row r="210" spans="1:8">
      <c r="A210" s="1" t="s">
        <v>9781</v>
      </c>
      <c r="B210" s="1" t="s">
        <v>2022</v>
      </c>
      <c r="C210" s="2">
        <v>45607</v>
      </c>
      <c r="D210" s="2">
        <v>45609</v>
      </c>
      <c r="E210" s="2">
        <v>45609</v>
      </c>
      <c r="F210" s="1" t="s">
        <v>9569</v>
      </c>
      <c r="G210" s="1" t="s">
        <v>1802</v>
      </c>
      <c r="H210" s="1">
        <v>60</v>
      </c>
    </row>
    <row r="211" spans="1:8">
      <c r="A211" s="1" t="s">
        <v>9782</v>
      </c>
      <c r="B211" s="1" t="s">
        <v>2023</v>
      </c>
      <c r="C211" s="2">
        <v>45612</v>
      </c>
      <c r="D211" s="2">
        <v>45614</v>
      </c>
      <c r="E211" s="2"/>
      <c r="F211" s="1" t="s">
        <v>9569</v>
      </c>
      <c r="G211" s="1" t="s">
        <v>1815</v>
      </c>
      <c r="H211" s="1">
        <v>45</v>
      </c>
    </row>
    <row r="212" spans="1:8">
      <c r="A212" s="1" t="s">
        <v>9783</v>
      </c>
      <c r="B212" s="1" t="s">
        <v>2024</v>
      </c>
      <c r="C212" s="2">
        <v>45656</v>
      </c>
      <c r="D212" s="2">
        <v>45658</v>
      </c>
      <c r="E212" s="2">
        <v>45658</v>
      </c>
      <c r="F212" s="1" t="s">
        <v>9575</v>
      </c>
      <c r="G212" s="1" t="s">
        <v>1802</v>
      </c>
      <c r="H212" s="1">
        <v>80</v>
      </c>
    </row>
    <row r="213" spans="1:8">
      <c r="A213" s="1" t="s">
        <v>9784</v>
      </c>
      <c r="B213" s="1" t="s">
        <v>2025</v>
      </c>
      <c r="C213" s="2">
        <v>45940</v>
      </c>
      <c r="D213" s="2">
        <v>45945</v>
      </c>
      <c r="E213" s="2">
        <v>45946</v>
      </c>
      <c r="F213" s="1" t="s">
        <v>9569</v>
      </c>
      <c r="G213" s="1" t="s">
        <v>1809</v>
      </c>
      <c r="H213" s="1">
        <v>50</v>
      </c>
    </row>
    <row r="214" spans="1:8">
      <c r="A214" s="1" t="s">
        <v>9785</v>
      </c>
      <c r="B214" s="1" t="s">
        <v>2026</v>
      </c>
      <c r="C214" s="2">
        <v>45484</v>
      </c>
      <c r="D214" s="2">
        <v>45488</v>
      </c>
      <c r="E214" s="2">
        <v>45488</v>
      </c>
      <c r="F214" s="1" t="s">
        <v>9573</v>
      </c>
      <c r="G214" s="1" t="s">
        <v>1802</v>
      </c>
      <c r="H214" s="1">
        <v>60</v>
      </c>
    </row>
    <row r="215" spans="1:8">
      <c r="A215" s="1" t="s">
        <v>9786</v>
      </c>
      <c r="B215" s="1" t="s">
        <v>2027</v>
      </c>
      <c r="C215" s="2">
        <v>45911</v>
      </c>
      <c r="D215" s="2">
        <v>45913</v>
      </c>
      <c r="E215" s="2">
        <v>45914</v>
      </c>
      <c r="F215" s="1" t="s">
        <v>9573</v>
      </c>
      <c r="G215" s="1" t="s">
        <v>1809</v>
      </c>
      <c r="H215" s="1">
        <v>80</v>
      </c>
    </row>
    <row r="216" spans="1:8">
      <c r="A216" s="1" t="s">
        <v>9787</v>
      </c>
      <c r="B216" s="1" t="s">
        <v>2028</v>
      </c>
      <c r="C216" s="2">
        <v>45605</v>
      </c>
      <c r="D216" s="2">
        <v>45607</v>
      </c>
      <c r="E216" s="2">
        <v>45607</v>
      </c>
      <c r="F216" s="1" t="s">
        <v>9571</v>
      </c>
      <c r="G216" s="1" t="s">
        <v>1802</v>
      </c>
      <c r="H216" s="1">
        <v>100</v>
      </c>
    </row>
    <row r="217" spans="1:8">
      <c r="A217" s="1" t="s">
        <v>9788</v>
      </c>
      <c r="B217" s="1" t="s">
        <v>2029</v>
      </c>
      <c r="C217" s="2">
        <v>45960</v>
      </c>
      <c r="D217" s="2">
        <v>45965</v>
      </c>
      <c r="E217" s="2">
        <v>45965</v>
      </c>
      <c r="F217" s="1" t="s">
        <v>9571</v>
      </c>
      <c r="G217" s="1" t="s">
        <v>1802</v>
      </c>
      <c r="H217" s="1">
        <v>55</v>
      </c>
    </row>
    <row r="218" spans="1:8">
      <c r="A218" s="1" t="s">
        <v>9789</v>
      </c>
      <c r="B218" s="1" t="s">
        <v>2030</v>
      </c>
      <c r="C218" s="2">
        <v>45382</v>
      </c>
      <c r="D218" s="2">
        <v>45385</v>
      </c>
      <c r="E218" s="2">
        <v>45385</v>
      </c>
      <c r="F218" s="1" t="s">
        <v>9569</v>
      </c>
      <c r="G218" s="1" t="s">
        <v>1802</v>
      </c>
      <c r="H218" s="1">
        <v>80</v>
      </c>
    </row>
    <row r="219" spans="1:8">
      <c r="A219" s="1" t="s">
        <v>9790</v>
      </c>
      <c r="B219" s="1" t="s">
        <v>2031</v>
      </c>
      <c r="C219" s="2">
        <v>45593</v>
      </c>
      <c r="D219" s="2">
        <v>45596</v>
      </c>
      <c r="E219" s="2">
        <v>45599</v>
      </c>
      <c r="F219" s="1" t="s">
        <v>9575</v>
      </c>
      <c r="G219" s="1" t="s">
        <v>1809</v>
      </c>
      <c r="H219" s="1">
        <v>70</v>
      </c>
    </row>
    <row r="220" spans="1:8">
      <c r="A220" s="1" t="s">
        <v>9791</v>
      </c>
      <c r="B220" s="1" t="s">
        <v>2032</v>
      </c>
      <c r="C220" s="2">
        <v>45798</v>
      </c>
      <c r="D220" s="2">
        <v>45801</v>
      </c>
      <c r="E220" s="2">
        <v>45801</v>
      </c>
      <c r="F220" s="1" t="s">
        <v>9591</v>
      </c>
      <c r="G220" s="1" t="s">
        <v>1802</v>
      </c>
      <c r="H220" s="1">
        <v>45</v>
      </c>
    </row>
    <row r="221" spans="1:8">
      <c r="A221" s="1" t="s">
        <v>9792</v>
      </c>
      <c r="B221" s="1" t="s">
        <v>2033</v>
      </c>
      <c r="C221" s="2">
        <v>45829</v>
      </c>
      <c r="D221" s="2">
        <v>45831</v>
      </c>
      <c r="E221" s="2">
        <v>45833</v>
      </c>
      <c r="F221" s="1" t="s">
        <v>9573</v>
      </c>
      <c r="G221" s="1" t="s">
        <v>1809</v>
      </c>
      <c r="H221" s="1">
        <v>45</v>
      </c>
    </row>
    <row r="222" spans="1:8">
      <c r="A222" s="1" t="s">
        <v>9793</v>
      </c>
      <c r="B222" s="1" t="s">
        <v>2034</v>
      </c>
      <c r="C222" s="2">
        <v>45851</v>
      </c>
      <c r="D222" s="2">
        <v>45854</v>
      </c>
      <c r="E222" s="2">
        <v>45855</v>
      </c>
      <c r="F222" s="1" t="s">
        <v>9569</v>
      </c>
      <c r="G222" s="1" t="s">
        <v>1809</v>
      </c>
      <c r="H222" s="1">
        <v>45</v>
      </c>
    </row>
    <row r="223" spans="1:8">
      <c r="A223" s="1" t="s">
        <v>9794</v>
      </c>
      <c r="B223" s="1" t="s">
        <v>2035</v>
      </c>
      <c r="C223" s="2">
        <v>45335</v>
      </c>
      <c r="D223" s="2">
        <v>45340</v>
      </c>
      <c r="E223" s="2">
        <v>45340</v>
      </c>
      <c r="F223" s="1" t="s">
        <v>9575</v>
      </c>
      <c r="G223" s="1" t="s">
        <v>1802</v>
      </c>
      <c r="H223" s="1">
        <v>50</v>
      </c>
    </row>
    <row r="224" spans="1:8">
      <c r="A224" s="1" t="s">
        <v>9795</v>
      </c>
      <c r="B224" s="1" t="s">
        <v>2036</v>
      </c>
      <c r="C224" s="2">
        <v>45893</v>
      </c>
      <c r="D224" s="2">
        <v>45896</v>
      </c>
      <c r="E224" s="2">
        <v>45897</v>
      </c>
      <c r="F224" s="1" t="s">
        <v>9569</v>
      </c>
      <c r="G224" s="1" t="s">
        <v>1809</v>
      </c>
      <c r="H224" s="1">
        <v>80</v>
      </c>
    </row>
    <row r="225" spans="1:8">
      <c r="A225" s="1" t="s">
        <v>9796</v>
      </c>
      <c r="B225" s="1" t="s">
        <v>2037</v>
      </c>
      <c r="C225" s="2">
        <v>45401</v>
      </c>
      <c r="D225" s="2">
        <v>45404</v>
      </c>
      <c r="E225" s="2">
        <v>45404</v>
      </c>
      <c r="F225" s="1" t="s">
        <v>9569</v>
      </c>
      <c r="G225" s="1" t="s">
        <v>1802</v>
      </c>
      <c r="H225" s="1">
        <v>100</v>
      </c>
    </row>
    <row r="226" spans="1:8">
      <c r="A226" s="1" t="s">
        <v>9797</v>
      </c>
      <c r="B226" s="1" t="s">
        <v>2038</v>
      </c>
      <c r="C226" s="2">
        <v>45954</v>
      </c>
      <c r="D226" s="2">
        <v>45957</v>
      </c>
      <c r="E226" s="2">
        <v>45957</v>
      </c>
      <c r="F226" s="1" t="s">
        <v>9569</v>
      </c>
      <c r="G226" s="1" t="s">
        <v>1802</v>
      </c>
      <c r="H226" s="1">
        <v>100</v>
      </c>
    </row>
    <row r="227" spans="1:8">
      <c r="A227" s="1" t="s">
        <v>9798</v>
      </c>
      <c r="B227" s="1" t="s">
        <v>2039</v>
      </c>
      <c r="C227" s="2">
        <v>45591</v>
      </c>
      <c r="D227" s="2">
        <v>45595</v>
      </c>
      <c r="E227" s="2">
        <v>45596</v>
      </c>
      <c r="F227" s="1" t="s">
        <v>9571</v>
      </c>
      <c r="G227" s="1" t="s">
        <v>1809</v>
      </c>
      <c r="H227" s="1">
        <v>55</v>
      </c>
    </row>
    <row r="228" spans="1:8">
      <c r="A228" s="1" t="s">
        <v>9799</v>
      </c>
      <c r="B228" s="1" t="s">
        <v>2040</v>
      </c>
      <c r="C228" s="2">
        <v>45344</v>
      </c>
      <c r="D228" s="2">
        <v>45346</v>
      </c>
      <c r="E228" s="2">
        <v>45347</v>
      </c>
      <c r="F228" s="1" t="s">
        <v>9575</v>
      </c>
      <c r="G228" s="1" t="s">
        <v>1809</v>
      </c>
      <c r="H228" s="1">
        <v>45</v>
      </c>
    </row>
    <row r="229" spans="1:8">
      <c r="A229" s="1" t="s">
        <v>9800</v>
      </c>
      <c r="B229" s="1" t="s">
        <v>2041</v>
      </c>
      <c r="C229" s="2">
        <v>45773</v>
      </c>
      <c r="D229" s="2">
        <v>45776</v>
      </c>
      <c r="E229" s="2">
        <v>45776</v>
      </c>
      <c r="F229" s="1" t="s">
        <v>9571</v>
      </c>
      <c r="G229" s="1" t="s">
        <v>1802</v>
      </c>
      <c r="H229" s="1">
        <v>55</v>
      </c>
    </row>
    <row r="230" spans="1:8">
      <c r="A230" s="1" t="s">
        <v>9801</v>
      </c>
      <c r="B230" s="1" t="s">
        <v>2042</v>
      </c>
      <c r="C230" s="2">
        <v>45646</v>
      </c>
      <c r="D230" s="2">
        <v>45650</v>
      </c>
      <c r="E230" s="2">
        <v>45651</v>
      </c>
      <c r="F230" s="1" t="s">
        <v>9571</v>
      </c>
      <c r="G230" s="1" t="s">
        <v>1809</v>
      </c>
      <c r="H230" s="1">
        <v>100</v>
      </c>
    </row>
    <row r="231" spans="1:8">
      <c r="A231" s="1" t="s">
        <v>9802</v>
      </c>
      <c r="B231" s="1" t="s">
        <v>2043</v>
      </c>
      <c r="C231" s="2">
        <v>45948</v>
      </c>
      <c r="D231" s="2">
        <v>45950</v>
      </c>
      <c r="E231" s="2">
        <v>45950</v>
      </c>
      <c r="F231" s="1" t="s">
        <v>9569</v>
      </c>
      <c r="G231" s="1" t="s">
        <v>1802</v>
      </c>
      <c r="H231" s="1">
        <v>55</v>
      </c>
    </row>
    <row r="232" spans="1:8">
      <c r="A232" s="1" t="s">
        <v>9803</v>
      </c>
      <c r="B232" s="1" t="s">
        <v>2044</v>
      </c>
      <c r="C232" s="2">
        <v>45805</v>
      </c>
      <c r="D232" s="2">
        <v>45809</v>
      </c>
      <c r="E232" s="2"/>
      <c r="F232" s="1" t="s">
        <v>9569</v>
      </c>
      <c r="G232" s="1" t="s">
        <v>1815</v>
      </c>
      <c r="H232" s="1">
        <v>70</v>
      </c>
    </row>
    <row r="233" spans="1:8">
      <c r="A233" s="1" t="s">
        <v>9804</v>
      </c>
      <c r="B233" s="1" t="s">
        <v>2045</v>
      </c>
      <c r="C233" s="2">
        <v>45823</v>
      </c>
      <c r="D233" s="2">
        <v>45825</v>
      </c>
      <c r="E233" s="2">
        <v>45825</v>
      </c>
      <c r="F233" s="1" t="s">
        <v>9573</v>
      </c>
      <c r="G233" s="1" t="s">
        <v>1802</v>
      </c>
      <c r="H233" s="1">
        <v>55</v>
      </c>
    </row>
    <row r="234" spans="1:8">
      <c r="A234" s="1" t="s">
        <v>9805</v>
      </c>
      <c r="B234" s="1" t="s">
        <v>2046</v>
      </c>
      <c r="C234" s="2">
        <v>45936</v>
      </c>
      <c r="D234" s="2">
        <v>45939</v>
      </c>
      <c r="E234" s="2"/>
      <c r="F234" s="1" t="s">
        <v>9591</v>
      </c>
      <c r="G234" s="1" t="s">
        <v>1815</v>
      </c>
      <c r="H234" s="1">
        <v>45</v>
      </c>
    </row>
    <row r="235" spans="1:8">
      <c r="A235" s="1" t="s">
        <v>9806</v>
      </c>
      <c r="B235" s="1" t="s">
        <v>2047</v>
      </c>
      <c r="C235" s="2">
        <v>45756</v>
      </c>
      <c r="D235" s="2">
        <v>45761</v>
      </c>
      <c r="E235" s="2"/>
      <c r="F235" s="1" t="s">
        <v>9571</v>
      </c>
      <c r="G235" s="1" t="s">
        <v>1815</v>
      </c>
      <c r="H235" s="1">
        <v>100</v>
      </c>
    </row>
    <row r="236" spans="1:8">
      <c r="A236" s="1" t="s">
        <v>9807</v>
      </c>
      <c r="B236" s="1" t="s">
        <v>2048</v>
      </c>
      <c r="C236" s="2">
        <v>45685</v>
      </c>
      <c r="D236" s="2">
        <v>45690</v>
      </c>
      <c r="E236" s="2">
        <v>45690</v>
      </c>
      <c r="F236" s="1" t="s">
        <v>9569</v>
      </c>
      <c r="G236" s="1" t="s">
        <v>1802</v>
      </c>
      <c r="H236" s="1">
        <v>80</v>
      </c>
    </row>
    <row r="237" spans="1:8">
      <c r="A237" s="1" t="s">
        <v>9808</v>
      </c>
      <c r="B237" s="1" t="s">
        <v>2049</v>
      </c>
      <c r="C237" s="2">
        <v>45493</v>
      </c>
      <c r="D237" s="2">
        <v>45497</v>
      </c>
      <c r="E237" s="2">
        <v>45497</v>
      </c>
      <c r="F237" s="1" t="s">
        <v>9569</v>
      </c>
      <c r="G237" s="1" t="s">
        <v>1802</v>
      </c>
      <c r="H237" s="1">
        <v>80</v>
      </c>
    </row>
    <row r="238" spans="1:8">
      <c r="A238" s="1" t="s">
        <v>9809</v>
      </c>
      <c r="B238" s="1" t="s">
        <v>2050</v>
      </c>
      <c r="C238" s="2">
        <v>45666</v>
      </c>
      <c r="D238" s="2">
        <v>45671</v>
      </c>
      <c r="E238" s="2">
        <v>45671</v>
      </c>
      <c r="F238" s="1" t="s">
        <v>9575</v>
      </c>
      <c r="G238" s="1" t="s">
        <v>1802</v>
      </c>
      <c r="H238" s="1">
        <v>45</v>
      </c>
    </row>
    <row r="239" spans="1:8">
      <c r="A239" s="1" t="s">
        <v>9810</v>
      </c>
      <c r="B239" s="1" t="s">
        <v>2051</v>
      </c>
      <c r="C239" s="2">
        <v>45300</v>
      </c>
      <c r="D239" s="2">
        <v>45302</v>
      </c>
      <c r="E239" s="2">
        <v>45303</v>
      </c>
      <c r="F239" s="1" t="s">
        <v>9575</v>
      </c>
      <c r="G239" s="1" t="s">
        <v>1809</v>
      </c>
      <c r="H239" s="1">
        <v>60</v>
      </c>
    </row>
    <row r="240" spans="1:8">
      <c r="A240" s="1" t="s">
        <v>9811</v>
      </c>
      <c r="B240" s="1" t="s">
        <v>2052</v>
      </c>
      <c r="C240" s="2">
        <v>45600</v>
      </c>
      <c r="D240" s="2">
        <v>45604</v>
      </c>
      <c r="E240" s="2">
        <v>45604</v>
      </c>
      <c r="F240" s="1" t="s">
        <v>9591</v>
      </c>
      <c r="G240" s="1" t="s">
        <v>1802</v>
      </c>
      <c r="H240" s="1">
        <v>50</v>
      </c>
    </row>
    <row r="241" spans="1:8">
      <c r="A241" s="1" t="s">
        <v>9812</v>
      </c>
      <c r="B241" s="1" t="s">
        <v>2053</v>
      </c>
      <c r="C241" s="2">
        <v>45684</v>
      </c>
      <c r="D241" s="2">
        <v>45688</v>
      </c>
      <c r="E241" s="2">
        <v>45689</v>
      </c>
      <c r="F241" s="1" t="s">
        <v>9575</v>
      </c>
      <c r="G241" s="1" t="s">
        <v>1809</v>
      </c>
      <c r="H241" s="1">
        <v>70</v>
      </c>
    </row>
    <row r="242" spans="1:8">
      <c r="A242" s="1" t="s">
        <v>9813</v>
      </c>
      <c r="B242" s="1" t="s">
        <v>2054</v>
      </c>
      <c r="C242" s="2">
        <v>45451</v>
      </c>
      <c r="D242" s="2">
        <v>45454</v>
      </c>
      <c r="E242" s="2">
        <v>45454</v>
      </c>
      <c r="F242" s="1" t="s">
        <v>9571</v>
      </c>
      <c r="G242" s="1" t="s">
        <v>1802</v>
      </c>
      <c r="H242" s="1">
        <v>55</v>
      </c>
    </row>
    <row r="243" spans="1:8">
      <c r="A243" s="1" t="s">
        <v>9814</v>
      </c>
      <c r="B243" s="1" t="s">
        <v>2055</v>
      </c>
      <c r="C243" s="2">
        <v>45570</v>
      </c>
      <c r="D243" s="2">
        <v>45575</v>
      </c>
      <c r="E243" s="2">
        <v>45575</v>
      </c>
      <c r="F243" s="1" t="s">
        <v>9571</v>
      </c>
      <c r="G243" s="1" t="s">
        <v>1802</v>
      </c>
      <c r="H243" s="1">
        <v>45</v>
      </c>
    </row>
    <row r="244" spans="1:8">
      <c r="A244" s="1" t="s">
        <v>9815</v>
      </c>
      <c r="B244" s="1" t="s">
        <v>2056</v>
      </c>
      <c r="C244" s="2">
        <v>45614</v>
      </c>
      <c r="D244" s="2">
        <v>45619</v>
      </c>
      <c r="E244" s="2">
        <v>45619</v>
      </c>
      <c r="F244" s="1" t="s">
        <v>9591</v>
      </c>
      <c r="G244" s="1" t="s">
        <v>1802</v>
      </c>
      <c r="H244" s="1">
        <v>100</v>
      </c>
    </row>
    <row r="245" spans="1:8">
      <c r="A245" s="1" t="s">
        <v>9816</v>
      </c>
      <c r="B245" s="1" t="s">
        <v>2057</v>
      </c>
      <c r="C245" s="2">
        <v>45295</v>
      </c>
      <c r="D245" s="2">
        <v>45297</v>
      </c>
      <c r="E245" s="2">
        <v>45297</v>
      </c>
      <c r="F245" s="1" t="s">
        <v>9569</v>
      </c>
      <c r="G245" s="1" t="s">
        <v>1802</v>
      </c>
      <c r="H245" s="1">
        <v>50</v>
      </c>
    </row>
    <row r="246" spans="1:8">
      <c r="A246" s="1" t="s">
        <v>9817</v>
      </c>
      <c r="B246" s="1" t="s">
        <v>2058</v>
      </c>
      <c r="C246" s="2">
        <v>45730</v>
      </c>
      <c r="D246" s="2">
        <v>45735</v>
      </c>
      <c r="E246" s="2">
        <v>45735</v>
      </c>
      <c r="F246" s="1" t="s">
        <v>9569</v>
      </c>
      <c r="G246" s="1" t="s">
        <v>1802</v>
      </c>
      <c r="H246" s="1">
        <v>70</v>
      </c>
    </row>
    <row r="247" spans="1:8">
      <c r="A247" s="1" t="s">
        <v>9818</v>
      </c>
      <c r="B247" s="1" t="s">
        <v>2059</v>
      </c>
      <c r="C247" s="2">
        <v>45440</v>
      </c>
      <c r="D247" s="2">
        <v>45444</v>
      </c>
      <c r="E247" s="2">
        <v>45444</v>
      </c>
      <c r="F247" s="1" t="s">
        <v>9575</v>
      </c>
      <c r="G247" s="1" t="s">
        <v>1802</v>
      </c>
      <c r="H247" s="1">
        <v>45</v>
      </c>
    </row>
    <row r="248" spans="1:8">
      <c r="A248" s="1" t="s">
        <v>9819</v>
      </c>
      <c r="B248" s="1" t="s">
        <v>2060</v>
      </c>
      <c r="C248" s="2">
        <v>45662</v>
      </c>
      <c r="D248" s="2">
        <v>45664</v>
      </c>
      <c r="E248" s="2">
        <v>45665</v>
      </c>
      <c r="F248" s="1" t="s">
        <v>9591</v>
      </c>
      <c r="G248" s="1" t="s">
        <v>1809</v>
      </c>
      <c r="H248" s="1">
        <v>45</v>
      </c>
    </row>
    <row r="249" spans="1:8">
      <c r="A249" s="1" t="s">
        <v>9820</v>
      </c>
      <c r="B249" s="1" t="s">
        <v>2061</v>
      </c>
      <c r="C249" s="2">
        <v>45641</v>
      </c>
      <c r="D249" s="2">
        <v>45644</v>
      </c>
      <c r="E249" s="2">
        <v>45644</v>
      </c>
      <c r="F249" s="1" t="s">
        <v>9571</v>
      </c>
      <c r="G249" s="1" t="s">
        <v>1802</v>
      </c>
      <c r="H249" s="1">
        <v>50</v>
      </c>
    </row>
    <row r="250" spans="1:8">
      <c r="A250" s="1" t="s">
        <v>9821</v>
      </c>
      <c r="B250" s="1" t="s">
        <v>2062</v>
      </c>
      <c r="C250" s="2">
        <v>45485</v>
      </c>
      <c r="D250" s="2">
        <v>45489</v>
      </c>
      <c r="E250" s="2">
        <v>45489</v>
      </c>
      <c r="F250" s="1" t="s">
        <v>9591</v>
      </c>
      <c r="G250" s="1" t="s">
        <v>1802</v>
      </c>
      <c r="H250" s="1">
        <v>45</v>
      </c>
    </row>
    <row r="251" spans="1:8">
      <c r="A251" s="1" t="s">
        <v>9822</v>
      </c>
      <c r="B251" s="1" t="s">
        <v>2063</v>
      </c>
      <c r="C251" s="2">
        <v>45516</v>
      </c>
      <c r="D251" s="2">
        <v>45518</v>
      </c>
      <c r="E251" s="2">
        <v>45519</v>
      </c>
      <c r="F251" s="1" t="s">
        <v>9591</v>
      </c>
      <c r="G251" s="1" t="s">
        <v>1809</v>
      </c>
      <c r="H251" s="1">
        <v>55</v>
      </c>
    </row>
    <row r="252" spans="1:8">
      <c r="A252" s="1" t="s">
        <v>9823</v>
      </c>
      <c r="B252" s="1" t="s">
        <v>2064</v>
      </c>
      <c r="C252" s="2">
        <v>45491</v>
      </c>
      <c r="D252" s="2">
        <v>45496</v>
      </c>
      <c r="E252" s="2">
        <v>45497</v>
      </c>
      <c r="F252" s="1" t="s">
        <v>9591</v>
      </c>
      <c r="G252" s="1" t="s">
        <v>1809</v>
      </c>
      <c r="H252" s="1">
        <v>80</v>
      </c>
    </row>
    <row r="253" spans="1:8">
      <c r="A253" s="1" t="s">
        <v>9824</v>
      </c>
      <c r="B253" s="1" t="s">
        <v>2065</v>
      </c>
      <c r="C253" s="2">
        <v>45419</v>
      </c>
      <c r="D253" s="2">
        <v>45421</v>
      </c>
      <c r="E253" s="2">
        <v>45422</v>
      </c>
      <c r="F253" s="1" t="s">
        <v>9573</v>
      </c>
      <c r="G253" s="1" t="s">
        <v>1809</v>
      </c>
      <c r="H253" s="1">
        <v>70</v>
      </c>
    </row>
    <row r="254" spans="1:8">
      <c r="A254" s="1" t="s">
        <v>9825</v>
      </c>
      <c r="B254" s="1" t="s">
        <v>2066</v>
      </c>
      <c r="C254" s="2">
        <v>45764</v>
      </c>
      <c r="D254" s="2">
        <v>45768</v>
      </c>
      <c r="E254" s="2">
        <v>45769</v>
      </c>
      <c r="F254" s="1" t="s">
        <v>9569</v>
      </c>
      <c r="G254" s="1" t="s">
        <v>1809</v>
      </c>
      <c r="H254" s="1">
        <v>55</v>
      </c>
    </row>
    <row r="255" spans="1:8">
      <c r="A255" s="1" t="s">
        <v>9826</v>
      </c>
      <c r="B255" s="1" t="s">
        <v>2067</v>
      </c>
      <c r="C255" s="2">
        <v>45858</v>
      </c>
      <c r="D255" s="2">
        <v>45860</v>
      </c>
      <c r="E255" s="2">
        <v>45860</v>
      </c>
      <c r="F255" s="1" t="s">
        <v>9569</v>
      </c>
      <c r="G255" s="1" t="s">
        <v>1802</v>
      </c>
      <c r="H255" s="1">
        <v>55</v>
      </c>
    </row>
    <row r="256" spans="1:8">
      <c r="A256" s="1" t="s">
        <v>9827</v>
      </c>
      <c r="B256" s="1" t="s">
        <v>2068</v>
      </c>
      <c r="C256" s="2">
        <v>45830</v>
      </c>
      <c r="D256" s="2">
        <v>45835</v>
      </c>
      <c r="E256" s="2">
        <v>45835</v>
      </c>
      <c r="F256" s="1" t="s">
        <v>9569</v>
      </c>
      <c r="G256" s="1" t="s">
        <v>1802</v>
      </c>
      <c r="H256" s="1">
        <v>45</v>
      </c>
    </row>
    <row r="257" spans="1:8">
      <c r="A257" s="1" t="s">
        <v>9828</v>
      </c>
      <c r="B257" s="1" t="s">
        <v>2069</v>
      </c>
      <c r="C257" s="2">
        <v>45597</v>
      </c>
      <c r="D257" s="2">
        <v>45602</v>
      </c>
      <c r="E257" s="2">
        <v>45602</v>
      </c>
      <c r="F257" s="1" t="s">
        <v>9571</v>
      </c>
      <c r="G257" s="1" t="s">
        <v>1802</v>
      </c>
      <c r="H257" s="1">
        <v>50</v>
      </c>
    </row>
    <row r="258" spans="1:8">
      <c r="A258" s="1" t="s">
        <v>9829</v>
      </c>
      <c r="B258" s="1" t="s">
        <v>2070</v>
      </c>
      <c r="C258" s="2">
        <v>45390</v>
      </c>
      <c r="D258" s="2">
        <v>45392</v>
      </c>
      <c r="E258" s="2"/>
      <c r="F258" s="1" t="s">
        <v>9575</v>
      </c>
      <c r="G258" s="1" t="s">
        <v>1815</v>
      </c>
      <c r="H258" s="1">
        <v>60</v>
      </c>
    </row>
    <row r="259" spans="1:8">
      <c r="A259" s="1" t="s">
        <v>9830</v>
      </c>
      <c r="B259" s="1" t="s">
        <v>2071</v>
      </c>
      <c r="C259" s="2">
        <v>45660</v>
      </c>
      <c r="D259" s="2">
        <v>45664</v>
      </c>
      <c r="E259" s="2"/>
      <c r="F259" s="1" t="s">
        <v>9575</v>
      </c>
      <c r="G259" s="1" t="s">
        <v>1815</v>
      </c>
      <c r="H259" s="1">
        <v>50</v>
      </c>
    </row>
    <row r="260" spans="1:8">
      <c r="A260" s="1" t="s">
        <v>9831</v>
      </c>
      <c r="B260" s="1" t="s">
        <v>2072</v>
      </c>
      <c r="C260" s="2">
        <v>45665</v>
      </c>
      <c r="D260" s="2">
        <v>45670</v>
      </c>
      <c r="E260" s="2">
        <v>45671</v>
      </c>
      <c r="F260" s="1" t="s">
        <v>9575</v>
      </c>
      <c r="G260" s="1" t="s">
        <v>1809</v>
      </c>
      <c r="H260" s="1">
        <v>70</v>
      </c>
    </row>
    <row r="261" spans="1:8">
      <c r="A261" s="1" t="s">
        <v>9832</v>
      </c>
      <c r="B261" s="1" t="s">
        <v>2073</v>
      </c>
      <c r="C261" s="2">
        <v>45370</v>
      </c>
      <c r="D261" s="2">
        <v>45373</v>
      </c>
      <c r="E261" s="2">
        <v>45373</v>
      </c>
      <c r="F261" s="1" t="s">
        <v>9591</v>
      </c>
      <c r="G261" s="1" t="s">
        <v>1802</v>
      </c>
      <c r="H261" s="1">
        <v>60</v>
      </c>
    </row>
    <row r="262" spans="1:8">
      <c r="A262" s="1" t="s">
        <v>9833</v>
      </c>
      <c r="B262" s="1" t="s">
        <v>2074</v>
      </c>
      <c r="C262" s="2">
        <v>45322</v>
      </c>
      <c r="D262" s="2">
        <v>45325</v>
      </c>
      <c r="E262" s="2"/>
      <c r="F262" s="1" t="s">
        <v>9573</v>
      </c>
      <c r="G262" s="1" t="s">
        <v>1815</v>
      </c>
      <c r="H262" s="1">
        <v>45</v>
      </c>
    </row>
    <row r="263" spans="1:8">
      <c r="A263" s="1" t="s">
        <v>9834</v>
      </c>
      <c r="B263" s="1" t="s">
        <v>2075</v>
      </c>
      <c r="C263" s="2">
        <v>45735</v>
      </c>
      <c r="D263" s="2">
        <v>45737</v>
      </c>
      <c r="E263" s="2">
        <v>45738</v>
      </c>
      <c r="F263" s="1" t="s">
        <v>9575</v>
      </c>
      <c r="G263" s="1" t="s">
        <v>1809</v>
      </c>
      <c r="H263" s="1">
        <v>45</v>
      </c>
    </row>
    <row r="264" spans="1:8">
      <c r="A264" s="1" t="s">
        <v>9835</v>
      </c>
      <c r="B264" s="1" t="s">
        <v>2076</v>
      </c>
      <c r="C264" s="2">
        <v>45318</v>
      </c>
      <c r="D264" s="2">
        <v>45322</v>
      </c>
      <c r="E264" s="2">
        <v>45323</v>
      </c>
      <c r="F264" s="1" t="s">
        <v>9575</v>
      </c>
      <c r="G264" s="1" t="s">
        <v>1809</v>
      </c>
      <c r="H264" s="1">
        <v>50</v>
      </c>
    </row>
    <row r="265" spans="1:8">
      <c r="A265" s="1" t="s">
        <v>9836</v>
      </c>
      <c r="B265" s="1" t="s">
        <v>2077</v>
      </c>
      <c r="C265" s="2">
        <v>45665</v>
      </c>
      <c r="D265" s="2">
        <v>45667</v>
      </c>
      <c r="E265" s="2">
        <v>45667</v>
      </c>
      <c r="F265" s="1" t="s">
        <v>9569</v>
      </c>
      <c r="G265" s="1" t="s">
        <v>1802</v>
      </c>
      <c r="H265" s="1">
        <v>55</v>
      </c>
    </row>
    <row r="266" spans="1:8">
      <c r="A266" s="1" t="s">
        <v>9837</v>
      </c>
      <c r="B266" s="1" t="s">
        <v>2078</v>
      </c>
      <c r="C266" s="2">
        <v>45623</v>
      </c>
      <c r="D266" s="2">
        <v>45627</v>
      </c>
      <c r="E266" s="2">
        <v>45627</v>
      </c>
      <c r="F266" s="1" t="s">
        <v>9573</v>
      </c>
      <c r="G266" s="1" t="s">
        <v>1802</v>
      </c>
      <c r="H266" s="1">
        <v>100</v>
      </c>
    </row>
    <row r="267" spans="1:8">
      <c r="A267" s="1" t="s">
        <v>9838</v>
      </c>
      <c r="B267" s="1" t="s">
        <v>2079</v>
      </c>
      <c r="C267" s="2">
        <v>45615</v>
      </c>
      <c r="D267" s="2">
        <v>45620</v>
      </c>
      <c r="E267" s="2">
        <v>45620</v>
      </c>
      <c r="F267" s="1" t="s">
        <v>9571</v>
      </c>
      <c r="G267" s="1" t="s">
        <v>1802</v>
      </c>
      <c r="H267" s="1">
        <v>55</v>
      </c>
    </row>
    <row r="268" spans="1:8">
      <c r="A268" s="1" t="s">
        <v>9839</v>
      </c>
      <c r="B268" s="1" t="s">
        <v>2080</v>
      </c>
      <c r="C268" s="2">
        <v>45741</v>
      </c>
      <c r="D268" s="2">
        <v>45743</v>
      </c>
      <c r="E268" s="2">
        <v>45745</v>
      </c>
      <c r="F268" s="1" t="s">
        <v>9571</v>
      </c>
      <c r="G268" s="1" t="s">
        <v>1809</v>
      </c>
      <c r="H268" s="1">
        <v>70</v>
      </c>
    </row>
    <row r="269" spans="1:8">
      <c r="A269" s="1" t="s">
        <v>9840</v>
      </c>
      <c r="B269" s="1" t="s">
        <v>2081</v>
      </c>
      <c r="C269" s="2">
        <v>45470</v>
      </c>
      <c r="D269" s="2">
        <v>45475</v>
      </c>
      <c r="E269" s="2">
        <v>45475</v>
      </c>
      <c r="F269" s="1" t="s">
        <v>9573</v>
      </c>
      <c r="G269" s="1" t="s">
        <v>1802</v>
      </c>
      <c r="H269" s="1">
        <v>80</v>
      </c>
    </row>
    <row r="270" spans="1:8">
      <c r="A270" s="1" t="s">
        <v>9841</v>
      </c>
      <c r="B270" s="1" t="s">
        <v>2082</v>
      </c>
      <c r="C270" s="2">
        <v>45434</v>
      </c>
      <c r="D270" s="2">
        <v>45437</v>
      </c>
      <c r="E270" s="2">
        <v>45437</v>
      </c>
      <c r="F270" s="1" t="s">
        <v>9569</v>
      </c>
      <c r="G270" s="1" t="s">
        <v>1802</v>
      </c>
      <c r="H270" s="1">
        <v>55</v>
      </c>
    </row>
    <row r="271" spans="1:8">
      <c r="A271" s="1" t="s">
        <v>9842</v>
      </c>
      <c r="B271" s="1" t="s">
        <v>2083</v>
      </c>
      <c r="C271" s="2">
        <v>45630</v>
      </c>
      <c r="D271" s="2">
        <v>45632</v>
      </c>
      <c r="E271" s="2"/>
      <c r="F271" s="1" t="s">
        <v>9573</v>
      </c>
      <c r="G271" s="1" t="s">
        <v>1815</v>
      </c>
      <c r="H271" s="1">
        <v>50</v>
      </c>
    </row>
    <row r="272" spans="1:8">
      <c r="A272" s="1" t="s">
        <v>9843</v>
      </c>
      <c r="B272" s="1" t="s">
        <v>2084</v>
      </c>
      <c r="C272" s="2">
        <v>45805</v>
      </c>
      <c r="D272" s="2">
        <v>45810</v>
      </c>
      <c r="E272" s="2">
        <v>45810</v>
      </c>
      <c r="F272" s="1" t="s">
        <v>9573</v>
      </c>
      <c r="G272" s="1" t="s">
        <v>1802</v>
      </c>
      <c r="H272" s="1">
        <v>55</v>
      </c>
    </row>
    <row r="273" spans="1:8">
      <c r="A273" s="1" t="s">
        <v>9844</v>
      </c>
      <c r="B273" s="1" t="s">
        <v>2085</v>
      </c>
      <c r="C273" s="2">
        <v>45671</v>
      </c>
      <c r="D273" s="2">
        <v>45676</v>
      </c>
      <c r="E273" s="2">
        <v>45679</v>
      </c>
      <c r="F273" s="1" t="s">
        <v>9575</v>
      </c>
      <c r="G273" s="1" t="s">
        <v>1809</v>
      </c>
      <c r="H273" s="1">
        <v>50</v>
      </c>
    </row>
    <row r="274" spans="1:8">
      <c r="A274" s="1" t="s">
        <v>9845</v>
      </c>
      <c r="B274" s="1" t="s">
        <v>2086</v>
      </c>
      <c r="C274" s="2">
        <v>45387</v>
      </c>
      <c r="D274" s="2">
        <v>45390</v>
      </c>
      <c r="E274" s="2">
        <v>45390</v>
      </c>
      <c r="F274" s="1" t="s">
        <v>9591</v>
      </c>
      <c r="G274" s="1" t="s">
        <v>1802</v>
      </c>
      <c r="H274" s="1">
        <v>80</v>
      </c>
    </row>
    <row r="275" spans="1:8">
      <c r="A275" s="1" t="s">
        <v>9846</v>
      </c>
      <c r="B275" s="1" t="s">
        <v>2087</v>
      </c>
      <c r="C275" s="2">
        <v>45446</v>
      </c>
      <c r="D275" s="2">
        <v>45451</v>
      </c>
      <c r="E275" s="2">
        <v>45451</v>
      </c>
      <c r="F275" s="1" t="s">
        <v>9571</v>
      </c>
      <c r="G275" s="1" t="s">
        <v>1802</v>
      </c>
      <c r="H275" s="1">
        <v>45</v>
      </c>
    </row>
    <row r="276" spans="1:8">
      <c r="A276" s="1" t="s">
        <v>9847</v>
      </c>
      <c r="B276" s="1" t="s">
        <v>2088</v>
      </c>
      <c r="C276" s="2">
        <v>45498</v>
      </c>
      <c r="D276" s="2">
        <v>45500</v>
      </c>
      <c r="E276" s="2">
        <v>45500</v>
      </c>
      <c r="F276" s="1" t="s">
        <v>9575</v>
      </c>
      <c r="G276" s="1" t="s">
        <v>1802</v>
      </c>
      <c r="H276" s="1">
        <v>55</v>
      </c>
    </row>
    <row r="277" spans="1:8">
      <c r="A277" s="1" t="s">
        <v>9848</v>
      </c>
      <c r="B277" s="1" t="s">
        <v>2089</v>
      </c>
      <c r="C277" s="2">
        <v>45898</v>
      </c>
      <c r="D277" s="2">
        <v>45901</v>
      </c>
      <c r="E277" s="2">
        <v>45901</v>
      </c>
      <c r="F277" s="1" t="s">
        <v>9569</v>
      </c>
      <c r="G277" s="1" t="s">
        <v>1802</v>
      </c>
      <c r="H277" s="1">
        <v>60</v>
      </c>
    </row>
    <row r="278" spans="1:8">
      <c r="A278" s="1" t="s">
        <v>9849</v>
      </c>
      <c r="B278" s="1" t="s">
        <v>2090</v>
      </c>
      <c r="C278" s="2">
        <v>45889</v>
      </c>
      <c r="D278" s="2">
        <v>45894</v>
      </c>
      <c r="E278" s="2">
        <v>45895</v>
      </c>
      <c r="F278" s="1" t="s">
        <v>9569</v>
      </c>
      <c r="G278" s="1" t="s">
        <v>1809</v>
      </c>
      <c r="H278" s="1">
        <v>70</v>
      </c>
    </row>
    <row r="279" spans="1:8">
      <c r="A279" s="1" t="s">
        <v>9850</v>
      </c>
      <c r="B279" s="1" t="s">
        <v>2091</v>
      </c>
      <c r="C279" s="2">
        <v>45746</v>
      </c>
      <c r="D279" s="2">
        <v>45749</v>
      </c>
      <c r="E279" s="2">
        <v>45750</v>
      </c>
      <c r="F279" s="1" t="s">
        <v>9571</v>
      </c>
      <c r="G279" s="1" t="s">
        <v>1809</v>
      </c>
      <c r="H279" s="1">
        <v>80</v>
      </c>
    </row>
    <row r="280" spans="1:8">
      <c r="A280" s="1" t="s">
        <v>9851</v>
      </c>
      <c r="B280" s="1" t="s">
        <v>2092</v>
      </c>
      <c r="C280" s="2">
        <v>45654</v>
      </c>
      <c r="D280" s="2">
        <v>45656</v>
      </c>
      <c r="E280" s="2">
        <v>45657</v>
      </c>
      <c r="F280" s="1" t="s">
        <v>9571</v>
      </c>
      <c r="G280" s="1" t="s">
        <v>1809</v>
      </c>
      <c r="H280" s="1">
        <v>70</v>
      </c>
    </row>
    <row r="281" spans="1:8">
      <c r="A281" s="1" t="s">
        <v>9852</v>
      </c>
      <c r="B281" s="1" t="s">
        <v>2093</v>
      </c>
      <c r="C281" s="2">
        <v>45959</v>
      </c>
      <c r="D281" s="2">
        <v>45962</v>
      </c>
      <c r="E281" s="2">
        <v>45963</v>
      </c>
      <c r="F281" s="1" t="s">
        <v>9571</v>
      </c>
      <c r="G281" s="1" t="s">
        <v>1809</v>
      </c>
      <c r="H281" s="1">
        <v>55</v>
      </c>
    </row>
    <row r="282" spans="1:8">
      <c r="A282" s="1" t="s">
        <v>9853</v>
      </c>
      <c r="B282" s="1" t="s">
        <v>2094</v>
      </c>
      <c r="C282" s="2">
        <v>45363</v>
      </c>
      <c r="D282" s="2">
        <v>45365</v>
      </c>
      <c r="E282" s="2"/>
      <c r="F282" s="1" t="s">
        <v>9569</v>
      </c>
      <c r="G282" s="1" t="s">
        <v>1815</v>
      </c>
      <c r="H282" s="1">
        <v>50</v>
      </c>
    </row>
    <row r="283" spans="1:8">
      <c r="A283" s="1" t="s">
        <v>9854</v>
      </c>
      <c r="B283" s="1" t="s">
        <v>2095</v>
      </c>
      <c r="C283" s="2">
        <v>45455</v>
      </c>
      <c r="D283" s="2">
        <v>45457</v>
      </c>
      <c r="E283" s="2">
        <v>45458</v>
      </c>
      <c r="F283" s="1" t="s">
        <v>9571</v>
      </c>
      <c r="G283" s="1" t="s">
        <v>1809</v>
      </c>
      <c r="H283" s="1">
        <v>55</v>
      </c>
    </row>
    <row r="284" spans="1:8">
      <c r="A284" s="1" t="s">
        <v>9855</v>
      </c>
      <c r="B284" s="1" t="s">
        <v>2096</v>
      </c>
      <c r="C284" s="2">
        <v>45741</v>
      </c>
      <c r="D284" s="2">
        <v>45743</v>
      </c>
      <c r="E284" s="2">
        <v>45743</v>
      </c>
      <c r="F284" s="1" t="s">
        <v>9571</v>
      </c>
      <c r="G284" s="1" t="s">
        <v>1802</v>
      </c>
      <c r="H284" s="1">
        <v>60</v>
      </c>
    </row>
    <row r="285" spans="1:8">
      <c r="A285" s="1" t="s">
        <v>9856</v>
      </c>
      <c r="B285" s="1" t="s">
        <v>2097</v>
      </c>
      <c r="C285" s="2">
        <v>45471</v>
      </c>
      <c r="D285" s="2">
        <v>45475</v>
      </c>
      <c r="E285" s="2"/>
      <c r="F285" s="1" t="s">
        <v>9571</v>
      </c>
      <c r="G285" s="1" t="s">
        <v>1815</v>
      </c>
      <c r="H285" s="1">
        <v>45</v>
      </c>
    </row>
    <row r="286" spans="1:8">
      <c r="A286" s="1" t="s">
        <v>9857</v>
      </c>
      <c r="B286" s="1" t="s">
        <v>2098</v>
      </c>
      <c r="C286" s="2">
        <v>45828</v>
      </c>
      <c r="D286" s="2">
        <v>45830</v>
      </c>
      <c r="E286" s="2">
        <v>45831</v>
      </c>
      <c r="F286" s="1" t="s">
        <v>9591</v>
      </c>
      <c r="G286" s="1" t="s">
        <v>1809</v>
      </c>
      <c r="H286" s="1">
        <v>80</v>
      </c>
    </row>
    <row r="287" spans="1:8">
      <c r="A287" s="1" t="s">
        <v>9858</v>
      </c>
      <c r="B287" s="1" t="s">
        <v>2099</v>
      </c>
      <c r="C287" s="2">
        <v>45654</v>
      </c>
      <c r="D287" s="2">
        <v>45658</v>
      </c>
      <c r="E287" s="2">
        <v>45658</v>
      </c>
      <c r="F287" s="1" t="s">
        <v>9573</v>
      </c>
      <c r="G287" s="1" t="s">
        <v>1802</v>
      </c>
      <c r="H287" s="1">
        <v>55</v>
      </c>
    </row>
    <row r="288" spans="1:8">
      <c r="A288" s="1" t="s">
        <v>9859</v>
      </c>
      <c r="B288" s="1" t="s">
        <v>2100</v>
      </c>
      <c r="C288" s="2">
        <v>45825</v>
      </c>
      <c r="D288" s="2">
        <v>45830</v>
      </c>
      <c r="E288" s="2">
        <v>45830</v>
      </c>
      <c r="F288" s="1" t="s">
        <v>9591</v>
      </c>
      <c r="G288" s="1" t="s">
        <v>1802</v>
      </c>
      <c r="H288" s="1">
        <v>45</v>
      </c>
    </row>
    <row r="289" spans="1:8">
      <c r="A289" s="1" t="s">
        <v>9860</v>
      </c>
      <c r="B289" s="1" t="s">
        <v>2101</v>
      </c>
      <c r="C289" s="2">
        <v>45810</v>
      </c>
      <c r="D289" s="2">
        <v>45815</v>
      </c>
      <c r="E289" s="2">
        <v>45815</v>
      </c>
      <c r="F289" s="1" t="s">
        <v>9573</v>
      </c>
      <c r="G289" s="1" t="s">
        <v>1802</v>
      </c>
      <c r="H289" s="1">
        <v>80</v>
      </c>
    </row>
    <row r="290" spans="1:8">
      <c r="A290" s="1" t="s">
        <v>9861</v>
      </c>
      <c r="B290" s="1" t="s">
        <v>2102</v>
      </c>
      <c r="C290" s="2">
        <v>45542</v>
      </c>
      <c r="D290" s="2">
        <v>45546</v>
      </c>
      <c r="E290" s="2">
        <v>45546</v>
      </c>
      <c r="F290" s="1" t="s">
        <v>9573</v>
      </c>
      <c r="G290" s="1" t="s">
        <v>1802</v>
      </c>
      <c r="H290" s="1">
        <v>50</v>
      </c>
    </row>
    <row r="291" spans="1:8">
      <c r="A291" s="1" t="s">
        <v>9862</v>
      </c>
      <c r="B291" s="1" t="s">
        <v>2103</v>
      </c>
      <c r="C291" s="2">
        <v>45923</v>
      </c>
      <c r="D291" s="2">
        <v>45925</v>
      </c>
      <c r="E291" s="2">
        <v>45926</v>
      </c>
      <c r="F291" s="1" t="s">
        <v>9569</v>
      </c>
      <c r="G291" s="1" t="s">
        <v>1809</v>
      </c>
      <c r="H291" s="1">
        <v>45</v>
      </c>
    </row>
    <row r="292" spans="1:8">
      <c r="A292" s="1" t="s">
        <v>9863</v>
      </c>
      <c r="B292" s="1" t="s">
        <v>2104</v>
      </c>
      <c r="C292" s="2">
        <v>45832</v>
      </c>
      <c r="D292" s="2">
        <v>45837</v>
      </c>
      <c r="E292" s="2"/>
      <c r="F292" s="1" t="s">
        <v>9573</v>
      </c>
      <c r="G292" s="1" t="s">
        <v>1815</v>
      </c>
      <c r="H292" s="1">
        <v>60</v>
      </c>
    </row>
    <row r="293" spans="1:8">
      <c r="A293" s="1" t="s">
        <v>9864</v>
      </c>
      <c r="B293" s="1" t="s">
        <v>2105</v>
      </c>
      <c r="C293" s="2">
        <v>45818</v>
      </c>
      <c r="D293" s="2">
        <v>45820</v>
      </c>
      <c r="E293" s="2">
        <v>45820</v>
      </c>
      <c r="F293" s="1" t="s">
        <v>9573</v>
      </c>
      <c r="G293" s="1" t="s">
        <v>1802</v>
      </c>
      <c r="H293" s="1">
        <v>70</v>
      </c>
    </row>
    <row r="294" spans="1:8">
      <c r="A294" s="1" t="s">
        <v>9865</v>
      </c>
      <c r="B294" s="1" t="s">
        <v>2106</v>
      </c>
      <c r="C294" s="2">
        <v>45619</v>
      </c>
      <c r="D294" s="2">
        <v>45624</v>
      </c>
      <c r="E294" s="2"/>
      <c r="F294" s="1" t="s">
        <v>9575</v>
      </c>
      <c r="G294" s="1" t="s">
        <v>1815</v>
      </c>
      <c r="H294" s="1">
        <v>50</v>
      </c>
    </row>
    <row r="295" spans="1:8">
      <c r="A295" s="1" t="s">
        <v>9866</v>
      </c>
      <c r="B295" s="1" t="s">
        <v>2107</v>
      </c>
      <c r="C295" s="2">
        <v>45677</v>
      </c>
      <c r="D295" s="2">
        <v>45682</v>
      </c>
      <c r="E295" s="2">
        <v>45682</v>
      </c>
      <c r="F295" s="1" t="s">
        <v>9571</v>
      </c>
      <c r="G295" s="1" t="s">
        <v>1802</v>
      </c>
      <c r="H295" s="1">
        <v>60</v>
      </c>
    </row>
    <row r="296" spans="1:8">
      <c r="A296" s="1" t="s">
        <v>9867</v>
      </c>
      <c r="B296" s="1" t="s">
        <v>2108</v>
      </c>
      <c r="C296" s="2">
        <v>45844</v>
      </c>
      <c r="D296" s="2">
        <v>45846</v>
      </c>
      <c r="E296" s="2">
        <v>45847</v>
      </c>
      <c r="F296" s="1" t="s">
        <v>9573</v>
      </c>
      <c r="G296" s="1" t="s">
        <v>1809</v>
      </c>
      <c r="H296" s="1">
        <v>50</v>
      </c>
    </row>
    <row r="297" spans="1:8">
      <c r="A297" s="1" t="s">
        <v>9868</v>
      </c>
      <c r="B297" s="1" t="s">
        <v>2109</v>
      </c>
      <c r="C297" s="2">
        <v>45767</v>
      </c>
      <c r="D297" s="2">
        <v>45770</v>
      </c>
      <c r="E297" s="2">
        <v>45770</v>
      </c>
      <c r="F297" s="1" t="s">
        <v>9573</v>
      </c>
      <c r="G297" s="1" t="s">
        <v>1802</v>
      </c>
      <c r="H297" s="1">
        <v>100</v>
      </c>
    </row>
    <row r="298" spans="1:8">
      <c r="A298" s="1" t="s">
        <v>9869</v>
      </c>
      <c r="B298" s="1" t="s">
        <v>2110</v>
      </c>
      <c r="C298" s="2">
        <v>45857</v>
      </c>
      <c r="D298" s="2">
        <v>45860</v>
      </c>
      <c r="E298" s="2">
        <v>45860</v>
      </c>
      <c r="F298" s="1" t="s">
        <v>9569</v>
      </c>
      <c r="G298" s="1" t="s">
        <v>1802</v>
      </c>
      <c r="H298" s="1">
        <v>60</v>
      </c>
    </row>
    <row r="299" spans="1:8">
      <c r="A299" s="1" t="s">
        <v>9870</v>
      </c>
      <c r="B299" s="1" t="s">
        <v>2111</v>
      </c>
      <c r="C299" s="2">
        <v>45462</v>
      </c>
      <c r="D299" s="2">
        <v>45465</v>
      </c>
      <c r="E299" s="2">
        <v>45465</v>
      </c>
      <c r="F299" s="1" t="s">
        <v>9575</v>
      </c>
      <c r="G299" s="1" t="s">
        <v>1802</v>
      </c>
      <c r="H299" s="1">
        <v>50</v>
      </c>
    </row>
    <row r="300" spans="1:8">
      <c r="A300" s="1" t="s">
        <v>9871</v>
      </c>
      <c r="B300" s="1" t="s">
        <v>2112</v>
      </c>
      <c r="C300" s="2">
        <v>45419</v>
      </c>
      <c r="D300" s="2">
        <v>45424</v>
      </c>
      <c r="E300" s="2">
        <v>45427</v>
      </c>
      <c r="F300" s="1" t="s">
        <v>9575</v>
      </c>
      <c r="G300" s="1" t="s">
        <v>1809</v>
      </c>
      <c r="H300" s="1">
        <v>55</v>
      </c>
    </row>
    <row r="301" spans="1:8">
      <c r="A301" s="1" t="s">
        <v>9872</v>
      </c>
      <c r="B301" s="1" t="s">
        <v>2113</v>
      </c>
      <c r="C301" s="2">
        <v>45909</v>
      </c>
      <c r="D301" s="2">
        <v>45912</v>
      </c>
      <c r="E301" s="2">
        <v>45912</v>
      </c>
      <c r="F301" s="1" t="s">
        <v>9575</v>
      </c>
      <c r="G301" s="1" t="s">
        <v>1802</v>
      </c>
      <c r="H301" s="1">
        <v>50</v>
      </c>
    </row>
    <row r="302" spans="1:8">
      <c r="A302" s="1" t="s">
        <v>9873</v>
      </c>
      <c r="B302" s="1" t="s">
        <v>2114</v>
      </c>
      <c r="C302" s="2">
        <v>45466</v>
      </c>
      <c r="D302" s="2">
        <v>45470</v>
      </c>
      <c r="E302" s="2">
        <v>45472</v>
      </c>
      <c r="F302" s="1" t="s">
        <v>9569</v>
      </c>
      <c r="G302" s="1" t="s">
        <v>1809</v>
      </c>
      <c r="H302" s="1">
        <v>100</v>
      </c>
    </row>
    <row r="303" spans="1:8">
      <c r="A303" s="1" t="s">
        <v>9874</v>
      </c>
      <c r="B303" s="1" t="s">
        <v>2115</v>
      </c>
      <c r="C303" s="2">
        <v>45894</v>
      </c>
      <c r="D303" s="2">
        <v>45897</v>
      </c>
      <c r="E303" s="2">
        <v>45897</v>
      </c>
      <c r="F303" s="1" t="s">
        <v>9591</v>
      </c>
      <c r="G303" s="1" t="s">
        <v>1802</v>
      </c>
      <c r="H303" s="1">
        <v>60</v>
      </c>
    </row>
    <row r="304" spans="1:8">
      <c r="A304" s="1" t="s">
        <v>9875</v>
      </c>
      <c r="B304" s="1" t="s">
        <v>2116</v>
      </c>
      <c r="C304" s="2">
        <v>45680</v>
      </c>
      <c r="D304" s="2">
        <v>45685</v>
      </c>
      <c r="E304" s="2">
        <v>45685</v>
      </c>
      <c r="F304" s="1" t="s">
        <v>9575</v>
      </c>
      <c r="G304" s="1" t="s">
        <v>1802</v>
      </c>
      <c r="H304" s="1">
        <v>70</v>
      </c>
    </row>
    <row r="305" spans="1:8">
      <c r="A305" s="1" t="s">
        <v>9876</v>
      </c>
      <c r="B305" s="1" t="s">
        <v>2117</v>
      </c>
      <c r="C305" s="2">
        <v>45481</v>
      </c>
      <c r="D305" s="2">
        <v>45485</v>
      </c>
      <c r="E305" s="2">
        <v>45485</v>
      </c>
      <c r="F305" s="1" t="s">
        <v>9569</v>
      </c>
      <c r="G305" s="1" t="s">
        <v>1802</v>
      </c>
      <c r="H305" s="1">
        <v>80</v>
      </c>
    </row>
    <row r="306" spans="1:8">
      <c r="A306" s="1" t="s">
        <v>9877</v>
      </c>
      <c r="B306" s="1" t="s">
        <v>2118</v>
      </c>
      <c r="C306" s="2">
        <v>45941</v>
      </c>
      <c r="D306" s="2">
        <v>45944</v>
      </c>
      <c r="E306" s="2">
        <v>45944</v>
      </c>
      <c r="F306" s="1" t="s">
        <v>9569</v>
      </c>
      <c r="G306" s="1" t="s">
        <v>1802</v>
      </c>
      <c r="H306" s="1">
        <v>55</v>
      </c>
    </row>
    <row r="307" spans="1:8">
      <c r="A307" s="1" t="s">
        <v>9878</v>
      </c>
      <c r="B307" s="1" t="s">
        <v>2119</v>
      </c>
      <c r="C307" s="2">
        <v>45777</v>
      </c>
      <c r="D307" s="2">
        <v>45782</v>
      </c>
      <c r="E307" s="2">
        <v>45783</v>
      </c>
      <c r="F307" s="1" t="s">
        <v>9569</v>
      </c>
      <c r="G307" s="1" t="s">
        <v>1809</v>
      </c>
      <c r="H307" s="1">
        <v>70</v>
      </c>
    </row>
    <row r="308" spans="1:8">
      <c r="A308" s="1" t="s">
        <v>9879</v>
      </c>
      <c r="B308" s="1" t="s">
        <v>2120</v>
      </c>
      <c r="C308" s="2">
        <v>45739</v>
      </c>
      <c r="D308" s="2">
        <v>45741</v>
      </c>
      <c r="E308" s="2">
        <v>45741</v>
      </c>
      <c r="F308" s="1" t="s">
        <v>9575</v>
      </c>
      <c r="G308" s="1" t="s">
        <v>1802</v>
      </c>
      <c r="H308" s="1">
        <v>100</v>
      </c>
    </row>
    <row r="309" spans="1:8">
      <c r="A309" s="1" t="s">
        <v>9880</v>
      </c>
      <c r="B309" s="1" t="s">
        <v>2121</v>
      </c>
      <c r="C309" s="2">
        <v>45540</v>
      </c>
      <c r="D309" s="2">
        <v>45542</v>
      </c>
      <c r="E309" s="2"/>
      <c r="F309" s="1" t="s">
        <v>9591</v>
      </c>
      <c r="G309" s="1" t="s">
        <v>1815</v>
      </c>
      <c r="H309" s="1">
        <v>80</v>
      </c>
    </row>
    <row r="310" spans="1:8">
      <c r="A310" s="1" t="s">
        <v>9881</v>
      </c>
      <c r="B310" s="1" t="s">
        <v>2122</v>
      </c>
      <c r="C310" s="2">
        <v>45404</v>
      </c>
      <c r="D310" s="2">
        <v>45408</v>
      </c>
      <c r="E310" s="2">
        <v>45408</v>
      </c>
      <c r="F310" s="1" t="s">
        <v>9573</v>
      </c>
      <c r="G310" s="1" t="s">
        <v>1802</v>
      </c>
      <c r="H310" s="1">
        <v>45</v>
      </c>
    </row>
    <row r="311" spans="1:8">
      <c r="A311" s="1" t="s">
        <v>9882</v>
      </c>
      <c r="B311" s="1" t="s">
        <v>2123</v>
      </c>
      <c r="C311" s="2">
        <v>45654</v>
      </c>
      <c r="D311" s="2">
        <v>45656</v>
      </c>
      <c r="E311" s="2">
        <v>45656</v>
      </c>
      <c r="F311" s="1" t="s">
        <v>9573</v>
      </c>
      <c r="G311" s="1" t="s">
        <v>1802</v>
      </c>
      <c r="H311" s="1">
        <v>70</v>
      </c>
    </row>
    <row r="312" spans="1:8">
      <c r="A312" s="1" t="s">
        <v>9883</v>
      </c>
      <c r="B312" s="1" t="s">
        <v>2124</v>
      </c>
      <c r="C312" s="2">
        <v>45780</v>
      </c>
      <c r="D312" s="2">
        <v>45783</v>
      </c>
      <c r="E312" s="2">
        <v>45783</v>
      </c>
      <c r="F312" s="1" t="s">
        <v>9591</v>
      </c>
      <c r="G312" s="1" t="s">
        <v>1802</v>
      </c>
      <c r="H312" s="1">
        <v>100</v>
      </c>
    </row>
    <row r="313" spans="1:8">
      <c r="A313" s="1" t="s">
        <v>9884</v>
      </c>
      <c r="B313" s="1" t="s">
        <v>2125</v>
      </c>
      <c r="C313" s="2">
        <v>45676</v>
      </c>
      <c r="D313" s="2">
        <v>45678</v>
      </c>
      <c r="E313" s="2">
        <v>45678</v>
      </c>
      <c r="F313" s="1" t="s">
        <v>9569</v>
      </c>
      <c r="G313" s="1" t="s">
        <v>1802</v>
      </c>
      <c r="H313" s="1">
        <v>80</v>
      </c>
    </row>
    <row r="314" spans="1:8">
      <c r="A314" s="1" t="s">
        <v>9885</v>
      </c>
      <c r="B314" s="1" t="s">
        <v>2126</v>
      </c>
      <c r="C314" s="2">
        <v>45420</v>
      </c>
      <c r="D314" s="2">
        <v>45424</v>
      </c>
      <c r="E314" s="2">
        <v>45425</v>
      </c>
      <c r="F314" s="1" t="s">
        <v>9591</v>
      </c>
      <c r="G314" s="1" t="s">
        <v>1809</v>
      </c>
      <c r="H314" s="1">
        <v>60</v>
      </c>
    </row>
    <row r="315" spans="1:8">
      <c r="A315" s="1" t="s">
        <v>9886</v>
      </c>
      <c r="B315" s="1" t="s">
        <v>2127</v>
      </c>
      <c r="C315" s="2">
        <v>45404</v>
      </c>
      <c r="D315" s="2">
        <v>45409</v>
      </c>
      <c r="E315" s="2">
        <v>45410</v>
      </c>
      <c r="F315" s="1" t="s">
        <v>9591</v>
      </c>
      <c r="G315" s="1" t="s">
        <v>1809</v>
      </c>
      <c r="H315" s="1">
        <v>70</v>
      </c>
    </row>
    <row r="316" spans="1:8">
      <c r="A316" s="1" t="s">
        <v>9887</v>
      </c>
      <c r="B316" s="1" t="s">
        <v>2128</v>
      </c>
      <c r="C316" s="2">
        <v>45441</v>
      </c>
      <c r="D316" s="2">
        <v>45446</v>
      </c>
      <c r="E316" s="2"/>
      <c r="F316" s="1" t="s">
        <v>9575</v>
      </c>
      <c r="G316" s="1" t="s">
        <v>1815</v>
      </c>
      <c r="H316" s="1">
        <v>45</v>
      </c>
    </row>
    <row r="317" spans="1:8">
      <c r="A317" s="1" t="s">
        <v>9888</v>
      </c>
      <c r="B317" s="1" t="s">
        <v>2129</v>
      </c>
      <c r="C317" s="2">
        <v>45327</v>
      </c>
      <c r="D317" s="2">
        <v>45329</v>
      </c>
      <c r="E317" s="2">
        <v>45329</v>
      </c>
      <c r="F317" s="1" t="s">
        <v>9591</v>
      </c>
      <c r="G317" s="1" t="s">
        <v>1802</v>
      </c>
      <c r="H317" s="1">
        <v>80</v>
      </c>
    </row>
    <row r="318" spans="1:8">
      <c r="A318" s="1" t="s">
        <v>9889</v>
      </c>
      <c r="B318" s="1" t="s">
        <v>2130</v>
      </c>
      <c r="C318" s="2">
        <v>45739</v>
      </c>
      <c r="D318" s="2">
        <v>45742</v>
      </c>
      <c r="E318" s="2">
        <v>45743</v>
      </c>
      <c r="F318" s="1" t="s">
        <v>9591</v>
      </c>
      <c r="G318" s="1" t="s">
        <v>1809</v>
      </c>
      <c r="H318" s="1">
        <v>60</v>
      </c>
    </row>
    <row r="319" spans="1:8">
      <c r="A319" s="1" t="s">
        <v>9890</v>
      </c>
      <c r="B319" s="1" t="s">
        <v>2131</v>
      </c>
      <c r="C319" s="2">
        <v>45321</v>
      </c>
      <c r="D319" s="2">
        <v>45326</v>
      </c>
      <c r="E319" s="2">
        <v>45326</v>
      </c>
      <c r="F319" s="1" t="s">
        <v>9569</v>
      </c>
      <c r="G319" s="1" t="s">
        <v>1802</v>
      </c>
      <c r="H319" s="1">
        <v>60</v>
      </c>
    </row>
    <row r="320" spans="1:8">
      <c r="A320" s="1" t="s">
        <v>9891</v>
      </c>
      <c r="B320" s="1" t="s">
        <v>2132</v>
      </c>
      <c r="C320" s="2">
        <v>45929</v>
      </c>
      <c r="D320" s="2">
        <v>45932</v>
      </c>
      <c r="E320" s="2">
        <v>45932</v>
      </c>
      <c r="F320" s="1" t="s">
        <v>9575</v>
      </c>
      <c r="G320" s="1" t="s">
        <v>1802</v>
      </c>
      <c r="H320" s="1">
        <v>100</v>
      </c>
    </row>
    <row r="321" spans="1:8">
      <c r="A321" s="1" t="s">
        <v>9892</v>
      </c>
      <c r="B321" s="1" t="s">
        <v>2133</v>
      </c>
      <c r="C321" s="2">
        <v>45435</v>
      </c>
      <c r="D321" s="2">
        <v>45440</v>
      </c>
      <c r="E321" s="2">
        <v>45441</v>
      </c>
      <c r="F321" s="1" t="s">
        <v>9569</v>
      </c>
      <c r="G321" s="1" t="s">
        <v>1809</v>
      </c>
      <c r="H321" s="1">
        <v>45</v>
      </c>
    </row>
    <row r="322" spans="1:8">
      <c r="A322" s="1" t="s">
        <v>9893</v>
      </c>
      <c r="B322" s="1" t="s">
        <v>2134</v>
      </c>
      <c r="C322" s="2">
        <v>45832</v>
      </c>
      <c r="D322" s="2">
        <v>45837</v>
      </c>
      <c r="E322" s="2">
        <v>45837</v>
      </c>
      <c r="F322" s="1" t="s">
        <v>9573</v>
      </c>
      <c r="G322" s="1" t="s">
        <v>1802</v>
      </c>
      <c r="H322" s="1">
        <v>100</v>
      </c>
    </row>
    <row r="323" spans="1:8">
      <c r="A323" s="1" t="s">
        <v>9894</v>
      </c>
      <c r="B323" s="1" t="s">
        <v>2135</v>
      </c>
      <c r="C323" s="2">
        <v>45583</v>
      </c>
      <c r="D323" s="2">
        <v>45585</v>
      </c>
      <c r="E323" s="2">
        <v>45585</v>
      </c>
      <c r="F323" s="1" t="s">
        <v>9573</v>
      </c>
      <c r="G323" s="1" t="s">
        <v>1802</v>
      </c>
      <c r="H323" s="1">
        <v>70</v>
      </c>
    </row>
    <row r="324" spans="1:8">
      <c r="A324" s="1" t="s">
        <v>9895</v>
      </c>
      <c r="B324" s="1" t="s">
        <v>2136</v>
      </c>
      <c r="C324" s="2">
        <v>45615</v>
      </c>
      <c r="D324" s="2">
        <v>45617</v>
      </c>
      <c r="E324" s="2">
        <v>45620</v>
      </c>
      <c r="F324" s="1" t="s">
        <v>9591</v>
      </c>
      <c r="G324" s="1" t="s">
        <v>1809</v>
      </c>
      <c r="H324" s="1">
        <v>70</v>
      </c>
    </row>
    <row r="325" spans="1:8">
      <c r="A325" s="1" t="s">
        <v>9896</v>
      </c>
      <c r="B325" s="1" t="s">
        <v>2137</v>
      </c>
      <c r="C325" s="2">
        <v>45503</v>
      </c>
      <c r="D325" s="2">
        <v>45507</v>
      </c>
      <c r="E325" s="2"/>
      <c r="F325" s="1" t="s">
        <v>9569</v>
      </c>
      <c r="G325" s="1" t="s">
        <v>1815</v>
      </c>
      <c r="H325" s="1">
        <v>100</v>
      </c>
    </row>
    <row r="326" spans="1:8">
      <c r="A326" s="1" t="s">
        <v>9897</v>
      </c>
      <c r="B326" s="1" t="s">
        <v>2138</v>
      </c>
      <c r="C326" s="2">
        <v>45681</v>
      </c>
      <c r="D326" s="2">
        <v>45684</v>
      </c>
      <c r="E326" s="2">
        <v>45684</v>
      </c>
      <c r="F326" s="1" t="s">
        <v>9575</v>
      </c>
      <c r="G326" s="1" t="s">
        <v>1802</v>
      </c>
      <c r="H326" s="1">
        <v>55</v>
      </c>
    </row>
    <row r="327" spans="1:8">
      <c r="A327" s="1" t="s">
        <v>9898</v>
      </c>
      <c r="B327" s="1" t="s">
        <v>2139</v>
      </c>
      <c r="C327" s="2">
        <v>45867</v>
      </c>
      <c r="D327" s="2">
        <v>45871</v>
      </c>
      <c r="E327" s="2"/>
      <c r="F327" s="1" t="s">
        <v>9573</v>
      </c>
      <c r="G327" s="1" t="s">
        <v>1815</v>
      </c>
      <c r="H327" s="1">
        <v>45</v>
      </c>
    </row>
    <row r="328" spans="1:8">
      <c r="A328" s="1" t="s">
        <v>9899</v>
      </c>
      <c r="B328" s="1" t="s">
        <v>2140</v>
      </c>
      <c r="C328" s="2">
        <v>45496</v>
      </c>
      <c r="D328" s="2">
        <v>45499</v>
      </c>
      <c r="E328" s="2">
        <v>45499</v>
      </c>
      <c r="F328" s="1" t="s">
        <v>9575</v>
      </c>
      <c r="G328" s="1" t="s">
        <v>1802</v>
      </c>
      <c r="H328" s="1">
        <v>60</v>
      </c>
    </row>
    <row r="329" spans="1:8">
      <c r="A329" s="1" t="s">
        <v>9900</v>
      </c>
      <c r="B329" s="1" t="s">
        <v>2141</v>
      </c>
      <c r="C329" s="2">
        <v>45862</v>
      </c>
      <c r="D329" s="2">
        <v>45867</v>
      </c>
      <c r="E329" s="2">
        <v>45867</v>
      </c>
      <c r="F329" s="1" t="s">
        <v>9569</v>
      </c>
      <c r="G329" s="1" t="s">
        <v>1802</v>
      </c>
      <c r="H329" s="1">
        <v>70</v>
      </c>
    </row>
    <row r="330" spans="1:8">
      <c r="A330" s="1" t="s">
        <v>9901</v>
      </c>
      <c r="B330" s="1" t="s">
        <v>2142</v>
      </c>
      <c r="C330" s="2">
        <v>45895</v>
      </c>
      <c r="D330" s="2">
        <v>45900</v>
      </c>
      <c r="E330" s="2"/>
      <c r="F330" s="1" t="s">
        <v>9571</v>
      </c>
      <c r="G330" s="1" t="s">
        <v>1815</v>
      </c>
      <c r="H330" s="1">
        <v>50</v>
      </c>
    </row>
    <row r="331" spans="1:8">
      <c r="A331" s="1" t="s">
        <v>9902</v>
      </c>
      <c r="B331" s="1" t="s">
        <v>2143</v>
      </c>
      <c r="C331" s="2">
        <v>45316</v>
      </c>
      <c r="D331" s="2">
        <v>45318</v>
      </c>
      <c r="E331" s="2">
        <v>45318</v>
      </c>
      <c r="F331" s="1" t="s">
        <v>9573</v>
      </c>
      <c r="G331" s="1" t="s">
        <v>1802</v>
      </c>
      <c r="H331" s="1">
        <v>60</v>
      </c>
    </row>
    <row r="332" spans="1:8">
      <c r="A332" s="1" t="s">
        <v>9903</v>
      </c>
      <c r="B332" s="1" t="s">
        <v>2144</v>
      </c>
      <c r="C332" s="2">
        <v>45656</v>
      </c>
      <c r="D332" s="2">
        <v>45658</v>
      </c>
      <c r="E332" s="2">
        <v>45659</v>
      </c>
      <c r="F332" s="1" t="s">
        <v>9569</v>
      </c>
      <c r="G332" s="1" t="s">
        <v>1809</v>
      </c>
      <c r="H332" s="1">
        <v>80</v>
      </c>
    </row>
    <row r="333" spans="1:8">
      <c r="A333" s="1" t="s">
        <v>9904</v>
      </c>
      <c r="B333" s="1" t="s">
        <v>2145</v>
      </c>
      <c r="C333" s="2">
        <v>45479</v>
      </c>
      <c r="D333" s="2">
        <v>45483</v>
      </c>
      <c r="E333" s="2">
        <v>45483</v>
      </c>
      <c r="F333" s="1" t="s">
        <v>9575</v>
      </c>
      <c r="G333" s="1" t="s">
        <v>1802</v>
      </c>
      <c r="H333" s="1">
        <v>60</v>
      </c>
    </row>
    <row r="334" spans="1:8">
      <c r="A334" s="1" t="s">
        <v>9905</v>
      </c>
      <c r="B334" s="1" t="s">
        <v>2146</v>
      </c>
      <c r="C334" s="2">
        <v>45585</v>
      </c>
      <c r="D334" s="2">
        <v>45587</v>
      </c>
      <c r="E334" s="2">
        <v>45587</v>
      </c>
      <c r="F334" s="1" t="s">
        <v>9569</v>
      </c>
      <c r="G334" s="1" t="s">
        <v>1802</v>
      </c>
      <c r="H334" s="1">
        <v>50</v>
      </c>
    </row>
    <row r="335" spans="1:8">
      <c r="A335" s="1" t="s">
        <v>9906</v>
      </c>
      <c r="B335" s="1" t="s">
        <v>2147</v>
      </c>
      <c r="C335" s="2">
        <v>45438</v>
      </c>
      <c r="D335" s="2">
        <v>45440</v>
      </c>
      <c r="E335" s="2">
        <v>45440</v>
      </c>
      <c r="F335" s="1" t="s">
        <v>9569</v>
      </c>
      <c r="G335" s="1" t="s">
        <v>1802</v>
      </c>
      <c r="H335" s="1">
        <v>55</v>
      </c>
    </row>
    <row r="336" spans="1:8">
      <c r="A336" s="1" t="s">
        <v>9907</v>
      </c>
      <c r="B336" s="1" t="s">
        <v>2148</v>
      </c>
      <c r="C336" s="2">
        <v>45758</v>
      </c>
      <c r="D336" s="2">
        <v>45763</v>
      </c>
      <c r="E336" s="2">
        <v>45764</v>
      </c>
      <c r="F336" s="1" t="s">
        <v>9571</v>
      </c>
      <c r="G336" s="1" t="s">
        <v>1809</v>
      </c>
      <c r="H336" s="1">
        <v>45</v>
      </c>
    </row>
    <row r="337" spans="1:8">
      <c r="A337" s="1" t="s">
        <v>9908</v>
      </c>
      <c r="B337" s="1" t="s">
        <v>2149</v>
      </c>
      <c r="C337" s="2">
        <v>45401</v>
      </c>
      <c r="D337" s="2">
        <v>45406</v>
      </c>
      <c r="E337" s="2">
        <v>45407</v>
      </c>
      <c r="F337" s="1" t="s">
        <v>9569</v>
      </c>
      <c r="G337" s="1" t="s">
        <v>1809</v>
      </c>
      <c r="H337" s="1">
        <v>60</v>
      </c>
    </row>
    <row r="338" spans="1:8">
      <c r="A338" s="1" t="s">
        <v>9909</v>
      </c>
      <c r="B338" s="1" t="s">
        <v>2150</v>
      </c>
      <c r="C338" s="2">
        <v>45471</v>
      </c>
      <c r="D338" s="2">
        <v>45475</v>
      </c>
      <c r="E338" s="2">
        <v>45476</v>
      </c>
      <c r="F338" s="1" t="s">
        <v>9569</v>
      </c>
      <c r="G338" s="1" t="s">
        <v>1809</v>
      </c>
      <c r="H338" s="1">
        <v>50</v>
      </c>
    </row>
    <row r="339" spans="1:8">
      <c r="A339" s="1" t="s">
        <v>9910</v>
      </c>
      <c r="B339" s="1" t="s">
        <v>2151</v>
      </c>
      <c r="C339" s="2">
        <v>45640</v>
      </c>
      <c r="D339" s="2">
        <v>45643</v>
      </c>
      <c r="E339" s="2">
        <v>45643</v>
      </c>
      <c r="F339" s="1" t="s">
        <v>9591</v>
      </c>
      <c r="G339" s="1" t="s">
        <v>1802</v>
      </c>
      <c r="H339" s="1">
        <v>100</v>
      </c>
    </row>
    <row r="340" spans="1:8">
      <c r="A340" s="1" t="s">
        <v>9911</v>
      </c>
      <c r="B340" s="1" t="s">
        <v>2152</v>
      </c>
      <c r="C340" s="2">
        <v>45820</v>
      </c>
      <c r="D340" s="2">
        <v>45822</v>
      </c>
      <c r="E340" s="2">
        <v>45825</v>
      </c>
      <c r="F340" s="1" t="s">
        <v>9569</v>
      </c>
      <c r="G340" s="1" t="s">
        <v>1809</v>
      </c>
      <c r="H340" s="1">
        <v>60</v>
      </c>
    </row>
    <row r="341" spans="1:8">
      <c r="A341" s="1" t="s">
        <v>9912</v>
      </c>
      <c r="B341" s="1" t="s">
        <v>2153</v>
      </c>
      <c r="C341" s="2">
        <v>45899</v>
      </c>
      <c r="D341" s="2">
        <v>45903</v>
      </c>
      <c r="E341" s="2">
        <v>45903</v>
      </c>
      <c r="F341" s="1" t="s">
        <v>9591</v>
      </c>
      <c r="G341" s="1" t="s">
        <v>1802</v>
      </c>
      <c r="H341" s="1">
        <v>60</v>
      </c>
    </row>
    <row r="342" spans="1:8">
      <c r="A342" s="1" t="s">
        <v>9913</v>
      </c>
      <c r="B342" s="1" t="s">
        <v>2154</v>
      </c>
      <c r="C342" s="2">
        <v>45550</v>
      </c>
      <c r="D342" s="2">
        <v>45553</v>
      </c>
      <c r="E342" s="2">
        <v>45554</v>
      </c>
      <c r="F342" s="1" t="s">
        <v>9569</v>
      </c>
      <c r="G342" s="1" t="s">
        <v>1809</v>
      </c>
      <c r="H342" s="1">
        <v>45</v>
      </c>
    </row>
    <row r="343" spans="1:8">
      <c r="A343" s="1" t="s">
        <v>9914</v>
      </c>
      <c r="B343" s="1" t="s">
        <v>2155</v>
      </c>
      <c r="C343" s="2">
        <v>45853</v>
      </c>
      <c r="D343" s="2">
        <v>45856</v>
      </c>
      <c r="E343" s="2">
        <v>45857</v>
      </c>
      <c r="F343" s="1" t="s">
        <v>9569</v>
      </c>
      <c r="G343" s="1" t="s">
        <v>1809</v>
      </c>
      <c r="H343" s="1">
        <v>60</v>
      </c>
    </row>
    <row r="344" spans="1:8">
      <c r="A344" s="1" t="s">
        <v>9915</v>
      </c>
      <c r="B344" s="1" t="s">
        <v>2156</v>
      </c>
      <c r="C344" s="2">
        <v>45757</v>
      </c>
      <c r="D344" s="2">
        <v>45761</v>
      </c>
      <c r="E344" s="2">
        <v>45761</v>
      </c>
      <c r="F344" s="1" t="s">
        <v>9575</v>
      </c>
      <c r="G344" s="1" t="s">
        <v>1802</v>
      </c>
      <c r="H344" s="1">
        <v>60</v>
      </c>
    </row>
    <row r="345" spans="1:8">
      <c r="A345" s="1" t="s">
        <v>9916</v>
      </c>
      <c r="B345" s="1" t="s">
        <v>2157</v>
      </c>
      <c r="C345" s="2">
        <v>45349</v>
      </c>
      <c r="D345" s="2">
        <v>45353</v>
      </c>
      <c r="E345" s="2"/>
      <c r="F345" s="1" t="s">
        <v>9591</v>
      </c>
      <c r="G345" s="1" t="s">
        <v>1815</v>
      </c>
      <c r="H345" s="1">
        <v>55</v>
      </c>
    </row>
    <row r="346" spans="1:8">
      <c r="A346" s="1" t="s">
        <v>9917</v>
      </c>
      <c r="B346" s="1" t="s">
        <v>2158</v>
      </c>
      <c r="C346" s="2">
        <v>45845</v>
      </c>
      <c r="D346" s="2">
        <v>45847</v>
      </c>
      <c r="E346" s="2">
        <v>45848</v>
      </c>
      <c r="F346" s="1" t="s">
        <v>9571</v>
      </c>
      <c r="G346" s="1" t="s">
        <v>1809</v>
      </c>
      <c r="H346" s="1">
        <v>80</v>
      </c>
    </row>
    <row r="347" spans="1:8">
      <c r="A347" s="1" t="s">
        <v>9918</v>
      </c>
      <c r="B347" s="1" t="s">
        <v>2159</v>
      </c>
      <c r="C347" s="2">
        <v>45877</v>
      </c>
      <c r="D347" s="2">
        <v>45879</v>
      </c>
      <c r="E347" s="2">
        <v>45879</v>
      </c>
      <c r="F347" s="1" t="s">
        <v>9573</v>
      </c>
      <c r="G347" s="1" t="s">
        <v>1802</v>
      </c>
      <c r="H347" s="1">
        <v>50</v>
      </c>
    </row>
    <row r="348" spans="1:8">
      <c r="A348" s="1" t="s">
        <v>9919</v>
      </c>
      <c r="B348" s="1" t="s">
        <v>2160</v>
      </c>
      <c r="C348" s="2">
        <v>45557</v>
      </c>
      <c r="D348" s="2">
        <v>45562</v>
      </c>
      <c r="E348" s="2"/>
      <c r="F348" s="1" t="s">
        <v>9569</v>
      </c>
      <c r="G348" s="1" t="s">
        <v>1815</v>
      </c>
      <c r="H348" s="1">
        <v>50</v>
      </c>
    </row>
    <row r="349" spans="1:8">
      <c r="A349" s="1" t="s">
        <v>9920</v>
      </c>
      <c r="B349" s="1" t="s">
        <v>2161</v>
      </c>
      <c r="C349" s="2">
        <v>45732</v>
      </c>
      <c r="D349" s="2">
        <v>45736</v>
      </c>
      <c r="E349" s="2">
        <v>45736</v>
      </c>
      <c r="F349" s="1" t="s">
        <v>9571</v>
      </c>
      <c r="G349" s="1" t="s">
        <v>1802</v>
      </c>
      <c r="H349" s="1">
        <v>70</v>
      </c>
    </row>
    <row r="350" spans="1:8">
      <c r="A350" s="1" t="s">
        <v>9921</v>
      </c>
      <c r="B350" s="1" t="s">
        <v>2162</v>
      </c>
      <c r="C350" s="2">
        <v>45302</v>
      </c>
      <c r="D350" s="2">
        <v>45305</v>
      </c>
      <c r="E350" s="2">
        <v>45305</v>
      </c>
      <c r="F350" s="1" t="s">
        <v>9569</v>
      </c>
      <c r="G350" s="1" t="s">
        <v>1802</v>
      </c>
      <c r="H350" s="1">
        <v>100</v>
      </c>
    </row>
    <row r="351" spans="1:8">
      <c r="A351" s="1" t="s">
        <v>9922</v>
      </c>
      <c r="B351" s="1" t="s">
        <v>2163</v>
      </c>
      <c r="C351" s="2">
        <v>45598</v>
      </c>
      <c r="D351" s="2">
        <v>45602</v>
      </c>
      <c r="E351" s="2">
        <v>45602</v>
      </c>
      <c r="F351" s="1" t="s">
        <v>9573</v>
      </c>
      <c r="G351" s="1" t="s">
        <v>1802</v>
      </c>
      <c r="H351" s="1">
        <v>100</v>
      </c>
    </row>
    <row r="352" spans="1:8">
      <c r="A352" s="1" t="s">
        <v>9923</v>
      </c>
      <c r="B352" s="1" t="s">
        <v>2164</v>
      </c>
      <c r="C352" s="2">
        <v>45691</v>
      </c>
      <c r="D352" s="2">
        <v>45693</v>
      </c>
      <c r="E352" s="2">
        <v>45693</v>
      </c>
      <c r="F352" s="1" t="s">
        <v>9591</v>
      </c>
      <c r="G352" s="1" t="s">
        <v>1802</v>
      </c>
      <c r="H352" s="1">
        <v>60</v>
      </c>
    </row>
    <row r="353" spans="1:8">
      <c r="A353" s="1" t="s">
        <v>9924</v>
      </c>
      <c r="B353" s="1" t="s">
        <v>2165</v>
      </c>
      <c r="C353" s="2">
        <v>45582</v>
      </c>
      <c r="D353" s="2">
        <v>45584</v>
      </c>
      <c r="E353" s="2">
        <v>45585</v>
      </c>
      <c r="F353" s="1" t="s">
        <v>9591</v>
      </c>
      <c r="G353" s="1" t="s">
        <v>1809</v>
      </c>
      <c r="H353" s="1">
        <v>50</v>
      </c>
    </row>
    <row r="354" spans="1:8">
      <c r="A354" s="1" t="s">
        <v>9925</v>
      </c>
      <c r="B354" s="1" t="s">
        <v>2166</v>
      </c>
      <c r="C354" s="2">
        <v>45551</v>
      </c>
      <c r="D354" s="2">
        <v>45554</v>
      </c>
      <c r="E354" s="2">
        <v>45555</v>
      </c>
      <c r="F354" s="1" t="s">
        <v>9573</v>
      </c>
      <c r="G354" s="1" t="s">
        <v>1809</v>
      </c>
      <c r="H354" s="1">
        <v>50</v>
      </c>
    </row>
    <row r="355" spans="1:8">
      <c r="A355" s="1" t="s">
        <v>9926</v>
      </c>
      <c r="B355" s="1" t="s">
        <v>2167</v>
      </c>
      <c r="C355" s="2">
        <v>45305</v>
      </c>
      <c r="D355" s="2">
        <v>45307</v>
      </c>
      <c r="E355" s="2">
        <v>45308</v>
      </c>
      <c r="F355" s="1" t="s">
        <v>9575</v>
      </c>
      <c r="G355" s="1" t="s">
        <v>1809</v>
      </c>
      <c r="H355" s="1">
        <v>45</v>
      </c>
    </row>
    <row r="356" spans="1:8">
      <c r="A356" s="1" t="s">
        <v>9927</v>
      </c>
      <c r="B356" s="1" t="s">
        <v>2168</v>
      </c>
      <c r="C356" s="2">
        <v>45626</v>
      </c>
      <c r="D356" s="2">
        <v>45630</v>
      </c>
      <c r="E356" s="2">
        <v>45630</v>
      </c>
      <c r="F356" s="1" t="s">
        <v>9571</v>
      </c>
      <c r="G356" s="1" t="s">
        <v>1802</v>
      </c>
      <c r="H356" s="1">
        <v>100</v>
      </c>
    </row>
    <row r="357" spans="1:8">
      <c r="A357" s="1" t="s">
        <v>9928</v>
      </c>
      <c r="B357" s="1" t="s">
        <v>2169</v>
      </c>
      <c r="C357" s="2">
        <v>45368</v>
      </c>
      <c r="D357" s="2">
        <v>45370</v>
      </c>
      <c r="E357" s="2">
        <v>45371</v>
      </c>
      <c r="F357" s="1" t="s">
        <v>9571</v>
      </c>
      <c r="G357" s="1" t="s">
        <v>1809</v>
      </c>
      <c r="H357" s="1">
        <v>55</v>
      </c>
    </row>
    <row r="358" spans="1:8">
      <c r="A358" s="1" t="s">
        <v>9929</v>
      </c>
      <c r="B358" s="1" t="s">
        <v>2170</v>
      </c>
      <c r="C358" s="2">
        <v>45932</v>
      </c>
      <c r="D358" s="2">
        <v>45934</v>
      </c>
      <c r="E358" s="2">
        <v>45935</v>
      </c>
      <c r="F358" s="1" t="s">
        <v>9573</v>
      </c>
      <c r="G358" s="1" t="s">
        <v>1809</v>
      </c>
      <c r="H358" s="1">
        <v>100</v>
      </c>
    </row>
    <row r="359" spans="1:8">
      <c r="A359" s="1" t="s">
        <v>9930</v>
      </c>
      <c r="B359" s="1" t="s">
        <v>2171</v>
      </c>
      <c r="C359" s="2">
        <v>45680</v>
      </c>
      <c r="D359" s="2">
        <v>45684</v>
      </c>
      <c r="E359" s="2"/>
      <c r="F359" s="1" t="s">
        <v>9569</v>
      </c>
      <c r="G359" s="1" t="s">
        <v>1815</v>
      </c>
      <c r="H359" s="1">
        <v>45</v>
      </c>
    </row>
    <row r="360" spans="1:8">
      <c r="A360" s="1" t="s">
        <v>9931</v>
      </c>
      <c r="B360" s="1" t="s">
        <v>2172</v>
      </c>
      <c r="C360" s="2">
        <v>45550</v>
      </c>
      <c r="D360" s="2">
        <v>45552</v>
      </c>
      <c r="E360" s="2"/>
      <c r="F360" s="1" t="s">
        <v>9569</v>
      </c>
      <c r="G360" s="1" t="s">
        <v>1815</v>
      </c>
      <c r="H360" s="1">
        <v>45</v>
      </c>
    </row>
    <row r="361" spans="1:8">
      <c r="A361" s="1" t="s">
        <v>9932</v>
      </c>
      <c r="B361" s="1" t="s">
        <v>2173</v>
      </c>
      <c r="C361" s="2">
        <v>45372</v>
      </c>
      <c r="D361" s="2">
        <v>45375</v>
      </c>
      <c r="E361" s="2">
        <v>45376</v>
      </c>
      <c r="F361" s="1" t="s">
        <v>9569</v>
      </c>
      <c r="G361" s="1" t="s">
        <v>1809</v>
      </c>
      <c r="H361" s="1">
        <v>60</v>
      </c>
    </row>
    <row r="362" spans="1:8">
      <c r="A362" s="1" t="s">
        <v>9933</v>
      </c>
      <c r="B362" s="1" t="s">
        <v>2174</v>
      </c>
      <c r="C362" s="2">
        <v>45306</v>
      </c>
      <c r="D362" s="2">
        <v>45309</v>
      </c>
      <c r="E362" s="2">
        <v>45309</v>
      </c>
      <c r="F362" s="1" t="s">
        <v>9591</v>
      </c>
      <c r="G362" s="1" t="s">
        <v>1802</v>
      </c>
      <c r="H362" s="1">
        <v>80</v>
      </c>
    </row>
    <row r="363" spans="1:8">
      <c r="A363" s="1" t="s">
        <v>9934</v>
      </c>
      <c r="B363" s="1" t="s">
        <v>2175</v>
      </c>
      <c r="C363" s="2">
        <v>45626</v>
      </c>
      <c r="D363" s="2">
        <v>45631</v>
      </c>
      <c r="E363" s="2">
        <v>45631</v>
      </c>
      <c r="F363" s="1" t="s">
        <v>9571</v>
      </c>
      <c r="G363" s="1" t="s">
        <v>1802</v>
      </c>
      <c r="H363" s="1">
        <v>60</v>
      </c>
    </row>
    <row r="364" spans="1:8">
      <c r="A364" s="1" t="s">
        <v>9935</v>
      </c>
      <c r="B364" s="1" t="s">
        <v>2176</v>
      </c>
      <c r="C364" s="2">
        <v>45727</v>
      </c>
      <c r="D364" s="2">
        <v>45732</v>
      </c>
      <c r="E364" s="2">
        <v>45732</v>
      </c>
      <c r="F364" s="1" t="s">
        <v>9591</v>
      </c>
      <c r="G364" s="1" t="s">
        <v>1802</v>
      </c>
      <c r="H364" s="1">
        <v>60</v>
      </c>
    </row>
    <row r="365" spans="1:8">
      <c r="A365" s="1" t="s">
        <v>9936</v>
      </c>
      <c r="B365" s="1" t="s">
        <v>2177</v>
      </c>
      <c r="C365" s="2">
        <v>45348</v>
      </c>
      <c r="D365" s="2">
        <v>45351</v>
      </c>
      <c r="E365" s="2">
        <v>45351</v>
      </c>
      <c r="F365" s="1" t="s">
        <v>9573</v>
      </c>
      <c r="G365" s="1" t="s">
        <v>1802</v>
      </c>
      <c r="H365" s="1">
        <v>55</v>
      </c>
    </row>
    <row r="366" spans="1:8">
      <c r="A366" s="1" t="s">
        <v>9937</v>
      </c>
      <c r="B366" s="1" t="s">
        <v>2178</v>
      </c>
      <c r="C366" s="2">
        <v>45817</v>
      </c>
      <c r="D366" s="2">
        <v>45821</v>
      </c>
      <c r="E366" s="2">
        <v>45821</v>
      </c>
      <c r="F366" s="1" t="s">
        <v>9575</v>
      </c>
      <c r="G366" s="1" t="s">
        <v>1802</v>
      </c>
      <c r="H366" s="1">
        <v>50</v>
      </c>
    </row>
    <row r="367" spans="1:8">
      <c r="A367" s="1" t="s">
        <v>9938</v>
      </c>
      <c r="B367" s="1" t="s">
        <v>2179</v>
      </c>
      <c r="C367" s="2">
        <v>45610</v>
      </c>
      <c r="D367" s="2">
        <v>45615</v>
      </c>
      <c r="E367" s="2">
        <v>45615</v>
      </c>
      <c r="F367" s="1" t="s">
        <v>9575</v>
      </c>
      <c r="G367" s="1" t="s">
        <v>1802</v>
      </c>
      <c r="H367" s="1">
        <v>80</v>
      </c>
    </row>
    <row r="368" spans="1:8">
      <c r="A368" s="1" t="s">
        <v>9939</v>
      </c>
      <c r="B368" s="1" t="s">
        <v>2180</v>
      </c>
      <c r="C368" s="2">
        <v>45447</v>
      </c>
      <c r="D368" s="2">
        <v>45449</v>
      </c>
      <c r="E368" s="2">
        <v>45451</v>
      </c>
      <c r="F368" s="1" t="s">
        <v>9571</v>
      </c>
      <c r="G368" s="1" t="s">
        <v>1809</v>
      </c>
      <c r="H368" s="1">
        <v>45</v>
      </c>
    </row>
    <row r="369" spans="1:8">
      <c r="A369" s="1" t="s">
        <v>9940</v>
      </c>
      <c r="B369" s="1" t="s">
        <v>2181</v>
      </c>
      <c r="C369" s="2">
        <v>45656</v>
      </c>
      <c r="D369" s="2">
        <v>45658</v>
      </c>
      <c r="E369" s="2">
        <v>45658</v>
      </c>
      <c r="F369" s="1" t="s">
        <v>9591</v>
      </c>
      <c r="G369" s="1" t="s">
        <v>1802</v>
      </c>
      <c r="H369" s="1">
        <v>70</v>
      </c>
    </row>
    <row r="370" spans="1:8">
      <c r="A370" s="1" t="s">
        <v>9941</v>
      </c>
      <c r="B370" s="1" t="s">
        <v>2182</v>
      </c>
      <c r="C370" s="2">
        <v>45382</v>
      </c>
      <c r="D370" s="2">
        <v>45387</v>
      </c>
      <c r="E370" s="2">
        <v>45388</v>
      </c>
      <c r="F370" s="1" t="s">
        <v>9575</v>
      </c>
      <c r="G370" s="1" t="s">
        <v>1809</v>
      </c>
      <c r="H370" s="1">
        <v>70</v>
      </c>
    </row>
    <row r="371" spans="1:8">
      <c r="A371" s="1" t="s">
        <v>9942</v>
      </c>
      <c r="B371" s="1" t="s">
        <v>2183</v>
      </c>
      <c r="C371" s="2">
        <v>45723</v>
      </c>
      <c r="D371" s="2">
        <v>45725</v>
      </c>
      <c r="E371" s="2">
        <v>45727</v>
      </c>
      <c r="F371" s="1" t="s">
        <v>9575</v>
      </c>
      <c r="G371" s="1" t="s">
        <v>1809</v>
      </c>
      <c r="H371" s="1">
        <v>100</v>
      </c>
    </row>
    <row r="372" spans="1:8">
      <c r="A372" s="1" t="s">
        <v>9943</v>
      </c>
      <c r="B372" s="1" t="s">
        <v>2184</v>
      </c>
      <c r="C372" s="2">
        <v>45560</v>
      </c>
      <c r="D372" s="2">
        <v>45564</v>
      </c>
      <c r="E372" s="2">
        <v>45564</v>
      </c>
      <c r="F372" s="1" t="s">
        <v>9571</v>
      </c>
      <c r="G372" s="1" t="s">
        <v>1802</v>
      </c>
      <c r="H372" s="1">
        <v>55</v>
      </c>
    </row>
    <row r="373" spans="1:8">
      <c r="A373" s="1" t="s">
        <v>9944</v>
      </c>
      <c r="B373" s="1" t="s">
        <v>2185</v>
      </c>
      <c r="C373" s="2">
        <v>45902</v>
      </c>
      <c r="D373" s="2">
        <v>45907</v>
      </c>
      <c r="E373" s="2">
        <v>45907</v>
      </c>
      <c r="F373" s="1" t="s">
        <v>9573</v>
      </c>
      <c r="G373" s="1" t="s">
        <v>1802</v>
      </c>
      <c r="H373" s="1">
        <v>50</v>
      </c>
    </row>
    <row r="374" spans="1:8">
      <c r="A374" s="1" t="s">
        <v>9945</v>
      </c>
      <c r="B374" s="1" t="s">
        <v>2186</v>
      </c>
      <c r="C374" s="2">
        <v>45900</v>
      </c>
      <c r="D374" s="2">
        <v>45902</v>
      </c>
      <c r="E374" s="2">
        <v>45904</v>
      </c>
      <c r="F374" s="1" t="s">
        <v>9575</v>
      </c>
      <c r="G374" s="1" t="s">
        <v>1809</v>
      </c>
      <c r="H374" s="1">
        <v>50</v>
      </c>
    </row>
    <row r="375" spans="1:8">
      <c r="A375" s="1" t="s">
        <v>9946</v>
      </c>
      <c r="B375" s="1" t="s">
        <v>2187</v>
      </c>
      <c r="C375" s="2">
        <v>45388</v>
      </c>
      <c r="D375" s="2">
        <v>45391</v>
      </c>
      <c r="E375" s="2">
        <v>45391</v>
      </c>
      <c r="F375" s="1" t="s">
        <v>9569</v>
      </c>
      <c r="G375" s="1" t="s">
        <v>1802</v>
      </c>
      <c r="H375" s="1">
        <v>45</v>
      </c>
    </row>
    <row r="376" spans="1:8">
      <c r="A376" s="1" t="s">
        <v>9947</v>
      </c>
      <c r="B376" s="1" t="s">
        <v>2188</v>
      </c>
      <c r="C376" s="2">
        <v>45309</v>
      </c>
      <c r="D376" s="2">
        <v>45312</v>
      </c>
      <c r="E376" s="2">
        <v>45315</v>
      </c>
      <c r="F376" s="1" t="s">
        <v>9571</v>
      </c>
      <c r="G376" s="1" t="s">
        <v>1809</v>
      </c>
      <c r="H376" s="1">
        <v>45</v>
      </c>
    </row>
    <row r="377" spans="1:8">
      <c r="A377" s="1" t="s">
        <v>9948</v>
      </c>
      <c r="B377" s="1" t="s">
        <v>2189</v>
      </c>
      <c r="C377" s="2">
        <v>45945</v>
      </c>
      <c r="D377" s="2">
        <v>45947</v>
      </c>
      <c r="E377" s="2"/>
      <c r="F377" s="1" t="s">
        <v>9571</v>
      </c>
      <c r="G377" s="1" t="s">
        <v>1815</v>
      </c>
      <c r="H377" s="1">
        <v>100</v>
      </c>
    </row>
    <row r="378" spans="1:8">
      <c r="A378" s="1" t="s">
        <v>9949</v>
      </c>
      <c r="B378" s="1" t="s">
        <v>2190</v>
      </c>
      <c r="C378" s="2">
        <v>45445</v>
      </c>
      <c r="D378" s="2">
        <v>45448</v>
      </c>
      <c r="E378" s="2">
        <v>45449</v>
      </c>
      <c r="F378" s="1" t="s">
        <v>9573</v>
      </c>
      <c r="G378" s="1" t="s">
        <v>1809</v>
      </c>
      <c r="H378" s="1">
        <v>70</v>
      </c>
    </row>
    <row r="379" spans="1:8">
      <c r="A379" s="1" t="s">
        <v>9950</v>
      </c>
      <c r="B379" s="1" t="s">
        <v>2191</v>
      </c>
      <c r="C379" s="2">
        <v>45848</v>
      </c>
      <c r="D379" s="2">
        <v>45850</v>
      </c>
      <c r="E379" s="2">
        <v>45850</v>
      </c>
      <c r="F379" s="1" t="s">
        <v>9575</v>
      </c>
      <c r="G379" s="1" t="s">
        <v>1802</v>
      </c>
      <c r="H379" s="1">
        <v>80</v>
      </c>
    </row>
    <row r="380" spans="1:8">
      <c r="A380" s="1" t="s">
        <v>9951</v>
      </c>
      <c r="B380" s="1" t="s">
        <v>2192</v>
      </c>
      <c r="C380" s="2">
        <v>45798</v>
      </c>
      <c r="D380" s="2">
        <v>45801</v>
      </c>
      <c r="E380" s="2">
        <v>45801</v>
      </c>
      <c r="F380" s="1" t="s">
        <v>9571</v>
      </c>
      <c r="G380" s="1" t="s">
        <v>1802</v>
      </c>
      <c r="H380" s="1">
        <v>100</v>
      </c>
    </row>
    <row r="381" spans="1:8">
      <c r="A381" s="1" t="s">
        <v>9952</v>
      </c>
      <c r="B381" s="1" t="s">
        <v>2193</v>
      </c>
      <c r="C381" s="2">
        <v>45546</v>
      </c>
      <c r="D381" s="2">
        <v>45550</v>
      </c>
      <c r="E381" s="2">
        <v>45552</v>
      </c>
      <c r="F381" s="1" t="s">
        <v>9573</v>
      </c>
      <c r="G381" s="1" t="s">
        <v>1809</v>
      </c>
      <c r="H381" s="1">
        <v>70</v>
      </c>
    </row>
    <row r="382" spans="1:8">
      <c r="A382" s="1" t="s">
        <v>9953</v>
      </c>
      <c r="B382" s="1" t="s">
        <v>2194</v>
      </c>
      <c r="C382" s="2">
        <v>45510</v>
      </c>
      <c r="D382" s="2">
        <v>45512</v>
      </c>
      <c r="E382" s="2"/>
      <c r="F382" s="1" t="s">
        <v>9571</v>
      </c>
      <c r="G382" s="1" t="s">
        <v>1815</v>
      </c>
      <c r="H382" s="1">
        <v>45</v>
      </c>
    </row>
    <row r="383" spans="1:8">
      <c r="A383" s="1" t="s">
        <v>9954</v>
      </c>
      <c r="B383" s="1" t="s">
        <v>2195</v>
      </c>
      <c r="C383" s="2">
        <v>45459</v>
      </c>
      <c r="D383" s="2">
        <v>45464</v>
      </c>
      <c r="E383" s="2">
        <v>45464</v>
      </c>
      <c r="F383" s="1" t="s">
        <v>9569</v>
      </c>
      <c r="G383" s="1" t="s">
        <v>1802</v>
      </c>
      <c r="H383" s="1">
        <v>60</v>
      </c>
    </row>
    <row r="384" spans="1:8">
      <c r="A384" s="1" t="s">
        <v>9955</v>
      </c>
      <c r="B384" s="1" t="s">
        <v>2196</v>
      </c>
      <c r="C384" s="2">
        <v>45822</v>
      </c>
      <c r="D384" s="2">
        <v>45827</v>
      </c>
      <c r="E384" s="2">
        <v>45827</v>
      </c>
      <c r="F384" s="1" t="s">
        <v>9569</v>
      </c>
      <c r="G384" s="1" t="s">
        <v>1802</v>
      </c>
      <c r="H384" s="1">
        <v>45</v>
      </c>
    </row>
    <row r="385" spans="1:8">
      <c r="A385" s="1" t="s">
        <v>9956</v>
      </c>
      <c r="B385" s="1" t="s">
        <v>2197</v>
      </c>
      <c r="C385" s="2">
        <v>45739</v>
      </c>
      <c r="D385" s="2">
        <v>45742</v>
      </c>
      <c r="E385" s="2">
        <v>45742</v>
      </c>
      <c r="F385" s="1" t="s">
        <v>9591</v>
      </c>
      <c r="G385" s="1" t="s">
        <v>1802</v>
      </c>
      <c r="H385" s="1">
        <v>70</v>
      </c>
    </row>
    <row r="386" spans="1:8">
      <c r="A386" s="1" t="s">
        <v>9957</v>
      </c>
      <c r="B386" s="1" t="s">
        <v>2198</v>
      </c>
      <c r="C386" s="2">
        <v>45557</v>
      </c>
      <c r="D386" s="2">
        <v>45560</v>
      </c>
      <c r="E386" s="2">
        <v>45560</v>
      </c>
      <c r="F386" s="1" t="s">
        <v>9575</v>
      </c>
      <c r="G386" s="1" t="s">
        <v>1802</v>
      </c>
      <c r="H386" s="1">
        <v>45</v>
      </c>
    </row>
    <row r="387" spans="1:8">
      <c r="A387" s="1" t="s">
        <v>9958</v>
      </c>
      <c r="B387" s="1" t="s">
        <v>2199</v>
      </c>
      <c r="C387" s="2">
        <v>45614</v>
      </c>
      <c r="D387" s="2">
        <v>45619</v>
      </c>
      <c r="E387" s="2">
        <v>45621</v>
      </c>
      <c r="F387" s="1" t="s">
        <v>9569</v>
      </c>
      <c r="G387" s="1" t="s">
        <v>1809</v>
      </c>
      <c r="H387" s="1">
        <v>80</v>
      </c>
    </row>
    <row r="388" spans="1:8">
      <c r="A388" s="1" t="s">
        <v>9959</v>
      </c>
      <c r="B388" s="1" t="s">
        <v>2200</v>
      </c>
      <c r="C388" s="2">
        <v>45541</v>
      </c>
      <c r="D388" s="2">
        <v>45546</v>
      </c>
      <c r="E388" s="2">
        <v>45546</v>
      </c>
      <c r="F388" s="1" t="s">
        <v>9591</v>
      </c>
      <c r="G388" s="1" t="s">
        <v>1802</v>
      </c>
      <c r="H388" s="1">
        <v>50</v>
      </c>
    </row>
    <row r="389" spans="1:8">
      <c r="A389" s="1" t="s">
        <v>9960</v>
      </c>
      <c r="B389" s="1" t="s">
        <v>2201</v>
      </c>
      <c r="C389" s="2">
        <v>45440</v>
      </c>
      <c r="D389" s="2">
        <v>45445</v>
      </c>
      <c r="E389" s="2"/>
      <c r="F389" s="1" t="s">
        <v>9575</v>
      </c>
      <c r="G389" s="1" t="s">
        <v>1815</v>
      </c>
      <c r="H389" s="1">
        <v>100</v>
      </c>
    </row>
    <row r="390" spans="1:8">
      <c r="A390" s="1" t="s">
        <v>9961</v>
      </c>
      <c r="B390" s="1" t="s">
        <v>2202</v>
      </c>
      <c r="C390" s="2">
        <v>45729</v>
      </c>
      <c r="D390" s="2">
        <v>45733</v>
      </c>
      <c r="E390" s="2">
        <v>45733</v>
      </c>
      <c r="F390" s="1" t="s">
        <v>9569</v>
      </c>
      <c r="G390" s="1" t="s">
        <v>1802</v>
      </c>
      <c r="H390" s="1">
        <v>100</v>
      </c>
    </row>
    <row r="391" spans="1:8">
      <c r="A391" s="1" t="s">
        <v>9962</v>
      </c>
      <c r="B391" s="1" t="s">
        <v>2203</v>
      </c>
      <c r="C391" s="2">
        <v>45631</v>
      </c>
      <c r="D391" s="2">
        <v>45636</v>
      </c>
      <c r="E391" s="2"/>
      <c r="F391" s="1" t="s">
        <v>9573</v>
      </c>
      <c r="G391" s="1" t="s">
        <v>1815</v>
      </c>
      <c r="H391" s="1">
        <v>50</v>
      </c>
    </row>
    <row r="392" spans="1:8">
      <c r="A392" s="1" t="s">
        <v>9963</v>
      </c>
      <c r="B392" s="1" t="s">
        <v>2204</v>
      </c>
      <c r="C392" s="2">
        <v>45960</v>
      </c>
      <c r="D392" s="2">
        <v>45964</v>
      </c>
      <c r="E392" s="2">
        <v>45964</v>
      </c>
      <c r="F392" s="1" t="s">
        <v>9591</v>
      </c>
      <c r="G392" s="1" t="s">
        <v>1802</v>
      </c>
      <c r="H392" s="1">
        <v>60</v>
      </c>
    </row>
    <row r="393" spans="1:8">
      <c r="A393" s="1" t="s">
        <v>9964</v>
      </c>
      <c r="B393" s="1" t="s">
        <v>2205</v>
      </c>
      <c r="C393" s="2">
        <v>45809</v>
      </c>
      <c r="D393" s="2">
        <v>45813</v>
      </c>
      <c r="E393" s="2">
        <v>45813</v>
      </c>
      <c r="F393" s="1" t="s">
        <v>9569</v>
      </c>
      <c r="G393" s="1" t="s">
        <v>1802</v>
      </c>
      <c r="H393" s="1">
        <v>100</v>
      </c>
    </row>
    <row r="394" spans="1:8">
      <c r="A394" s="1" t="s">
        <v>9965</v>
      </c>
      <c r="B394" s="1" t="s">
        <v>2206</v>
      </c>
      <c r="C394" s="2">
        <v>45555</v>
      </c>
      <c r="D394" s="2">
        <v>45557</v>
      </c>
      <c r="E394" s="2">
        <v>45557</v>
      </c>
      <c r="F394" s="1" t="s">
        <v>9591</v>
      </c>
      <c r="G394" s="1" t="s">
        <v>1802</v>
      </c>
      <c r="H394" s="1">
        <v>100</v>
      </c>
    </row>
    <row r="395" spans="1:8">
      <c r="A395" s="1" t="s">
        <v>9966</v>
      </c>
      <c r="B395" s="1" t="s">
        <v>2207</v>
      </c>
      <c r="C395" s="2">
        <v>45464</v>
      </c>
      <c r="D395" s="2">
        <v>45467</v>
      </c>
      <c r="E395" s="2"/>
      <c r="F395" s="1" t="s">
        <v>9591</v>
      </c>
      <c r="G395" s="1" t="s">
        <v>1815</v>
      </c>
      <c r="H395" s="1">
        <v>60</v>
      </c>
    </row>
    <row r="396" spans="1:8">
      <c r="A396" s="1" t="s">
        <v>9967</v>
      </c>
      <c r="B396" s="1" t="s">
        <v>2208</v>
      </c>
      <c r="C396" s="2">
        <v>45460</v>
      </c>
      <c r="D396" s="2">
        <v>45463</v>
      </c>
      <c r="E396" s="2">
        <v>45463</v>
      </c>
      <c r="F396" s="1" t="s">
        <v>9591</v>
      </c>
      <c r="G396" s="1" t="s">
        <v>1802</v>
      </c>
      <c r="H396" s="1">
        <v>100</v>
      </c>
    </row>
    <row r="397" spans="1:8">
      <c r="A397" s="1" t="s">
        <v>9968</v>
      </c>
      <c r="B397" s="1" t="s">
        <v>2209</v>
      </c>
      <c r="C397" s="2">
        <v>45755</v>
      </c>
      <c r="D397" s="2">
        <v>45759</v>
      </c>
      <c r="E397" s="2">
        <v>45761</v>
      </c>
      <c r="F397" s="1" t="s">
        <v>9591</v>
      </c>
      <c r="G397" s="1" t="s">
        <v>1809</v>
      </c>
      <c r="H397" s="1">
        <v>70</v>
      </c>
    </row>
    <row r="398" spans="1:8">
      <c r="A398" s="1" t="s">
        <v>9969</v>
      </c>
      <c r="B398" s="1" t="s">
        <v>2210</v>
      </c>
      <c r="C398" s="2">
        <v>45602</v>
      </c>
      <c r="D398" s="2">
        <v>45606</v>
      </c>
      <c r="E398" s="2">
        <v>45606</v>
      </c>
      <c r="F398" s="1" t="s">
        <v>9569</v>
      </c>
      <c r="G398" s="1" t="s">
        <v>1802</v>
      </c>
      <c r="H398" s="1">
        <v>60</v>
      </c>
    </row>
    <row r="399" spans="1:8">
      <c r="A399" s="1" t="s">
        <v>9970</v>
      </c>
      <c r="B399" s="1" t="s">
        <v>2211</v>
      </c>
      <c r="C399" s="2">
        <v>45567</v>
      </c>
      <c r="D399" s="2">
        <v>45572</v>
      </c>
      <c r="E399" s="2">
        <v>45572</v>
      </c>
      <c r="F399" s="1" t="s">
        <v>9569</v>
      </c>
      <c r="G399" s="1" t="s">
        <v>1802</v>
      </c>
      <c r="H399" s="1">
        <v>50</v>
      </c>
    </row>
    <row r="400" spans="1:8">
      <c r="A400" s="1" t="s">
        <v>9971</v>
      </c>
      <c r="B400" s="1" t="s">
        <v>2212</v>
      </c>
      <c r="C400" s="2">
        <v>45319</v>
      </c>
      <c r="D400" s="2">
        <v>45323</v>
      </c>
      <c r="E400" s="2">
        <v>45323</v>
      </c>
      <c r="F400" s="1" t="s">
        <v>9571</v>
      </c>
      <c r="G400" s="1" t="s">
        <v>1802</v>
      </c>
      <c r="H400" s="1">
        <v>70</v>
      </c>
    </row>
    <row r="401" spans="1:8">
      <c r="A401" s="1" t="s">
        <v>9972</v>
      </c>
      <c r="B401" s="1" t="s">
        <v>2213</v>
      </c>
      <c r="C401" s="2">
        <v>45653</v>
      </c>
      <c r="D401" s="2">
        <v>45656</v>
      </c>
      <c r="E401" s="2">
        <v>45657</v>
      </c>
      <c r="F401" s="1" t="s">
        <v>9571</v>
      </c>
      <c r="G401" s="1" t="s">
        <v>1809</v>
      </c>
      <c r="H401" s="1">
        <v>60</v>
      </c>
    </row>
    <row r="402" spans="1:8">
      <c r="A402" s="1" t="s">
        <v>9973</v>
      </c>
      <c r="B402" s="1" t="s">
        <v>2214</v>
      </c>
      <c r="C402" s="2">
        <v>45533</v>
      </c>
      <c r="D402" s="2">
        <v>45538</v>
      </c>
      <c r="E402" s="2"/>
      <c r="F402" s="1" t="s">
        <v>9569</v>
      </c>
      <c r="G402" s="1" t="s">
        <v>1815</v>
      </c>
      <c r="H402" s="1">
        <v>80</v>
      </c>
    </row>
    <row r="403" spans="1:8">
      <c r="A403" s="1" t="s">
        <v>9974</v>
      </c>
      <c r="B403" s="1" t="s">
        <v>2215</v>
      </c>
      <c r="C403" s="2">
        <v>45748</v>
      </c>
      <c r="D403" s="2">
        <v>45751</v>
      </c>
      <c r="E403" s="2">
        <v>45752</v>
      </c>
      <c r="F403" s="1" t="s">
        <v>9569</v>
      </c>
      <c r="G403" s="1" t="s">
        <v>1809</v>
      </c>
      <c r="H403" s="1">
        <v>45</v>
      </c>
    </row>
    <row r="404" spans="1:8">
      <c r="A404" s="1" t="s">
        <v>9975</v>
      </c>
      <c r="B404" s="1" t="s">
        <v>2216</v>
      </c>
      <c r="C404" s="2">
        <v>45837</v>
      </c>
      <c r="D404" s="2">
        <v>45839</v>
      </c>
      <c r="E404" s="2"/>
      <c r="F404" s="1" t="s">
        <v>9591</v>
      </c>
      <c r="G404" s="1" t="s">
        <v>1815</v>
      </c>
      <c r="H404" s="1">
        <v>70</v>
      </c>
    </row>
    <row r="405" spans="1:8">
      <c r="A405" s="1" t="s">
        <v>9976</v>
      </c>
      <c r="B405" s="1" t="s">
        <v>2217</v>
      </c>
      <c r="C405" s="2">
        <v>45869</v>
      </c>
      <c r="D405" s="2">
        <v>45874</v>
      </c>
      <c r="E405" s="2">
        <v>45875</v>
      </c>
      <c r="F405" s="1" t="s">
        <v>9575</v>
      </c>
      <c r="G405" s="1" t="s">
        <v>1809</v>
      </c>
      <c r="H405" s="1">
        <v>60</v>
      </c>
    </row>
    <row r="406" spans="1:8">
      <c r="A406" s="1" t="s">
        <v>9977</v>
      </c>
      <c r="B406" s="1" t="s">
        <v>2218</v>
      </c>
      <c r="C406" s="2">
        <v>45503</v>
      </c>
      <c r="D406" s="2">
        <v>45506</v>
      </c>
      <c r="E406" s="2">
        <v>45506</v>
      </c>
      <c r="F406" s="1" t="s">
        <v>9575</v>
      </c>
      <c r="G406" s="1" t="s">
        <v>1802</v>
      </c>
      <c r="H406" s="1">
        <v>100</v>
      </c>
    </row>
    <row r="407" spans="1:8">
      <c r="A407" s="1" t="s">
        <v>9978</v>
      </c>
      <c r="B407" s="1" t="s">
        <v>2219</v>
      </c>
      <c r="C407" s="2">
        <v>45596</v>
      </c>
      <c r="D407" s="2">
        <v>45598</v>
      </c>
      <c r="E407" s="2">
        <v>45598</v>
      </c>
      <c r="F407" s="1" t="s">
        <v>9571</v>
      </c>
      <c r="G407" s="1" t="s">
        <v>1802</v>
      </c>
      <c r="H407" s="1">
        <v>45</v>
      </c>
    </row>
    <row r="408" spans="1:8">
      <c r="A408" s="1" t="s">
        <v>9979</v>
      </c>
      <c r="B408" s="1" t="s">
        <v>2220</v>
      </c>
      <c r="C408" s="2">
        <v>45365</v>
      </c>
      <c r="D408" s="2">
        <v>45367</v>
      </c>
      <c r="E408" s="2">
        <v>45369</v>
      </c>
      <c r="F408" s="1" t="s">
        <v>9591</v>
      </c>
      <c r="G408" s="1" t="s">
        <v>1809</v>
      </c>
      <c r="H408" s="1">
        <v>70</v>
      </c>
    </row>
    <row r="409" spans="1:8">
      <c r="A409" s="1" t="s">
        <v>9980</v>
      </c>
      <c r="B409" s="1" t="s">
        <v>2221</v>
      </c>
      <c r="C409" s="2">
        <v>45723</v>
      </c>
      <c r="D409" s="2">
        <v>45727</v>
      </c>
      <c r="E409" s="2">
        <v>45727</v>
      </c>
      <c r="F409" s="1" t="s">
        <v>9573</v>
      </c>
      <c r="G409" s="1" t="s">
        <v>1802</v>
      </c>
      <c r="H409" s="1">
        <v>60</v>
      </c>
    </row>
    <row r="410" spans="1:8">
      <c r="A410" s="1" t="s">
        <v>9981</v>
      </c>
      <c r="B410" s="1" t="s">
        <v>2222</v>
      </c>
      <c r="C410" s="2">
        <v>45629</v>
      </c>
      <c r="D410" s="2">
        <v>45633</v>
      </c>
      <c r="E410" s="2">
        <v>45635</v>
      </c>
      <c r="F410" s="1" t="s">
        <v>9569</v>
      </c>
      <c r="G410" s="1" t="s">
        <v>1809</v>
      </c>
      <c r="H410" s="1">
        <v>100</v>
      </c>
    </row>
    <row r="411" spans="1:8">
      <c r="A411" s="1" t="s">
        <v>9982</v>
      </c>
      <c r="B411" s="1" t="s">
        <v>2223</v>
      </c>
      <c r="C411" s="2">
        <v>45416</v>
      </c>
      <c r="D411" s="2">
        <v>45418</v>
      </c>
      <c r="E411" s="2">
        <v>45418</v>
      </c>
      <c r="F411" s="1" t="s">
        <v>9569</v>
      </c>
      <c r="G411" s="1" t="s">
        <v>1802</v>
      </c>
      <c r="H411" s="1">
        <v>100</v>
      </c>
    </row>
    <row r="412" spans="1:8">
      <c r="A412" s="1" t="s">
        <v>9983</v>
      </c>
      <c r="B412" s="1" t="s">
        <v>2224</v>
      </c>
      <c r="C412" s="2">
        <v>45800</v>
      </c>
      <c r="D412" s="2">
        <v>45804</v>
      </c>
      <c r="E412" s="2">
        <v>45805</v>
      </c>
      <c r="F412" s="1" t="s">
        <v>9575</v>
      </c>
      <c r="G412" s="1" t="s">
        <v>1809</v>
      </c>
      <c r="H412" s="1">
        <v>80</v>
      </c>
    </row>
    <row r="413" spans="1:8">
      <c r="A413" s="1" t="s">
        <v>9984</v>
      </c>
      <c r="B413" s="1" t="s">
        <v>2225</v>
      </c>
      <c r="C413" s="2">
        <v>45896</v>
      </c>
      <c r="D413" s="2">
        <v>45898</v>
      </c>
      <c r="E413" s="2">
        <v>45899</v>
      </c>
      <c r="F413" s="1" t="s">
        <v>9571</v>
      </c>
      <c r="G413" s="1" t="s">
        <v>1809</v>
      </c>
      <c r="H413" s="1">
        <v>60</v>
      </c>
    </row>
    <row r="414" spans="1:8">
      <c r="A414" s="1" t="s">
        <v>9985</v>
      </c>
      <c r="B414" s="1" t="s">
        <v>2226</v>
      </c>
      <c r="C414" s="2">
        <v>45585</v>
      </c>
      <c r="D414" s="2">
        <v>45589</v>
      </c>
      <c r="E414" s="2">
        <v>45592</v>
      </c>
      <c r="F414" s="1" t="s">
        <v>9575</v>
      </c>
      <c r="G414" s="1" t="s">
        <v>1809</v>
      </c>
      <c r="H414" s="1">
        <v>80</v>
      </c>
    </row>
    <row r="415" spans="1:8">
      <c r="A415" s="1" t="s">
        <v>9986</v>
      </c>
      <c r="B415" s="1" t="s">
        <v>2227</v>
      </c>
      <c r="C415" s="2">
        <v>45385</v>
      </c>
      <c r="D415" s="2">
        <v>45390</v>
      </c>
      <c r="E415" s="2"/>
      <c r="F415" s="1" t="s">
        <v>9591</v>
      </c>
      <c r="G415" s="1" t="s">
        <v>1815</v>
      </c>
      <c r="H415" s="1">
        <v>100</v>
      </c>
    </row>
    <row r="416" spans="1:8">
      <c r="A416" s="1" t="s">
        <v>9987</v>
      </c>
      <c r="B416" s="1" t="s">
        <v>2228</v>
      </c>
      <c r="C416" s="2">
        <v>45323</v>
      </c>
      <c r="D416" s="2">
        <v>45327</v>
      </c>
      <c r="E416" s="2">
        <v>45328</v>
      </c>
      <c r="F416" s="1" t="s">
        <v>9575</v>
      </c>
      <c r="G416" s="1" t="s">
        <v>1809</v>
      </c>
      <c r="H416" s="1">
        <v>45</v>
      </c>
    </row>
    <row r="417" spans="1:8">
      <c r="A417" s="1" t="s">
        <v>9988</v>
      </c>
      <c r="B417" s="1" t="s">
        <v>2229</v>
      </c>
      <c r="C417" s="2">
        <v>45612</v>
      </c>
      <c r="D417" s="2">
        <v>45614</v>
      </c>
      <c r="E417" s="2">
        <v>45614</v>
      </c>
      <c r="F417" s="1" t="s">
        <v>9569</v>
      </c>
      <c r="G417" s="1" t="s">
        <v>1802</v>
      </c>
      <c r="H417" s="1">
        <v>100</v>
      </c>
    </row>
    <row r="418" spans="1:8">
      <c r="A418" s="1" t="s">
        <v>9989</v>
      </c>
      <c r="B418" s="1" t="s">
        <v>2230</v>
      </c>
      <c r="C418" s="2">
        <v>45376</v>
      </c>
      <c r="D418" s="2">
        <v>45378</v>
      </c>
      <c r="E418" s="2">
        <v>45378</v>
      </c>
      <c r="F418" s="1" t="s">
        <v>9569</v>
      </c>
      <c r="G418" s="1" t="s">
        <v>1802</v>
      </c>
      <c r="H418" s="1">
        <v>45</v>
      </c>
    </row>
    <row r="419" spans="1:8">
      <c r="A419" s="1" t="s">
        <v>9990</v>
      </c>
      <c r="B419" s="1" t="s">
        <v>2231</v>
      </c>
      <c r="C419" s="2">
        <v>45755</v>
      </c>
      <c r="D419" s="2">
        <v>45759</v>
      </c>
      <c r="E419" s="2">
        <v>45760</v>
      </c>
      <c r="F419" s="1" t="s">
        <v>9573</v>
      </c>
      <c r="G419" s="1" t="s">
        <v>1809</v>
      </c>
      <c r="H419" s="1">
        <v>45</v>
      </c>
    </row>
    <row r="420" spans="1:8">
      <c r="A420" s="1" t="s">
        <v>9991</v>
      </c>
      <c r="B420" s="1" t="s">
        <v>2232</v>
      </c>
      <c r="C420" s="2">
        <v>45865</v>
      </c>
      <c r="D420" s="2">
        <v>45869</v>
      </c>
      <c r="E420" s="2">
        <v>45869</v>
      </c>
      <c r="F420" s="1" t="s">
        <v>9575</v>
      </c>
      <c r="G420" s="1" t="s">
        <v>1802</v>
      </c>
      <c r="H420" s="1">
        <v>60</v>
      </c>
    </row>
    <row r="421" spans="1:8">
      <c r="A421" s="1" t="s">
        <v>9992</v>
      </c>
      <c r="B421" s="1" t="s">
        <v>2233</v>
      </c>
      <c r="C421" s="2">
        <v>45432</v>
      </c>
      <c r="D421" s="2">
        <v>45436</v>
      </c>
      <c r="E421" s="2">
        <v>45437</v>
      </c>
      <c r="F421" s="1" t="s">
        <v>9569</v>
      </c>
      <c r="G421" s="1" t="s">
        <v>1809</v>
      </c>
      <c r="H421" s="1">
        <v>60</v>
      </c>
    </row>
    <row r="422" spans="1:8">
      <c r="A422" s="1" t="s">
        <v>9993</v>
      </c>
      <c r="B422" s="1" t="s">
        <v>2234</v>
      </c>
      <c r="C422" s="2">
        <v>45618</v>
      </c>
      <c r="D422" s="2">
        <v>45620</v>
      </c>
      <c r="E422" s="2">
        <v>45620</v>
      </c>
      <c r="F422" s="1" t="s">
        <v>9569</v>
      </c>
      <c r="G422" s="1" t="s">
        <v>1802</v>
      </c>
      <c r="H422" s="1">
        <v>50</v>
      </c>
    </row>
    <row r="423" spans="1:8">
      <c r="A423" s="1" t="s">
        <v>9994</v>
      </c>
      <c r="B423" s="1" t="s">
        <v>2235</v>
      </c>
      <c r="C423" s="2">
        <v>45817</v>
      </c>
      <c r="D423" s="2">
        <v>45822</v>
      </c>
      <c r="E423" s="2">
        <v>45823</v>
      </c>
      <c r="F423" s="1" t="s">
        <v>9575</v>
      </c>
      <c r="G423" s="1" t="s">
        <v>1809</v>
      </c>
      <c r="H423" s="1">
        <v>100</v>
      </c>
    </row>
    <row r="424" spans="1:8">
      <c r="A424" s="1" t="s">
        <v>9995</v>
      </c>
      <c r="B424" s="1" t="s">
        <v>2236</v>
      </c>
      <c r="C424" s="2">
        <v>45666</v>
      </c>
      <c r="D424" s="2">
        <v>45668</v>
      </c>
      <c r="E424" s="2">
        <v>45668</v>
      </c>
      <c r="F424" s="1" t="s">
        <v>9569</v>
      </c>
      <c r="G424" s="1" t="s">
        <v>1802</v>
      </c>
      <c r="H424" s="1">
        <v>45</v>
      </c>
    </row>
    <row r="425" spans="1:8">
      <c r="A425" s="1" t="s">
        <v>9996</v>
      </c>
      <c r="B425" s="1" t="s">
        <v>2237</v>
      </c>
      <c r="C425" s="2">
        <v>45441</v>
      </c>
      <c r="D425" s="2">
        <v>45444</v>
      </c>
      <c r="E425" s="2">
        <v>45444</v>
      </c>
      <c r="F425" s="1" t="s">
        <v>9575</v>
      </c>
      <c r="G425" s="1" t="s">
        <v>1802</v>
      </c>
      <c r="H425" s="1">
        <v>50</v>
      </c>
    </row>
    <row r="426" spans="1:8">
      <c r="A426" s="1" t="s">
        <v>9997</v>
      </c>
      <c r="B426" s="1" t="s">
        <v>2238</v>
      </c>
      <c r="C426" s="2">
        <v>45739</v>
      </c>
      <c r="D426" s="2">
        <v>45744</v>
      </c>
      <c r="E426" s="2">
        <v>45745</v>
      </c>
      <c r="F426" s="1" t="s">
        <v>9591</v>
      </c>
      <c r="G426" s="1" t="s">
        <v>1809</v>
      </c>
      <c r="H426" s="1">
        <v>80</v>
      </c>
    </row>
    <row r="427" spans="1:8">
      <c r="A427" s="1" t="s">
        <v>9998</v>
      </c>
      <c r="B427" s="1" t="s">
        <v>2239</v>
      </c>
      <c r="C427" s="2">
        <v>45502</v>
      </c>
      <c r="D427" s="2">
        <v>45507</v>
      </c>
      <c r="E427" s="2">
        <v>45507</v>
      </c>
      <c r="F427" s="1" t="s">
        <v>9569</v>
      </c>
      <c r="G427" s="1" t="s">
        <v>1802</v>
      </c>
      <c r="H427" s="1">
        <v>60</v>
      </c>
    </row>
    <row r="428" spans="1:8">
      <c r="A428" s="1" t="s">
        <v>9999</v>
      </c>
      <c r="B428" s="1" t="s">
        <v>2240</v>
      </c>
      <c r="C428" s="2">
        <v>45619</v>
      </c>
      <c r="D428" s="2">
        <v>45623</v>
      </c>
      <c r="E428" s="2">
        <v>45623</v>
      </c>
      <c r="F428" s="1" t="s">
        <v>9573</v>
      </c>
      <c r="G428" s="1" t="s">
        <v>1802</v>
      </c>
      <c r="H428" s="1">
        <v>80</v>
      </c>
    </row>
    <row r="429" spans="1:8">
      <c r="A429" s="1" t="s">
        <v>10000</v>
      </c>
      <c r="B429" s="1" t="s">
        <v>2241</v>
      </c>
      <c r="C429" s="2">
        <v>45915</v>
      </c>
      <c r="D429" s="2">
        <v>45917</v>
      </c>
      <c r="E429" s="2">
        <v>45917</v>
      </c>
      <c r="F429" s="1" t="s">
        <v>9573</v>
      </c>
      <c r="G429" s="1" t="s">
        <v>1802</v>
      </c>
      <c r="H429" s="1">
        <v>100</v>
      </c>
    </row>
    <row r="430" spans="1:8">
      <c r="A430" s="1" t="s">
        <v>10001</v>
      </c>
      <c r="B430" s="1" t="s">
        <v>2242</v>
      </c>
      <c r="C430" s="2">
        <v>45357</v>
      </c>
      <c r="D430" s="2">
        <v>45360</v>
      </c>
      <c r="E430" s="2">
        <v>45360</v>
      </c>
      <c r="F430" s="1" t="s">
        <v>9569</v>
      </c>
      <c r="G430" s="1" t="s">
        <v>1802</v>
      </c>
      <c r="H430" s="1">
        <v>100</v>
      </c>
    </row>
    <row r="431" spans="1:8">
      <c r="A431" s="1" t="s">
        <v>10002</v>
      </c>
      <c r="B431" s="1" t="s">
        <v>2243</v>
      </c>
      <c r="C431" s="2">
        <v>45936</v>
      </c>
      <c r="D431" s="2">
        <v>45940</v>
      </c>
      <c r="E431" s="2">
        <v>45940</v>
      </c>
      <c r="F431" s="1" t="s">
        <v>9569</v>
      </c>
      <c r="G431" s="1" t="s">
        <v>1802</v>
      </c>
      <c r="H431" s="1">
        <v>70</v>
      </c>
    </row>
    <row r="432" spans="1:8">
      <c r="A432" s="1" t="s">
        <v>10003</v>
      </c>
      <c r="B432" s="1" t="s">
        <v>2244</v>
      </c>
      <c r="C432" s="2">
        <v>45835</v>
      </c>
      <c r="D432" s="2">
        <v>45838</v>
      </c>
      <c r="E432" s="2"/>
      <c r="F432" s="1" t="s">
        <v>9569</v>
      </c>
      <c r="G432" s="1" t="s">
        <v>1815</v>
      </c>
      <c r="H432" s="1">
        <v>55</v>
      </c>
    </row>
    <row r="433" spans="1:8">
      <c r="A433" s="1" t="s">
        <v>10004</v>
      </c>
      <c r="B433" s="1" t="s">
        <v>2245</v>
      </c>
      <c r="C433" s="2">
        <v>45811</v>
      </c>
      <c r="D433" s="2">
        <v>45814</v>
      </c>
      <c r="E433" s="2">
        <v>45814</v>
      </c>
      <c r="F433" s="1" t="s">
        <v>9571</v>
      </c>
      <c r="G433" s="1" t="s">
        <v>1802</v>
      </c>
      <c r="H433" s="1">
        <v>100</v>
      </c>
    </row>
    <row r="434" spans="1:8">
      <c r="A434" s="1" t="s">
        <v>10005</v>
      </c>
      <c r="B434" s="1" t="s">
        <v>2246</v>
      </c>
      <c r="C434" s="2">
        <v>45876</v>
      </c>
      <c r="D434" s="2">
        <v>45879</v>
      </c>
      <c r="E434" s="2"/>
      <c r="F434" s="1" t="s">
        <v>9571</v>
      </c>
      <c r="G434" s="1" t="s">
        <v>1815</v>
      </c>
      <c r="H434" s="1">
        <v>80</v>
      </c>
    </row>
    <row r="435" spans="1:8">
      <c r="A435" s="1" t="s">
        <v>10006</v>
      </c>
      <c r="B435" s="1" t="s">
        <v>2247</v>
      </c>
      <c r="C435" s="2">
        <v>45642</v>
      </c>
      <c r="D435" s="2">
        <v>45647</v>
      </c>
      <c r="E435" s="2">
        <v>45650</v>
      </c>
      <c r="F435" s="1" t="s">
        <v>9573</v>
      </c>
      <c r="G435" s="1" t="s">
        <v>1809</v>
      </c>
      <c r="H435" s="1">
        <v>70</v>
      </c>
    </row>
    <row r="436" spans="1:8">
      <c r="A436" s="1" t="s">
        <v>10007</v>
      </c>
      <c r="B436" s="1" t="s">
        <v>2248</v>
      </c>
      <c r="C436" s="2">
        <v>45958</v>
      </c>
      <c r="D436" s="2">
        <v>45960</v>
      </c>
      <c r="E436" s="2">
        <v>45960</v>
      </c>
      <c r="F436" s="1" t="s">
        <v>9573</v>
      </c>
      <c r="G436" s="1" t="s">
        <v>1802</v>
      </c>
      <c r="H436" s="1">
        <v>70</v>
      </c>
    </row>
    <row r="437" spans="1:8">
      <c r="A437" s="1" t="s">
        <v>10008</v>
      </c>
      <c r="B437" s="1" t="s">
        <v>2249</v>
      </c>
      <c r="C437" s="2">
        <v>45532</v>
      </c>
      <c r="D437" s="2">
        <v>45536</v>
      </c>
      <c r="E437" s="2">
        <v>45537</v>
      </c>
      <c r="F437" s="1" t="s">
        <v>9575</v>
      </c>
      <c r="G437" s="1" t="s">
        <v>1809</v>
      </c>
      <c r="H437" s="1">
        <v>80</v>
      </c>
    </row>
    <row r="438" spans="1:8">
      <c r="A438" s="1" t="s">
        <v>10009</v>
      </c>
      <c r="B438" s="1" t="s">
        <v>2250</v>
      </c>
      <c r="C438" s="2">
        <v>45726</v>
      </c>
      <c r="D438" s="2">
        <v>45728</v>
      </c>
      <c r="E438" s="2">
        <v>45728</v>
      </c>
      <c r="F438" s="1" t="s">
        <v>9569</v>
      </c>
      <c r="G438" s="1" t="s">
        <v>1802</v>
      </c>
      <c r="H438" s="1">
        <v>50</v>
      </c>
    </row>
    <row r="439" spans="1:8">
      <c r="A439" s="1" t="s">
        <v>10010</v>
      </c>
      <c r="B439" s="1" t="s">
        <v>2251</v>
      </c>
      <c r="C439" s="2">
        <v>45615</v>
      </c>
      <c r="D439" s="2">
        <v>45619</v>
      </c>
      <c r="E439" s="2">
        <v>45619</v>
      </c>
      <c r="F439" s="1" t="s">
        <v>9571</v>
      </c>
      <c r="G439" s="1" t="s">
        <v>1802</v>
      </c>
      <c r="H439" s="1">
        <v>50</v>
      </c>
    </row>
    <row r="440" spans="1:8">
      <c r="A440" s="1" t="s">
        <v>10011</v>
      </c>
      <c r="B440" s="1" t="s">
        <v>2252</v>
      </c>
      <c r="C440" s="2">
        <v>45721</v>
      </c>
      <c r="D440" s="2">
        <v>45726</v>
      </c>
      <c r="E440" s="2">
        <v>45726</v>
      </c>
      <c r="F440" s="1" t="s">
        <v>9569</v>
      </c>
      <c r="G440" s="1" t="s">
        <v>1802</v>
      </c>
      <c r="H440" s="1">
        <v>50</v>
      </c>
    </row>
    <row r="441" spans="1:8">
      <c r="A441" s="1" t="s">
        <v>10012</v>
      </c>
      <c r="B441" s="1" t="s">
        <v>2253</v>
      </c>
      <c r="C441" s="2">
        <v>45592</v>
      </c>
      <c r="D441" s="2">
        <v>45597</v>
      </c>
      <c r="E441" s="2">
        <v>45597</v>
      </c>
      <c r="F441" s="1" t="s">
        <v>9571</v>
      </c>
      <c r="G441" s="1" t="s">
        <v>1802</v>
      </c>
      <c r="H441" s="1">
        <v>100</v>
      </c>
    </row>
    <row r="442" spans="1:8">
      <c r="A442" s="1" t="s">
        <v>10013</v>
      </c>
      <c r="B442" s="1" t="s">
        <v>2254</v>
      </c>
      <c r="C442" s="2">
        <v>45856</v>
      </c>
      <c r="D442" s="2">
        <v>45859</v>
      </c>
      <c r="E442" s="2">
        <v>45859</v>
      </c>
      <c r="F442" s="1" t="s">
        <v>9575</v>
      </c>
      <c r="G442" s="1" t="s">
        <v>1802</v>
      </c>
      <c r="H442" s="1">
        <v>100</v>
      </c>
    </row>
    <row r="443" spans="1:8">
      <c r="A443" s="1" t="s">
        <v>10014</v>
      </c>
      <c r="B443" s="1" t="s">
        <v>2255</v>
      </c>
      <c r="C443" s="2">
        <v>45505</v>
      </c>
      <c r="D443" s="2">
        <v>45510</v>
      </c>
      <c r="E443" s="2">
        <v>45511</v>
      </c>
      <c r="F443" s="1" t="s">
        <v>9573</v>
      </c>
      <c r="G443" s="1" t="s">
        <v>1809</v>
      </c>
      <c r="H443" s="1">
        <v>50</v>
      </c>
    </row>
    <row r="444" spans="1:8">
      <c r="A444" s="1" t="s">
        <v>10015</v>
      </c>
      <c r="B444" s="1" t="s">
        <v>2256</v>
      </c>
      <c r="C444" s="2">
        <v>45408</v>
      </c>
      <c r="D444" s="2">
        <v>45411</v>
      </c>
      <c r="E444" s="2">
        <v>45411</v>
      </c>
      <c r="F444" s="1" t="s">
        <v>9569</v>
      </c>
      <c r="G444" s="1" t="s">
        <v>1802</v>
      </c>
      <c r="H444" s="1">
        <v>80</v>
      </c>
    </row>
    <row r="445" spans="1:8">
      <c r="A445" s="1" t="s">
        <v>10016</v>
      </c>
      <c r="B445" s="1" t="s">
        <v>2257</v>
      </c>
      <c r="C445" s="2">
        <v>45896</v>
      </c>
      <c r="D445" s="2">
        <v>45899</v>
      </c>
      <c r="E445" s="2">
        <v>45899</v>
      </c>
      <c r="F445" s="1" t="s">
        <v>9571</v>
      </c>
      <c r="G445" s="1" t="s">
        <v>1802</v>
      </c>
      <c r="H445" s="1">
        <v>100</v>
      </c>
    </row>
    <row r="446" spans="1:8">
      <c r="A446" s="1" t="s">
        <v>10017</v>
      </c>
      <c r="B446" s="1" t="s">
        <v>2258</v>
      </c>
      <c r="C446" s="2">
        <v>45533</v>
      </c>
      <c r="D446" s="2">
        <v>45538</v>
      </c>
      <c r="E446" s="2">
        <v>45538</v>
      </c>
      <c r="F446" s="1" t="s">
        <v>9569</v>
      </c>
      <c r="G446" s="1" t="s">
        <v>1802</v>
      </c>
      <c r="H446" s="1">
        <v>100</v>
      </c>
    </row>
    <row r="447" spans="1:8">
      <c r="A447" s="1" t="s">
        <v>10018</v>
      </c>
      <c r="B447" s="1" t="s">
        <v>2259</v>
      </c>
      <c r="C447" s="2">
        <v>45542</v>
      </c>
      <c r="D447" s="2">
        <v>45546</v>
      </c>
      <c r="E447" s="2">
        <v>45547</v>
      </c>
      <c r="F447" s="1" t="s">
        <v>9569</v>
      </c>
      <c r="G447" s="1" t="s">
        <v>1809</v>
      </c>
      <c r="H447" s="1">
        <v>70</v>
      </c>
    </row>
    <row r="448" spans="1:8">
      <c r="A448" s="1" t="s">
        <v>10019</v>
      </c>
      <c r="B448" s="1" t="s">
        <v>2260</v>
      </c>
      <c r="C448" s="2">
        <v>45552</v>
      </c>
      <c r="D448" s="2">
        <v>45557</v>
      </c>
      <c r="E448" s="2">
        <v>45558</v>
      </c>
      <c r="F448" s="1" t="s">
        <v>9573</v>
      </c>
      <c r="G448" s="1" t="s">
        <v>1809</v>
      </c>
      <c r="H448" s="1">
        <v>100</v>
      </c>
    </row>
    <row r="449" spans="1:8">
      <c r="A449" s="1" t="s">
        <v>10020</v>
      </c>
      <c r="B449" s="1" t="s">
        <v>2261</v>
      </c>
      <c r="C449" s="2">
        <v>45755</v>
      </c>
      <c r="D449" s="2">
        <v>45758</v>
      </c>
      <c r="E449" s="2">
        <v>45758</v>
      </c>
      <c r="F449" s="1" t="s">
        <v>9571</v>
      </c>
      <c r="G449" s="1" t="s">
        <v>1802</v>
      </c>
      <c r="H449" s="1">
        <v>50</v>
      </c>
    </row>
    <row r="450" spans="1:8">
      <c r="A450" s="1" t="s">
        <v>10021</v>
      </c>
      <c r="B450" s="1" t="s">
        <v>2262</v>
      </c>
      <c r="C450" s="2">
        <v>45308</v>
      </c>
      <c r="D450" s="2">
        <v>45310</v>
      </c>
      <c r="E450" s="2"/>
      <c r="F450" s="1" t="s">
        <v>9575</v>
      </c>
      <c r="G450" s="1" t="s">
        <v>1815</v>
      </c>
      <c r="H450" s="1">
        <v>60</v>
      </c>
    </row>
    <row r="451" spans="1:8">
      <c r="A451" s="1" t="s">
        <v>10022</v>
      </c>
      <c r="B451" s="1" t="s">
        <v>2263</v>
      </c>
      <c r="C451" s="2">
        <v>45800</v>
      </c>
      <c r="D451" s="2">
        <v>45805</v>
      </c>
      <c r="E451" s="2">
        <v>45807</v>
      </c>
      <c r="F451" s="1" t="s">
        <v>9571</v>
      </c>
      <c r="G451" s="1" t="s">
        <v>1809</v>
      </c>
      <c r="H451" s="1">
        <v>80</v>
      </c>
    </row>
    <row r="452" spans="1:8">
      <c r="A452" s="1" t="s">
        <v>10023</v>
      </c>
      <c r="B452" s="1" t="s">
        <v>2264</v>
      </c>
      <c r="C452" s="2">
        <v>45897</v>
      </c>
      <c r="D452" s="2">
        <v>45902</v>
      </c>
      <c r="E452" s="2">
        <v>45903</v>
      </c>
      <c r="F452" s="1" t="s">
        <v>9575</v>
      </c>
      <c r="G452" s="1" t="s">
        <v>1809</v>
      </c>
      <c r="H452" s="1">
        <v>50</v>
      </c>
    </row>
    <row r="453" spans="1:8">
      <c r="A453" s="1" t="s">
        <v>10024</v>
      </c>
      <c r="B453" s="1" t="s">
        <v>2265</v>
      </c>
      <c r="C453" s="2">
        <v>45610</v>
      </c>
      <c r="D453" s="2">
        <v>45613</v>
      </c>
      <c r="E453" s="2">
        <v>45613</v>
      </c>
      <c r="F453" s="1" t="s">
        <v>9591</v>
      </c>
      <c r="G453" s="1" t="s">
        <v>1802</v>
      </c>
      <c r="H453" s="1">
        <v>55</v>
      </c>
    </row>
    <row r="454" spans="1:8">
      <c r="A454" s="1" t="s">
        <v>10025</v>
      </c>
      <c r="B454" s="1" t="s">
        <v>2266</v>
      </c>
      <c r="C454" s="2">
        <v>45803</v>
      </c>
      <c r="D454" s="2">
        <v>45808</v>
      </c>
      <c r="E454" s="2">
        <v>45809</v>
      </c>
      <c r="F454" s="1" t="s">
        <v>9575</v>
      </c>
      <c r="G454" s="1" t="s">
        <v>1809</v>
      </c>
      <c r="H454" s="1">
        <v>50</v>
      </c>
    </row>
    <row r="455" spans="1:8">
      <c r="A455" s="1" t="s">
        <v>10026</v>
      </c>
      <c r="B455" s="1" t="s">
        <v>2267</v>
      </c>
      <c r="C455" s="2">
        <v>45865</v>
      </c>
      <c r="D455" s="2">
        <v>45867</v>
      </c>
      <c r="E455" s="2">
        <v>45869</v>
      </c>
      <c r="F455" s="1" t="s">
        <v>9573</v>
      </c>
      <c r="G455" s="1" t="s">
        <v>1809</v>
      </c>
      <c r="H455" s="1">
        <v>70</v>
      </c>
    </row>
    <row r="456" spans="1:8">
      <c r="A456" s="1" t="s">
        <v>10027</v>
      </c>
      <c r="B456" s="1" t="s">
        <v>2268</v>
      </c>
      <c r="C456" s="2">
        <v>45678</v>
      </c>
      <c r="D456" s="2">
        <v>45680</v>
      </c>
      <c r="E456" s="2">
        <v>45680</v>
      </c>
      <c r="F456" s="1" t="s">
        <v>9573</v>
      </c>
      <c r="G456" s="1" t="s">
        <v>1802</v>
      </c>
      <c r="H456" s="1">
        <v>45</v>
      </c>
    </row>
    <row r="457" spans="1:8">
      <c r="A457" s="1" t="s">
        <v>10028</v>
      </c>
      <c r="B457" s="1" t="s">
        <v>2269</v>
      </c>
      <c r="C457" s="2">
        <v>45650</v>
      </c>
      <c r="D457" s="2">
        <v>45655</v>
      </c>
      <c r="E457" s="2">
        <v>45655</v>
      </c>
      <c r="F457" s="1" t="s">
        <v>9573</v>
      </c>
      <c r="G457" s="1" t="s">
        <v>1802</v>
      </c>
      <c r="H457" s="1">
        <v>80</v>
      </c>
    </row>
    <row r="458" spans="1:8">
      <c r="A458" s="1" t="s">
        <v>10029</v>
      </c>
      <c r="B458" s="1" t="s">
        <v>2270</v>
      </c>
      <c r="C458" s="2">
        <v>45780</v>
      </c>
      <c r="D458" s="2">
        <v>45784</v>
      </c>
      <c r="E458" s="2">
        <v>45784</v>
      </c>
      <c r="F458" s="1" t="s">
        <v>9569</v>
      </c>
      <c r="G458" s="1" t="s">
        <v>1802</v>
      </c>
      <c r="H458" s="1">
        <v>100</v>
      </c>
    </row>
    <row r="459" spans="1:8">
      <c r="A459" s="1" t="s">
        <v>10030</v>
      </c>
      <c r="B459" s="1" t="s">
        <v>2271</v>
      </c>
      <c r="C459" s="2">
        <v>45756</v>
      </c>
      <c r="D459" s="2">
        <v>45761</v>
      </c>
      <c r="E459" s="2">
        <v>45762</v>
      </c>
      <c r="F459" s="1" t="s">
        <v>9591</v>
      </c>
      <c r="G459" s="1" t="s">
        <v>1809</v>
      </c>
      <c r="H459" s="1">
        <v>55</v>
      </c>
    </row>
    <row r="460" spans="1:8">
      <c r="A460" s="1" t="s">
        <v>10031</v>
      </c>
      <c r="B460" s="1" t="s">
        <v>2272</v>
      </c>
      <c r="C460" s="2">
        <v>45658</v>
      </c>
      <c r="D460" s="2">
        <v>45661</v>
      </c>
      <c r="E460" s="2">
        <v>45661</v>
      </c>
      <c r="F460" s="1" t="s">
        <v>9573</v>
      </c>
      <c r="G460" s="1" t="s">
        <v>1802</v>
      </c>
      <c r="H460" s="1">
        <v>60</v>
      </c>
    </row>
    <row r="461" spans="1:8">
      <c r="A461" s="1" t="s">
        <v>10032</v>
      </c>
      <c r="B461" s="1" t="s">
        <v>2273</v>
      </c>
      <c r="C461" s="2">
        <v>45666</v>
      </c>
      <c r="D461" s="2">
        <v>45671</v>
      </c>
      <c r="E461" s="2">
        <v>45672</v>
      </c>
      <c r="F461" s="1" t="s">
        <v>9591</v>
      </c>
      <c r="G461" s="1" t="s">
        <v>1809</v>
      </c>
      <c r="H461" s="1">
        <v>45</v>
      </c>
    </row>
    <row r="462" spans="1:8">
      <c r="A462" s="1" t="s">
        <v>10033</v>
      </c>
      <c r="B462" s="1" t="s">
        <v>2274</v>
      </c>
      <c r="C462" s="2">
        <v>45587</v>
      </c>
      <c r="D462" s="2">
        <v>45589</v>
      </c>
      <c r="E462" s="2">
        <v>45589</v>
      </c>
      <c r="F462" s="1" t="s">
        <v>9571</v>
      </c>
      <c r="G462" s="1" t="s">
        <v>1802</v>
      </c>
      <c r="H462" s="1">
        <v>80</v>
      </c>
    </row>
    <row r="463" spans="1:8">
      <c r="A463" s="1" t="s">
        <v>10034</v>
      </c>
      <c r="B463" s="1" t="s">
        <v>2275</v>
      </c>
      <c r="C463" s="2">
        <v>45917</v>
      </c>
      <c r="D463" s="2">
        <v>45922</v>
      </c>
      <c r="E463" s="2">
        <v>45922</v>
      </c>
      <c r="F463" s="1" t="s">
        <v>9575</v>
      </c>
      <c r="G463" s="1" t="s">
        <v>1802</v>
      </c>
      <c r="H463" s="1">
        <v>60</v>
      </c>
    </row>
    <row r="464" spans="1:8">
      <c r="A464" s="1" t="s">
        <v>10035</v>
      </c>
      <c r="B464" s="1" t="s">
        <v>2276</v>
      </c>
      <c r="C464" s="2">
        <v>45834</v>
      </c>
      <c r="D464" s="2">
        <v>45838</v>
      </c>
      <c r="E464" s="2">
        <v>45838</v>
      </c>
      <c r="F464" s="1" t="s">
        <v>9575</v>
      </c>
      <c r="G464" s="1" t="s">
        <v>1802</v>
      </c>
      <c r="H464" s="1">
        <v>70</v>
      </c>
    </row>
    <row r="465" spans="1:8">
      <c r="A465" s="1" t="s">
        <v>10036</v>
      </c>
      <c r="B465" s="1" t="s">
        <v>2277</v>
      </c>
      <c r="C465" s="2">
        <v>45512</v>
      </c>
      <c r="D465" s="2">
        <v>45517</v>
      </c>
      <c r="E465" s="2">
        <v>45518</v>
      </c>
      <c r="F465" s="1" t="s">
        <v>9571</v>
      </c>
      <c r="G465" s="1" t="s">
        <v>1809</v>
      </c>
      <c r="H465" s="1">
        <v>55</v>
      </c>
    </row>
    <row r="466" spans="1:8">
      <c r="A466" s="1" t="s">
        <v>10037</v>
      </c>
      <c r="B466" s="1" t="s">
        <v>2278</v>
      </c>
      <c r="C466" s="2">
        <v>45537</v>
      </c>
      <c r="D466" s="2">
        <v>45540</v>
      </c>
      <c r="E466" s="2">
        <v>45542</v>
      </c>
      <c r="F466" s="1" t="s">
        <v>9569</v>
      </c>
      <c r="G466" s="1" t="s">
        <v>1809</v>
      </c>
      <c r="H466" s="1">
        <v>55</v>
      </c>
    </row>
    <row r="467" spans="1:8">
      <c r="A467" s="1" t="s">
        <v>10038</v>
      </c>
      <c r="B467" s="1" t="s">
        <v>2279</v>
      </c>
      <c r="C467" s="2">
        <v>45442</v>
      </c>
      <c r="D467" s="2">
        <v>45445</v>
      </c>
      <c r="E467" s="2">
        <v>45445</v>
      </c>
      <c r="F467" s="1" t="s">
        <v>9573</v>
      </c>
      <c r="G467" s="1" t="s">
        <v>1802</v>
      </c>
      <c r="H467" s="1">
        <v>100</v>
      </c>
    </row>
    <row r="468" spans="1:8">
      <c r="A468" s="1" t="s">
        <v>10039</v>
      </c>
      <c r="B468" s="1" t="s">
        <v>2280</v>
      </c>
      <c r="C468" s="2">
        <v>45808</v>
      </c>
      <c r="D468" s="2">
        <v>45812</v>
      </c>
      <c r="E468" s="2">
        <v>45813</v>
      </c>
      <c r="F468" s="1" t="s">
        <v>9573</v>
      </c>
      <c r="G468" s="1" t="s">
        <v>1809</v>
      </c>
      <c r="H468" s="1">
        <v>60</v>
      </c>
    </row>
    <row r="469" spans="1:8">
      <c r="A469" s="1" t="s">
        <v>10040</v>
      </c>
      <c r="B469" s="1" t="s">
        <v>2281</v>
      </c>
      <c r="C469" s="2">
        <v>45633</v>
      </c>
      <c r="D469" s="2">
        <v>45637</v>
      </c>
      <c r="E469" s="2">
        <v>45637</v>
      </c>
      <c r="F469" s="1" t="s">
        <v>9591</v>
      </c>
      <c r="G469" s="1" t="s">
        <v>1802</v>
      </c>
      <c r="H469" s="1">
        <v>80</v>
      </c>
    </row>
    <row r="470" spans="1:8">
      <c r="A470" s="1" t="s">
        <v>10041</v>
      </c>
      <c r="B470" s="1" t="s">
        <v>2282</v>
      </c>
      <c r="C470" s="2">
        <v>45367</v>
      </c>
      <c r="D470" s="2">
        <v>45369</v>
      </c>
      <c r="E470" s="2">
        <v>45369</v>
      </c>
      <c r="F470" s="1" t="s">
        <v>9573</v>
      </c>
      <c r="G470" s="1" t="s">
        <v>1802</v>
      </c>
      <c r="H470" s="1">
        <v>50</v>
      </c>
    </row>
    <row r="471" spans="1:8">
      <c r="A471" s="1" t="s">
        <v>10042</v>
      </c>
      <c r="B471" s="1" t="s">
        <v>2283</v>
      </c>
      <c r="C471" s="2">
        <v>45795</v>
      </c>
      <c r="D471" s="2">
        <v>45800</v>
      </c>
      <c r="E471" s="2"/>
      <c r="F471" s="1" t="s">
        <v>9575</v>
      </c>
      <c r="G471" s="1" t="s">
        <v>1815</v>
      </c>
      <c r="H471" s="1">
        <v>45</v>
      </c>
    </row>
    <row r="472" spans="1:8">
      <c r="A472" s="1" t="s">
        <v>10043</v>
      </c>
      <c r="B472" s="1" t="s">
        <v>2284</v>
      </c>
      <c r="C472" s="2">
        <v>45579</v>
      </c>
      <c r="D472" s="2">
        <v>45581</v>
      </c>
      <c r="E472" s="2"/>
      <c r="F472" s="1" t="s">
        <v>9571</v>
      </c>
      <c r="G472" s="1" t="s">
        <v>1815</v>
      </c>
      <c r="H472" s="1">
        <v>60</v>
      </c>
    </row>
    <row r="473" spans="1:8">
      <c r="A473" s="1" t="s">
        <v>10044</v>
      </c>
      <c r="B473" s="1" t="s">
        <v>2285</v>
      </c>
      <c r="C473" s="2">
        <v>45325</v>
      </c>
      <c r="D473" s="2">
        <v>45330</v>
      </c>
      <c r="E473" s="2">
        <v>45330</v>
      </c>
      <c r="F473" s="1" t="s">
        <v>9569</v>
      </c>
      <c r="G473" s="1" t="s">
        <v>1802</v>
      </c>
      <c r="H473" s="1">
        <v>70</v>
      </c>
    </row>
    <row r="474" spans="1:8">
      <c r="A474" s="1" t="s">
        <v>10045</v>
      </c>
      <c r="B474" s="1" t="s">
        <v>2286</v>
      </c>
      <c r="C474" s="2">
        <v>45750</v>
      </c>
      <c r="D474" s="2">
        <v>45753</v>
      </c>
      <c r="E474" s="2">
        <v>45753</v>
      </c>
      <c r="F474" s="1" t="s">
        <v>9591</v>
      </c>
      <c r="G474" s="1" t="s">
        <v>1802</v>
      </c>
      <c r="H474" s="1">
        <v>45</v>
      </c>
    </row>
    <row r="475" spans="1:8">
      <c r="A475" s="1" t="s">
        <v>10046</v>
      </c>
      <c r="B475" s="1" t="s">
        <v>2287</v>
      </c>
      <c r="C475" s="2">
        <v>45670</v>
      </c>
      <c r="D475" s="2">
        <v>45672</v>
      </c>
      <c r="E475" s="2">
        <v>45672</v>
      </c>
      <c r="F475" s="1" t="s">
        <v>9569</v>
      </c>
      <c r="G475" s="1" t="s">
        <v>1802</v>
      </c>
      <c r="H475" s="1">
        <v>55</v>
      </c>
    </row>
    <row r="476" spans="1:8">
      <c r="A476" s="1" t="s">
        <v>10047</v>
      </c>
      <c r="B476" s="1" t="s">
        <v>2288</v>
      </c>
      <c r="C476" s="2">
        <v>45488</v>
      </c>
      <c r="D476" s="2">
        <v>45492</v>
      </c>
      <c r="E476" s="2">
        <v>45492</v>
      </c>
      <c r="F476" s="1" t="s">
        <v>9569</v>
      </c>
      <c r="G476" s="1" t="s">
        <v>1802</v>
      </c>
      <c r="H476" s="1">
        <v>45</v>
      </c>
    </row>
    <row r="477" spans="1:8">
      <c r="A477" s="1" t="s">
        <v>10048</v>
      </c>
      <c r="B477" s="1" t="s">
        <v>2289</v>
      </c>
      <c r="C477" s="2">
        <v>45769</v>
      </c>
      <c r="D477" s="2">
        <v>45771</v>
      </c>
      <c r="E477" s="2">
        <v>45771</v>
      </c>
      <c r="F477" s="1" t="s">
        <v>9573</v>
      </c>
      <c r="G477" s="1" t="s">
        <v>1802</v>
      </c>
      <c r="H477" s="1">
        <v>45</v>
      </c>
    </row>
    <row r="478" spans="1:8">
      <c r="A478" s="1" t="s">
        <v>10049</v>
      </c>
      <c r="B478" s="1" t="s">
        <v>2290</v>
      </c>
      <c r="C478" s="2">
        <v>45462</v>
      </c>
      <c r="D478" s="2">
        <v>45464</v>
      </c>
      <c r="E478" s="2">
        <v>45464</v>
      </c>
      <c r="F478" s="1" t="s">
        <v>9569</v>
      </c>
      <c r="G478" s="1" t="s">
        <v>1802</v>
      </c>
      <c r="H478" s="1">
        <v>60</v>
      </c>
    </row>
    <row r="479" spans="1:8">
      <c r="A479" s="1" t="s">
        <v>10050</v>
      </c>
      <c r="B479" s="1" t="s">
        <v>2291</v>
      </c>
      <c r="C479" s="2">
        <v>45919</v>
      </c>
      <c r="D479" s="2">
        <v>45923</v>
      </c>
      <c r="E479" s="2">
        <v>45923</v>
      </c>
      <c r="F479" s="1" t="s">
        <v>9573</v>
      </c>
      <c r="G479" s="1" t="s">
        <v>1802</v>
      </c>
      <c r="H479" s="1">
        <v>45</v>
      </c>
    </row>
    <row r="480" spans="1:8">
      <c r="A480" s="1" t="s">
        <v>10051</v>
      </c>
      <c r="B480" s="1" t="s">
        <v>2292</v>
      </c>
      <c r="C480" s="2">
        <v>45569</v>
      </c>
      <c r="D480" s="2">
        <v>45574</v>
      </c>
      <c r="E480" s="2"/>
      <c r="F480" s="1" t="s">
        <v>9591</v>
      </c>
      <c r="G480" s="1" t="s">
        <v>1815</v>
      </c>
      <c r="H480" s="1">
        <v>100</v>
      </c>
    </row>
    <row r="481" spans="1:8">
      <c r="A481" s="1" t="s">
        <v>10052</v>
      </c>
      <c r="B481" s="1" t="s">
        <v>2293</v>
      </c>
      <c r="C481" s="2">
        <v>45775</v>
      </c>
      <c r="D481" s="2">
        <v>45779</v>
      </c>
      <c r="E481" s="2">
        <v>45780</v>
      </c>
      <c r="F481" s="1" t="s">
        <v>9569</v>
      </c>
      <c r="G481" s="1" t="s">
        <v>1809</v>
      </c>
      <c r="H481" s="1">
        <v>100</v>
      </c>
    </row>
    <row r="482" spans="1:8">
      <c r="A482" s="1" t="s">
        <v>10053</v>
      </c>
      <c r="B482" s="1" t="s">
        <v>2294</v>
      </c>
      <c r="C482" s="2">
        <v>45455</v>
      </c>
      <c r="D482" s="2">
        <v>45457</v>
      </c>
      <c r="E482" s="2">
        <v>45457</v>
      </c>
      <c r="F482" s="1" t="s">
        <v>9573</v>
      </c>
      <c r="G482" s="1" t="s">
        <v>1802</v>
      </c>
      <c r="H482" s="1">
        <v>80</v>
      </c>
    </row>
    <row r="483" spans="1:8">
      <c r="A483" s="1" t="s">
        <v>10054</v>
      </c>
      <c r="B483" s="1" t="s">
        <v>2295</v>
      </c>
      <c r="C483" s="2">
        <v>45607</v>
      </c>
      <c r="D483" s="2">
        <v>45610</v>
      </c>
      <c r="E483" s="2">
        <v>45611</v>
      </c>
      <c r="F483" s="1" t="s">
        <v>9573</v>
      </c>
      <c r="G483" s="1" t="s">
        <v>1809</v>
      </c>
      <c r="H483" s="1">
        <v>100</v>
      </c>
    </row>
    <row r="484" spans="1:8">
      <c r="A484" s="1" t="s">
        <v>10055</v>
      </c>
      <c r="B484" s="1" t="s">
        <v>2296</v>
      </c>
      <c r="C484" s="2">
        <v>45678</v>
      </c>
      <c r="D484" s="2">
        <v>45681</v>
      </c>
      <c r="E484" s="2">
        <v>45681</v>
      </c>
      <c r="F484" s="1" t="s">
        <v>9571</v>
      </c>
      <c r="G484" s="1" t="s">
        <v>1802</v>
      </c>
      <c r="H484" s="1">
        <v>45</v>
      </c>
    </row>
    <row r="485" spans="1:8">
      <c r="A485" s="1" t="s">
        <v>10056</v>
      </c>
      <c r="B485" s="1" t="s">
        <v>2297</v>
      </c>
      <c r="C485" s="2">
        <v>45613</v>
      </c>
      <c r="D485" s="2">
        <v>45615</v>
      </c>
      <c r="E485" s="2">
        <v>45615</v>
      </c>
      <c r="F485" s="1" t="s">
        <v>9571</v>
      </c>
      <c r="G485" s="1" t="s">
        <v>1802</v>
      </c>
      <c r="H485" s="1">
        <v>45</v>
      </c>
    </row>
    <row r="486" spans="1:8">
      <c r="A486" s="1" t="s">
        <v>10057</v>
      </c>
      <c r="B486" s="1" t="s">
        <v>2298</v>
      </c>
      <c r="C486" s="2">
        <v>45347</v>
      </c>
      <c r="D486" s="2">
        <v>45349</v>
      </c>
      <c r="E486" s="2">
        <v>45349</v>
      </c>
      <c r="F486" s="1" t="s">
        <v>9569</v>
      </c>
      <c r="G486" s="1" t="s">
        <v>1802</v>
      </c>
      <c r="H486" s="1">
        <v>80</v>
      </c>
    </row>
    <row r="487" spans="1:8">
      <c r="A487" s="1" t="s">
        <v>10058</v>
      </c>
      <c r="B487" s="1" t="s">
        <v>2299</v>
      </c>
      <c r="C487" s="2">
        <v>45535</v>
      </c>
      <c r="D487" s="2">
        <v>45540</v>
      </c>
      <c r="E487" s="2"/>
      <c r="F487" s="1" t="s">
        <v>9573</v>
      </c>
      <c r="G487" s="1" t="s">
        <v>1815</v>
      </c>
      <c r="H487" s="1">
        <v>70</v>
      </c>
    </row>
    <row r="488" spans="1:8">
      <c r="A488" s="1" t="s">
        <v>10059</v>
      </c>
      <c r="B488" s="1" t="s">
        <v>2300</v>
      </c>
      <c r="C488" s="2">
        <v>45507</v>
      </c>
      <c r="D488" s="2">
        <v>45510</v>
      </c>
      <c r="E488" s="2"/>
      <c r="F488" s="1" t="s">
        <v>9569</v>
      </c>
      <c r="G488" s="1" t="s">
        <v>1815</v>
      </c>
      <c r="H488" s="1">
        <v>70</v>
      </c>
    </row>
    <row r="489" spans="1:8">
      <c r="A489" s="1" t="s">
        <v>10060</v>
      </c>
      <c r="B489" s="1" t="s">
        <v>2301</v>
      </c>
      <c r="C489" s="2">
        <v>45674</v>
      </c>
      <c r="D489" s="2">
        <v>45676</v>
      </c>
      <c r="E489" s="2"/>
      <c r="F489" s="1" t="s">
        <v>9591</v>
      </c>
      <c r="G489" s="1" t="s">
        <v>1815</v>
      </c>
      <c r="H489" s="1">
        <v>55</v>
      </c>
    </row>
    <row r="490" spans="1:8">
      <c r="A490" s="1" t="s">
        <v>10061</v>
      </c>
      <c r="B490" s="1" t="s">
        <v>2302</v>
      </c>
      <c r="C490" s="2">
        <v>45327</v>
      </c>
      <c r="D490" s="2">
        <v>45329</v>
      </c>
      <c r="E490" s="2">
        <v>45329</v>
      </c>
      <c r="F490" s="1" t="s">
        <v>9575</v>
      </c>
      <c r="G490" s="1" t="s">
        <v>1802</v>
      </c>
      <c r="H490" s="1">
        <v>60</v>
      </c>
    </row>
    <row r="491" spans="1:8">
      <c r="A491" s="1" t="s">
        <v>10062</v>
      </c>
      <c r="B491" s="1" t="s">
        <v>2303</v>
      </c>
      <c r="C491" s="2">
        <v>45304</v>
      </c>
      <c r="D491" s="2">
        <v>45307</v>
      </c>
      <c r="E491" s="2">
        <v>45307</v>
      </c>
      <c r="F491" s="1" t="s">
        <v>9573</v>
      </c>
      <c r="G491" s="1" t="s">
        <v>1802</v>
      </c>
      <c r="H491" s="1">
        <v>50</v>
      </c>
    </row>
    <row r="492" spans="1:8">
      <c r="A492" s="1" t="s">
        <v>10063</v>
      </c>
      <c r="B492" s="1" t="s">
        <v>2304</v>
      </c>
      <c r="C492" s="2">
        <v>45688</v>
      </c>
      <c r="D492" s="2">
        <v>45692</v>
      </c>
      <c r="E492" s="2"/>
      <c r="F492" s="1" t="s">
        <v>9591</v>
      </c>
      <c r="G492" s="1" t="s">
        <v>1815</v>
      </c>
      <c r="H492" s="1">
        <v>80</v>
      </c>
    </row>
    <row r="493" spans="1:8">
      <c r="A493" s="1" t="s">
        <v>10064</v>
      </c>
      <c r="B493" s="1" t="s">
        <v>2305</v>
      </c>
      <c r="C493" s="2">
        <v>45414</v>
      </c>
      <c r="D493" s="2">
        <v>45417</v>
      </c>
      <c r="E493" s="2">
        <v>45417</v>
      </c>
      <c r="F493" s="1" t="s">
        <v>9573</v>
      </c>
      <c r="G493" s="1" t="s">
        <v>1802</v>
      </c>
      <c r="H493" s="1">
        <v>80</v>
      </c>
    </row>
    <row r="494" spans="1:8">
      <c r="A494" s="1" t="s">
        <v>10065</v>
      </c>
      <c r="B494" s="1" t="s">
        <v>2306</v>
      </c>
      <c r="C494" s="2">
        <v>45884</v>
      </c>
      <c r="D494" s="2">
        <v>45887</v>
      </c>
      <c r="E494" s="2"/>
      <c r="F494" s="1" t="s">
        <v>9569</v>
      </c>
      <c r="G494" s="1" t="s">
        <v>1815</v>
      </c>
      <c r="H494" s="1">
        <v>50</v>
      </c>
    </row>
    <row r="495" spans="1:8">
      <c r="A495" s="1" t="s">
        <v>10066</v>
      </c>
      <c r="B495" s="1" t="s">
        <v>2307</v>
      </c>
      <c r="C495" s="2">
        <v>45561</v>
      </c>
      <c r="D495" s="2">
        <v>45563</v>
      </c>
      <c r="E495" s="2">
        <v>45564</v>
      </c>
      <c r="F495" s="1" t="s">
        <v>9591</v>
      </c>
      <c r="G495" s="1" t="s">
        <v>1809</v>
      </c>
      <c r="H495" s="1">
        <v>55</v>
      </c>
    </row>
    <row r="496" spans="1:8">
      <c r="A496" s="1" t="s">
        <v>10067</v>
      </c>
      <c r="B496" s="1" t="s">
        <v>2308</v>
      </c>
      <c r="C496" s="2">
        <v>45362</v>
      </c>
      <c r="D496" s="2">
        <v>45366</v>
      </c>
      <c r="E496" s="2">
        <v>45367</v>
      </c>
      <c r="F496" s="1" t="s">
        <v>9575</v>
      </c>
      <c r="G496" s="1" t="s">
        <v>1809</v>
      </c>
      <c r="H496" s="1">
        <v>45</v>
      </c>
    </row>
    <row r="497" spans="1:8">
      <c r="A497" s="1" t="s">
        <v>10068</v>
      </c>
      <c r="B497" s="1" t="s">
        <v>2309</v>
      </c>
      <c r="C497" s="2">
        <v>45444</v>
      </c>
      <c r="D497" s="2">
        <v>45447</v>
      </c>
      <c r="E497" s="2">
        <v>45448</v>
      </c>
      <c r="F497" s="1" t="s">
        <v>9569</v>
      </c>
      <c r="G497" s="1" t="s">
        <v>1809</v>
      </c>
      <c r="H497" s="1">
        <v>100</v>
      </c>
    </row>
    <row r="498" spans="1:8">
      <c r="A498" s="1" t="s">
        <v>10069</v>
      </c>
      <c r="B498" s="1" t="s">
        <v>2310</v>
      </c>
      <c r="C498" s="2">
        <v>45636</v>
      </c>
      <c r="D498" s="2">
        <v>45640</v>
      </c>
      <c r="E498" s="2">
        <v>45640</v>
      </c>
      <c r="F498" s="1" t="s">
        <v>9569</v>
      </c>
      <c r="G498" s="1" t="s">
        <v>1802</v>
      </c>
      <c r="H498" s="1">
        <v>45</v>
      </c>
    </row>
    <row r="499" spans="1:8">
      <c r="A499" s="1" t="s">
        <v>10070</v>
      </c>
      <c r="B499" s="1" t="s">
        <v>2311</v>
      </c>
      <c r="C499" s="2">
        <v>45437</v>
      </c>
      <c r="D499" s="2">
        <v>45440</v>
      </c>
      <c r="E499" s="2">
        <v>45442</v>
      </c>
      <c r="F499" s="1" t="s">
        <v>9569</v>
      </c>
      <c r="G499" s="1" t="s">
        <v>1809</v>
      </c>
      <c r="H499" s="1">
        <v>80</v>
      </c>
    </row>
    <row r="500" spans="1:8">
      <c r="A500" s="1" t="s">
        <v>10071</v>
      </c>
      <c r="B500" s="1" t="s">
        <v>2312</v>
      </c>
      <c r="C500" s="2">
        <v>45565</v>
      </c>
      <c r="D500" s="2">
        <v>45570</v>
      </c>
      <c r="E500" s="2">
        <v>45573</v>
      </c>
      <c r="F500" s="1" t="s">
        <v>9569</v>
      </c>
      <c r="G500" s="1" t="s">
        <v>1809</v>
      </c>
      <c r="H500" s="1">
        <v>70</v>
      </c>
    </row>
    <row r="501" spans="1:8">
      <c r="A501" s="1" t="s">
        <v>10072</v>
      </c>
      <c r="B501" s="1" t="s">
        <v>2313</v>
      </c>
      <c r="C501" s="2">
        <v>45338</v>
      </c>
      <c r="D501" s="2">
        <v>45342</v>
      </c>
      <c r="E501" s="2">
        <v>45342</v>
      </c>
      <c r="F501" s="1" t="s">
        <v>9575</v>
      </c>
      <c r="G501" s="1" t="s">
        <v>1802</v>
      </c>
      <c r="H501" s="1">
        <v>50</v>
      </c>
    </row>
    <row r="502" spans="1:8">
      <c r="A502" s="1" t="s">
        <v>10073</v>
      </c>
      <c r="B502" s="1" t="s">
        <v>2314</v>
      </c>
      <c r="C502" s="2">
        <v>45764</v>
      </c>
      <c r="D502" s="2">
        <v>45768</v>
      </c>
      <c r="E502" s="2">
        <v>45768</v>
      </c>
      <c r="F502" s="1" t="s">
        <v>9569</v>
      </c>
      <c r="G502" s="1" t="s">
        <v>1802</v>
      </c>
      <c r="H502" s="1">
        <v>100</v>
      </c>
    </row>
    <row r="503" spans="1:8">
      <c r="A503" s="1" t="s">
        <v>10074</v>
      </c>
      <c r="B503" s="1" t="s">
        <v>2315</v>
      </c>
      <c r="C503" s="2">
        <v>45604</v>
      </c>
      <c r="D503" s="2">
        <v>45608</v>
      </c>
      <c r="E503" s="2">
        <v>45609</v>
      </c>
      <c r="F503" s="1" t="s">
        <v>9591</v>
      </c>
      <c r="G503" s="1" t="s">
        <v>1809</v>
      </c>
      <c r="H503" s="1">
        <v>80</v>
      </c>
    </row>
    <row r="504" spans="1:8">
      <c r="A504" s="1" t="s">
        <v>10075</v>
      </c>
      <c r="B504" s="1" t="s">
        <v>2316</v>
      </c>
      <c r="C504" s="2">
        <v>45728</v>
      </c>
      <c r="D504" s="2">
        <v>45733</v>
      </c>
      <c r="E504" s="2">
        <v>45733</v>
      </c>
      <c r="F504" s="1" t="s">
        <v>9575</v>
      </c>
      <c r="G504" s="1" t="s">
        <v>1802</v>
      </c>
      <c r="H504" s="1">
        <v>80</v>
      </c>
    </row>
    <row r="505" spans="1:8">
      <c r="A505" s="1" t="s">
        <v>10076</v>
      </c>
      <c r="B505" s="1" t="s">
        <v>2317</v>
      </c>
      <c r="C505" s="2">
        <v>45938</v>
      </c>
      <c r="D505" s="2">
        <v>45940</v>
      </c>
      <c r="E505" s="2">
        <v>45940</v>
      </c>
      <c r="F505" s="1" t="s">
        <v>9573</v>
      </c>
      <c r="G505" s="1" t="s">
        <v>1802</v>
      </c>
      <c r="H505" s="1">
        <v>45</v>
      </c>
    </row>
    <row r="506" spans="1:8">
      <c r="A506" s="1" t="s">
        <v>10077</v>
      </c>
      <c r="B506" s="1" t="s">
        <v>2318</v>
      </c>
      <c r="C506" s="2">
        <v>45594</v>
      </c>
      <c r="D506" s="2">
        <v>45596</v>
      </c>
      <c r="E506" s="2">
        <v>45596</v>
      </c>
      <c r="F506" s="1" t="s">
        <v>9571</v>
      </c>
      <c r="G506" s="1" t="s">
        <v>1802</v>
      </c>
      <c r="H506" s="1">
        <v>100</v>
      </c>
    </row>
    <row r="507" spans="1:8">
      <c r="A507" s="1" t="s">
        <v>10078</v>
      </c>
      <c r="B507" s="1" t="s">
        <v>2319</v>
      </c>
      <c r="C507" s="2">
        <v>45443</v>
      </c>
      <c r="D507" s="2">
        <v>45445</v>
      </c>
      <c r="E507" s="2"/>
      <c r="F507" s="1" t="s">
        <v>9575</v>
      </c>
      <c r="G507" s="1" t="s">
        <v>1815</v>
      </c>
      <c r="H507" s="1">
        <v>50</v>
      </c>
    </row>
    <row r="508" spans="1:8">
      <c r="A508" s="1" t="s">
        <v>10079</v>
      </c>
      <c r="B508" s="1" t="s">
        <v>2320</v>
      </c>
      <c r="C508" s="2">
        <v>45393</v>
      </c>
      <c r="D508" s="2">
        <v>45395</v>
      </c>
      <c r="E508" s="2"/>
      <c r="F508" s="1" t="s">
        <v>9571</v>
      </c>
      <c r="G508" s="1" t="s">
        <v>1815</v>
      </c>
      <c r="H508" s="1">
        <v>60</v>
      </c>
    </row>
    <row r="509" spans="1:8">
      <c r="A509" s="1" t="s">
        <v>10080</v>
      </c>
      <c r="B509" s="1" t="s">
        <v>2321</v>
      </c>
      <c r="C509" s="2">
        <v>45356</v>
      </c>
      <c r="D509" s="2">
        <v>45359</v>
      </c>
      <c r="E509" s="2"/>
      <c r="F509" s="1" t="s">
        <v>9569</v>
      </c>
      <c r="G509" s="1" t="s">
        <v>1815</v>
      </c>
      <c r="H509" s="1">
        <v>45</v>
      </c>
    </row>
    <row r="510" spans="1:8">
      <c r="A510" s="1" t="s">
        <v>10081</v>
      </c>
      <c r="B510" s="1" t="s">
        <v>2322</v>
      </c>
      <c r="C510" s="2">
        <v>45831</v>
      </c>
      <c r="D510" s="2">
        <v>45834</v>
      </c>
      <c r="E510" s="2">
        <v>45834</v>
      </c>
      <c r="F510" s="1" t="s">
        <v>9575</v>
      </c>
      <c r="G510" s="1" t="s">
        <v>1802</v>
      </c>
      <c r="H510" s="1">
        <v>80</v>
      </c>
    </row>
    <row r="511" spans="1:8">
      <c r="A511" s="1" t="s">
        <v>10082</v>
      </c>
      <c r="B511" s="1" t="s">
        <v>2323</v>
      </c>
      <c r="C511" s="2">
        <v>45918</v>
      </c>
      <c r="D511" s="2">
        <v>45920</v>
      </c>
      <c r="E511" s="2">
        <v>45920</v>
      </c>
      <c r="F511" s="1" t="s">
        <v>9571</v>
      </c>
      <c r="G511" s="1" t="s">
        <v>1802</v>
      </c>
      <c r="H511" s="1">
        <v>55</v>
      </c>
    </row>
    <row r="512" spans="1:8">
      <c r="A512" s="1" t="s">
        <v>10083</v>
      </c>
      <c r="B512" s="1" t="s">
        <v>2324</v>
      </c>
      <c r="C512" s="2">
        <v>45852</v>
      </c>
      <c r="D512" s="2">
        <v>45856</v>
      </c>
      <c r="E512" s="2">
        <v>45856</v>
      </c>
      <c r="F512" s="1" t="s">
        <v>9569</v>
      </c>
      <c r="G512" s="1" t="s">
        <v>1802</v>
      </c>
      <c r="H512" s="1">
        <v>50</v>
      </c>
    </row>
    <row r="513" spans="1:8">
      <c r="A513" s="1" t="s">
        <v>10084</v>
      </c>
      <c r="B513" s="1" t="s">
        <v>2325</v>
      </c>
      <c r="C513" s="2">
        <v>45422</v>
      </c>
      <c r="D513" s="2">
        <v>45425</v>
      </c>
      <c r="E513" s="2">
        <v>45425</v>
      </c>
      <c r="F513" s="1" t="s">
        <v>9569</v>
      </c>
      <c r="G513" s="1" t="s">
        <v>1802</v>
      </c>
      <c r="H513" s="1">
        <v>60</v>
      </c>
    </row>
    <row r="514" spans="1:8">
      <c r="A514" s="1" t="s">
        <v>10085</v>
      </c>
      <c r="B514" s="1" t="s">
        <v>2326</v>
      </c>
      <c r="C514" s="2">
        <v>45423</v>
      </c>
      <c r="D514" s="2">
        <v>45426</v>
      </c>
      <c r="E514" s="2">
        <v>45426</v>
      </c>
      <c r="F514" s="1" t="s">
        <v>9575</v>
      </c>
      <c r="G514" s="1" t="s">
        <v>1802</v>
      </c>
      <c r="H514" s="1">
        <v>100</v>
      </c>
    </row>
    <row r="515" spans="1:8">
      <c r="A515" s="1" t="s">
        <v>10086</v>
      </c>
      <c r="B515" s="1" t="s">
        <v>2327</v>
      </c>
      <c r="C515" s="2">
        <v>45309</v>
      </c>
      <c r="D515" s="2">
        <v>45311</v>
      </c>
      <c r="E515" s="2">
        <v>45311</v>
      </c>
      <c r="F515" s="1" t="s">
        <v>9569</v>
      </c>
      <c r="G515" s="1" t="s">
        <v>1802</v>
      </c>
      <c r="H515" s="1">
        <v>50</v>
      </c>
    </row>
    <row r="516" spans="1:8">
      <c r="A516" s="1" t="s">
        <v>10087</v>
      </c>
      <c r="B516" s="1" t="s">
        <v>2328</v>
      </c>
      <c r="C516" s="2">
        <v>45319</v>
      </c>
      <c r="D516" s="2">
        <v>45322</v>
      </c>
      <c r="E516" s="2">
        <v>45322</v>
      </c>
      <c r="F516" s="1" t="s">
        <v>9591</v>
      </c>
      <c r="G516" s="1" t="s">
        <v>1802</v>
      </c>
      <c r="H516" s="1">
        <v>60</v>
      </c>
    </row>
    <row r="517" spans="1:8">
      <c r="A517" s="1" t="s">
        <v>10088</v>
      </c>
      <c r="B517" s="1" t="s">
        <v>2329</v>
      </c>
      <c r="C517" s="2">
        <v>45881</v>
      </c>
      <c r="D517" s="2">
        <v>45886</v>
      </c>
      <c r="E517" s="2"/>
      <c r="F517" s="1" t="s">
        <v>9569</v>
      </c>
      <c r="G517" s="1" t="s">
        <v>1815</v>
      </c>
      <c r="H517" s="1">
        <v>45</v>
      </c>
    </row>
    <row r="518" spans="1:8">
      <c r="A518" s="1" t="s">
        <v>10089</v>
      </c>
      <c r="B518" s="1" t="s">
        <v>2330</v>
      </c>
      <c r="C518" s="2">
        <v>45316</v>
      </c>
      <c r="D518" s="2">
        <v>45321</v>
      </c>
      <c r="E518" s="2">
        <v>45322</v>
      </c>
      <c r="F518" s="1" t="s">
        <v>9575</v>
      </c>
      <c r="G518" s="1" t="s">
        <v>1809</v>
      </c>
      <c r="H518" s="1">
        <v>55</v>
      </c>
    </row>
    <row r="519" spans="1:8">
      <c r="A519" s="1" t="s">
        <v>10090</v>
      </c>
      <c r="B519" s="1" t="s">
        <v>2331</v>
      </c>
      <c r="C519" s="2">
        <v>45659</v>
      </c>
      <c r="D519" s="2">
        <v>45664</v>
      </c>
      <c r="E519" s="2">
        <v>45664</v>
      </c>
      <c r="F519" s="1" t="s">
        <v>9573</v>
      </c>
      <c r="G519" s="1" t="s">
        <v>1802</v>
      </c>
      <c r="H519" s="1">
        <v>60</v>
      </c>
    </row>
    <row r="520" spans="1:8">
      <c r="A520" s="1" t="s">
        <v>10091</v>
      </c>
      <c r="B520" s="1" t="s">
        <v>2332</v>
      </c>
      <c r="C520" s="2">
        <v>45349</v>
      </c>
      <c r="D520" s="2">
        <v>45351</v>
      </c>
      <c r="E520" s="2">
        <v>45352</v>
      </c>
      <c r="F520" s="1" t="s">
        <v>9571</v>
      </c>
      <c r="G520" s="1" t="s">
        <v>1809</v>
      </c>
      <c r="H520" s="1">
        <v>50</v>
      </c>
    </row>
    <row r="521" spans="1:8">
      <c r="A521" s="1" t="s">
        <v>10092</v>
      </c>
      <c r="B521" s="1" t="s">
        <v>2333</v>
      </c>
      <c r="C521" s="2">
        <v>45322</v>
      </c>
      <c r="D521" s="2">
        <v>45324</v>
      </c>
      <c r="E521" s="2">
        <v>45324</v>
      </c>
      <c r="F521" s="1" t="s">
        <v>9569</v>
      </c>
      <c r="G521" s="1" t="s">
        <v>1802</v>
      </c>
      <c r="H521" s="1">
        <v>45</v>
      </c>
    </row>
    <row r="522" spans="1:8">
      <c r="A522" s="1" t="s">
        <v>10093</v>
      </c>
      <c r="B522" s="1" t="s">
        <v>2334</v>
      </c>
      <c r="C522" s="2">
        <v>45908</v>
      </c>
      <c r="D522" s="2">
        <v>45912</v>
      </c>
      <c r="E522" s="2">
        <v>45915</v>
      </c>
      <c r="F522" s="1" t="s">
        <v>9571</v>
      </c>
      <c r="G522" s="1" t="s">
        <v>1809</v>
      </c>
      <c r="H522" s="1">
        <v>55</v>
      </c>
    </row>
    <row r="523" spans="1:8">
      <c r="A523" s="1" t="s">
        <v>10094</v>
      </c>
      <c r="B523" s="1" t="s">
        <v>2335</v>
      </c>
      <c r="C523" s="2">
        <v>45660</v>
      </c>
      <c r="D523" s="2">
        <v>45665</v>
      </c>
      <c r="E523" s="2">
        <v>45665</v>
      </c>
      <c r="F523" s="1" t="s">
        <v>9573</v>
      </c>
      <c r="G523" s="1" t="s">
        <v>1802</v>
      </c>
      <c r="H523" s="1">
        <v>100</v>
      </c>
    </row>
    <row r="524" spans="1:8">
      <c r="A524" s="1" t="s">
        <v>10095</v>
      </c>
      <c r="B524" s="1" t="s">
        <v>2336</v>
      </c>
      <c r="C524" s="2">
        <v>45695</v>
      </c>
      <c r="D524" s="2">
        <v>45699</v>
      </c>
      <c r="E524" s="2">
        <v>45699</v>
      </c>
      <c r="F524" s="1" t="s">
        <v>9575</v>
      </c>
      <c r="G524" s="1" t="s">
        <v>1802</v>
      </c>
      <c r="H524" s="1">
        <v>45</v>
      </c>
    </row>
    <row r="525" spans="1:8">
      <c r="A525" s="1" t="s">
        <v>10096</v>
      </c>
      <c r="B525" s="1" t="s">
        <v>2337</v>
      </c>
      <c r="C525" s="2">
        <v>45516</v>
      </c>
      <c r="D525" s="2">
        <v>45519</v>
      </c>
      <c r="E525" s="2">
        <v>45519</v>
      </c>
      <c r="F525" s="1" t="s">
        <v>9569</v>
      </c>
      <c r="G525" s="1" t="s">
        <v>1802</v>
      </c>
      <c r="H525" s="1">
        <v>80</v>
      </c>
    </row>
    <row r="526" spans="1:8">
      <c r="A526" s="1" t="s">
        <v>10097</v>
      </c>
      <c r="B526" s="1" t="s">
        <v>2338</v>
      </c>
      <c r="C526" s="2">
        <v>45641</v>
      </c>
      <c r="D526" s="2">
        <v>45645</v>
      </c>
      <c r="E526" s="2">
        <v>45646</v>
      </c>
      <c r="F526" s="1" t="s">
        <v>9569</v>
      </c>
      <c r="G526" s="1" t="s">
        <v>1809</v>
      </c>
      <c r="H526" s="1">
        <v>50</v>
      </c>
    </row>
    <row r="527" spans="1:8">
      <c r="A527" s="1" t="s">
        <v>10098</v>
      </c>
      <c r="B527" s="1" t="s">
        <v>2339</v>
      </c>
      <c r="C527" s="2">
        <v>45556</v>
      </c>
      <c r="D527" s="2">
        <v>45561</v>
      </c>
      <c r="E527" s="2">
        <v>45561</v>
      </c>
      <c r="F527" s="1" t="s">
        <v>9591</v>
      </c>
      <c r="G527" s="1" t="s">
        <v>1802</v>
      </c>
      <c r="H527" s="1">
        <v>70</v>
      </c>
    </row>
    <row r="528" spans="1:8">
      <c r="A528" s="1" t="s">
        <v>10099</v>
      </c>
      <c r="B528" s="1" t="s">
        <v>2340</v>
      </c>
      <c r="C528" s="2">
        <v>45668</v>
      </c>
      <c r="D528" s="2">
        <v>45673</v>
      </c>
      <c r="E528" s="2">
        <v>45673</v>
      </c>
      <c r="F528" s="1" t="s">
        <v>9569</v>
      </c>
      <c r="G528" s="1" t="s">
        <v>1802</v>
      </c>
      <c r="H528" s="1">
        <v>55</v>
      </c>
    </row>
    <row r="529" spans="1:8">
      <c r="A529" s="1" t="s">
        <v>10100</v>
      </c>
      <c r="B529" s="1" t="s">
        <v>2341</v>
      </c>
      <c r="C529" s="2">
        <v>45751</v>
      </c>
      <c r="D529" s="2">
        <v>45755</v>
      </c>
      <c r="E529" s="2"/>
      <c r="F529" s="1" t="s">
        <v>9575</v>
      </c>
      <c r="G529" s="1" t="s">
        <v>1815</v>
      </c>
      <c r="H529" s="1">
        <v>60</v>
      </c>
    </row>
    <row r="530" spans="1:8">
      <c r="A530" s="1" t="s">
        <v>10101</v>
      </c>
      <c r="B530" s="1" t="s">
        <v>2342</v>
      </c>
      <c r="C530" s="2">
        <v>45402</v>
      </c>
      <c r="D530" s="2">
        <v>45407</v>
      </c>
      <c r="E530" s="2">
        <v>45408</v>
      </c>
      <c r="F530" s="1" t="s">
        <v>9571</v>
      </c>
      <c r="G530" s="1" t="s">
        <v>1809</v>
      </c>
      <c r="H530" s="1">
        <v>80</v>
      </c>
    </row>
    <row r="531" spans="1:8">
      <c r="A531" s="1" t="s">
        <v>10102</v>
      </c>
      <c r="B531" s="1" t="s">
        <v>2343</v>
      </c>
      <c r="C531" s="2">
        <v>45938</v>
      </c>
      <c r="D531" s="2">
        <v>45943</v>
      </c>
      <c r="E531" s="2">
        <v>45944</v>
      </c>
      <c r="F531" s="1" t="s">
        <v>9591</v>
      </c>
      <c r="G531" s="1" t="s">
        <v>1809</v>
      </c>
      <c r="H531" s="1">
        <v>45</v>
      </c>
    </row>
    <row r="532" spans="1:8">
      <c r="A532" s="1" t="s">
        <v>10103</v>
      </c>
      <c r="B532" s="1" t="s">
        <v>2344</v>
      </c>
      <c r="C532" s="2">
        <v>45499</v>
      </c>
      <c r="D532" s="2">
        <v>45502</v>
      </c>
      <c r="E532" s="2">
        <v>45502</v>
      </c>
      <c r="F532" s="1" t="s">
        <v>9569</v>
      </c>
      <c r="G532" s="1" t="s">
        <v>1802</v>
      </c>
      <c r="H532" s="1">
        <v>100</v>
      </c>
    </row>
    <row r="533" spans="1:8">
      <c r="A533" s="1" t="s">
        <v>10104</v>
      </c>
      <c r="B533" s="1" t="s">
        <v>2345</v>
      </c>
      <c r="C533" s="2">
        <v>45801</v>
      </c>
      <c r="D533" s="2">
        <v>45803</v>
      </c>
      <c r="E533" s="2">
        <v>45804</v>
      </c>
      <c r="F533" s="1" t="s">
        <v>9569</v>
      </c>
      <c r="G533" s="1" t="s">
        <v>1809</v>
      </c>
      <c r="H533" s="1">
        <v>80</v>
      </c>
    </row>
    <row r="534" spans="1:8">
      <c r="A534" s="1" t="s">
        <v>10105</v>
      </c>
      <c r="B534" s="1" t="s">
        <v>2346</v>
      </c>
      <c r="C534" s="2">
        <v>45388</v>
      </c>
      <c r="D534" s="2">
        <v>45390</v>
      </c>
      <c r="E534" s="2">
        <v>45390</v>
      </c>
      <c r="F534" s="1" t="s">
        <v>9575</v>
      </c>
      <c r="G534" s="1" t="s">
        <v>1802</v>
      </c>
      <c r="H534" s="1">
        <v>80</v>
      </c>
    </row>
    <row r="535" spans="1:8">
      <c r="A535" s="1" t="s">
        <v>10106</v>
      </c>
      <c r="B535" s="1" t="s">
        <v>2347</v>
      </c>
      <c r="C535" s="2">
        <v>45295</v>
      </c>
      <c r="D535" s="2">
        <v>45299</v>
      </c>
      <c r="E535" s="2"/>
      <c r="F535" s="1" t="s">
        <v>9573</v>
      </c>
      <c r="G535" s="1" t="s">
        <v>1815</v>
      </c>
      <c r="H535" s="1">
        <v>50</v>
      </c>
    </row>
    <row r="536" spans="1:8">
      <c r="A536" s="1" t="s">
        <v>10107</v>
      </c>
      <c r="B536" s="1" t="s">
        <v>2348</v>
      </c>
      <c r="C536" s="2">
        <v>45874</v>
      </c>
      <c r="D536" s="2">
        <v>45878</v>
      </c>
      <c r="E536" s="2">
        <v>45878</v>
      </c>
      <c r="F536" s="1" t="s">
        <v>9573</v>
      </c>
      <c r="G536" s="1" t="s">
        <v>1802</v>
      </c>
      <c r="H536" s="1">
        <v>50</v>
      </c>
    </row>
    <row r="537" spans="1:8">
      <c r="A537" s="1" t="s">
        <v>10108</v>
      </c>
      <c r="B537" s="1" t="s">
        <v>2349</v>
      </c>
      <c r="C537" s="2">
        <v>45700</v>
      </c>
      <c r="D537" s="2">
        <v>45704</v>
      </c>
      <c r="E537" s="2">
        <v>45704</v>
      </c>
      <c r="F537" s="1" t="s">
        <v>9573</v>
      </c>
      <c r="G537" s="1" t="s">
        <v>1802</v>
      </c>
      <c r="H537" s="1">
        <v>45</v>
      </c>
    </row>
    <row r="538" spans="1:8">
      <c r="A538" s="1" t="s">
        <v>10109</v>
      </c>
      <c r="B538" s="1" t="s">
        <v>2350</v>
      </c>
      <c r="C538" s="2">
        <v>45914</v>
      </c>
      <c r="D538" s="2">
        <v>45918</v>
      </c>
      <c r="E538" s="2"/>
      <c r="F538" s="1" t="s">
        <v>9575</v>
      </c>
      <c r="G538" s="1" t="s">
        <v>1815</v>
      </c>
      <c r="H538" s="1">
        <v>100</v>
      </c>
    </row>
    <row r="539" spans="1:8">
      <c r="A539" s="1" t="s">
        <v>10110</v>
      </c>
      <c r="B539" s="1" t="s">
        <v>2351</v>
      </c>
      <c r="C539" s="2">
        <v>45847</v>
      </c>
      <c r="D539" s="2">
        <v>45852</v>
      </c>
      <c r="E539" s="2">
        <v>45853</v>
      </c>
      <c r="F539" s="1" t="s">
        <v>9569</v>
      </c>
      <c r="G539" s="1" t="s">
        <v>1809</v>
      </c>
      <c r="H539" s="1">
        <v>70</v>
      </c>
    </row>
    <row r="540" spans="1:8">
      <c r="A540" s="1" t="s">
        <v>10111</v>
      </c>
      <c r="B540" s="1" t="s">
        <v>2352</v>
      </c>
      <c r="C540" s="2">
        <v>45761</v>
      </c>
      <c r="D540" s="2">
        <v>45764</v>
      </c>
      <c r="E540" s="2">
        <v>45765</v>
      </c>
      <c r="F540" s="1" t="s">
        <v>9571</v>
      </c>
      <c r="G540" s="1" t="s">
        <v>1809</v>
      </c>
      <c r="H540" s="1">
        <v>60</v>
      </c>
    </row>
    <row r="541" spans="1:8">
      <c r="A541" s="1" t="s">
        <v>10112</v>
      </c>
      <c r="B541" s="1" t="s">
        <v>2353</v>
      </c>
      <c r="C541" s="2">
        <v>45710</v>
      </c>
      <c r="D541" s="2">
        <v>45714</v>
      </c>
      <c r="E541" s="2"/>
      <c r="F541" s="1" t="s">
        <v>9573</v>
      </c>
      <c r="G541" s="1" t="s">
        <v>1815</v>
      </c>
      <c r="H541" s="1">
        <v>60</v>
      </c>
    </row>
    <row r="542" spans="1:8">
      <c r="A542" s="1" t="s">
        <v>10113</v>
      </c>
      <c r="B542" s="1" t="s">
        <v>2354</v>
      </c>
      <c r="C542" s="2">
        <v>45768</v>
      </c>
      <c r="D542" s="2">
        <v>45770</v>
      </c>
      <c r="E542" s="2">
        <v>45770</v>
      </c>
      <c r="F542" s="1" t="s">
        <v>9591</v>
      </c>
      <c r="G542" s="1" t="s">
        <v>1802</v>
      </c>
      <c r="H542" s="1">
        <v>80</v>
      </c>
    </row>
    <row r="543" spans="1:8">
      <c r="A543" s="1" t="s">
        <v>10114</v>
      </c>
      <c r="B543" s="1" t="s">
        <v>2355</v>
      </c>
      <c r="C543" s="2">
        <v>45468</v>
      </c>
      <c r="D543" s="2">
        <v>45471</v>
      </c>
      <c r="E543" s="2">
        <v>45471</v>
      </c>
      <c r="F543" s="1" t="s">
        <v>9573</v>
      </c>
      <c r="G543" s="1" t="s">
        <v>1802</v>
      </c>
      <c r="H543" s="1">
        <v>100</v>
      </c>
    </row>
    <row r="544" spans="1:8">
      <c r="A544" s="1" t="s">
        <v>10115</v>
      </c>
      <c r="B544" s="1" t="s">
        <v>2356</v>
      </c>
      <c r="C544" s="2">
        <v>45641</v>
      </c>
      <c r="D544" s="2">
        <v>45645</v>
      </c>
      <c r="E544" s="2">
        <v>45645</v>
      </c>
      <c r="F544" s="1" t="s">
        <v>9569</v>
      </c>
      <c r="G544" s="1" t="s">
        <v>1802</v>
      </c>
      <c r="H544" s="1">
        <v>70</v>
      </c>
    </row>
    <row r="545" spans="1:8">
      <c r="A545" s="1" t="s">
        <v>10116</v>
      </c>
      <c r="B545" s="1" t="s">
        <v>2357</v>
      </c>
      <c r="C545" s="2">
        <v>45394</v>
      </c>
      <c r="D545" s="2">
        <v>45397</v>
      </c>
      <c r="E545" s="2"/>
      <c r="F545" s="1" t="s">
        <v>9573</v>
      </c>
      <c r="G545" s="1" t="s">
        <v>1815</v>
      </c>
      <c r="H545" s="1">
        <v>55</v>
      </c>
    </row>
    <row r="546" spans="1:8">
      <c r="A546" s="1" t="s">
        <v>10117</v>
      </c>
      <c r="B546" s="1" t="s">
        <v>2358</v>
      </c>
      <c r="C546" s="2">
        <v>45452</v>
      </c>
      <c r="D546" s="2">
        <v>45454</v>
      </c>
      <c r="E546" s="2"/>
      <c r="F546" s="1" t="s">
        <v>9591</v>
      </c>
      <c r="G546" s="1" t="s">
        <v>1815</v>
      </c>
      <c r="H546" s="1">
        <v>60</v>
      </c>
    </row>
    <row r="547" spans="1:8">
      <c r="A547" s="1" t="s">
        <v>10118</v>
      </c>
      <c r="B547" s="1" t="s">
        <v>2359</v>
      </c>
      <c r="C547" s="2">
        <v>45313</v>
      </c>
      <c r="D547" s="2">
        <v>45318</v>
      </c>
      <c r="E547" s="2">
        <v>45318</v>
      </c>
      <c r="F547" s="1" t="s">
        <v>9571</v>
      </c>
      <c r="G547" s="1" t="s">
        <v>1802</v>
      </c>
      <c r="H547" s="1">
        <v>100</v>
      </c>
    </row>
    <row r="548" spans="1:8">
      <c r="A548" s="1" t="s">
        <v>10119</v>
      </c>
      <c r="B548" s="1" t="s">
        <v>2360</v>
      </c>
      <c r="C548" s="2">
        <v>45791</v>
      </c>
      <c r="D548" s="2">
        <v>45793</v>
      </c>
      <c r="E548" s="2">
        <v>45793</v>
      </c>
      <c r="F548" s="1" t="s">
        <v>9573</v>
      </c>
      <c r="G548" s="1" t="s">
        <v>1802</v>
      </c>
      <c r="H548" s="1">
        <v>70</v>
      </c>
    </row>
    <row r="549" spans="1:8">
      <c r="A549" s="1" t="s">
        <v>10120</v>
      </c>
      <c r="B549" s="1" t="s">
        <v>2361</v>
      </c>
      <c r="C549" s="2">
        <v>45657</v>
      </c>
      <c r="D549" s="2">
        <v>45661</v>
      </c>
      <c r="E549" s="2">
        <v>45661</v>
      </c>
      <c r="F549" s="1" t="s">
        <v>9575</v>
      </c>
      <c r="G549" s="1" t="s">
        <v>1802</v>
      </c>
      <c r="H549" s="1">
        <v>100</v>
      </c>
    </row>
    <row r="550" spans="1:8">
      <c r="A550" s="1" t="s">
        <v>10121</v>
      </c>
      <c r="B550" s="1" t="s">
        <v>2362</v>
      </c>
      <c r="C550" s="2">
        <v>45960</v>
      </c>
      <c r="D550" s="2">
        <v>45964</v>
      </c>
      <c r="E550" s="2">
        <v>45964</v>
      </c>
      <c r="F550" s="1" t="s">
        <v>9569</v>
      </c>
      <c r="G550" s="1" t="s">
        <v>1802</v>
      </c>
      <c r="H550" s="1">
        <v>70</v>
      </c>
    </row>
    <row r="551" spans="1:8">
      <c r="A551" s="1" t="s">
        <v>10122</v>
      </c>
      <c r="B551" s="1" t="s">
        <v>2363</v>
      </c>
      <c r="C551" s="2">
        <v>45512</v>
      </c>
      <c r="D551" s="2">
        <v>45516</v>
      </c>
      <c r="E551" s="2">
        <v>45516</v>
      </c>
      <c r="F551" s="1" t="s">
        <v>9573</v>
      </c>
      <c r="G551" s="1" t="s">
        <v>1802</v>
      </c>
      <c r="H551" s="1">
        <v>70</v>
      </c>
    </row>
    <row r="552" spans="1:8">
      <c r="A552" s="1" t="s">
        <v>10123</v>
      </c>
      <c r="B552" s="1" t="s">
        <v>2364</v>
      </c>
      <c r="C552" s="2">
        <v>45942</v>
      </c>
      <c r="D552" s="2">
        <v>45946</v>
      </c>
      <c r="E552" s="2">
        <v>45946</v>
      </c>
      <c r="F552" s="1" t="s">
        <v>9573</v>
      </c>
      <c r="G552" s="1" t="s">
        <v>1802</v>
      </c>
      <c r="H552" s="1">
        <v>70</v>
      </c>
    </row>
    <row r="553" spans="1:8">
      <c r="A553" s="1" t="s">
        <v>10124</v>
      </c>
      <c r="B553" s="1" t="s">
        <v>2365</v>
      </c>
      <c r="C553" s="2">
        <v>45567</v>
      </c>
      <c r="D553" s="2">
        <v>45570</v>
      </c>
      <c r="E553" s="2">
        <v>45572</v>
      </c>
      <c r="F553" s="1" t="s">
        <v>9591</v>
      </c>
      <c r="G553" s="1" t="s">
        <v>1809</v>
      </c>
      <c r="H553" s="1">
        <v>50</v>
      </c>
    </row>
    <row r="554" spans="1:8">
      <c r="A554" s="1" t="s">
        <v>10125</v>
      </c>
      <c r="B554" s="1" t="s">
        <v>2366</v>
      </c>
      <c r="C554" s="2">
        <v>45337</v>
      </c>
      <c r="D554" s="2">
        <v>45340</v>
      </c>
      <c r="E554" s="2"/>
      <c r="F554" s="1" t="s">
        <v>9569</v>
      </c>
      <c r="G554" s="1" t="s">
        <v>1815</v>
      </c>
      <c r="H554" s="1">
        <v>70</v>
      </c>
    </row>
    <row r="555" spans="1:8">
      <c r="A555" s="1" t="s">
        <v>10126</v>
      </c>
      <c r="B555" s="1" t="s">
        <v>2367</v>
      </c>
      <c r="C555" s="2">
        <v>45458</v>
      </c>
      <c r="D555" s="2">
        <v>45461</v>
      </c>
      <c r="E555" s="2">
        <v>45463</v>
      </c>
      <c r="F555" s="1" t="s">
        <v>9573</v>
      </c>
      <c r="G555" s="1" t="s">
        <v>1809</v>
      </c>
      <c r="H555" s="1">
        <v>55</v>
      </c>
    </row>
    <row r="556" spans="1:8">
      <c r="A556" s="1" t="s">
        <v>10127</v>
      </c>
      <c r="B556" s="1" t="s">
        <v>2368</v>
      </c>
      <c r="C556" s="2">
        <v>45804</v>
      </c>
      <c r="D556" s="2">
        <v>45808</v>
      </c>
      <c r="E556" s="2"/>
      <c r="F556" s="1" t="s">
        <v>9571</v>
      </c>
      <c r="G556" s="1" t="s">
        <v>1815</v>
      </c>
      <c r="H556" s="1">
        <v>55</v>
      </c>
    </row>
    <row r="557" spans="1:8">
      <c r="A557" s="1" t="s">
        <v>10128</v>
      </c>
      <c r="B557" s="1" t="s">
        <v>2369</v>
      </c>
      <c r="C557" s="2">
        <v>45881</v>
      </c>
      <c r="D557" s="2">
        <v>45884</v>
      </c>
      <c r="E557" s="2">
        <v>45885</v>
      </c>
      <c r="F557" s="1" t="s">
        <v>9591</v>
      </c>
      <c r="G557" s="1" t="s">
        <v>1809</v>
      </c>
      <c r="H557" s="1">
        <v>60</v>
      </c>
    </row>
    <row r="558" spans="1:8">
      <c r="A558" s="1" t="s">
        <v>10129</v>
      </c>
      <c r="B558" s="1" t="s">
        <v>2370</v>
      </c>
      <c r="C558" s="2">
        <v>45336</v>
      </c>
      <c r="D558" s="2">
        <v>45338</v>
      </c>
      <c r="E558" s="2">
        <v>45338</v>
      </c>
      <c r="F558" s="1" t="s">
        <v>9575</v>
      </c>
      <c r="G558" s="1" t="s">
        <v>1802</v>
      </c>
      <c r="H558" s="1">
        <v>70</v>
      </c>
    </row>
    <row r="559" spans="1:8">
      <c r="A559" s="1" t="s">
        <v>10130</v>
      </c>
      <c r="B559" s="1" t="s">
        <v>2371</v>
      </c>
      <c r="C559" s="2">
        <v>45587</v>
      </c>
      <c r="D559" s="2">
        <v>45591</v>
      </c>
      <c r="E559" s="2">
        <v>45594</v>
      </c>
      <c r="F559" s="1" t="s">
        <v>9591</v>
      </c>
      <c r="G559" s="1" t="s">
        <v>1809</v>
      </c>
      <c r="H559" s="1">
        <v>80</v>
      </c>
    </row>
    <row r="560" spans="1:8">
      <c r="A560" s="1" t="s">
        <v>10131</v>
      </c>
      <c r="B560" s="1" t="s">
        <v>2372</v>
      </c>
      <c r="C560" s="2">
        <v>45813</v>
      </c>
      <c r="D560" s="2">
        <v>45816</v>
      </c>
      <c r="E560" s="2">
        <v>45818</v>
      </c>
      <c r="F560" s="1" t="s">
        <v>9573</v>
      </c>
      <c r="G560" s="1" t="s">
        <v>1809</v>
      </c>
      <c r="H560" s="1">
        <v>70</v>
      </c>
    </row>
    <row r="561" spans="1:8">
      <c r="A561" s="1" t="s">
        <v>10132</v>
      </c>
      <c r="B561" s="1" t="s">
        <v>2373</v>
      </c>
      <c r="C561" s="2">
        <v>45875</v>
      </c>
      <c r="D561" s="2">
        <v>45878</v>
      </c>
      <c r="E561" s="2"/>
      <c r="F561" s="1" t="s">
        <v>9571</v>
      </c>
      <c r="G561" s="1" t="s">
        <v>1815</v>
      </c>
      <c r="H561" s="1">
        <v>55</v>
      </c>
    </row>
    <row r="562" spans="1:8">
      <c r="A562" s="1" t="s">
        <v>10133</v>
      </c>
      <c r="B562" s="1" t="s">
        <v>2374</v>
      </c>
      <c r="C562" s="2">
        <v>45674</v>
      </c>
      <c r="D562" s="2">
        <v>45678</v>
      </c>
      <c r="E562" s="2">
        <v>45678</v>
      </c>
      <c r="F562" s="1" t="s">
        <v>9573</v>
      </c>
      <c r="G562" s="1" t="s">
        <v>1802</v>
      </c>
      <c r="H562" s="1">
        <v>80</v>
      </c>
    </row>
    <row r="563" spans="1:8">
      <c r="A563" s="1" t="s">
        <v>10134</v>
      </c>
      <c r="B563" s="1" t="s">
        <v>2375</v>
      </c>
      <c r="C563" s="2">
        <v>45381</v>
      </c>
      <c r="D563" s="2">
        <v>45385</v>
      </c>
      <c r="E563" s="2"/>
      <c r="F563" s="1" t="s">
        <v>9573</v>
      </c>
      <c r="G563" s="1" t="s">
        <v>1815</v>
      </c>
      <c r="H563" s="1">
        <v>45</v>
      </c>
    </row>
    <row r="564" spans="1:8">
      <c r="A564" s="1" t="s">
        <v>10135</v>
      </c>
      <c r="B564" s="1" t="s">
        <v>2376</v>
      </c>
      <c r="C564" s="2">
        <v>45398</v>
      </c>
      <c r="D564" s="2">
        <v>45402</v>
      </c>
      <c r="E564" s="2">
        <v>45403</v>
      </c>
      <c r="F564" s="1" t="s">
        <v>9571</v>
      </c>
      <c r="G564" s="1" t="s">
        <v>1809</v>
      </c>
      <c r="H564" s="1">
        <v>60</v>
      </c>
    </row>
    <row r="565" spans="1:8">
      <c r="A565" s="1" t="s">
        <v>10136</v>
      </c>
      <c r="B565" s="1" t="s">
        <v>2377</v>
      </c>
      <c r="C565" s="2">
        <v>45736</v>
      </c>
      <c r="D565" s="2">
        <v>45741</v>
      </c>
      <c r="E565" s="2">
        <v>45743</v>
      </c>
      <c r="F565" s="1" t="s">
        <v>9573</v>
      </c>
      <c r="G565" s="1" t="s">
        <v>1809</v>
      </c>
      <c r="H565" s="1">
        <v>100</v>
      </c>
    </row>
    <row r="566" spans="1:8">
      <c r="A566" s="1" t="s">
        <v>10137</v>
      </c>
      <c r="B566" s="1" t="s">
        <v>2378</v>
      </c>
      <c r="C566" s="2">
        <v>45752</v>
      </c>
      <c r="D566" s="2">
        <v>45754</v>
      </c>
      <c r="E566" s="2">
        <v>45754</v>
      </c>
      <c r="F566" s="1" t="s">
        <v>9573</v>
      </c>
      <c r="G566" s="1" t="s">
        <v>1802</v>
      </c>
      <c r="H566" s="1">
        <v>80</v>
      </c>
    </row>
    <row r="567" spans="1:8">
      <c r="A567" s="1" t="s">
        <v>10138</v>
      </c>
      <c r="B567" s="1" t="s">
        <v>2379</v>
      </c>
      <c r="C567" s="2">
        <v>45897</v>
      </c>
      <c r="D567" s="2">
        <v>45900</v>
      </c>
      <c r="E567" s="2">
        <v>45900</v>
      </c>
      <c r="F567" s="1" t="s">
        <v>9575</v>
      </c>
      <c r="G567" s="1" t="s">
        <v>1802</v>
      </c>
      <c r="H567" s="1">
        <v>50</v>
      </c>
    </row>
    <row r="568" spans="1:8">
      <c r="A568" s="1" t="s">
        <v>10139</v>
      </c>
      <c r="B568" s="1" t="s">
        <v>2380</v>
      </c>
      <c r="C568" s="2">
        <v>45512</v>
      </c>
      <c r="D568" s="2">
        <v>45516</v>
      </c>
      <c r="E568" s="2">
        <v>45516</v>
      </c>
      <c r="F568" s="1" t="s">
        <v>9569</v>
      </c>
      <c r="G568" s="1" t="s">
        <v>1802</v>
      </c>
      <c r="H568" s="1">
        <v>50</v>
      </c>
    </row>
    <row r="569" spans="1:8">
      <c r="A569" s="1" t="s">
        <v>10140</v>
      </c>
      <c r="B569" s="1" t="s">
        <v>2381</v>
      </c>
      <c r="C569" s="2">
        <v>45630</v>
      </c>
      <c r="D569" s="2">
        <v>45632</v>
      </c>
      <c r="E569" s="2">
        <v>45633</v>
      </c>
      <c r="F569" s="1" t="s">
        <v>9573</v>
      </c>
      <c r="G569" s="1" t="s">
        <v>1809</v>
      </c>
      <c r="H569" s="1">
        <v>55</v>
      </c>
    </row>
    <row r="570" spans="1:8">
      <c r="A570" s="1" t="s">
        <v>10141</v>
      </c>
      <c r="B570" s="1" t="s">
        <v>2382</v>
      </c>
      <c r="C570" s="2">
        <v>45613</v>
      </c>
      <c r="D570" s="2">
        <v>45617</v>
      </c>
      <c r="E570" s="2">
        <v>45617</v>
      </c>
      <c r="F570" s="1" t="s">
        <v>9575</v>
      </c>
      <c r="G570" s="1" t="s">
        <v>1802</v>
      </c>
      <c r="H570" s="1">
        <v>55</v>
      </c>
    </row>
    <row r="571" spans="1:8">
      <c r="A571" s="1" t="s">
        <v>10142</v>
      </c>
      <c r="B571" s="1" t="s">
        <v>2383</v>
      </c>
      <c r="C571" s="2">
        <v>45326</v>
      </c>
      <c r="D571" s="2">
        <v>45329</v>
      </c>
      <c r="E571" s="2">
        <v>45329</v>
      </c>
      <c r="F571" s="1" t="s">
        <v>9573</v>
      </c>
      <c r="G571" s="1" t="s">
        <v>1802</v>
      </c>
      <c r="H571" s="1">
        <v>50</v>
      </c>
    </row>
    <row r="572" spans="1:8">
      <c r="A572" s="1" t="s">
        <v>10143</v>
      </c>
      <c r="B572" s="1" t="s">
        <v>2384</v>
      </c>
      <c r="C572" s="2">
        <v>45653</v>
      </c>
      <c r="D572" s="2">
        <v>45655</v>
      </c>
      <c r="E572" s="2">
        <v>45655</v>
      </c>
      <c r="F572" s="1" t="s">
        <v>9573</v>
      </c>
      <c r="G572" s="1" t="s">
        <v>1802</v>
      </c>
      <c r="H572" s="1">
        <v>45</v>
      </c>
    </row>
    <row r="573" spans="1:8">
      <c r="A573" s="1" t="s">
        <v>10144</v>
      </c>
      <c r="B573" s="1" t="s">
        <v>2385</v>
      </c>
      <c r="C573" s="2">
        <v>45859</v>
      </c>
      <c r="D573" s="2">
        <v>45864</v>
      </c>
      <c r="E573" s="2">
        <v>45865</v>
      </c>
      <c r="F573" s="1" t="s">
        <v>9569</v>
      </c>
      <c r="G573" s="1" t="s">
        <v>1809</v>
      </c>
      <c r="H573" s="1">
        <v>100</v>
      </c>
    </row>
    <row r="574" spans="1:8">
      <c r="A574" s="1" t="s">
        <v>10145</v>
      </c>
      <c r="B574" s="1" t="s">
        <v>2386</v>
      </c>
      <c r="C574" s="2">
        <v>45891</v>
      </c>
      <c r="D574" s="2">
        <v>45893</v>
      </c>
      <c r="E574" s="2"/>
      <c r="F574" s="1" t="s">
        <v>9575</v>
      </c>
      <c r="G574" s="1" t="s">
        <v>1815</v>
      </c>
      <c r="H574" s="1">
        <v>80</v>
      </c>
    </row>
    <row r="575" spans="1:8">
      <c r="A575" s="1" t="s">
        <v>10146</v>
      </c>
      <c r="B575" s="1" t="s">
        <v>2387</v>
      </c>
      <c r="C575" s="2">
        <v>45503</v>
      </c>
      <c r="D575" s="2">
        <v>45507</v>
      </c>
      <c r="E575" s="2">
        <v>45507</v>
      </c>
      <c r="F575" s="1" t="s">
        <v>9569</v>
      </c>
      <c r="G575" s="1" t="s">
        <v>1802</v>
      </c>
      <c r="H575" s="1">
        <v>55</v>
      </c>
    </row>
    <row r="576" spans="1:8">
      <c r="A576" s="1" t="s">
        <v>10147</v>
      </c>
      <c r="B576" s="1" t="s">
        <v>2388</v>
      </c>
      <c r="C576" s="2">
        <v>45584</v>
      </c>
      <c r="D576" s="2">
        <v>45588</v>
      </c>
      <c r="E576" s="2">
        <v>45589</v>
      </c>
      <c r="F576" s="1" t="s">
        <v>9571</v>
      </c>
      <c r="G576" s="1" t="s">
        <v>1809</v>
      </c>
      <c r="H576" s="1">
        <v>55</v>
      </c>
    </row>
    <row r="577" spans="1:8">
      <c r="A577" s="1" t="s">
        <v>10148</v>
      </c>
      <c r="B577" s="1" t="s">
        <v>2389</v>
      </c>
      <c r="C577" s="2">
        <v>45377</v>
      </c>
      <c r="D577" s="2">
        <v>45380</v>
      </c>
      <c r="E577" s="2">
        <v>45380</v>
      </c>
      <c r="F577" s="1" t="s">
        <v>9573</v>
      </c>
      <c r="G577" s="1" t="s">
        <v>1802</v>
      </c>
      <c r="H577" s="1">
        <v>60</v>
      </c>
    </row>
    <row r="578" spans="1:8">
      <c r="A578" s="1" t="s">
        <v>10149</v>
      </c>
      <c r="B578" s="1" t="s">
        <v>2390</v>
      </c>
      <c r="C578" s="2">
        <v>45597</v>
      </c>
      <c r="D578" s="2">
        <v>45600</v>
      </c>
      <c r="E578" s="2">
        <v>45600</v>
      </c>
      <c r="F578" s="1" t="s">
        <v>9571</v>
      </c>
      <c r="G578" s="1" t="s">
        <v>1802</v>
      </c>
      <c r="H578" s="1">
        <v>100</v>
      </c>
    </row>
    <row r="579" spans="1:8">
      <c r="A579" s="1" t="s">
        <v>10150</v>
      </c>
      <c r="B579" s="1" t="s">
        <v>2391</v>
      </c>
      <c r="C579" s="2">
        <v>45491</v>
      </c>
      <c r="D579" s="2">
        <v>45493</v>
      </c>
      <c r="E579" s="2">
        <v>45494</v>
      </c>
      <c r="F579" s="1" t="s">
        <v>9573</v>
      </c>
      <c r="G579" s="1" t="s">
        <v>1809</v>
      </c>
      <c r="H579" s="1">
        <v>60</v>
      </c>
    </row>
    <row r="580" spans="1:8">
      <c r="A580" s="1" t="s">
        <v>10151</v>
      </c>
      <c r="B580" s="1" t="s">
        <v>2392</v>
      </c>
      <c r="C580" s="2">
        <v>45297</v>
      </c>
      <c r="D580" s="2">
        <v>45301</v>
      </c>
      <c r="E580" s="2">
        <v>45303</v>
      </c>
      <c r="F580" s="1" t="s">
        <v>9571</v>
      </c>
      <c r="G580" s="1" t="s">
        <v>1809</v>
      </c>
      <c r="H580" s="1">
        <v>45</v>
      </c>
    </row>
    <row r="581" spans="1:8">
      <c r="A581" s="1" t="s">
        <v>10152</v>
      </c>
      <c r="B581" s="1" t="s">
        <v>2393</v>
      </c>
      <c r="C581" s="2">
        <v>45351</v>
      </c>
      <c r="D581" s="2">
        <v>45354</v>
      </c>
      <c r="E581" s="2">
        <v>45355</v>
      </c>
      <c r="F581" s="1" t="s">
        <v>9571</v>
      </c>
      <c r="G581" s="1" t="s">
        <v>1809</v>
      </c>
      <c r="H581" s="1">
        <v>45</v>
      </c>
    </row>
    <row r="582" spans="1:8">
      <c r="A582" s="1" t="s">
        <v>10153</v>
      </c>
      <c r="B582" s="1" t="s">
        <v>2394</v>
      </c>
      <c r="C582" s="2">
        <v>45911</v>
      </c>
      <c r="D582" s="2">
        <v>45916</v>
      </c>
      <c r="E582" s="2">
        <v>45916</v>
      </c>
      <c r="F582" s="1" t="s">
        <v>9573</v>
      </c>
      <c r="G582" s="1" t="s">
        <v>1802</v>
      </c>
      <c r="H582" s="1">
        <v>80</v>
      </c>
    </row>
    <row r="583" spans="1:8">
      <c r="A583" s="1" t="s">
        <v>10154</v>
      </c>
      <c r="B583" s="1" t="s">
        <v>2395</v>
      </c>
      <c r="C583" s="2">
        <v>45956</v>
      </c>
      <c r="D583" s="2">
        <v>45958</v>
      </c>
      <c r="E583" s="2">
        <v>45958</v>
      </c>
      <c r="F583" s="1" t="s">
        <v>9591</v>
      </c>
      <c r="G583" s="1" t="s">
        <v>1802</v>
      </c>
      <c r="H583" s="1">
        <v>50</v>
      </c>
    </row>
    <row r="584" spans="1:8">
      <c r="A584" s="1" t="s">
        <v>10155</v>
      </c>
      <c r="B584" s="1" t="s">
        <v>2396</v>
      </c>
      <c r="C584" s="2">
        <v>45571</v>
      </c>
      <c r="D584" s="2">
        <v>45573</v>
      </c>
      <c r="E584" s="2">
        <v>45574</v>
      </c>
      <c r="F584" s="1" t="s">
        <v>9575</v>
      </c>
      <c r="G584" s="1" t="s">
        <v>1809</v>
      </c>
      <c r="H584" s="1">
        <v>100</v>
      </c>
    </row>
    <row r="585" spans="1:8">
      <c r="A585" s="1" t="s">
        <v>10156</v>
      </c>
      <c r="B585" s="1" t="s">
        <v>2397</v>
      </c>
      <c r="C585" s="2">
        <v>45822</v>
      </c>
      <c r="D585" s="2">
        <v>45827</v>
      </c>
      <c r="E585" s="2">
        <v>45827</v>
      </c>
      <c r="F585" s="1" t="s">
        <v>9571</v>
      </c>
      <c r="G585" s="1" t="s">
        <v>1802</v>
      </c>
      <c r="H585" s="1">
        <v>80</v>
      </c>
    </row>
    <row r="586" spans="1:8">
      <c r="A586" s="1" t="s">
        <v>10157</v>
      </c>
      <c r="B586" s="1" t="s">
        <v>2398</v>
      </c>
      <c r="C586" s="2">
        <v>45445</v>
      </c>
      <c r="D586" s="2">
        <v>45447</v>
      </c>
      <c r="E586" s="2">
        <v>45447</v>
      </c>
      <c r="F586" s="1" t="s">
        <v>9571</v>
      </c>
      <c r="G586" s="1" t="s">
        <v>1802</v>
      </c>
      <c r="H586" s="1">
        <v>55</v>
      </c>
    </row>
    <row r="587" spans="1:8">
      <c r="A587" s="1" t="s">
        <v>10158</v>
      </c>
      <c r="B587" s="1" t="s">
        <v>2399</v>
      </c>
      <c r="C587" s="2">
        <v>45856</v>
      </c>
      <c r="D587" s="2">
        <v>45859</v>
      </c>
      <c r="E587" s="2">
        <v>45859</v>
      </c>
      <c r="F587" s="1" t="s">
        <v>9569</v>
      </c>
      <c r="G587" s="1" t="s">
        <v>1802</v>
      </c>
      <c r="H587" s="1">
        <v>45</v>
      </c>
    </row>
    <row r="588" spans="1:8">
      <c r="A588" s="1" t="s">
        <v>10159</v>
      </c>
      <c r="B588" s="1" t="s">
        <v>2400</v>
      </c>
      <c r="C588" s="2">
        <v>45726</v>
      </c>
      <c r="D588" s="2">
        <v>45730</v>
      </c>
      <c r="E588" s="2">
        <v>45730</v>
      </c>
      <c r="F588" s="1" t="s">
        <v>9571</v>
      </c>
      <c r="G588" s="1" t="s">
        <v>1802</v>
      </c>
      <c r="H588" s="1">
        <v>70</v>
      </c>
    </row>
    <row r="589" spans="1:8">
      <c r="A589" s="1" t="s">
        <v>10160</v>
      </c>
      <c r="B589" s="1" t="s">
        <v>2401</v>
      </c>
      <c r="C589" s="2">
        <v>45795</v>
      </c>
      <c r="D589" s="2">
        <v>45797</v>
      </c>
      <c r="E589" s="2">
        <v>45797</v>
      </c>
      <c r="F589" s="1" t="s">
        <v>9571</v>
      </c>
      <c r="G589" s="1" t="s">
        <v>1802</v>
      </c>
      <c r="H589" s="1">
        <v>100</v>
      </c>
    </row>
    <row r="590" spans="1:8">
      <c r="A590" s="1" t="s">
        <v>10161</v>
      </c>
      <c r="B590" s="1" t="s">
        <v>2402</v>
      </c>
      <c r="C590" s="2">
        <v>45395</v>
      </c>
      <c r="D590" s="2">
        <v>45397</v>
      </c>
      <c r="E590" s="2"/>
      <c r="F590" s="1" t="s">
        <v>9573</v>
      </c>
      <c r="G590" s="1" t="s">
        <v>1815</v>
      </c>
      <c r="H590" s="1">
        <v>45</v>
      </c>
    </row>
    <row r="591" spans="1:8">
      <c r="A591" s="1" t="s">
        <v>10162</v>
      </c>
      <c r="B591" s="1" t="s">
        <v>2403</v>
      </c>
      <c r="C591" s="2">
        <v>45704</v>
      </c>
      <c r="D591" s="2">
        <v>45709</v>
      </c>
      <c r="E591" s="2">
        <v>45709</v>
      </c>
      <c r="F591" s="1" t="s">
        <v>9569</v>
      </c>
      <c r="G591" s="1" t="s">
        <v>1802</v>
      </c>
      <c r="H591" s="1">
        <v>50</v>
      </c>
    </row>
    <row r="592" spans="1:8">
      <c r="A592" s="1" t="s">
        <v>10163</v>
      </c>
      <c r="B592" s="1" t="s">
        <v>2404</v>
      </c>
      <c r="C592" s="2">
        <v>45483</v>
      </c>
      <c r="D592" s="2">
        <v>45488</v>
      </c>
      <c r="E592" s="2">
        <v>45488</v>
      </c>
      <c r="F592" s="1" t="s">
        <v>9569</v>
      </c>
      <c r="G592" s="1" t="s">
        <v>1802</v>
      </c>
      <c r="H592" s="1">
        <v>80</v>
      </c>
    </row>
    <row r="593" spans="1:8">
      <c r="A593" s="1" t="s">
        <v>10164</v>
      </c>
      <c r="B593" s="1" t="s">
        <v>2405</v>
      </c>
      <c r="C593" s="2">
        <v>45635</v>
      </c>
      <c r="D593" s="2">
        <v>45639</v>
      </c>
      <c r="E593" s="2">
        <v>45639</v>
      </c>
      <c r="F593" s="1" t="s">
        <v>9573</v>
      </c>
      <c r="G593" s="1" t="s">
        <v>1802</v>
      </c>
      <c r="H593" s="1">
        <v>60</v>
      </c>
    </row>
    <row r="594" spans="1:8">
      <c r="A594" s="1" t="s">
        <v>10165</v>
      </c>
      <c r="B594" s="1" t="s">
        <v>2406</v>
      </c>
      <c r="C594" s="2">
        <v>45821</v>
      </c>
      <c r="D594" s="2">
        <v>45825</v>
      </c>
      <c r="E594" s="2">
        <v>45825</v>
      </c>
      <c r="F594" s="1" t="s">
        <v>9569</v>
      </c>
      <c r="G594" s="1" t="s">
        <v>1802</v>
      </c>
      <c r="H594" s="1">
        <v>45</v>
      </c>
    </row>
    <row r="595" spans="1:8">
      <c r="A595" s="1" t="s">
        <v>10166</v>
      </c>
      <c r="B595" s="1" t="s">
        <v>2407</v>
      </c>
      <c r="C595" s="2">
        <v>45936</v>
      </c>
      <c r="D595" s="2">
        <v>45939</v>
      </c>
      <c r="E595" s="2">
        <v>45940</v>
      </c>
      <c r="F595" s="1" t="s">
        <v>9591</v>
      </c>
      <c r="G595" s="1" t="s">
        <v>1809</v>
      </c>
      <c r="H595" s="1">
        <v>55</v>
      </c>
    </row>
    <row r="596" spans="1:8">
      <c r="A596" s="1" t="s">
        <v>10167</v>
      </c>
      <c r="B596" s="1" t="s">
        <v>2408</v>
      </c>
      <c r="C596" s="2">
        <v>45667</v>
      </c>
      <c r="D596" s="2">
        <v>45671</v>
      </c>
      <c r="E596" s="2">
        <v>45671</v>
      </c>
      <c r="F596" s="1" t="s">
        <v>9569</v>
      </c>
      <c r="G596" s="1" t="s">
        <v>1802</v>
      </c>
      <c r="H596" s="1">
        <v>45</v>
      </c>
    </row>
    <row r="597" spans="1:8">
      <c r="A597" s="1" t="s">
        <v>10168</v>
      </c>
      <c r="B597" s="1" t="s">
        <v>2409</v>
      </c>
      <c r="C597" s="2">
        <v>45918</v>
      </c>
      <c r="D597" s="2">
        <v>45923</v>
      </c>
      <c r="E597" s="2">
        <v>45923</v>
      </c>
      <c r="F597" s="1" t="s">
        <v>9573</v>
      </c>
      <c r="G597" s="1" t="s">
        <v>1802</v>
      </c>
      <c r="H597" s="1">
        <v>70</v>
      </c>
    </row>
    <row r="598" spans="1:8">
      <c r="A598" s="1" t="s">
        <v>10169</v>
      </c>
      <c r="B598" s="1" t="s">
        <v>2410</v>
      </c>
      <c r="C598" s="2">
        <v>45656</v>
      </c>
      <c r="D598" s="2">
        <v>45659</v>
      </c>
      <c r="E598" s="2">
        <v>45660</v>
      </c>
      <c r="F598" s="1" t="s">
        <v>9575</v>
      </c>
      <c r="G598" s="1" t="s">
        <v>1809</v>
      </c>
      <c r="H598" s="1">
        <v>55</v>
      </c>
    </row>
    <row r="599" spans="1:8">
      <c r="A599" s="1" t="s">
        <v>10170</v>
      </c>
      <c r="B599" s="1" t="s">
        <v>2411</v>
      </c>
      <c r="C599" s="2">
        <v>45760</v>
      </c>
      <c r="D599" s="2">
        <v>45765</v>
      </c>
      <c r="E599" s="2"/>
      <c r="F599" s="1" t="s">
        <v>9575</v>
      </c>
      <c r="G599" s="1" t="s">
        <v>1815</v>
      </c>
      <c r="H599" s="1">
        <v>80</v>
      </c>
    </row>
    <row r="600" spans="1:8">
      <c r="A600" s="1" t="s">
        <v>10171</v>
      </c>
      <c r="B600" s="1" t="s">
        <v>2412</v>
      </c>
      <c r="C600" s="2">
        <v>45516</v>
      </c>
      <c r="D600" s="2">
        <v>45520</v>
      </c>
      <c r="E600" s="2"/>
      <c r="F600" s="1" t="s">
        <v>9571</v>
      </c>
      <c r="G600" s="1" t="s">
        <v>1815</v>
      </c>
      <c r="H600" s="1">
        <v>45</v>
      </c>
    </row>
    <row r="601" spans="1:8">
      <c r="A601" s="1" t="s">
        <v>10172</v>
      </c>
      <c r="B601" s="1" t="s">
        <v>2413</v>
      </c>
      <c r="C601" s="2">
        <v>45661</v>
      </c>
      <c r="D601" s="2">
        <v>45664</v>
      </c>
      <c r="E601" s="2">
        <v>45667</v>
      </c>
      <c r="F601" s="1" t="s">
        <v>9575</v>
      </c>
      <c r="G601" s="1" t="s">
        <v>1809</v>
      </c>
      <c r="H601" s="1">
        <v>45</v>
      </c>
    </row>
    <row r="602" spans="1:8">
      <c r="A602" s="1" t="s">
        <v>10173</v>
      </c>
      <c r="B602" s="1" t="s">
        <v>2414</v>
      </c>
      <c r="C602" s="2">
        <v>45811</v>
      </c>
      <c r="D602" s="2">
        <v>45816</v>
      </c>
      <c r="E602" s="2">
        <v>45816</v>
      </c>
      <c r="F602" s="1" t="s">
        <v>9591</v>
      </c>
      <c r="G602" s="1" t="s">
        <v>1802</v>
      </c>
      <c r="H602" s="1">
        <v>80</v>
      </c>
    </row>
    <row r="603" spans="1:8">
      <c r="A603" s="1" t="s">
        <v>10174</v>
      </c>
      <c r="B603" s="1" t="s">
        <v>2415</v>
      </c>
      <c r="C603" s="2">
        <v>45428</v>
      </c>
      <c r="D603" s="2">
        <v>45432</v>
      </c>
      <c r="E603" s="2">
        <v>45434</v>
      </c>
      <c r="F603" s="1" t="s">
        <v>9573</v>
      </c>
      <c r="G603" s="1" t="s">
        <v>1809</v>
      </c>
      <c r="H603" s="1">
        <v>60</v>
      </c>
    </row>
    <row r="604" spans="1:8">
      <c r="A604" s="1" t="s">
        <v>10175</v>
      </c>
      <c r="B604" s="1" t="s">
        <v>2416</v>
      </c>
      <c r="C604" s="2">
        <v>45798</v>
      </c>
      <c r="D604" s="2">
        <v>45800</v>
      </c>
      <c r="E604" s="2">
        <v>45800</v>
      </c>
      <c r="F604" s="1" t="s">
        <v>9569</v>
      </c>
      <c r="G604" s="1" t="s">
        <v>1802</v>
      </c>
      <c r="H604" s="1">
        <v>80</v>
      </c>
    </row>
    <row r="605" spans="1:8">
      <c r="A605" s="1" t="s">
        <v>10176</v>
      </c>
      <c r="B605" s="1" t="s">
        <v>2417</v>
      </c>
      <c r="C605" s="2">
        <v>45587</v>
      </c>
      <c r="D605" s="2">
        <v>45591</v>
      </c>
      <c r="E605" s="2">
        <v>45591</v>
      </c>
      <c r="F605" s="1" t="s">
        <v>9569</v>
      </c>
      <c r="G605" s="1" t="s">
        <v>1802</v>
      </c>
      <c r="H605" s="1">
        <v>55</v>
      </c>
    </row>
    <row r="606" spans="1:8">
      <c r="A606" s="1" t="s">
        <v>10177</v>
      </c>
      <c r="B606" s="1" t="s">
        <v>2418</v>
      </c>
      <c r="C606" s="2">
        <v>45652</v>
      </c>
      <c r="D606" s="2">
        <v>45654</v>
      </c>
      <c r="E606" s="2">
        <v>45655</v>
      </c>
      <c r="F606" s="1" t="s">
        <v>9571</v>
      </c>
      <c r="G606" s="1" t="s">
        <v>1809</v>
      </c>
      <c r="H606" s="1">
        <v>55</v>
      </c>
    </row>
    <row r="607" spans="1:8">
      <c r="A607" s="1" t="s">
        <v>10178</v>
      </c>
      <c r="B607" s="1" t="s">
        <v>2419</v>
      </c>
      <c r="C607" s="2">
        <v>45449</v>
      </c>
      <c r="D607" s="2">
        <v>45451</v>
      </c>
      <c r="E607" s="2">
        <v>45451</v>
      </c>
      <c r="F607" s="1" t="s">
        <v>9569</v>
      </c>
      <c r="G607" s="1" t="s">
        <v>1802</v>
      </c>
      <c r="H607" s="1">
        <v>55</v>
      </c>
    </row>
    <row r="608" spans="1:8">
      <c r="A608" s="1" t="s">
        <v>10179</v>
      </c>
      <c r="B608" s="1" t="s">
        <v>2420</v>
      </c>
      <c r="C608" s="2">
        <v>45478</v>
      </c>
      <c r="D608" s="2">
        <v>45481</v>
      </c>
      <c r="E608" s="2">
        <v>45481</v>
      </c>
      <c r="F608" s="1" t="s">
        <v>9573</v>
      </c>
      <c r="G608" s="1" t="s">
        <v>1802</v>
      </c>
      <c r="H608" s="1">
        <v>50</v>
      </c>
    </row>
    <row r="609" spans="1:8">
      <c r="A609" s="1" t="s">
        <v>10180</v>
      </c>
      <c r="B609" s="1" t="s">
        <v>2421</v>
      </c>
      <c r="C609" s="2">
        <v>45639</v>
      </c>
      <c r="D609" s="2">
        <v>45644</v>
      </c>
      <c r="E609" s="2">
        <v>45645</v>
      </c>
      <c r="F609" s="1" t="s">
        <v>9569</v>
      </c>
      <c r="G609" s="1" t="s">
        <v>1809</v>
      </c>
      <c r="H609" s="1">
        <v>100</v>
      </c>
    </row>
    <row r="610" spans="1:8">
      <c r="A610" s="1" t="s">
        <v>10181</v>
      </c>
      <c r="B610" s="1" t="s">
        <v>2422</v>
      </c>
      <c r="C610" s="2">
        <v>45375</v>
      </c>
      <c r="D610" s="2">
        <v>45378</v>
      </c>
      <c r="E610" s="2">
        <v>45378</v>
      </c>
      <c r="F610" s="1" t="s">
        <v>9571</v>
      </c>
      <c r="G610" s="1" t="s">
        <v>1802</v>
      </c>
      <c r="H610" s="1">
        <v>100</v>
      </c>
    </row>
    <row r="611" spans="1:8">
      <c r="A611" s="1" t="s">
        <v>10182</v>
      </c>
      <c r="B611" s="1" t="s">
        <v>2423</v>
      </c>
      <c r="C611" s="2">
        <v>45343</v>
      </c>
      <c r="D611" s="2">
        <v>45346</v>
      </c>
      <c r="E611" s="2">
        <v>45347</v>
      </c>
      <c r="F611" s="1" t="s">
        <v>9569</v>
      </c>
      <c r="G611" s="1" t="s">
        <v>1809</v>
      </c>
      <c r="H611" s="1">
        <v>100</v>
      </c>
    </row>
    <row r="612" spans="1:8">
      <c r="A612" s="1" t="s">
        <v>10183</v>
      </c>
      <c r="B612" s="1" t="s">
        <v>2424</v>
      </c>
      <c r="C612" s="2">
        <v>45479</v>
      </c>
      <c r="D612" s="2">
        <v>45482</v>
      </c>
      <c r="E612" s="2"/>
      <c r="F612" s="1" t="s">
        <v>9573</v>
      </c>
      <c r="G612" s="1" t="s">
        <v>1815</v>
      </c>
      <c r="H612" s="1">
        <v>50</v>
      </c>
    </row>
    <row r="613" spans="1:8">
      <c r="A613" s="1" t="s">
        <v>10184</v>
      </c>
      <c r="B613" s="1" t="s">
        <v>2425</v>
      </c>
      <c r="C613" s="2">
        <v>45336</v>
      </c>
      <c r="D613" s="2">
        <v>45340</v>
      </c>
      <c r="E613" s="2">
        <v>45340</v>
      </c>
      <c r="F613" s="1" t="s">
        <v>9569</v>
      </c>
      <c r="G613" s="1" t="s">
        <v>1802</v>
      </c>
      <c r="H613" s="1">
        <v>80</v>
      </c>
    </row>
    <row r="614" spans="1:8">
      <c r="A614" s="1" t="s">
        <v>10185</v>
      </c>
      <c r="B614" s="1" t="s">
        <v>2426</v>
      </c>
      <c r="C614" s="2">
        <v>45537</v>
      </c>
      <c r="D614" s="2">
        <v>45541</v>
      </c>
      <c r="E614" s="2">
        <v>45541</v>
      </c>
      <c r="F614" s="1" t="s">
        <v>9591</v>
      </c>
      <c r="G614" s="1" t="s">
        <v>1802</v>
      </c>
      <c r="H614" s="1">
        <v>45</v>
      </c>
    </row>
    <row r="615" spans="1:8">
      <c r="A615" s="1" t="s">
        <v>10186</v>
      </c>
      <c r="B615" s="1" t="s">
        <v>2427</v>
      </c>
      <c r="C615" s="2">
        <v>45818</v>
      </c>
      <c r="D615" s="2">
        <v>45823</v>
      </c>
      <c r="E615" s="2">
        <v>45824</v>
      </c>
      <c r="F615" s="1" t="s">
        <v>9569</v>
      </c>
      <c r="G615" s="1" t="s">
        <v>1809</v>
      </c>
      <c r="H615" s="1">
        <v>45</v>
      </c>
    </row>
    <row r="616" spans="1:8">
      <c r="A616" s="1" t="s">
        <v>10187</v>
      </c>
      <c r="B616" s="1" t="s">
        <v>2428</v>
      </c>
      <c r="C616" s="2">
        <v>45707</v>
      </c>
      <c r="D616" s="2">
        <v>45709</v>
      </c>
      <c r="E616" s="2"/>
      <c r="F616" s="1" t="s">
        <v>9569</v>
      </c>
      <c r="G616" s="1" t="s">
        <v>1815</v>
      </c>
      <c r="H616" s="1">
        <v>50</v>
      </c>
    </row>
    <row r="617" spans="1:8">
      <c r="A617" s="1" t="s">
        <v>10188</v>
      </c>
      <c r="B617" s="1" t="s">
        <v>2429</v>
      </c>
      <c r="C617" s="2">
        <v>45549</v>
      </c>
      <c r="D617" s="2">
        <v>45553</v>
      </c>
      <c r="E617" s="2">
        <v>45553</v>
      </c>
      <c r="F617" s="1" t="s">
        <v>9591</v>
      </c>
      <c r="G617" s="1" t="s">
        <v>1802</v>
      </c>
      <c r="H617" s="1">
        <v>80</v>
      </c>
    </row>
    <row r="618" spans="1:8">
      <c r="A618" s="1" t="s">
        <v>10189</v>
      </c>
      <c r="B618" s="1" t="s">
        <v>2430</v>
      </c>
      <c r="C618" s="2">
        <v>45320</v>
      </c>
      <c r="D618" s="2">
        <v>45322</v>
      </c>
      <c r="E618" s="2">
        <v>45322</v>
      </c>
      <c r="F618" s="1" t="s">
        <v>9591</v>
      </c>
      <c r="G618" s="1" t="s">
        <v>1802</v>
      </c>
      <c r="H618" s="1">
        <v>80</v>
      </c>
    </row>
    <row r="619" spans="1:8">
      <c r="A619" s="1" t="s">
        <v>10190</v>
      </c>
      <c r="B619" s="1" t="s">
        <v>2431</v>
      </c>
      <c r="C619" s="2">
        <v>45356</v>
      </c>
      <c r="D619" s="2">
        <v>45359</v>
      </c>
      <c r="E619" s="2">
        <v>45359</v>
      </c>
      <c r="F619" s="1" t="s">
        <v>9569</v>
      </c>
      <c r="G619" s="1" t="s">
        <v>1802</v>
      </c>
      <c r="H619" s="1">
        <v>60</v>
      </c>
    </row>
    <row r="620" spans="1:8">
      <c r="A620" s="1" t="s">
        <v>10191</v>
      </c>
      <c r="B620" s="1" t="s">
        <v>2432</v>
      </c>
      <c r="C620" s="2">
        <v>45589</v>
      </c>
      <c r="D620" s="2">
        <v>45592</v>
      </c>
      <c r="E620" s="2">
        <v>45592</v>
      </c>
      <c r="F620" s="1" t="s">
        <v>9571</v>
      </c>
      <c r="G620" s="1" t="s">
        <v>1802</v>
      </c>
      <c r="H620" s="1">
        <v>100</v>
      </c>
    </row>
    <row r="621" spans="1:8">
      <c r="A621" s="1" t="s">
        <v>10192</v>
      </c>
      <c r="B621" s="1" t="s">
        <v>2433</v>
      </c>
      <c r="C621" s="2">
        <v>45925</v>
      </c>
      <c r="D621" s="2">
        <v>45929</v>
      </c>
      <c r="E621" s="2">
        <v>45930</v>
      </c>
      <c r="F621" s="1" t="s">
        <v>9575</v>
      </c>
      <c r="G621" s="1" t="s">
        <v>1809</v>
      </c>
      <c r="H621" s="1">
        <v>80</v>
      </c>
    </row>
    <row r="622" spans="1:8">
      <c r="A622" s="1" t="s">
        <v>10193</v>
      </c>
      <c r="B622" s="1" t="s">
        <v>2434</v>
      </c>
      <c r="C622" s="2">
        <v>45448</v>
      </c>
      <c r="D622" s="2">
        <v>45451</v>
      </c>
      <c r="E622" s="2"/>
      <c r="F622" s="1" t="s">
        <v>9591</v>
      </c>
      <c r="G622" s="1" t="s">
        <v>1815</v>
      </c>
      <c r="H622" s="1">
        <v>100</v>
      </c>
    </row>
    <row r="623" spans="1:8">
      <c r="A623" s="1" t="s">
        <v>10194</v>
      </c>
      <c r="B623" s="1" t="s">
        <v>2435</v>
      </c>
      <c r="C623" s="2">
        <v>45396</v>
      </c>
      <c r="D623" s="2">
        <v>45400</v>
      </c>
      <c r="E623" s="2"/>
      <c r="F623" s="1" t="s">
        <v>9569</v>
      </c>
      <c r="G623" s="1" t="s">
        <v>1815</v>
      </c>
      <c r="H623" s="1">
        <v>55</v>
      </c>
    </row>
    <row r="624" spans="1:8">
      <c r="A624" s="1" t="s">
        <v>10195</v>
      </c>
      <c r="B624" s="1" t="s">
        <v>2436</v>
      </c>
      <c r="C624" s="2">
        <v>45718</v>
      </c>
      <c r="D624" s="2">
        <v>45721</v>
      </c>
      <c r="E624" s="2">
        <v>45722</v>
      </c>
      <c r="F624" s="1" t="s">
        <v>9575</v>
      </c>
      <c r="G624" s="1" t="s">
        <v>1809</v>
      </c>
      <c r="H624" s="1">
        <v>80</v>
      </c>
    </row>
    <row r="625" spans="1:8">
      <c r="A625" s="1" t="s">
        <v>10196</v>
      </c>
      <c r="B625" s="1" t="s">
        <v>2437</v>
      </c>
      <c r="C625" s="2">
        <v>45548</v>
      </c>
      <c r="D625" s="2">
        <v>45553</v>
      </c>
      <c r="E625" s="2"/>
      <c r="F625" s="1" t="s">
        <v>9571</v>
      </c>
      <c r="G625" s="1" t="s">
        <v>1815</v>
      </c>
      <c r="H625" s="1">
        <v>60</v>
      </c>
    </row>
    <row r="626" spans="1:8">
      <c r="A626" s="1" t="s">
        <v>10197</v>
      </c>
      <c r="B626" s="1" t="s">
        <v>2438</v>
      </c>
      <c r="C626" s="2">
        <v>45591</v>
      </c>
      <c r="D626" s="2">
        <v>45593</v>
      </c>
      <c r="E626" s="2"/>
      <c r="F626" s="1" t="s">
        <v>9571</v>
      </c>
      <c r="G626" s="1" t="s">
        <v>1815</v>
      </c>
      <c r="H626" s="1">
        <v>45</v>
      </c>
    </row>
    <row r="627" spans="1:8">
      <c r="A627" s="1" t="s">
        <v>10198</v>
      </c>
      <c r="B627" s="1" t="s">
        <v>2439</v>
      </c>
      <c r="C627" s="2">
        <v>45468</v>
      </c>
      <c r="D627" s="2">
        <v>45472</v>
      </c>
      <c r="E627" s="2">
        <v>45473</v>
      </c>
      <c r="F627" s="1" t="s">
        <v>9591</v>
      </c>
      <c r="G627" s="1" t="s">
        <v>1809</v>
      </c>
      <c r="H627" s="1">
        <v>50</v>
      </c>
    </row>
    <row r="628" spans="1:8">
      <c r="A628" s="1" t="s">
        <v>10199</v>
      </c>
      <c r="B628" s="1" t="s">
        <v>2440</v>
      </c>
      <c r="C628" s="2">
        <v>45717</v>
      </c>
      <c r="D628" s="2">
        <v>45722</v>
      </c>
      <c r="E628" s="2"/>
      <c r="F628" s="1" t="s">
        <v>9569</v>
      </c>
      <c r="G628" s="1" t="s">
        <v>1815</v>
      </c>
      <c r="H628" s="1">
        <v>45</v>
      </c>
    </row>
    <row r="629" spans="1:8">
      <c r="A629" s="1" t="s">
        <v>10200</v>
      </c>
      <c r="B629" s="1" t="s">
        <v>2441</v>
      </c>
      <c r="C629" s="2">
        <v>45680</v>
      </c>
      <c r="D629" s="2">
        <v>45684</v>
      </c>
      <c r="E629" s="2">
        <v>45685</v>
      </c>
      <c r="F629" s="1" t="s">
        <v>9573</v>
      </c>
      <c r="G629" s="1" t="s">
        <v>1809</v>
      </c>
      <c r="H629" s="1">
        <v>70</v>
      </c>
    </row>
    <row r="630" spans="1:8">
      <c r="A630" s="1" t="s">
        <v>10201</v>
      </c>
      <c r="B630" s="1" t="s">
        <v>2442</v>
      </c>
      <c r="C630" s="2">
        <v>45596</v>
      </c>
      <c r="D630" s="2">
        <v>45601</v>
      </c>
      <c r="E630" s="2">
        <v>45601</v>
      </c>
      <c r="F630" s="1" t="s">
        <v>9571</v>
      </c>
      <c r="G630" s="1" t="s">
        <v>1802</v>
      </c>
      <c r="H630" s="1">
        <v>55</v>
      </c>
    </row>
    <row r="631" spans="1:8">
      <c r="A631" s="1" t="s">
        <v>10202</v>
      </c>
      <c r="B631" s="1" t="s">
        <v>2443</v>
      </c>
      <c r="C631" s="2">
        <v>45888</v>
      </c>
      <c r="D631" s="2">
        <v>45893</v>
      </c>
      <c r="E631" s="2">
        <v>45893</v>
      </c>
      <c r="F631" s="1" t="s">
        <v>9571</v>
      </c>
      <c r="G631" s="1" t="s">
        <v>1802</v>
      </c>
      <c r="H631" s="1">
        <v>70</v>
      </c>
    </row>
    <row r="632" spans="1:8">
      <c r="A632" s="1" t="s">
        <v>10203</v>
      </c>
      <c r="B632" s="1" t="s">
        <v>2444</v>
      </c>
      <c r="C632" s="2">
        <v>45816</v>
      </c>
      <c r="D632" s="2">
        <v>45819</v>
      </c>
      <c r="E632" s="2">
        <v>45819</v>
      </c>
      <c r="F632" s="1" t="s">
        <v>9571</v>
      </c>
      <c r="G632" s="1" t="s">
        <v>1802</v>
      </c>
      <c r="H632" s="1">
        <v>45</v>
      </c>
    </row>
    <row r="633" spans="1:8">
      <c r="A633" s="1" t="s">
        <v>10204</v>
      </c>
      <c r="B633" s="1" t="s">
        <v>2445</v>
      </c>
      <c r="C633" s="2">
        <v>45673</v>
      </c>
      <c r="D633" s="2">
        <v>45676</v>
      </c>
      <c r="E633" s="2">
        <v>45679</v>
      </c>
      <c r="F633" s="1" t="s">
        <v>9575</v>
      </c>
      <c r="G633" s="1" t="s">
        <v>1809</v>
      </c>
      <c r="H633" s="1">
        <v>45</v>
      </c>
    </row>
    <row r="634" spans="1:8">
      <c r="A634" s="1" t="s">
        <v>10205</v>
      </c>
      <c r="B634" s="1" t="s">
        <v>2446</v>
      </c>
      <c r="C634" s="2">
        <v>45806</v>
      </c>
      <c r="D634" s="2">
        <v>45810</v>
      </c>
      <c r="E634" s="2">
        <v>45810</v>
      </c>
      <c r="F634" s="1" t="s">
        <v>9569</v>
      </c>
      <c r="G634" s="1" t="s">
        <v>1802</v>
      </c>
      <c r="H634" s="1">
        <v>80</v>
      </c>
    </row>
    <row r="635" spans="1:8">
      <c r="A635" s="1" t="s">
        <v>10206</v>
      </c>
      <c r="B635" s="1" t="s">
        <v>2447</v>
      </c>
      <c r="C635" s="2">
        <v>45544</v>
      </c>
      <c r="D635" s="2">
        <v>45548</v>
      </c>
      <c r="E635" s="2"/>
      <c r="F635" s="1" t="s">
        <v>9575</v>
      </c>
      <c r="G635" s="1" t="s">
        <v>1815</v>
      </c>
      <c r="H635" s="1">
        <v>45</v>
      </c>
    </row>
    <row r="636" spans="1:8">
      <c r="A636" s="1" t="s">
        <v>10207</v>
      </c>
      <c r="B636" s="1" t="s">
        <v>2448</v>
      </c>
      <c r="C636" s="2">
        <v>45951</v>
      </c>
      <c r="D636" s="2">
        <v>45953</v>
      </c>
      <c r="E636" s="2">
        <v>45953</v>
      </c>
      <c r="F636" s="1" t="s">
        <v>9573</v>
      </c>
      <c r="G636" s="1" t="s">
        <v>1802</v>
      </c>
      <c r="H636" s="1">
        <v>45</v>
      </c>
    </row>
    <row r="637" spans="1:8">
      <c r="A637" s="1" t="s">
        <v>10208</v>
      </c>
      <c r="B637" s="1" t="s">
        <v>2449</v>
      </c>
      <c r="C637" s="2">
        <v>45602</v>
      </c>
      <c r="D637" s="2">
        <v>45607</v>
      </c>
      <c r="E637" s="2">
        <v>45608</v>
      </c>
      <c r="F637" s="1" t="s">
        <v>9573</v>
      </c>
      <c r="G637" s="1" t="s">
        <v>1809</v>
      </c>
      <c r="H637" s="1">
        <v>50</v>
      </c>
    </row>
    <row r="638" spans="1:8">
      <c r="A638" s="1" t="s">
        <v>10209</v>
      </c>
      <c r="B638" s="1" t="s">
        <v>2450</v>
      </c>
      <c r="C638" s="2">
        <v>45617</v>
      </c>
      <c r="D638" s="2">
        <v>45621</v>
      </c>
      <c r="E638" s="2">
        <v>45621</v>
      </c>
      <c r="F638" s="1" t="s">
        <v>9575</v>
      </c>
      <c r="G638" s="1" t="s">
        <v>1802</v>
      </c>
      <c r="H638" s="1">
        <v>55</v>
      </c>
    </row>
    <row r="639" spans="1:8">
      <c r="A639" s="1" t="s">
        <v>10210</v>
      </c>
      <c r="B639" s="1" t="s">
        <v>2451</v>
      </c>
      <c r="C639" s="2">
        <v>45483</v>
      </c>
      <c r="D639" s="2">
        <v>45488</v>
      </c>
      <c r="E639" s="2">
        <v>45488</v>
      </c>
      <c r="F639" s="1" t="s">
        <v>9573</v>
      </c>
      <c r="G639" s="1" t="s">
        <v>1802</v>
      </c>
      <c r="H639" s="1">
        <v>45</v>
      </c>
    </row>
    <row r="640" spans="1:8">
      <c r="A640" s="1" t="s">
        <v>10211</v>
      </c>
      <c r="B640" s="1" t="s">
        <v>2452</v>
      </c>
      <c r="C640" s="2">
        <v>45717</v>
      </c>
      <c r="D640" s="2">
        <v>45719</v>
      </c>
      <c r="E640" s="2">
        <v>45720</v>
      </c>
      <c r="F640" s="1" t="s">
        <v>9569</v>
      </c>
      <c r="G640" s="1" t="s">
        <v>1809</v>
      </c>
      <c r="H640" s="1">
        <v>55</v>
      </c>
    </row>
    <row r="641" spans="1:8">
      <c r="A641" s="1" t="s">
        <v>10212</v>
      </c>
      <c r="B641" s="1" t="s">
        <v>2453</v>
      </c>
      <c r="C641" s="2">
        <v>45888</v>
      </c>
      <c r="D641" s="2">
        <v>45891</v>
      </c>
      <c r="E641" s="2">
        <v>45891</v>
      </c>
      <c r="F641" s="1" t="s">
        <v>9569</v>
      </c>
      <c r="G641" s="1" t="s">
        <v>1802</v>
      </c>
      <c r="H641" s="1">
        <v>55</v>
      </c>
    </row>
    <row r="642" spans="1:8">
      <c r="A642" s="1" t="s">
        <v>10213</v>
      </c>
      <c r="B642" s="1" t="s">
        <v>2454</v>
      </c>
      <c r="C642" s="2">
        <v>45440</v>
      </c>
      <c r="D642" s="2">
        <v>45445</v>
      </c>
      <c r="E642" s="2">
        <v>45448</v>
      </c>
      <c r="F642" s="1" t="s">
        <v>9571</v>
      </c>
      <c r="G642" s="1" t="s">
        <v>1809</v>
      </c>
      <c r="H642" s="1">
        <v>50</v>
      </c>
    </row>
    <row r="643" spans="1:8">
      <c r="A643" s="1" t="s">
        <v>10214</v>
      </c>
      <c r="B643" s="1" t="s">
        <v>2455</v>
      </c>
      <c r="C643" s="2">
        <v>45369</v>
      </c>
      <c r="D643" s="2">
        <v>45373</v>
      </c>
      <c r="E643" s="2">
        <v>45374</v>
      </c>
      <c r="F643" s="1" t="s">
        <v>9575</v>
      </c>
      <c r="G643" s="1" t="s">
        <v>1809</v>
      </c>
      <c r="H643" s="1">
        <v>60</v>
      </c>
    </row>
    <row r="644" spans="1:8">
      <c r="A644" s="1" t="s">
        <v>10215</v>
      </c>
      <c r="B644" s="1" t="s">
        <v>2456</v>
      </c>
      <c r="C644" s="2">
        <v>45814</v>
      </c>
      <c r="D644" s="2">
        <v>45819</v>
      </c>
      <c r="E644" s="2">
        <v>45820</v>
      </c>
      <c r="F644" s="1" t="s">
        <v>9569</v>
      </c>
      <c r="G644" s="1" t="s">
        <v>1809</v>
      </c>
      <c r="H644" s="1">
        <v>100</v>
      </c>
    </row>
    <row r="645" spans="1:8">
      <c r="A645" s="1" t="s">
        <v>10216</v>
      </c>
      <c r="B645" s="1" t="s">
        <v>2457</v>
      </c>
      <c r="C645" s="2">
        <v>45673</v>
      </c>
      <c r="D645" s="2">
        <v>45676</v>
      </c>
      <c r="E645" s="2">
        <v>45676</v>
      </c>
      <c r="F645" s="1" t="s">
        <v>9569</v>
      </c>
      <c r="G645" s="1" t="s">
        <v>1802</v>
      </c>
      <c r="H645" s="1">
        <v>80</v>
      </c>
    </row>
    <row r="646" spans="1:8">
      <c r="A646" s="1" t="s">
        <v>10217</v>
      </c>
      <c r="B646" s="1" t="s">
        <v>2458</v>
      </c>
      <c r="C646" s="2">
        <v>45927</v>
      </c>
      <c r="D646" s="2">
        <v>45931</v>
      </c>
      <c r="E646" s="2">
        <v>45931</v>
      </c>
      <c r="F646" s="1" t="s">
        <v>9571</v>
      </c>
      <c r="G646" s="1" t="s">
        <v>1802</v>
      </c>
      <c r="H646" s="1">
        <v>60</v>
      </c>
    </row>
    <row r="647" spans="1:8">
      <c r="A647" s="1" t="s">
        <v>10218</v>
      </c>
      <c r="B647" s="1" t="s">
        <v>2459</v>
      </c>
      <c r="C647" s="2">
        <v>45393</v>
      </c>
      <c r="D647" s="2">
        <v>45395</v>
      </c>
      <c r="E647" s="2">
        <v>45395</v>
      </c>
      <c r="F647" s="1" t="s">
        <v>9569</v>
      </c>
      <c r="G647" s="1" t="s">
        <v>1802</v>
      </c>
      <c r="H647" s="1">
        <v>50</v>
      </c>
    </row>
    <row r="648" spans="1:8">
      <c r="A648" s="1" t="s">
        <v>10219</v>
      </c>
      <c r="B648" s="1" t="s">
        <v>2460</v>
      </c>
      <c r="C648" s="2">
        <v>45605</v>
      </c>
      <c r="D648" s="2">
        <v>45607</v>
      </c>
      <c r="E648" s="2">
        <v>45607</v>
      </c>
      <c r="F648" s="1" t="s">
        <v>9573</v>
      </c>
      <c r="G648" s="1" t="s">
        <v>1802</v>
      </c>
      <c r="H648" s="1">
        <v>55</v>
      </c>
    </row>
    <row r="649" spans="1:8">
      <c r="A649" s="1" t="s">
        <v>10220</v>
      </c>
      <c r="B649" s="1" t="s">
        <v>2461</v>
      </c>
      <c r="C649" s="2">
        <v>45742</v>
      </c>
      <c r="D649" s="2">
        <v>45747</v>
      </c>
      <c r="E649" s="2"/>
      <c r="F649" s="1" t="s">
        <v>9571</v>
      </c>
      <c r="G649" s="1" t="s">
        <v>1815</v>
      </c>
      <c r="H649" s="1">
        <v>50</v>
      </c>
    </row>
    <row r="650" spans="1:8">
      <c r="A650" s="1" t="s">
        <v>10221</v>
      </c>
      <c r="B650" s="1" t="s">
        <v>2462</v>
      </c>
      <c r="C650" s="2">
        <v>45471</v>
      </c>
      <c r="D650" s="2">
        <v>45473</v>
      </c>
      <c r="E650" s="2">
        <v>45473</v>
      </c>
      <c r="F650" s="1" t="s">
        <v>9569</v>
      </c>
      <c r="G650" s="1" t="s">
        <v>1802</v>
      </c>
      <c r="H650" s="1">
        <v>100</v>
      </c>
    </row>
    <row r="651" spans="1:8">
      <c r="A651" s="1" t="s">
        <v>10222</v>
      </c>
      <c r="B651" s="1" t="s">
        <v>2463</v>
      </c>
      <c r="C651" s="2">
        <v>45508</v>
      </c>
      <c r="D651" s="2">
        <v>45512</v>
      </c>
      <c r="E651" s="2">
        <v>45513</v>
      </c>
      <c r="F651" s="1" t="s">
        <v>9569</v>
      </c>
      <c r="G651" s="1" t="s">
        <v>1809</v>
      </c>
      <c r="H651" s="1">
        <v>60</v>
      </c>
    </row>
    <row r="652" spans="1:8">
      <c r="A652" s="1" t="s">
        <v>10223</v>
      </c>
      <c r="B652" s="1" t="s">
        <v>2464</v>
      </c>
      <c r="C652" s="2">
        <v>45903</v>
      </c>
      <c r="D652" s="2">
        <v>45908</v>
      </c>
      <c r="E652" s="2"/>
      <c r="F652" s="1" t="s">
        <v>9591</v>
      </c>
      <c r="G652" s="1" t="s">
        <v>1815</v>
      </c>
      <c r="H652" s="1">
        <v>55</v>
      </c>
    </row>
    <row r="653" spans="1:8">
      <c r="A653" s="1" t="s">
        <v>10224</v>
      </c>
      <c r="B653" s="1" t="s">
        <v>2465</v>
      </c>
      <c r="C653" s="2">
        <v>45956</v>
      </c>
      <c r="D653" s="2">
        <v>45959</v>
      </c>
      <c r="E653" s="2">
        <v>45959</v>
      </c>
      <c r="F653" s="1" t="s">
        <v>9571</v>
      </c>
      <c r="G653" s="1" t="s">
        <v>1802</v>
      </c>
      <c r="H653" s="1">
        <v>80</v>
      </c>
    </row>
    <row r="654" spans="1:8">
      <c r="A654" s="1" t="s">
        <v>10225</v>
      </c>
      <c r="B654" s="1" t="s">
        <v>2466</v>
      </c>
      <c r="C654" s="2">
        <v>45864</v>
      </c>
      <c r="D654" s="2">
        <v>45869</v>
      </c>
      <c r="E654" s="2">
        <v>45871</v>
      </c>
      <c r="F654" s="1" t="s">
        <v>9575</v>
      </c>
      <c r="G654" s="1" t="s">
        <v>1809</v>
      </c>
      <c r="H654" s="1">
        <v>80</v>
      </c>
    </row>
    <row r="655" spans="1:8">
      <c r="A655" s="1" t="s">
        <v>10226</v>
      </c>
      <c r="B655" s="1" t="s">
        <v>2467</v>
      </c>
      <c r="C655" s="2">
        <v>45445</v>
      </c>
      <c r="D655" s="2">
        <v>45448</v>
      </c>
      <c r="E655" s="2">
        <v>45448</v>
      </c>
      <c r="F655" s="1" t="s">
        <v>9573</v>
      </c>
      <c r="G655" s="1" t="s">
        <v>1802</v>
      </c>
      <c r="H655" s="1">
        <v>60</v>
      </c>
    </row>
    <row r="656" spans="1:8">
      <c r="A656" s="1" t="s">
        <v>10227</v>
      </c>
      <c r="B656" s="1" t="s">
        <v>2468</v>
      </c>
      <c r="C656" s="2">
        <v>45919</v>
      </c>
      <c r="D656" s="2">
        <v>45921</v>
      </c>
      <c r="E656" s="2">
        <v>45921</v>
      </c>
      <c r="F656" s="1" t="s">
        <v>9575</v>
      </c>
      <c r="G656" s="1" t="s">
        <v>1802</v>
      </c>
      <c r="H656" s="1">
        <v>55</v>
      </c>
    </row>
    <row r="657" spans="1:8">
      <c r="A657" s="1" t="s">
        <v>10228</v>
      </c>
      <c r="B657" s="1" t="s">
        <v>2469</v>
      </c>
      <c r="C657" s="2">
        <v>45632</v>
      </c>
      <c r="D657" s="2">
        <v>45636</v>
      </c>
      <c r="E657" s="2">
        <v>45636</v>
      </c>
      <c r="F657" s="1" t="s">
        <v>9571</v>
      </c>
      <c r="G657" s="1" t="s">
        <v>1802</v>
      </c>
      <c r="H657" s="1">
        <v>50</v>
      </c>
    </row>
    <row r="658" spans="1:8">
      <c r="A658" s="1" t="s">
        <v>10229</v>
      </c>
      <c r="B658" s="1" t="s">
        <v>2470</v>
      </c>
      <c r="C658" s="2">
        <v>45502</v>
      </c>
      <c r="D658" s="2">
        <v>45507</v>
      </c>
      <c r="E658" s="2">
        <v>45507</v>
      </c>
      <c r="F658" s="1" t="s">
        <v>9571</v>
      </c>
      <c r="G658" s="1" t="s">
        <v>1802</v>
      </c>
      <c r="H658" s="1">
        <v>100</v>
      </c>
    </row>
    <row r="659" spans="1:8">
      <c r="A659" s="1" t="s">
        <v>10230</v>
      </c>
      <c r="B659" s="1" t="s">
        <v>2471</v>
      </c>
      <c r="C659" s="2">
        <v>45297</v>
      </c>
      <c r="D659" s="2">
        <v>45300</v>
      </c>
      <c r="E659" s="2">
        <v>45300</v>
      </c>
      <c r="F659" s="1" t="s">
        <v>9569</v>
      </c>
      <c r="G659" s="1" t="s">
        <v>1802</v>
      </c>
      <c r="H659" s="1">
        <v>80</v>
      </c>
    </row>
    <row r="660" spans="1:8">
      <c r="A660" s="1" t="s">
        <v>10231</v>
      </c>
      <c r="B660" s="1" t="s">
        <v>2472</v>
      </c>
      <c r="C660" s="2">
        <v>45647</v>
      </c>
      <c r="D660" s="2">
        <v>45649</v>
      </c>
      <c r="E660" s="2">
        <v>45650</v>
      </c>
      <c r="F660" s="1" t="s">
        <v>9573</v>
      </c>
      <c r="G660" s="1" t="s">
        <v>1809</v>
      </c>
      <c r="H660" s="1">
        <v>100</v>
      </c>
    </row>
    <row r="661" spans="1:8">
      <c r="A661" s="1" t="s">
        <v>10232</v>
      </c>
      <c r="B661" s="1" t="s">
        <v>2473</v>
      </c>
      <c r="C661" s="2">
        <v>45659</v>
      </c>
      <c r="D661" s="2">
        <v>45662</v>
      </c>
      <c r="E661" s="2">
        <v>45662</v>
      </c>
      <c r="F661" s="1" t="s">
        <v>9569</v>
      </c>
      <c r="G661" s="1" t="s">
        <v>1802</v>
      </c>
      <c r="H661" s="1">
        <v>70</v>
      </c>
    </row>
    <row r="662" spans="1:8">
      <c r="A662" s="1" t="s">
        <v>10233</v>
      </c>
      <c r="B662" s="1" t="s">
        <v>2474</v>
      </c>
      <c r="C662" s="2">
        <v>45355</v>
      </c>
      <c r="D662" s="2">
        <v>45357</v>
      </c>
      <c r="E662" s="2">
        <v>45359</v>
      </c>
      <c r="F662" s="1" t="s">
        <v>9573</v>
      </c>
      <c r="G662" s="1" t="s">
        <v>1809</v>
      </c>
      <c r="H662" s="1">
        <v>50</v>
      </c>
    </row>
    <row r="663" spans="1:8">
      <c r="A663" s="1" t="s">
        <v>10234</v>
      </c>
      <c r="B663" s="1" t="s">
        <v>2475</v>
      </c>
      <c r="C663" s="2">
        <v>45875</v>
      </c>
      <c r="D663" s="2">
        <v>45879</v>
      </c>
      <c r="E663" s="2">
        <v>45879</v>
      </c>
      <c r="F663" s="1" t="s">
        <v>9569</v>
      </c>
      <c r="G663" s="1" t="s">
        <v>1802</v>
      </c>
      <c r="H663" s="1">
        <v>100</v>
      </c>
    </row>
    <row r="664" spans="1:8">
      <c r="A664" s="1" t="s">
        <v>10235</v>
      </c>
      <c r="B664" s="1" t="s">
        <v>2476</v>
      </c>
      <c r="C664" s="2">
        <v>45959</v>
      </c>
      <c r="D664" s="2">
        <v>45963</v>
      </c>
      <c r="E664" s="2"/>
      <c r="F664" s="1" t="s">
        <v>9591</v>
      </c>
      <c r="G664" s="1" t="s">
        <v>1815</v>
      </c>
      <c r="H664" s="1">
        <v>50</v>
      </c>
    </row>
    <row r="665" spans="1:8">
      <c r="A665" s="1" t="s">
        <v>10236</v>
      </c>
      <c r="B665" s="1" t="s">
        <v>2477</v>
      </c>
      <c r="C665" s="2">
        <v>45667</v>
      </c>
      <c r="D665" s="2">
        <v>45670</v>
      </c>
      <c r="E665" s="2">
        <v>45670</v>
      </c>
      <c r="F665" s="1" t="s">
        <v>9569</v>
      </c>
      <c r="G665" s="1" t="s">
        <v>1802</v>
      </c>
      <c r="H665" s="1">
        <v>45</v>
      </c>
    </row>
    <row r="666" spans="1:8">
      <c r="A666" s="1" t="s">
        <v>10237</v>
      </c>
      <c r="B666" s="1" t="s">
        <v>2478</v>
      </c>
      <c r="C666" s="2">
        <v>45594</v>
      </c>
      <c r="D666" s="2">
        <v>45597</v>
      </c>
      <c r="E666" s="2"/>
      <c r="F666" s="1" t="s">
        <v>9591</v>
      </c>
      <c r="G666" s="1" t="s">
        <v>1815</v>
      </c>
      <c r="H666" s="1">
        <v>80</v>
      </c>
    </row>
    <row r="667" spans="1:8">
      <c r="A667" s="1" t="s">
        <v>10238</v>
      </c>
      <c r="B667" s="1" t="s">
        <v>2479</v>
      </c>
      <c r="C667" s="2">
        <v>45355</v>
      </c>
      <c r="D667" s="2">
        <v>45358</v>
      </c>
      <c r="E667" s="2">
        <v>45359</v>
      </c>
      <c r="F667" s="1" t="s">
        <v>9591</v>
      </c>
      <c r="G667" s="1" t="s">
        <v>1809</v>
      </c>
      <c r="H667" s="1">
        <v>45</v>
      </c>
    </row>
    <row r="668" spans="1:8">
      <c r="A668" s="1" t="s">
        <v>10239</v>
      </c>
      <c r="B668" s="1" t="s">
        <v>2480</v>
      </c>
      <c r="C668" s="2">
        <v>45769</v>
      </c>
      <c r="D668" s="2">
        <v>45772</v>
      </c>
      <c r="E668" s="2">
        <v>45773</v>
      </c>
      <c r="F668" s="1" t="s">
        <v>9571</v>
      </c>
      <c r="G668" s="1" t="s">
        <v>1809</v>
      </c>
      <c r="H668" s="1">
        <v>50</v>
      </c>
    </row>
    <row r="669" spans="1:8">
      <c r="A669" s="1" t="s">
        <v>10240</v>
      </c>
      <c r="B669" s="1" t="s">
        <v>2481</v>
      </c>
      <c r="C669" s="2">
        <v>45464</v>
      </c>
      <c r="D669" s="2">
        <v>45468</v>
      </c>
      <c r="E669" s="2">
        <v>45468</v>
      </c>
      <c r="F669" s="1" t="s">
        <v>9569</v>
      </c>
      <c r="G669" s="1" t="s">
        <v>1802</v>
      </c>
      <c r="H669" s="1">
        <v>60</v>
      </c>
    </row>
    <row r="670" spans="1:8">
      <c r="A670" s="1" t="s">
        <v>10241</v>
      </c>
      <c r="B670" s="1" t="s">
        <v>2482</v>
      </c>
      <c r="C670" s="2">
        <v>45630</v>
      </c>
      <c r="D670" s="2">
        <v>45635</v>
      </c>
      <c r="E670" s="2">
        <v>45635</v>
      </c>
      <c r="F670" s="1" t="s">
        <v>9569</v>
      </c>
      <c r="G670" s="1" t="s">
        <v>1802</v>
      </c>
      <c r="H670" s="1">
        <v>80</v>
      </c>
    </row>
    <row r="671" spans="1:8">
      <c r="A671" s="1" t="s">
        <v>10242</v>
      </c>
      <c r="B671" s="1" t="s">
        <v>2483</v>
      </c>
      <c r="C671" s="2">
        <v>45392</v>
      </c>
      <c r="D671" s="2">
        <v>45395</v>
      </c>
      <c r="E671" s="2">
        <v>45395</v>
      </c>
      <c r="F671" s="1" t="s">
        <v>9575</v>
      </c>
      <c r="G671" s="1" t="s">
        <v>1802</v>
      </c>
      <c r="H671" s="1">
        <v>70</v>
      </c>
    </row>
    <row r="672" spans="1:8">
      <c r="A672" s="1" t="s">
        <v>10243</v>
      </c>
      <c r="B672" s="1" t="s">
        <v>2484</v>
      </c>
      <c r="C672" s="2">
        <v>45663</v>
      </c>
      <c r="D672" s="2">
        <v>45667</v>
      </c>
      <c r="E672" s="2"/>
      <c r="F672" s="1" t="s">
        <v>9573</v>
      </c>
      <c r="G672" s="1" t="s">
        <v>1815</v>
      </c>
      <c r="H672" s="1">
        <v>100</v>
      </c>
    </row>
    <row r="673" spans="1:8">
      <c r="A673" s="1" t="s">
        <v>10244</v>
      </c>
      <c r="B673" s="1" t="s">
        <v>2485</v>
      </c>
      <c r="C673" s="2">
        <v>45423</v>
      </c>
      <c r="D673" s="2">
        <v>45428</v>
      </c>
      <c r="E673" s="2">
        <v>45428</v>
      </c>
      <c r="F673" s="1" t="s">
        <v>9575</v>
      </c>
      <c r="G673" s="1" t="s">
        <v>1802</v>
      </c>
      <c r="H673" s="1">
        <v>70</v>
      </c>
    </row>
    <row r="674" spans="1:8">
      <c r="A674" s="1" t="s">
        <v>10245</v>
      </c>
      <c r="B674" s="1" t="s">
        <v>2486</v>
      </c>
      <c r="C674" s="2">
        <v>45332</v>
      </c>
      <c r="D674" s="2">
        <v>45336</v>
      </c>
      <c r="E674" s="2">
        <v>45336</v>
      </c>
      <c r="F674" s="1" t="s">
        <v>9575</v>
      </c>
      <c r="G674" s="1" t="s">
        <v>1802</v>
      </c>
      <c r="H674" s="1">
        <v>55</v>
      </c>
    </row>
    <row r="675" spans="1:8">
      <c r="A675" s="1" t="s">
        <v>10246</v>
      </c>
      <c r="B675" s="1" t="s">
        <v>2487</v>
      </c>
      <c r="C675" s="2">
        <v>45490</v>
      </c>
      <c r="D675" s="2">
        <v>45495</v>
      </c>
      <c r="E675" s="2">
        <v>45495</v>
      </c>
      <c r="F675" s="1" t="s">
        <v>9575</v>
      </c>
      <c r="G675" s="1" t="s">
        <v>1802</v>
      </c>
      <c r="H675" s="1">
        <v>100</v>
      </c>
    </row>
    <row r="676" spans="1:8">
      <c r="A676" s="1" t="s">
        <v>10247</v>
      </c>
      <c r="B676" s="1" t="s">
        <v>2488</v>
      </c>
      <c r="C676" s="2">
        <v>45406</v>
      </c>
      <c r="D676" s="2">
        <v>45408</v>
      </c>
      <c r="E676" s="2">
        <v>45409</v>
      </c>
      <c r="F676" s="1" t="s">
        <v>9571</v>
      </c>
      <c r="G676" s="1" t="s">
        <v>1809</v>
      </c>
      <c r="H676" s="1">
        <v>100</v>
      </c>
    </row>
    <row r="677" spans="1:8">
      <c r="A677" s="1" t="s">
        <v>10248</v>
      </c>
      <c r="B677" s="1" t="s">
        <v>2489</v>
      </c>
      <c r="C677" s="2">
        <v>45670</v>
      </c>
      <c r="D677" s="2">
        <v>45672</v>
      </c>
      <c r="E677" s="2">
        <v>45673</v>
      </c>
      <c r="F677" s="1" t="s">
        <v>9569</v>
      </c>
      <c r="G677" s="1" t="s">
        <v>1809</v>
      </c>
      <c r="H677" s="1">
        <v>100</v>
      </c>
    </row>
    <row r="678" spans="1:8">
      <c r="A678" s="1" t="s">
        <v>10249</v>
      </c>
      <c r="B678" s="1" t="s">
        <v>2490</v>
      </c>
      <c r="C678" s="2">
        <v>45503</v>
      </c>
      <c r="D678" s="2">
        <v>45508</v>
      </c>
      <c r="E678" s="2">
        <v>45509</v>
      </c>
      <c r="F678" s="1" t="s">
        <v>9573</v>
      </c>
      <c r="G678" s="1" t="s">
        <v>1809</v>
      </c>
      <c r="H678" s="1">
        <v>100</v>
      </c>
    </row>
    <row r="679" spans="1:8">
      <c r="A679" s="1" t="s">
        <v>10250</v>
      </c>
      <c r="B679" s="1" t="s">
        <v>2491</v>
      </c>
      <c r="C679" s="2">
        <v>45914</v>
      </c>
      <c r="D679" s="2">
        <v>45916</v>
      </c>
      <c r="E679" s="2">
        <v>45918</v>
      </c>
      <c r="F679" s="1" t="s">
        <v>9575</v>
      </c>
      <c r="G679" s="1" t="s">
        <v>1809</v>
      </c>
      <c r="H679" s="1">
        <v>70</v>
      </c>
    </row>
    <row r="680" spans="1:8">
      <c r="A680" s="1" t="s">
        <v>10251</v>
      </c>
      <c r="B680" s="1" t="s">
        <v>2492</v>
      </c>
      <c r="C680" s="2">
        <v>45399</v>
      </c>
      <c r="D680" s="2">
        <v>45403</v>
      </c>
      <c r="E680" s="2">
        <v>45403</v>
      </c>
      <c r="F680" s="1" t="s">
        <v>9571</v>
      </c>
      <c r="G680" s="1" t="s">
        <v>1802</v>
      </c>
      <c r="H680" s="1">
        <v>100</v>
      </c>
    </row>
    <row r="681" spans="1:8">
      <c r="A681" s="1" t="s">
        <v>10252</v>
      </c>
      <c r="B681" s="1" t="s">
        <v>2493</v>
      </c>
      <c r="C681" s="2">
        <v>45893</v>
      </c>
      <c r="D681" s="2">
        <v>45898</v>
      </c>
      <c r="E681" s="2"/>
      <c r="F681" s="1" t="s">
        <v>9569</v>
      </c>
      <c r="G681" s="1" t="s">
        <v>1815</v>
      </c>
      <c r="H681" s="1">
        <v>50</v>
      </c>
    </row>
    <row r="682" spans="1:8">
      <c r="A682" s="1" t="s">
        <v>10253</v>
      </c>
      <c r="B682" s="1" t="s">
        <v>2494</v>
      </c>
      <c r="C682" s="2">
        <v>45884</v>
      </c>
      <c r="D682" s="2">
        <v>45886</v>
      </c>
      <c r="E682" s="2"/>
      <c r="F682" s="1" t="s">
        <v>9571</v>
      </c>
      <c r="G682" s="1" t="s">
        <v>1815</v>
      </c>
      <c r="H682" s="1">
        <v>45</v>
      </c>
    </row>
    <row r="683" spans="1:8">
      <c r="A683" s="1" t="s">
        <v>10254</v>
      </c>
      <c r="B683" s="1" t="s">
        <v>2495</v>
      </c>
      <c r="C683" s="2">
        <v>45602</v>
      </c>
      <c r="D683" s="2">
        <v>45604</v>
      </c>
      <c r="E683" s="2">
        <v>45605</v>
      </c>
      <c r="F683" s="1" t="s">
        <v>9569</v>
      </c>
      <c r="G683" s="1" t="s">
        <v>1809</v>
      </c>
      <c r="H683" s="1">
        <v>80</v>
      </c>
    </row>
    <row r="684" spans="1:8">
      <c r="A684" s="1" t="s">
        <v>10255</v>
      </c>
      <c r="B684" s="1" t="s">
        <v>2496</v>
      </c>
      <c r="C684" s="2">
        <v>45456</v>
      </c>
      <c r="D684" s="2">
        <v>45461</v>
      </c>
      <c r="E684" s="2"/>
      <c r="F684" s="1" t="s">
        <v>9569</v>
      </c>
      <c r="G684" s="1" t="s">
        <v>1815</v>
      </c>
      <c r="H684" s="1">
        <v>60</v>
      </c>
    </row>
    <row r="685" spans="1:8">
      <c r="A685" s="1" t="s">
        <v>10256</v>
      </c>
      <c r="B685" s="1" t="s">
        <v>2497</v>
      </c>
      <c r="C685" s="2">
        <v>45591</v>
      </c>
      <c r="D685" s="2">
        <v>45595</v>
      </c>
      <c r="E685" s="2"/>
      <c r="F685" s="1" t="s">
        <v>9575</v>
      </c>
      <c r="G685" s="1" t="s">
        <v>1815</v>
      </c>
      <c r="H685" s="1">
        <v>55</v>
      </c>
    </row>
    <row r="686" spans="1:8">
      <c r="A686" s="1" t="s">
        <v>10257</v>
      </c>
      <c r="B686" s="1" t="s">
        <v>2498</v>
      </c>
      <c r="C686" s="2">
        <v>45810</v>
      </c>
      <c r="D686" s="2">
        <v>45815</v>
      </c>
      <c r="E686" s="2"/>
      <c r="F686" s="1" t="s">
        <v>9591</v>
      </c>
      <c r="G686" s="1" t="s">
        <v>1815</v>
      </c>
      <c r="H686" s="1">
        <v>45</v>
      </c>
    </row>
    <row r="687" spans="1:8">
      <c r="A687" s="1" t="s">
        <v>10258</v>
      </c>
      <c r="B687" s="1" t="s">
        <v>2499</v>
      </c>
      <c r="C687" s="2">
        <v>45634</v>
      </c>
      <c r="D687" s="2">
        <v>45636</v>
      </c>
      <c r="E687" s="2">
        <v>45638</v>
      </c>
      <c r="F687" s="1" t="s">
        <v>9573</v>
      </c>
      <c r="G687" s="1" t="s">
        <v>1809</v>
      </c>
      <c r="H687" s="1">
        <v>70</v>
      </c>
    </row>
    <row r="688" spans="1:8">
      <c r="A688" s="1" t="s">
        <v>10259</v>
      </c>
      <c r="B688" s="1" t="s">
        <v>2500</v>
      </c>
      <c r="C688" s="2">
        <v>45407</v>
      </c>
      <c r="D688" s="2">
        <v>45412</v>
      </c>
      <c r="E688" s="2">
        <v>45412</v>
      </c>
      <c r="F688" s="1" t="s">
        <v>9573</v>
      </c>
      <c r="G688" s="1" t="s">
        <v>1802</v>
      </c>
      <c r="H688" s="1">
        <v>80</v>
      </c>
    </row>
    <row r="689" spans="1:8">
      <c r="A689" s="1" t="s">
        <v>10260</v>
      </c>
      <c r="B689" s="1" t="s">
        <v>2501</v>
      </c>
      <c r="C689" s="2">
        <v>45658</v>
      </c>
      <c r="D689" s="2">
        <v>45660</v>
      </c>
      <c r="E689" s="2">
        <v>45660</v>
      </c>
      <c r="F689" s="1" t="s">
        <v>9575</v>
      </c>
      <c r="G689" s="1" t="s">
        <v>1802</v>
      </c>
      <c r="H689" s="1">
        <v>80</v>
      </c>
    </row>
    <row r="690" spans="1:8">
      <c r="A690" s="1" t="s">
        <v>10261</v>
      </c>
      <c r="B690" s="1" t="s">
        <v>2502</v>
      </c>
      <c r="C690" s="2">
        <v>45655</v>
      </c>
      <c r="D690" s="2">
        <v>45660</v>
      </c>
      <c r="E690" s="2">
        <v>45660</v>
      </c>
      <c r="F690" s="1" t="s">
        <v>9571</v>
      </c>
      <c r="G690" s="1" t="s">
        <v>1802</v>
      </c>
      <c r="H690" s="1">
        <v>80</v>
      </c>
    </row>
    <row r="691" spans="1:8">
      <c r="A691" s="1" t="s">
        <v>10262</v>
      </c>
      <c r="B691" s="1" t="s">
        <v>2503</v>
      </c>
      <c r="C691" s="2">
        <v>45901</v>
      </c>
      <c r="D691" s="2">
        <v>45905</v>
      </c>
      <c r="E691" s="2">
        <v>45905</v>
      </c>
      <c r="F691" s="1" t="s">
        <v>9573</v>
      </c>
      <c r="G691" s="1" t="s">
        <v>1802</v>
      </c>
      <c r="H691" s="1">
        <v>55</v>
      </c>
    </row>
    <row r="692" spans="1:8">
      <c r="A692" s="1" t="s">
        <v>10263</v>
      </c>
      <c r="B692" s="1" t="s">
        <v>2504</v>
      </c>
      <c r="C692" s="2">
        <v>45728</v>
      </c>
      <c r="D692" s="2">
        <v>45732</v>
      </c>
      <c r="E692" s="2">
        <v>45732</v>
      </c>
      <c r="F692" s="1" t="s">
        <v>9569</v>
      </c>
      <c r="G692" s="1" t="s">
        <v>1802</v>
      </c>
      <c r="H692" s="1">
        <v>100</v>
      </c>
    </row>
    <row r="693" spans="1:8">
      <c r="A693" s="1" t="s">
        <v>10264</v>
      </c>
      <c r="B693" s="1" t="s">
        <v>2505</v>
      </c>
      <c r="C693" s="2">
        <v>45947</v>
      </c>
      <c r="D693" s="2">
        <v>45950</v>
      </c>
      <c r="E693" s="2">
        <v>45951</v>
      </c>
      <c r="F693" s="1" t="s">
        <v>9571</v>
      </c>
      <c r="G693" s="1" t="s">
        <v>1809</v>
      </c>
      <c r="H693" s="1">
        <v>55</v>
      </c>
    </row>
    <row r="694" spans="1:8">
      <c r="A694" s="1" t="s">
        <v>10265</v>
      </c>
      <c r="B694" s="1" t="s">
        <v>2506</v>
      </c>
      <c r="C694" s="2">
        <v>45596</v>
      </c>
      <c r="D694" s="2">
        <v>45598</v>
      </c>
      <c r="E694" s="2"/>
      <c r="F694" s="1" t="s">
        <v>9575</v>
      </c>
      <c r="G694" s="1" t="s">
        <v>1815</v>
      </c>
      <c r="H694" s="1">
        <v>45</v>
      </c>
    </row>
    <row r="695" spans="1:8">
      <c r="A695" s="1" t="s">
        <v>10266</v>
      </c>
      <c r="B695" s="1" t="s">
        <v>2507</v>
      </c>
      <c r="C695" s="2">
        <v>45755</v>
      </c>
      <c r="D695" s="2">
        <v>45760</v>
      </c>
      <c r="E695" s="2">
        <v>45760</v>
      </c>
      <c r="F695" s="1" t="s">
        <v>9569</v>
      </c>
      <c r="G695" s="1" t="s">
        <v>1802</v>
      </c>
      <c r="H695" s="1">
        <v>50</v>
      </c>
    </row>
    <row r="696" spans="1:8">
      <c r="A696" s="1" t="s">
        <v>10267</v>
      </c>
      <c r="B696" s="1" t="s">
        <v>2508</v>
      </c>
      <c r="C696" s="2">
        <v>45534</v>
      </c>
      <c r="D696" s="2">
        <v>45536</v>
      </c>
      <c r="E696" s="2">
        <v>45538</v>
      </c>
      <c r="F696" s="1" t="s">
        <v>9571</v>
      </c>
      <c r="G696" s="1" t="s">
        <v>1809</v>
      </c>
      <c r="H696" s="1">
        <v>45</v>
      </c>
    </row>
    <row r="697" spans="1:8">
      <c r="A697" s="1" t="s">
        <v>10268</v>
      </c>
      <c r="B697" s="1" t="s">
        <v>2509</v>
      </c>
      <c r="C697" s="2">
        <v>45600</v>
      </c>
      <c r="D697" s="2">
        <v>45605</v>
      </c>
      <c r="E697" s="2">
        <v>45605</v>
      </c>
      <c r="F697" s="1" t="s">
        <v>9575</v>
      </c>
      <c r="G697" s="1" t="s">
        <v>1802</v>
      </c>
      <c r="H697" s="1">
        <v>100</v>
      </c>
    </row>
    <row r="698" spans="1:8">
      <c r="A698" s="1" t="s">
        <v>10269</v>
      </c>
      <c r="B698" s="1" t="s">
        <v>2510</v>
      </c>
      <c r="C698" s="2">
        <v>45304</v>
      </c>
      <c r="D698" s="2">
        <v>45308</v>
      </c>
      <c r="E698" s="2">
        <v>45308</v>
      </c>
      <c r="F698" s="1" t="s">
        <v>9573</v>
      </c>
      <c r="G698" s="1" t="s">
        <v>1802</v>
      </c>
      <c r="H698" s="1">
        <v>70</v>
      </c>
    </row>
    <row r="699" spans="1:8">
      <c r="A699" s="1" t="s">
        <v>10270</v>
      </c>
      <c r="B699" s="1" t="s">
        <v>2511</v>
      </c>
      <c r="C699" s="2">
        <v>45879</v>
      </c>
      <c r="D699" s="2">
        <v>45884</v>
      </c>
      <c r="E699" s="2"/>
      <c r="F699" s="1" t="s">
        <v>9569</v>
      </c>
      <c r="G699" s="1" t="s">
        <v>1815</v>
      </c>
      <c r="H699" s="1">
        <v>100</v>
      </c>
    </row>
    <row r="700" spans="1:8">
      <c r="A700" s="1" t="s">
        <v>10271</v>
      </c>
      <c r="B700" s="1" t="s">
        <v>2512</v>
      </c>
      <c r="C700" s="2">
        <v>45791</v>
      </c>
      <c r="D700" s="2">
        <v>45794</v>
      </c>
      <c r="E700" s="2">
        <v>45795</v>
      </c>
      <c r="F700" s="1" t="s">
        <v>9575</v>
      </c>
      <c r="G700" s="1" t="s">
        <v>1809</v>
      </c>
      <c r="H700" s="1">
        <v>50</v>
      </c>
    </row>
    <row r="701" spans="1:8">
      <c r="A701" s="1" t="s">
        <v>10272</v>
      </c>
      <c r="B701" s="1" t="s">
        <v>2513</v>
      </c>
      <c r="C701" s="2">
        <v>45782</v>
      </c>
      <c r="D701" s="2">
        <v>45786</v>
      </c>
      <c r="E701" s="2">
        <v>45786</v>
      </c>
      <c r="F701" s="1" t="s">
        <v>9575</v>
      </c>
      <c r="G701" s="1" t="s">
        <v>1802</v>
      </c>
      <c r="H701" s="1">
        <v>60</v>
      </c>
    </row>
    <row r="702" spans="1:8">
      <c r="A702" s="1" t="s">
        <v>10273</v>
      </c>
      <c r="B702" s="1" t="s">
        <v>2514</v>
      </c>
      <c r="C702" s="2">
        <v>45323</v>
      </c>
      <c r="D702" s="2">
        <v>45327</v>
      </c>
      <c r="E702" s="2"/>
      <c r="F702" s="1" t="s">
        <v>9575</v>
      </c>
      <c r="G702" s="1" t="s">
        <v>1815</v>
      </c>
      <c r="H702" s="1">
        <v>100</v>
      </c>
    </row>
    <row r="703" spans="1:8">
      <c r="A703" s="1" t="s">
        <v>10274</v>
      </c>
      <c r="B703" s="1" t="s">
        <v>2515</v>
      </c>
      <c r="C703" s="2">
        <v>45665</v>
      </c>
      <c r="D703" s="2">
        <v>45670</v>
      </c>
      <c r="E703" s="2">
        <v>45670</v>
      </c>
      <c r="F703" s="1" t="s">
        <v>9569</v>
      </c>
      <c r="G703" s="1" t="s">
        <v>1802</v>
      </c>
      <c r="H703" s="1">
        <v>100</v>
      </c>
    </row>
    <row r="704" spans="1:8">
      <c r="A704" s="1" t="s">
        <v>10275</v>
      </c>
      <c r="B704" s="1" t="s">
        <v>2516</v>
      </c>
      <c r="C704" s="2">
        <v>45920</v>
      </c>
      <c r="D704" s="2">
        <v>45922</v>
      </c>
      <c r="E704" s="2">
        <v>45924</v>
      </c>
      <c r="F704" s="1" t="s">
        <v>9575</v>
      </c>
      <c r="G704" s="1" t="s">
        <v>1809</v>
      </c>
      <c r="H704" s="1">
        <v>45</v>
      </c>
    </row>
    <row r="705" spans="1:8">
      <c r="A705" s="1" t="s">
        <v>10276</v>
      </c>
      <c r="B705" s="1" t="s">
        <v>2517</v>
      </c>
      <c r="C705" s="2">
        <v>45392</v>
      </c>
      <c r="D705" s="2">
        <v>45395</v>
      </c>
      <c r="E705" s="2"/>
      <c r="F705" s="1" t="s">
        <v>9575</v>
      </c>
      <c r="G705" s="1" t="s">
        <v>1815</v>
      </c>
      <c r="H705" s="1">
        <v>100</v>
      </c>
    </row>
    <row r="706" spans="1:8">
      <c r="A706" s="1" t="s">
        <v>10277</v>
      </c>
      <c r="B706" s="1" t="s">
        <v>2518</v>
      </c>
      <c r="C706" s="2">
        <v>45774</v>
      </c>
      <c r="D706" s="2">
        <v>45779</v>
      </c>
      <c r="E706" s="2"/>
      <c r="F706" s="1" t="s">
        <v>9569</v>
      </c>
      <c r="G706" s="1" t="s">
        <v>1815</v>
      </c>
      <c r="H706" s="1">
        <v>60</v>
      </c>
    </row>
    <row r="707" spans="1:8">
      <c r="A707" s="1" t="s">
        <v>10278</v>
      </c>
      <c r="B707" s="1" t="s">
        <v>2519</v>
      </c>
      <c r="C707" s="2">
        <v>45482</v>
      </c>
      <c r="D707" s="2">
        <v>45486</v>
      </c>
      <c r="E707" s="2">
        <v>45488</v>
      </c>
      <c r="F707" s="1" t="s">
        <v>9571</v>
      </c>
      <c r="G707" s="1" t="s">
        <v>1809</v>
      </c>
      <c r="H707" s="1">
        <v>100</v>
      </c>
    </row>
    <row r="708" spans="1:8">
      <c r="A708" s="1" t="s">
        <v>10279</v>
      </c>
      <c r="B708" s="1" t="s">
        <v>2520</v>
      </c>
      <c r="C708" s="2">
        <v>45495</v>
      </c>
      <c r="D708" s="2">
        <v>45498</v>
      </c>
      <c r="E708" s="2">
        <v>45498</v>
      </c>
      <c r="F708" s="1" t="s">
        <v>9571</v>
      </c>
      <c r="G708" s="1" t="s">
        <v>1802</v>
      </c>
      <c r="H708" s="1">
        <v>45</v>
      </c>
    </row>
    <row r="709" spans="1:8">
      <c r="A709" s="1" t="s">
        <v>10280</v>
      </c>
      <c r="B709" s="1" t="s">
        <v>2521</v>
      </c>
      <c r="C709" s="2">
        <v>45908</v>
      </c>
      <c r="D709" s="2">
        <v>45913</v>
      </c>
      <c r="E709" s="2"/>
      <c r="F709" s="1" t="s">
        <v>9569</v>
      </c>
      <c r="G709" s="1" t="s">
        <v>1815</v>
      </c>
      <c r="H709" s="1">
        <v>80</v>
      </c>
    </row>
    <row r="710" spans="1:8">
      <c r="A710" s="1" t="s">
        <v>10281</v>
      </c>
      <c r="B710" s="1" t="s">
        <v>2522</v>
      </c>
      <c r="C710" s="2">
        <v>45928</v>
      </c>
      <c r="D710" s="2">
        <v>45932</v>
      </c>
      <c r="E710" s="2">
        <v>45932</v>
      </c>
      <c r="F710" s="1" t="s">
        <v>9575</v>
      </c>
      <c r="G710" s="1" t="s">
        <v>1802</v>
      </c>
      <c r="H710" s="1">
        <v>45</v>
      </c>
    </row>
    <row r="711" spans="1:8">
      <c r="A711" s="1" t="s">
        <v>10282</v>
      </c>
      <c r="B711" s="1" t="s">
        <v>2523</v>
      </c>
      <c r="C711" s="2">
        <v>45329</v>
      </c>
      <c r="D711" s="2">
        <v>45334</v>
      </c>
      <c r="E711" s="2"/>
      <c r="F711" s="1" t="s">
        <v>9571</v>
      </c>
      <c r="G711" s="1" t="s">
        <v>1815</v>
      </c>
      <c r="H711" s="1">
        <v>80</v>
      </c>
    </row>
    <row r="712" spans="1:8">
      <c r="A712" s="1" t="s">
        <v>10283</v>
      </c>
      <c r="B712" s="1" t="s">
        <v>2524</v>
      </c>
      <c r="C712" s="2">
        <v>45563</v>
      </c>
      <c r="D712" s="2">
        <v>45565</v>
      </c>
      <c r="E712" s="2"/>
      <c r="F712" s="1" t="s">
        <v>9575</v>
      </c>
      <c r="G712" s="1" t="s">
        <v>1815</v>
      </c>
      <c r="H712" s="1">
        <v>80</v>
      </c>
    </row>
    <row r="713" spans="1:8">
      <c r="A713" s="1" t="s">
        <v>10284</v>
      </c>
      <c r="B713" s="1" t="s">
        <v>2525</v>
      </c>
      <c r="C713" s="2">
        <v>45391</v>
      </c>
      <c r="D713" s="2">
        <v>45395</v>
      </c>
      <c r="E713" s="2">
        <v>45395</v>
      </c>
      <c r="F713" s="1" t="s">
        <v>9571</v>
      </c>
      <c r="G713" s="1" t="s">
        <v>1802</v>
      </c>
      <c r="H713" s="1">
        <v>100</v>
      </c>
    </row>
    <row r="714" spans="1:8">
      <c r="A714" s="1" t="s">
        <v>10285</v>
      </c>
      <c r="B714" s="1" t="s">
        <v>2526</v>
      </c>
      <c r="C714" s="2">
        <v>45383</v>
      </c>
      <c r="D714" s="2">
        <v>45385</v>
      </c>
      <c r="E714" s="2">
        <v>45386</v>
      </c>
      <c r="F714" s="1" t="s">
        <v>9575</v>
      </c>
      <c r="G714" s="1" t="s">
        <v>1809</v>
      </c>
      <c r="H714" s="1">
        <v>80</v>
      </c>
    </row>
    <row r="715" spans="1:8">
      <c r="A715" s="1" t="s">
        <v>10286</v>
      </c>
      <c r="B715" s="1" t="s">
        <v>2527</v>
      </c>
      <c r="C715" s="2">
        <v>45932</v>
      </c>
      <c r="D715" s="2">
        <v>45936</v>
      </c>
      <c r="E715" s="2">
        <v>45937</v>
      </c>
      <c r="F715" s="1" t="s">
        <v>9591</v>
      </c>
      <c r="G715" s="1" t="s">
        <v>1809</v>
      </c>
      <c r="H715" s="1">
        <v>50</v>
      </c>
    </row>
    <row r="716" spans="1:8">
      <c r="A716" s="1" t="s">
        <v>10287</v>
      </c>
      <c r="B716" s="1" t="s">
        <v>2528</v>
      </c>
      <c r="C716" s="2">
        <v>45596</v>
      </c>
      <c r="D716" s="2">
        <v>45601</v>
      </c>
      <c r="E716" s="2">
        <v>45602</v>
      </c>
      <c r="F716" s="1" t="s">
        <v>9591</v>
      </c>
      <c r="G716" s="1" t="s">
        <v>1809</v>
      </c>
      <c r="H716" s="1">
        <v>55</v>
      </c>
    </row>
    <row r="717" spans="1:8">
      <c r="A717" s="1" t="s">
        <v>10288</v>
      </c>
      <c r="B717" s="1" t="s">
        <v>2529</v>
      </c>
      <c r="C717" s="2">
        <v>45555</v>
      </c>
      <c r="D717" s="2">
        <v>45559</v>
      </c>
      <c r="E717" s="2">
        <v>45559</v>
      </c>
      <c r="F717" s="1" t="s">
        <v>9569</v>
      </c>
      <c r="G717" s="1" t="s">
        <v>1802</v>
      </c>
      <c r="H717" s="1">
        <v>60</v>
      </c>
    </row>
    <row r="718" spans="1:8">
      <c r="A718" s="1" t="s">
        <v>10289</v>
      </c>
      <c r="B718" s="1" t="s">
        <v>2530</v>
      </c>
      <c r="C718" s="2">
        <v>45388</v>
      </c>
      <c r="D718" s="2">
        <v>45392</v>
      </c>
      <c r="E718" s="2">
        <v>45392</v>
      </c>
      <c r="F718" s="1" t="s">
        <v>9575</v>
      </c>
      <c r="G718" s="1" t="s">
        <v>1802</v>
      </c>
      <c r="H718" s="1">
        <v>80</v>
      </c>
    </row>
    <row r="719" spans="1:8">
      <c r="A719" s="1" t="s">
        <v>10290</v>
      </c>
      <c r="B719" s="1" t="s">
        <v>2531</v>
      </c>
      <c r="C719" s="2">
        <v>45631</v>
      </c>
      <c r="D719" s="2">
        <v>45633</v>
      </c>
      <c r="E719" s="2"/>
      <c r="F719" s="1" t="s">
        <v>9571</v>
      </c>
      <c r="G719" s="1" t="s">
        <v>1815</v>
      </c>
      <c r="H719" s="1">
        <v>80</v>
      </c>
    </row>
    <row r="720" spans="1:8">
      <c r="A720" s="1" t="s">
        <v>10291</v>
      </c>
      <c r="B720" s="1" t="s">
        <v>2532</v>
      </c>
      <c r="C720" s="2">
        <v>45451</v>
      </c>
      <c r="D720" s="2">
        <v>45455</v>
      </c>
      <c r="E720" s="2">
        <v>45455</v>
      </c>
      <c r="F720" s="1" t="s">
        <v>9591</v>
      </c>
      <c r="G720" s="1" t="s">
        <v>1802</v>
      </c>
      <c r="H720" s="1">
        <v>45</v>
      </c>
    </row>
    <row r="721" spans="1:8">
      <c r="A721" s="1" t="s">
        <v>10292</v>
      </c>
      <c r="B721" s="1" t="s">
        <v>2533</v>
      </c>
      <c r="C721" s="2">
        <v>45343</v>
      </c>
      <c r="D721" s="2">
        <v>45346</v>
      </c>
      <c r="E721" s="2">
        <v>45347</v>
      </c>
      <c r="F721" s="1" t="s">
        <v>9591</v>
      </c>
      <c r="G721" s="1" t="s">
        <v>1809</v>
      </c>
      <c r="H721" s="1">
        <v>100</v>
      </c>
    </row>
    <row r="722" spans="1:8">
      <c r="A722" s="1" t="s">
        <v>10293</v>
      </c>
      <c r="B722" s="1" t="s">
        <v>2534</v>
      </c>
      <c r="C722" s="2">
        <v>45325</v>
      </c>
      <c r="D722" s="2">
        <v>45328</v>
      </c>
      <c r="E722" s="2">
        <v>45328</v>
      </c>
      <c r="F722" s="1" t="s">
        <v>9569</v>
      </c>
      <c r="G722" s="1" t="s">
        <v>1802</v>
      </c>
      <c r="H722" s="1">
        <v>70</v>
      </c>
    </row>
    <row r="723" spans="1:8">
      <c r="A723" s="1" t="s">
        <v>10294</v>
      </c>
      <c r="B723" s="1" t="s">
        <v>2535</v>
      </c>
      <c r="C723" s="2">
        <v>45854</v>
      </c>
      <c r="D723" s="2">
        <v>45859</v>
      </c>
      <c r="E723" s="2"/>
      <c r="F723" s="1" t="s">
        <v>9575</v>
      </c>
      <c r="G723" s="1" t="s">
        <v>1815</v>
      </c>
      <c r="H723" s="1">
        <v>80</v>
      </c>
    </row>
    <row r="724" spans="1:8">
      <c r="A724" s="1" t="s">
        <v>10295</v>
      </c>
      <c r="B724" s="1" t="s">
        <v>2536</v>
      </c>
      <c r="C724" s="2">
        <v>45649</v>
      </c>
      <c r="D724" s="2">
        <v>45654</v>
      </c>
      <c r="E724" s="2">
        <v>45654</v>
      </c>
      <c r="F724" s="1" t="s">
        <v>9569</v>
      </c>
      <c r="G724" s="1" t="s">
        <v>1802</v>
      </c>
      <c r="H724" s="1">
        <v>45</v>
      </c>
    </row>
    <row r="725" spans="1:8">
      <c r="A725" s="1" t="s">
        <v>10296</v>
      </c>
      <c r="B725" s="1" t="s">
        <v>2537</v>
      </c>
      <c r="C725" s="2">
        <v>45754</v>
      </c>
      <c r="D725" s="2">
        <v>45758</v>
      </c>
      <c r="E725" s="2">
        <v>45758</v>
      </c>
      <c r="F725" s="1" t="s">
        <v>9571</v>
      </c>
      <c r="G725" s="1" t="s">
        <v>1802</v>
      </c>
      <c r="H725" s="1">
        <v>50</v>
      </c>
    </row>
    <row r="726" spans="1:8">
      <c r="A726" s="1" t="s">
        <v>10297</v>
      </c>
      <c r="B726" s="1" t="s">
        <v>2538</v>
      </c>
      <c r="C726" s="2">
        <v>45500</v>
      </c>
      <c r="D726" s="2">
        <v>45505</v>
      </c>
      <c r="E726" s="2"/>
      <c r="F726" s="1" t="s">
        <v>9591</v>
      </c>
      <c r="G726" s="1" t="s">
        <v>1815</v>
      </c>
      <c r="H726" s="1">
        <v>100</v>
      </c>
    </row>
    <row r="727" spans="1:8">
      <c r="A727" s="1" t="s">
        <v>10298</v>
      </c>
      <c r="B727" s="1" t="s">
        <v>2539</v>
      </c>
      <c r="C727" s="2">
        <v>45661</v>
      </c>
      <c r="D727" s="2">
        <v>45666</v>
      </c>
      <c r="E727" s="2"/>
      <c r="F727" s="1" t="s">
        <v>9573</v>
      </c>
      <c r="G727" s="1" t="s">
        <v>1815</v>
      </c>
      <c r="H727" s="1">
        <v>100</v>
      </c>
    </row>
    <row r="728" spans="1:8">
      <c r="A728" s="1" t="s">
        <v>10299</v>
      </c>
      <c r="B728" s="1" t="s">
        <v>2540</v>
      </c>
      <c r="C728" s="2">
        <v>45887</v>
      </c>
      <c r="D728" s="2">
        <v>45890</v>
      </c>
      <c r="E728" s="2">
        <v>45890</v>
      </c>
      <c r="F728" s="1" t="s">
        <v>9571</v>
      </c>
      <c r="G728" s="1" t="s">
        <v>1802</v>
      </c>
      <c r="H728" s="1">
        <v>70</v>
      </c>
    </row>
    <row r="729" spans="1:8">
      <c r="A729" s="1" t="s">
        <v>10300</v>
      </c>
      <c r="B729" s="1" t="s">
        <v>2541</v>
      </c>
      <c r="C729" s="2">
        <v>45746</v>
      </c>
      <c r="D729" s="2">
        <v>45751</v>
      </c>
      <c r="E729" s="2">
        <v>45752</v>
      </c>
      <c r="F729" s="1" t="s">
        <v>9575</v>
      </c>
      <c r="G729" s="1" t="s">
        <v>1809</v>
      </c>
      <c r="H729" s="1">
        <v>50</v>
      </c>
    </row>
    <row r="730" spans="1:8">
      <c r="A730" s="1" t="s">
        <v>10301</v>
      </c>
      <c r="B730" s="1" t="s">
        <v>2542</v>
      </c>
      <c r="C730" s="2">
        <v>45644</v>
      </c>
      <c r="D730" s="2">
        <v>45648</v>
      </c>
      <c r="E730" s="2"/>
      <c r="F730" s="1" t="s">
        <v>9575</v>
      </c>
      <c r="G730" s="1" t="s">
        <v>1815</v>
      </c>
      <c r="H730" s="1">
        <v>50</v>
      </c>
    </row>
    <row r="731" spans="1:8">
      <c r="A731" s="1" t="s">
        <v>10302</v>
      </c>
      <c r="B731" s="1" t="s">
        <v>2543</v>
      </c>
      <c r="C731" s="2">
        <v>45871</v>
      </c>
      <c r="D731" s="2">
        <v>45874</v>
      </c>
      <c r="E731" s="2">
        <v>45874</v>
      </c>
      <c r="F731" s="1" t="s">
        <v>9569</v>
      </c>
      <c r="G731" s="1" t="s">
        <v>1802</v>
      </c>
      <c r="H731" s="1">
        <v>100</v>
      </c>
    </row>
    <row r="732" spans="1:8">
      <c r="A732" s="1" t="s">
        <v>10303</v>
      </c>
      <c r="B732" s="1" t="s">
        <v>2544</v>
      </c>
      <c r="C732" s="2">
        <v>45796</v>
      </c>
      <c r="D732" s="2">
        <v>45801</v>
      </c>
      <c r="E732" s="2">
        <v>45802</v>
      </c>
      <c r="F732" s="1" t="s">
        <v>9569</v>
      </c>
      <c r="G732" s="1" t="s">
        <v>1809</v>
      </c>
      <c r="H732" s="1">
        <v>80</v>
      </c>
    </row>
    <row r="733" spans="1:8">
      <c r="A733" s="1" t="s">
        <v>10304</v>
      </c>
      <c r="B733" s="1" t="s">
        <v>2545</v>
      </c>
      <c r="C733" s="2">
        <v>45868</v>
      </c>
      <c r="D733" s="2">
        <v>45873</v>
      </c>
      <c r="E733" s="2"/>
      <c r="F733" s="1" t="s">
        <v>9569</v>
      </c>
      <c r="G733" s="1" t="s">
        <v>1815</v>
      </c>
      <c r="H733" s="1">
        <v>55</v>
      </c>
    </row>
    <row r="734" spans="1:8">
      <c r="A734" s="1" t="s">
        <v>10305</v>
      </c>
      <c r="B734" s="1" t="s">
        <v>2546</v>
      </c>
      <c r="C734" s="2">
        <v>45302</v>
      </c>
      <c r="D734" s="2">
        <v>45305</v>
      </c>
      <c r="E734" s="2"/>
      <c r="F734" s="1" t="s">
        <v>9573</v>
      </c>
      <c r="G734" s="1" t="s">
        <v>1815</v>
      </c>
      <c r="H734" s="1">
        <v>80</v>
      </c>
    </row>
    <row r="735" spans="1:8">
      <c r="A735" s="1" t="s">
        <v>10306</v>
      </c>
      <c r="B735" s="1" t="s">
        <v>2547</v>
      </c>
      <c r="C735" s="2">
        <v>45570</v>
      </c>
      <c r="D735" s="2">
        <v>45572</v>
      </c>
      <c r="E735" s="2">
        <v>45572</v>
      </c>
      <c r="F735" s="1" t="s">
        <v>9591</v>
      </c>
      <c r="G735" s="1" t="s">
        <v>1802</v>
      </c>
      <c r="H735" s="1">
        <v>55</v>
      </c>
    </row>
    <row r="736" spans="1:8">
      <c r="A736" s="1" t="s">
        <v>10307</v>
      </c>
      <c r="B736" s="1" t="s">
        <v>2548</v>
      </c>
      <c r="C736" s="2">
        <v>45676</v>
      </c>
      <c r="D736" s="2">
        <v>45681</v>
      </c>
      <c r="E736" s="2">
        <v>45681</v>
      </c>
      <c r="F736" s="1" t="s">
        <v>9571</v>
      </c>
      <c r="G736" s="1" t="s">
        <v>1802</v>
      </c>
      <c r="H736" s="1">
        <v>70</v>
      </c>
    </row>
    <row r="737" spans="1:8">
      <c r="A737" s="1" t="s">
        <v>10308</v>
      </c>
      <c r="B737" s="1" t="s">
        <v>2549</v>
      </c>
      <c r="C737" s="2">
        <v>45351</v>
      </c>
      <c r="D737" s="2">
        <v>45356</v>
      </c>
      <c r="E737" s="2"/>
      <c r="F737" s="1" t="s">
        <v>9569</v>
      </c>
      <c r="G737" s="1" t="s">
        <v>1815</v>
      </c>
      <c r="H737" s="1">
        <v>55</v>
      </c>
    </row>
    <row r="738" spans="1:8">
      <c r="A738" s="1" t="s">
        <v>10309</v>
      </c>
      <c r="B738" s="1" t="s">
        <v>2550</v>
      </c>
      <c r="C738" s="2">
        <v>45476</v>
      </c>
      <c r="D738" s="2">
        <v>45478</v>
      </c>
      <c r="E738" s="2">
        <v>45478</v>
      </c>
      <c r="F738" s="1" t="s">
        <v>9575</v>
      </c>
      <c r="G738" s="1" t="s">
        <v>1802</v>
      </c>
      <c r="H738" s="1">
        <v>55</v>
      </c>
    </row>
    <row r="739" spans="1:8">
      <c r="A739" s="1" t="s">
        <v>10310</v>
      </c>
      <c r="B739" s="1" t="s">
        <v>2551</v>
      </c>
      <c r="C739" s="2">
        <v>45520</v>
      </c>
      <c r="D739" s="2">
        <v>45524</v>
      </c>
      <c r="E739" s="2">
        <v>45525</v>
      </c>
      <c r="F739" s="1" t="s">
        <v>9575</v>
      </c>
      <c r="G739" s="1" t="s">
        <v>1809</v>
      </c>
      <c r="H739" s="1">
        <v>50</v>
      </c>
    </row>
    <row r="740" spans="1:8">
      <c r="A740" s="1" t="s">
        <v>10311</v>
      </c>
      <c r="B740" s="1" t="s">
        <v>2552</v>
      </c>
      <c r="C740" s="2">
        <v>45423</v>
      </c>
      <c r="D740" s="2">
        <v>45425</v>
      </c>
      <c r="E740" s="2">
        <v>45425</v>
      </c>
      <c r="F740" s="1" t="s">
        <v>9591</v>
      </c>
      <c r="G740" s="1" t="s">
        <v>1802</v>
      </c>
      <c r="H740" s="1">
        <v>55</v>
      </c>
    </row>
    <row r="741" spans="1:8">
      <c r="A741" s="1" t="s">
        <v>10312</v>
      </c>
      <c r="B741" s="1" t="s">
        <v>2553</v>
      </c>
      <c r="C741" s="2">
        <v>45822</v>
      </c>
      <c r="D741" s="2">
        <v>45826</v>
      </c>
      <c r="E741" s="2">
        <v>45826</v>
      </c>
      <c r="F741" s="1" t="s">
        <v>9569</v>
      </c>
      <c r="G741" s="1" t="s">
        <v>1802</v>
      </c>
      <c r="H741" s="1">
        <v>80</v>
      </c>
    </row>
    <row r="742" spans="1:8">
      <c r="A742" s="1" t="s">
        <v>10313</v>
      </c>
      <c r="B742" s="1" t="s">
        <v>2554</v>
      </c>
      <c r="C742" s="2">
        <v>45736</v>
      </c>
      <c r="D742" s="2">
        <v>45738</v>
      </c>
      <c r="E742" s="2">
        <v>45738</v>
      </c>
      <c r="F742" s="1" t="s">
        <v>9571</v>
      </c>
      <c r="G742" s="1" t="s">
        <v>1802</v>
      </c>
      <c r="H742" s="1">
        <v>80</v>
      </c>
    </row>
    <row r="743" spans="1:8">
      <c r="A743" s="1" t="s">
        <v>10314</v>
      </c>
      <c r="B743" s="1" t="s">
        <v>2555</v>
      </c>
      <c r="C743" s="2">
        <v>45738</v>
      </c>
      <c r="D743" s="2">
        <v>45740</v>
      </c>
      <c r="E743" s="2">
        <v>45740</v>
      </c>
      <c r="F743" s="1" t="s">
        <v>9571</v>
      </c>
      <c r="G743" s="1" t="s">
        <v>1802</v>
      </c>
      <c r="H743" s="1">
        <v>50</v>
      </c>
    </row>
    <row r="744" spans="1:8">
      <c r="A744" s="1" t="s">
        <v>10315</v>
      </c>
      <c r="B744" s="1" t="s">
        <v>2556</v>
      </c>
      <c r="C744" s="2">
        <v>45838</v>
      </c>
      <c r="D744" s="2">
        <v>45843</v>
      </c>
      <c r="E744" s="2">
        <v>45843</v>
      </c>
      <c r="F744" s="1" t="s">
        <v>9571</v>
      </c>
      <c r="G744" s="1" t="s">
        <v>1802</v>
      </c>
      <c r="H744" s="1">
        <v>100</v>
      </c>
    </row>
    <row r="745" spans="1:8">
      <c r="A745" s="1" t="s">
        <v>10316</v>
      </c>
      <c r="B745" s="1" t="s">
        <v>2557</v>
      </c>
      <c r="C745" s="2">
        <v>45953</v>
      </c>
      <c r="D745" s="2">
        <v>45956</v>
      </c>
      <c r="E745" s="2">
        <v>45957</v>
      </c>
      <c r="F745" s="1" t="s">
        <v>9571</v>
      </c>
      <c r="G745" s="1" t="s">
        <v>1809</v>
      </c>
      <c r="H745" s="1">
        <v>50</v>
      </c>
    </row>
    <row r="746" spans="1:8">
      <c r="A746" s="1" t="s">
        <v>10317</v>
      </c>
      <c r="B746" s="1" t="s">
        <v>2558</v>
      </c>
      <c r="C746" s="2">
        <v>45703</v>
      </c>
      <c r="D746" s="2">
        <v>45707</v>
      </c>
      <c r="E746" s="2"/>
      <c r="F746" s="1" t="s">
        <v>9591</v>
      </c>
      <c r="G746" s="1" t="s">
        <v>1815</v>
      </c>
      <c r="H746" s="1">
        <v>50</v>
      </c>
    </row>
    <row r="747" spans="1:8">
      <c r="A747" s="1" t="s">
        <v>10318</v>
      </c>
      <c r="B747" s="1" t="s">
        <v>2559</v>
      </c>
      <c r="C747" s="2">
        <v>45769</v>
      </c>
      <c r="D747" s="2">
        <v>45772</v>
      </c>
      <c r="E747" s="2">
        <v>45772</v>
      </c>
      <c r="F747" s="1" t="s">
        <v>9573</v>
      </c>
      <c r="G747" s="1" t="s">
        <v>1802</v>
      </c>
      <c r="H747" s="1">
        <v>45</v>
      </c>
    </row>
    <row r="748" spans="1:8">
      <c r="A748" s="1" t="s">
        <v>10319</v>
      </c>
      <c r="B748" s="1" t="s">
        <v>2560</v>
      </c>
      <c r="C748" s="2">
        <v>45866</v>
      </c>
      <c r="D748" s="2">
        <v>45868</v>
      </c>
      <c r="E748" s="2"/>
      <c r="F748" s="1" t="s">
        <v>9569</v>
      </c>
      <c r="G748" s="1" t="s">
        <v>1815</v>
      </c>
      <c r="H748" s="1">
        <v>50</v>
      </c>
    </row>
    <row r="749" spans="1:8">
      <c r="A749" s="1" t="s">
        <v>10320</v>
      </c>
      <c r="B749" s="1" t="s">
        <v>2561</v>
      </c>
      <c r="C749" s="2">
        <v>45746</v>
      </c>
      <c r="D749" s="2">
        <v>45750</v>
      </c>
      <c r="E749" s="2">
        <v>45750</v>
      </c>
      <c r="F749" s="1" t="s">
        <v>9569</v>
      </c>
      <c r="G749" s="1" t="s">
        <v>1802</v>
      </c>
      <c r="H749" s="1">
        <v>80</v>
      </c>
    </row>
    <row r="750" spans="1:8">
      <c r="A750" s="1" t="s">
        <v>10321</v>
      </c>
      <c r="B750" s="1" t="s">
        <v>2562</v>
      </c>
      <c r="C750" s="2">
        <v>45719</v>
      </c>
      <c r="D750" s="2">
        <v>45723</v>
      </c>
      <c r="E750" s="2">
        <v>45723</v>
      </c>
      <c r="F750" s="1" t="s">
        <v>9575</v>
      </c>
      <c r="G750" s="1" t="s">
        <v>1802</v>
      </c>
      <c r="H750" s="1">
        <v>45</v>
      </c>
    </row>
    <row r="751" spans="1:8">
      <c r="A751" s="1" t="s">
        <v>10322</v>
      </c>
      <c r="B751" s="1" t="s">
        <v>2563</v>
      </c>
      <c r="C751" s="2">
        <v>45297</v>
      </c>
      <c r="D751" s="2">
        <v>45300</v>
      </c>
      <c r="E751" s="2">
        <v>45300</v>
      </c>
      <c r="F751" s="1" t="s">
        <v>9569</v>
      </c>
      <c r="G751" s="1" t="s">
        <v>1802</v>
      </c>
      <c r="H751" s="1">
        <v>100</v>
      </c>
    </row>
    <row r="752" spans="1:8">
      <c r="A752" s="1" t="s">
        <v>10323</v>
      </c>
      <c r="B752" s="1" t="s">
        <v>2564</v>
      </c>
      <c r="C752" s="2">
        <v>45643</v>
      </c>
      <c r="D752" s="2">
        <v>45645</v>
      </c>
      <c r="E752" s="2">
        <v>45645</v>
      </c>
      <c r="F752" s="1" t="s">
        <v>9575</v>
      </c>
      <c r="G752" s="1" t="s">
        <v>1802</v>
      </c>
      <c r="H752" s="1">
        <v>55</v>
      </c>
    </row>
    <row r="753" spans="1:8">
      <c r="A753" s="1" t="s">
        <v>10324</v>
      </c>
      <c r="B753" s="1" t="s">
        <v>2565</v>
      </c>
      <c r="C753" s="2">
        <v>45677</v>
      </c>
      <c r="D753" s="2">
        <v>45682</v>
      </c>
      <c r="E753" s="2">
        <v>45682</v>
      </c>
      <c r="F753" s="1" t="s">
        <v>9569</v>
      </c>
      <c r="G753" s="1" t="s">
        <v>1802</v>
      </c>
      <c r="H753" s="1">
        <v>45</v>
      </c>
    </row>
    <row r="754" spans="1:8">
      <c r="A754" s="1" t="s">
        <v>10325</v>
      </c>
      <c r="B754" s="1" t="s">
        <v>2566</v>
      </c>
      <c r="C754" s="2">
        <v>45797</v>
      </c>
      <c r="D754" s="2">
        <v>45801</v>
      </c>
      <c r="E754" s="2">
        <v>45801</v>
      </c>
      <c r="F754" s="1" t="s">
        <v>9571</v>
      </c>
      <c r="G754" s="1" t="s">
        <v>1802</v>
      </c>
      <c r="H754" s="1">
        <v>45</v>
      </c>
    </row>
    <row r="755" spans="1:8">
      <c r="A755" s="1" t="s">
        <v>10326</v>
      </c>
      <c r="B755" s="1" t="s">
        <v>2567</v>
      </c>
      <c r="C755" s="2">
        <v>45862</v>
      </c>
      <c r="D755" s="2">
        <v>45865</v>
      </c>
      <c r="E755" s="2">
        <v>45866</v>
      </c>
      <c r="F755" s="1" t="s">
        <v>9569</v>
      </c>
      <c r="G755" s="1" t="s">
        <v>1809</v>
      </c>
      <c r="H755" s="1">
        <v>55</v>
      </c>
    </row>
    <row r="756" spans="1:8">
      <c r="A756" s="1" t="s">
        <v>10327</v>
      </c>
      <c r="B756" s="1" t="s">
        <v>2568</v>
      </c>
      <c r="C756" s="2">
        <v>45764</v>
      </c>
      <c r="D756" s="2">
        <v>45769</v>
      </c>
      <c r="E756" s="2">
        <v>45769</v>
      </c>
      <c r="F756" s="1" t="s">
        <v>9573</v>
      </c>
      <c r="G756" s="1" t="s">
        <v>1802</v>
      </c>
      <c r="H756" s="1">
        <v>70</v>
      </c>
    </row>
    <row r="757" spans="1:8">
      <c r="A757" s="1" t="s">
        <v>10328</v>
      </c>
      <c r="B757" s="1" t="s">
        <v>2569</v>
      </c>
      <c r="C757" s="2">
        <v>45523</v>
      </c>
      <c r="D757" s="2">
        <v>45525</v>
      </c>
      <c r="E757" s="2">
        <v>45525</v>
      </c>
      <c r="F757" s="1" t="s">
        <v>9575</v>
      </c>
      <c r="G757" s="1" t="s">
        <v>1802</v>
      </c>
      <c r="H757" s="1">
        <v>60</v>
      </c>
    </row>
    <row r="758" spans="1:8">
      <c r="A758" s="1" t="s">
        <v>10329</v>
      </c>
      <c r="B758" s="1" t="s">
        <v>2570</v>
      </c>
      <c r="C758" s="2">
        <v>45826</v>
      </c>
      <c r="D758" s="2">
        <v>45828</v>
      </c>
      <c r="E758" s="2">
        <v>45830</v>
      </c>
      <c r="F758" s="1" t="s">
        <v>9571</v>
      </c>
      <c r="G758" s="1" t="s">
        <v>1809</v>
      </c>
      <c r="H758" s="1">
        <v>50</v>
      </c>
    </row>
    <row r="759" spans="1:8">
      <c r="A759" s="1" t="s">
        <v>10330</v>
      </c>
      <c r="B759" s="1" t="s">
        <v>2571</v>
      </c>
      <c r="C759" s="2">
        <v>45784</v>
      </c>
      <c r="D759" s="2">
        <v>45789</v>
      </c>
      <c r="E759" s="2">
        <v>45789</v>
      </c>
      <c r="F759" s="1" t="s">
        <v>9591</v>
      </c>
      <c r="G759" s="1" t="s">
        <v>1802</v>
      </c>
      <c r="H759" s="1">
        <v>60</v>
      </c>
    </row>
    <row r="760" spans="1:8">
      <c r="A760" s="1" t="s">
        <v>10331</v>
      </c>
      <c r="B760" s="1" t="s">
        <v>2572</v>
      </c>
      <c r="C760" s="2">
        <v>45821</v>
      </c>
      <c r="D760" s="2">
        <v>45826</v>
      </c>
      <c r="E760" s="2">
        <v>45826</v>
      </c>
      <c r="F760" s="1" t="s">
        <v>9571</v>
      </c>
      <c r="G760" s="1" t="s">
        <v>1802</v>
      </c>
      <c r="H760" s="1">
        <v>45</v>
      </c>
    </row>
    <row r="761" spans="1:8">
      <c r="A761" s="1" t="s">
        <v>10332</v>
      </c>
      <c r="B761" s="1" t="s">
        <v>2573</v>
      </c>
      <c r="C761" s="2">
        <v>45365</v>
      </c>
      <c r="D761" s="2">
        <v>45369</v>
      </c>
      <c r="E761" s="2"/>
      <c r="F761" s="1" t="s">
        <v>9569</v>
      </c>
      <c r="G761" s="1" t="s">
        <v>1815</v>
      </c>
      <c r="H761" s="1">
        <v>80</v>
      </c>
    </row>
    <row r="762" spans="1:8">
      <c r="A762" s="1" t="s">
        <v>10333</v>
      </c>
      <c r="B762" s="1" t="s">
        <v>2574</v>
      </c>
      <c r="C762" s="2">
        <v>45649</v>
      </c>
      <c r="D762" s="2">
        <v>45653</v>
      </c>
      <c r="E762" s="2">
        <v>45654</v>
      </c>
      <c r="F762" s="1" t="s">
        <v>9571</v>
      </c>
      <c r="G762" s="1" t="s">
        <v>1809</v>
      </c>
      <c r="H762" s="1">
        <v>100</v>
      </c>
    </row>
    <row r="763" spans="1:8">
      <c r="A763" s="1" t="s">
        <v>10334</v>
      </c>
      <c r="B763" s="1" t="s">
        <v>2575</v>
      </c>
      <c r="C763" s="2">
        <v>45556</v>
      </c>
      <c r="D763" s="2">
        <v>45559</v>
      </c>
      <c r="E763" s="2">
        <v>45560</v>
      </c>
      <c r="F763" s="1" t="s">
        <v>9569</v>
      </c>
      <c r="G763" s="1" t="s">
        <v>1809</v>
      </c>
      <c r="H763" s="1">
        <v>100</v>
      </c>
    </row>
    <row r="764" spans="1:8">
      <c r="A764" s="1" t="s">
        <v>10335</v>
      </c>
      <c r="B764" s="1" t="s">
        <v>2576</v>
      </c>
      <c r="C764" s="2">
        <v>45309</v>
      </c>
      <c r="D764" s="2">
        <v>45314</v>
      </c>
      <c r="E764" s="2">
        <v>45315</v>
      </c>
      <c r="F764" s="1" t="s">
        <v>9569</v>
      </c>
      <c r="G764" s="1" t="s">
        <v>1809</v>
      </c>
      <c r="H764" s="1">
        <v>100</v>
      </c>
    </row>
    <row r="765" spans="1:8">
      <c r="A765" s="1" t="s">
        <v>10336</v>
      </c>
      <c r="B765" s="1" t="s">
        <v>2577</v>
      </c>
      <c r="C765" s="2">
        <v>45473</v>
      </c>
      <c r="D765" s="2">
        <v>45478</v>
      </c>
      <c r="E765" s="2">
        <v>45479</v>
      </c>
      <c r="F765" s="1" t="s">
        <v>9575</v>
      </c>
      <c r="G765" s="1" t="s">
        <v>1809</v>
      </c>
      <c r="H765" s="1">
        <v>55</v>
      </c>
    </row>
    <row r="766" spans="1:8">
      <c r="A766" s="1" t="s">
        <v>10337</v>
      </c>
      <c r="B766" s="1" t="s">
        <v>2578</v>
      </c>
      <c r="C766" s="2">
        <v>45374</v>
      </c>
      <c r="D766" s="2">
        <v>45378</v>
      </c>
      <c r="E766" s="2"/>
      <c r="F766" s="1" t="s">
        <v>9571</v>
      </c>
      <c r="G766" s="1" t="s">
        <v>1815</v>
      </c>
      <c r="H766" s="1">
        <v>55</v>
      </c>
    </row>
    <row r="767" spans="1:8">
      <c r="A767" s="1" t="s">
        <v>10338</v>
      </c>
      <c r="B767" s="1" t="s">
        <v>2579</v>
      </c>
      <c r="C767" s="2">
        <v>45476</v>
      </c>
      <c r="D767" s="2">
        <v>45478</v>
      </c>
      <c r="E767" s="2">
        <v>45478</v>
      </c>
      <c r="F767" s="1" t="s">
        <v>9575</v>
      </c>
      <c r="G767" s="1" t="s">
        <v>1802</v>
      </c>
      <c r="H767" s="1">
        <v>50</v>
      </c>
    </row>
    <row r="768" spans="1:8">
      <c r="A768" s="1" t="s">
        <v>10339</v>
      </c>
      <c r="B768" s="1" t="s">
        <v>2580</v>
      </c>
      <c r="C768" s="2">
        <v>45675</v>
      </c>
      <c r="D768" s="2">
        <v>45677</v>
      </c>
      <c r="E768" s="2">
        <v>45677</v>
      </c>
      <c r="F768" s="1" t="s">
        <v>9573</v>
      </c>
      <c r="G768" s="1" t="s">
        <v>1802</v>
      </c>
      <c r="H768" s="1">
        <v>80</v>
      </c>
    </row>
    <row r="769" spans="1:8">
      <c r="A769" s="1" t="s">
        <v>10340</v>
      </c>
      <c r="B769" s="1" t="s">
        <v>2581</v>
      </c>
      <c r="C769" s="2">
        <v>45540</v>
      </c>
      <c r="D769" s="2">
        <v>45544</v>
      </c>
      <c r="E769" s="2">
        <v>45544</v>
      </c>
      <c r="F769" s="1" t="s">
        <v>9573</v>
      </c>
      <c r="G769" s="1" t="s">
        <v>1802</v>
      </c>
      <c r="H769" s="1">
        <v>100</v>
      </c>
    </row>
    <row r="770" spans="1:8">
      <c r="A770" s="1" t="s">
        <v>10341</v>
      </c>
      <c r="B770" s="1" t="s">
        <v>2582</v>
      </c>
      <c r="C770" s="2">
        <v>45847</v>
      </c>
      <c r="D770" s="2">
        <v>45852</v>
      </c>
      <c r="E770" s="2">
        <v>45852</v>
      </c>
      <c r="F770" s="1" t="s">
        <v>9569</v>
      </c>
      <c r="G770" s="1" t="s">
        <v>1802</v>
      </c>
      <c r="H770" s="1">
        <v>80</v>
      </c>
    </row>
    <row r="771" spans="1:8">
      <c r="A771" s="1" t="s">
        <v>10342</v>
      </c>
      <c r="B771" s="1" t="s">
        <v>2583</v>
      </c>
      <c r="C771" s="2">
        <v>45701</v>
      </c>
      <c r="D771" s="2">
        <v>45705</v>
      </c>
      <c r="E771" s="2"/>
      <c r="F771" s="1" t="s">
        <v>9591</v>
      </c>
      <c r="G771" s="1" t="s">
        <v>1815</v>
      </c>
      <c r="H771" s="1">
        <v>45</v>
      </c>
    </row>
    <row r="772" spans="1:8">
      <c r="A772" s="1" t="s">
        <v>10343</v>
      </c>
      <c r="B772" s="1" t="s">
        <v>2584</v>
      </c>
      <c r="C772" s="2">
        <v>45444</v>
      </c>
      <c r="D772" s="2">
        <v>45448</v>
      </c>
      <c r="E772" s="2">
        <v>45449</v>
      </c>
      <c r="F772" s="1" t="s">
        <v>9591</v>
      </c>
      <c r="G772" s="1" t="s">
        <v>1809</v>
      </c>
      <c r="H772" s="1">
        <v>60</v>
      </c>
    </row>
    <row r="773" spans="1:8">
      <c r="A773" s="1" t="s">
        <v>10344</v>
      </c>
      <c r="B773" s="1" t="s">
        <v>2585</v>
      </c>
      <c r="C773" s="2">
        <v>45613</v>
      </c>
      <c r="D773" s="2">
        <v>45616</v>
      </c>
      <c r="E773" s="2">
        <v>45616</v>
      </c>
      <c r="F773" s="1" t="s">
        <v>9571</v>
      </c>
      <c r="G773" s="1" t="s">
        <v>1802</v>
      </c>
      <c r="H773" s="1">
        <v>50</v>
      </c>
    </row>
    <row r="774" spans="1:8">
      <c r="A774" s="1" t="s">
        <v>10345</v>
      </c>
      <c r="B774" s="1" t="s">
        <v>2586</v>
      </c>
      <c r="C774" s="2">
        <v>45391</v>
      </c>
      <c r="D774" s="2">
        <v>45396</v>
      </c>
      <c r="E774" s="2">
        <v>45396</v>
      </c>
      <c r="F774" s="1" t="s">
        <v>9573</v>
      </c>
      <c r="G774" s="1" t="s">
        <v>1802</v>
      </c>
      <c r="H774" s="1">
        <v>60</v>
      </c>
    </row>
    <row r="775" spans="1:8">
      <c r="A775" s="1" t="s">
        <v>10346</v>
      </c>
      <c r="B775" s="1" t="s">
        <v>2587</v>
      </c>
      <c r="C775" s="2">
        <v>45620</v>
      </c>
      <c r="D775" s="2">
        <v>45622</v>
      </c>
      <c r="E775" s="2">
        <v>45623</v>
      </c>
      <c r="F775" s="1" t="s">
        <v>9569</v>
      </c>
      <c r="G775" s="1" t="s">
        <v>1809</v>
      </c>
      <c r="H775" s="1">
        <v>60</v>
      </c>
    </row>
    <row r="776" spans="1:8">
      <c r="A776" s="1" t="s">
        <v>10347</v>
      </c>
      <c r="B776" s="1" t="s">
        <v>2588</v>
      </c>
      <c r="C776" s="2">
        <v>45898</v>
      </c>
      <c r="D776" s="2">
        <v>45900</v>
      </c>
      <c r="E776" s="2">
        <v>45900</v>
      </c>
      <c r="F776" s="1" t="s">
        <v>9569</v>
      </c>
      <c r="G776" s="1" t="s">
        <v>1802</v>
      </c>
      <c r="H776" s="1">
        <v>70</v>
      </c>
    </row>
    <row r="777" spans="1:8">
      <c r="A777" s="1" t="s">
        <v>10348</v>
      </c>
      <c r="B777" s="1" t="s">
        <v>2589</v>
      </c>
      <c r="C777" s="2">
        <v>45733</v>
      </c>
      <c r="D777" s="2">
        <v>45736</v>
      </c>
      <c r="E777" s="2">
        <v>45736</v>
      </c>
      <c r="F777" s="1" t="s">
        <v>9591</v>
      </c>
      <c r="G777" s="1" t="s">
        <v>1802</v>
      </c>
      <c r="H777" s="1">
        <v>45</v>
      </c>
    </row>
    <row r="778" spans="1:8">
      <c r="A778" s="1" t="s">
        <v>10349</v>
      </c>
      <c r="B778" s="1" t="s">
        <v>2590</v>
      </c>
      <c r="C778" s="2">
        <v>45781</v>
      </c>
      <c r="D778" s="2">
        <v>45784</v>
      </c>
      <c r="E778" s="2">
        <v>45784</v>
      </c>
      <c r="F778" s="1" t="s">
        <v>9569</v>
      </c>
      <c r="G778" s="1" t="s">
        <v>1802</v>
      </c>
      <c r="H778" s="1">
        <v>100</v>
      </c>
    </row>
    <row r="779" spans="1:8">
      <c r="A779" s="1" t="s">
        <v>10350</v>
      </c>
      <c r="B779" s="1" t="s">
        <v>2591</v>
      </c>
      <c r="C779" s="2">
        <v>45664</v>
      </c>
      <c r="D779" s="2">
        <v>45666</v>
      </c>
      <c r="E779" s="2">
        <v>45668</v>
      </c>
      <c r="F779" s="1" t="s">
        <v>9575</v>
      </c>
      <c r="G779" s="1" t="s">
        <v>1809</v>
      </c>
      <c r="H779" s="1">
        <v>70</v>
      </c>
    </row>
    <row r="780" spans="1:8">
      <c r="A780" s="1" t="s">
        <v>10351</v>
      </c>
      <c r="B780" s="1" t="s">
        <v>2592</v>
      </c>
      <c r="C780" s="2">
        <v>45476</v>
      </c>
      <c r="D780" s="2">
        <v>45478</v>
      </c>
      <c r="E780" s="2">
        <v>45478</v>
      </c>
      <c r="F780" s="1" t="s">
        <v>9571</v>
      </c>
      <c r="G780" s="1" t="s">
        <v>1802</v>
      </c>
      <c r="H780" s="1">
        <v>55</v>
      </c>
    </row>
    <row r="781" spans="1:8">
      <c r="A781" s="1" t="s">
        <v>10352</v>
      </c>
      <c r="B781" s="1" t="s">
        <v>2593</v>
      </c>
      <c r="C781" s="2">
        <v>45553</v>
      </c>
      <c r="D781" s="2">
        <v>45555</v>
      </c>
      <c r="E781" s="2">
        <v>45558</v>
      </c>
      <c r="F781" s="1" t="s">
        <v>9575</v>
      </c>
      <c r="G781" s="1" t="s">
        <v>1809</v>
      </c>
      <c r="H781" s="1">
        <v>100</v>
      </c>
    </row>
    <row r="782" spans="1:8">
      <c r="A782" s="1" t="s">
        <v>10353</v>
      </c>
      <c r="B782" s="1" t="s">
        <v>2594</v>
      </c>
      <c r="C782" s="2">
        <v>45405</v>
      </c>
      <c r="D782" s="2">
        <v>45409</v>
      </c>
      <c r="E782" s="2">
        <v>45412</v>
      </c>
      <c r="F782" s="1" t="s">
        <v>9569</v>
      </c>
      <c r="G782" s="1" t="s">
        <v>1809</v>
      </c>
      <c r="H782" s="1">
        <v>55</v>
      </c>
    </row>
    <row r="783" spans="1:8">
      <c r="A783" s="1" t="s">
        <v>10354</v>
      </c>
      <c r="B783" s="1" t="s">
        <v>2595</v>
      </c>
      <c r="C783" s="2">
        <v>45348</v>
      </c>
      <c r="D783" s="2">
        <v>45353</v>
      </c>
      <c r="E783" s="2"/>
      <c r="F783" s="1" t="s">
        <v>9573</v>
      </c>
      <c r="G783" s="1" t="s">
        <v>1815</v>
      </c>
      <c r="H783" s="1">
        <v>70</v>
      </c>
    </row>
    <row r="784" spans="1:8">
      <c r="A784" s="1" t="s">
        <v>10355</v>
      </c>
      <c r="B784" s="1" t="s">
        <v>2596</v>
      </c>
      <c r="C784" s="2">
        <v>45394</v>
      </c>
      <c r="D784" s="2">
        <v>45397</v>
      </c>
      <c r="E784" s="2">
        <v>45400</v>
      </c>
      <c r="F784" s="1" t="s">
        <v>9591</v>
      </c>
      <c r="G784" s="1" t="s">
        <v>1809</v>
      </c>
      <c r="H784" s="1">
        <v>100</v>
      </c>
    </row>
    <row r="785" spans="1:8">
      <c r="A785" s="1" t="s">
        <v>10356</v>
      </c>
      <c r="B785" s="1" t="s">
        <v>2597</v>
      </c>
      <c r="C785" s="2">
        <v>45714</v>
      </c>
      <c r="D785" s="2">
        <v>45717</v>
      </c>
      <c r="E785" s="2">
        <v>45718</v>
      </c>
      <c r="F785" s="1" t="s">
        <v>9591</v>
      </c>
      <c r="G785" s="1" t="s">
        <v>1809</v>
      </c>
      <c r="H785" s="1">
        <v>50</v>
      </c>
    </row>
    <row r="786" spans="1:8">
      <c r="A786" s="1" t="s">
        <v>10357</v>
      </c>
      <c r="B786" s="1" t="s">
        <v>2598</v>
      </c>
      <c r="C786" s="2">
        <v>45403</v>
      </c>
      <c r="D786" s="2">
        <v>45407</v>
      </c>
      <c r="E786" s="2"/>
      <c r="F786" s="1" t="s">
        <v>9591</v>
      </c>
      <c r="G786" s="1" t="s">
        <v>1815</v>
      </c>
      <c r="H786" s="1">
        <v>80</v>
      </c>
    </row>
    <row r="787" spans="1:8">
      <c r="A787" s="1" t="s">
        <v>10358</v>
      </c>
      <c r="B787" s="1" t="s">
        <v>2599</v>
      </c>
      <c r="C787" s="2">
        <v>45510</v>
      </c>
      <c r="D787" s="2">
        <v>45514</v>
      </c>
      <c r="E787" s="2"/>
      <c r="F787" s="1" t="s">
        <v>9575</v>
      </c>
      <c r="G787" s="1" t="s">
        <v>1815</v>
      </c>
      <c r="H787" s="1">
        <v>60</v>
      </c>
    </row>
    <row r="788" spans="1:8">
      <c r="A788" s="1" t="s">
        <v>10359</v>
      </c>
      <c r="B788" s="1" t="s">
        <v>2600</v>
      </c>
      <c r="C788" s="2">
        <v>45796</v>
      </c>
      <c r="D788" s="2">
        <v>45801</v>
      </c>
      <c r="E788" s="2">
        <v>45801</v>
      </c>
      <c r="F788" s="1" t="s">
        <v>9591</v>
      </c>
      <c r="G788" s="1" t="s">
        <v>1802</v>
      </c>
      <c r="H788" s="1">
        <v>45</v>
      </c>
    </row>
    <row r="789" spans="1:8">
      <c r="A789" s="1" t="s">
        <v>10360</v>
      </c>
      <c r="B789" s="1" t="s">
        <v>2601</v>
      </c>
      <c r="C789" s="2">
        <v>45742</v>
      </c>
      <c r="D789" s="2">
        <v>45746</v>
      </c>
      <c r="E789" s="2">
        <v>45748</v>
      </c>
      <c r="F789" s="1" t="s">
        <v>9575</v>
      </c>
      <c r="G789" s="1" t="s">
        <v>1809</v>
      </c>
      <c r="H789" s="1">
        <v>50</v>
      </c>
    </row>
    <row r="790" spans="1:8">
      <c r="A790" s="1" t="s">
        <v>10361</v>
      </c>
      <c r="B790" s="1" t="s">
        <v>2602</v>
      </c>
      <c r="C790" s="2">
        <v>45859</v>
      </c>
      <c r="D790" s="2">
        <v>45864</v>
      </c>
      <c r="E790" s="2">
        <v>45864</v>
      </c>
      <c r="F790" s="1" t="s">
        <v>9575</v>
      </c>
      <c r="G790" s="1" t="s">
        <v>1802</v>
      </c>
      <c r="H790" s="1">
        <v>50</v>
      </c>
    </row>
    <row r="791" spans="1:8">
      <c r="A791" s="1" t="s">
        <v>10362</v>
      </c>
      <c r="B791" s="1" t="s">
        <v>2603</v>
      </c>
      <c r="C791" s="2">
        <v>45483</v>
      </c>
      <c r="D791" s="2">
        <v>45488</v>
      </c>
      <c r="E791" s="2">
        <v>45488</v>
      </c>
      <c r="F791" s="1" t="s">
        <v>9569</v>
      </c>
      <c r="G791" s="1" t="s">
        <v>1802</v>
      </c>
      <c r="H791" s="1">
        <v>80</v>
      </c>
    </row>
    <row r="792" spans="1:8">
      <c r="A792" s="1" t="s">
        <v>10363</v>
      </c>
      <c r="B792" s="1" t="s">
        <v>2604</v>
      </c>
      <c r="C792" s="2">
        <v>45919</v>
      </c>
      <c r="D792" s="2">
        <v>45923</v>
      </c>
      <c r="E792" s="2">
        <v>45923</v>
      </c>
      <c r="F792" s="1" t="s">
        <v>9571</v>
      </c>
      <c r="G792" s="1" t="s">
        <v>1802</v>
      </c>
      <c r="H792" s="1">
        <v>70</v>
      </c>
    </row>
    <row r="793" spans="1:8">
      <c r="A793" s="1" t="s">
        <v>10364</v>
      </c>
      <c r="B793" s="1" t="s">
        <v>2605</v>
      </c>
      <c r="C793" s="2">
        <v>45671</v>
      </c>
      <c r="D793" s="2">
        <v>45675</v>
      </c>
      <c r="E793" s="2">
        <v>45675</v>
      </c>
      <c r="F793" s="1" t="s">
        <v>9573</v>
      </c>
      <c r="G793" s="1" t="s">
        <v>1802</v>
      </c>
      <c r="H793" s="1">
        <v>70</v>
      </c>
    </row>
    <row r="794" spans="1:8">
      <c r="A794" s="1" t="s">
        <v>10365</v>
      </c>
      <c r="B794" s="1" t="s">
        <v>2606</v>
      </c>
      <c r="C794" s="2">
        <v>45421</v>
      </c>
      <c r="D794" s="2">
        <v>45425</v>
      </c>
      <c r="E794" s="2">
        <v>45425</v>
      </c>
      <c r="F794" s="1" t="s">
        <v>9571</v>
      </c>
      <c r="G794" s="1" t="s">
        <v>1802</v>
      </c>
      <c r="H794" s="1">
        <v>55</v>
      </c>
    </row>
    <row r="795" spans="1:8">
      <c r="A795" s="1" t="s">
        <v>10366</v>
      </c>
      <c r="B795" s="1" t="s">
        <v>2607</v>
      </c>
      <c r="C795" s="2">
        <v>45554</v>
      </c>
      <c r="D795" s="2">
        <v>45559</v>
      </c>
      <c r="E795" s="2"/>
      <c r="F795" s="1" t="s">
        <v>9569</v>
      </c>
      <c r="G795" s="1" t="s">
        <v>1815</v>
      </c>
      <c r="H795" s="1">
        <v>100</v>
      </c>
    </row>
    <row r="796" spans="1:8">
      <c r="A796" s="1" t="s">
        <v>10367</v>
      </c>
      <c r="B796" s="1" t="s">
        <v>2608</v>
      </c>
      <c r="C796" s="2">
        <v>45587</v>
      </c>
      <c r="D796" s="2">
        <v>45591</v>
      </c>
      <c r="E796" s="2">
        <v>45593</v>
      </c>
      <c r="F796" s="1" t="s">
        <v>9569</v>
      </c>
      <c r="G796" s="1" t="s">
        <v>1809</v>
      </c>
      <c r="H796" s="1">
        <v>45</v>
      </c>
    </row>
    <row r="797" spans="1:8">
      <c r="A797" s="1" t="s">
        <v>10368</v>
      </c>
      <c r="B797" s="1" t="s">
        <v>2609</v>
      </c>
      <c r="C797" s="2">
        <v>45500</v>
      </c>
      <c r="D797" s="2">
        <v>45504</v>
      </c>
      <c r="E797" s="2"/>
      <c r="F797" s="1" t="s">
        <v>9571</v>
      </c>
      <c r="G797" s="1" t="s">
        <v>1815</v>
      </c>
      <c r="H797" s="1">
        <v>70</v>
      </c>
    </row>
    <row r="798" spans="1:8">
      <c r="A798" s="1" t="s">
        <v>10369</v>
      </c>
      <c r="B798" s="1" t="s">
        <v>2610</v>
      </c>
      <c r="C798" s="2">
        <v>45917</v>
      </c>
      <c r="D798" s="2">
        <v>45919</v>
      </c>
      <c r="E798" s="2">
        <v>45920</v>
      </c>
      <c r="F798" s="1" t="s">
        <v>9569</v>
      </c>
      <c r="G798" s="1" t="s">
        <v>1809</v>
      </c>
      <c r="H798" s="1">
        <v>80</v>
      </c>
    </row>
    <row r="799" spans="1:8">
      <c r="A799" s="1" t="s">
        <v>10370</v>
      </c>
      <c r="B799" s="1" t="s">
        <v>2611</v>
      </c>
      <c r="C799" s="2">
        <v>45652</v>
      </c>
      <c r="D799" s="2">
        <v>45655</v>
      </c>
      <c r="E799" s="2">
        <v>45655</v>
      </c>
      <c r="F799" s="1" t="s">
        <v>9569</v>
      </c>
      <c r="G799" s="1" t="s">
        <v>1802</v>
      </c>
      <c r="H799" s="1">
        <v>45</v>
      </c>
    </row>
    <row r="800" spans="1:8">
      <c r="A800" s="1" t="s">
        <v>10371</v>
      </c>
      <c r="B800" s="1" t="s">
        <v>2612</v>
      </c>
      <c r="C800" s="2">
        <v>45455</v>
      </c>
      <c r="D800" s="2">
        <v>45458</v>
      </c>
      <c r="E800" s="2">
        <v>45459</v>
      </c>
      <c r="F800" s="1" t="s">
        <v>9573</v>
      </c>
      <c r="G800" s="1" t="s">
        <v>1809</v>
      </c>
      <c r="H800" s="1">
        <v>55</v>
      </c>
    </row>
    <row r="801" spans="1:8">
      <c r="A801" s="1" t="s">
        <v>10372</v>
      </c>
      <c r="B801" s="1" t="s">
        <v>2613</v>
      </c>
      <c r="C801" s="2">
        <v>45465</v>
      </c>
      <c r="D801" s="2">
        <v>45470</v>
      </c>
      <c r="E801" s="2"/>
      <c r="F801" s="1" t="s">
        <v>9569</v>
      </c>
      <c r="G801" s="1" t="s">
        <v>1815</v>
      </c>
      <c r="H801" s="1">
        <v>55</v>
      </c>
    </row>
    <row r="802" spans="1:8">
      <c r="A802" s="1" t="s">
        <v>10373</v>
      </c>
      <c r="B802" s="1" t="s">
        <v>2614</v>
      </c>
      <c r="C802" s="2">
        <v>45335</v>
      </c>
      <c r="D802" s="2">
        <v>45337</v>
      </c>
      <c r="E802" s="2">
        <v>45337</v>
      </c>
      <c r="F802" s="1" t="s">
        <v>9569</v>
      </c>
      <c r="G802" s="1" t="s">
        <v>1802</v>
      </c>
      <c r="H802" s="1">
        <v>50</v>
      </c>
    </row>
    <row r="803" spans="1:8">
      <c r="A803" s="1" t="s">
        <v>10374</v>
      </c>
      <c r="B803" s="1" t="s">
        <v>2615</v>
      </c>
      <c r="C803" s="2">
        <v>45561</v>
      </c>
      <c r="D803" s="2">
        <v>45564</v>
      </c>
      <c r="E803" s="2">
        <v>45567</v>
      </c>
      <c r="F803" s="1" t="s">
        <v>9569</v>
      </c>
      <c r="G803" s="1" t="s">
        <v>1809</v>
      </c>
      <c r="H803" s="1">
        <v>100</v>
      </c>
    </row>
    <row r="804" spans="1:8">
      <c r="A804" s="1" t="s">
        <v>10375</v>
      </c>
      <c r="B804" s="1" t="s">
        <v>2616</v>
      </c>
      <c r="C804" s="2">
        <v>45753</v>
      </c>
      <c r="D804" s="2">
        <v>45755</v>
      </c>
      <c r="E804" s="2">
        <v>45755</v>
      </c>
      <c r="F804" s="1" t="s">
        <v>9575</v>
      </c>
      <c r="G804" s="1" t="s">
        <v>1802</v>
      </c>
      <c r="H804" s="1">
        <v>45</v>
      </c>
    </row>
    <row r="805" spans="1:8">
      <c r="A805" s="1" t="s">
        <v>10376</v>
      </c>
      <c r="B805" s="1" t="s">
        <v>2617</v>
      </c>
      <c r="C805" s="2">
        <v>45745</v>
      </c>
      <c r="D805" s="2">
        <v>45748</v>
      </c>
      <c r="E805" s="2"/>
      <c r="F805" s="1" t="s">
        <v>9591</v>
      </c>
      <c r="G805" s="1" t="s">
        <v>1815</v>
      </c>
      <c r="H805" s="1">
        <v>55</v>
      </c>
    </row>
    <row r="806" spans="1:8">
      <c r="A806" s="1" t="s">
        <v>10377</v>
      </c>
      <c r="B806" s="1" t="s">
        <v>2618</v>
      </c>
      <c r="C806" s="2">
        <v>45454</v>
      </c>
      <c r="D806" s="2">
        <v>45458</v>
      </c>
      <c r="E806" s="2">
        <v>45460</v>
      </c>
      <c r="F806" s="1" t="s">
        <v>9575</v>
      </c>
      <c r="G806" s="1" t="s">
        <v>1809</v>
      </c>
      <c r="H806" s="1">
        <v>45</v>
      </c>
    </row>
    <row r="807" spans="1:8">
      <c r="A807" s="1" t="s">
        <v>10378</v>
      </c>
      <c r="B807" s="1" t="s">
        <v>2619</v>
      </c>
      <c r="C807" s="2">
        <v>45495</v>
      </c>
      <c r="D807" s="2">
        <v>45499</v>
      </c>
      <c r="E807" s="2">
        <v>45500</v>
      </c>
      <c r="F807" s="1" t="s">
        <v>9575</v>
      </c>
      <c r="G807" s="1" t="s">
        <v>1809</v>
      </c>
      <c r="H807" s="1">
        <v>45</v>
      </c>
    </row>
    <row r="808" spans="1:8">
      <c r="A808" s="1" t="s">
        <v>10379</v>
      </c>
      <c r="B808" s="1" t="s">
        <v>2620</v>
      </c>
      <c r="C808" s="2">
        <v>45672</v>
      </c>
      <c r="D808" s="2">
        <v>45674</v>
      </c>
      <c r="E808" s="2"/>
      <c r="F808" s="1" t="s">
        <v>9569</v>
      </c>
      <c r="G808" s="1" t="s">
        <v>1815</v>
      </c>
      <c r="H808" s="1">
        <v>50</v>
      </c>
    </row>
    <row r="809" spans="1:8">
      <c r="A809" s="1" t="s">
        <v>10380</v>
      </c>
      <c r="B809" s="1" t="s">
        <v>2621</v>
      </c>
      <c r="C809" s="2">
        <v>45789</v>
      </c>
      <c r="D809" s="2">
        <v>45793</v>
      </c>
      <c r="E809" s="2">
        <v>45793</v>
      </c>
      <c r="F809" s="1" t="s">
        <v>9569</v>
      </c>
      <c r="G809" s="1" t="s">
        <v>1802</v>
      </c>
      <c r="H809" s="1">
        <v>55</v>
      </c>
    </row>
    <row r="810" spans="1:8">
      <c r="A810" s="1" t="s">
        <v>10381</v>
      </c>
      <c r="B810" s="1" t="s">
        <v>2622</v>
      </c>
      <c r="C810" s="2">
        <v>45802</v>
      </c>
      <c r="D810" s="2">
        <v>45807</v>
      </c>
      <c r="E810" s="2">
        <v>45807</v>
      </c>
      <c r="F810" s="1" t="s">
        <v>9569</v>
      </c>
      <c r="G810" s="1" t="s">
        <v>1802</v>
      </c>
      <c r="H810" s="1">
        <v>100</v>
      </c>
    </row>
    <row r="811" spans="1:8">
      <c r="A811" s="1" t="s">
        <v>10382</v>
      </c>
      <c r="B811" s="1" t="s">
        <v>2623</v>
      </c>
      <c r="C811" s="2">
        <v>45713</v>
      </c>
      <c r="D811" s="2">
        <v>45717</v>
      </c>
      <c r="E811" s="2">
        <v>45717</v>
      </c>
      <c r="F811" s="1" t="s">
        <v>9591</v>
      </c>
      <c r="G811" s="1" t="s">
        <v>1802</v>
      </c>
      <c r="H811" s="1">
        <v>45</v>
      </c>
    </row>
    <row r="812" spans="1:8">
      <c r="A812" s="1" t="s">
        <v>10383</v>
      </c>
      <c r="B812" s="1" t="s">
        <v>2624</v>
      </c>
      <c r="C812" s="2">
        <v>45338</v>
      </c>
      <c r="D812" s="2">
        <v>45342</v>
      </c>
      <c r="E812" s="2">
        <v>45342</v>
      </c>
      <c r="F812" s="1" t="s">
        <v>9569</v>
      </c>
      <c r="G812" s="1" t="s">
        <v>1802</v>
      </c>
      <c r="H812" s="1">
        <v>70</v>
      </c>
    </row>
    <row r="813" spans="1:8">
      <c r="A813" s="1" t="s">
        <v>10384</v>
      </c>
      <c r="B813" s="1" t="s">
        <v>2625</v>
      </c>
      <c r="C813" s="2">
        <v>45478</v>
      </c>
      <c r="D813" s="2">
        <v>45480</v>
      </c>
      <c r="E813" s="2">
        <v>45483</v>
      </c>
      <c r="F813" s="1" t="s">
        <v>9569</v>
      </c>
      <c r="G813" s="1" t="s">
        <v>1809</v>
      </c>
      <c r="H813" s="1">
        <v>50</v>
      </c>
    </row>
    <row r="814" spans="1:8">
      <c r="A814" s="1" t="s">
        <v>10385</v>
      </c>
      <c r="B814" s="1" t="s">
        <v>2626</v>
      </c>
      <c r="C814" s="2">
        <v>45689</v>
      </c>
      <c r="D814" s="2">
        <v>45692</v>
      </c>
      <c r="E814" s="2"/>
      <c r="F814" s="1" t="s">
        <v>9591</v>
      </c>
      <c r="G814" s="1" t="s">
        <v>1815</v>
      </c>
      <c r="H814" s="1">
        <v>60</v>
      </c>
    </row>
    <row r="815" spans="1:8">
      <c r="A815" s="1" t="s">
        <v>10386</v>
      </c>
      <c r="B815" s="1" t="s">
        <v>2627</v>
      </c>
      <c r="C815" s="2">
        <v>45336</v>
      </c>
      <c r="D815" s="2">
        <v>45338</v>
      </c>
      <c r="E815" s="2">
        <v>45338</v>
      </c>
      <c r="F815" s="1" t="s">
        <v>9575</v>
      </c>
      <c r="G815" s="1" t="s">
        <v>1802</v>
      </c>
      <c r="H815" s="1">
        <v>70</v>
      </c>
    </row>
    <row r="816" spans="1:8">
      <c r="A816" s="1" t="s">
        <v>10387</v>
      </c>
      <c r="B816" s="1" t="s">
        <v>2628</v>
      </c>
      <c r="C816" s="2">
        <v>45323</v>
      </c>
      <c r="D816" s="2">
        <v>45327</v>
      </c>
      <c r="E816" s="2">
        <v>45327</v>
      </c>
      <c r="F816" s="1" t="s">
        <v>9591</v>
      </c>
      <c r="G816" s="1" t="s">
        <v>1802</v>
      </c>
      <c r="H816" s="1">
        <v>50</v>
      </c>
    </row>
    <row r="817" spans="1:8">
      <c r="A817" s="1" t="s">
        <v>10388</v>
      </c>
      <c r="B817" s="1" t="s">
        <v>2629</v>
      </c>
      <c r="C817" s="2">
        <v>45683</v>
      </c>
      <c r="D817" s="2">
        <v>45687</v>
      </c>
      <c r="E817" s="2">
        <v>45689</v>
      </c>
      <c r="F817" s="1" t="s">
        <v>9573</v>
      </c>
      <c r="G817" s="1" t="s">
        <v>1809</v>
      </c>
      <c r="H817" s="1">
        <v>60</v>
      </c>
    </row>
    <row r="818" spans="1:8">
      <c r="A818" s="1" t="s">
        <v>10389</v>
      </c>
      <c r="B818" s="1" t="s">
        <v>2630</v>
      </c>
      <c r="C818" s="2">
        <v>45961</v>
      </c>
      <c r="D818" s="2">
        <v>45965</v>
      </c>
      <c r="E818" s="2">
        <v>45965</v>
      </c>
      <c r="F818" s="1" t="s">
        <v>9569</v>
      </c>
      <c r="G818" s="1" t="s">
        <v>1802</v>
      </c>
      <c r="H818" s="1">
        <v>70</v>
      </c>
    </row>
    <row r="819" spans="1:8">
      <c r="A819" s="1" t="s">
        <v>10390</v>
      </c>
      <c r="B819" s="1" t="s">
        <v>2631</v>
      </c>
      <c r="C819" s="2">
        <v>45907</v>
      </c>
      <c r="D819" s="2">
        <v>45912</v>
      </c>
      <c r="E819" s="2">
        <v>45913</v>
      </c>
      <c r="F819" s="1" t="s">
        <v>9571</v>
      </c>
      <c r="G819" s="1" t="s">
        <v>1809</v>
      </c>
      <c r="H819" s="1">
        <v>70</v>
      </c>
    </row>
    <row r="820" spans="1:8">
      <c r="A820" s="1" t="s">
        <v>10391</v>
      </c>
      <c r="B820" s="1" t="s">
        <v>2632</v>
      </c>
      <c r="C820" s="2">
        <v>45802</v>
      </c>
      <c r="D820" s="2">
        <v>45807</v>
      </c>
      <c r="E820" s="2">
        <v>45807</v>
      </c>
      <c r="F820" s="1" t="s">
        <v>9575</v>
      </c>
      <c r="G820" s="1" t="s">
        <v>1802</v>
      </c>
      <c r="H820" s="1">
        <v>50</v>
      </c>
    </row>
    <row r="821" spans="1:8">
      <c r="A821" s="1" t="s">
        <v>10392</v>
      </c>
      <c r="B821" s="1" t="s">
        <v>2633</v>
      </c>
      <c r="C821" s="2">
        <v>45551</v>
      </c>
      <c r="D821" s="2">
        <v>45556</v>
      </c>
      <c r="E821" s="2">
        <v>45557</v>
      </c>
      <c r="F821" s="1" t="s">
        <v>9575</v>
      </c>
      <c r="G821" s="1" t="s">
        <v>1809</v>
      </c>
      <c r="H821" s="1">
        <v>50</v>
      </c>
    </row>
    <row r="822" spans="1:8">
      <c r="A822" s="1" t="s">
        <v>10393</v>
      </c>
      <c r="B822" s="1" t="s">
        <v>2634</v>
      </c>
      <c r="C822" s="2">
        <v>45929</v>
      </c>
      <c r="D822" s="2">
        <v>45933</v>
      </c>
      <c r="E822" s="2">
        <v>45933</v>
      </c>
      <c r="F822" s="1" t="s">
        <v>9569</v>
      </c>
      <c r="G822" s="1" t="s">
        <v>1802</v>
      </c>
      <c r="H822" s="1">
        <v>80</v>
      </c>
    </row>
    <row r="823" spans="1:8">
      <c r="A823" s="1" t="s">
        <v>10394</v>
      </c>
      <c r="B823" s="1" t="s">
        <v>2635</v>
      </c>
      <c r="C823" s="2">
        <v>45604</v>
      </c>
      <c r="D823" s="2">
        <v>45608</v>
      </c>
      <c r="E823" s="2"/>
      <c r="F823" s="1" t="s">
        <v>9571</v>
      </c>
      <c r="G823" s="1" t="s">
        <v>1815</v>
      </c>
      <c r="H823" s="1">
        <v>45</v>
      </c>
    </row>
    <row r="824" spans="1:8">
      <c r="A824" s="1" t="s">
        <v>10395</v>
      </c>
      <c r="B824" s="1" t="s">
        <v>2636</v>
      </c>
      <c r="C824" s="2">
        <v>45620</v>
      </c>
      <c r="D824" s="2">
        <v>45622</v>
      </c>
      <c r="E824" s="2"/>
      <c r="F824" s="1" t="s">
        <v>9571</v>
      </c>
      <c r="G824" s="1" t="s">
        <v>1815</v>
      </c>
      <c r="H824" s="1">
        <v>100</v>
      </c>
    </row>
    <row r="825" spans="1:8">
      <c r="A825" s="1" t="s">
        <v>10396</v>
      </c>
      <c r="B825" s="1" t="s">
        <v>2637</v>
      </c>
      <c r="C825" s="2">
        <v>45528</v>
      </c>
      <c r="D825" s="2">
        <v>45532</v>
      </c>
      <c r="E825" s="2">
        <v>45532</v>
      </c>
      <c r="F825" s="1" t="s">
        <v>9575</v>
      </c>
      <c r="G825" s="1" t="s">
        <v>1802</v>
      </c>
      <c r="H825" s="1">
        <v>80</v>
      </c>
    </row>
    <row r="826" spans="1:8">
      <c r="A826" s="1" t="s">
        <v>10397</v>
      </c>
      <c r="B826" s="1" t="s">
        <v>2638</v>
      </c>
      <c r="C826" s="2">
        <v>45310</v>
      </c>
      <c r="D826" s="2">
        <v>45315</v>
      </c>
      <c r="E826" s="2"/>
      <c r="F826" s="1" t="s">
        <v>9571</v>
      </c>
      <c r="G826" s="1" t="s">
        <v>1815</v>
      </c>
      <c r="H826" s="1">
        <v>50</v>
      </c>
    </row>
    <row r="827" spans="1:8">
      <c r="A827" s="1" t="s">
        <v>10398</v>
      </c>
      <c r="B827" s="1" t="s">
        <v>2639</v>
      </c>
      <c r="C827" s="2">
        <v>45899</v>
      </c>
      <c r="D827" s="2">
        <v>45903</v>
      </c>
      <c r="E827" s="2">
        <v>45903</v>
      </c>
      <c r="F827" s="1" t="s">
        <v>9573</v>
      </c>
      <c r="G827" s="1" t="s">
        <v>1802</v>
      </c>
      <c r="H827" s="1">
        <v>55</v>
      </c>
    </row>
    <row r="828" spans="1:8">
      <c r="A828" s="1" t="s">
        <v>10399</v>
      </c>
      <c r="B828" s="1" t="s">
        <v>2640</v>
      </c>
      <c r="C828" s="2">
        <v>45337</v>
      </c>
      <c r="D828" s="2">
        <v>45341</v>
      </c>
      <c r="E828" s="2">
        <v>45341</v>
      </c>
      <c r="F828" s="1" t="s">
        <v>9569</v>
      </c>
      <c r="G828" s="1" t="s">
        <v>1802</v>
      </c>
      <c r="H828" s="1">
        <v>100</v>
      </c>
    </row>
    <row r="829" spans="1:8">
      <c r="A829" s="1" t="s">
        <v>10400</v>
      </c>
      <c r="B829" s="1" t="s">
        <v>2641</v>
      </c>
      <c r="C829" s="2">
        <v>45346</v>
      </c>
      <c r="D829" s="2">
        <v>45351</v>
      </c>
      <c r="E829" s="2">
        <v>45351</v>
      </c>
      <c r="F829" s="1" t="s">
        <v>9573</v>
      </c>
      <c r="G829" s="1" t="s">
        <v>1802</v>
      </c>
      <c r="H829" s="1">
        <v>45</v>
      </c>
    </row>
    <row r="830" spans="1:8">
      <c r="A830" s="1" t="s">
        <v>10401</v>
      </c>
      <c r="B830" s="1" t="s">
        <v>2642</v>
      </c>
      <c r="C830" s="2">
        <v>45626</v>
      </c>
      <c r="D830" s="2">
        <v>45628</v>
      </c>
      <c r="E830" s="2">
        <v>45628</v>
      </c>
      <c r="F830" s="1" t="s">
        <v>9575</v>
      </c>
      <c r="G830" s="1" t="s">
        <v>1802</v>
      </c>
      <c r="H830" s="1">
        <v>60</v>
      </c>
    </row>
    <row r="831" spans="1:8">
      <c r="A831" s="1" t="s">
        <v>10402</v>
      </c>
      <c r="B831" s="1" t="s">
        <v>2643</v>
      </c>
      <c r="C831" s="2">
        <v>45379</v>
      </c>
      <c r="D831" s="2">
        <v>45384</v>
      </c>
      <c r="E831" s="2">
        <v>45384</v>
      </c>
      <c r="F831" s="1" t="s">
        <v>9573</v>
      </c>
      <c r="G831" s="1" t="s">
        <v>1802</v>
      </c>
      <c r="H831" s="1">
        <v>50</v>
      </c>
    </row>
    <row r="832" spans="1:8">
      <c r="A832" s="1" t="s">
        <v>10403</v>
      </c>
      <c r="B832" s="1" t="s">
        <v>2644</v>
      </c>
      <c r="C832" s="2">
        <v>45421</v>
      </c>
      <c r="D832" s="2">
        <v>45426</v>
      </c>
      <c r="E832" s="2">
        <v>45426</v>
      </c>
      <c r="F832" s="1" t="s">
        <v>9573</v>
      </c>
      <c r="G832" s="1" t="s">
        <v>1802</v>
      </c>
      <c r="H832" s="1">
        <v>50</v>
      </c>
    </row>
    <row r="833" spans="1:8">
      <c r="A833" s="1" t="s">
        <v>10404</v>
      </c>
      <c r="B833" s="1" t="s">
        <v>2645</v>
      </c>
      <c r="C833" s="2">
        <v>45890</v>
      </c>
      <c r="D833" s="2">
        <v>45892</v>
      </c>
      <c r="E833" s="2">
        <v>45893</v>
      </c>
      <c r="F833" s="1" t="s">
        <v>9575</v>
      </c>
      <c r="G833" s="1" t="s">
        <v>1809</v>
      </c>
      <c r="H833" s="1">
        <v>100</v>
      </c>
    </row>
    <row r="834" spans="1:8">
      <c r="A834" s="1" t="s">
        <v>10405</v>
      </c>
      <c r="B834" s="1" t="s">
        <v>2646</v>
      </c>
      <c r="C834" s="2">
        <v>45747</v>
      </c>
      <c r="D834" s="2">
        <v>45750</v>
      </c>
      <c r="E834" s="2">
        <v>45750</v>
      </c>
      <c r="F834" s="1" t="s">
        <v>9575</v>
      </c>
      <c r="G834" s="1" t="s">
        <v>1802</v>
      </c>
      <c r="H834" s="1">
        <v>45</v>
      </c>
    </row>
    <row r="835" spans="1:8">
      <c r="A835" s="1" t="s">
        <v>10406</v>
      </c>
      <c r="B835" s="1" t="s">
        <v>2647</v>
      </c>
      <c r="C835" s="2">
        <v>45616</v>
      </c>
      <c r="D835" s="2">
        <v>45619</v>
      </c>
      <c r="E835" s="2">
        <v>45621</v>
      </c>
      <c r="F835" s="1" t="s">
        <v>9569</v>
      </c>
      <c r="G835" s="1" t="s">
        <v>1809</v>
      </c>
      <c r="H835" s="1">
        <v>50</v>
      </c>
    </row>
    <row r="836" spans="1:8">
      <c r="A836" s="1" t="s">
        <v>10407</v>
      </c>
      <c r="B836" s="1" t="s">
        <v>2648</v>
      </c>
      <c r="C836" s="2">
        <v>45726</v>
      </c>
      <c r="D836" s="2">
        <v>45729</v>
      </c>
      <c r="E836" s="2">
        <v>45729</v>
      </c>
      <c r="F836" s="1" t="s">
        <v>9571</v>
      </c>
      <c r="G836" s="1" t="s">
        <v>1802</v>
      </c>
      <c r="H836" s="1">
        <v>100</v>
      </c>
    </row>
    <row r="837" spans="1:8">
      <c r="A837" s="1" t="s">
        <v>10408</v>
      </c>
      <c r="B837" s="1" t="s">
        <v>2649</v>
      </c>
      <c r="C837" s="2">
        <v>45799</v>
      </c>
      <c r="D837" s="2">
        <v>45802</v>
      </c>
      <c r="E837" s="2">
        <v>45802</v>
      </c>
      <c r="F837" s="1" t="s">
        <v>9569</v>
      </c>
      <c r="G837" s="1" t="s">
        <v>1802</v>
      </c>
      <c r="H837" s="1">
        <v>45</v>
      </c>
    </row>
    <row r="838" spans="1:8">
      <c r="A838" s="1" t="s">
        <v>10409</v>
      </c>
      <c r="B838" s="1" t="s">
        <v>2650</v>
      </c>
      <c r="C838" s="2">
        <v>45463</v>
      </c>
      <c r="D838" s="2">
        <v>45467</v>
      </c>
      <c r="E838" s="2">
        <v>45468</v>
      </c>
      <c r="F838" s="1" t="s">
        <v>9575</v>
      </c>
      <c r="G838" s="1" t="s">
        <v>1809</v>
      </c>
      <c r="H838" s="1">
        <v>50</v>
      </c>
    </row>
    <row r="839" spans="1:8">
      <c r="A839" s="1" t="s">
        <v>10410</v>
      </c>
      <c r="B839" s="1" t="s">
        <v>2651</v>
      </c>
      <c r="C839" s="2">
        <v>45530</v>
      </c>
      <c r="D839" s="2">
        <v>45533</v>
      </c>
      <c r="E839" s="2">
        <v>45533</v>
      </c>
      <c r="F839" s="1" t="s">
        <v>9573</v>
      </c>
      <c r="G839" s="1" t="s">
        <v>1802</v>
      </c>
      <c r="H839" s="1">
        <v>50</v>
      </c>
    </row>
    <row r="840" spans="1:8">
      <c r="A840" s="1" t="s">
        <v>10411</v>
      </c>
      <c r="B840" s="1" t="s">
        <v>2652</v>
      </c>
      <c r="C840" s="2">
        <v>45394</v>
      </c>
      <c r="D840" s="2">
        <v>45397</v>
      </c>
      <c r="E840" s="2">
        <v>45397</v>
      </c>
      <c r="F840" s="1" t="s">
        <v>9573</v>
      </c>
      <c r="G840" s="1" t="s">
        <v>1802</v>
      </c>
      <c r="H840" s="1">
        <v>70</v>
      </c>
    </row>
    <row r="841" spans="1:8">
      <c r="A841" s="1" t="s">
        <v>10412</v>
      </c>
      <c r="B841" s="1" t="s">
        <v>2653</v>
      </c>
      <c r="C841" s="2">
        <v>45599</v>
      </c>
      <c r="D841" s="2">
        <v>45603</v>
      </c>
      <c r="E841" s="2">
        <v>45603</v>
      </c>
      <c r="F841" s="1" t="s">
        <v>9591</v>
      </c>
      <c r="G841" s="1" t="s">
        <v>1802</v>
      </c>
      <c r="H841" s="1">
        <v>80</v>
      </c>
    </row>
    <row r="842" spans="1:8">
      <c r="A842" s="1" t="s">
        <v>10413</v>
      </c>
      <c r="B842" s="1" t="s">
        <v>2654</v>
      </c>
      <c r="C842" s="2">
        <v>45415</v>
      </c>
      <c r="D842" s="2">
        <v>45420</v>
      </c>
      <c r="E842" s="2">
        <v>45421</v>
      </c>
      <c r="F842" s="1" t="s">
        <v>9573</v>
      </c>
      <c r="G842" s="1" t="s">
        <v>1809</v>
      </c>
      <c r="H842" s="1">
        <v>80</v>
      </c>
    </row>
    <row r="843" spans="1:8">
      <c r="A843" s="1" t="s">
        <v>10414</v>
      </c>
      <c r="B843" s="1" t="s">
        <v>2655</v>
      </c>
      <c r="C843" s="2">
        <v>45758</v>
      </c>
      <c r="D843" s="2">
        <v>45763</v>
      </c>
      <c r="E843" s="2">
        <v>45763</v>
      </c>
      <c r="F843" s="1" t="s">
        <v>9569</v>
      </c>
      <c r="G843" s="1" t="s">
        <v>1802</v>
      </c>
      <c r="H843" s="1">
        <v>50</v>
      </c>
    </row>
    <row r="844" spans="1:8">
      <c r="A844" s="1" t="s">
        <v>10415</v>
      </c>
      <c r="B844" s="1" t="s">
        <v>2656</v>
      </c>
      <c r="C844" s="2">
        <v>45512</v>
      </c>
      <c r="D844" s="2">
        <v>45515</v>
      </c>
      <c r="E844" s="2"/>
      <c r="F844" s="1" t="s">
        <v>9569</v>
      </c>
      <c r="G844" s="1" t="s">
        <v>1815</v>
      </c>
      <c r="H844" s="1">
        <v>55</v>
      </c>
    </row>
    <row r="845" spans="1:8">
      <c r="A845" s="1" t="s">
        <v>10416</v>
      </c>
      <c r="B845" s="1" t="s">
        <v>2657</v>
      </c>
      <c r="C845" s="2">
        <v>45856</v>
      </c>
      <c r="D845" s="2">
        <v>45861</v>
      </c>
      <c r="E845" s="2">
        <v>45861</v>
      </c>
      <c r="F845" s="1" t="s">
        <v>9569</v>
      </c>
      <c r="G845" s="1" t="s">
        <v>1802</v>
      </c>
      <c r="H845" s="1">
        <v>45</v>
      </c>
    </row>
    <row r="846" spans="1:8">
      <c r="A846" s="1" t="s">
        <v>10417</v>
      </c>
      <c r="B846" s="1" t="s">
        <v>2658</v>
      </c>
      <c r="C846" s="2">
        <v>45428</v>
      </c>
      <c r="D846" s="2">
        <v>45430</v>
      </c>
      <c r="E846" s="2">
        <v>45430</v>
      </c>
      <c r="F846" s="1" t="s">
        <v>9569</v>
      </c>
      <c r="G846" s="1" t="s">
        <v>1802</v>
      </c>
      <c r="H846" s="1">
        <v>80</v>
      </c>
    </row>
    <row r="847" spans="1:8">
      <c r="A847" s="1" t="s">
        <v>10418</v>
      </c>
      <c r="B847" s="1" t="s">
        <v>2659</v>
      </c>
      <c r="C847" s="2">
        <v>45528</v>
      </c>
      <c r="D847" s="2">
        <v>45531</v>
      </c>
      <c r="E847" s="2">
        <v>45532</v>
      </c>
      <c r="F847" s="1" t="s">
        <v>9575</v>
      </c>
      <c r="G847" s="1" t="s">
        <v>1809</v>
      </c>
      <c r="H847" s="1">
        <v>80</v>
      </c>
    </row>
    <row r="848" spans="1:8">
      <c r="A848" s="1" t="s">
        <v>10419</v>
      </c>
      <c r="B848" s="1" t="s">
        <v>2660</v>
      </c>
      <c r="C848" s="2">
        <v>45826</v>
      </c>
      <c r="D848" s="2">
        <v>45831</v>
      </c>
      <c r="E848" s="2">
        <v>45831</v>
      </c>
      <c r="F848" s="1" t="s">
        <v>9575</v>
      </c>
      <c r="G848" s="1" t="s">
        <v>1802</v>
      </c>
      <c r="H848" s="1">
        <v>55</v>
      </c>
    </row>
    <row r="849" spans="1:8">
      <c r="A849" s="1" t="s">
        <v>10420</v>
      </c>
      <c r="B849" s="1" t="s">
        <v>2661</v>
      </c>
      <c r="C849" s="2">
        <v>45925</v>
      </c>
      <c r="D849" s="2">
        <v>45928</v>
      </c>
      <c r="E849" s="2">
        <v>45928</v>
      </c>
      <c r="F849" s="1" t="s">
        <v>9573</v>
      </c>
      <c r="G849" s="1" t="s">
        <v>1802</v>
      </c>
      <c r="H849" s="1">
        <v>100</v>
      </c>
    </row>
    <row r="850" spans="1:8">
      <c r="A850" s="1" t="s">
        <v>10421</v>
      </c>
      <c r="B850" s="1" t="s">
        <v>2662</v>
      </c>
      <c r="C850" s="2">
        <v>45462</v>
      </c>
      <c r="D850" s="2">
        <v>45465</v>
      </c>
      <c r="E850" s="2"/>
      <c r="F850" s="1" t="s">
        <v>9569</v>
      </c>
      <c r="G850" s="1" t="s">
        <v>1815</v>
      </c>
      <c r="H850" s="1">
        <v>45</v>
      </c>
    </row>
    <row r="851" spans="1:8">
      <c r="A851" s="1" t="s">
        <v>10422</v>
      </c>
      <c r="B851" s="1" t="s">
        <v>2663</v>
      </c>
      <c r="C851" s="2">
        <v>45675</v>
      </c>
      <c r="D851" s="2">
        <v>45680</v>
      </c>
      <c r="E851" s="2">
        <v>45680</v>
      </c>
      <c r="F851" s="1" t="s">
        <v>9571</v>
      </c>
      <c r="G851" s="1" t="s">
        <v>1802</v>
      </c>
      <c r="H851" s="1">
        <v>45</v>
      </c>
    </row>
    <row r="852" spans="1:8">
      <c r="A852" s="1" t="s">
        <v>10423</v>
      </c>
      <c r="B852" s="1" t="s">
        <v>2664</v>
      </c>
      <c r="C852" s="2">
        <v>45836</v>
      </c>
      <c r="D852" s="2">
        <v>45840</v>
      </c>
      <c r="E852" s="2">
        <v>45840</v>
      </c>
      <c r="F852" s="1" t="s">
        <v>9569</v>
      </c>
      <c r="G852" s="1" t="s">
        <v>1802</v>
      </c>
      <c r="H852" s="1">
        <v>70</v>
      </c>
    </row>
    <row r="853" spans="1:8">
      <c r="A853" s="1" t="s">
        <v>10424</v>
      </c>
      <c r="B853" s="1" t="s">
        <v>2665</v>
      </c>
      <c r="C853" s="2">
        <v>45442</v>
      </c>
      <c r="D853" s="2">
        <v>45445</v>
      </c>
      <c r="E853" s="2">
        <v>45446</v>
      </c>
      <c r="F853" s="1" t="s">
        <v>9571</v>
      </c>
      <c r="G853" s="1" t="s">
        <v>1809</v>
      </c>
      <c r="H853" s="1">
        <v>55</v>
      </c>
    </row>
    <row r="854" spans="1:8">
      <c r="A854" s="1" t="s">
        <v>10425</v>
      </c>
      <c r="B854" s="1" t="s">
        <v>2666</v>
      </c>
      <c r="C854" s="2">
        <v>45446</v>
      </c>
      <c r="D854" s="2">
        <v>45449</v>
      </c>
      <c r="E854" s="2"/>
      <c r="F854" s="1" t="s">
        <v>9573</v>
      </c>
      <c r="G854" s="1" t="s">
        <v>1815</v>
      </c>
      <c r="H854" s="1">
        <v>50</v>
      </c>
    </row>
    <row r="855" spans="1:8">
      <c r="A855" s="1" t="s">
        <v>10426</v>
      </c>
      <c r="B855" s="1" t="s">
        <v>2667</v>
      </c>
      <c r="C855" s="2">
        <v>45776</v>
      </c>
      <c r="D855" s="2">
        <v>45780</v>
      </c>
      <c r="E855" s="2">
        <v>45780</v>
      </c>
      <c r="F855" s="1" t="s">
        <v>9571</v>
      </c>
      <c r="G855" s="1" t="s">
        <v>1802</v>
      </c>
      <c r="H855" s="1">
        <v>55</v>
      </c>
    </row>
    <row r="856" spans="1:8">
      <c r="A856" s="1" t="s">
        <v>10427</v>
      </c>
      <c r="B856" s="1" t="s">
        <v>2668</v>
      </c>
      <c r="C856" s="2">
        <v>45943</v>
      </c>
      <c r="D856" s="2">
        <v>45948</v>
      </c>
      <c r="E856" s="2"/>
      <c r="F856" s="1" t="s">
        <v>9573</v>
      </c>
      <c r="G856" s="1" t="s">
        <v>1815</v>
      </c>
      <c r="H856" s="1">
        <v>55</v>
      </c>
    </row>
    <row r="857" spans="1:8">
      <c r="A857" s="1" t="s">
        <v>10428</v>
      </c>
      <c r="B857" s="1" t="s">
        <v>2669</v>
      </c>
      <c r="C857" s="2">
        <v>45318</v>
      </c>
      <c r="D857" s="2">
        <v>45320</v>
      </c>
      <c r="E857" s="2">
        <v>45323</v>
      </c>
      <c r="F857" s="1" t="s">
        <v>9571</v>
      </c>
      <c r="G857" s="1" t="s">
        <v>1809</v>
      </c>
      <c r="H857" s="1">
        <v>100</v>
      </c>
    </row>
    <row r="858" spans="1:8">
      <c r="A858" s="1" t="s">
        <v>10429</v>
      </c>
      <c r="B858" s="1" t="s">
        <v>2670</v>
      </c>
      <c r="C858" s="2">
        <v>45374</v>
      </c>
      <c r="D858" s="2">
        <v>45378</v>
      </c>
      <c r="E858" s="2"/>
      <c r="F858" s="1" t="s">
        <v>9575</v>
      </c>
      <c r="G858" s="1" t="s">
        <v>1815</v>
      </c>
      <c r="H858" s="1">
        <v>45</v>
      </c>
    </row>
    <row r="859" spans="1:8">
      <c r="A859" s="1" t="s">
        <v>10430</v>
      </c>
      <c r="B859" s="1" t="s">
        <v>2671</v>
      </c>
      <c r="C859" s="2">
        <v>45765</v>
      </c>
      <c r="D859" s="2">
        <v>45770</v>
      </c>
      <c r="E859" s="2">
        <v>45770</v>
      </c>
      <c r="F859" s="1" t="s">
        <v>9575</v>
      </c>
      <c r="G859" s="1" t="s">
        <v>1802</v>
      </c>
      <c r="H859" s="1">
        <v>55</v>
      </c>
    </row>
    <row r="860" spans="1:8">
      <c r="A860" s="1" t="s">
        <v>10431</v>
      </c>
      <c r="B860" s="1" t="s">
        <v>2672</v>
      </c>
      <c r="C860" s="2">
        <v>45815</v>
      </c>
      <c r="D860" s="2">
        <v>45819</v>
      </c>
      <c r="E860" s="2">
        <v>45819</v>
      </c>
      <c r="F860" s="1" t="s">
        <v>9569</v>
      </c>
      <c r="G860" s="1" t="s">
        <v>1802</v>
      </c>
      <c r="H860" s="1">
        <v>80</v>
      </c>
    </row>
    <row r="861" spans="1:8">
      <c r="A861" s="1" t="s">
        <v>10432</v>
      </c>
      <c r="B861" s="1" t="s">
        <v>2673</v>
      </c>
      <c r="C861" s="2">
        <v>45646</v>
      </c>
      <c r="D861" s="2">
        <v>45648</v>
      </c>
      <c r="E861" s="2"/>
      <c r="F861" s="1" t="s">
        <v>9571</v>
      </c>
      <c r="G861" s="1" t="s">
        <v>1815</v>
      </c>
      <c r="H861" s="1">
        <v>80</v>
      </c>
    </row>
    <row r="862" spans="1:8">
      <c r="A862" s="1" t="s">
        <v>10433</v>
      </c>
      <c r="B862" s="1" t="s">
        <v>2674</v>
      </c>
      <c r="C862" s="2">
        <v>45430</v>
      </c>
      <c r="D862" s="2">
        <v>45432</v>
      </c>
      <c r="E862" s="2"/>
      <c r="F862" s="1" t="s">
        <v>9591</v>
      </c>
      <c r="G862" s="1" t="s">
        <v>1815</v>
      </c>
      <c r="H862" s="1">
        <v>55</v>
      </c>
    </row>
    <row r="863" spans="1:8">
      <c r="A863" s="1" t="s">
        <v>10434</v>
      </c>
      <c r="B863" s="1" t="s">
        <v>2675</v>
      </c>
      <c r="C863" s="2">
        <v>45918</v>
      </c>
      <c r="D863" s="2">
        <v>45923</v>
      </c>
      <c r="E863" s="2">
        <v>45924</v>
      </c>
      <c r="F863" s="1" t="s">
        <v>9575</v>
      </c>
      <c r="G863" s="1" t="s">
        <v>1809</v>
      </c>
      <c r="H863" s="1">
        <v>100</v>
      </c>
    </row>
    <row r="864" spans="1:8">
      <c r="A864" s="1" t="s">
        <v>10435</v>
      </c>
      <c r="B864" s="1" t="s">
        <v>2676</v>
      </c>
      <c r="C864" s="2">
        <v>45952</v>
      </c>
      <c r="D864" s="2">
        <v>45955</v>
      </c>
      <c r="E864" s="2">
        <v>45955</v>
      </c>
      <c r="F864" s="1" t="s">
        <v>9569</v>
      </c>
      <c r="G864" s="1" t="s">
        <v>1802</v>
      </c>
      <c r="H864" s="1">
        <v>70</v>
      </c>
    </row>
    <row r="865" spans="1:8">
      <c r="A865" s="1" t="s">
        <v>10436</v>
      </c>
      <c r="B865" s="1" t="s">
        <v>2677</v>
      </c>
      <c r="C865" s="2">
        <v>45404</v>
      </c>
      <c r="D865" s="2">
        <v>45406</v>
      </c>
      <c r="E865" s="2">
        <v>45406</v>
      </c>
      <c r="F865" s="1" t="s">
        <v>9569</v>
      </c>
      <c r="G865" s="1" t="s">
        <v>1802</v>
      </c>
      <c r="H865" s="1">
        <v>80</v>
      </c>
    </row>
    <row r="866" spans="1:8">
      <c r="A866" s="1" t="s">
        <v>10437</v>
      </c>
      <c r="B866" s="1" t="s">
        <v>2678</v>
      </c>
      <c r="C866" s="2">
        <v>45692</v>
      </c>
      <c r="D866" s="2">
        <v>45697</v>
      </c>
      <c r="E866" s="2"/>
      <c r="F866" s="1" t="s">
        <v>9591</v>
      </c>
      <c r="G866" s="1" t="s">
        <v>1815</v>
      </c>
      <c r="H866" s="1">
        <v>80</v>
      </c>
    </row>
    <row r="867" spans="1:8">
      <c r="A867" s="1" t="s">
        <v>10438</v>
      </c>
      <c r="B867" s="1" t="s">
        <v>2679</v>
      </c>
      <c r="C867" s="2">
        <v>45395</v>
      </c>
      <c r="D867" s="2">
        <v>45398</v>
      </c>
      <c r="E867" s="2">
        <v>45400</v>
      </c>
      <c r="F867" s="1" t="s">
        <v>9573</v>
      </c>
      <c r="G867" s="1" t="s">
        <v>1809</v>
      </c>
      <c r="H867" s="1">
        <v>60</v>
      </c>
    </row>
    <row r="868" spans="1:8">
      <c r="A868" s="1" t="s">
        <v>10439</v>
      </c>
      <c r="B868" s="1" t="s">
        <v>2680</v>
      </c>
      <c r="C868" s="2">
        <v>45609</v>
      </c>
      <c r="D868" s="2">
        <v>45613</v>
      </c>
      <c r="E868" s="2">
        <v>45614</v>
      </c>
      <c r="F868" s="1" t="s">
        <v>9569</v>
      </c>
      <c r="G868" s="1" t="s">
        <v>1809</v>
      </c>
      <c r="H868" s="1">
        <v>60</v>
      </c>
    </row>
    <row r="869" spans="1:8">
      <c r="A869" s="1" t="s">
        <v>10440</v>
      </c>
      <c r="B869" s="1" t="s">
        <v>2681</v>
      </c>
      <c r="C869" s="2">
        <v>45775</v>
      </c>
      <c r="D869" s="2">
        <v>45778</v>
      </c>
      <c r="E869" s="2">
        <v>45778</v>
      </c>
      <c r="F869" s="1" t="s">
        <v>9575</v>
      </c>
      <c r="G869" s="1" t="s">
        <v>1802</v>
      </c>
      <c r="H869" s="1">
        <v>50</v>
      </c>
    </row>
    <row r="870" spans="1:8">
      <c r="A870" s="1" t="s">
        <v>10441</v>
      </c>
      <c r="B870" s="1" t="s">
        <v>2682</v>
      </c>
      <c r="C870" s="2">
        <v>45392</v>
      </c>
      <c r="D870" s="2">
        <v>45397</v>
      </c>
      <c r="E870" s="2">
        <v>45397</v>
      </c>
      <c r="F870" s="1" t="s">
        <v>9591</v>
      </c>
      <c r="G870" s="1" t="s">
        <v>1802</v>
      </c>
      <c r="H870" s="1">
        <v>70</v>
      </c>
    </row>
    <row r="871" spans="1:8">
      <c r="A871" s="1" t="s">
        <v>10442</v>
      </c>
      <c r="B871" s="1" t="s">
        <v>2683</v>
      </c>
      <c r="C871" s="2">
        <v>45356</v>
      </c>
      <c r="D871" s="2">
        <v>45358</v>
      </c>
      <c r="E871" s="2">
        <v>45358</v>
      </c>
      <c r="F871" s="1" t="s">
        <v>9571</v>
      </c>
      <c r="G871" s="1" t="s">
        <v>1802</v>
      </c>
      <c r="H871" s="1">
        <v>60</v>
      </c>
    </row>
    <row r="872" spans="1:8">
      <c r="A872" s="1" t="s">
        <v>10443</v>
      </c>
      <c r="B872" s="1" t="s">
        <v>2684</v>
      </c>
      <c r="C872" s="2">
        <v>45394</v>
      </c>
      <c r="D872" s="2">
        <v>45398</v>
      </c>
      <c r="E872" s="2">
        <v>45399</v>
      </c>
      <c r="F872" s="1" t="s">
        <v>9591</v>
      </c>
      <c r="G872" s="1" t="s">
        <v>1809</v>
      </c>
      <c r="H872" s="1">
        <v>55</v>
      </c>
    </row>
    <row r="873" spans="1:8">
      <c r="A873" s="1" t="s">
        <v>10444</v>
      </c>
      <c r="B873" s="1" t="s">
        <v>2685</v>
      </c>
      <c r="C873" s="2">
        <v>45918</v>
      </c>
      <c r="D873" s="2">
        <v>45920</v>
      </c>
      <c r="E873" s="2">
        <v>45920</v>
      </c>
      <c r="F873" s="1" t="s">
        <v>9573</v>
      </c>
      <c r="G873" s="1" t="s">
        <v>1802</v>
      </c>
      <c r="H873" s="1">
        <v>50</v>
      </c>
    </row>
    <row r="874" spans="1:8">
      <c r="A874" s="1" t="s">
        <v>10445</v>
      </c>
      <c r="B874" s="1" t="s">
        <v>2686</v>
      </c>
      <c r="C874" s="2">
        <v>45913</v>
      </c>
      <c r="D874" s="2">
        <v>45918</v>
      </c>
      <c r="E874" s="2">
        <v>45918</v>
      </c>
      <c r="F874" s="1" t="s">
        <v>9573</v>
      </c>
      <c r="G874" s="1" t="s">
        <v>1802</v>
      </c>
      <c r="H874" s="1">
        <v>45</v>
      </c>
    </row>
    <row r="875" spans="1:8">
      <c r="A875" s="1" t="s">
        <v>10446</v>
      </c>
      <c r="B875" s="1" t="s">
        <v>2687</v>
      </c>
      <c r="C875" s="2">
        <v>45504</v>
      </c>
      <c r="D875" s="2">
        <v>45507</v>
      </c>
      <c r="E875" s="2">
        <v>45507</v>
      </c>
      <c r="F875" s="1" t="s">
        <v>9575</v>
      </c>
      <c r="G875" s="1" t="s">
        <v>1802</v>
      </c>
      <c r="H875" s="1">
        <v>45</v>
      </c>
    </row>
    <row r="876" spans="1:8">
      <c r="A876" s="1" t="s">
        <v>10447</v>
      </c>
      <c r="B876" s="1" t="s">
        <v>2688</v>
      </c>
      <c r="C876" s="2">
        <v>45949</v>
      </c>
      <c r="D876" s="2">
        <v>45951</v>
      </c>
      <c r="E876" s="2">
        <v>45951</v>
      </c>
      <c r="F876" s="1" t="s">
        <v>9591</v>
      </c>
      <c r="G876" s="1" t="s">
        <v>1802</v>
      </c>
      <c r="H876" s="1">
        <v>55</v>
      </c>
    </row>
    <row r="877" spans="1:8">
      <c r="A877" s="1" t="s">
        <v>10448</v>
      </c>
      <c r="B877" s="1" t="s">
        <v>2689</v>
      </c>
      <c r="C877" s="2">
        <v>45843</v>
      </c>
      <c r="D877" s="2">
        <v>45847</v>
      </c>
      <c r="E877" s="2">
        <v>45847</v>
      </c>
      <c r="F877" s="1" t="s">
        <v>9569</v>
      </c>
      <c r="G877" s="1" t="s">
        <v>1802</v>
      </c>
      <c r="H877" s="1">
        <v>55</v>
      </c>
    </row>
    <row r="878" spans="1:8">
      <c r="A878" s="1" t="s">
        <v>10449</v>
      </c>
      <c r="B878" s="1" t="s">
        <v>2690</v>
      </c>
      <c r="C878" s="2">
        <v>45625</v>
      </c>
      <c r="D878" s="2">
        <v>45627</v>
      </c>
      <c r="E878" s="2">
        <v>45627</v>
      </c>
      <c r="F878" s="1" t="s">
        <v>9575</v>
      </c>
      <c r="G878" s="1" t="s">
        <v>1802</v>
      </c>
      <c r="H878" s="1">
        <v>80</v>
      </c>
    </row>
    <row r="879" spans="1:8">
      <c r="A879" s="1" t="s">
        <v>10450</v>
      </c>
      <c r="B879" s="1" t="s">
        <v>2691</v>
      </c>
      <c r="C879" s="2">
        <v>45739</v>
      </c>
      <c r="D879" s="2">
        <v>45743</v>
      </c>
      <c r="E879" s="2">
        <v>45743</v>
      </c>
      <c r="F879" s="1" t="s">
        <v>9571</v>
      </c>
      <c r="G879" s="1" t="s">
        <v>1802</v>
      </c>
      <c r="H879" s="1">
        <v>80</v>
      </c>
    </row>
    <row r="880" spans="1:8">
      <c r="A880" s="1" t="s">
        <v>10451</v>
      </c>
      <c r="B880" s="1" t="s">
        <v>2692</v>
      </c>
      <c r="C880" s="2">
        <v>45936</v>
      </c>
      <c r="D880" s="2">
        <v>45941</v>
      </c>
      <c r="E880" s="2"/>
      <c r="F880" s="1" t="s">
        <v>9569</v>
      </c>
      <c r="G880" s="1" t="s">
        <v>1815</v>
      </c>
      <c r="H880" s="1">
        <v>60</v>
      </c>
    </row>
    <row r="881" spans="1:8">
      <c r="A881" s="1" t="s">
        <v>10452</v>
      </c>
      <c r="B881" s="1" t="s">
        <v>2693</v>
      </c>
      <c r="C881" s="2">
        <v>45771</v>
      </c>
      <c r="D881" s="2">
        <v>45775</v>
      </c>
      <c r="E881" s="2">
        <v>45778</v>
      </c>
      <c r="F881" s="1" t="s">
        <v>9569</v>
      </c>
      <c r="G881" s="1" t="s">
        <v>1809</v>
      </c>
      <c r="H881" s="1">
        <v>50</v>
      </c>
    </row>
    <row r="882" spans="1:8">
      <c r="A882" s="1" t="s">
        <v>10453</v>
      </c>
      <c r="B882" s="1" t="s">
        <v>2694</v>
      </c>
      <c r="C882" s="2">
        <v>45801</v>
      </c>
      <c r="D882" s="2">
        <v>45806</v>
      </c>
      <c r="E882" s="2"/>
      <c r="F882" s="1" t="s">
        <v>9591</v>
      </c>
      <c r="G882" s="1" t="s">
        <v>1815</v>
      </c>
      <c r="H882" s="1">
        <v>55</v>
      </c>
    </row>
    <row r="883" spans="1:8">
      <c r="A883" s="1" t="s">
        <v>10454</v>
      </c>
      <c r="B883" s="1" t="s">
        <v>2695</v>
      </c>
      <c r="C883" s="2">
        <v>45599</v>
      </c>
      <c r="D883" s="2">
        <v>45602</v>
      </c>
      <c r="E883" s="2"/>
      <c r="F883" s="1" t="s">
        <v>9575</v>
      </c>
      <c r="G883" s="1" t="s">
        <v>1815</v>
      </c>
      <c r="H883" s="1">
        <v>100</v>
      </c>
    </row>
    <row r="884" spans="1:8">
      <c r="A884" s="1" t="s">
        <v>10455</v>
      </c>
      <c r="B884" s="1" t="s">
        <v>2696</v>
      </c>
      <c r="C884" s="2">
        <v>45862</v>
      </c>
      <c r="D884" s="2">
        <v>45864</v>
      </c>
      <c r="E884" s="2">
        <v>45865</v>
      </c>
      <c r="F884" s="1" t="s">
        <v>9571</v>
      </c>
      <c r="G884" s="1" t="s">
        <v>1809</v>
      </c>
      <c r="H884" s="1">
        <v>70</v>
      </c>
    </row>
    <row r="885" spans="1:8">
      <c r="A885" s="1" t="s">
        <v>10456</v>
      </c>
      <c r="B885" s="1" t="s">
        <v>2697</v>
      </c>
      <c r="C885" s="2">
        <v>45720</v>
      </c>
      <c r="D885" s="2">
        <v>45725</v>
      </c>
      <c r="E885" s="2">
        <v>45725</v>
      </c>
      <c r="F885" s="1" t="s">
        <v>9573</v>
      </c>
      <c r="G885" s="1" t="s">
        <v>1802</v>
      </c>
      <c r="H885" s="1">
        <v>100</v>
      </c>
    </row>
    <row r="886" spans="1:8">
      <c r="A886" s="1" t="s">
        <v>10457</v>
      </c>
      <c r="B886" s="1" t="s">
        <v>2698</v>
      </c>
      <c r="C886" s="2">
        <v>45801</v>
      </c>
      <c r="D886" s="2">
        <v>45803</v>
      </c>
      <c r="E886" s="2"/>
      <c r="F886" s="1" t="s">
        <v>9569</v>
      </c>
      <c r="G886" s="1" t="s">
        <v>1815</v>
      </c>
      <c r="H886" s="1">
        <v>50</v>
      </c>
    </row>
    <row r="887" spans="1:8">
      <c r="A887" s="1" t="s">
        <v>10458</v>
      </c>
      <c r="B887" s="1" t="s">
        <v>2699</v>
      </c>
      <c r="C887" s="2">
        <v>45298</v>
      </c>
      <c r="D887" s="2">
        <v>45303</v>
      </c>
      <c r="E887" s="2">
        <v>45304</v>
      </c>
      <c r="F887" s="1" t="s">
        <v>9569</v>
      </c>
      <c r="G887" s="1" t="s">
        <v>1809</v>
      </c>
      <c r="H887" s="1">
        <v>55</v>
      </c>
    </row>
    <row r="888" spans="1:8">
      <c r="A888" s="1" t="s">
        <v>10459</v>
      </c>
      <c r="B888" s="1" t="s">
        <v>2700</v>
      </c>
      <c r="C888" s="2">
        <v>45555</v>
      </c>
      <c r="D888" s="2">
        <v>45557</v>
      </c>
      <c r="E888" s="2">
        <v>45557</v>
      </c>
      <c r="F888" s="1" t="s">
        <v>9571</v>
      </c>
      <c r="G888" s="1" t="s">
        <v>1802</v>
      </c>
      <c r="H888" s="1">
        <v>45</v>
      </c>
    </row>
    <row r="889" spans="1:8">
      <c r="A889" s="1" t="s">
        <v>10460</v>
      </c>
      <c r="B889" s="1" t="s">
        <v>2701</v>
      </c>
      <c r="C889" s="2">
        <v>45373</v>
      </c>
      <c r="D889" s="2">
        <v>45376</v>
      </c>
      <c r="E889" s="2">
        <v>45376</v>
      </c>
      <c r="F889" s="1" t="s">
        <v>9571</v>
      </c>
      <c r="G889" s="1" t="s">
        <v>1802</v>
      </c>
      <c r="H889" s="1">
        <v>60</v>
      </c>
    </row>
    <row r="890" spans="1:8">
      <c r="A890" s="1" t="s">
        <v>10461</v>
      </c>
      <c r="B890" s="1" t="s">
        <v>2702</v>
      </c>
      <c r="C890" s="2">
        <v>45853</v>
      </c>
      <c r="D890" s="2">
        <v>45855</v>
      </c>
      <c r="E890" s="2">
        <v>45855</v>
      </c>
      <c r="F890" s="1" t="s">
        <v>9571</v>
      </c>
      <c r="G890" s="1" t="s">
        <v>1802</v>
      </c>
      <c r="H890" s="1">
        <v>100</v>
      </c>
    </row>
    <row r="891" spans="1:8">
      <c r="A891" s="1" t="s">
        <v>10462</v>
      </c>
      <c r="B891" s="1" t="s">
        <v>2703</v>
      </c>
      <c r="C891" s="2">
        <v>45338</v>
      </c>
      <c r="D891" s="2">
        <v>45341</v>
      </c>
      <c r="E891" s="2">
        <v>45341</v>
      </c>
      <c r="F891" s="1" t="s">
        <v>9573</v>
      </c>
      <c r="G891" s="1" t="s">
        <v>1802</v>
      </c>
      <c r="H891" s="1">
        <v>50</v>
      </c>
    </row>
    <row r="892" spans="1:8">
      <c r="A892" s="1" t="s">
        <v>10463</v>
      </c>
      <c r="B892" s="1" t="s">
        <v>2704</v>
      </c>
      <c r="C892" s="2">
        <v>45357</v>
      </c>
      <c r="D892" s="2">
        <v>45360</v>
      </c>
      <c r="E892" s="2">
        <v>45361</v>
      </c>
      <c r="F892" s="1" t="s">
        <v>9573</v>
      </c>
      <c r="G892" s="1" t="s">
        <v>1809</v>
      </c>
      <c r="H892" s="1">
        <v>60</v>
      </c>
    </row>
    <row r="893" spans="1:8">
      <c r="A893" s="1" t="s">
        <v>10464</v>
      </c>
      <c r="B893" s="1" t="s">
        <v>2705</v>
      </c>
      <c r="C893" s="2">
        <v>45781</v>
      </c>
      <c r="D893" s="2">
        <v>45784</v>
      </c>
      <c r="E893" s="2">
        <v>45784</v>
      </c>
      <c r="F893" s="1" t="s">
        <v>9591</v>
      </c>
      <c r="G893" s="1" t="s">
        <v>1802</v>
      </c>
      <c r="H893" s="1">
        <v>55</v>
      </c>
    </row>
    <row r="894" spans="1:8">
      <c r="A894" s="1" t="s">
        <v>10465</v>
      </c>
      <c r="B894" s="1" t="s">
        <v>2706</v>
      </c>
      <c r="C894" s="2">
        <v>45935</v>
      </c>
      <c r="D894" s="2">
        <v>45937</v>
      </c>
      <c r="E894" s="2">
        <v>45938</v>
      </c>
      <c r="F894" s="1" t="s">
        <v>9573</v>
      </c>
      <c r="G894" s="1" t="s">
        <v>1809</v>
      </c>
      <c r="H894" s="1">
        <v>100</v>
      </c>
    </row>
    <row r="895" spans="1:8">
      <c r="A895" s="1" t="s">
        <v>10466</v>
      </c>
      <c r="B895" s="1" t="s">
        <v>2707</v>
      </c>
      <c r="C895" s="2">
        <v>45776</v>
      </c>
      <c r="D895" s="2">
        <v>45781</v>
      </c>
      <c r="E895" s="2">
        <v>45782</v>
      </c>
      <c r="F895" s="1" t="s">
        <v>9569</v>
      </c>
      <c r="G895" s="1" t="s">
        <v>1809</v>
      </c>
      <c r="H895" s="1">
        <v>55</v>
      </c>
    </row>
    <row r="896" spans="1:8">
      <c r="A896" s="1" t="s">
        <v>10467</v>
      </c>
      <c r="B896" s="1" t="s">
        <v>2708</v>
      </c>
      <c r="C896" s="2">
        <v>45889</v>
      </c>
      <c r="D896" s="2">
        <v>45891</v>
      </c>
      <c r="E896" s="2"/>
      <c r="F896" s="1" t="s">
        <v>9569</v>
      </c>
      <c r="G896" s="1" t="s">
        <v>1815</v>
      </c>
      <c r="H896" s="1">
        <v>55</v>
      </c>
    </row>
    <row r="897" spans="1:8">
      <c r="A897" s="1" t="s">
        <v>10468</v>
      </c>
      <c r="B897" s="1" t="s">
        <v>2709</v>
      </c>
      <c r="C897" s="2">
        <v>45416</v>
      </c>
      <c r="D897" s="2">
        <v>45418</v>
      </c>
      <c r="E897" s="2">
        <v>45419</v>
      </c>
      <c r="F897" s="1" t="s">
        <v>9571</v>
      </c>
      <c r="G897" s="1" t="s">
        <v>1809</v>
      </c>
      <c r="H897" s="1">
        <v>80</v>
      </c>
    </row>
    <row r="898" spans="1:8">
      <c r="A898" s="1" t="s">
        <v>10469</v>
      </c>
      <c r="B898" s="1" t="s">
        <v>2710</v>
      </c>
      <c r="C898" s="2">
        <v>45650</v>
      </c>
      <c r="D898" s="2">
        <v>45654</v>
      </c>
      <c r="E898" s="2"/>
      <c r="F898" s="1" t="s">
        <v>9571</v>
      </c>
      <c r="G898" s="1" t="s">
        <v>1815</v>
      </c>
      <c r="H898" s="1">
        <v>80</v>
      </c>
    </row>
    <row r="899" spans="1:8">
      <c r="A899" s="1" t="s">
        <v>10470</v>
      </c>
      <c r="B899" s="1" t="s">
        <v>2711</v>
      </c>
      <c r="C899" s="2">
        <v>45740</v>
      </c>
      <c r="D899" s="2">
        <v>45743</v>
      </c>
      <c r="E899" s="2">
        <v>45744</v>
      </c>
      <c r="F899" s="1" t="s">
        <v>9569</v>
      </c>
      <c r="G899" s="1" t="s">
        <v>1809</v>
      </c>
      <c r="H899" s="1">
        <v>55</v>
      </c>
    </row>
    <row r="900" spans="1:8">
      <c r="A900" s="1" t="s">
        <v>10471</v>
      </c>
      <c r="B900" s="1" t="s">
        <v>2712</v>
      </c>
      <c r="C900" s="2">
        <v>45732</v>
      </c>
      <c r="D900" s="2">
        <v>45734</v>
      </c>
      <c r="E900" s="2">
        <v>45736</v>
      </c>
      <c r="F900" s="1" t="s">
        <v>9571</v>
      </c>
      <c r="G900" s="1" t="s">
        <v>1809</v>
      </c>
      <c r="H900" s="1">
        <v>70</v>
      </c>
    </row>
    <row r="901" spans="1:8">
      <c r="A901" s="1" t="s">
        <v>10472</v>
      </c>
      <c r="B901" s="1" t="s">
        <v>2713</v>
      </c>
      <c r="C901" s="2">
        <v>45779</v>
      </c>
      <c r="D901" s="2">
        <v>45784</v>
      </c>
      <c r="E901" s="2">
        <v>45785</v>
      </c>
      <c r="F901" s="1" t="s">
        <v>9573</v>
      </c>
      <c r="G901" s="1" t="s">
        <v>1809</v>
      </c>
      <c r="H901" s="1">
        <v>55</v>
      </c>
    </row>
    <row r="902" spans="1:8">
      <c r="A902" s="1" t="s">
        <v>10473</v>
      </c>
      <c r="B902" s="1" t="s">
        <v>2714</v>
      </c>
      <c r="C902" s="2">
        <v>45547</v>
      </c>
      <c r="D902" s="2">
        <v>45552</v>
      </c>
      <c r="E902" s="2">
        <v>45553</v>
      </c>
      <c r="F902" s="1" t="s">
        <v>9591</v>
      </c>
      <c r="G902" s="1" t="s">
        <v>1809</v>
      </c>
      <c r="H902" s="1">
        <v>80</v>
      </c>
    </row>
    <row r="903" spans="1:8">
      <c r="A903" s="1" t="s">
        <v>10474</v>
      </c>
      <c r="B903" s="1" t="s">
        <v>2715</v>
      </c>
      <c r="C903" s="2">
        <v>45483</v>
      </c>
      <c r="D903" s="2">
        <v>45486</v>
      </c>
      <c r="E903" s="2">
        <v>45488</v>
      </c>
      <c r="F903" s="1" t="s">
        <v>9591</v>
      </c>
      <c r="G903" s="1" t="s">
        <v>1809</v>
      </c>
      <c r="H903" s="1">
        <v>60</v>
      </c>
    </row>
    <row r="904" spans="1:8">
      <c r="A904" s="1" t="s">
        <v>10475</v>
      </c>
      <c r="B904" s="1" t="s">
        <v>2716</v>
      </c>
      <c r="C904" s="2">
        <v>45414</v>
      </c>
      <c r="D904" s="2">
        <v>45417</v>
      </c>
      <c r="E904" s="2">
        <v>45420</v>
      </c>
      <c r="F904" s="1" t="s">
        <v>9571</v>
      </c>
      <c r="G904" s="1" t="s">
        <v>1809</v>
      </c>
      <c r="H904" s="1">
        <v>80</v>
      </c>
    </row>
    <row r="905" spans="1:8">
      <c r="A905" s="1" t="s">
        <v>10476</v>
      </c>
      <c r="B905" s="1" t="s">
        <v>2717</v>
      </c>
      <c r="C905" s="2">
        <v>45821</v>
      </c>
      <c r="D905" s="2">
        <v>45823</v>
      </c>
      <c r="E905" s="2">
        <v>45823</v>
      </c>
      <c r="F905" s="1" t="s">
        <v>9575</v>
      </c>
      <c r="G905" s="1" t="s">
        <v>1802</v>
      </c>
      <c r="H905" s="1">
        <v>100</v>
      </c>
    </row>
    <row r="906" spans="1:8">
      <c r="A906" s="1" t="s">
        <v>10477</v>
      </c>
      <c r="B906" s="1" t="s">
        <v>2718</v>
      </c>
      <c r="C906" s="2">
        <v>45583</v>
      </c>
      <c r="D906" s="2">
        <v>45586</v>
      </c>
      <c r="E906" s="2">
        <v>45588</v>
      </c>
      <c r="F906" s="1" t="s">
        <v>9575</v>
      </c>
      <c r="G906" s="1" t="s">
        <v>1809</v>
      </c>
      <c r="H906" s="1">
        <v>55</v>
      </c>
    </row>
    <row r="907" spans="1:8">
      <c r="A907" s="1" t="s">
        <v>10478</v>
      </c>
      <c r="B907" s="1" t="s">
        <v>2719</v>
      </c>
      <c r="C907" s="2">
        <v>45503</v>
      </c>
      <c r="D907" s="2">
        <v>45507</v>
      </c>
      <c r="E907" s="2">
        <v>45507</v>
      </c>
      <c r="F907" s="1" t="s">
        <v>9571</v>
      </c>
      <c r="G907" s="1" t="s">
        <v>1802</v>
      </c>
      <c r="H907" s="1">
        <v>50</v>
      </c>
    </row>
    <row r="908" spans="1:8">
      <c r="A908" s="1" t="s">
        <v>10479</v>
      </c>
      <c r="B908" s="1" t="s">
        <v>2720</v>
      </c>
      <c r="C908" s="2">
        <v>45488</v>
      </c>
      <c r="D908" s="2">
        <v>45491</v>
      </c>
      <c r="E908" s="2">
        <v>45491</v>
      </c>
      <c r="F908" s="1" t="s">
        <v>9573</v>
      </c>
      <c r="G908" s="1" t="s">
        <v>1802</v>
      </c>
      <c r="H908" s="1">
        <v>80</v>
      </c>
    </row>
    <row r="909" spans="1:8">
      <c r="A909" s="1" t="s">
        <v>10480</v>
      </c>
      <c r="B909" s="1" t="s">
        <v>2721</v>
      </c>
      <c r="C909" s="2">
        <v>45739</v>
      </c>
      <c r="D909" s="2">
        <v>45741</v>
      </c>
      <c r="E909" s="2"/>
      <c r="F909" s="1" t="s">
        <v>9571</v>
      </c>
      <c r="G909" s="1" t="s">
        <v>1815</v>
      </c>
      <c r="H909" s="1">
        <v>50</v>
      </c>
    </row>
    <row r="910" spans="1:8">
      <c r="A910" s="1" t="s">
        <v>10481</v>
      </c>
      <c r="B910" s="1" t="s">
        <v>2722</v>
      </c>
      <c r="C910" s="2">
        <v>45955</v>
      </c>
      <c r="D910" s="2">
        <v>45957</v>
      </c>
      <c r="E910" s="2">
        <v>45957</v>
      </c>
      <c r="F910" s="1" t="s">
        <v>9571</v>
      </c>
      <c r="G910" s="1" t="s">
        <v>1802</v>
      </c>
      <c r="H910" s="1">
        <v>80</v>
      </c>
    </row>
    <row r="911" spans="1:8">
      <c r="A911" s="1" t="s">
        <v>10482</v>
      </c>
      <c r="B911" s="1" t="s">
        <v>2723</v>
      </c>
      <c r="C911" s="2">
        <v>45514</v>
      </c>
      <c r="D911" s="2">
        <v>45517</v>
      </c>
      <c r="E911" s="2"/>
      <c r="F911" s="1" t="s">
        <v>9571</v>
      </c>
      <c r="G911" s="1" t="s">
        <v>1815</v>
      </c>
      <c r="H911" s="1">
        <v>60</v>
      </c>
    </row>
    <row r="912" spans="1:8">
      <c r="A912" s="1" t="s">
        <v>10483</v>
      </c>
      <c r="B912" s="1" t="s">
        <v>2724</v>
      </c>
      <c r="C912" s="2">
        <v>45762</v>
      </c>
      <c r="D912" s="2">
        <v>45767</v>
      </c>
      <c r="E912" s="2"/>
      <c r="F912" s="1" t="s">
        <v>9575</v>
      </c>
      <c r="G912" s="1" t="s">
        <v>1815</v>
      </c>
      <c r="H912" s="1">
        <v>70</v>
      </c>
    </row>
    <row r="913" spans="1:8">
      <c r="A913" s="1" t="s">
        <v>10484</v>
      </c>
      <c r="B913" s="1" t="s">
        <v>2725</v>
      </c>
      <c r="C913" s="2">
        <v>45947</v>
      </c>
      <c r="D913" s="2">
        <v>45952</v>
      </c>
      <c r="E913" s="2">
        <v>45953</v>
      </c>
      <c r="F913" s="1" t="s">
        <v>9575</v>
      </c>
      <c r="G913" s="1" t="s">
        <v>1809</v>
      </c>
      <c r="H913" s="1">
        <v>60</v>
      </c>
    </row>
    <row r="914" spans="1:8">
      <c r="A914" s="1" t="s">
        <v>10485</v>
      </c>
      <c r="B914" s="1" t="s">
        <v>2726</v>
      </c>
      <c r="C914" s="2">
        <v>45294</v>
      </c>
      <c r="D914" s="2">
        <v>45299</v>
      </c>
      <c r="E914" s="2">
        <v>45299</v>
      </c>
      <c r="F914" s="1" t="s">
        <v>9575</v>
      </c>
      <c r="G914" s="1" t="s">
        <v>1802</v>
      </c>
      <c r="H914" s="1">
        <v>55</v>
      </c>
    </row>
    <row r="915" spans="1:8">
      <c r="A915" s="1" t="s">
        <v>10486</v>
      </c>
      <c r="B915" s="1" t="s">
        <v>2727</v>
      </c>
      <c r="C915" s="2">
        <v>45655</v>
      </c>
      <c r="D915" s="2">
        <v>45660</v>
      </c>
      <c r="E915" s="2">
        <v>45660</v>
      </c>
      <c r="F915" s="1" t="s">
        <v>9573</v>
      </c>
      <c r="G915" s="1" t="s">
        <v>1802</v>
      </c>
      <c r="H915" s="1">
        <v>80</v>
      </c>
    </row>
    <row r="916" spans="1:8">
      <c r="A916" s="1" t="s">
        <v>10487</v>
      </c>
      <c r="B916" s="1" t="s">
        <v>2728</v>
      </c>
      <c r="C916" s="2">
        <v>45894</v>
      </c>
      <c r="D916" s="2">
        <v>45897</v>
      </c>
      <c r="E916" s="2">
        <v>45897</v>
      </c>
      <c r="F916" s="1" t="s">
        <v>9575</v>
      </c>
      <c r="G916" s="1" t="s">
        <v>1802</v>
      </c>
      <c r="H916" s="1">
        <v>55</v>
      </c>
    </row>
    <row r="917" spans="1:8">
      <c r="A917" s="1" t="s">
        <v>10488</v>
      </c>
      <c r="B917" s="1" t="s">
        <v>2729</v>
      </c>
      <c r="C917" s="2">
        <v>45367</v>
      </c>
      <c r="D917" s="2">
        <v>45372</v>
      </c>
      <c r="E917" s="2">
        <v>45372</v>
      </c>
      <c r="F917" s="1" t="s">
        <v>9571</v>
      </c>
      <c r="G917" s="1" t="s">
        <v>1802</v>
      </c>
      <c r="H917" s="1">
        <v>70</v>
      </c>
    </row>
    <row r="918" spans="1:8">
      <c r="A918" s="1" t="s">
        <v>10489</v>
      </c>
      <c r="B918" s="1" t="s">
        <v>2730</v>
      </c>
      <c r="C918" s="2">
        <v>45833</v>
      </c>
      <c r="D918" s="2">
        <v>45837</v>
      </c>
      <c r="E918" s="2">
        <v>45837</v>
      </c>
      <c r="F918" s="1" t="s">
        <v>9575</v>
      </c>
      <c r="G918" s="1" t="s">
        <v>1802</v>
      </c>
      <c r="H918" s="1">
        <v>55</v>
      </c>
    </row>
    <row r="919" spans="1:8">
      <c r="A919" s="1" t="s">
        <v>10490</v>
      </c>
      <c r="B919" s="1" t="s">
        <v>2731</v>
      </c>
      <c r="C919" s="2">
        <v>45959</v>
      </c>
      <c r="D919" s="2">
        <v>45963</v>
      </c>
      <c r="E919" s="2">
        <v>45963</v>
      </c>
      <c r="F919" s="1" t="s">
        <v>9569</v>
      </c>
      <c r="G919" s="1" t="s">
        <v>1802</v>
      </c>
      <c r="H919" s="1">
        <v>45</v>
      </c>
    </row>
    <row r="920" spans="1:8">
      <c r="A920" s="1" t="s">
        <v>10491</v>
      </c>
      <c r="B920" s="1" t="s">
        <v>2732</v>
      </c>
      <c r="C920" s="2">
        <v>45666</v>
      </c>
      <c r="D920" s="2">
        <v>45669</v>
      </c>
      <c r="E920" s="2">
        <v>45669</v>
      </c>
      <c r="F920" s="1" t="s">
        <v>9591</v>
      </c>
      <c r="G920" s="1" t="s">
        <v>1802</v>
      </c>
      <c r="H920" s="1">
        <v>55</v>
      </c>
    </row>
    <row r="921" spans="1:8">
      <c r="A921" s="1" t="s">
        <v>10492</v>
      </c>
      <c r="B921" s="1" t="s">
        <v>2733</v>
      </c>
      <c r="C921" s="2">
        <v>45536</v>
      </c>
      <c r="D921" s="2">
        <v>45538</v>
      </c>
      <c r="E921" s="2">
        <v>45538</v>
      </c>
      <c r="F921" s="1" t="s">
        <v>9575</v>
      </c>
      <c r="G921" s="1" t="s">
        <v>1802</v>
      </c>
      <c r="H921" s="1">
        <v>80</v>
      </c>
    </row>
    <row r="922" spans="1:8">
      <c r="A922" s="1" t="s">
        <v>10493</v>
      </c>
      <c r="B922" s="1" t="s">
        <v>2734</v>
      </c>
      <c r="C922" s="2">
        <v>45857</v>
      </c>
      <c r="D922" s="2">
        <v>45859</v>
      </c>
      <c r="E922" s="2">
        <v>45861</v>
      </c>
      <c r="F922" s="1" t="s">
        <v>9569</v>
      </c>
      <c r="G922" s="1" t="s">
        <v>1809</v>
      </c>
      <c r="H922" s="1">
        <v>60</v>
      </c>
    </row>
    <row r="923" spans="1:8">
      <c r="A923" s="1" t="s">
        <v>10494</v>
      </c>
      <c r="B923" s="1" t="s">
        <v>2735</v>
      </c>
      <c r="C923" s="2">
        <v>45451</v>
      </c>
      <c r="D923" s="2">
        <v>45454</v>
      </c>
      <c r="E923" s="2">
        <v>45454</v>
      </c>
      <c r="F923" s="1" t="s">
        <v>9571</v>
      </c>
      <c r="G923" s="1" t="s">
        <v>1802</v>
      </c>
      <c r="H923" s="1">
        <v>80</v>
      </c>
    </row>
    <row r="924" spans="1:8">
      <c r="A924" s="1" t="s">
        <v>10495</v>
      </c>
      <c r="B924" s="1" t="s">
        <v>2736</v>
      </c>
      <c r="C924" s="2">
        <v>45455</v>
      </c>
      <c r="D924" s="2">
        <v>45459</v>
      </c>
      <c r="E924" s="2">
        <v>45459</v>
      </c>
      <c r="F924" s="1" t="s">
        <v>9569</v>
      </c>
      <c r="G924" s="1" t="s">
        <v>1802</v>
      </c>
      <c r="H924" s="1">
        <v>50</v>
      </c>
    </row>
    <row r="925" spans="1:8">
      <c r="A925" s="1" t="s">
        <v>10496</v>
      </c>
      <c r="B925" s="1" t="s">
        <v>2737</v>
      </c>
      <c r="C925" s="2">
        <v>45293</v>
      </c>
      <c r="D925" s="2">
        <v>45298</v>
      </c>
      <c r="E925" s="2"/>
      <c r="F925" s="1" t="s">
        <v>9575</v>
      </c>
      <c r="G925" s="1" t="s">
        <v>1815</v>
      </c>
      <c r="H925" s="1">
        <v>50</v>
      </c>
    </row>
    <row r="926" spans="1:8">
      <c r="A926" s="1" t="s">
        <v>10497</v>
      </c>
      <c r="B926" s="1" t="s">
        <v>2738</v>
      </c>
      <c r="C926" s="2">
        <v>45888</v>
      </c>
      <c r="D926" s="2">
        <v>45891</v>
      </c>
      <c r="E926" s="2">
        <v>45892</v>
      </c>
      <c r="F926" s="1" t="s">
        <v>9573</v>
      </c>
      <c r="G926" s="1" t="s">
        <v>1809</v>
      </c>
      <c r="H926" s="1">
        <v>100</v>
      </c>
    </row>
    <row r="927" spans="1:8">
      <c r="A927" s="1" t="s">
        <v>10498</v>
      </c>
      <c r="B927" s="1" t="s">
        <v>2739</v>
      </c>
      <c r="C927" s="2">
        <v>45578</v>
      </c>
      <c r="D927" s="2">
        <v>45581</v>
      </c>
      <c r="E927" s="2">
        <v>45581</v>
      </c>
      <c r="F927" s="1" t="s">
        <v>9591</v>
      </c>
      <c r="G927" s="1" t="s">
        <v>1802</v>
      </c>
      <c r="H927" s="1">
        <v>55</v>
      </c>
    </row>
    <row r="928" spans="1:8">
      <c r="A928" s="1" t="s">
        <v>10499</v>
      </c>
      <c r="B928" s="1" t="s">
        <v>2740</v>
      </c>
      <c r="C928" s="2">
        <v>45717</v>
      </c>
      <c r="D928" s="2">
        <v>45719</v>
      </c>
      <c r="E928" s="2">
        <v>45720</v>
      </c>
      <c r="F928" s="1" t="s">
        <v>9571</v>
      </c>
      <c r="G928" s="1" t="s">
        <v>1809</v>
      </c>
      <c r="H928" s="1">
        <v>60</v>
      </c>
    </row>
    <row r="929" spans="1:8">
      <c r="A929" s="1" t="s">
        <v>10500</v>
      </c>
      <c r="B929" s="1" t="s">
        <v>2741</v>
      </c>
      <c r="C929" s="2">
        <v>45716</v>
      </c>
      <c r="D929" s="2">
        <v>45718</v>
      </c>
      <c r="E929" s="2">
        <v>45719</v>
      </c>
      <c r="F929" s="1" t="s">
        <v>9591</v>
      </c>
      <c r="G929" s="1" t="s">
        <v>1809</v>
      </c>
      <c r="H929" s="1">
        <v>55</v>
      </c>
    </row>
    <row r="930" spans="1:8">
      <c r="A930" s="1" t="s">
        <v>10501</v>
      </c>
      <c r="B930" s="1" t="s">
        <v>2742</v>
      </c>
      <c r="C930" s="2">
        <v>45820</v>
      </c>
      <c r="D930" s="2">
        <v>45823</v>
      </c>
      <c r="E930" s="2"/>
      <c r="F930" s="1" t="s">
        <v>9591</v>
      </c>
      <c r="G930" s="1" t="s">
        <v>1815</v>
      </c>
      <c r="H930" s="1">
        <v>80</v>
      </c>
    </row>
    <row r="931" spans="1:8">
      <c r="A931" s="1" t="s">
        <v>10502</v>
      </c>
      <c r="B931" s="1" t="s">
        <v>2743</v>
      </c>
      <c r="C931" s="2">
        <v>45766</v>
      </c>
      <c r="D931" s="2">
        <v>45769</v>
      </c>
      <c r="E931" s="2">
        <v>45769</v>
      </c>
      <c r="F931" s="1" t="s">
        <v>9575</v>
      </c>
      <c r="G931" s="1" t="s">
        <v>1802</v>
      </c>
      <c r="H931" s="1">
        <v>70</v>
      </c>
    </row>
    <row r="932" spans="1:8">
      <c r="A932" s="1" t="s">
        <v>10503</v>
      </c>
      <c r="B932" s="1" t="s">
        <v>2744</v>
      </c>
      <c r="C932" s="2">
        <v>45864</v>
      </c>
      <c r="D932" s="2">
        <v>45866</v>
      </c>
      <c r="E932" s="2">
        <v>45866</v>
      </c>
      <c r="F932" s="1" t="s">
        <v>9573</v>
      </c>
      <c r="G932" s="1" t="s">
        <v>1802</v>
      </c>
      <c r="H932" s="1">
        <v>55</v>
      </c>
    </row>
    <row r="933" spans="1:8">
      <c r="A933" s="1" t="s">
        <v>10504</v>
      </c>
      <c r="B933" s="1" t="s">
        <v>2745</v>
      </c>
      <c r="C933" s="2">
        <v>45415</v>
      </c>
      <c r="D933" s="2">
        <v>45419</v>
      </c>
      <c r="E933" s="2">
        <v>45419</v>
      </c>
      <c r="F933" s="1" t="s">
        <v>9575</v>
      </c>
      <c r="G933" s="1" t="s">
        <v>1802</v>
      </c>
      <c r="H933" s="1">
        <v>80</v>
      </c>
    </row>
    <row r="934" spans="1:8">
      <c r="A934" s="1" t="s">
        <v>10505</v>
      </c>
      <c r="B934" s="1" t="s">
        <v>2746</v>
      </c>
      <c r="C934" s="2">
        <v>45327</v>
      </c>
      <c r="D934" s="2">
        <v>45330</v>
      </c>
      <c r="E934" s="2">
        <v>45330</v>
      </c>
      <c r="F934" s="1" t="s">
        <v>9573</v>
      </c>
      <c r="G934" s="1" t="s">
        <v>1802</v>
      </c>
      <c r="H934" s="1">
        <v>60</v>
      </c>
    </row>
    <row r="935" spans="1:8">
      <c r="A935" s="1" t="s">
        <v>10506</v>
      </c>
      <c r="B935" s="1" t="s">
        <v>2747</v>
      </c>
      <c r="C935" s="2">
        <v>45538</v>
      </c>
      <c r="D935" s="2">
        <v>45541</v>
      </c>
      <c r="E935" s="2">
        <v>45542</v>
      </c>
      <c r="F935" s="1" t="s">
        <v>9591</v>
      </c>
      <c r="G935" s="1" t="s">
        <v>1809</v>
      </c>
      <c r="H935" s="1">
        <v>70</v>
      </c>
    </row>
    <row r="936" spans="1:8">
      <c r="A936" s="1" t="s">
        <v>10507</v>
      </c>
      <c r="B936" s="1" t="s">
        <v>2748</v>
      </c>
      <c r="C936" s="2">
        <v>45895</v>
      </c>
      <c r="D936" s="2">
        <v>45900</v>
      </c>
      <c r="E936" s="2">
        <v>45900</v>
      </c>
      <c r="F936" s="1" t="s">
        <v>9569</v>
      </c>
      <c r="G936" s="1" t="s">
        <v>1802</v>
      </c>
      <c r="H936" s="1">
        <v>80</v>
      </c>
    </row>
    <row r="937" spans="1:8">
      <c r="A937" s="1" t="s">
        <v>10508</v>
      </c>
      <c r="B937" s="1" t="s">
        <v>2749</v>
      </c>
      <c r="C937" s="2">
        <v>45345</v>
      </c>
      <c r="D937" s="2">
        <v>45347</v>
      </c>
      <c r="E937" s="2">
        <v>45347</v>
      </c>
      <c r="F937" s="1" t="s">
        <v>9573</v>
      </c>
      <c r="G937" s="1" t="s">
        <v>1802</v>
      </c>
      <c r="H937" s="1">
        <v>50</v>
      </c>
    </row>
    <row r="938" spans="1:8">
      <c r="A938" s="1" t="s">
        <v>10509</v>
      </c>
      <c r="B938" s="1" t="s">
        <v>2750</v>
      </c>
      <c r="C938" s="2">
        <v>45732</v>
      </c>
      <c r="D938" s="2">
        <v>45736</v>
      </c>
      <c r="E938" s="2"/>
      <c r="F938" s="1" t="s">
        <v>9575</v>
      </c>
      <c r="G938" s="1" t="s">
        <v>1815</v>
      </c>
      <c r="H938" s="1">
        <v>60</v>
      </c>
    </row>
    <row r="939" spans="1:8">
      <c r="A939" s="1" t="s">
        <v>10510</v>
      </c>
      <c r="B939" s="1" t="s">
        <v>2751</v>
      </c>
      <c r="C939" s="2">
        <v>45782</v>
      </c>
      <c r="D939" s="2">
        <v>45784</v>
      </c>
      <c r="E939" s="2">
        <v>45787</v>
      </c>
      <c r="F939" s="1" t="s">
        <v>9571</v>
      </c>
      <c r="G939" s="1" t="s">
        <v>1809</v>
      </c>
      <c r="H939" s="1">
        <v>55</v>
      </c>
    </row>
    <row r="940" spans="1:8">
      <c r="A940" s="1" t="s">
        <v>10511</v>
      </c>
      <c r="B940" s="1" t="s">
        <v>2752</v>
      </c>
      <c r="C940" s="2">
        <v>45793</v>
      </c>
      <c r="D940" s="2">
        <v>45795</v>
      </c>
      <c r="E940" s="2">
        <v>45795</v>
      </c>
      <c r="F940" s="1" t="s">
        <v>9571</v>
      </c>
      <c r="G940" s="1" t="s">
        <v>1802</v>
      </c>
      <c r="H940" s="1">
        <v>80</v>
      </c>
    </row>
    <row r="941" spans="1:8">
      <c r="A941" s="1" t="s">
        <v>10512</v>
      </c>
      <c r="B941" s="1" t="s">
        <v>2753</v>
      </c>
      <c r="C941" s="2">
        <v>45563</v>
      </c>
      <c r="D941" s="2">
        <v>45568</v>
      </c>
      <c r="E941" s="2">
        <v>45568</v>
      </c>
      <c r="F941" s="1" t="s">
        <v>9569</v>
      </c>
      <c r="G941" s="1" t="s">
        <v>1802</v>
      </c>
      <c r="H941" s="1">
        <v>45</v>
      </c>
    </row>
    <row r="942" spans="1:8">
      <c r="A942" s="1" t="s">
        <v>10513</v>
      </c>
      <c r="B942" s="1" t="s">
        <v>2754</v>
      </c>
      <c r="C942" s="2">
        <v>45831</v>
      </c>
      <c r="D942" s="2">
        <v>45834</v>
      </c>
      <c r="E942" s="2">
        <v>45835</v>
      </c>
      <c r="F942" s="1" t="s">
        <v>9571</v>
      </c>
      <c r="G942" s="1" t="s">
        <v>1809</v>
      </c>
      <c r="H942" s="1">
        <v>60</v>
      </c>
    </row>
    <row r="943" spans="1:8">
      <c r="A943" s="1" t="s">
        <v>10514</v>
      </c>
      <c r="B943" s="1" t="s">
        <v>2755</v>
      </c>
      <c r="C943" s="2">
        <v>45493</v>
      </c>
      <c r="D943" s="2">
        <v>45496</v>
      </c>
      <c r="E943" s="2">
        <v>45496</v>
      </c>
      <c r="F943" s="1" t="s">
        <v>9573</v>
      </c>
      <c r="G943" s="1" t="s">
        <v>1802</v>
      </c>
      <c r="H943" s="1">
        <v>55</v>
      </c>
    </row>
    <row r="944" spans="1:8">
      <c r="A944" s="1" t="s">
        <v>10515</v>
      </c>
      <c r="B944" s="1" t="s">
        <v>2756</v>
      </c>
      <c r="C944" s="2">
        <v>45384</v>
      </c>
      <c r="D944" s="2">
        <v>45389</v>
      </c>
      <c r="E944" s="2">
        <v>45390</v>
      </c>
      <c r="F944" s="1" t="s">
        <v>9575</v>
      </c>
      <c r="G944" s="1" t="s">
        <v>1809</v>
      </c>
      <c r="H944" s="1">
        <v>80</v>
      </c>
    </row>
    <row r="945" spans="1:8">
      <c r="A945" s="1" t="s">
        <v>10516</v>
      </c>
      <c r="B945" s="1" t="s">
        <v>2757</v>
      </c>
      <c r="C945" s="2">
        <v>45741</v>
      </c>
      <c r="D945" s="2">
        <v>45743</v>
      </c>
      <c r="E945" s="2">
        <v>45743</v>
      </c>
      <c r="F945" s="1" t="s">
        <v>9575</v>
      </c>
      <c r="G945" s="1" t="s">
        <v>1802</v>
      </c>
      <c r="H945" s="1">
        <v>100</v>
      </c>
    </row>
    <row r="946" spans="1:8">
      <c r="A946" s="1" t="s">
        <v>10517</v>
      </c>
      <c r="B946" s="1" t="s">
        <v>2758</v>
      </c>
      <c r="C946" s="2">
        <v>45398</v>
      </c>
      <c r="D946" s="2">
        <v>45400</v>
      </c>
      <c r="E946" s="2">
        <v>45400</v>
      </c>
      <c r="F946" s="1" t="s">
        <v>9573</v>
      </c>
      <c r="G946" s="1" t="s">
        <v>1802</v>
      </c>
      <c r="H946" s="1">
        <v>70</v>
      </c>
    </row>
    <row r="947" spans="1:8">
      <c r="A947" s="1" t="s">
        <v>10518</v>
      </c>
      <c r="B947" s="1" t="s">
        <v>2759</v>
      </c>
      <c r="C947" s="2">
        <v>45413</v>
      </c>
      <c r="D947" s="2">
        <v>45417</v>
      </c>
      <c r="E947" s="2">
        <v>45417</v>
      </c>
      <c r="F947" s="1" t="s">
        <v>9569</v>
      </c>
      <c r="G947" s="1" t="s">
        <v>1802</v>
      </c>
      <c r="H947" s="1">
        <v>55</v>
      </c>
    </row>
    <row r="948" spans="1:8">
      <c r="A948" s="1" t="s">
        <v>10519</v>
      </c>
      <c r="B948" s="1" t="s">
        <v>2760</v>
      </c>
      <c r="C948" s="2">
        <v>45755</v>
      </c>
      <c r="D948" s="2">
        <v>45760</v>
      </c>
      <c r="E948" s="2">
        <v>45760</v>
      </c>
      <c r="F948" s="1" t="s">
        <v>9571</v>
      </c>
      <c r="G948" s="1" t="s">
        <v>1802</v>
      </c>
      <c r="H948" s="1">
        <v>60</v>
      </c>
    </row>
    <row r="949" spans="1:8">
      <c r="A949" s="1" t="s">
        <v>10520</v>
      </c>
      <c r="B949" s="1" t="s">
        <v>2761</v>
      </c>
      <c r="C949" s="2">
        <v>45622</v>
      </c>
      <c r="D949" s="2">
        <v>45627</v>
      </c>
      <c r="E949" s="2">
        <v>45627</v>
      </c>
      <c r="F949" s="1" t="s">
        <v>9573</v>
      </c>
      <c r="G949" s="1" t="s">
        <v>1802</v>
      </c>
      <c r="H949" s="1">
        <v>70</v>
      </c>
    </row>
    <row r="950" spans="1:8">
      <c r="A950" s="1" t="s">
        <v>10521</v>
      </c>
      <c r="B950" s="1" t="s">
        <v>2762</v>
      </c>
      <c r="C950" s="2">
        <v>45386</v>
      </c>
      <c r="D950" s="2">
        <v>45389</v>
      </c>
      <c r="E950" s="2">
        <v>45389</v>
      </c>
      <c r="F950" s="1" t="s">
        <v>9591</v>
      </c>
      <c r="G950" s="1" t="s">
        <v>1802</v>
      </c>
      <c r="H950" s="1">
        <v>55</v>
      </c>
    </row>
    <row r="951" spans="1:8">
      <c r="A951" s="1" t="s">
        <v>10522</v>
      </c>
      <c r="B951" s="1" t="s">
        <v>2763</v>
      </c>
      <c r="C951" s="2">
        <v>45333</v>
      </c>
      <c r="D951" s="2">
        <v>45335</v>
      </c>
      <c r="E951" s="2">
        <v>45335</v>
      </c>
      <c r="F951" s="1" t="s">
        <v>9591</v>
      </c>
      <c r="G951" s="1" t="s">
        <v>1802</v>
      </c>
      <c r="H951" s="1">
        <v>55</v>
      </c>
    </row>
    <row r="952" spans="1:8">
      <c r="A952" s="1" t="s">
        <v>10523</v>
      </c>
      <c r="B952" s="1" t="s">
        <v>2764</v>
      </c>
      <c r="C952" s="2">
        <v>45462</v>
      </c>
      <c r="D952" s="2">
        <v>45464</v>
      </c>
      <c r="E952" s="2">
        <v>45464</v>
      </c>
      <c r="F952" s="1" t="s">
        <v>9591</v>
      </c>
      <c r="G952" s="1" t="s">
        <v>1802</v>
      </c>
      <c r="H952" s="1">
        <v>45</v>
      </c>
    </row>
    <row r="953" spans="1:8">
      <c r="A953" s="1" t="s">
        <v>10524</v>
      </c>
      <c r="B953" s="1" t="s">
        <v>2765</v>
      </c>
      <c r="C953" s="2">
        <v>45482</v>
      </c>
      <c r="D953" s="2">
        <v>45487</v>
      </c>
      <c r="E953" s="2">
        <v>45487</v>
      </c>
      <c r="F953" s="1" t="s">
        <v>9569</v>
      </c>
      <c r="G953" s="1" t="s">
        <v>1802</v>
      </c>
      <c r="H953" s="1">
        <v>60</v>
      </c>
    </row>
    <row r="954" spans="1:8">
      <c r="A954" s="1" t="s">
        <v>10525</v>
      </c>
      <c r="B954" s="1" t="s">
        <v>2766</v>
      </c>
      <c r="C954" s="2">
        <v>45888</v>
      </c>
      <c r="D954" s="2">
        <v>45890</v>
      </c>
      <c r="E954" s="2">
        <v>45891</v>
      </c>
      <c r="F954" s="1" t="s">
        <v>9569</v>
      </c>
      <c r="G954" s="1" t="s">
        <v>1809</v>
      </c>
      <c r="H954" s="1">
        <v>100</v>
      </c>
    </row>
    <row r="955" spans="1:8">
      <c r="A955" s="1" t="s">
        <v>10526</v>
      </c>
      <c r="B955" s="1" t="s">
        <v>2767</v>
      </c>
      <c r="C955" s="2">
        <v>45468</v>
      </c>
      <c r="D955" s="2">
        <v>45472</v>
      </c>
      <c r="E955" s="2">
        <v>45472</v>
      </c>
      <c r="F955" s="1" t="s">
        <v>9569</v>
      </c>
      <c r="G955" s="1" t="s">
        <v>1802</v>
      </c>
      <c r="H955" s="1">
        <v>55</v>
      </c>
    </row>
    <row r="956" spans="1:8">
      <c r="A956" s="1" t="s">
        <v>10527</v>
      </c>
      <c r="B956" s="1" t="s">
        <v>2768</v>
      </c>
      <c r="C956" s="2">
        <v>45910</v>
      </c>
      <c r="D956" s="2">
        <v>45914</v>
      </c>
      <c r="E956" s="2">
        <v>45914</v>
      </c>
      <c r="F956" s="1" t="s">
        <v>9591</v>
      </c>
      <c r="G956" s="1" t="s">
        <v>1802</v>
      </c>
      <c r="H956" s="1">
        <v>70</v>
      </c>
    </row>
    <row r="957" spans="1:8">
      <c r="A957" s="1" t="s">
        <v>10528</v>
      </c>
      <c r="B957" s="1" t="s">
        <v>2769</v>
      </c>
      <c r="C957" s="2">
        <v>45945</v>
      </c>
      <c r="D957" s="2">
        <v>45947</v>
      </c>
      <c r="E957" s="2">
        <v>45947</v>
      </c>
      <c r="F957" s="1" t="s">
        <v>9569</v>
      </c>
      <c r="G957" s="1" t="s">
        <v>1802</v>
      </c>
      <c r="H957" s="1">
        <v>80</v>
      </c>
    </row>
    <row r="958" spans="1:8">
      <c r="A958" s="1" t="s">
        <v>10529</v>
      </c>
      <c r="B958" s="1" t="s">
        <v>2770</v>
      </c>
      <c r="C958" s="2">
        <v>45328</v>
      </c>
      <c r="D958" s="2">
        <v>45330</v>
      </c>
      <c r="E958" s="2">
        <v>45331</v>
      </c>
      <c r="F958" s="1" t="s">
        <v>9591</v>
      </c>
      <c r="G958" s="1" t="s">
        <v>1809</v>
      </c>
      <c r="H958" s="1">
        <v>70</v>
      </c>
    </row>
    <row r="959" spans="1:8">
      <c r="A959" s="1" t="s">
        <v>10530</v>
      </c>
      <c r="B959" s="1" t="s">
        <v>2771</v>
      </c>
      <c r="C959" s="2">
        <v>45948</v>
      </c>
      <c r="D959" s="2">
        <v>45953</v>
      </c>
      <c r="E959" s="2">
        <v>45953</v>
      </c>
      <c r="F959" s="1" t="s">
        <v>9575</v>
      </c>
      <c r="G959" s="1" t="s">
        <v>1802</v>
      </c>
      <c r="H959" s="1">
        <v>55</v>
      </c>
    </row>
    <row r="960" spans="1:8">
      <c r="A960" s="1" t="s">
        <v>10531</v>
      </c>
      <c r="B960" s="1" t="s">
        <v>2772</v>
      </c>
      <c r="C960" s="2">
        <v>45953</v>
      </c>
      <c r="D960" s="2">
        <v>45957</v>
      </c>
      <c r="E960" s="2">
        <v>45957</v>
      </c>
      <c r="F960" s="1" t="s">
        <v>9571</v>
      </c>
      <c r="G960" s="1" t="s">
        <v>1802</v>
      </c>
      <c r="H960" s="1">
        <v>80</v>
      </c>
    </row>
    <row r="961" spans="1:8">
      <c r="A961" s="1" t="s">
        <v>10532</v>
      </c>
      <c r="B961" s="1" t="s">
        <v>2773</v>
      </c>
      <c r="C961" s="2">
        <v>45921</v>
      </c>
      <c r="D961" s="2">
        <v>45925</v>
      </c>
      <c r="E961" s="2">
        <v>45925</v>
      </c>
      <c r="F961" s="1" t="s">
        <v>9569</v>
      </c>
      <c r="G961" s="1" t="s">
        <v>1802</v>
      </c>
      <c r="H961" s="1">
        <v>70</v>
      </c>
    </row>
    <row r="962" spans="1:8">
      <c r="A962" s="1" t="s">
        <v>10533</v>
      </c>
      <c r="B962" s="1" t="s">
        <v>2774</v>
      </c>
      <c r="C962" s="2">
        <v>45815</v>
      </c>
      <c r="D962" s="2">
        <v>45820</v>
      </c>
      <c r="E962" s="2">
        <v>45821</v>
      </c>
      <c r="F962" s="1" t="s">
        <v>9575</v>
      </c>
      <c r="G962" s="1" t="s">
        <v>1809</v>
      </c>
      <c r="H962" s="1">
        <v>55</v>
      </c>
    </row>
    <row r="963" spans="1:8">
      <c r="A963" s="1" t="s">
        <v>10534</v>
      </c>
      <c r="B963" s="1" t="s">
        <v>2775</v>
      </c>
      <c r="C963" s="2">
        <v>45748</v>
      </c>
      <c r="D963" s="2">
        <v>45752</v>
      </c>
      <c r="E963" s="2">
        <v>45753</v>
      </c>
      <c r="F963" s="1" t="s">
        <v>9569</v>
      </c>
      <c r="G963" s="1" t="s">
        <v>1809</v>
      </c>
      <c r="H963" s="1">
        <v>80</v>
      </c>
    </row>
    <row r="964" spans="1:8">
      <c r="A964" s="1" t="s">
        <v>10535</v>
      </c>
      <c r="B964" s="1" t="s">
        <v>2776</v>
      </c>
      <c r="C964" s="2">
        <v>45388</v>
      </c>
      <c r="D964" s="2">
        <v>45393</v>
      </c>
      <c r="E964" s="2"/>
      <c r="F964" s="1" t="s">
        <v>9573</v>
      </c>
      <c r="G964" s="1" t="s">
        <v>1815</v>
      </c>
      <c r="H964" s="1">
        <v>100</v>
      </c>
    </row>
    <row r="965" spans="1:8">
      <c r="A965" s="1" t="s">
        <v>10536</v>
      </c>
      <c r="B965" s="1" t="s">
        <v>2777</v>
      </c>
      <c r="C965" s="2">
        <v>45314</v>
      </c>
      <c r="D965" s="2">
        <v>45316</v>
      </c>
      <c r="E965" s="2">
        <v>45317</v>
      </c>
      <c r="F965" s="1" t="s">
        <v>9571</v>
      </c>
      <c r="G965" s="1" t="s">
        <v>1809</v>
      </c>
      <c r="H965" s="1">
        <v>70</v>
      </c>
    </row>
    <row r="966" spans="1:8">
      <c r="A966" s="1" t="s">
        <v>10537</v>
      </c>
      <c r="B966" s="1" t="s">
        <v>2778</v>
      </c>
      <c r="C966" s="2">
        <v>45873</v>
      </c>
      <c r="D966" s="2">
        <v>45876</v>
      </c>
      <c r="E966" s="2"/>
      <c r="F966" s="1" t="s">
        <v>9573</v>
      </c>
      <c r="G966" s="1" t="s">
        <v>1815</v>
      </c>
      <c r="H966" s="1">
        <v>70</v>
      </c>
    </row>
    <row r="967" spans="1:8">
      <c r="A967" s="1" t="s">
        <v>10538</v>
      </c>
      <c r="B967" s="1" t="s">
        <v>2779</v>
      </c>
      <c r="C967" s="2">
        <v>45858</v>
      </c>
      <c r="D967" s="2">
        <v>45862</v>
      </c>
      <c r="E967" s="2"/>
      <c r="F967" s="1" t="s">
        <v>9571</v>
      </c>
      <c r="G967" s="1" t="s">
        <v>1815</v>
      </c>
      <c r="H967" s="1">
        <v>45</v>
      </c>
    </row>
    <row r="968" spans="1:8">
      <c r="A968" s="1" t="s">
        <v>10539</v>
      </c>
      <c r="B968" s="1" t="s">
        <v>2780</v>
      </c>
      <c r="C968" s="2">
        <v>45734</v>
      </c>
      <c r="D968" s="2">
        <v>45736</v>
      </c>
      <c r="E968" s="2">
        <v>45736</v>
      </c>
      <c r="F968" s="1" t="s">
        <v>9573</v>
      </c>
      <c r="G968" s="1" t="s">
        <v>1802</v>
      </c>
      <c r="H968" s="1">
        <v>70</v>
      </c>
    </row>
    <row r="969" spans="1:8">
      <c r="A969" s="1" t="s">
        <v>10540</v>
      </c>
      <c r="B969" s="1" t="s">
        <v>2781</v>
      </c>
      <c r="C969" s="2">
        <v>45477</v>
      </c>
      <c r="D969" s="2">
        <v>45482</v>
      </c>
      <c r="E969" s="2">
        <v>45482</v>
      </c>
      <c r="F969" s="1" t="s">
        <v>9573</v>
      </c>
      <c r="G969" s="1" t="s">
        <v>1802</v>
      </c>
      <c r="H969" s="1">
        <v>50</v>
      </c>
    </row>
    <row r="970" spans="1:8">
      <c r="A970" s="1" t="s">
        <v>10541</v>
      </c>
      <c r="B970" s="1" t="s">
        <v>2782</v>
      </c>
      <c r="C970" s="2">
        <v>45891</v>
      </c>
      <c r="D970" s="2">
        <v>45893</v>
      </c>
      <c r="E970" s="2"/>
      <c r="F970" s="1" t="s">
        <v>9591</v>
      </c>
      <c r="G970" s="1" t="s">
        <v>1815</v>
      </c>
      <c r="H970" s="1">
        <v>60</v>
      </c>
    </row>
    <row r="971" spans="1:8">
      <c r="A971" s="1" t="s">
        <v>10542</v>
      </c>
      <c r="B971" s="1" t="s">
        <v>2783</v>
      </c>
      <c r="C971" s="2">
        <v>45886</v>
      </c>
      <c r="D971" s="2">
        <v>45888</v>
      </c>
      <c r="E971" s="2">
        <v>45889</v>
      </c>
      <c r="F971" s="1" t="s">
        <v>9575</v>
      </c>
      <c r="G971" s="1" t="s">
        <v>1809</v>
      </c>
      <c r="H971" s="1">
        <v>45</v>
      </c>
    </row>
    <row r="972" spans="1:8">
      <c r="A972" s="1" t="s">
        <v>10543</v>
      </c>
      <c r="B972" s="1" t="s">
        <v>2784</v>
      </c>
      <c r="C972" s="2">
        <v>45642</v>
      </c>
      <c r="D972" s="2">
        <v>45647</v>
      </c>
      <c r="E972" s="2"/>
      <c r="F972" s="1" t="s">
        <v>9573</v>
      </c>
      <c r="G972" s="1" t="s">
        <v>1815</v>
      </c>
      <c r="H972" s="1">
        <v>45</v>
      </c>
    </row>
    <row r="973" spans="1:8">
      <c r="A973" s="1" t="s">
        <v>10544</v>
      </c>
      <c r="B973" s="1" t="s">
        <v>2785</v>
      </c>
      <c r="C973" s="2">
        <v>45765</v>
      </c>
      <c r="D973" s="2">
        <v>45767</v>
      </c>
      <c r="E973" s="2"/>
      <c r="F973" s="1" t="s">
        <v>9569</v>
      </c>
      <c r="G973" s="1" t="s">
        <v>1815</v>
      </c>
      <c r="H973" s="1">
        <v>45</v>
      </c>
    </row>
    <row r="974" spans="1:8">
      <c r="A974" s="1" t="s">
        <v>10545</v>
      </c>
      <c r="B974" s="1" t="s">
        <v>2786</v>
      </c>
      <c r="C974" s="2">
        <v>45449</v>
      </c>
      <c r="D974" s="2">
        <v>45454</v>
      </c>
      <c r="E974" s="2">
        <v>45455</v>
      </c>
      <c r="F974" s="1" t="s">
        <v>9575</v>
      </c>
      <c r="G974" s="1" t="s">
        <v>1809</v>
      </c>
      <c r="H974" s="1">
        <v>45</v>
      </c>
    </row>
    <row r="975" spans="1:8">
      <c r="A975" s="1" t="s">
        <v>10546</v>
      </c>
      <c r="B975" s="1" t="s">
        <v>2787</v>
      </c>
      <c r="C975" s="2">
        <v>45713</v>
      </c>
      <c r="D975" s="2">
        <v>45715</v>
      </c>
      <c r="E975" s="2">
        <v>45715</v>
      </c>
      <c r="F975" s="1" t="s">
        <v>9591</v>
      </c>
      <c r="G975" s="1" t="s">
        <v>1802</v>
      </c>
      <c r="H975" s="1">
        <v>80</v>
      </c>
    </row>
    <row r="976" spans="1:8">
      <c r="A976" s="1" t="s">
        <v>10547</v>
      </c>
      <c r="B976" s="1" t="s">
        <v>2788</v>
      </c>
      <c r="C976" s="2">
        <v>45900</v>
      </c>
      <c r="D976" s="2">
        <v>45905</v>
      </c>
      <c r="E976" s="2">
        <v>45905</v>
      </c>
      <c r="F976" s="1" t="s">
        <v>9571</v>
      </c>
      <c r="G976" s="1" t="s">
        <v>1802</v>
      </c>
      <c r="H976" s="1">
        <v>100</v>
      </c>
    </row>
    <row r="977" spans="1:8">
      <c r="A977" s="1" t="s">
        <v>10548</v>
      </c>
      <c r="B977" s="1" t="s">
        <v>2789</v>
      </c>
      <c r="C977" s="2">
        <v>45555</v>
      </c>
      <c r="D977" s="2">
        <v>45558</v>
      </c>
      <c r="E977" s="2">
        <v>45559</v>
      </c>
      <c r="F977" s="1" t="s">
        <v>9569</v>
      </c>
      <c r="G977" s="1" t="s">
        <v>1809</v>
      </c>
      <c r="H977" s="1">
        <v>70</v>
      </c>
    </row>
    <row r="978" spans="1:8">
      <c r="A978" s="1" t="s">
        <v>10549</v>
      </c>
      <c r="B978" s="1" t="s">
        <v>2790</v>
      </c>
      <c r="C978" s="2">
        <v>45819</v>
      </c>
      <c r="D978" s="2">
        <v>45821</v>
      </c>
      <c r="E978" s="2">
        <v>45821</v>
      </c>
      <c r="F978" s="1" t="s">
        <v>9569</v>
      </c>
      <c r="G978" s="1" t="s">
        <v>1802</v>
      </c>
      <c r="H978" s="1">
        <v>45</v>
      </c>
    </row>
    <row r="979" spans="1:8">
      <c r="A979" s="1" t="s">
        <v>10550</v>
      </c>
      <c r="B979" s="1" t="s">
        <v>2791</v>
      </c>
      <c r="C979" s="2">
        <v>45380</v>
      </c>
      <c r="D979" s="2">
        <v>45383</v>
      </c>
      <c r="E979" s="2">
        <v>45383</v>
      </c>
      <c r="F979" s="1" t="s">
        <v>9573</v>
      </c>
      <c r="G979" s="1" t="s">
        <v>1802</v>
      </c>
      <c r="H979" s="1">
        <v>60</v>
      </c>
    </row>
    <row r="980" spans="1:8">
      <c r="A980" s="1" t="s">
        <v>10551</v>
      </c>
      <c r="B980" s="1" t="s">
        <v>2792</v>
      </c>
      <c r="C980" s="2">
        <v>45836</v>
      </c>
      <c r="D980" s="2">
        <v>45841</v>
      </c>
      <c r="E980" s="2">
        <v>45842</v>
      </c>
      <c r="F980" s="1" t="s">
        <v>9571</v>
      </c>
      <c r="G980" s="1" t="s">
        <v>1809</v>
      </c>
      <c r="H980" s="1">
        <v>45</v>
      </c>
    </row>
    <row r="981" spans="1:8">
      <c r="A981" s="1" t="s">
        <v>10552</v>
      </c>
      <c r="B981" s="1" t="s">
        <v>2793</v>
      </c>
      <c r="C981" s="2">
        <v>45739</v>
      </c>
      <c r="D981" s="2">
        <v>45742</v>
      </c>
      <c r="E981" s="2">
        <v>45744</v>
      </c>
      <c r="F981" s="1" t="s">
        <v>9571</v>
      </c>
      <c r="G981" s="1" t="s">
        <v>1809</v>
      </c>
      <c r="H981" s="1">
        <v>80</v>
      </c>
    </row>
    <row r="982" spans="1:8">
      <c r="A982" s="1" t="s">
        <v>10553</v>
      </c>
      <c r="B982" s="1" t="s">
        <v>2794</v>
      </c>
      <c r="C982" s="2">
        <v>45905</v>
      </c>
      <c r="D982" s="2">
        <v>45910</v>
      </c>
      <c r="E982" s="2">
        <v>45910</v>
      </c>
      <c r="F982" s="1" t="s">
        <v>9571</v>
      </c>
      <c r="G982" s="1" t="s">
        <v>1802</v>
      </c>
      <c r="H982" s="1">
        <v>55</v>
      </c>
    </row>
    <row r="983" spans="1:8">
      <c r="A983" s="1" t="s">
        <v>10554</v>
      </c>
      <c r="B983" s="1" t="s">
        <v>2795</v>
      </c>
      <c r="C983" s="2">
        <v>45494</v>
      </c>
      <c r="D983" s="2">
        <v>45499</v>
      </c>
      <c r="E983" s="2"/>
      <c r="F983" s="1" t="s">
        <v>9571</v>
      </c>
      <c r="G983" s="1" t="s">
        <v>1815</v>
      </c>
      <c r="H983" s="1">
        <v>60</v>
      </c>
    </row>
    <row r="984" spans="1:8">
      <c r="A984" s="1" t="s">
        <v>10555</v>
      </c>
      <c r="B984" s="1" t="s">
        <v>2796</v>
      </c>
      <c r="C984" s="2">
        <v>45627</v>
      </c>
      <c r="D984" s="2">
        <v>45630</v>
      </c>
      <c r="E984" s="2">
        <v>45632</v>
      </c>
      <c r="F984" s="1" t="s">
        <v>9569</v>
      </c>
      <c r="G984" s="1" t="s">
        <v>1809</v>
      </c>
      <c r="H984" s="1">
        <v>45</v>
      </c>
    </row>
    <row r="985" spans="1:8">
      <c r="A985" s="1" t="s">
        <v>10556</v>
      </c>
      <c r="B985" s="1" t="s">
        <v>2797</v>
      </c>
      <c r="C985" s="2">
        <v>45563</v>
      </c>
      <c r="D985" s="2">
        <v>45567</v>
      </c>
      <c r="E985" s="2">
        <v>45567</v>
      </c>
      <c r="F985" s="1" t="s">
        <v>9591</v>
      </c>
      <c r="G985" s="1" t="s">
        <v>1802</v>
      </c>
      <c r="H985" s="1">
        <v>55</v>
      </c>
    </row>
    <row r="986" spans="1:8">
      <c r="A986" s="1" t="s">
        <v>10557</v>
      </c>
      <c r="B986" s="1" t="s">
        <v>2798</v>
      </c>
      <c r="C986" s="2">
        <v>45455</v>
      </c>
      <c r="D986" s="2">
        <v>45457</v>
      </c>
      <c r="E986" s="2"/>
      <c r="F986" s="1" t="s">
        <v>9591</v>
      </c>
      <c r="G986" s="1" t="s">
        <v>1815</v>
      </c>
      <c r="H986" s="1">
        <v>55</v>
      </c>
    </row>
    <row r="987" spans="1:8">
      <c r="A987" s="1" t="s">
        <v>10558</v>
      </c>
      <c r="B987" s="1" t="s">
        <v>2799</v>
      </c>
      <c r="C987" s="2">
        <v>45426</v>
      </c>
      <c r="D987" s="2">
        <v>45429</v>
      </c>
      <c r="E987" s="2">
        <v>45431</v>
      </c>
      <c r="F987" s="1" t="s">
        <v>9591</v>
      </c>
      <c r="G987" s="1" t="s">
        <v>1809</v>
      </c>
      <c r="H987" s="1">
        <v>50</v>
      </c>
    </row>
    <row r="988" spans="1:8">
      <c r="A988" s="1" t="s">
        <v>10559</v>
      </c>
      <c r="B988" s="1" t="s">
        <v>2800</v>
      </c>
      <c r="C988" s="2">
        <v>45812</v>
      </c>
      <c r="D988" s="2">
        <v>45817</v>
      </c>
      <c r="E988" s="2"/>
      <c r="F988" s="1" t="s">
        <v>9571</v>
      </c>
      <c r="G988" s="1" t="s">
        <v>1815</v>
      </c>
      <c r="H988" s="1">
        <v>45</v>
      </c>
    </row>
    <row r="989" spans="1:8">
      <c r="A989" s="1" t="s">
        <v>10560</v>
      </c>
      <c r="B989" s="1" t="s">
        <v>2801</v>
      </c>
      <c r="C989" s="2">
        <v>45451</v>
      </c>
      <c r="D989" s="2">
        <v>45455</v>
      </c>
      <c r="E989" s="2">
        <v>45455</v>
      </c>
      <c r="F989" s="1" t="s">
        <v>9571</v>
      </c>
      <c r="G989" s="1" t="s">
        <v>1802</v>
      </c>
      <c r="H989" s="1">
        <v>100</v>
      </c>
    </row>
    <row r="990" spans="1:8">
      <c r="A990" s="1" t="s">
        <v>10561</v>
      </c>
      <c r="B990" s="1" t="s">
        <v>2802</v>
      </c>
      <c r="C990" s="2">
        <v>45929</v>
      </c>
      <c r="D990" s="2">
        <v>45933</v>
      </c>
      <c r="E990" s="2">
        <v>45933</v>
      </c>
      <c r="F990" s="1" t="s">
        <v>9571</v>
      </c>
      <c r="G990" s="1" t="s">
        <v>1802</v>
      </c>
      <c r="H990" s="1">
        <v>55</v>
      </c>
    </row>
    <row r="991" spans="1:8">
      <c r="A991" s="1" t="s">
        <v>10562</v>
      </c>
      <c r="B991" s="1" t="s">
        <v>2803</v>
      </c>
      <c r="C991" s="2">
        <v>45871</v>
      </c>
      <c r="D991" s="2">
        <v>45873</v>
      </c>
      <c r="E991" s="2">
        <v>45874</v>
      </c>
      <c r="F991" s="1" t="s">
        <v>9571</v>
      </c>
      <c r="G991" s="1" t="s">
        <v>1809</v>
      </c>
      <c r="H991" s="1">
        <v>80</v>
      </c>
    </row>
    <row r="992" spans="1:8">
      <c r="A992" s="1" t="s">
        <v>10563</v>
      </c>
      <c r="B992" s="1" t="s">
        <v>2804</v>
      </c>
      <c r="C992" s="2">
        <v>45393</v>
      </c>
      <c r="D992" s="2">
        <v>45396</v>
      </c>
      <c r="E992" s="2">
        <v>45396</v>
      </c>
      <c r="F992" s="1" t="s">
        <v>9575</v>
      </c>
      <c r="G992" s="1" t="s">
        <v>1802</v>
      </c>
      <c r="H992" s="1">
        <v>70</v>
      </c>
    </row>
    <row r="993" spans="1:8">
      <c r="A993" s="1" t="s">
        <v>10564</v>
      </c>
      <c r="B993" s="1" t="s">
        <v>2805</v>
      </c>
      <c r="C993" s="2">
        <v>45857</v>
      </c>
      <c r="D993" s="2">
        <v>45861</v>
      </c>
      <c r="E993" s="2">
        <v>45862</v>
      </c>
      <c r="F993" s="1" t="s">
        <v>9591</v>
      </c>
      <c r="G993" s="1" t="s">
        <v>1809</v>
      </c>
      <c r="H993" s="1">
        <v>80</v>
      </c>
    </row>
    <row r="994" spans="1:8">
      <c r="A994" s="1" t="s">
        <v>10565</v>
      </c>
      <c r="B994" s="1" t="s">
        <v>2806</v>
      </c>
      <c r="C994" s="2">
        <v>45744</v>
      </c>
      <c r="D994" s="2">
        <v>45746</v>
      </c>
      <c r="E994" s="2">
        <v>45746</v>
      </c>
      <c r="F994" s="1" t="s">
        <v>9573</v>
      </c>
      <c r="G994" s="1" t="s">
        <v>1802</v>
      </c>
      <c r="H994" s="1">
        <v>45</v>
      </c>
    </row>
    <row r="995" spans="1:8">
      <c r="A995" s="1" t="s">
        <v>10566</v>
      </c>
      <c r="B995" s="1" t="s">
        <v>2807</v>
      </c>
      <c r="C995" s="2">
        <v>45543</v>
      </c>
      <c r="D995" s="2">
        <v>45545</v>
      </c>
      <c r="E995" s="2"/>
      <c r="F995" s="1" t="s">
        <v>9569</v>
      </c>
      <c r="G995" s="1" t="s">
        <v>1815</v>
      </c>
      <c r="H995" s="1">
        <v>55</v>
      </c>
    </row>
    <row r="996" spans="1:8">
      <c r="A996" s="1" t="s">
        <v>10567</v>
      </c>
      <c r="B996" s="1" t="s">
        <v>2808</v>
      </c>
      <c r="C996" s="2">
        <v>45717</v>
      </c>
      <c r="D996" s="2">
        <v>45721</v>
      </c>
      <c r="E996" s="2">
        <v>45723</v>
      </c>
      <c r="F996" s="1" t="s">
        <v>9573</v>
      </c>
      <c r="G996" s="1" t="s">
        <v>1809</v>
      </c>
      <c r="H996" s="1">
        <v>45</v>
      </c>
    </row>
    <row r="997" spans="1:8">
      <c r="A997" s="1" t="s">
        <v>10568</v>
      </c>
      <c r="B997" s="1" t="s">
        <v>2809</v>
      </c>
      <c r="C997" s="2">
        <v>45950</v>
      </c>
      <c r="D997" s="2">
        <v>45955</v>
      </c>
      <c r="E997" s="2"/>
      <c r="F997" s="1" t="s">
        <v>9569</v>
      </c>
      <c r="G997" s="1" t="s">
        <v>1815</v>
      </c>
      <c r="H997" s="1">
        <v>60</v>
      </c>
    </row>
    <row r="998" spans="1:8">
      <c r="A998" s="1" t="s">
        <v>10569</v>
      </c>
      <c r="B998" s="1" t="s">
        <v>2810</v>
      </c>
      <c r="C998" s="2">
        <v>45706</v>
      </c>
      <c r="D998" s="2">
        <v>45711</v>
      </c>
      <c r="E998" s="2">
        <v>45712</v>
      </c>
      <c r="F998" s="1" t="s">
        <v>9575</v>
      </c>
      <c r="G998" s="1" t="s">
        <v>1809</v>
      </c>
      <c r="H998" s="1">
        <v>70</v>
      </c>
    </row>
    <row r="999" spans="1:8">
      <c r="A999" s="1" t="s">
        <v>10570</v>
      </c>
      <c r="B999" s="1" t="s">
        <v>2811</v>
      </c>
      <c r="C999" s="2">
        <v>45637</v>
      </c>
      <c r="D999" s="2">
        <v>45642</v>
      </c>
      <c r="E999" s="2"/>
      <c r="F999" s="1" t="s">
        <v>9569</v>
      </c>
      <c r="G999" s="1" t="s">
        <v>1815</v>
      </c>
      <c r="H999" s="1">
        <v>70</v>
      </c>
    </row>
    <row r="1000" spans="1:8">
      <c r="A1000" s="1" t="s">
        <v>10571</v>
      </c>
      <c r="B1000" s="1" t="s">
        <v>2812</v>
      </c>
      <c r="C1000" s="2">
        <v>45886</v>
      </c>
      <c r="D1000" s="2">
        <v>45891</v>
      </c>
      <c r="E1000" s="2">
        <v>45891</v>
      </c>
      <c r="F1000" s="1" t="s">
        <v>9575</v>
      </c>
      <c r="G1000" s="1" t="s">
        <v>1802</v>
      </c>
      <c r="H1000" s="1">
        <v>100</v>
      </c>
    </row>
    <row r="1001" spans="1:8">
      <c r="A1001" s="1" t="s">
        <v>10572</v>
      </c>
      <c r="B1001" s="1" t="s">
        <v>2813</v>
      </c>
      <c r="C1001" s="2">
        <v>45757</v>
      </c>
      <c r="D1001" s="2">
        <v>45761</v>
      </c>
      <c r="E1001" s="2">
        <v>45762</v>
      </c>
      <c r="F1001" s="1" t="s">
        <v>9591</v>
      </c>
      <c r="G1001" s="1" t="s">
        <v>1809</v>
      </c>
      <c r="H1001" s="1">
        <v>55</v>
      </c>
    </row>
    <row r="1002" spans="1:8">
      <c r="A1002" s="1" t="s">
        <v>10573</v>
      </c>
      <c r="B1002" s="1" t="s">
        <v>2814</v>
      </c>
      <c r="C1002" s="2">
        <v>45793</v>
      </c>
      <c r="D1002" s="2">
        <v>45797</v>
      </c>
      <c r="E1002" s="2">
        <v>45797</v>
      </c>
      <c r="F1002" s="1" t="s">
        <v>9571</v>
      </c>
      <c r="G1002" s="1" t="s">
        <v>1802</v>
      </c>
      <c r="H1002" s="1">
        <v>55</v>
      </c>
    </row>
    <row r="1003" spans="1:8">
      <c r="A1003" s="1" t="s">
        <v>10574</v>
      </c>
      <c r="B1003" s="1" t="s">
        <v>2815</v>
      </c>
      <c r="C1003" s="2">
        <v>45655</v>
      </c>
      <c r="D1003" s="2">
        <v>45658</v>
      </c>
      <c r="E1003" s="2">
        <v>45659</v>
      </c>
      <c r="F1003" s="1" t="s">
        <v>9591</v>
      </c>
      <c r="G1003" s="1" t="s">
        <v>1809</v>
      </c>
      <c r="H1003" s="1">
        <v>80</v>
      </c>
    </row>
    <row r="1004" spans="1:8">
      <c r="A1004" s="1" t="s">
        <v>10575</v>
      </c>
      <c r="B1004" s="1" t="s">
        <v>2816</v>
      </c>
      <c r="C1004" s="2">
        <v>45839</v>
      </c>
      <c r="D1004" s="2">
        <v>45841</v>
      </c>
      <c r="E1004" s="2">
        <v>45841</v>
      </c>
      <c r="F1004" s="1" t="s">
        <v>9571</v>
      </c>
      <c r="G1004" s="1" t="s">
        <v>1802</v>
      </c>
      <c r="H1004" s="1">
        <v>100</v>
      </c>
    </row>
    <row r="1005" spans="1:8">
      <c r="A1005" s="1" t="s">
        <v>10576</v>
      </c>
      <c r="B1005" s="1" t="s">
        <v>2817</v>
      </c>
      <c r="C1005" s="2">
        <v>45438</v>
      </c>
      <c r="D1005" s="2">
        <v>45442</v>
      </c>
      <c r="E1005" s="2">
        <v>45442</v>
      </c>
      <c r="F1005" s="1" t="s">
        <v>9569</v>
      </c>
      <c r="G1005" s="1" t="s">
        <v>1802</v>
      </c>
      <c r="H1005" s="1">
        <v>50</v>
      </c>
    </row>
    <row r="1006" spans="1:8">
      <c r="A1006" s="1" t="s">
        <v>10577</v>
      </c>
      <c r="B1006" s="1" t="s">
        <v>2818</v>
      </c>
      <c r="C1006" s="2">
        <v>45890</v>
      </c>
      <c r="D1006" s="2">
        <v>45893</v>
      </c>
      <c r="E1006" s="2">
        <v>45893</v>
      </c>
      <c r="F1006" s="1" t="s">
        <v>9591</v>
      </c>
      <c r="G1006" s="1" t="s">
        <v>1802</v>
      </c>
      <c r="H1006" s="1">
        <v>55</v>
      </c>
    </row>
    <row r="1007" spans="1:8">
      <c r="A1007" s="1" t="s">
        <v>10578</v>
      </c>
      <c r="B1007" s="1" t="s">
        <v>2819</v>
      </c>
      <c r="C1007" s="2">
        <v>45594</v>
      </c>
      <c r="D1007" s="2">
        <v>45599</v>
      </c>
      <c r="E1007" s="2">
        <v>45599</v>
      </c>
      <c r="F1007" s="1" t="s">
        <v>9591</v>
      </c>
      <c r="G1007" s="1" t="s">
        <v>1802</v>
      </c>
      <c r="H1007" s="1">
        <v>60</v>
      </c>
    </row>
    <row r="1008" spans="1:8">
      <c r="A1008" s="1" t="s">
        <v>10579</v>
      </c>
      <c r="B1008" s="1" t="s">
        <v>2820</v>
      </c>
      <c r="C1008" s="2">
        <v>45493</v>
      </c>
      <c r="D1008" s="2">
        <v>45497</v>
      </c>
      <c r="E1008" s="2">
        <v>45497</v>
      </c>
      <c r="F1008" s="1" t="s">
        <v>9569</v>
      </c>
      <c r="G1008" s="1" t="s">
        <v>1802</v>
      </c>
      <c r="H1008" s="1">
        <v>100</v>
      </c>
    </row>
    <row r="1009" spans="1:8">
      <c r="A1009" s="1" t="s">
        <v>10580</v>
      </c>
      <c r="B1009" s="1" t="s">
        <v>2821</v>
      </c>
      <c r="C1009" s="2">
        <v>45677</v>
      </c>
      <c r="D1009" s="2">
        <v>45679</v>
      </c>
      <c r="E1009" s="2">
        <v>45680</v>
      </c>
      <c r="F1009" s="1" t="s">
        <v>9569</v>
      </c>
      <c r="G1009" s="1" t="s">
        <v>1809</v>
      </c>
      <c r="H1009" s="1">
        <v>80</v>
      </c>
    </row>
    <row r="1010" spans="1:8">
      <c r="A1010" s="1" t="s">
        <v>10581</v>
      </c>
      <c r="B1010" s="1" t="s">
        <v>2822</v>
      </c>
      <c r="C1010" s="2">
        <v>45767</v>
      </c>
      <c r="D1010" s="2">
        <v>45769</v>
      </c>
      <c r="E1010" s="2"/>
      <c r="F1010" s="1" t="s">
        <v>9573</v>
      </c>
      <c r="G1010" s="1" t="s">
        <v>1815</v>
      </c>
      <c r="H1010" s="1">
        <v>55</v>
      </c>
    </row>
    <row r="1011" spans="1:8">
      <c r="A1011" s="1" t="s">
        <v>10582</v>
      </c>
      <c r="B1011" s="1" t="s">
        <v>2823</v>
      </c>
      <c r="C1011" s="2">
        <v>45921</v>
      </c>
      <c r="D1011" s="2">
        <v>45926</v>
      </c>
      <c r="E1011" s="2">
        <v>45927</v>
      </c>
      <c r="F1011" s="1" t="s">
        <v>9573</v>
      </c>
      <c r="G1011" s="1" t="s">
        <v>1809</v>
      </c>
      <c r="H1011" s="1">
        <v>60</v>
      </c>
    </row>
    <row r="1012" spans="1:8">
      <c r="A1012" s="1" t="s">
        <v>10583</v>
      </c>
      <c r="B1012" s="1" t="s">
        <v>2824</v>
      </c>
      <c r="C1012" s="2">
        <v>45863</v>
      </c>
      <c r="D1012" s="2">
        <v>45867</v>
      </c>
      <c r="E1012" s="2">
        <v>45867</v>
      </c>
      <c r="F1012" s="1" t="s">
        <v>9571</v>
      </c>
      <c r="G1012" s="1" t="s">
        <v>1802</v>
      </c>
      <c r="H1012" s="1">
        <v>60</v>
      </c>
    </row>
    <row r="1013" spans="1:8">
      <c r="A1013" s="1" t="s">
        <v>10584</v>
      </c>
      <c r="B1013" s="1" t="s">
        <v>2825</v>
      </c>
      <c r="C1013" s="2">
        <v>45873</v>
      </c>
      <c r="D1013" s="2">
        <v>45876</v>
      </c>
      <c r="E1013" s="2">
        <v>45877</v>
      </c>
      <c r="F1013" s="1" t="s">
        <v>9575</v>
      </c>
      <c r="G1013" s="1" t="s">
        <v>1809</v>
      </c>
      <c r="H1013" s="1">
        <v>55</v>
      </c>
    </row>
    <row r="1014" spans="1:8">
      <c r="A1014" s="1" t="s">
        <v>10585</v>
      </c>
      <c r="B1014" s="1" t="s">
        <v>2826</v>
      </c>
      <c r="C1014" s="2">
        <v>45806</v>
      </c>
      <c r="D1014" s="2">
        <v>45809</v>
      </c>
      <c r="E1014" s="2">
        <v>45809</v>
      </c>
      <c r="F1014" s="1" t="s">
        <v>9591</v>
      </c>
      <c r="G1014" s="1" t="s">
        <v>1802</v>
      </c>
      <c r="H1014" s="1">
        <v>50</v>
      </c>
    </row>
    <row r="1015" spans="1:8">
      <c r="A1015" s="1" t="s">
        <v>10586</v>
      </c>
      <c r="B1015" s="1" t="s">
        <v>2827</v>
      </c>
      <c r="C1015" s="2">
        <v>45556</v>
      </c>
      <c r="D1015" s="2">
        <v>45559</v>
      </c>
      <c r="E1015" s="2">
        <v>45561</v>
      </c>
      <c r="F1015" s="1" t="s">
        <v>9573</v>
      </c>
      <c r="G1015" s="1" t="s">
        <v>1809</v>
      </c>
      <c r="H1015" s="1">
        <v>55</v>
      </c>
    </row>
    <row r="1016" spans="1:8">
      <c r="A1016" s="1" t="s">
        <v>10587</v>
      </c>
      <c r="B1016" s="1" t="s">
        <v>2828</v>
      </c>
      <c r="C1016" s="2">
        <v>45680</v>
      </c>
      <c r="D1016" s="2">
        <v>45684</v>
      </c>
      <c r="E1016" s="2"/>
      <c r="F1016" s="1" t="s">
        <v>9571</v>
      </c>
      <c r="G1016" s="1" t="s">
        <v>1815</v>
      </c>
      <c r="H1016" s="1">
        <v>50</v>
      </c>
    </row>
    <row r="1017" spans="1:8">
      <c r="A1017" s="1" t="s">
        <v>10588</v>
      </c>
      <c r="B1017" s="1" t="s">
        <v>2829</v>
      </c>
      <c r="C1017" s="2">
        <v>45364</v>
      </c>
      <c r="D1017" s="2">
        <v>45368</v>
      </c>
      <c r="E1017" s="2">
        <v>45369</v>
      </c>
      <c r="F1017" s="1" t="s">
        <v>9571</v>
      </c>
      <c r="G1017" s="1" t="s">
        <v>1809</v>
      </c>
      <c r="H1017" s="1">
        <v>60</v>
      </c>
    </row>
    <row r="1018" spans="1:8">
      <c r="A1018" s="1" t="s">
        <v>10589</v>
      </c>
      <c r="B1018" s="1" t="s">
        <v>2830</v>
      </c>
      <c r="C1018" s="2">
        <v>45311</v>
      </c>
      <c r="D1018" s="2">
        <v>45314</v>
      </c>
      <c r="E1018" s="2">
        <v>45316</v>
      </c>
      <c r="F1018" s="1" t="s">
        <v>9591</v>
      </c>
      <c r="G1018" s="1" t="s">
        <v>1809</v>
      </c>
      <c r="H1018" s="1">
        <v>55</v>
      </c>
    </row>
    <row r="1019" spans="1:8">
      <c r="A1019" s="1" t="s">
        <v>10590</v>
      </c>
      <c r="B1019" s="1" t="s">
        <v>2831</v>
      </c>
      <c r="C1019" s="2">
        <v>45339</v>
      </c>
      <c r="D1019" s="2">
        <v>45344</v>
      </c>
      <c r="E1019" s="2">
        <v>45345</v>
      </c>
      <c r="F1019" s="1" t="s">
        <v>9569</v>
      </c>
      <c r="G1019" s="1" t="s">
        <v>1809</v>
      </c>
      <c r="H1019" s="1">
        <v>70</v>
      </c>
    </row>
    <row r="1020" spans="1:8">
      <c r="A1020" s="1" t="s">
        <v>10591</v>
      </c>
      <c r="B1020" s="1" t="s">
        <v>2832</v>
      </c>
      <c r="C1020" s="2">
        <v>45850</v>
      </c>
      <c r="D1020" s="2">
        <v>45852</v>
      </c>
      <c r="E1020" s="2"/>
      <c r="F1020" s="1" t="s">
        <v>9575</v>
      </c>
      <c r="G1020" s="1" t="s">
        <v>1815</v>
      </c>
      <c r="H1020" s="1">
        <v>45</v>
      </c>
    </row>
    <row r="1021" spans="1:8">
      <c r="A1021" s="1" t="s">
        <v>10592</v>
      </c>
      <c r="B1021" s="1" t="s">
        <v>2833</v>
      </c>
      <c r="C1021" s="2">
        <v>45556</v>
      </c>
      <c r="D1021" s="2">
        <v>45558</v>
      </c>
      <c r="E1021" s="2">
        <v>45558</v>
      </c>
      <c r="F1021" s="1" t="s">
        <v>9569</v>
      </c>
      <c r="G1021" s="1" t="s">
        <v>1802</v>
      </c>
      <c r="H1021" s="1">
        <v>55</v>
      </c>
    </row>
    <row r="1022" spans="1:8">
      <c r="A1022" s="1" t="s">
        <v>10593</v>
      </c>
      <c r="B1022" s="1" t="s">
        <v>2834</v>
      </c>
      <c r="C1022" s="2">
        <v>45794</v>
      </c>
      <c r="D1022" s="2">
        <v>45799</v>
      </c>
      <c r="E1022" s="2">
        <v>45801</v>
      </c>
      <c r="F1022" s="1" t="s">
        <v>9569</v>
      </c>
      <c r="G1022" s="1" t="s">
        <v>1809</v>
      </c>
      <c r="H1022" s="1">
        <v>50</v>
      </c>
    </row>
    <row r="1023" spans="1:8">
      <c r="A1023" s="1" t="s">
        <v>10594</v>
      </c>
      <c r="B1023" s="1" t="s">
        <v>2835</v>
      </c>
      <c r="C1023" s="2">
        <v>45428</v>
      </c>
      <c r="D1023" s="2">
        <v>45433</v>
      </c>
      <c r="E1023" s="2">
        <v>45436</v>
      </c>
      <c r="F1023" s="1" t="s">
        <v>9591</v>
      </c>
      <c r="G1023" s="1" t="s">
        <v>1809</v>
      </c>
      <c r="H1023" s="1">
        <v>80</v>
      </c>
    </row>
    <row r="1024" spans="1:8">
      <c r="A1024" s="1" t="s">
        <v>10595</v>
      </c>
      <c r="B1024" s="1" t="s">
        <v>2836</v>
      </c>
      <c r="C1024" s="2">
        <v>45830</v>
      </c>
      <c r="D1024" s="2">
        <v>45834</v>
      </c>
      <c r="E1024" s="2">
        <v>45834</v>
      </c>
      <c r="F1024" s="1" t="s">
        <v>9571</v>
      </c>
      <c r="G1024" s="1" t="s">
        <v>1802</v>
      </c>
      <c r="H1024" s="1">
        <v>45</v>
      </c>
    </row>
    <row r="1025" spans="1:8">
      <c r="A1025" s="1" t="s">
        <v>10596</v>
      </c>
      <c r="B1025" s="1" t="s">
        <v>2837</v>
      </c>
      <c r="C1025" s="2">
        <v>45618</v>
      </c>
      <c r="D1025" s="2">
        <v>45623</v>
      </c>
      <c r="E1025" s="2">
        <v>45625</v>
      </c>
      <c r="F1025" s="1" t="s">
        <v>9569</v>
      </c>
      <c r="G1025" s="1" t="s">
        <v>1809</v>
      </c>
      <c r="H1025" s="1">
        <v>45</v>
      </c>
    </row>
    <row r="1026" spans="1:8">
      <c r="A1026" s="1" t="s">
        <v>10597</v>
      </c>
      <c r="B1026" s="1" t="s">
        <v>2838</v>
      </c>
      <c r="C1026" s="2">
        <v>45519</v>
      </c>
      <c r="D1026" s="2">
        <v>45524</v>
      </c>
      <c r="E1026" s="2"/>
      <c r="F1026" s="1" t="s">
        <v>9575</v>
      </c>
      <c r="G1026" s="1" t="s">
        <v>1815</v>
      </c>
      <c r="H1026" s="1">
        <v>70</v>
      </c>
    </row>
    <row r="1027" spans="1:8">
      <c r="A1027" s="1" t="s">
        <v>10598</v>
      </c>
      <c r="B1027" s="1" t="s">
        <v>2839</v>
      </c>
      <c r="C1027" s="2">
        <v>45808</v>
      </c>
      <c r="D1027" s="2">
        <v>45810</v>
      </c>
      <c r="E1027" s="2">
        <v>45810</v>
      </c>
      <c r="F1027" s="1" t="s">
        <v>9571</v>
      </c>
      <c r="G1027" s="1" t="s">
        <v>1802</v>
      </c>
      <c r="H1027" s="1">
        <v>100</v>
      </c>
    </row>
    <row r="1028" spans="1:8">
      <c r="A1028" s="1" t="s">
        <v>10599</v>
      </c>
      <c r="B1028" s="1" t="s">
        <v>2840</v>
      </c>
      <c r="C1028" s="2">
        <v>45950</v>
      </c>
      <c r="D1028" s="2">
        <v>45955</v>
      </c>
      <c r="E1028" s="2">
        <v>45956</v>
      </c>
      <c r="F1028" s="1" t="s">
        <v>9575</v>
      </c>
      <c r="G1028" s="1" t="s">
        <v>1809</v>
      </c>
      <c r="H1028" s="1">
        <v>50</v>
      </c>
    </row>
    <row r="1029" spans="1:8">
      <c r="A1029" s="1" t="s">
        <v>10600</v>
      </c>
      <c r="B1029" s="1" t="s">
        <v>2841</v>
      </c>
      <c r="C1029" s="2">
        <v>45729</v>
      </c>
      <c r="D1029" s="2">
        <v>45733</v>
      </c>
      <c r="E1029" s="2">
        <v>45733</v>
      </c>
      <c r="F1029" s="1" t="s">
        <v>9571</v>
      </c>
      <c r="G1029" s="1" t="s">
        <v>1802</v>
      </c>
      <c r="H1029" s="1">
        <v>45</v>
      </c>
    </row>
    <row r="1030" spans="1:8">
      <c r="A1030" s="1" t="s">
        <v>10601</v>
      </c>
      <c r="B1030" s="1" t="s">
        <v>2842</v>
      </c>
      <c r="C1030" s="2">
        <v>45686</v>
      </c>
      <c r="D1030" s="2">
        <v>45691</v>
      </c>
      <c r="E1030" s="2"/>
      <c r="F1030" s="1" t="s">
        <v>9573</v>
      </c>
      <c r="G1030" s="1" t="s">
        <v>1815</v>
      </c>
      <c r="H1030" s="1">
        <v>80</v>
      </c>
    </row>
    <row r="1031" spans="1:8">
      <c r="A1031" s="1" t="s">
        <v>10602</v>
      </c>
      <c r="B1031" s="1" t="s">
        <v>2843</v>
      </c>
      <c r="C1031" s="2">
        <v>45904</v>
      </c>
      <c r="D1031" s="2">
        <v>45909</v>
      </c>
      <c r="E1031" s="2"/>
      <c r="F1031" s="1" t="s">
        <v>9575</v>
      </c>
      <c r="G1031" s="1" t="s">
        <v>1815</v>
      </c>
      <c r="H1031" s="1">
        <v>55</v>
      </c>
    </row>
    <row r="1032" spans="1:8">
      <c r="A1032" s="1" t="s">
        <v>10603</v>
      </c>
      <c r="B1032" s="1" t="s">
        <v>2844</v>
      </c>
      <c r="C1032" s="2">
        <v>45550</v>
      </c>
      <c r="D1032" s="2">
        <v>45553</v>
      </c>
      <c r="E1032" s="2">
        <v>45553</v>
      </c>
      <c r="F1032" s="1" t="s">
        <v>9571</v>
      </c>
      <c r="G1032" s="1" t="s">
        <v>1802</v>
      </c>
      <c r="H1032" s="1">
        <v>60</v>
      </c>
    </row>
    <row r="1033" spans="1:8">
      <c r="A1033" s="1" t="s">
        <v>10604</v>
      </c>
      <c r="B1033" s="1" t="s">
        <v>2845</v>
      </c>
      <c r="C1033" s="2">
        <v>45364</v>
      </c>
      <c r="D1033" s="2">
        <v>45369</v>
      </c>
      <c r="E1033" s="2"/>
      <c r="F1033" s="1" t="s">
        <v>9569</v>
      </c>
      <c r="G1033" s="1" t="s">
        <v>1815</v>
      </c>
      <c r="H1033" s="1">
        <v>55</v>
      </c>
    </row>
    <row r="1034" spans="1:8">
      <c r="A1034" s="1" t="s">
        <v>10605</v>
      </c>
      <c r="B1034" s="1" t="s">
        <v>2846</v>
      </c>
      <c r="C1034" s="2">
        <v>45936</v>
      </c>
      <c r="D1034" s="2">
        <v>45938</v>
      </c>
      <c r="E1034" s="2">
        <v>45938</v>
      </c>
      <c r="F1034" s="1" t="s">
        <v>9569</v>
      </c>
      <c r="G1034" s="1" t="s">
        <v>1802</v>
      </c>
      <c r="H1034" s="1">
        <v>100</v>
      </c>
    </row>
    <row r="1035" spans="1:8">
      <c r="A1035" s="1" t="s">
        <v>10606</v>
      </c>
      <c r="B1035" s="1" t="s">
        <v>2847</v>
      </c>
      <c r="C1035" s="2">
        <v>45734</v>
      </c>
      <c r="D1035" s="2">
        <v>45739</v>
      </c>
      <c r="E1035" s="2">
        <v>45740</v>
      </c>
      <c r="F1035" s="1" t="s">
        <v>9591</v>
      </c>
      <c r="G1035" s="1" t="s">
        <v>1809</v>
      </c>
      <c r="H1035" s="1">
        <v>60</v>
      </c>
    </row>
    <row r="1036" spans="1:8">
      <c r="A1036" s="1" t="s">
        <v>10607</v>
      </c>
      <c r="B1036" s="1" t="s">
        <v>2848</v>
      </c>
      <c r="C1036" s="2">
        <v>45508</v>
      </c>
      <c r="D1036" s="2">
        <v>45510</v>
      </c>
      <c r="E1036" s="2">
        <v>45511</v>
      </c>
      <c r="F1036" s="1" t="s">
        <v>9575</v>
      </c>
      <c r="G1036" s="1" t="s">
        <v>1809</v>
      </c>
      <c r="H1036" s="1">
        <v>60</v>
      </c>
    </row>
    <row r="1037" spans="1:8">
      <c r="A1037" s="1" t="s">
        <v>10608</v>
      </c>
      <c r="B1037" s="1" t="s">
        <v>2849</v>
      </c>
      <c r="C1037" s="2">
        <v>45953</v>
      </c>
      <c r="D1037" s="2">
        <v>45955</v>
      </c>
      <c r="E1037" s="2"/>
      <c r="F1037" s="1" t="s">
        <v>9573</v>
      </c>
      <c r="G1037" s="1" t="s">
        <v>1815</v>
      </c>
      <c r="H1037" s="1">
        <v>60</v>
      </c>
    </row>
    <row r="1038" spans="1:8">
      <c r="A1038" s="1" t="s">
        <v>10609</v>
      </c>
      <c r="B1038" s="1" t="s">
        <v>2850</v>
      </c>
      <c r="C1038" s="2">
        <v>45344</v>
      </c>
      <c r="D1038" s="2">
        <v>45346</v>
      </c>
      <c r="E1038" s="2">
        <v>45346</v>
      </c>
      <c r="F1038" s="1" t="s">
        <v>9591</v>
      </c>
      <c r="G1038" s="1" t="s">
        <v>1802</v>
      </c>
      <c r="H1038" s="1">
        <v>60</v>
      </c>
    </row>
    <row r="1039" spans="1:8">
      <c r="A1039" s="1" t="s">
        <v>10610</v>
      </c>
      <c r="B1039" s="1" t="s">
        <v>2851</v>
      </c>
      <c r="C1039" s="2">
        <v>45483</v>
      </c>
      <c r="D1039" s="2">
        <v>45485</v>
      </c>
      <c r="E1039" s="2">
        <v>45485</v>
      </c>
      <c r="F1039" s="1" t="s">
        <v>9573</v>
      </c>
      <c r="G1039" s="1" t="s">
        <v>1802</v>
      </c>
      <c r="H1039" s="1">
        <v>55</v>
      </c>
    </row>
    <row r="1040" spans="1:8">
      <c r="A1040" s="1" t="s">
        <v>10611</v>
      </c>
      <c r="B1040" s="1" t="s">
        <v>2852</v>
      </c>
      <c r="C1040" s="2">
        <v>45598</v>
      </c>
      <c r="D1040" s="2">
        <v>45601</v>
      </c>
      <c r="E1040" s="2">
        <v>45603</v>
      </c>
      <c r="F1040" s="1" t="s">
        <v>9591</v>
      </c>
      <c r="G1040" s="1" t="s">
        <v>1809</v>
      </c>
      <c r="H1040" s="1">
        <v>50</v>
      </c>
    </row>
    <row r="1041" spans="1:8">
      <c r="A1041" s="1" t="s">
        <v>10612</v>
      </c>
      <c r="B1041" s="1" t="s">
        <v>2853</v>
      </c>
      <c r="C1041" s="2">
        <v>45376</v>
      </c>
      <c r="D1041" s="2">
        <v>45379</v>
      </c>
      <c r="E1041" s="2">
        <v>45379</v>
      </c>
      <c r="F1041" s="1" t="s">
        <v>9575</v>
      </c>
      <c r="G1041" s="1" t="s">
        <v>1802</v>
      </c>
      <c r="H1041" s="1">
        <v>45</v>
      </c>
    </row>
    <row r="1042" spans="1:8">
      <c r="A1042" s="1" t="s">
        <v>10613</v>
      </c>
      <c r="B1042" s="1" t="s">
        <v>2854</v>
      </c>
      <c r="C1042" s="2">
        <v>45734</v>
      </c>
      <c r="D1042" s="2">
        <v>45739</v>
      </c>
      <c r="E1042" s="2">
        <v>45739</v>
      </c>
      <c r="F1042" s="1" t="s">
        <v>9591</v>
      </c>
      <c r="G1042" s="1" t="s">
        <v>1802</v>
      </c>
      <c r="H1042" s="1">
        <v>50</v>
      </c>
    </row>
    <row r="1043" spans="1:8">
      <c r="A1043" s="1" t="s">
        <v>10614</v>
      </c>
      <c r="B1043" s="1" t="s">
        <v>2855</v>
      </c>
      <c r="C1043" s="2">
        <v>45298</v>
      </c>
      <c r="D1043" s="2">
        <v>45301</v>
      </c>
      <c r="E1043" s="2"/>
      <c r="F1043" s="1" t="s">
        <v>9569</v>
      </c>
      <c r="G1043" s="1" t="s">
        <v>1815</v>
      </c>
      <c r="H1043" s="1">
        <v>80</v>
      </c>
    </row>
    <row r="1044" spans="1:8">
      <c r="A1044" s="1" t="s">
        <v>10615</v>
      </c>
      <c r="B1044" s="1" t="s">
        <v>2856</v>
      </c>
      <c r="C1044" s="2">
        <v>45823</v>
      </c>
      <c r="D1044" s="2">
        <v>45828</v>
      </c>
      <c r="E1044" s="2">
        <v>45828</v>
      </c>
      <c r="F1044" s="1" t="s">
        <v>9569</v>
      </c>
      <c r="G1044" s="1" t="s">
        <v>1802</v>
      </c>
      <c r="H1044" s="1">
        <v>100</v>
      </c>
    </row>
    <row r="1045" spans="1:8">
      <c r="A1045" s="1" t="s">
        <v>10616</v>
      </c>
      <c r="B1045" s="1" t="s">
        <v>2857</v>
      </c>
      <c r="C1045" s="2">
        <v>45456</v>
      </c>
      <c r="D1045" s="2">
        <v>45458</v>
      </c>
      <c r="E1045" s="2"/>
      <c r="F1045" s="1" t="s">
        <v>9571</v>
      </c>
      <c r="G1045" s="1" t="s">
        <v>1815</v>
      </c>
      <c r="H1045" s="1">
        <v>45</v>
      </c>
    </row>
    <row r="1046" spans="1:8">
      <c r="A1046" s="1" t="s">
        <v>10617</v>
      </c>
      <c r="B1046" s="1" t="s">
        <v>2858</v>
      </c>
      <c r="C1046" s="2">
        <v>45352</v>
      </c>
      <c r="D1046" s="2">
        <v>45357</v>
      </c>
      <c r="E1046" s="2">
        <v>45357</v>
      </c>
      <c r="F1046" s="1" t="s">
        <v>9571</v>
      </c>
      <c r="G1046" s="1" t="s">
        <v>1802</v>
      </c>
      <c r="H1046" s="1">
        <v>70</v>
      </c>
    </row>
    <row r="1047" spans="1:8">
      <c r="A1047" s="1" t="s">
        <v>10618</v>
      </c>
      <c r="B1047" s="1" t="s">
        <v>2859</v>
      </c>
      <c r="C1047" s="2">
        <v>45952</v>
      </c>
      <c r="D1047" s="2">
        <v>45955</v>
      </c>
      <c r="E1047" s="2"/>
      <c r="F1047" s="1" t="s">
        <v>9591</v>
      </c>
      <c r="G1047" s="1" t="s">
        <v>1815</v>
      </c>
      <c r="H1047" s="1">
        <v>80</v>
      </c>
    </row>
    <row r="1048" spans="1:8">
      <c r="A1048" s="1" t="s">
        <v>10619</v>
      </c>
      <c r="B1048" s="1" t="s">
        <v>2860</v>
      </c>
      <c r="C1048" s="2">
        <v>45585</v>
      </c>
      <c r="D1048" s="2">
        <v>45587</v>
      </c>
      <c r="E1048" s="2">
        <v>45587</v>
      </c>
      <c r="F1048" s="1" t="s">
        <v>9591</v>
      </c>
      <c r="G1048" s="1" t="s">
        <v>1802</v>
      </c>
      <c r="H1048" s="1">
        <v>80</v>
      </c>
    </row>
    <row r="1049" spans="1:8">
      <c r="A1049" s="1" t="s">
        <v>10620</v>
      </c>
      <c r="B1049" s="1" t="s">
        <v>2861</v>
      </c>
      <c r="C1049" s="2">
        <v>45386</v>
      </c>
      <c r="D1049" s="2">
        <v>45388</v>
      </c>
      <c r="E1049" s="2">
        <v>45388</v>
      </c>
      <c r="F1049" s="1" t="s">
        <v>9573</v>
      </c>
      <c r="G1049" s="1" t="s">
        <v>1802</v>
      </c>
      <c r="H1049" s="1">
        <v>80</v>
      </c>
    </row>
    <row r="1050" spans="1:8">
      <c r="A1050" s="1" t="s">
        <v>10621</v>
      </c>
      <c r="B1050" s="1" t="s">
        <v>2862</v>
      </c>
      <c r="C1050" s="2">
        <v>45712</v>
      </c>
      <c r="D1050" s="2">
        <v>45714</v>
      </c>
      <c r="E1050" s="2">
        <v>45714</v>
      </c>
      <c r="F1050" s="1" t="s">
        <v>9571</v>
      </c>
      <c r="G1050" s="1" t="s">
        <v>1802</v>
      </c>
      <c r="H1050" s="1">
        <v>50</v>
      </c>
    </row>
    <row r="1051" spans="1:8">
      <c r="A1051" s="1" t="s">
        <v>10622</v>
      </c>
      <c r="B1051" s="1" t="s">
        <v>2863</v>
      </c>
      <c r="C1051" s="2">
        <v>45659</v>
      </c>
      <c r="D1051" s="2">
        <v>45662</v>
      </c>
      <c r="E1051" s="2"/>
      <c r="F1051" s="1" t="s">
        <v>9571</v>
      </c>
      <c r="G1051" s="1" t="s">
        <v>1815</v>
      </c>
      <c r="H1051" s="1">
        <v>70</v>
      </c>
    </row>
    <row r="1052" spans="1:8">
      <c r="A1052" s="1" t="s">
        <v>10623</v>
      </c>
      <c r="B1052" s="1" t="s">
        <v>2864</v>
      </c>
      <c r="C1052" s="2">
        <v>45948</v>
      </c>
      <c r="D1052" s="2">
        <v>45952</v>
      </c>
      <c r="E1052" s="2">
        <v>45952</v>
      </c>
      <c r="F1052" s="1" t="s">
        <v>9575</v>
      </c>
      <c r="G1052" s="1" t="s">
        <v>1802</v>
      </c>
      <c r="H1052" s="1">
        <v>50</v>
      </c>
    </row>
    <row r="1053" spans="1:8">
      <c r="A1053" s="1" t="s">
        <v>10624</v>
      </c>
      <c r="B1053" s="1" t="s">
        <v>2865</v>
      </c>
      <c r="C1053" s="2">
        <v>45735</v>
      </c>
      <c r="D1053" s="2">
        <v>45740</v>
      </c>
      <c r="E1053" s="2">
        <v>45740</v>
      </c>
      <c r="F1053" s="1" t="s">
        <v>9573</v>
      </c>
      <c r="G1053" s="1" t="s">
        <v>1802</v>
      </c>
      <c r="H1053" s="1">
        <v>70</v>
      </c>
    </row>
    <row r="1054" spans="1:8">
      <c r="A1054" s="1" t="s">
        <v>10625</v>
      </c>
      <c r="B1054" s="1" t="s">
        <v>2866</v>
      </c>
      <c r="C1054" s="2">
        <v>45522</v>
      </c>
      <c r="D1054" s="2">
        <v>45527</v>
      </c>
      <c r="E1054" s="2">
        <v>45527</v>
      </c>
      <c r="F1054" s="1" t="s">
        <v>9591</v>
      </c>
      <c r="G1054" s="1" t="s">
        <v>1802</v>
      </c>
      <c r="H1054" s="1">
        <v>70</v>
      </c>
    </row>
    <row r="1055" spans="1:8">
      <c r="A1055" s="1" t="s">
        <v>10626</v>
      </c>
      <c r="B1055" s="1" t="s">
        <v>2867</v>
      </c>
      <c r="C1055" s="2">
        <v>45959</v>
      </c>
      <c r="D1055" s="2">
        <v>45961</v>
      </c>
      <c r="E1055" s="2">
        <v>45961</v>
      </c>
      <c r="F1055" s="1" t="s">
        <v>9573</v>
      </c>
      <c r="G1055" s="1" t="s">
        <v>1802</v>
      </c>
      <c r="H1055" s="1">
        <v>100</v>
      </c>
    </row>
    <row r="1056" spans="1:8">
      <c r="A1056" s="1" t="s">
        <v>10627</v>
      </c>
      <c r="B1056" s="1" t="s">
        <v>2868</v>
      </c>
      <c r="C1056" s="2">
        <v>45421</v>
      </c>
      <c r="D1056" s="2">
        <v>45426</v>
      </c>
      <c r="E1056" s="2">
        <v>45426</v>
      </c>
      <c r="F1056" s="1" t="s">
        <v>9573</v>
      </c>
      <c r="G1056" s="1" t="s">
        <v>1802</v>
      </c>
      <c r="H1056" s="1">
        <v>100</v>
      </c>
    </row>
    <row r="1057" spans="1:8">
      <c r="A1057" s="1" t="s">
        <v>10628</v>
      </c>
      <c r="B1057" s="1" t="s">
        <v>2869</v>
      </c>
      <c r="C1057" s="2">
        <v>45399</v>
      </c>
      <c r="D1057" s="2">
        <v>45401</v>
      </c>
      <c r="E1057" s="2">
        <v>45402</v>
      </c>
      <c r="F1057" s="1" t="s">
        <v>9591</v>
      </c>
      <c r="G1057" s="1" t="s">
        <v>1809</v>
      </c>
      <c r="H1057" s="1">
        <v>80</v>
      </c>
    </row>
    <row r="1058" spans="1:8">
      <c r="A1058" s="1" t="s">
        <v>10629</v>
      </c>
      <c r="B1058" s="1" t="s">
        <v>2870</v>
      </c>
      <c r="C1058" s="2">
        <v>45813</v>
      </c>
      <c r="D1058" s="2">
        <v>45818</v>
      </c>
      <c r="E1058" s="2">
        <v>45819</v>
      </c>
      <c r="F1058" s="1" t="s">
        <v>9569</v>
      </c>
      <c r="G1058" s="1" t="s">
        <v>1809</v>
      </c>
      <c r="H1058" s="1">
        <v>45</v>
      </c>
    </row>
    <row r="1059" spans="1:8">
      <c r="A1059" s="1" t="s">
        <v>10630</v>
      </c>
      <c r="B1059" s="1" t="s">
        <v>2871</v>
      </c>
      <c r="C1059" s="2">
        <v>45447</v>
      </c>
      <c r="D1059" s="2">
        <v>45449</v>
      </c>
      <c r="E1059" s="2">
        <v>45449</v>
      </c>
      <c r="F1059" s="1" t="s">
        <v>9575</v>
      </c>
      <c r="G1059" s="1" t="s">
        <v>1802</v>
      </c>
      <c r="H1059" s="1">
        <v>60</v>
      </c>
    </row>
    <row r="1060" spans="1:8">
      <c r="A1060" s="1" t="s">
        <v>10631</v>
      </c>
      <c r="B1060" s="1" t="s">
        <v>2872</v>
      </c>
      <c r="C1060" s="2">
        <v>45780</v>
      </c>
      <c r="D1060" s="2">
        <v>45785</v>
      </c>
      <c r="E1060" s="2">
        <v>45785</v>
      </c>
      <c r="F1060" s="1" t="s">
        <v>9573</v>
      </c>
      <c r="G1060" s="1" t="s">
        <v>1802</v>
      </c>
      <c r="H1060" s="1">
        <v>60</v>
      </c>
    </row>
    <row r="1061" spans="1:8">
      <c r="A1061" s="1" t="s">
        <v>10632</v>
      </c>
      <c r="B1061" s="1" t="s">
        <v>2873</v>
      </c>
      <c r="C1061" s="2">
        <v>45815</v>
      </c>
      <c r="D1061" s="2">
        <v>45818</v>
      </c>
      <c r="E1061" s="2">
        <v>45820</v>
      </c>
      <c r="F1061" s="1" t="s">
        <v>9575</v>
      </c>
      <c r="G1061" s="1" t="s">
        <v>1809</v>
      </c>
      <c r="H1061" s="1">
        <v>50</v>
      </c>
    </row>
    <row r="1062" spans="1:8">
      <c r="A1062" s="1" t="s">
        <v>10633</v>
      </c>
      <c r="B1062" s="1" t="s">
        <v>2874</v>
      </c>
      <c r="C1062" s="2">
        <v>45487</v>
      </c>
      <c r="D1062" s="2">
        <v>45491</v>
      </c>
      <c r="E1062" s="2">
        <v>45491</v>
      </c>
      <c r="F1062" s="1" t="s">
        <v>9569</v>
      </c>
      <c r="G1062" s="1" t="s">
        <v>1802</v>
      </c>
      <c r="H1062" s="1">
        <v>100</v>
      </c>
    </row>
    <row r="1063" spans="1:8">
      <c r="A1063" s="1" t="s">
        <v>10634</v>
      </c>
      <c r="B1063" s="1" t="s">
        <v>2875</v>
      </c>
      <c r="C1063" s="2">
        <v>45925</v>
      </c>
      <c r="D1063" s="2">
        <v>45928</v>
      </c>
      <c r="E1063" s="2">
        <v>45928</v>
      </c>
      <c r="F1063" s="1" t="s">
        <v>9591</v>
      </c>
      <c r="G1063" s="1" t="s">
        <v>1802</v>
      </c>
      <c r="H1063" s="1">
        <v>55</v>
      </c>
    </row>
    <row r="1064" spans="1:8">
      <c r="A1064" s="1" t="s">
        <v>10635</v>
      </c>
      <c r="B1064" s="1" t="s">
        <v>2876</v>
      </c>
      <c r="C1064" s="2">
        <v>45360</v>
      </c>
      <c r="D1064" s="2">
        <v>45363</v>
      </c>
      <c r="E1064" s="2"/>
      <c r="F1064" s="1" t="s">
        <v>9591</v>
      </c>
      <c r="G1064" s="1" t="s">
        <v>1815</v>
      </c>
      <c r="H1064" s="1">
        <v>80</v>
      </c>
    </row>
    <row r="1065" spans="1:8">
      <c r="A1065" s="1" t="s">
        <v>10636</v>
      </c>
      <c r="B1065" s="1" t="s">
        <v>2877</v>
      </c>
      <c r="C1065" s="2">
        <v>45911</v>
      </c>
      <c r="D1065" s="2">
        <v>45915</v>
      </c>
      <c r="E1065" s="2">
        <v>45915</v>
      </c>
      <c r="F1065" s="1" t="s">
        <v>9571</v>
      </c>
      <c r="G1065" s="1" t="s">
        <v>1802</v>
      </c>
      <c r="H1065" s="1">
        <v>60</v>
      </c>
    </row>
    <row r="1066" spans="1:8">
      <c r="A1066" s="1" t="s">
        <v>10637</v>
      </c>
      <c r="B1066" s="1" t="s">
        <v>2878</v>
      </c>
      <c r="C1066" s="2">
        <v>45430</v>
      </c>
      <c r="D1066" s="2">
        <v>45433</v>
      </c>
      <c r="E1066" s="2">
        <v>45434</v>
      </c>
      <c r="F1066" s="1" t="s">
        <v>9591</v>
      </c>
      <c r="G1066" s="1" t="s">
        <v>1809</v>
      </c>
      <c r="H1066" s="1">
        <v>70</v>
      </c>
    </row>
    <row r="1067" spans="1:8">
      <c r="A1067" s="1" t="s">
        <v>10638</v>
      </c>
      <c r="B1067" s="1" t="s">
        <v>2879</v>
      </c>
      <c r="C1067" s="2">
        <v>45728</v>
      </c>
      <c r="D1067" s="2">
        <v>45732</v>
      </c>
      <c r="E1067" s="2">
        <v>45733</v>
      </c>
      <c r="F1067" s="1" t="s">
        <v>9591</v>
      </c>
      <c r="G1067" s="1" t="s">
        <v>1809</v>
      </c>
      <c r="H1067" s="1">
        <v>80</v>
      </c>
    </row>
    <row r="1068" spans="1:8">
      <c r="A1068" s="1" t="s">
        <v>10639</v>
      </c>
      <c r="B1068" s="1" t="s">
        <v>2880</v>
      </c>
      <c r="C1068" s="2">
        <v>45482</v>
      </c>
      <c r="D1068" s="2">
        <v>45486</v>
      </c>
      <c r="E1068" s="2">
        <v>45486</v>
      </c>
      <c r="F1068" s="1" t="s">
        <v>9571</v>
      </c>
      <c r="G1068" s="1" t="s">
        <v>1802</v>
      </c>
      <c r="H1068" s="1">
        <v>50</v>
      </c>
    </row>
    <row r="1069" spans="1:8">
      <c r="A1069" s="1" t="s">
        <v>10640</v>
      </c>
      <c r="B1069" s="1" t="s">
        <v>2881</v>
      </c>
      <c r="C1069" s="2">
        <v>45552</v>
      </c>
      <c r="D1069" s="2">
        <v>45556</v>
      </c>
      <c r="E1069" s="2">
        <v>45556</v>
      </c>
      <c r="F1069" s="1" t="s">
        <v>9569</v>
      </c>
      <c r="G1069" s="1" t="s">
        <v>1802</v>
      </c>
      <c r="H1069" s="1">
        <v>80</v>
      </c>
    </row>
    <row r="1070" spans="1:8">
      <c r="A1070" s="1" t="s">
        <v>10641</v>
      </c>
      <c r="B1070" s="1" t="s">
        <v>2882</v>
      </c>
      <c r="C1070" s="2">
        <v>45486</v>
      </c>
      <c r="D1070" s="2">
        <v>45488</v>
      </c>
      <c r="E1070" s="2">
        <v>45488</v>
      </c>
      <c r="F1070" s="1" t="s">
        <v>9591</v>
      </c>
      <c r="G1070" s="1" t="s">
        <v>1802</v>
      </c>
      <c r="H1070" s="1">
        <v>45</v>
      </c>
    </row>
    <row r="1071" spans="1:8">
      <c r="A1071" s="1" t="s">
        <v>10642</v>
      </c>
      <c r="B1071" s="1" t="s">
        <v>2883</v>
      </c>
      <c r="C1071" s="2">
        <v>45870</v>
      </c>
      <c r="D1071" s="2">
        <v>45873</v>
      </c>
      <c r="E1071" s="2">
        <v>45874</v>
      </c>
      <c r="F1071" s="1" t="s">
        <v>9569</v>
      </c>
      <c r="G1071" s="1" t="s">
        <v>1809</v>
      </c>
      <c r="H1071" s="1">
        <v>55</v>
      </c>
    </row>
    <row r="1072" spans="1:8">
      <c r="A1072" s="1" t="s">
        <v>10643</v>
      </c>
      <c r="B1072" s="1" t="s">
        <v>2884</v>
      </c>
      <c r="C1072" s="2">
        <v>45499</v>
      </c>
      <c r="D1072" s="2">
        <v>45501</v>
      </c>
      <c r="E1072" s="2">
        <v>45501</v>
      </c>
      <c r="F1072" s="1" t="s">
        <v>9569</v>
      </c>
      <c r="G1072" s="1" t="s">
        <v>1802</v>
      </c>
      <c r="H1072" s="1">
        <v>55</v>
      </c>
    </row>
    <row r="1073" spans="1:8">
      <c r="A1073" s="1" t="s">
        <v>10644</v>
      </c>
      <c r="B1073" s="1" t="s">
        <v>2885</v>
      </c>
      <c r="C1073" s="2">
        <v>45614</v>
      </c>
      <c r="D1073" s="2">
        <v>45616</v>
      </c>
      <c r="E1073" s="2">
        <v>45617</v>
      </c>
      <c r="F1073" s="1" t="s">
        <v>9575</v>
      </c>
      <c r="G1073" s="1" t="s">
        <v>1809</v>
      </c>
      <c r="H1073" s="1">
        <v>100</v>
      </c>
    </row>
    <row r="1074" spans="1:8">
      <c r="A1074" s="1" t="s">
        <v>10645</v>
      </c>
      <c r="B1074" s="1" t="s">
        <v>2886</v>
      </c>
      <c r="C1074" s="2">
        <v>45684</v>
      </c>
      <c r="D1074" s="2">
        <v>45686</v>
      </c>
      <c r="E1074" s="2">
        <v>45686</v>
      </c>
      <c r="F1074" s="1" t="s">
        <v>9569</v>
      </c>
      <c r="G1074" s="1" t="s">
        <v>1802</v>
      </c>
      <c r="H1074" s="1">
        <v>100</v>
      </c>
    </row>
    <row r="1075" spans="1:8">
      <c r="A1075" s="1" t="s">
        <v>10646</v>
      </c>
      <c r="B1075" s="1" t="s">
        <v>2887</v>
      </c>
      <c r="C1075" s="2">
        <v>45709</v>
      </c>
      <c r="D1075" s="2">
        <v>45714</v>
      </c>
      <c r="E1075" s="2">
        <v>45714</v>
      </c>
      <c r="F1075" s="1" t="s">
        <v>9575</v>
      </c>
      <c r="G1075" s="1" t="s">
        <v>1802</v>
      </c>
      <c r="H1075" s="1">
        <v>45</v>
      </c>
    </row>
    <row r="1076" spans="1:8">
      <c r="A1076" s="1" t="s">
        <v>10647</v>
      </c>
      <c r="B1076" s="1" t="s">
        <v>2888</v>
      </c>
      <c r="C1076" s="2">
        <v>45526</v>
      </c>
      <c r="D1076" s="2">
        <v>45528</v>
      </c>
      <c r="E1076" s="2">
        <v>45528</v>
      </c>
      <c r="F1076" s="1" t="s">
        <v>9569</v>
      </c>
      <c r="G1076" s="1" t="s">
        <v>1802</v>
      </c>
      <c r="H1076" s="1">
        <v>70</v>
      </c>
    </row>
    <row r="1077" spans="1:8">
      <c r="A1077" s="1" t="s">
        <v>10648</v>
      </c>
      <c r="B1077" s="1" t="s">
        <v>2889</v>
      </c>
      <c r="C1077" s="2">
        <v>45702</v>
      </c>
      <c r="D1077" s="2">
        <v>45705</v>
      </c>
      <c r="E1077" s="2"/>
      <c r="F1077" s="1" t="s">
        <v>9573</v>
      </c>
      <c r="G1077" s="1" t="s">
        <v>1815</v>
      </c>
      <c r="H1077" s="1">
        <v>55</v>
      </c>
    </row>
    <row r="1078" spans="1:8">
      <c r="A1078" s="1" t="s">
        <v>10649</v>
      </c>
      <c r="B1078" s="1" t="s">
        <v>2890</v>
      </c>
      <c r="C1078" s="2">
        <v>45405</v>
      </c>
      <c r="D1078" s="2">
        <v>45408</v>
      </c>
      <c r="E1078" s="2">
        <v>45409</v>
      </c>
      <c r="F1078" s="1" t="s">
        <v>9573</v>
      </c>
      <c r="G1078" s="1" t="s">
        <v>1809</v>
      </c>
      <c r="H1078" s="1">
        <v>60</v>
      </c>
    </row>
    <row r="1079" spans="1:8">
      <c r="A1079" s="1" t="s">
        <v>10650</v>
      </c>
      <c r="B1079" s="1" t="s">
        <v>2891</v>
      </c>
      <c r="C1079" s="2">
        <v>45433</v>
      </c>
      <c r="D1079" s="2">
        <v>45437</v>
      </c>
      <c r="E1079" s="2">
        <v>45437</v>
      </c>
      <c r="F1079" s="1" t="s">
        <v>9569</v>
      </c>
      <c r="G1079" s="1" t="s">
        <v>1802</v>
      </c>
      <c r="H1079" s="1">
        <v>60</v>
      </c>
    </row>
    <row r="1080" spans="1:8">
      <c r="A1080" s="1" t="s">
        <v>10651</v>
      </c>
      <c r="B1080" s="1" t="s">
        <v>2892</v>
      </c>
      <c r="C1080" s="2">
        <v>45343</v>
      </c>
      <c r="D1080" s="2">
        <v>45348</v>
      </c>
      <c r="E1080" s="2">
        <v>45348</v>
      </c>
      <c r="F1080" s="1" t="s">
        <v>9573</v>
      </c>
      <c r="G1080" s="1" t="s">
        <v>1802</v>
      </c>
      <c r="H1080" s="1">
        <v>80</v>
      </c>
    </row>
    <row r="1081" spans="1:8">
      <c r="A1081" s="1" t="s">
        <v>10652</v>
      </c>
      <c r="B1081" s="1" t="s">
        <v>2893</v>
      </c>
      <c r="C1081" s="2">
        <v>45822</v>
      </c>
      <c r="D1081" s="2">
        <v>45826</v>
      </c>
      <c r="E1081" s="2">
        <v>45826</v>
      </c>
      <c r="F1081" s="1" t="s">
        <v>9591</v>
      </c>
      <c r="G1081" s="1" t="s">
        <v>1802</v>
      </c>
      <c r="H1081" s="1">
        <v>50</v>
      </c>
    </row>
    <row r="1082" spans="1:8">
      <c r="A1082" s="1" t="s">
        <v>10653</v>
      </c>
      <c r="B1082" s="1" t="s">
        <v>2894</v>
      </c>
      <c r="C1082" s="2">
        <v>45343</v>
      </c>
      <c r="D1082" s="2">
        <v>45347</v>
      </c>
      <c r="E1082" s="2">
        <v>45349</v>
      </c>
      <c r="F1082" s="1" t="s">
        <v>9573</v>
      </c>
      <c r="G1082" s="1" t="s">
        <v>1809</v>
      </c>
      <c r="H1082" s="1">
        <v>100</v>
      </c>
    </row>
    <row r="1083" spans="1:8">
      <c r="A1083" s="1" t="s">
        <v>10654</v>
      </c>
      <c r="B1083" s="1" t="s">
        <v>2895</v>
      </c>
      <c r="C1083" s="2">
        <v>45524</v>
      </c>
      <c r="D1083" s="2">
        <v>45526</v>
      </c>
      <c r="E1083" s="2">
        <v>45526</v>
      </c>
      <c r="F1083" s="1" t="s">
        <v>9591</v>
      </c>
      <c r="G1083" s="1" t="s">
        <v>1802</v>
      </c>
      <c r="H1083" s="1">
        <v>100</v>
      </c>
    </row>
    <row r="1084" spans="1:8">
      <c r="A1084" s="1" t="s">
        <v>10655</v>
      </c>
      <c r="B1084" s="1" t="s">
        <v>2896</v>
      </c>
      <c r="C1084" s="2">
        <v>45416</v>
      </c>
      <c r="D1084" s="2">
        <v>45421</v>
      </c>
      <c r="E1084" s="2">
        <v>45421</v>
      </c>
      <c r="F1084" s="1" t="s">
        <v>9575</v>
      </c>
      <c r="G1084" s="1" t="s">
        <v>1802</v>
      </c>
      <c r="H1084" s="1">
        <v>100</v>
      </c>
    </row>
    <row r="1085" spans="1:8">
      <c r="A1085" s="1" t="s">
        <v>10656</v>
      </c>
      <c r="B1085" s="1" t="s">
        <v>2897</v>
      </c>
      <c r="C1085" s="2">
        <v>45358</v>
      </c>
      <c r="D1085" s="2">
        <v>45363</v>
      </c>
      <c r="E1085" s="2">
        <v>45364</v>
      </c>
      <c r="F1085" s="1" t="s">
        <v>9571</v>
      </c>
      <c r="G1085" s="1" t="s">
        <v>1809</v>
      </c>
      <c r="H1085" s="1">
        <v>50</v>
      </c>
    </row>
    <row r="1086" spans="1:8">
      <c r="A1086" s="1" t="s">
        <v>10657</v>
      </c>
      <c r="B1086" s="1" t="s">
        <v>2898</v>
      </c>
      <c r="C1086" s="2">
        <v>45737</v>
      </c>
      <c r="D1086" s="2">
        <v>45741</v>
      </c>
      <c r="E1086" s="2"/>
      <c r="F1086" s="1" t="s">
        <v>9569</v>
      </c>
      <c r="G1086" s="1" t="s">
        <v>1815</v>
      </c>
      <c r="H1086" s="1">
        <v>80</v>
      </c>
    </row>
    <row r="1087" spans="1:8">
      <c r="A1087" s="1" t="s">
        <v>10658</v>
      </c>
      <c r="B1087" s="1" t="s">
        <v>2899</v>
      </c>
      <c r="C1087" s="2">
        <v>45739</v>
      </c>
      <c r="D1087" s="2">
        <v>45742</v>
      </c>
      <c r="E1087" s="2">
        <v>45744</v>
      </c>
      <c r="F1087" s="1" t="s">
        <v>9575</v>
      </c>
      <c r="G1087" s="1" t="s">
        <v>1809</v>
      </c>
      <c r="H1087" s="1">
        <v>60</v>
      </c>
    </row>
    <row r="1088" spans="1:8">
      <c r="A1088" s="1" t="s">
        <v>10659</v>
      </c>
      <c r="B1088" s="1" t="s">
        <v>2900</v>
      </c>
      <c r="C1088" s="2">
        <v>45726</v>
      </c>
      <c r="D1088" s="2">
        <v>45728</v>
      </c>
      <c r="E1088" s="2">
        <v>45728</v>
      </c>
      <c r="F1088" s="1" t="s">
        <v>9591</v>
      </c>
      <c r="G1088" s="1" t="s">
        <v>1802</v>
      </c>
      <c r="H1088" s="1">
        <v>70</v>
      </c>
    </row>
    <row r="1089" spans="1:8">
      <c r="A1089" s="1" t="s">
        <v>10660</v>
      </c>
      <c r="B1089" s="1" t="s">
        <v>2901</v>
      </c>
      <c r="C1089" s="2">
        <v>45808</v>
      </c>
      <c r="D1089" s="2">
        <v>45811</v>
      </c>
      <c r="E1089" s="2">
        <v>45811</v>
      </c>
      <c r="F1089" s="1" t="s">
        <v>9571</v>
      </c>
      <c r="G1089" s="1" t="s">
        <v>1802</v>
      </c>
      <c r="H1089" s="1">
        <v>55</v>
      </c>
    </row>
    <row r="1090" spans="1:8">
      <c r="A1090" s="1" t="s">
        <v>10661</v>
      </c>
      <c r="B1090" s="1" t="s">
        <v>2902</v>
      </c>
      <c r="C1090" s="2">
        <v>45343</v>
      </c>
      <c r="D1090" s="2">
        <v>45345</v>
      </c>
      <c r="E1090" s="2">
        <v>45345</v>
      </c>
      <c r="F1090" s="1" t="s">
        <v>9571</v>
      </c>
      <c r="G1090" s="1" t="s">
        <v>1802</v>
      </c>
      <c r="H1090" s="1">
        <v>70</v>
      </c>
    </row>
    <row r="1091" spans="1:8">
      <c r="A1091" s="1" t="s">
        <v>10662</v>
      </c>
      <c r="B1091" s="1" t="s">
        <v>2903</v>
      </c>
      <c r="C1091" s="2">
        <v>45420</v>
      </c>
      <c r="D1091" s="2">
        <v>45423</v>
      </c>
      <c r="E1091" s="2"/>
      <c r="F1091" s="1" t="s">
        <v>9569</v>
      </c>
      <c r="G1091" s="1" t="s">
        <v>1815</v>
      </c>
      <c r="H1091" s="1">
        <v>80</v>
      </c>
    </row>
    <row r="1092" spans="1:8">
      <c r="A1092" s="1" t="s">
        <v>10663</v>
      </c>
      <c r="B1092" s="1" t="s">
        <v>2904</v>
      </c>
      <c r="C1092" s="2">
        <v>45461</v>
      </c>
      <c r="D1092" s="2">
        <v>45464</v>
      </c>
      <c r="E1092" s="2">
        <v>45465</v>
      </c>
      <c r="F1092" s="1" t="s">
        <v>9575</v>
      </c>
      <c r="G1092" s="1" t="s">
        <v>1809</v>
      </c>
      <c r="H1092" s="1">
        <v>100</v>
      </c>
    </row>
    <row r="1093" spans="1:8">
      <c r="A1093" s="1" t="s">
        <v>10664</v>
      </c>
      <c r="B1093" s="1" t="s">
        <v>2905</v>
      </c>
      <c r="C1093" s="2">
        <v>45372</v>
      </c>
      <c r="D1093" s="2">
        <v>45377</v>
      </c>
      <c r="E1093" s="2">
        <v>45377</v>
      </c>
      <c r="F1093" s="1" t="s">
        <v>9571</v>
      </c>
      <c r="G1093" s="1" t="s">
        <v>1802</v>
      </c>
      <c r="H1093" s="1">
        <v>60</v>
      </c>
    </row>
    <row r="1094" spans="1:8">
      <c r="A1094" s="1" t="s">
        <v>10665</v>
      </c>
      <c r="B1094" s="1" t="s">
        <v>2906</v>
      </c>
      <c r="C1094" s="2">
        <v>45933</v>
      </c>
      <c r="D1094" s="2">
        <v>45938</v>
      </c>
      <c r="E1094" s="2">
        <v>45938</v>
      </c>
      <c r="F1094" s="1" t="s">
        <v>9591</v>
      </c>
      <c r="G1094" s="1" t="s">
        <v>1802</v>
      </c>
      <c r="H1094" s="1">
        <v>45</v>
      </c>
    </row>
    <row r="1095" spans="1:8">
      <c r="A1095" s="1" t="s">
        <v>10666</v>
      </c>
      <c r="B1095" s="1" t="s">
        <v>2907</v>
      </c>
      <c r="C1095" s="2">
        <v>45408</v>
      </c>
      <c r="D1095" s="2">
        <v>45410</v>
      </c>
      <c r="E1095" s="2"/>
      <c r="F1095" s="1" t="s">
        <v>9569</v>
      </c>
      <c r="G1095" s="1" t="s">
        <v>1815</v>
      </c>
      <c r="H1095" s="1">
        <v>70</v>
      </c>
    </row>
    <row r="1096" spans="1:8">
      <c r="A1096" s="1" t="s">
        <v>10667</v>
      </c>
      <c r="B1096" s="1" t="s">
        <v>2908</v>
      </c>
      <c r="C1096" s="2">
        <v>45833</v>
      </c>
      <c r="D1096" s="2">
        <v>45837</v>
      </c>
      <c r="E1096" s="2">
        <v>45839</v>
      </c>
      <c r="F1096" s="1" t="s">
        <v>9575</v>
      </c>
      <c r="G1096" s="1" t="s">
        <v>1809</v>
      </c>
      <c r="H1096" s="1">
        <v>100</v>
      </c>
    </row>
    <row r="1097" spans="1:8">
      <c r="A1097" s="1" t="s">
        <v>10668</v>
      </c>
      <c r="B1097" s="1" t="s">
        <v>2909</v>
      </c>
      <c r="C1097" s="2">
        <v>45309</v>
      </c>
      <c r="D1097" s="2">
        <v>45313</v>
      </c>
      <c r="E1097" s="2">
        <v>45315</v>
      </c>
      <c r="F1097" s="1" t="s">
        <v>9569</v>
      </c>
      <c r="G1097" s="1" t="s">
        <v>1809</v>
      </c>
      <c r="H1097" s="1">
        <v>100</v>
      </c>
    </row>
    <row r="1098" spans="1:8">
      <c r="A1098" s="1" t="s">
        <v>10669</v>
      </c>
      <c r="B1098" s="1" t="s">
        <v>2910</v>
      </c>
      <c r="C1098" s="2">
        <v>45489</v>
      </c>
      <c r="D1098" s="2">
        <v>45492</v>
      </c>
      <c r="E1098" s="2">
        <v>45492</v>
      </c>
      <c r="F1098" s="1" t="s">
        <v>9573</v>
      </c>
      <c r="G1098" s="1" t="s">
        <v>1802</v>
      </c>
      <c r="H1098" s="1">
        <v>70</v>
      </c>
    </row>
    <row r="1099" spans="1:8">
      <c r="A1099" s="1" t="s">
        <v>10670</v>
      </c>
      <c r="B1099" s="1" t="s">
        <v>2911</v>
      </c>
      <c r="C1099" s="2">
        <v>45542</v>
      </c>
      <c r="D1099" s="2">
        <v>45547</v>
      </c>
      <c r="E1099" s="2">
        <v>45547</v>
      </c>
      <c r="F1099" s="1" t="s">
        <v>9573</v>
      </c>
      <c r="G1099" s="1" t="s">
        <v>1802</v>
      </c>
      <c r="H1099" s="1">
        <v>45</v>
      </c>
    </row>
    <row r="1100" spans="1:8">
      <c r="A1100" s="1" t="s">
        <v>10671</v>
      </c>
      <c r="B1100" s="1" t="s">
        <v>2912</v>
      </c>
      <c r="C1100" s="2">
        <v>45765</v>
      </c>
      <c r="D1100" s="2">
        <v>45767</v>
      </c>
      <c r="E1100" s="2">
        <v>45767</v>
      </c>
      <c r="F1100" s="1" t="s">
        <v>9569</v>
      </c>
      <c r="G1100" s="1" t="s">
        <v>1802</v>
      </c>
      <c r="H1100" s="1">
        <v>45</v>
      </c>
    </row>
    <row r="1101" spans="1:8">
      <c r="A1101" s="1" t="s">
        <v>10672</v>
      </c>
      <c r="B1101" s="1" t="s">
        <v>2913</v>
      </c>
      <c r="C1101" s="2">
        <v>45819</v>
      </c>
      <c r="D1101" s="2">
        <v>45824</v>
      </c>
      <c r="E1101" s="2">
        <v>45824</v>
      </c>
      <c r="F1101" s="1" t="s">
        <v>9571</v>
      </c>
      <c r="G1101" s="1" t="s">
        <v>1802</v>
      </c>
      <c r="H1101" s="1">
        <v>50</v>
      </c>
    </row>
    <row r="1102" spans="1:8">
      <c r="A1102" s="1" t="s">
        <v>10673</v>
      </c>
      <c r="B1102" s="1" t="s">
        <v>2914</v>
      </c>
      <c r="C1102" s="2">
        <v>45641</v>
      </c>
      <c r="D1102" s="2">
        <v>45645</v>
      </c>
      <c r="E1102" s="2"/>
      <c r="F1102" s="1" t="s">
        <v>9573</v>
      </c>
      <c r="G1102" s="1" t="s">
        <v>1815</v>
      </c>
      <c r="H1102" s="1">
        <v>80</v>
      </c>
    </row>
    <row r="1103" spans="1:8">
      <c r="A1103" s="1" t="s">
        <v>10674</v>
      </c>
      <c r="B1103" s="1" t="s">
        <v>2915</v>
      </c>
      <c r="C1103" s="2">
        <v>45540</v>
      </c>
      <c r="D1103" s="2">
        <v>45543</v>
      </c>
      <c r="E1103" s="2">
        <v>45543</v>
      </c>
      <c r="F1103" s="1" t="s">
        <v>9591</v>
      </c>
      <c r="G1103" s="1" t="s">
        <v>1802</v>
      </c>
      <c r="H1103" s="1">
        <v>55</v>
      </c>
    </row>
    <row r="1104" spans="1:8">
      <c r="A1104" s="1" t="s">
        <v>10675</v>
      </c>
      <c r="B1104" s="1" t="s">
        <v>2916</v>
      </c>
      <c r="C1104" s="2">
        <v>45929</v>
      </c>
      <c r="D1104" s="2">
        <v>45933</v>
      </c>
      <c r="E1104" s="2">
        <v>45933</v>
      </c>
      <c r="F1104" s="1" t="s">
        <v>9591</v>
      </c>
      <c r="G1104" s="1" t="s">
        <v>1802</v>
      </c>
      <c r="H1104" s="1">
        <v>55</v>
      </c>
    </row>
    <row r="1105" spans="1:8">
      <c r="A1105" s="1" t="s">
        <v>10676</v>
      </c>
      <c r="B1105" s="1" t="s">
        <v>2917</v>
      </c>
      <c r="C1105" s="2">
        <v>45636</v>
      </c>
      <c r="D1105" s="2">
        <v>45640</v>
      </c>
      <c r="E1105" s="2">
        <v>45641</v>
      </c>
      <c r="F1105" s="1" t="s">
        <v>9569</v>
      </c>
      <c r="G1105" s="1" t="s">
        <v>1809</v>
      </c>
      <c r="H1105" s="1">
        <v>50</v>
      </c>
    </row>
    <row r="1106" spans="1:8">
      <c r="A1106" s="1" t="s">
        <v>10677</v>
      </c>
      <c r="B1106" s="1" t="s">
        <v>2918</v>
      </c>
      <c r="C1106" s="2">
        <v>45327</v>
      </c>
      <c r="D1106" s="2">
        <v>45330</v>
      </c>
      <c r="E1106" s="2">
        <v>45331</v>
      </c>
      <c r="F1106" s="1" t="s">
        <v>9575</v>
      </c>
      <c r="G1106" s="1" t="s">
        <v>1809</v>
      </c>
      <c r="H1106" s="1">
        <v>60</v>
      </c>
    </row>
    <row r="1107" spans="1:8">
      <c r="A1107" s="1" t="s">
        <v>10678</v>
      </c>
      <c r="B1107" s="1" t="s">
        <v>2919</v>
      </c>
      <c r="C1107" s="2">
        <v>45414</v>
      </c>
      <c r="D1107" s="2">
        <v>45417</v>
      </c>
      <c r="E1107" s="2"/>
      <c r="F1107" s="1" t="s">
        <v>9571</v>
      </c>
      <c r="G1107" s="1" t="s">
        <v>1815</v>
      </c>
      <c r="H1107" s="1">
        <v>70</v>
      </c>
    </row>
    <row r="1108" spans="1:8">
      <c r="A1108" s="1" t="s">
        <v>10679</v>
      </c>
      <c r="B1108" s="1" t="s">
        <v>2920</v>
      </c>
      <c r="C1108" s="2">
        <v>45585</v>
      </c>
      <c r="D1108" s="2">
        <v>45589</v>
      </c>
      <c r="E1108" s="2">
        <v>45589</v>
      </c>
      <c r="F1108" s="1" t="s">
        <v>9575</v>
      </c>
      <c r="G1108" s="1" t="s">
        <v>1802</v>
      </c>
      <c r="H1108" s="1">
        <v>100</v>
      </c>
    </row>
    <row r="1109" spans="1:8">
      <c r="A1109" s="1" t="s">
        <v>10680</v>
      </c>
      <c r="B1109" s="1" t="s">
        <v>2921</v>
      </c>
      <c r="C1109" s="2">
        <v>45694</v>
      </c>
      <c r="D1109" s="2">
        <v>45699</v>
      </c>
      <c r="E1109" s="2">
        <v>45701</v>
      </c>
      <c r="F1109" s="1" t="s">
        <v>9573</v>
      </c>
      <c r="G1109" s="1" t="s">
        <v>1809</v>
      </c>
      <c r="H1109" s="1">
        <v>100</v>
      </c>
    </row>
    <row r="1110" spans="1:8">
      <c r="A1110" s="1" t="s">
        <v>10681</v>
      </c>
      <c r="B1110" s="1" t="s">
        <v>2922</v>
      </c>
      <c r="C1110" s="2">
        <v>45775</v>
      </c>
      <c r="D1110" s="2">
        <v>45779</v>
      </c>
      <c r="E1110" s="2">
        <v>45779</v>
      </c>
      <c r="F1110" s="1" t="s">
        <v>9571</v>
      </c>
      <c r="G1110" s="1" t="s">
        <v>1802</v>
      </c>
      <c r="H1110" s="1">
        <v>80</v>
      </c>
    </row>
    <row r="1111" spans="1:8">
      <c r="A1111" s="1" t="s">
        <v>10682</v>
      </c>
      <c r="B1111" s="1" t="s">
        <v>2923</v>
      </c>
      <c r="C1111" s="2">
        <v>45959</v>
      </c>
      <c r="D1111" s="2">
        <v>45963</v>
      </c>
      <c r="E1111" s="2">
        <v>45963</v>
      </c>
      <c r="F1111" s="1" t="s">
        <v>9571</v>
      </c>
      <c r="G1111" s="1" t="s">
        <v>1802</v>
      </c>
      <c r="H1111" s="1">
        <v>55</v>
      </c>
    </row>
    <row r="1112" spans="1:8">
      <c r="A1112" s="1" t="s">
        <v>10683</v>
      </c>
      <c r="B1112" s="1" t="s">
        <v>2924</v>
      </c>
      <c r="C1112" s="2">
        <v>45425</v>
      </c>
      <c r="D1112" s="2">
        <v>45428</v>
      </c>
      <c r="E1112" s="2">
        <v>45431</v>
      </c>
      <c r="F1112" s="1" t="s">
        <v>9575</v>
      </c>
      <c r="G1112" s="1" t="s">
        <v>1809</v>
      </c>
      <c r="H1112" s="1">
        <v>100</v>
      </c>
    </row>
    <row r="1113" spans="1:8">
      <c r="A1113" s="1" t="s">
        <v>10684</v>
      </c>
      <c r="B1113" s="1" t="s">
        <v>2925</v>
      </c>
      <c r="C1113" s="2">
        <v>45565</v>
      </c>
      <c r="D1113" s="2">
        <v>45570</v>
      </c>
      <c r="E1113" s="2">
        <v>45570</v>
      </c>
      <c r="F1113" s="1" t="s">
        <v>9573</v>
      </c>
      <c r="G1113" s="1" t="s">
        <v>1802</v>
      </c>
      <c r="H1113" s="1">
        <v>50</v>
      </c>
    </row>
    <row r="1114" spans="1:8">
      <c r="A1114" s="1" t="s">
        <v>10685</v>
      </c>
      <c r="B1114" s="1" t="s">
        <v>2926</v>
      </c>
      <c r="C1114" s="2">
        <v>45694</v>
      </c>
      <c r="D1114" s="2">
        <v>45698</v>
      </c>
      <c r="E1114" s="2">
        <v>45701</v>
      </c>
      <c r="F1114" s="1" t="s">
        <v>9569</v>
      </c>
      <c r="G1114" s="1" t="s">
        <v>1809</v>
      </c>
      <c r="H1114" s="1">
        <v>70</v>
      </c>
    </row>
    <row r="1115" spans="1:8">
      <c r="A1115" s="1" t="s">
        <v>10686</v>
      </c>
      <c r="B1115" s="1" t="s">
        <v>2927</v>
      </c>
      <c r="C1115" s="2">
        <v>45528</v>
      </c>
      <c r="D1115" s="2">
        <v>45532</v>
      </c>
      <c r="E1115" s="2">
        <v>45532</v>
      </c>
      <c r="F1115" s="1" t="s">
        <v>9573</v>
      </c>
      <c r="G1115" s="1" t="s">
        <v>1802</v>
      </c>
      <c r="H1115" s="1">
        <v>50</v>
      </c>
    </row>
    <row r="1116" spans="1:8">
      <c r="A1116" s="1" t="s">
        <v>10687</v>
      </c>
      <c r="B1116" s="1" t="s">
        <v>2928</v>
      </c>
      <c r="C1116" s="2">
        <v>45664</v>
      </c>
      <c r="D1116" s="2">
        <v>45666</v>
      </c>
      <c r="E1116" s="2"/>
      <c r="F1116" s="1" t="s">
        <v>9575</v>
      </c>
      <c r="G1116" s="1" t="s">
        <v>1815</v>
      </c>
      <c r="H1116" s="1">
        <v>60</v>
      </c>
    </row>
    <row r="1117" spans="1:8">
      <c r="A1117" s="1" t="s">
        <v>10688</v>
      </c>
      <c r="B1117" s="1" t="s">
        <v>2929</v>
      </c>
      <c r="C1117" s="2">
        <v>45545</v>
      </c>
      <c r="D1117" s="2">
        <v>45550</v>
      </c>
      <c r="E1117" s="2">
        <v>45550</v>
      </c>
      <c r="F1117" s="1" t="s">
        <v>9573</v>
      </c>
      <c r="G1117" s="1" t="s">
        <v>1802</v>
      </c>
      <c r="H1117" s="1">
        <v>55</v>
      </c>
    </row>
    <row r="1118" spans="1:8">
      <c r="A1118" s="1" t="s">
        <v>10689</v>
      </c>
      <c r="B1118" s="1" t="s">
        <v>2930</v>
      </c>
      <c r="C1118" s="2">
        <v>45887</v>
      </c>
      <c r="D1118" s="2">
        <v>45890</v>
      </c>
      <c r="E1118" s="2">
        <v>45890</v>
      </c>
      <c r="F1118" s="1" t="s">
        <v>9591</v>
      </c>
      <c r="G1118" s="1" t="s">
        <v>1802</v>
      </c>
      <c r="H1118" s="1">
        <v>100</v>
      </c>
    </row>
    <row r="1119" spans="1:8">
      <c r="A1119" s="1" t="s">
        <v>10690</v>
      </c>
      <c r="B1119" s="1" t="s">
        <v>2931</v>
      </c>
      <c r="C1119" s="2">
        <v>45920</v>
      </c>
      <c r="D1119" s="2">
        <v>45925</v>
      </c>
      <c r="E1119" s="2"/>
      <c r="F1119" s="1" t="s">
        <v>9575</v>
      </c>
      <c r="G1119" s="1" t="s">
        <v>1815</v>
      </c>
      <c r="H1119" s="1">
        <v>45</v>
      </c>
    </row>
    <row r="1120" spans="1:8">
      <c r="A1120" s="1" t="s">
        <v>10691</v>
      </c>
      <c r="B1120" s="1" t="s">
        <v>2932</v>
      </c>
      <c r="C1120" s="2">
        <v>45664</v>
      </c>
      <c r="D1120" s="2">
        <v>45669</v>
      </c>
      <c r="E1120" s="2"/>
      <c r="F1120" s="1" t="s">
        <v>9571</v>
      </c>
      <c r="G1120" s="1" t="s">
        <v>1815</v>
      </c>
      <c r="H1120" s="1">
        <v>80</v>
      </c>
    </row>
    <row r="1121" spans="1:8">
      <c r="A1121" s="1" t="s">
        <v>10692</v>
      </c>
      <c r="B1121" s="1" t="s">
        <v>2933</v>
      </c>
      <c r="C1121" s="2">
        <v>45881</v>
      </c>
      <c r="D1121" s="2">
        <v>45883</v>
      </c>
      <c r="E1121" s="2">
        <v>45884</v>
      </c>
      <c r="F1121" s="1" t="s">
        <v>9571</v>
      </c>
      <c r="G1121" s="1" t="s">
        <v>1809</v>
      </c>
      <c r="H1121" s="1">
        <v>50</v>
      </c>
    </row>
    <row r="1122" spans="1:8">
      <c r="A1122" s="1" t="s">
        <v>10693</v>
      </c>
      <c r="B1122" s="1" t="s">
        <v>2934</v>
      </c>
      <c r="C1122" s="2">
        <v>45615</v>
      </c>
      <c r="D1122" s="2">
        <v>45619</v>
      </c>
      <c r="E1122" s="2">
        <v>45619</v>
      </c>
      <c r="F1122" s="1" t="s">
        <v>9573</v>
      </c>
      <c r="G1122" s="1" t="s">
        <v>1802</v>
      </c>
      <c r="H1122" s="1">
        <v>50</v>
      </c>
    </row>
    <row r="1123" spans="1:8">
      <c r="A1123" s="1" t="s">
        <v>10694</v>
      </c>
      <c r="B1123" s="1" t="s">
        <v>2935</v>
      </c>
      <c r="C1123" s="2">
        <v>45957</v>
      </c>
      <c r="D1123" s="2">
        <v>45959</v>
      </c>
      <c r="E1123" s="2">
        <v>45959</v>
      </c>
      <c r="F1123" s="1" t="s">
        <v>9571</v>
      </c>
      <c r="G1123" s="1" t="s">
        <v>1802</v>
      </c>
      <c r="H1123" s="1">
        <v>100</v>
      </c>
    </row>
    <row r="1124" spans="1:8">
      <c r="A1124" s="1" t="s">
        <v>10695</v>
      </c>
      <c r="B1124" s="1" t="s">
        <v>2936</v>
      </c>
      <c r="C1124" s="2">
        <v>45695</v>
      </c>
      <c r="D1124" s="2">
        <v>45699</v>
      </c>
      <c r="E1124" s="2">
        <v>45700</v>
      </c>
      <c r="F1124" s="1" t="s">
        <v>9571</v>
      </c>
      <c r="G1124" s="1" t="s">
        <v>1809</v>
      </c>
      <c r="H1124" s="1">
        <v>45</v>
      </c>
    </row>
    <row r="1125" spans="1:8">
      <c r="A1125" s="1" t="s">
        <v>10696</v>
      </c>
      <c r="B1125" s="1" t="s">
        <v>2937</v>
      </c>
      <c r="C1125" s="2">
        <v>45741</v>
      </c>
      <c r="D1125" s="2">
        <v>45745</v>
      </c>
      <c r="E1125" s="2">
        <v>45745</v>
      </c>
      <c r="F1125" s="1" t="s">
        <v>9571</v>
      </c>
      <c r="G1125" s="1" t="s">
        <v>1802</v>
      </c>
      <c r="H1125" s="1">
        <v>55</v>
      </c>
    </row>
    <row r="1126" spans="1:8">
      <c r="A1126" s="1" t="s">
        <v>10697</v>
      </c>
      <c r="B1126" s="1" t="s">
        <v>2938</v>
      </c>
      <c r="C1126" s="2">
        <v>45583</v>
      </c>
      <c r="D1126" s="2">
        <v>45588</v>
      </c>
      <c r="E1126" s="2">
        <v>45589</v>
      </c>
      <c r="F1126" s="1" t="s">
        <v>9569</v>
      </c>
      <c r="G1126" s="1" t="s">
        <v>1809</v>
      </c>
      <c r="H1126" s="1">
        <v>55</v>
      </c>
    </row>
    <row r="1127" spans="1:8">
      <c r="A1127" s="1" t="s">
        <v>10698</v>
      </c>
      <c r="B1127" s="1" t="s">
        <v>2939</v>
      </c>
      <c r="C1127" s="2">
        <v>45565</v>
      </c>
      <c r="D1127" s="2">
        <v>45570</v>
      </c>
      <c r="E1127" s="2">
        <v>45571</v>
      </c>
      <c r="F1127" s="1" t="s">
        <v>9569</v>
      </c>
      <c r="G1127" s="1" t="s">
        <v>1809</v>
      </c>
      <c r="H1127" s="1">
        <v>55</v>
      </c>
    </row>
    <row r="1128" spans="1:8">
      <c r="A1128" s="1" t="s">
        <v>10699</v>
      </c>
      <c r="B1128" s="1" t="s">
        <v>2940</v>
      </c>
      <c r="C1128" s="2">
        <v>45673</v>
      </c>
      <c r="D1128" s="2">
        <v>45676</v>
      </c>
      <c r="E1128" s="2">
        <v>45677</v>
      </c>
      <c r="F1128" s="1" t="s">
        <v>9571</v>
      </c>
      <c r="G1128" s="1" t="s">
        <v>1809</v>
      </c>
      <c r="H1128" s="1">
        <v>50</v>
      </c>
    </row>
    <row r="1129" spans="1:8">
      <c r="A1129" s="1" t="s">
        <v>10700</v>
      </c>
      <c r="B1129" s="1" t="s">
        <v>2941</v>
      </c>
      <c r="C1129" s="2">
        <v>45501</v>
      </c>
      <c r="D1129" s="2">
        <v>45505</v>
      </c>
      <c r="E1129" s="2"/>
      <c r="F1129" s="1" t="s">
        <v>9573</v>
      </c>
      <c r="G1129" s="1" t="s">
        <v>1815</v>
      </c>
      <c r="H1129" s="1">
        <v>100</v>
      </c>
    </row>
    <row r="1130" spans="1:8">
      <c r="A1130" s="1" t="s">
        <v>10701</v>
      </c>
      <c r="B1130" s="1" t="s">
        <v>2942</v>
      </c>
      <c r="C1130" s="2">
        <v>45948</v>
      </c>
      <c r="D1130" s="2">
        <v>45951</v>
      </c>
      <c r="E1130" s="2">
        <v>45951</v>
      </c>
      <c r="F1130" s="1" t="s">
        <v>9569</v>
      </c>
      <c r="G1130" s="1" t="s">
        <v>1802</v>
      </c>
      <c r="H1130" s="1">
        <v>55</v>
      </c>
    </row>
    <row r="1131" spans="1:8">
      <c r="A1131" s="1" t="s">
        <v>10702</v>
      </c>
      <c r="B1131" s="1" t="s">
        <v>2943</v>
      </c>
      <c r="C1131" s="2">
        <v>45833</v>
      </c>
      <c r="D1131" s="2">
        <v>45837</v>
      </c>
      <c r="E1131" s="2">
        <v>45837</v>
      </c>
      <c r="F1131" s="1" t="s">
        <v>9573</v>
      </c>
      <c r="G1131" s="1" t="s">
        <v>1802</v>
      </c>
      <c r="H1131" s="1">
        <v>50</v>
      </c>
    </row>
    <row r="1132" spans="1:8">
      <c r="A1132" s="1" t="s">
        <v>10703</v>
      </c>
      <c r="B1132" s="1" t="s">
        <v>2944</v>
      </c>
      <c r="C1132" s="2">
        <v>45853</v>
      </c>
      <c r="D1132" s="2">
        <v>45856</v>
      </c>
      <c r="E1132" s="2">
        <v>45856</v>
      </c>
      <c r="F1132" s="1" t="s">
        <v>9571</v>
      </c>
      <c r="G1132" s="1" t="s">
        <v>1802</v>
      </c>
      <c r="H1132" s="1">
        <v>70</v>
      </c>
    </row>
    <row r="1133" spans="1:8">
      <c r="A1133" s="1" t="s">
        <v>10704</v>
      </c>
      <c r="B1133" s="1" t="s">
        <v>2945</v>
      </c>
      <c r="C1133" s="2">
        <v>45417</v>
      </c>
      <c r="D1133" s="2">
        <v>45420</v>
      </c>
      <c r="E1133" s="2">
        <v>45420</v>
      </c>
      <c r="F1133" s="1" t="s">
        <v>9575</v>
      </c>
      <c r="G1133" s="1" t="s">
        <v>1802</v>
      </c>
      <c r="H1133" s="1">
        <v>45</v>
      </c>
    </row>
    <row r="1134" spans="1:8">
      <c r="A1134" s="1" t="s">
        <v>10705</v>
      </c>
      <c r="B1134" s="1" t="s">
        <v>2946</v>
      </c>
      <c r="C1134" s="2">
        <v>45475</v>
      </c>
      <c r="D1134" s="2">
        <v>45477</v>
      </c>
      <c r="E1134" s="2">
        <v>45477</v>
      </c>
      <c r="F1134" s="1" t="s">
        <v>9569</v>
      </c>
      <c r="G1134" s="1" t="s">
        <v>1802</v>
      </c>
      <c r="H1134" s="1">
        <v>80</v>
      </c>
    </row>
    <row r="1135" spans="1:8">
      <c r="A1135" s="1" t="s">
        <v>10706</v>
      </c>
      <c r="B1135" s="1" t="s">
        <v>2947</v>
      </c>
      <c r="C1135" s="2">
        <v>45441</v>
      </c>
      <c r="D1135" s="2">
        <v>45444</v>
      </c>
      <c r="E1135" s="2">
        <v>45444</v>
      </c>
      <c r="F1135" s="1" t="s">
        <v>9569</v>
      </c>
      <c r="G1135" s="1" t="s">
        <v>1802</v>
      </c>
      <c r="H1135" s="1">
        <v>100</v>
      </c>
    </row>
    <row r="1136" spans="1:8">
      <c r="A1136" s="1" t="s">
        <v>10707</v>
      </c>
      <c r="B1136" s="1" t="s">
        <v>2948</v>
      </c>
      <c r="C1136" s="2">
        <v>45831</v>
      </c>
      <c r="D1136" s="2">
        <v>45836</v>
      </c>
      <c r="E1136" s="2">
        <v>45836</v>
      </c>
      <c r="F1136" s="1" t="s">
        <v>9575</v>
      </c>
      <c r="G1136" s="1" t="s">
        <v>1802</v>
      </c>
      <c r="H1136" s="1">
        <v>80</v>
      </c>
    </row>
    <row r="1137" spans="1:8">
      <c r="A1137" s="1" t="s">
        <v>10708</v>
      </c>
      <c r="B1137" s="1" t="s">
        <v>2949</v>
      </c>
      <c r="C1137" s="2">
        <v>45790</v>
      </c>
      <c r="D1137" s="2">
        <v>45792</v>
      </c>
      <c r="E1137" s="2">
        <v>45792</v>
      </c>
      <c r="F1137" s="1" t="s">
        <v>9573</v>
      </c>
      <c r="G1137" s="1" t="s">
        <v>1802</v>
      </c>
      <c r="H1137" s="1">
        <v>55</v>
      </c>
    </row>
    <row r="1138" spans="1:8">
      <c r="A1138" s="1" t="s">
        <v>10709</v>
      </c>
      <c r="B1138" s="1" t="s">
        <v>2950</v>
      </c>
      <c r="C1138" s="2">
        <v>45402</v>
      </c>
      <c r="D1138" s="2">
        <v>45405</v>
      </c>
      <c r="E1138" s="2">
        <v>45405</v>
      </c>
      <c r="F1138" s="1" t="s">
        <v>9575</v>
      </c>
      <c r="G1138" s="1" t="s">
        <v>1802</v>
      </c>
      <c r="H1138" s="1">
        <v>70</v>
      </c>
    </row>
    <row r="1139" spans="1:8">
      <c r="A1139" s="1" t="s">
        <v>10710</v>
      </c>
      <c r="B1139" s="1" t="s">
        <v>2951</v>
      </c>
      <c r="C1139" s="2">
        <v>45918</v>
      </c>
      <c r="D1139" s="2">
        <v>45920</v>
      </c>
      <c r="E1139" s="2"/>
      <c r="F1139" s="1" t="s">
        <v>9571</v>
      </c>
      <c r="G1139" s="1" t="s">
        <v>1815</v>
      </c>
      <c r="H1139" s="1">
        <v>60</v>
      </c>
    </row>
    <row r="1140" spans="1:8">
      <c r="A1140" s="1" t="s">
        <v>10711</v>
      </c>
      <c r="B1140" s="1" t="s">
        <v>2952</v>
      </c>
      <c r="C1140" s="2">
        <v>45353</v>
      </c>
      <c r="D1140" s="2">
        <v>45355</v>
      </c>
      <c r="E1140" s="2"/>
      <c r="F1140" s="1" t="s">
        <v>9571</v>
      </c>
      <c r="G1140" s="1" t="s">
        <v>1815</v>
      </c>
      <c r="H1140" s="1">
        <v>50</v>
      </c>
    </row>
    <row r="1141" spans="1:8">
      <c r="A1141" s="1" t="s">
        <v>10712</v>
      </c>
      <c r="B1141" s="1" t="s">
        <v>2953</v>
      </c>
      <c r="C1141" s="2">
        <v>45328</v>
      </c>
      <c r="D1141" s="2">
        <v>45330</v>
      </c>
      <c r="E1141" s="2">
        <v>45330</v>
      </c>
      <c r="F1141" s="1" t="s">
        <v>9569</v>
      </c>
      <c r="G1141" s="1" t="s">
        <v>1802</v>
      </c>
      <c r="H1141" s="1">
        <v>55</v>
      </c>
    </row>
    <row r="1142" spans="1:8">
      <c r="A1142" s="1" t="s">
        <v>10713</v>
      </c>
      <c r="B1142" s="1" t="s">
        <v>2954</v>
      </c>
      <c r="C1142" s="2">
        <v>45366</v>
      </c>
      <c r="D1142" s="2">
        <v>45370</v>
      </c>
      <c r="E1142" s="2">
        <v>45370</v>
      </c>
      <c r="F1142" s="1" t="s">
        <v>9569</v>
      </c>
      <c r="G1142" s="1" t="s">
        <v>1802</v>
      </c>
      <c r="H1142" s="1">
        <v>100</v>
      </c>
    </row>
    <row r="1143" spans="1:8">
      <c r="A1143" s="1" t="s">
        <v>10714</v>
      </c>
      <c r="B1143" s="1" t="s">
        <v>2955</v>
      </c>
      <c r="C1143" s="2">
        <v>45510</v>
      </c>
      <c r="D1143" s="2">
        <v>45515</v>
      </c>
      <c r="E1143" s="2">
        <v>45515</v>
      </c>
      <c r="F1143" s="1" t="s">
        <v>9569</v>
      </c>
      <c r="G1143" s="1" t="s">
        <v>1802</v>
      </c>
      <c r="H1143" s="1">
        <v>80</v>
      </c>
    </row>
    <row r="1144" spans="1:8">
      <c r="A1144" s="1" t="s">
        <v>10715</v>
      </c>
      <c r="B1144" s="1" t="s">
        <v>2956</v>
      </c>
      <c r="C1144" s="2">
        <v>45508</v>
      </c>
      <c r="D1144" s="2">
        <v>45511</v>
      </c>
      <c r="E1144" s="2">
        <v>45511</v>
      </c>
      <c r="F1144" s="1" t="s">
        <v>9575</v>
      </c>
      <c r="G1144" s="1" t="s">
        <v>1802</v>
      </c>
      <c r="H1144" s="1">
        <v>100</v>
      </c>
    </row>
    <row r="1145" spans="1:8">
      <c r="A1145" s="1" t="s">
        <v>10716</v>
      </c>
      <c r="B1145" s="1" t="s">
        <v>2957</v>
      </c>
      <c r="C1145" s="2">
        <v>45764</v>
      </c>
      <c r="D1145" s="2">
        <v>45767</v>
      </c>
      <c r="E1145" s="2">
        <v>45767</v>
      </c>
      <c r="F1145" s="1" t="s">
        <v>9569</v>
      </c>
      <c r="G1145" s="1" t="s">
        <v>1802</v>
      </c>
      <c r="H1145" s="1">
        <v>100</v>
      </c>
    </row>
    <row r="1146" spans="1:8">
      <c r="A1146" s="1" t="s">
        <v>10717</v>
      </c>
      <c r="B1146" s="1" t="s">
        <v>2958</v>
      </c>
      <c r="C1146" s="2">
        <v>45339</v>
      </c>
      <c r="D1146" s="2">
        <v>45341</v>
      </c>
      <c r="E1146" s="2">
        <v>45343</v>
      </c>
      <c r="F1146" s="1" t="s">
        <v>9575</v>
      </c>
      <c r="G1146" s="1" t="s">
        <v>1809</v>
      </c>
      <c r="H1146" s="1">
        <v>60</v>
      </c>
    </row>
    <row r="1147" spans="1:8">
      <c r="A1147" s="1" t="s">
        <v>10718</v>
      </c>
      <c r="B1147" s="1" t="s">
        <v>2959</v>
      </c>
      <c r="C1147" s="2">
        <v>45848</v>
      </c>
      <c r="D1147" s="2">
        <v>45850</v>
      </c>
      <c r="E1147" s="2">
        <v>45851</v>
      </c>
      <c r="F1147" s="1" t="s">
        <v>9591</v>
      </c>
      <c r="G1147" s="1" t="s">
        <v>1809</v>
      </c>
      <c r="H1147" s="1">
        <v>80</v>
      </c>
    </row>
    <row r="1148" spans="1:8">
      <c r="A1148" s="1" t="s">
        <v>10719</v>
      </c>
      <c r="B1148" s="1" t="s">
        <v>2960</v>
      </c>
      <c r="C1148" s="2">
        <v>45817</v>
      </c>
      <c r="D1148" s="2">
        <v>45820</v>
      </c>
      <c r="E1148" s="2">
        <v>45820</v>
      </c>
      <c r="F1148" s="1" t="s">
        <v>9575</v>
      </c>
      <c r="G1148" s="1" t="s">
        <v>1802</v>
      </c>
      <c r="H1148" s="1">
        <v>45</v>
      </c>
    </row>
    <row r="1149" spans="1:8">
      <c r="A1149" s="1" t="s">
        <v>10720</v>
      </c>
      <c r="B1149" s="1" t="s">
        <v>2961</v>
      </c>
      <c r="C1149" s="2">
        <v>45303</v>
      </c>
      <c r="D1149" s="2">
        <v>45307</v>
      </c>
      <c r="E1149" s="2">
        <v>45307</v>
      </c>
      <c r="F1149" s="1" t="s">
        <v>9571</v>
      </c>
      <c r="G1149" s="1" t="s">
        <v>1802</v>
      </c>
      <c r="H1149" s="1">
        <v>45</v>
      </c>
    </row>
    <row r="1150" spans="1:8">
      <c r="A1150" s="1" t="s">
        <v>10721</v>
      </c>
      <c r="B1150" s="1" t="s">
        <v>2962</v>
      </c>
      <c r="C1150" s="2">
        <v>45775</v>
      </c>
      <c r="D1150" s="2">
        <v>45780</v>
      </c>
      <c r="E1150" s="2">
        <v>45781</v>
      </c>
      <c r="F1150" s="1" t="s">
        <v>9591</v>
      </c>
      <c r="G1150" s="1" t="s">
        <v>1809</v>
      </c>
      <c r="H1150" s="1">
        <v>70</v>
      </c>
    </row>
    <row r="1151" spans="1:8">
      <c r="A1151" s="1" t="s">
        <v>10722</v>
      </c>
      <c r="B1151" s="1" t="s">
        <v>2963</v>
      </c>
      <c r="C1151" s="2">
        <v>45660</v>
      </c>
      <c r="D1151" s="2">
        <v>45665</v>
      </c>
      <c r="E1151" s="2"/>
      <c r="F1151" s="1" t="s">
        <v>9575</v>
      </c>
      <c r="G1151" s="1" t="s">
        <v>1815</v>
      </c>
      <c r="H1151" s="1">
        <v>100</v>
      </c>
    </row>
    <row r="1152" spans="1:8">
      <c r="A1152" s="1" t="s">
        <v>10723</v>
      </c>
      <c r="B1152" s="1" t="s">
        <v>2964</v>
      </c>
      <c r="C1152" s="2">
        <v>45657</v>
      </c>
      <c r="D1152" s="2">
        <v>45662</v>
      </c>
      <c r="E1152" s="2">
        <v>45664</v>
      </c>
      <c r="F1152" s="1" t="s">
        <v>9575</v>
      </c>
      <c r="G1152" s="1" t="s">
        <v>1809</v>
      </c>
      <c r="H1152" s="1">
        <v>55</v>
      </c>
    </row>
    <row r="1153" spans="1:8">
      <c r="A1153" s="1" t="s">
        <v>10724</v>
      </c>
      <c r="B1153" s="1" t="s">
        <v>2965</v>
      </c>
      <c r="C1153" s="2">
        <v>45334</v>
      </c>
      <c r="D1153" s="2">
        <v>45337</v>
      </c>
      <c r="E1153" s="2">
        <v>45337</v>
      </c>
      <c r="F1153" s="1" t="s">
        <v>9573</v>
      </c>
      <c r="G1153" s="1" t="s">
        <v>1802</v>
      </c>
      <c r="H1153" s="1">
        <v>60</v>
      </c>
    </row>
    <row r="1154" spans="1:8">
      <c r="A1154" s="1" t="s">
        <v>10725</v>
      </c>
      <c r="B1154" s="1" t="s">
        <v>2966</v>
      </c>
      <c r="C1154" s="2">
        <v>45390</v>
      </c>
      <c r="D1154" s="2">
        <v>45395</v>
      </c>
      <c r="E1154" s="2">
        <v>45396</v>
      </c>
      <c r="F1154" s="1" t="s">
        <v>9573</v>
      </c>
      <c r="G1154" s="1" t="s">
        <v>1809</v>
      </c>
      <c r="H1154" s="1">
        <v>70</v>
      </c>
    </row>
    <row r="1155" spans="1:8">
      <c r="A1155" s="1" t="s">
        <v>10726</v>
      </c>
      <c r="B1155" s="1" t="s">
        <v>2967</v>
      </c>
      <c r="C1155" s="2">
        <v>45392</v>
      </c>
      <c r="D1155" s="2">
        <v>45397</v>
      </c>
      <c r="E1155" s="2">
        <v>45398</v>
      </c>
      <c r="F1155" s="1" t="s">
        <v>9569</v>
      </c>
      <c r="G1155" s="1" t="s">
        <v>1809</v>
      </c>
      <c r="H1155" s="1">
        <v>80</v>
      </c>
    </row>
    <row r="1156" spans="1:8">
      <c r="A1156" s="1" t="s">
        <v>10727</v>
      </c>
      <c r="B1156" s="1" t="s">
        <v>2968</v>
      </c>
      <c r="C1156" s="2">
        <v>45540</v>
      </c>
      <c r="D1156" s="2">
        <v>45544</v>
      </c>
      <c r="E1156" s="2">
        <v>45544</v>
      </c>
      <c r="F1156" s="1" t="s">
        <v>9573</v>
      </c>
      <c r="G1156" s="1" t="s">
        <v>1802</v>
      </c>
      <c r="H1156" s="1">
        <v>70</v>
      </c>
    </row>
    <row r="1157" spans="1:8">
      <c r="A1157" s="1" t="s">
        <v>10728</v>
      </c>
      <c r="B1157" s="1" t="s">
        <v>2969</v>
      </c>
      <c r="C1157" s="2">
        <v>45481</v>
      </c>
      <c r="D1157" s="2">
        <v>45484</v>
      </c>
      <c r="E1157" s="2">
        <v>45484</v>
      </c>
      <c r="F1157" s="1" t="s">
        <v>9573</v>
      </c>
      <c r="G1157" s="1" t="s">
        <v>1802</v>
      </c>
      <c r="H1157" s="1">
        <v>70</v>
      </c>
    </row>
    <row r="1158" spans="1:8">
      <c r="A1158" s="1" t="s">
        <v>10729</v>
      </c>
      <c r="B1158" s="1" t="s">
        <v>2970</v>
      </c>
      <c r="C1158" s="2">
        <v>45657</v>
      </c>
      <c r="D1158" s="2">
        <v>45661</v>
      </c>
      <c r="E1158" s="2">
        <v>45664</v>
      </c>
      <c r="F1158" s="1" t="s">
        <v>9569</v>
      </c>
      <c r="G1158" s="1" t="s">
        <v>1809</v>
      </c>
      <c r="H1158" s="1">
        <v>70</v>
      </c>
    </row>
    <row r="1159" spans="1:8">
      <c r="A1159" s="1" t="s">
        <v>10730</v>
      </c>
      <c r="B1159" s="1" t="s">
        <v>2971</v>
      </c>
      <c r="C1159" s="2">
        <v>45812</v>
      </c>
      <c r="D1159" s="2">
        <v>45815</v>
      </c>
      <c r="E1159" s="2">
        <v>45816</v>
      </c>
      <c r="F1159" s="1" t="s">
        <v>9569</v>
      </c>
      <c r="G1159" s="1" t="s">
        <v>1809</v>
      </c>
      <c r="H1159" s="1">
        <v>45</v>
      </c>
    </row>
    <row r="1160" spans="1:8">
      <c r="A1160" s="1" t="s">
        <v>10731</v>
      </c>
      <c r="B1160" s="1" t="s">
        <v>2972</v>
      </c>
      <c r="C1160" s="2">
        <v>45853</v>
      </c>
      <c r="D1160" s="2">
        <v>45858</v>
      </c>
      <c r="E1160" s="2">
        <v>45858</v>
      </c>
      <c r="F1160" s="1" t="s">
        <v>9575</v>
      </c>
      <c r="G1160" s="1" t="s">
        <v>1802</v>
      </c>
      <c r="H1160" s="1">
        <v>45</v>
      </c>
    </row>
    <row r="1161" spans="1:8">
      <c r="A1161" s="1" t="s">
        <v>10732</v>
      </c>
      <c r="B1161" s="1" t="s">
        <v>2973</v>
      </c>
      <c r="C1161" s="2">
        <v>45515</v>
      </c>
      <c r="D1161" s="2">
        <v>45519</v>
      </c>
      <c r="E1161" s="2">
        <v>45519</v>
      </c>
      <c r="F1161" s="1" t="s">
        <v>9569</v>
      </c>
      <c r="G1161" s="1" t="s">
        <v>1802</v>
      </c>
      <c r="H1161" s="1">
        <v>100</v>
      </c>
    </row>
    <row r="1162" spans="1:8">
      <c r="A1162" s="1" t="s">
        <v>10733</v>
      </c>
      <c r="B1162" s="1" t="s">
        <v>2974</v>
      </c>
      <c r="C1162" s="2">
        <v>45348</v>
      </c>
      <c r="D1162" s="2">
        <v>45353</v>
      </c>
      <c r="E1162" s="2">
        <v>45353</v>
      </c>
      <c r="F1162" s="1" t="s">
        <v>9575</v>
      </c>
      <c r="G1162" s="1" t="s">
        <v>1802</v>
      </c>
      <c r="H1162" s="1">
        <v>55</v>
      </c>
    </row>
    <row r="1163" spans="1:8">
      <c r="A1163" s="1" t="s">
        <v>10734</v>
      </c>
      <c r="B1163" s="1" t="s">
        <v>2975</v>
      </c>
      <c r="C1163" s="2">
        <v>45913</v>
      </c>
      <c r="D1163" s="2">
        <v>45916</v>
      </c>
      <c r="E1163" s="2">
        <v>45916</v>
      </c>
      <c r="F1163" s="1" t="s">
        <v>9569</v>
      </c>
      <c r="G1163" s="1" t="s">
        <v>1802</v>
      </c>
      <c r="H1163" s="1">
        <v>55</v>
      </c>
    </row>
    <row r="1164" spans="1:8">
      <c r="A1164" s="1" t="s">
        <v>10735</v>
      </c>
      <c r="B1164" s="1" t="s">
        <v>2976</v>
      </c>
      <c r="C1164" s="2">
        <v>45639</v>
      </c>
      <c r="D1164" s="2">
        <v>45642</v>
      </c>
      <c r="E1164" s="2">
        <v>45644</v>
      </c>
      <c r="F1164" s="1" t="s">
        <v>9571</v>
      </c>
      <c r="G1164" s="1" t="s">
        <v>1809</v>
      </c>
      <c r="H1164" s="1">
        <v>55</v>
      </c>
    </row>
    <row r="1165" spans="1:8">
      <c r="A1165" s="1" t="s">
        <v>10736</v>
      </c>
      <c r="B1165" s="1" t="s">
        <v>2977</v>
      </c>
      <c r="C1165" s="2">
        <v>45697</v>
      </c>
      <c r="D1165" s="2">
        <v>45702</v>
      </c>
      <c r="E1165" s="2">
        <v>45702</v>
      </c>
      <c r="F1165" s="1" t="s">
        <v>9571</v>
      </c>
      <c r="G1165" s="1" t="s">
        <v>1802</v>
      </c>
      <c r="H1165" s="1">
        <v>45</v>
      </c>
    </row>
    <row r="1166" spans="1:8">
      <c r="A1166" s="1" t="s">
        <v>10737</v>
      </c>
      <c r="B1166" s="1" t="s">
        <v>2978</v>
      </c>
      <c r="C1166" s="2">
        <v>45369</v>
      </c>
      <c r="D1166" s="2">
        <v>45374</v>
      </c>
      <c r="E1166" s="2">
        <v>45376</v>
      </c>
      <c r="F1166" s="1" t="s">
        <v>9591</v>
      </c>
      <c r="G1166" s="1" t="s">
        <v>1809</v>
      </c>
      <c r="H1166" s="1">
        <v>60</v>
      </c>
    </row>
    <row r="1167" spans="1:8">
      <c r="A1167" s="1" t="s">
        <v>10738</v>
      </c>
      <c r="B1167" s="1" t="s">
        <v>2979</v>
      </c>
      <c r="C1167" s="2">
        <v>45514</v>
      </c>
      <c r="D1167" s="2">
        <v>45519</v>
      </c>
      <c r="E1167" s="2">
        <v>45519</v>
      </c>
      <c r="F1167" s="1" t="s">
        <v>9571</v>
      </c>
      <c r="G1167" s="1" t="s">
        <v>1802</v>
      </c>
      <c r="H1167" s="1">
        <v>100</v>
      </c>
    </row>
    <row r="1168" spans="1:8">
      <c r="A1168" s="1" t="s">
        <v>10739</v>
      </c>
      <c r="B1168" s="1" t="s">
        <v>2980</v>
      </c>
      <c r="C1168" s="2">
        <v>45893</v>
      </c>
      <c r="D1168" s="2">
        <v>45898</v>
      </c>
      <c r="E1168" s="2">
        <v>45899</v>
      </c>
      <c r="F1168" s="1" t="s">
        <v>9571</v>
      </c>
      <c r="G1168" s="1" t="s">
        <v>1809</v>
      </c>
      <c r="H1168" s="1">
        <v>70</v>
      </c>
    </row>
    <row r="1169" spans="1:8">
      <c r="A1169" s="1" t="s">
        <v>10740</v>
      </c>
      <c r="B1169" s="1" t="s">
        <v>2981</v>
      </c>
      <c r="C1169" s="2">
        <v>45329</v>
      </c>
      <c r="D1169" s="2">
        <v>45333</v>
      </c>
      <c r="E1169" s="2">
        <v>45333</v>
      </c>
      <c r="F1169" s="1" t="s">
        <v>9569</v>
      </c>
      <c r="G1169" s="1" t="s">
        <v>1802</v>
      </c>
      <c r="H1169" s="1">
        <v>50</v>
      </c>
    </row>
    <row r="1170" spans="1:8">
      <c r="A1170" s="1" t="s">
        <v>10741</v>
      </c>
      <c r="B1170" s="1" t="s">
        <v>2982</v>
      </c>
      <c r="C1170" s="2">
        <v>45413</v>
      </c>
      <c r="D1170" s="2">
        <v>45415</v>
      </c>
      <c r="E1170" s="2">
        <v>45415</v>
      </c>
      <c r="F1170" s="1" t="s">
        <v>9569</v>
      </c>
      <c r="G1170" s="1" t="s">
        <v>1802</v>
      </c>
      <c r="H1170" s="1">
        <v>45</v>
      </c>
    </row>
    <row r="1171" spans="1:8">
      <c r="A1171" s="1" t="s">
        <v>10742</v>
      </c>
      <c r="B1171" s="1" t="s">
        <v>2983</v>
      </c>
      <c r="C1171" s="2">
        <v>45729</v>
      </c>
      <c r="D1171" s="2">
        <v>45732</v>
      </c>
      <c r="E1171" s="2">
        <v>45733</v>
      </c>
      <c r="F1171" s="1" t="s">
        <v>9575</v>
      </c>
      <c r="G1171" s="1" t="s">
        <v>1809</v>
      </c>
      <c r="H1171" s="1">
        <v>100</v>
      </c>
    </row>
    <row r="1172" spans="1:8">
      <c r="A1172" s="1" t="s">
        <v>10743</v>
      </c>
      <c r="B1172" s="1" t="s">
        <v>2984</v>
      </c>
      <c r="C1172" s="2">
        <v>45473</v>
      </c>
      <c r="D1172" s="2">
        <v>45478</v>
      </c>
      <c r="E1172" s="2">
        <v>45479</v>
      </c>
      <c r="F1172" s="1" t="s">
        <v>9569</v>
      </c>
      <c r="G1172" s="1" t="s">
        <v>1809</v>
      </c>
      <c r="H1172" s="1">
        <v>80</v>
      </c>
    </row>
    <row r="1173" spans="1:8">
      <c r="A1173" s="1" t="s">
        <v>10744</v>
      </c>
      <c r="B1173" s="1" t="s">
        <v>2985</v>
      </c>
      <c r="C1173" s="2">
        <v>45715</v>
      </c>
      <c r="D1173" s="2">
        <v>45718</v>
      </c>
      <c r="E1173" s="2">
        <v>45720</v>
      </c>
      <c r="F1173" s="1" t="s">
        <v>9569</v>
      </c>
      <c r="G1173" s="1" t="s">
        <v>1809</v>
      </c>
      <c r="H1173" s="1">
        <v>45</v>
      </c>
    </row>
    <row r="1174" spans="1:8">
      <c r="A1174" s="1" t="s">
        <v>10745</v>
      </c>
      <c r="B1174" s="1" t="s">
        <v>2986</v>
      </c>
      <c r="C1174" s="2">
        <v>45721</v>
      </c>
      <c r="D1174" s="2">
        <v>45724</v>
      </c>
      <c r="E1174" s="2">
        <v>45724</v>
      </c>
      <c r="F1174" s="1" t="s">
        <v>9591</v>
      </c>
      <c r="G1174" s="1" t="s">
        <v>1802</v>
      </c>
      <c r="H1174" s="1">
        <v>100</v>
      </c>
    </row>
    <row r="1175" spans="1:8">
      <c r="A1175" s="1" t="s">
        <v>10746</v>
      </c>
      <c r="B1175" s="1" t="s">
        <v>2987</v>
      </c>
      <c r="C1175" s="2">
        <v>45730</v>
      </c>
      <c r="D1175" s="2">
        <v>45732</v>
      </c>
      <c r="E1175" s="2">
        <v>45733</v>
      </c>
      <c r="F1175" s="1" t="s">
        <v>9573</v>
      </c>
      <c r="G1175" s="1" t="s">
        <v>1809</v>
      </c>
      <c r="H1175" s="1">
        <v>70</v>
      </c>
    </row>
    <row r="1176" spans="1:8">
      <c r="A1176" s="1" t="s">
        <v>10747</v>
      </c>
      <c r="B1176" s="1" t="s">
        <v>2988</v>
      </c>
      <c r="C1176" s="2">
        <v>45794</v>
      </c>
      <c r="D1176" s="2">
        <v>45796</v>
      </c>
      <c r="E1176" s="2">
        <v>45796</v>
      </c>
      <c r="F1176" s="1" t="s">
        <v>9571</v>
      </c>
      <c r="G1176" s="1" t="s">
        <v>1802</v>
      </c>
      <c r="H1176" s="1">
        <v>60</v>
      </c>
    </row>
    <row r="1177" spans="1:8">
      <c r="A1177" s="1" t="s">
        <v>10748</v>
      </c>
      <c r="B1177" s="1" t="s">
        <v>2989</v>
      </c>
      <c r="C1177" s="2">
        <v>45691</v>
      </c>
      <c r="D1177" s="2">
        <v>45696</v>
      </c>
      <c r="E1177" s="2">
        <v>45696</v>
      </c>
      <c r="F1177" s="1" t="s">
        <v>9575</v>
      </c>
      <c r="G1177" s="1" t="s">
        <v>1802</v>
      </c>
      <c r="H1177" s="1">
        <v>55</v>
      </c>
    </row>
    <row r="1178" spans="1:8">
      <c r="A1178" s="1" t="s">
        <v>10749</v>
      </c>
      <c r="B1178" s="1" t="s">
        <v>2990</v>
      </c>
      <c r="C1178" s="2">
        <v>45682</v>
      </c>
      <c r="D1178" s="2">
        <v>45687</v>
      </c>
      <c r="E1178" s="2">
        <v>45687</v>
      </c>
      <c r="F1178" s="1" t="s">
        <v>9573</v>
      </c>
      <c r="G1178" s="1" t="s">
        <v>1802</v>
      </c>
      <c r="H1178" s="1">
        <v>60</v>
      </c>
    </row>
    <row r="1179" spans="1:8">
      <c r="A1179" s="1" t="s">
        <v>10750</v>
      </c>
      <c r="B1179" s="1" t="s">
        <v>2991</v>
      </c>
      <c r="C1179" s="2">
        <v>45352</v>
      </c>
      <c r="D1179" s="2">
        <v>45354</v>
      </c>
      <c r="E1179" s="2">
        <v>45354</v>
      </c>
      <c r="F1179" s="1" t="s">
        <v>9569</v>
      </c>
      <c r="G1179" s="1" t="s">
        <v>1802</v>
      </c>
      <c r="H1179" s="1">
        <v>60</v>
      </c>
    </row>
    <row r="1180" spans="1:8">
      <c r="A1180" s="1" t="s">
        <v>10751</v>
      </c>
      <c r="B1180" s="1" t="s">
        <v>2992</v>
      </c>
      <c r="C1180" s="2">
        <v>45588</v>
      </c>
      <c r="D1180" s="2">
        <v>45590</v>
      </c>
      <c r="E1180" s="2">
        <v>45591</v>
      </c>
      <c r="F1180" s="1" t="s">
        <v>9575</v>
      </c>
      <c r="G1180" s="1" t="s">
        <v>1809</v>
      </c>
      <c r="H1180" s="1">
        <v>55</v>
      </c>
    </row>
    <row r="1181" spans="1:8">
      <c r="A1181" s="1" t="s">
        <v>10752</v>
      </c>
      <c r="B1181" s="1" t="s">
        <v>2993</v>
      </c>
      <c r="C1181" s="2">
        <v>45383</v>
      </c>
      <c r="D1181" s="2">
        <v>45385</v>
      </c>
      <c r="E1181" s="2">
        <v>45385</v>
      </c>
      <c r="F1181" s="1" t="s">
        <v>9575</v>
      </c>
      <c r="G1181" s="1" t="s">
        <v>1802</v>
      </c>
      <c r="H1181" s="1">
        <v>60</v>
      </c>
    </row>
    <row r="1182" spans="1:8">
      <c r="A1182" s="1" t="s">
        <v>10753</v>
      </c>
      <c r="B1182" s="1" t="s">
        <v>2994</v>
      </c>
      <c r="C1182" s="2">
        <v>45488</v>
      </c>
      <c r="D1182" s="2">
        <v>45492</v>
      </c>
      <c r="E1182" s="2"/>
      <c r="F1182" s="1" t="s">
        <v>9571</v>
      </c>
      <c r="G1182" s="1" t="s">
        <v>1815</v>
      </c>
      <c r="H1182" s="1">
        <v>70</v>
      </c>
    </row>
    <row r="1183" spans="1:8">
      <c r="A1183" s="1" t="s">
        <v>10754</v>
      </c>
      <c r="B1183" s="1" t="s">
        <v>2995</v>
      </c>
      <c r="C1183" s="2">
        <v>45837</v>
      </c>
      <c r="D1183" s="2">
        <v>45841</v>
      </c>
      <c r="E1183" s="2">
        <v>45841</v>
      </c>
      <c r="F1183" s="1" t="s">
        <v>9571</v>
      </c>
      <c r="G1183" s="1" t="s">
        <v>1802</v>
      </c>
      <c r="H1183" s="1">
        <v>70</v>
      </c>
    </row>
    <row r="1184" spans="1:8">
      <c r="A1184" s="1" t="s">
        <v>10755</v>
      </c>
      <c r="B1184" s="1" t="s">
        <v>2996</v>
      </c>
      <c r="C1184" s="2">
        <v>45537</v>
      </c>
      <c r="D1184" s="2">
        <v>45540</v>
      </c>
      <c r="E1184" s="2"/>
      <c r="F1184" s="1" t="s">
        <v>9569</v>
      </c>
      <c r="G1184" s="1" t="s">
        <v>1815</v>
      </c>
      <c r="H1184" s="1">
        <v>55</v>
      </c>
    </row>
    <row r="1185" spans="1:8">
      <c r="A1185" s="1" t="s">
        <v>10756</v>
      </c>
      <c r="B1185" s="1" t="s">
        <v>2997</v>
      </c>
      <c r="C1185" s="2">
        <v>45679</v>
      </c>
      <c r="D1185" s="2">
        <v>45681</v>
      </c>
      <c r="E1185" s="2">
        <v>45681</v>
      </c>
      <c r="F1185" s="1" t="s">
        <v>9571</v>
      </c>
      <c r="G1185" s="1" t="s">
        <v>1802</v>
      </c>
      <c r="H1185" s="1">
        <v>55</v>
      </c>
    </row>
    <row r="1186" spans="1:8">
      <c r="A1186" s="1" t="s">
        <v>10757</v>
      </c>
      <c r="B1186" s="1" t="s">
        <v>2998</v>
      </c>
      <c r="C1186" s="2">
        <v>45396</v>
      </c>
      <c r="D1186" s="2">
        <v>45398</v>
      </c>
      <c r="E1186" s="2">
        <v>45398</v>
      </c>
      <c r="F1186" s="1" t="s">
        <v>9569</v>
      </c>
      <c r="G1186" s="1" t="s">
        <v>1802</v>
      </c>
      <c r="H1186" s="1">
        <v>50</v>
      </c>
    </row>
    <row r="1187" spans="1:8">
      <c r="A1187" s="1" t="s">
        <v>10758</v>
      </c>
      <c r="B1187" s="1" t="s">
        <v>2999</v>
      </c>
      <c r="C1187" s="2">
        <v>45816</v>
      </c>
      <c r="D1187" s="2">
        <v>45821</v>
      </c>
      <c r="E1187" s="2">
        <v>45821</v>
      </c>
      <c r="F1187" s="1" t="s">
        <v>9569</v>
      </c>
      <c r="G1187" s="1" t="s">
        <v>1802</v>
      </c>
      <c r="H1187" s="1">
        <v>100</v>
      </c>
    </row>
    <row r="1188" spans="1:8">
      <c r="A1188" s="1" t="s">
        <v>10759</v>
      </c>
      <c r="B1188" s="1" t="s">
        <v>3000</v>
      </c>
      <c r="C1188" s="2">
        <v>45297</v>
      </c>
      <c r="D1188" s="2">
        <v>45299</v>
      </c>
      <c r="E1188" s="2"/>
      <c r="F1188" s="1" t="s">
        <v>9573</v>
      </c>
      <c r="G1188" s="1" t="s">
        <v>1815</v>
      </c>
      <c r="H1188" s="1">
        <v>100</v>
      </c>
    </row>
    <row r="1189" spans="1:8">
      <c r="A1189" s="1" t="s">
        <v>10760</v>
      </c>
      <c r="B1189" s="1" t="s">
        <v>3001</v>
      </c>
      <c r="C1189" s="2">
        <v>45845</v>
      </c>
      <c r="D1189" s="2">
        <v>45848</v>
      </c>
      <c r="E1189" s="2"/>
      <c r="F1189" s="1" t="s">
        <v>9569</v>
      </c>
      <c r="G1189" s="1" t="s">
        <v>1815</v>
      </c>
      <c r="H1189" s="1">
        <v>45</v>
      </c>
    </row>
    <row r="1190" spans="1:8">
      <c r="A1190" s="1" t="s">
        <v>10761</v>
      </c>
      <c r="B1190" s="1" t="s">
        <v>3002</v>
      </c>
      <c r="C1190" s="2">
        <v>45844</v>
      </c>
      <c r="D1190" s="2">
        <v>45849</v>
      </c>
      <c r="E1190" s="2"/>
      <c r="F1190" s="1" t="s">
        <v>9569</v>
      </c>
      <c r="G1190" s="1" t="s">
        <v>1815</v>
      </c>
      <c r="H1190" s="1">
        <v>50</v>
      </c>
    </row>
    <row r="1191" spans="1:8">
      <c r="A1191" s="1" t="s">
        <v>10762</v>
      </c>
      <c r="B1191" s="1" t="s">
        <v>3003</v>
      </c>
      <c r="C1191" s="2">
        <v>45896</v>
      </c>
      <c r="D1191" s="2">
        <v>45900</v>
      </c>
      <c r="E1191" s="2">
        <v>45900</v>
      </c>
      <c r="F1191" s="1" t="s">
        <v>9575</v>
      </c>
      <c r="G1191" s="1" t="s">
        <v>1802</v>
      </c>
      <c r="H1191" s="1">
        <v>55</v>
      </c>
    </row>
    <row r="1192" spans="1:8">
      <c r="A1192" s="1" t="s">
        <v>10763</v>
      </c>
      <c r="B1192" s="1" t="s">
        <v>3004</v>
      </c>
      <c r="C1192" s="2">
        <v>45337</v>
      </c>
      <c r="D1192" s="2">
        <v>45341</v>
      </c>
      <c r="E1192" s="2">
        <v>45341</v>
      </c>
      <c r="F1192" s="1" t="s">
        <v>9573</v>
      </c>
      <c r="G1192" s="1" t="s">
        <v>1802</v>
      </c>
      <c r="H1192" s="1">
        <v>60</v>
      </c>
    </row>
    <row r="1193" spans="1:8">
      <c r="A1193" s="1" t="s">
        <v>10764</v>
      </c>
      <c r="B1193" s="1" t="s">
        <v>3005</v>
      </c>
      <c r="C1193" s="2">
        <v>45381</v>
      </c>
      <c r="D1193" s="2">
        <v>45384</v>
      </c>
      <c r="E1193" s="2">
        <v>45385</v>
      </c>
      <c r="F1193" s="1" t="s">
        <v>9569</v>
      </c>
      <c r="G1193" s="1" t="s">
        <v>1809</v>
      </c>
      <c r="H1193" s="1">
        <v>50</v>
      </c>
    </row>
    <row r="1194" spans="1:8">
      <c r="A1194" s="1" t="s">
        <v>10765</v>
      </c>
      <c r="B1194" s="1" t="s">
        <v>3006</v>
      </c>
      <c r="C1194" s="2">
        <v>45525</v>
      </c>
      <c r="D1194" s="2">
        <v>45528</v>
      </c>
      <c r="E1194" s="2">
        <v>45529</v>
      </c>
      <c r="F1194" s="1" t="s">
        <v>9569</v>
      </c>
      <c r="G1194" s="1" t="s">
        <v>1809</v>
      </c>
      <c r="H1194" s="1">
        <v>70</v>
      </c>
    </row>
    <row r="1195" spans="1:8">
      <c r="A1195" s="1" t="s">
        <v>10766</v>
      </c>
      <c r="B1195" s="1" t="s">
        <v>3007</v>
      </c>
      <c r="C1195" s="2">
        <v>45811</v>
      </c>
      <c r="D1195" s="2">
        <v>45816</v>
      </c>
      <c r="E1195" s="2">
        <v>45816</v>
      </c>
      <c r="F1195" s="1" t="s">
        <v>9575</v>
      </c>
      <c r="G1195" s="1" t="s">
        <v>1802</v>
      </c>
      <c r="H1195" s="1">
        <v>70</v>
      </c>
    </row>
    <row r="1196" spans="1:8">
      <c r="A1196" s="1" t="s">
        <v>10767</v>
      </c>
      <c r="B1196" s="1" t="s">
        <v>3008</v>
      </c>
      <c r="C1196" s="2">
        <v>45389</v>
      </c>
      <c r="D1196" s="2">
        <v>45394</v>
      </c>
      <c r="E1196" s="2">
        <v>45396</v>
      </c>
      <c r="F1196" s="1" t="s">
        <v>9573</v>
      </c>
      <c r="G1196" s="1" t="s">
        <v>1809</v>
      </c>
      <c r="H1196" s="1">
        <v>100</v>
      </c>
    </row>
    <row r="1197" spans="1:8">
      <c r="A1197" s="1" t="s">
        <v>10768</v>
      </c>
      <c r="B1197" s="1" t="s">
        <v>3009</v>
      </c>
      <c r="C1197" s="2">
        <v>45539</v>
      </c>
      <c r="D1197" s="2">
        <v>45544</v>
      </c>
      <c r="E1197" s="2">
        <v>45544</v>
      </c>
      <c r="F1197" s="1" t="s">
        <v>9571</v>
      </c>
      <c r="G1197" s="1" t="s">
        <v>1802</v>
      </c>
      <c r="H1197" s="1">
        <v>100</v>
      </c>
    </row>
    <row r="1198" spans="1:8">
      <c r="A1198" s="1" t="s">
        <v>10769</v>
      </c>
      <c r="B1198" s="1" t="s">
        <v>3010</v>
      </c>
      <c r="C1198" s="2">
        <v>45368</v>
      </c>
      <c r="D1198" s="2">
        <v>45372</v>
      </c>
      <c r="E1198" s="2">
        <v>45372</v>
      </c>
      <c r="F1198" s="1" t="s">
        <v>9569</v>
      </c>
      <c r="G1198" s="1" t="s">
        <v>1802</v>
      </c>
      <c r="H1198" s="1">
        <v>55</v>
      </c>
    </row>
    <row r="1199" spans="1:8">
      <c r="A1199" s="1" t="s">
        <v>10770</v>
      </c>
      <c r="B1199" s="1" t="s">
        <v>3011</v>
      </c>
      <c r="C1199" s="2">
        <v>45659</v>
      </c>
      <c r="D1199" s="2">
        <v>45663</v>
      </c>
      <c r="E1199" s="2">
        <v>45663</v>
      </c>
      <c r="F1199" s="1" t="s">
        <v>9569</v>
      </c>
      <c r="G1199" s="1" t="s">
        <v>1802</v>
      </c>
      <c r="H1199" s="1">
        <v>50</v>
      </c>
    </row>
    <row r="1200" spans="1:8">
      <c r="A1200" s="1" t="s">
        <v>10771</v>
      </c>
      <c r="B1200" s="1" t="s">
        <v>3012</v>
      </c>
      <c r="C1200" s="2">
        <v>45818</v>
      </c>
      <c r="D1200" s="2">
        <v>45823</v>
      </c>
      <c r="E1200" s="2">
        <v>45823</v>
      </c>
      <c r="F1200" s="1" t="s">
        <v>9573</v>
      </c>
      <c r="G1200" s="1" t="s">
        <v>1802</v>
      </c>
      <c r="H1200" s="1">
        <v>60</v>
      </c>
    </row>
    <row r="1201" spans="1:8">
      <c r="A1201" s="1" t="s">
        <v>10772</v>
      </c>
      <c r="B1201" s="1" t="s">
        <v>3013</v>
      </c>
      <c r="C1201" s="2">
        <v>45380</v>
      </c>
      <c r="D1201" s="2">
        <v>45382</v>
      </c>
      <c r="E1201" s="2">
        <v>45382</v>
      </c>
      <c r="F1201" s="1" t="s">
        <v>9571</v>
      </c>
      <c r="G1201" s="1" t="s">
        <v>1802</v>
      </c>
      <c r="H1201" s="1">
        <v>60</v>
      </c>
    </row>
    <row r="1202" spans="1:8">
      <c r="A1202" s="1" t="s">
        <v>10773</v>
      </c>
      <c r="B1202" s="1" t="s">
        <v>3014</v>
      </c>
      <c r="C1202" s="2">
        <v>45736</v>
      </c>
      <c r="D1202" s="2">
        <v>45739</v>
      </c>
      <c r="E1202" s="2">
        <v>45740</v>
      </c>
      <c r="F1202" s="1" t="s">
        <v>9571</v>
      </c>
      <c r="G1202" s="1" t="s">
        <v>1809</v>
      </c>
      <c r="H1202" s="1">
        <v>45</v>
      </c>
    </row>
    <row r="1203" spans="1:8">
      <c r="A1203" s="1" t="s">
        <v>10774</v>
      </c>
      <c r="B1203" s="1" t="s">
        <v>3015</v>
      </c>
      <c r="C1203" s="2">
        <v>45440</v>
      </c>
      <c r="D1203" s="2">
        <v>45444</v>
      </c>
      <c r="E1203" s="2">
        <v>45445</v>
      </c>
      <c r="F1203" s="1" t="s">
        <v>9569</v>
      </c>
      <c r="G1203" s="1" t="s">
        <v>1809</v>
      </c>
      <c r="H1203" s="1">
        <v>70</v>
      </c>
    </row>
    <row r="1204" spans="1:8">
      <c r="A1204" s="1" t="s">
        <v>10775</v>
      </c>
      <c r="B1204" s="1" t="s">
        <v>3016</v>
      </c>
      <c r="C1204" s="2">
        <v>45353</v>
      </c>
      <c r="D1204" s="2">
        <v>45358</v>
      </c>
      <c r="E1204" s="2">
        <v>45358</v>
      </c>
      <c r="F1204" s="1" t="s">
        <v>9575</v>
      </c>
      <c r="G1204" s="1" t="s">
        <v>1802</v>
      </c>
      <c r="H1204" s="1">
        <v>100</v>
      </c>
    </row>
    <row r="1205" spans="1:8">
      <c r="A1205" s="1" t="s">
        <v>10776</v>
      </c>
      <c r="B1205" s="1" t="s">
        <v>3017</v>
      </c>
      <c r="C1205" s="2">
        <v>45315</v>
      </c>
      <c r="D1205" s="2">
        <v>45317</v>
      </c>
      <c r="E1205" s="2">
        <v>45317</v>
      </c>
      <c r="F1205" s="1" t="s">
        <v>9575</v>
      </c>
      <c r="G1205" s="1" t="s">
        <v>1802</v>
      </c>
      <c r="H1205" s="1">
        <v>55</v>
      </c>
    </row>
    <row r="1206" spans="1:8">
      <c r="A1206" s="1" t="s">
        <v>10777</v>
      </c>
      <c r="B1206" s="1" t="s">
        <v>3018</v>
      </c>
      <c r="C1206" s="2">
        <v>45569</v>
      </c>
      <c r="D1206" s="2">
        <v>45572</v>
      </c>
      <c r="E1206" s="2">
        <v>45572</v>
      </c>
      <c r="F1206" s="1" t="s">
        <v>9569</v>
      </c>
      <c r="G1206" s="1" t="s">
        <v>1802</v>
      </c>
      <c r="H1206" s="1">
        <v>80</v>
      </c>
    </row>
    <row r="1207" spans="1:8">
      <c r="A1207" s="1" t="s">
        <v>10778</v>
      </c>
      <c r="B1207" s="1" t="s">
        <v>3019</v>
      </c>
      <c r="C1207" s="2">
        <v>45899</v>
      </c>
      <c r="D1207" s="2">
        <v>45902</v>
      </c>
      <c r="E1207" s="2">
        <v>45903</v>
      </c>
      <c r="F1207" s="1" t="s">
        <v>9571</v>
      </c>
      <c r="G1207" s="1" t="s">
        <v>1809</v>
      </c>
      <c r="H1207" s="1">
        <v>70</v>
      </c>
    </row>
    <row r="1208" spans="1:8">
      <c r="A1208" s="1" t="s">
        <v>10779</v>
      </c>
      <c r="B1208" s="1" t="s">
        <v>3020</v>
      </c>
      <c r="C1208" s="2">
        <v>45347</v>
      </c>
      <c r="D1208" s="2">
        <v>45349</v>
      </c>
      <c r="E1208" s="2">
        <v>45349</v>
      </c>
      <c r="F1208" s="1" t="s">
        <v>9573</v>
      </c>
      <c r="G1208" s="1" t="s">
        <v>1802</v>
      </c>
      <c r="H1208" s="1">
        <v>100</v>
      </c>
    </row>
    <row r="1209" spans="1:8">
      <c r="A1209" s="1" t="s">
        <v>10780</v>
      </c>
      <c r="B1209" s="1" t="s">
        <v>3021</v>
      </c>
      <c r="C1209" s="2">
        <v>45899</v>
      </c>
      <c r="D1209" s="2">
        <v>45902</v>
      </c>
      <c r="E1209" s="2">
        <v>45903</v>
      </c>
      <c r="F1209" s="1" t="s">
        <v>9571</v>
      </c>
      <c r="G1209" s="1" t="s">
        <v>1809</v>
      </c>
      <c r="H1209" s="1">
        <v>100</v>
      </c>
    </row>
    <row r="1210" spans="1:8">
      <c r="A1210" s="1" t="s">
        <v>10781</v>
      </c>
      <c r="B1210" s="1" t="s">
        <v>3022</v>
      </c>
      <c r="C1210" s="2">
        <v>45815</v>
      </c>
      <c r="D1210" s="2">
        <v>45820</v>
      </c>
      <c r="E1210" s="2">
        <v>45820</v>
      </c>
      <c r="F1210" s="1" t="s">
        <v>9569</v>
      </c>
      <c r="G1210" s="1" t="s">
        <v>1802</v>
      </c>
      <c r="H1210" s="1">
        <v>80</v>
      </c>
    </row>
    <row r="1211" spans="1:8">
      <c r="A1211" s="1" t="s">
        <v>10782</v>
      </c>
      <c r="B1211" s="1" t="s">
        <v>3023</v>
      </c>
      <c r="C1211" s="2">
        <v>45885</v>
      </c>
      <c r="D1211" s="2">
        <v>45889</v>
      </c>
      <c r="E1211" s="2">
        <v>45890</v>
      </c>
      <c r="F1211" s="1" t="s">
        <v>9573</v>
      </c>
      <c r="G1211" s="1" t="s">
        <v>1809</v>
      </c>
      <c r="H1211" s="1">
        <v>80</v>
      </c>
    </row>
    <row r="1212" spans="1:8">
      <c r="A1212" s="1" t="s">
        <v>10783</v>
      </c>
      <c r="B1212" s="1" t="s">
        <v>3024</v>
      </c>
      <c r="C1212" s="2">
        <v>45682</v>
      </c>
      <c r="D1212" s="2">
        <v>45687</v>
      </c>
      <c r="E1212" s="2">
        <v>45687</v>
      </c>
      <c r="F1212" s="1" t="s">
        <v>9591</v>
      </c>
      <c r="G1212" s="1" t="s">
        <v>1802</v>
      </c>
      <c r="H1212" s="1">
        <v>100</v>
      </c>
    </row>
    <row r="1213" spans="1:8">
      <c r="A1213" s="1" t="s">
        <v>10784</v>
      </c>
      <c r="B1213" s="1" t="s">
        <v>3025</v>
      </c>
      <c r="C1213" s="2">
        <v>45616</v>
      </c>
      <c r="D1213" s="2">
        <v>45620</v>
      </c>
      <c r="E1213" s="2">
        <v>45621</v>
      </c>
      <c r="F1213" s="1" t="s">
        <v>9575</v>
      </c>
      <c r="G1213" s="1" t="s">
        <v>1809</v>
      </c>
      <c r="H1213" s="1">
        <v>60</v>
      </c>
    </row>
    <row r="1214" spans="1:8">
      <c r="A1214" s="1" t="s">
        <v>10785</v>
      </c>
      <c r="B1214" s="1" t="s">
        <v>3026</v>
      </c>
      <c r="C1214" s="2">
        <v>45329</v>
      </c>
      <c r="D1214" s="2">
        <v>45333</v>
      </c>
      <c r="E1214" s="2">
        <v>45334</v>
      </c>
      <c r="F1214" s="1" t="s">
        <v>9573</v>
      </c>
      <c r="G1214" s="1" t="s">
        <v>1809</v>
      </c>
      <c r="H1214" s="1">
        <v>55</v>
      </c>
    </row>
    <row r="1215" spans="1:8">
      <c r="A1215" s="1" t="s">
        <v>10786</v>
      </c>
      <c r="B1215" s="1" t="s">
        <v>3027</v>
      </c>
      <c r="C1215" s="2">
        <v>45667</v>
      </c>
      <c r="D1215" s="2">
        <v>45670</v>
      </c>
      <c r="E1215" s="2">
        <v>45670</v>
      </c>
      <c r="F1215" s="1" t="s">
        <v>9575</v>
      </c>
      <c r="G1215" s="1" t="s">
        <v>1802</v>
      </c>
      <c r="H1215" s="1">
        <v>100</v>
      </c>
    </row>
    <row r="1216" spans="1:8">
      <c r="A1216" s="1" t="s">
        <v>10787</v>
      </c>
      <c r="B1216" s="1" t="s">
        <v>3028</v>
      </c>
      <c r="C1216" s="2">
        <v>45840</v>
      </c>
      <c r="D1216" s="2">
        <v>45845</v>
      </c>
      <c r="E1216" s="2">
        <v>45845</v>
      </c>
      <c r="F1216" s="1" t="s">
        <v>9573</v>
      </c>
      <c r="G1216" s="1" t="s">
        <v>1802</v>
      </c>
      <c r="H1216" s="1">
        <v>45</v>
      </c>
    </row>
    <row r="1217" spans="1:8">
      <c r="A1217" s="1" t="s">
        <v>10788</v>
      </c>
      <c r="B1217" s="1" t="s">
        <v>3029</v>
      </c>
      <c r="C1217" s="2">
        <v>45951</v>
      </c>
      <c r="D1217" s="2">
        <v>45955</v>
      </c>
      <c r="E1217" s="2">
        <v>45955</v>
      </c>
      <c r="F1217" s="1" t="s">
        <v>9573</v>
      </c>
      <c r="G1217" s="1" t="s">
        <v>1802</v>
      </c>
      <c r="H1217" s="1">
        <v>50</v>
      </c>
    </row>
    <row r="1218" spans="1:8">
      <c r="A1218" s="1" t="s">
        <v>10789</v>
      </c>
      <c r="B1218" s="1" t="s">
        <v>3030</v>
      </c>
      <c r="C1218" s="2">
        <v>45946</v>
      </c>
      <c r="D1218" s="2">
        <v>45950</v>
      </c>
      <c r="E1218" s="2">
        <v>45950</v>
      </c>
      <c r="F1218" s="1" t="s">
        <v>9575</v>
      </c>
      <c r="G1218" s="1" t="s">
        <v>1802</v>
      </c>
      <c r="H1218" s="1">
        <v>45</v>
      </c>
    </row>
    <row r="1219" spans="1:8">
      <c r="A1219" s="1" t="s">
        <v>10790</v>
      </c>
      <c r="B1219" s="1" t="s">
        <v>3031</v>
      </c>
      <c r="C1219" s="2">
        <v>45569</v>
      </c>
      <c r="D1219" s="2">
        <v>45574</v>
      </c>
      <c r="E1219" s="2">
        <v>45574</v>
      </c>
      <c r="F1219" s="1" t="s">
        <v>9575</v>
      </c>
      <c r="G1219" s="1" t="s">
        <v>1802</v>
      </c>
      <c r="H1219" s="1">
        <v>70</v>
      </c>
    </row>
    <row r="1220" spans="1:8">
      <c r="A1220" s="1" t="s">
        <v>10791</v>
      </c>
      <c r="B1220" s="1" t="s">
        <v>3032</v>
      </c>
      <c r="C1220" s="2">
        <v>45525</v>
      </c>
      <c r="D1220" s="2">
        <v>45527</v>
      </c>
      <c r="E1220" s="2">
        <v>45527</v>
      </c>
      <c r="F1220" s="1" t="s">
        <v>9569</v>
      </c>
      <c r="G1220" s="1" t="s">
        <v>1802</v>
      </c>
      <c r="H1220" s="1">
        <v>70</v>
      </c>
    </row>
    <row r="1221" spans="1:8">
      <c r="A1221" s="1" t="s">
        <v>10792</v>
      </c>
      <c r="B1221" s="1" t="s">
        <v>3033</v>
      </c>
      <c r="C1221" s="2">
        <v>45557</v>
      </c>
      <c r="D1221" s="2">
        <v>45560</v>
      </c>
      <c r="E1221" s="2"/>
      <c r="F1221" s="1" t="s">
        <v>9591</v>
      </c>
      <c r="G1221" s="1" t="s">
        <v>1815</v>
      </c>
      <c r="H1221" s="1">
        <v>80</v>
      </c>
    </row>
    <row r="1222" spans="1:8">
      <c r="A1222" s="1" t="s">
        <v>10793</v>
      </c>
      <c r="B1222" s="1" t="s">
        <v>3034</v>
      </c>
      <c r="C1222" s="2">
        <v>45493</v>
      </c>
      <c r="D1222" s="2">
        <v>45498</v>
      </c>
      <c r="E1222" s="2"/>
      <c r="F1222" s="1" t="s">
        <v>9573</v>
      </c>
      <c r="G1222" s="1" t="s">
        <v>1815</v>
      </c>
      <c r="H1222" s="1">
        <v>45</v>
      </c>
    </row>
    <row r="1223" spans="1:8">
      <c r="A1223" s="1" t="s">
        <v>10794</v>
      </c>
      <c r="B1223" s="1" t="s">
        <v>3035</v>
      </c>
      <c r="C1223" s="2">
        <v>45338</v>
      </c>
      <c r="D1223" s="2">
        <v>45341</v>
      </c>
      <c r="E1223" s="2">
        <v>45341</v>
      </c>
      <c r="F1223" s="1" t="s">
        <v>9569</v>
      </c>
      <c r="G1223" s="1" t="s">
        <v>1802</v>
      </c>
      <c r="H1223" s="1">
        <v>100</v>
      </c>
    </row>
    <row r="1224" spans="1:8">
      <c r="A1224" s="1" t="s">
        <v>10795</v>
      </c>
      <c r="B1224" s="1" t="s">
        <v>3036</v>
      </c>
      <c r="C1224" s="2">
        <v>45842</v>
      </c>
      <c r="D1224" s="2">
        <v>45847</v>
      </c>
      <c r="E1224" s="2">
        <v>45848</v>
      </c>
      <c r="F1224" s="1" t="s">
        <v>9573</v>
      </c>
      <c r="G1224" s="1" t="s">
        <v>1809</v>
      </c>
      <c r="H1224" s="1">
        <v>60</v>
      </c>
    </row>
    <row r="1225" spans="1:8">
      <c r="A1225" s="1" t="s">
        <v>10796</v>
      </c>
      <c r="B1225" s="1" t="s">
        <v>3037</v>
      </c>
      <c r="C1225" s="2">
        <v>45450</v>
      </c>
      <c r="D1225" s="2">
        <v>45453</v>
      </c>
      <c r="E1225" s="2"/>
      <c r="F1225" s="1" t="s">
        <v>9573</v>
      </c>
      <c r="G1225" s="1" t="s">
        <v>1815</v>
      </c>
      <c r="H1225" s="1">
        <v>60</v>
      </c>
    </row>
    <row r="1226" spans="1:8">
      <c r="A1226" s="1" t="s">
        <v>10797</v>
      </c>
      <c r="B1226" s="1" t="s">
        <v>3038</v>
      </c>
      <c r="C1226" s="2">
        <v>45418</v>
      </c>
      <c r="D1226" s="2">
        <v>45420</v>
      </c>
      <c r="E1226" s="2">
        <v>45420</v>
      </c>
      <c r="F1226" s="1" t="s">
        <v>9591</v>
      </c>
      <c r="G1226" s="1" t="s">
        <v>1802</v>
      </c>
      <c r="H1226" s="1">
        <v>80</v>
      </c>
    </row>
    <row r="1227" spans="1:8">
      <c r="A1227" s="1" t="s">
        <v>10798</v>
      </c>
      <c r="B1227" s="1" t="s">
        <v>3039</v>
      </c>
      <c r="C1227" s="2">
        <v>45509</v>
      </c>
      <c r="D1227" s="2">
        <v>45511</v>
      </c>
      <c r="E1227" s="2">
        <v>45511</v>
      </c>
      <c r="F1227" s="1" t="s">
        <v>9569</v>
      </c>
      <c r="G1227" s="1" t="s">
        <v>1802</v>
      </c>
      <c r="H1227" s="1">
        <v>50</v>
      </c>
    </row>
    <row r="1228" spans="1:8">
      <c r="A1228" s="1" t="s">
        <v>10799</v>
      </c>
      <c r="B1228" s="1" t="s">
        <v>3040</v>
      </c>
      <c r="C1228" s="2">
        <v>45340</v>
      </c>
      <c r="D1228" s="2">
        <v>45345</v>
      </c>
      <c r="E1228" s="2">
        <v>45345</v>
      </c>
      <c r="F1228" s="1" t="s">
        <v>9591</v>
      </c>
      <c r="G1228" s="1" t="s">
        <v>1802</v>
      </c>
      <c r="H1228" s="1">
        <v>55</v>
      </c>
    </row>
    <row r="1229" spans="1:8">
      <c r="A1229" s="1" t="s">
        <v>10800</v>
      </c>
      <c r="B1229" s="1" t="s">
        <v>3041</v>
      </c>
      <c r="C1229" s="2">
        <v>45921</v>
      </c>
      <c r="D1229" s="2">
        <v>45924</v>
      </c>
      <c r="E1229" s="2">
        <v>45924</v>
      </c>
      <c r="F1229" s="1" t="s">
        <v>9575</v>
      </c>
      <c r="G1229" s="1" t="s">
        <v>1802</v>
      </c>
      <c r="H1229" s="1">
        <v>70</v>
      </c>
    </row>
    <row r="1230" spans="1:8">
      <c r="A1230" s="1" t="s">
        <v>10801</v>
      </c>
      <c r="B1230" s="1" t="s">
        <v>3042</v>
      </c>
      <c r="C1230" s="2">
        <v>45510</v>
      </c>
      <c r="D1230" s="2">
        <v>45514</v>
      </c>
      <c r="E1230" s="2">
        <v>45514</v>
      </c>
      <c r="F1230" s="1" t="s">
        <v>9569</v>
      </c>
      <c r="G1230" s="1" t="s">
        <v>1802</v>
      </c>
      <c r="H1230" s="1">
        <v>80</v>
      </c>
    </row>
    <row r="1231" spans="1:8">
      <c r="A1231" s="1" t="s">
        <v>10802</v>
      </c>
      <c r="B1231" s="1" t="s">
        <v>3043</v>
      </c>
      <c r="C1231" s="2">
        <v>45753</v>
      </c>
      <c r="D1231" s="2">
        <v>45758</v>
      </c>
      <c r="E1231" s="2">
        <v>45758</v>
      </c>
      <c r="F1231" s="1" t="s">
        <v>9569</v>
      </c>
      <c r="G1231" s="1" t="s">
        <v>1802</v>
      </c>
      <c r="H1231" s="1">
        <v>60</v>
      </c>
    </row>
    <row r="1232" spans="1:8">
      <c r="A1232" s="1" t="s">
        <v>10803</v>
      </c>
      <c r="B1232" s="1" t="s">
        <v>3044</v>
      </c>
      <c r="C1232" s="2">
        <v>45830</v>
      </c>
      <c r="D1232" s="2">
        <v>45834</v>
      </c>
      <c r="E1232" s="2">
        <v>45834</v>
      </c>
      <c r="F1232" s="1" t="s">
        <v>9575</v>
      </c>
      <c r="G1232" s="1" t="s">
        <v>1802</v>
      </c>
      <c r="H1232" s="1">
        <v>60</v>
      </c>
    </row>
    <row r="1233" spans="1:8">
      <c r="A1233" s="1" t="s">
        <v>10804</v>
      </c>
      <c r="B1233" s="1" t="s">
        <v>3045</v>
      </c>
      <c r="C1233" s="2">
        <v>45301</v>
      </c>
      <c r="D1233" s="2">
        <v>45306</v>
      </c>
      <c r="E1233" s="2">
        <v>45306</v>
      </c>
      <c r="F1233" s="1" t="s">
        <v>9591</v>
      </c>
      <c r="G1233" s="1" t="s">
        <v>1802</v>
      </c>
      <c r="H1233" s="1">
        <v>45</v>
      </c>
    </row>
    <row r="1234" spans="1:8">
      <c r="A1234" s="1" t="s">
        <v>10805</v>
      </c>
      <c r="B1234" s="1" t="s">
        <v>3046</v>
      </c>
      <c r="C1234" s="2">
        <v>45783</v>
      </c>
      <c r="D1234" s="2">
        <v>45786</v>
      </c>
      <c r="E1234" s="2">
        <v>45787</v>
      </c>
      <c r="F1234" s="1" t="s">
        <v>9569</v>
      </c>
      <c r="G1234" s="1" t="s">
        <v>1809</v>
      </c>
      <c r="H1234" s="1">
        <v>55</v>
      </c>
    </row>
    <row r="1235" spans="1:8">
      <c r="A1235" s="1" t="s">
        <v>10806</v>
      </c>
      <c r="B1235" s="1" t="s">
        <v>3047</v>
      </c>
      <c r="C1235" s="2">
        <v>45721</v>
      </c>
      <c r="D1235" s="2">
        <v>45723</v>
      </c>
      <c r="E1235" s="2">
        <v>45725</v>
      </c>
      <c r="F1235" s="1" t="s">
        <v>9575</v>
      </c>
      <c r="G1235" s="1" t="s">
        <v>1809</v>
      </c>
      <c r="H1235" s="1">
        <v>50</v>
      </c>
    </row>
    <row r="1236" spans="1:8">
      <c r="A1236" s="1" t="s">
        <v>10807</v>
      </c>
      <c r="B1236" s="1" t="s">
        <v>3048</v>
      </c>
      <c r="C1236" s="2">
        <v>45451</v>
      </c>
      <c r="D1236" s="2">
        <v>45454</v>
      </c>
      <c r="E1236" s="2">
        <v>45454</v>
      </c>
      <c r="F1236" s="1" t="s">
        <v>9571</v>
      </c>
      <c r="G1236" s="1" t="s">
        <v>1802</v>
      </c>
      <c r="H1236" s="1">
        <v>50</v>
      </c>
    </row>
    <row r="1237" spans="1:8">
      <c r="A1237" s="1" t="s">
        <v>10808</v>
      </c>
      <c r="B1237" s="1" t="s">
        <v>3049</v>
      </c>
      <c r="C1237" s="2">
        <v>45319</v>
      </c>
      <c r="D1237" s="2">
        <v>45323</v>
      </c>
      <c r="E1237" s="2">
        <v>45323</v>
      </c>
      <c r="F1237" s="1" t="s">
        <v>9569</v>
      </c>
      <c r="G1237" s="1" t="s">
        <v>1802</v>
      </c>
      <c r="H1237" s="1">
        <v>70</v>
      </c>
    </row>
    <row r="1238" spans="1:8">
      <c r="A1238" s="1" t="s">
        <v>10809</v>
      </c>
      <c r="B1238" s="1" t="s">
        <v>3050</v>
      </c>
      <c r="C1238" s="2">
        <v>45359</v>
      </c>
      <c r="D1238" s="2">
        <v>45364</v>
      </c>
      <c r="E1238" s="2">
        <v>45364</v>
      </c>
      <c r="F1238" s="1" t="s">
        <v>9569</v>
      </c>
      <c r="G1238" s="1" t="s">
        <v>1802</v>
      </c>
      <c r="H1238" s="1">
        <v>100</v>
      </c>
    </row>
    <row r="1239" spans="1:8">
      <c r="A1239" s="1" t="s">
        <v>10810</v>
      </c>
      <c r="B1239" s="1" t="s">
        <v>3051</v>
      </c>
      <c r="C1239" s="2">
        <v>45428</v>
      </c>
      <c r="D1239" s="2">
        <v>45432</v>
      </c>
      <c r="E1239" s="2">
        <v>45433</v>
      </c>
      <c r="F1239" s="1" t="s">
        <v>9569</v>
      </c>
      <c r="G1239" s="1" t="s">
        <v>1809</v>
      </c>
      <c r="H1239" s="1">
        <v>60</v>
      </c>
    </row>
    <row r="1240" spans="1:8">
      <c r="A1240" s="1" t="s">
        <v>10811</v>
      </c>
      <c r="B1240" s="1" t="s">
        <v>3052</v>
      </c>
      <c r="C1240" s="2">
        <v>45861</v>
      </c>
      <c r="D1240" s="2">
        <v>45863</v>
      </c>
      <c r="E1240" s="2">
        <v>45863</v>
      </c>
      <c r="F1240" s="1" t="s">
        <v>9591</v>
      </c>
      <c r="G1240" s="1" t="s">
        <v>1802</v>
      </c>
      <c r="H1240" s="1">
        <v>80</v>
      </c>
    </row>
    <row r="1241" spans="1:8">
      <c r="A1241" s="1" t="s">
        <v>10812</v>
      </c>
      <c r="B1241" s="1" t="s">
        <v>3053</v>
      </c>
      <c r="C1241" s="2">
        <v>45907</v>
      </c>
      <c r="D1241" s="2">
        <v>45911</v>
      </c>
      <c r="E1241" s="2">
        <v>45911</v>
      </c>
      <c r="F1241" s="1" t="s">
        <v>9575</v>
      </c>
      <c r="G1241" s="1" t="s">
        <v>1802</v>
      </c>
      <c r="H1241" s="1">
        <v>60</v>
      </c>
    </row>
    <row r="1242" spans="1:8">
      <c r="A1242" s="1" t="s">
        <v>10813</v>
      </c>
      <c r="B1242" s="1" t="s">
        <v>3054</v>
      </c>
      <c r="C1242" s="2">
        <v>45525</v>
      </c>
      <c r="D1242" s="2">
        <v>45530</v>
      </c>
      <c r="E1242" s="2">
        <v>45530</v>
      </c>
      <c r="F1242" s="1" t="s">
        <v>9569</v>
      </c>
      <c r="G1242" s="1" t="s">
        <v>1802</v>
      </c>
      <c r="H1242" s="1">
        <v>70</v>
      </c>
    </row>
    <row r="1243" spans="1:8">
      <c r="A1243" s="1" t="s">
        <v>10814</v>
      </c>
      <c r="B1243" s="1" t="s">
        <v>3055</v>
      </c>
      <c r="C1243" s="2">
        <v>45362</v>
      </c>
      <c r="D1243" s="2">
        <v>45366</v>
      </c>
      <c r="E1243" s="2">
        <v>45366</v>
      </c>
      <c r="F1243" s="1" t="s">
        <v>9573</v>
      </c>
      <c r="G1243" s="1" t="s">
        <v>1802</v>
      </c>
      <c r="H1243" s="1">
        <v>80</v>
      </c>
    </row>
    <row r="1244" spans="1:8">
      <c r="A1244" s="1" t="s">
        <v>10815</v>
      </c>
      <c r="B1244" s="1" t="s">
        <v>3056</v>
      </c>
      <c r="C1244" s="2">
        <v>45921</v>
      </c>
      <c r="D1244" s="2">
        <v>45926</v>
      </c>
      <c r="E1244" s="2">
        <v>45926</v>
      </c>
      <c r="F1244" s="1" t="s">
        <v>9591</v>
      </c>
      <c r="G1244" s="1" t="s">
        <v>1802</v>
      </c>
      <c r="H1244" s="1">
        <v>60</v>
      </c>
    </row>
    <row r="1245" spans="1:8">
      <c r="A1245" s="1" t="s">
        <v>10816</v>
      </c>
      <c r="B1245" s="1" t="s">
        <v>3057</v>
      </c>
      <c r="C1245" s="2">
        <v>45849</v>
      </c>
      <c r="D1245" s="2">
        <v>45852</v>
      </c>
      <c r="E1245" s="2">
        <v>45853</v>
      </c>
      <c r="F1245" s="1" t="s">
        <v>9569</v>
      </c>
      <c r="G1245" s="1" t="s">
        <v>1809</v>
      </c>
      <c r="H1245" s="1">
        <v>45</v>
      </c>
    </row>
    <row r="1246" spans="1:8">
      <c r="A1246" s="1" t="s">
        <v>10817</v>
      </c>
      <c r="B1246" s="1" t="s">
        <v>3058</v>
      </c>
      <c r="C1246" s="2">
        <v>45753</v>
      </c>
      <c r="D1246" s="2">
        <v>45758</v>
      </c>
      <c r="E1246" s="2">
        <v>45758</v>
      </c>
      <c r="F1246" s="1" t="s">
        <v>9591</v>
      </c>
      <c r="G1246" s="1" t="s">
        <v>1802</v>
      </c>
      <c r="H1246" s="1">
        <v>70</v>
      </c>
    </row>
    <row r="1247" spans="1:8">
      <c r="A1247" s="1" t="s">
        <v>10818</v>
      </c>
      <c r="B1247" s="1" t="s">
        <v>3059</v>
      </c>
      <c r="C1247" s="2">
        <v>45607</v>
      </c>
      <c r="D1247" s="2">
        <v>45610</v>
      </c>
      <c r="E1247" s="2"/>
      <c r="F1247" s="1" t="s">
        <v>9575</v>
      </c>
      <c r="G1247" s="1" t="s">
        <v>1815</v>
      </c>
      <c r="H1247" s="1">
        <v>55</v>
      </c>
    </row>
    <row r="1248" spans="1:8">
      <c r="A1248" s="1" t="s">
        <v>10819</v>
      </c>
      <c r="B1248" s="1" t="s">
        <v>3060</v>
      </c>
      <c r="C1248" s="2">
        <v>45648</v>
      </c>
      <c r="D1248" s="2">
        <v>45650</v>
      </c>
      <c r="E1248" s="2">
        <v>45650</v>
      </c>
      <c r="F1248" s="1" t="s">
        <v>9569</v>
      </c>
      <c r="G1248" s="1" t="s">
        <v>1802</v>
      </c>
      <c r="H1248" s="1">
        <v>60</v>
      </c>
    </row>
    <row r="1249" spans="1:8">
      <c r="A1249" s="1" t="s">
        <v>10820</v>
      </c>
      <c r="B1249" s="1" t="s">
        <v>3061</v>
      </c>
      <c r="C1249" s="2">
        <v>45536</v>
      </c>
      <c r="D1249" s="2">
        <v>45540</v>
      </c>
      <c r="E1249" s="2">
        <v>45542</v>
      </c>
      <c r="F1249" s="1" t="s">
        <v>9573</v>
      </c>
      <c r="G1249" s="1" t="s">
        <v>1809</v>
      </c>
      <c r="H1249" s="1">
        <v>50</v>
      </c>
    </row>
    <row r="1250" spans="1:8">
      <c r="A1250" s="1" t="s">
        <v>10821</v>
      </c>
      <c r="B1250" s="1" t="s">
        <v>3062</v>
      </c>
      <c r="C1250" s="2">
        <v>45688</v>
      </c>
      <c r="D1250" s="2">
        <v>45693</v>
      </c>
      <c r="E1250" s="2">
        <v>45693</v>
      </c>
      <c r="F1250" s="1" t="s">
        <v>9573</v>
      </c>
      <c r="G1250" s="1" t="s">
        <v>1802</v>
      </c>
      <c r="H1250" s="1">
        <v>70</v>
      </c>
    </row>
    <row r="1251" spans="1:8">
      <c r="A1251" s="1" t="s">
        <v>10822</v>
      </c>
      <c r="B1251" s="1" t="s">
        <v>3063</v>
      </c>
      <c r="C1251" s="2">
        <v>45675</v>
      </c>
      <c r="D1251" s="2">
        <v>45680</v>
      </c>
      <c r="E1251" s="2">
        <v>45681</v>
      </c>
      <c r="F1251" s="1" t="s">
        <v>9569</v>
      </c>
      <c r="G1251" s="1" t="s">
        <v>1809</v>
      </c>
      <c r="H1251" s="1">
        <v>50</v>
      </c>
    </row>
    <row r="1252" spans="1:8">
      <c r="A1252" s="1" t="s">
        <v>10823</v>
      </c>
      <c r="B1252" s="1" t="s">
        <v>3064</v>
      </c>
      <c r="C1252" s="2">
        <v>45530</v>
      </c>
      <c r="D1252" s="2">
        <v>45534</v>
      </c>
      <c r="E1252" s="2">
        <v>45534</v>
      </c>
      <c r="F1252" s="1" t="s">
        <v>9573</v>
      </c>
      <c r="G1252" s="1" t="s">
        <v>1802</v>
      </c>
      <c r="H1252" s="1">
        <v>50</v>
      </c>
    </row>
    <row r="1253" spans="1:8">
      <c r="A1253" s="1" t="s">
        <v>10824</v>
      </c>
      <c r="B1253" s="1" t="s">
        <v>3065</v>
      </c>
      <c r="C1253" s="2">
        <v>45659</v>
      </c>
      <c r="D1253" s="2">
        <v>45663</v>
      </c>
      <c r="E1253" s="2">
        <v>45663</v>
      </c>
      <c r="F1253" s="1" t="s">
        <v>9569</v>
      </c>
      <c r="G1253" s="1" t="s">
        <v>1802</v>
      </c>
      <c r="H1253" s="1">
        <v>45</v>
      </c>
    </row>
    <row r="1254" spans="1:8">
      <c r="A1254" s="1" t="s">
        <v>10825</v>
      </c>
      <c r="B1254" s="1" t="s">
        <v>3066</v>
      </c>
      <c r="C1254" s="2">
        <v>45626</v>
      </c>
      <c r="D1254" s="2">
        <v>45631</v>
      </c>
      <c r="E1254" s="2">
        <v>45631</v>
      </c>
      <c r="F1254" s="1" t="s">
        <v>9575</v>
      </c>
      <c r="G1254" s="1" t="s">
        <v>1802</v>
      </c>
      <c r="H1254" s="1">
        <v>55</v>
      </c>
    </row>
    <row r="1255" spans="1:8">
      <c r="A1255" s="1" t="s">
        <v>10826</v>
      </c>
      <c r="B1255" s="1" t="s">
        <v>3067</v>
      </c>
      <c r="C1255" s="2">
        <v>45400</v>
      </c>
      <c r="D1255" s="2">
        <v>45402</v>
      </c>
      <c r="E1255" s="2">
        <v>45403</v>
      </c>
      <c r="F1255" s="1" t="s">
        <v>9571</v>
      </c>
      <c r="G1255" s="1" t="s">
        <v>1809</v>
      </c>
      <c r="H1255" s="1">
        <v>100</v>
      </c>
    </row>
    <row r="1256" spans="1:8">
      <c r="A1256" s="1" t="s">
        <v>10827</v>
      </c>
      <c r="B1256" s="1" t="s">
        <v>3068</v>
      </c>
      <c r="C1256" s="2">
        <v>45335</v>
      </c>
      <c r="D1256" s="2">
        <v>45340</v>
      </c>
      <c r="E1256" s="2">
        <v>45340</v>
      </c>
      <c r="F1256" s="1" t="s">
        <v>9569</v>
      </c>
      <c r="G1256" s="1" t="s">
        <v>1802</v>
      </c>
      <c r="H1256" s="1">
        <v>55</v>
      </c>
    </row>
    <row r="1257" spans="1:8">
      <c r="A1257" s="1" t="s">
        <v>10828</v>
      </c>
      <c r="B1257" s="1" t="s">
        <v>3069</v>
      </c>
      <c r="C1257" s="2">
        <v>45401</v>
      </c>
      <c r="D1257" s="2">
        <v>45406</v>
      </c>
      <c r="E1257" s="2">
        <v>45406</v>
      </c>
      <c r="F1257" s="1" t="s">
        <v>9591</v>
      </c>
      <c r="G1257" s="1" t="s">
        <v>1802</v>
      </c>
      <c r="H1257" s="1">
        <v>45</v>
      </c>
    </row>
    <row r="1258" spans="1:8">
      <c r="A1258" s="1" t="s">
        <v>10829</v>
      </c>
      <c r="B1258" s="1" t="s">
        <v>3070</v>
      </c>
      <c r="C1258" s="2">
        <v>45485</v>
      </c>
      <c r="D1258" s="2">
        <v>45489</v>
      </c>
      <c r="E1258" s="2">
        <v>45489</v>
      </c>
      <c r="F1258" s="1" t="s">
        <v>9569</v>
      </c>
      <c r="G1258" s="1" t="s">
        <v>1802</v>
      </c>
      <c r="H1258" s="1">
        <v>45</v>
      </c>
    </row>
    <row r="1259" spans="1:8">
      <c r="A1259" s="1" t="s">
        <v>10830</v>
      </c>
      <c r="B1259" s="1" t="s">
        <v>3071</v>
      </c>
      <c r="C1259" s="2">
        <v>45946</v>
      </c>
      <c r="D1259" s="2">
        <v>45948</v>
      </c>
      <c r="E1259" s="2">
        <v>45948</v>
      </c>
      <c r="F1259" s="1" t="s">
        <v>9573</v>
      </c>
      <c r="G1259" s="1" t="s">
        <v>1802</v>
      </c>
      <c r="H1259" s="1">
        <v>45</v>
      </c>
    </row>
    <row r="1260" spans="1:8">
      <c r="A1260" s="1" t="s">
        <v>10831</v>
      </c>
      <c r="B1260" s="1" t="s">
        <v>3072</v>
      </c>
      <c r="C1260" s="2">
        <v>45362</v>
      </c>
      <c r="D1260" s="2">
        <v>45366</v>
      </c>
      <c r="E1260" s="2"/>
      <c r="F1260" s="1" t="s">
        <v>9571</v>
      </c>
      <c r="G1260" s="1" t="s">
        <v>1815</v>
      </c>
      <c r="H1260" s="1">
        <v>70</v>
      </c>
    </row>
    <row r="1261" spans="1:8">
      <c r="A1261" s="1" t="s">
        <v>10832</v>
      </c>
      <c r="B1261" s="1" t="s">
        <v>3073</v>
      </c>
      <c r="C1261" s="2">
        <v>45768</v>
      </c>
      <c r="D1261" s="2">
        <v>45770</v>
      </c>
      <c r="E1261" s="2">
        <v>45770</v>
      </c>
      <c r="F1261" s="1" t="s">
        <v>9573</v>
      </c>
      <c r="G1261" s="1" t="s">
        <v>1802</v>
      </c>
      <c r="H1261" s="1">
        <v>55</v>
      </c>
    </row>
    <row r="1262" spans="1:8">
      <c r="A1262" s="1" t="s">
        <v>10833</v>
      </c>
      <c r="B1262" s="1" t="s">
        <v>3074</v>
      </c>
      <c r="C1262" s="2">
        <v>45872</v>
      </c>
      <c r="D1262" s="2">
        <v>45875</v>
      </c>
      <c r="E1262" s="2">
        <v>45875</v>
      </c>
      <c r="F1262" s="1" t="s">
        <v>9571</v>
      </c>
      <c r="G1262" s="1" t="s">
        <v>1802</v>
      </c>
      <c r="H1262" s="1">
        <v>50</v>
      </c>
    </row>
    <row r="1263" spans="1:8">
      <c r="A1263" s="1" t="s">
        <v>10834</v>
      </c>
      <c r="B1263" s="1" t="s">
        <v>3075</v>
      </c>
      <c r="C1263" s="2">
        <v>45565</v>
      </c>
      <c r="D1263" s="2">
        <v>45567</v>
      </c>
      <c r="E1263" s="2">
        <v>45567</v>
      </c>
      <c r="F1263" s="1" t="s">
        <v>9575</v>
      </c>
      <c r="G1263" s="1" t="s">
        <v>1802</v>
      </c>
      <c r="H1263" s="1">
        <v>60</v>
      </c>
    </row>
    <row r="1264" spans="1:8">
      <c r="A1264" s="1" t="s">
        <v>10835</v>
      </c>
      <c r="B1264" s="1" t="s">
        <v>3076</v>
      </c>
      <c r="C1264" s="2">
        <v>45580</v>
      </c>
      <c r="D1264" s="2">
        <v>45582</v>
      </c>
      <c r="E1264" s="2">
        <v>45583</v>
      </c>
      <c r="F1264" s="1" t="s">
        <v>9569</v>
      </c>
      <c r="G1264" s="1" t="s">
        <v>1809</v>
      </c>
      <c r="H1264" s="1">
        <v>45</v>
      </c>
    </row>
    <row r="1265" spans="1:8">
      <c r="A1265" s="1" t="s">
        <v>10836</v>
      </c>
      <c r="B1265" s="1" t="s">
        <v>3077</v>
      </c>
      <c r="C1265" s="2">
        <v>45328</v>
      </c>
      <c r="D1265" s="2">
        <v>45331</v>
      </c>
      <c r="E1265" s="2">
        <v>45332</v>
      </c>
      <c r="F1265" s="1" t="s">
        <v>9569</v>
      </c>
      <c r="G1265" s="1" t="s">
        <v>1809</v>
      </c>
      <c r="H1265" s="1">
        <v>55</v>
      </c>
    </row>
    <row r="1266" spans="1:8">
      <c r="A1266" s="1" t="s">
        <v>10837</v>
      </c>
      <c r="B1266" s="1" t="s">
        <v>3078</v>
      </c>
      <c r="C1266" s="2">
        <v>45645</v>
      </c>
      <c r="D1266" s="2">
        <v>45648</v>
      </c>
      <c r="E1266" s="2">
        <v>45648</v>
      </c>
      <c r="F1266" s="1" t="s">
        <v>9569</v>
      </c>
      <c r="G1266" s="1" t="s">
        <v>1802</v>
      </c>
      <c r="H1266" s="1">
        <v>70</v>
      </c>
    </row>
    <row r="1267" spans="1:8">
      <c r="A1267" s="1" t="s">
        <v>10838</v>
      </c>
      <c r="B1267" s="1" t="s">
        <v>3079</v>
      </c>
      <c r="C1267" s="2">
        <v>45375</v>
      </c>
      <c r="D1267" s="2">
        <v>45379</v>
      </c>
      <c r="E1267" s="2">
        <v>45380</v>
      </c>
      <c r="F1267" s="1" t="s">
        <v>9569</v>
      </c>
      <c r="G1267" s="1" t="s">
        <v>1809</v>
      </c>
      <c r="H1267" s="1">
        <v>50</v>
      </c>
    </row>
    <row r="1268" spans="1:8">
      <c r="A1268" s="1" t="s">
        <v>10839</v>
      </c>
      <c r="B1268" s="1" t="s">
        <v>3080</v>
      </c>
      <c r="C1268" s="2">
        <v>45909</v>
      </c>
      <c r="D1268" s="2">
        <v>45914</v>
      </c>
      <c r="E1268" s="2"/>
      <c r="F1268" s="1" t="s">
        <v>9571</v>
      </c>
      <c r="G1268" s="1" t="s">
        <v>1815</v>
      </c>
      <c r="H1268" s="1">
        <v>100</v>
      </c>
    </row>
    <row r="1269" spans="1:8">
      <c r="A1269" s="1" t="s">
        <v>10840</v>
      </c>
      <c r="B1269" s="1" t="s">
        <v>3081</v>
      </c>
      <c r="C1269" s="2">
        <v>45762</v>
      </c>
      <c r="D1269" s="2">
        <v>45766</v>
      </c>
      <c r="E1269" s="2">
        <v>45766</v>
      </c>
      <c r="F1269" s="1" t="s">
        <v>9575</v>
      </c>
      <c r="G1269" s="1" t="s">
        <v>1802</v>
      </c>
      <c r="H1269" s="1">
        <v>100</v>
      </c>
    </row>
    <row r="1270" spans="1:8">
      <c r="A1270" s="1" t="s">
        <v>10841</v>
      </c>
      <c r="B1270" s="1" t="s">
        <v>3082</v>
      </c>
      <c r="C1270" s="2">
        <v>45518</v>
      </c>
      <c r="D1270" s="2">
        <v>45520</v>
      </c>
      <c r="E1270" s="2">
        <v>45520</v>
      </c>
      <c r="F1270" s="1" t="s">
        <v>9569</v>
      </c>
      <c r="G1270" s="1" t="s">
        <v>1802</v>
      </c>
      <c r="H1270" s="1">
        <v>100</v>
      </c>
    </row>
    <row r="1271" spans="1:8">
      <c r="A1271" s="1" t="s">
        <v>10842</v>
      </c>
      <c r="B1271" s="1" t="s">
        <v>3083</v>
      </c>
      <c r="C1271" s="2">
        <v>45875</v>
      </c>
      <c r="D1271" s="2">
        <v>45878</v>
      </c>
      <c r="E1271" s="2"/>
      <c r="F1271" s="1" t="s">
        <v>9575</v>
      </c>
      <c r="G1271" s="1" t="s">
        <v>1815</v>
      </c>
      <c r="H1271" s="1">
        <v>70</v>
      </c>
    </row>
    <row r="1272" spans="1:8">
      <c r="A1272" s="1" t="s">
        <v>10843</v>
      </c>
      <c r="B1272" s="1" t="s">
        <v>3084</v>
      </c>
      <c r="C1272" s="2">
        <v>45426</v>
      </c>
      <c r="D1272" s="2">
        <v>45431</v>
      </c>
      <c r="E1272" s="2">
        <v>45431</v>
      </c>
      <c r="F1272" s="1" t="s">
        <v>9569</v>
      </c>
      <c r="G1272" s="1" t="s">
        <v>1802</v>
      </c>
      <c r="H1272" s="1">
        <v>45</v>
      </c>
    </row>
    <row r="1273" spans="1:8">
      <c r="A1273" s="1" t="s">
        <v>10844</v>
      </c>
      <c r="B1273" s="1" t="s">
        <v>3085</v>
      </c>
      <c r="C1273" s="2">
        <v>45778</v>
      </c>
      <c r="D1273" s="2">
        <v>45783</v>
      </c>
      <c r="E1273" s="2"/>
      <c r="F1273" s="1" t="s">
        <v>9569</v>
      </c>
      <c r="G1273" s="1" t="s">
        <v>1815</v>
      </c>
      <c r="H1273" s="1">
        <v>45</v>
      </c>
    </row>
    <row r="1274" spans="1:8">
      <c r="A1274" s="1" t="s">
        <v>10845</v>
      </c>
      <c r="B1274" s="1" t="s">
        <v>3086</v>
      </c>
      <c r="C1274" s="2">
        <v>45873</v>
      </c>
      <c r="D1274" s="2">
        <v>45877</v>
      </c>
      <c r="E1274" s="2">
        <v>45878</v>
      </c>
      <c r="F1274" s="1" t="s">
        <v>9573</v>
      </c>
      <c r="G1274" s="1" t="s">
        <v>1809</v>
      </c>
      <c r="H1274" s="1">
        <v>70</v>
      </c>
    </row>
    <row r="1275" spans="1:8">
      <c r="A1275" s="1" t="s">
        <v>10846</v>
      </c>
      <c r="B1275" s="1" t="s">
        <v>3087</v>
      </c>
      <c r="C1275" s="2">
        <v>45489</v>
      </c>
      <c r="D1275" s="2">
        <v>45492</v>
      </c>
      <c r="E1275" s="2">
        <v>45492</v>
      </c>
      <c r="F1275" s="1" t="s">
        <v>9573</v>
      </c>
      <c r="G1275" s="1" t="s">
        <v>1802</v>
      </c>
      <c r="H1275" s="1">
        <v>60</v>
      </c>
    </row>
    <row r="1276" spans="1:8">
      <c r="A1276" s="1" t="s">
        <v>10847</v>
      </c>
      <c r="B1276" s="1" t="s">
        <v>3088</v>
      </c>
      <c r="C1276" s="2">
        <v>45323</v>
      </c>
      <c r="D1276" s="2">
        <v>45328</v>
      </c>
      <c r="E1276" s="2">
        <v>45328</v>
      </c>
      <c r="F1276" s="1" t="s">
        <v>9575</v>
      </c>
      <c r="G1276" s="1" t="s">
        <v>1802</v>
      </c>
      <c r="H1276" s="1">
        <v>55</v>
      </c>
    </row>
    <row r="1277" spans="1:8">
      <c r="A1277" s="1" t="s">
        <v>10848</v>
      </c>
      <c r="B1277" s="1" t="s">
        <v>3089</v>
      </c>
      <c r="C1277" s="2">
        <v>45594</v>
      </c>
      <c r="D1277" s="2">
        <v>45597</v>
      </c>
      <c r="E1277" s="2">
        <v>45597</v>
      </c>
      <c r="F1277" s="1" t="s">
        <v>9569</v>
      </c>
      <c r="G1277" s="1" t="s">
        <v>1802</v>
      </c>
      <c r="H1277" s="1">
        <v>100</v>
      </c>
    </row>
    <row r="1278" spans="1:8">
      <c r="A1278" s="1" t="s">
        <v>10849</v>
      </c>
      <c r="B1278" s="1" t="s">
        <v>3090</v>
      </c>
      <c r="C1278" s="2">
        <v>45438</v>
      </c>
      <c r="D1278" s="2">
        <v>45441</v>
      </c>
      <c r="E1278" s="2">
        <v>45441</v>
      </c>
      <c r="F1278" s="1" t="s">
        <v>9569</v>
      </c>
      <c r="G1278" s="1" t="s">
        <v>1802</v>
      </c>
      <c r="H1278" s="1">
        <v>100</v>
      </c>
    </row>
    <row r="1279" spans="1:8">
      <c r="A1279" s="1" t="s">
        <v>10850</v>
      </c>
      <c r="B1279" s="1" t="s">
        <v>3091</v>
      </c>
      <c r="C1279" s="2">
        <v>45917</v>
      </c>
      <c r="D1279" s="2">
        <v>45921</v>
      </c>
      <c r="E1279" s="2">
        <v>45921</v>
      </c>
      <c r="F1279" s="1" t="s">
        <v>9571</v>
      </c>
      <c r="G1279" s="1" t="s">
        <v>1802</v>
      </c>
      <c r="H1279" s="1">
        <v>50</v>
      </c>
    </row>
    <row r="1280" spans="1:8">
      <c r="A1280" s="1" t="s">
        <v>10851</v>
      </c>
      <c r="B1280" s="1" t="s">
        <v>3092</v>
      </c>
      <c r="C1280" s="2">
        <v>45846</v>
      </c>
      <c r="D1280" s="2">
        <v>45849</v>
      </c>
      <c r="E1280" s="2"/>
      <c r="F1280" s="1" t="s">
        <v>9571</v>
      </c>
      <c r="G1280" s="1" t="s">
        <v>1815</v>
      </c>
      <c r="H1280" s="1">
        <v>45</v>
      </c>
    </row>
    <row r="1281" spans="1:8">
      <c r="A1281" s="1" t="s">
        <v>10852</v>
      </c>
      <c r="B1281" s="1" t="s">
        <v>3093</v>
      </c>
      <c r="C1281" s="2">
        <v>45560</v>
      </c>
      <c r="D1281" s="2">
        <v>45565</v>
      </c>
      <c r="E1281" s="2"/>
      <c r="F1281" s="1" t="s">
        <v>9591</v>
      </c>
      <c r="G1281" s="1" t="s">
        <v>1815</v>
      </c>
      <c r="H1281" s="1">
        <v>80</v>
      </c>
    </row>
    <row r="1282" spans="1:8">
      <c r="A1282" s="1" t="s">
        <v>10853</v>
      </c>
      <c r="B1282" s="1" t="s">
        <v>3094</v>
      </c>
      <c r="C1282" s="2">
        <v>45872</v>
      </c>
      <c r="D1282" s="2">
        <v>45876</v>
      </c>
      <c r="E1282" s="2"/>
      <c r="F1282" s="1" t="s">
        <v>9575</v>
      </c>
      <c r="G1282" s="1" t="s">
        <v>1815</v>
      </c>
      <c r="H1282" s="1">
        <v>60</v>
      </c>
    </row>
    <row r="1283" spans="1:8">
      <c r="A1283" s="1" t="s">
        <v>10854</v>
      </c>
      <c r="B1283" s="1" t="s">
        <v>3095</v>
      </c>
      <c r="C1283" s="2">
        <v>45451</v>
      </c>
      <c r="D1283" s="2">
        <v>45455</v>
      </c>
      <c r="E1283" s="2"/>
      <c r="F1283" s="1" t="s">
        <v>9569</v>
      </c>
      <c r="G1283" s="1" t="s">
        <v>1815</v>
      </c>
      <c r="H1283" s="1">
        <v>45</v>
      </c>
    </row>
    <row r="1284" spans="1:8">
      <c r="A1284" s="1" t="s">
        <v>10855</v>
      </c>
      <c r="B1284" s="1" t="s">
        <v>3096</v>
      </c>
      <c r="C1284" s="2">
        <v>45800</v>
      </c>
      <c r="D1284" s="2">
        <v>45805</v>
      </c>
      <c r="E1284" s="2">
        <v>45805</v>
      </c>
      <c r="F1284" s="1" t="s">
        <v>9591</v>
      </c>
      <c r="G1284" s="1" t="s">
        <v>1802</v>
      </c>
      <c r="H1284" s="1">
        <v>50</v>
      </c>
    </row>
    <row r="1285" spans="1:8">
      <c r="A1285" s="1" t="s">
        <v>10856</v>
      </c>
      <c r="B1285" s="1" t="s">
        <v>3097</v>
      </c>
      <c r="C1285" s="2">
        <v>45577</v>
      </c>
      <c r="D1285" s="2">
        <v>45579</v>
      </c>
      <c r="E1285" s="2">
        <v>45579</v>
      </c>
      <c r="F1285" s="1" t="s">
        <v>9571</v>
      </c>
      <c r="G1285" s="1" t="s">
        <v>1802</v>
      </c>
      <c r="H1285" s="1">
        <v>45</v>
      </c>
    </row>
    <row r="1286" spans="1:8">
      <c r="A1286" s="1" t="s">
        <v>10857</v>
      </c>
      <c r="B1286" s="1" t="s">
        <v>3098</v>
      </c>
      <c r="C1286" s="2">
        <v>45441</v>
      </c>
      <c r="D1286" s="2">
        <v>45444</v>
      </c>
      <c r="E1286" s="2">
        <v>45444</v>
      </c>
      <c r="F1286" s="1" t="s">
        <v>9569</v>
      </c>
      <c r="G1286" s="1" t="s">
        <v>1802</v>
      </c>
      <c r="H1286" s="1">
        <v>45</v>
      </c>
    </row>
    <row r="1287" spans="1:8">
      <c r="A1287" s="1" t="s">
        <v>10858</v>
      </c>
      <c r="B1287" s="1" t="s">
        <v>3099</v>
      </c>
      <c r="C1287" s="2">
        <v>45735</v>
      </c>
      <c r="D1287" s="2">
        <v>45738</v>
      </c>
      <c r="E1287" s="2"/>
      <c r="F1287" s="1" t="s">
        <v>9591</v>
      </c>
      <c r="G1287" s="1" t="s">
        <v>1815</v>
      </c>
      <c r="H1287" s="1">
        <v>55</v>
      </c>
    </row>
    <row r="1288" spans="1:8">
      <c r="A1288" s="1" t="s">
        <v>10859</v>
      </c>
      <c r="B1288" s="1" t="s">
        <v>3100</v>
      </c>
      <c r="C1288" s="2">
        <v>45375</v>
      </c>
      <c r="D1288" s="2">
        <v>45379</v>
      </c>
      <c r="E1288" s="2"/>
      <c r="F1288" s="1" t="s">
        <v>9575</v>
      </c>
      <c r="G1288" s="1" t="s">
        <v>1815</v>
      </c>
      <c r="H1288" s="1">
        <v>55</v>
      </c>
    </row>
    <row r="1289" spans="1:8">
      <c r="A1289" s="1" t="s">
        <v>10860</v>
      </c>
      <c r="B1289" s="1" t="s">
        <v>3101</v>
      </c>
      <c r="C1289" s="2">
        <v>45692</v>
      </c>
      <c r="D1289" s="2">
        <v>45696</v>
      </c>
      <c r="E1289" s="2">
        <v>45697</v>
      </c>
      <c r="F1289" s="1" t="s">
        <v>9571</v>
      </c>
      <c r="G1289" s="1" t="s">
        <v>1809</v>
      </c>
      <c r="H1289" s="1">
        <v>80</v>
      </c>
    </row>
    <row r="1290" spans="1:8">
      <c r="A1290" s="1" t="s">
        <v>10861</v>
      </c>
      <c r="B1290" s="1" t="s">
        <v>3102</v>
      </c>
      <c r="C1290" s="2">
        <v>45525</v>
      </c>
      <c r="D1290" s="2">
        <v>45529</v>
      </c>
      <c r="E1290" s="2">
        <v>45529</v>
      </c>
      <c r="F1290" s="1" t="s">
        <v>9569</v>
      </c>
      <c r="G1290" s="1" t="s">
        <v>1802</v>
      </c>
      <c r="H1290" s="1">
        <v>50</v>
      </c>
    </row>
    <row r="1291" spans="1:8">
      <c r="A1291" s="1" t="s">
        <v>10862</v>
      </c>
      <c r="B1291" s="1" t="s">
        <v>3103</v>
      </c>
      <c r="C1291" s="2">
        <v>45871</v>
      </c>
      <c r="D1291" s="2">
        <v>45875</v>
      </c>
      <c r="E1291" s="2">
        <v>45875</v>
      </c>
      <c r="F1291" s="1" t="s">
        <v>9575</v>
      </c>
      <c r="G1291" s="1" t="s">
        <v>1802</v>
      </c>
      <c r="H1291" s="1">
        <v>55</v>
      </c>
    </row>
    <row r="1292" spans="1:8">
      <c r="A1292" s="1" t="s">
        <v>10863</v>
      </c>
      <c r="B1292" s="1" t="s">
        <v>3104</v>
      </c>
      <c r="C1292" s="2">
        <v>45392</v>
      </c>
      <c r="D1292" s="2">
        <v>45395</v>
      </c>
      <c r="E1292" s="2">
        <v>45395</v>
      </c>
      <c r="F1292" s="1" t="s">
        <v>9571</v>
      </c>
      <c r="G1292" s="1" t="s">
        <v>1802</v>
      </c>
      <c r="H1292" s="1">
        <v>45</v>
      </c>
    </row>
    <row r="1293" spans="1:8">
      <c r="A1293" s="1" t="s">
        <v>10864</v>
      </c>
      <c r="B1293" s="1" t="s">
        <v>3105</v>
      </c>
      <c r="C1293" s="2">
        <v>45822</v>
      </c>
      <c r="D1293" s="2">
        <v>45827</v>
      </c>
      <c r="E1293" s="2">
        <v>45827</v>
      </c>
      <c r="F1293" s="1" t="s">
        <v>9569</v>
      </c>
      <c r="G1293" s="1" t="s">
        <v>1802</v>
      </c>
      <c r="H1293" s="1">
        <v>100</v>
      </c>
    </row>
    <row r="1294" spans="1:8">
      <c r="A1294" s="1" t="s">
        <v>10865</v>
      </c>
      <c r="B1294" s="1" t="s">
        <v>3106</v>
      </c>
      <c r="C1294" s="2">
        <v>45760</v>
      </c>
      <c r="D1294" s="2">
        <v>45763</v>
      </c>
      <c r="E1294" s="2">
        <v>45763</v>
      </c>
      <c r="F1294" s="1" t="s">
        <v>9591</v>
      </c>
      <c r="G1294" s="1" t="s">
        <v>1802</v>
      </c>
      <c r="H1294" s="1">
        <v>60</v>
      </c>
    </row>
    <row r="1295" spans="1:8">
      <c r="A1295" s="1" t="s">
        <v>10866</v>
      </c>
      <c r="B1295" s="1" t="s">
        <v>3107</v>
      </c>
      <c r="C1295" s="2">
        <v>45779</v>
      </c>
      <c r="D1295" s="2">
        <v>45781</v>
      </c>
      <c r="E1295" s="2">
        <v>45781</v>
      </c>
      <c r="F1295" s="1" t="s">
        <v>9569</v>
      </c>
      <c r="G1295" s="1" t="s">
        <v>1802</v>
      </c>
      <c r="H1295" s="1">
        <v>70</v>
      </c>
    </row>
    <row r="1296" spans="1:8">
      <c r="A1296" s="1" t="s">
        <v>10867</v>
      </c>
      <c r="B1296" s="1" t="s">
        <v>3108</v>
      </c>
      <c r="C1296" s="2">
        <v>45859</v>
      </c>
      <c r="D1296" s="2">
        <v>45862</v>
      </c>
      <c r="E1296" s="2">
        <v>45862</v>
      </c>
      <c r="F1296" s="1" t="s">
        <v>9571</v>
      </c>
      <c r="G1296" s="1" t="s">
        <v>1802</v>
      </c>
      <c r="H1296" s="1">
        <v>45</v>
      </c>
    </row>
    <row r="1297" spans="1:8">
      <c r="A1297" s="1" t="s">
        <v>10868</v>
      </c>
      <c r="B1297" s="1" t="s">
        <v>3109</v>
      </c>
      <c r="C1297" s="2">
        <v>45727</v>
      </c>
      <c r="D1297" s="2">
        <v>45729</v>
      </c>
      <c r="E1297" s="2">
        <v>45729</v>
      </c>
      <c r="F1297" s="1" t="s">
        <v>9571</v>
      </c>
      <c r="G1297" s="1" t="s">
        <v>1802</v>
      </c>
      <c r="H1297" s="1">
        <v>70</v>
      </c>
    </row>
    <row r="1298" spans="1:8">
      <c r="A1298" s="1" t="s">
        <v>10869</v>
      </c>
      <c r="B1298" s="1" t="s">
        <v>3110</v>
      </c>
      <c r="C1298" s="2">
        <v>45826</v>
      </c>
      <c r="D1298" s="2">
        <v>45831</v>
      </c>
      <c r="E1298" s="2">
        <v>45831</v>
      </c>
      <c r="F1298" s="1" t="s">
        <v>9571</v>
      </c>
      <c r="G1298" s="1" t="s">
        <v>1802</v>
      </c>
      <c r="H1298" s="1">
        <v>100</v>
      </c>
    </row>
    <row r="1299" spans="1:8">
      <c r="A1299" s="1" t="s">
        <v>10870</v>
      </c>
      <c r="B1299" s="1" t="s">
        <v>3111</v>
      </c>
      <c r="C1299" s="2">
        <v>45436</v>
      </c>
      <c r="D1299" s="2">
        <v>45441</v>
      </c>
      <c r="E1299" s="2">
        <v>45442</v>
      </c>
      <c r="F1299" s="1" t="s">
        <v>9569</v>
      </c>
      <c r="G1299" s="1" t="s">
        <v>1809</v>
      </c>
      <c r="H1299" s="1">
        <v>60</v>
      </c>
    </row>
    <row r="1300" spans="1:8">
      <c r="A1300" s="1" t="s">
        <v>10871</v>
      </c>
      <c r="B1300" s="1" t="s">
        <v>3112</v>
      </c>
      <c r="C1300" s="2">
        <v>45521</v>
      </c>
      <c r="D1300" s="2">
        <v>45526</v>
      </c>
      <c r="E1300" s="2">
        <v>45526</v>
      </c>
      <c r="F1300" s="1" t="s">
        <v>9573</v>
      </c>
      <c r="G1300" s="1" t="s">
        <v>1802</v>
      </c>
      <c r="H1300" s="1">
        <v>100</v>
      </c>
    </row>
    <row r="1301" spans="1:8">
      <c r="A1301" s="1" t="s">
        <v>10872</v>
      </c>
      <c r="B1301" s="1" t="s">
        <v>3113</v>
      </c>
      <c r="C1301" s="2">
        <v>45791</v>
      </c>
      <c r="D1301" s="2">
        <v>45794</v>
      </c>
      <c r="E1301" s="2">
        <v>45794</v>
      </c>
      <c r="F1301" s="1" t="s">
        <v>9569</v>
      </c>
      <c r="G1301" s="1" t="s">
        <v>1802</v>
      </c>
      <c r="H1301" s="1">
        <v>70</v>
      </c>
    </row>
    <row r="1302" spans="1:8">
      <c r="A1302" s="1" t="s">
        <v>10873</v>
      </c>
      <c r="B1302" s="1" t="s">
        <v>3114</v>
      </c>
      <c r="C1302" s="2">
        <v>45794</v>
      </c>
      <c r="D1302" s="2">
        <v>45796</v>
      </c>
      <c r="E1302" s="2">
        <v>45796</v>
      </c>
      <c r="F1302" s="1" t="s">
        <v>9569</v>
      </c>
      <c r="G1302" s="1" t="s">
        <v>1802</v>
      </c>
      <c r="H1302" s="1">
        <v>45</v>
      </c>
    </row>
    <row r="1303" spans="1:8">
      <c r="A1303" s="1" t="s">
        <v>10874</v>
      </c>
      <c r="B1303" s="1" t="s">
        <v>3115</v>
      </c>
      <c r="C1303" s="2">
        <v>45477</v>
      </c>
      <c r="D1303" s="2">
        <v>45481</v>
      </c>
      <c r="E1303" s="2">
        <v>45481</v>
      </c>
      <c r="F1303" s="1" t="s">
        <v>9569</v>
      </c>
      <c r="G1303" s="1" t="s">
        <v>1802</v>
      </c>
      <c r="H1303" s="1">
        <v>100</v>
      </c>
    </row>
    <row r="1304" spans="1:8">
      <c r="A1304" s="1" t="s">
        <v>10875</v>
      </c>
      <c r="B1304" s="1" t="s">
        <v>3116</v>
      </c>
      <c r="C1304" s="2">
        <v>45464</v>
      </c>
      <c r="D1304" s="2">
        <v>45466</v>
      </c>
      <c r="E1304" s="2"/>
      <c r="F1304" s="1" t="s">
        <v>9571</v>
      </c>
      <c r="G1304" s="1" t="s">
        <v>1815</v>
      </c>
      <c r="H1304" s="1">
        <v>55</v>
      </c>
    </row>
    <row r="1305" spans="1:8">
      <c r="A1305" s="1" t="s">
        <v>10876</v>
      </c>
      <c r="B1305" s="1" t="s">
        <v>3117</v>
      </c>
      <c r="C1305" s="2">
        <v>45863</v>
      </c>
      <c r="D1305" s="2">
        <v>45868</v>
      </c>
      <c r="E1305" s="2"/>
      <c r="F1305" s="1" t="s">
        <v>9575</v>
      </c>
      <c r="G1305" s="1" t="s">
        <v>1815</v>
      </c>
      <c r="H1305" s="1">
        <v>45</v>
      </c>
    </row>
    <row r="1306" spans="1:8">
      <c r="A1306" s="1" t="s">
        <v>10877</v>
      </c>
      <c r="B1306" s="1" t="s">
        <v>3118</v>
      </c>
      <c r="C1306" s="2">
        <v>45312</v>
      </c>
      <c r="D1306" s="2">
        <v>45317</v>
      </c>
      <c r="E1306" s="2">
        <v>45318</v>
      </c>
      <c r="F1306" s="1" t="s">
        <v>9571</v>
      </c>
      <c r="G1306" s="1" t="s">
        <v>1809</v>
      </c>
      <c r="H1306" s="1">
        <v>100</v>
      </c>
    </row>
    <row r="1307" spans="1:8">
      <c r="A1307" s="1" t="s">
        <v>10878</v>
      </c>
      <c r="B1307" s="1" t="s">
        <v>3119</v>
      </c>
      <c r="C1307" s="2">
        <v>45625</v>
      </c>
      <c r="D1307" s="2">
        <v>45629</v>
      </c>
      <c r="E1307" s="2">
        <v>45630</v>
      </c>
      <c r="F1307" s="1" t="s">
        <v>9591</v>
      </c>
      <c r="G1307" s="1" t="s">
        <v>1809</v>
      </c>
      <c r="H1307" s="1">
        <v>80</v>
      </c>
    </row>
    <row r="1308" spans="1:8">
      <c r="A1308" s="1" t="s">
        <v>10879</v>
      </c>
      <c r="B1308" s="1" t="s">
        <v>3120</v>
      </c>
      <c r="C1308" s="2">
        <v>45835</v>
      </c>
      <c r="D1308" s="2">
        <v>45838</v>
      </c>
      <c r="E1308" s="2">
        <v>45838</v>
      </c>
      <c r="F1308" s="1" t="s">
        <v>9575</v>
      </c>
      <c r="G1308" s="1" t="s">
        <v>1802</v>
      </c>
      <c r="H1308" s="1">
        <v>55</v>
      </c>
    </row>
    <row r="1309" spans="1:8">
      <c r="A1309" s="1" t="s">
        <v>10880</v>
      </c>
      <c r="B1309" s="1" t="s">
        <v>3121</v>
      </c>
      <c r="C1309" s="2">
        <v>45323</v>
      </c>
      <c r="D1309" s="2">
        <v>45325</v>
      </c>
      <c r="E1309" s="2"/>
      <c r="F1309" s="1" t="s">
        <v>9569</v>
      </c>
      <c r="G1309" s="1" t="s">
        <v>1815</v>
      </c>
      <c r="H1309" s="1">
        <v>55</v>
      </c>
    </row>
    <row r="1310" spans="1:8">
      <c r="A1310" s="1" t="s">
        <v>10881</v>
      </c>
      <c r="B1310" s="1" t="s">
        <v>3122</v>
      </c>
      <c r="C1310" s="2">
        <v>45790</v>
      </c>
      <c r="D1310" s="2">
        <v>45792</v>
      </c>
      <c r="E1310" s="2">
        <v>45792</v>
      </c>
      <c r="F1310" s="1" t="s">
        <v>9591</v>
      </c>
      <c r="G1310" s="1" t="s">
        <v>1802</v>
      </c>
      <c r="H1310" s="1">
        <v>80</v>
      </c>
    </row>
    <row r="1311" spans="1:8">
      <c r="A1311" s="1" t="s">
        <v>10882</v>
      </c>
      <c r="B1311" s="1" t="s">
        <v>3123</v>
      </c>
      <c r="C1311" s="2">
        <v>45326</v>
      </c>
      <c r="D1311" s="2">
        <v>45330</v>
      </c>
      <c r="E1311" s="2">
        <v>45330</v>
      </c>
      <c r="F1311" s="1" t="s">
        <v>9569</v>
      </c>
      <c r="G1311" s="1" t="s">
        <v>1802</v>
      </c>
      <c r="H1311" s="1">
        <v>60</v>
      </c>
    </row>
    <row r="1312" spans="1:8">
      <c r="A1312" s="1" t="s">
        <v>10883</v>
      </c>
      <c r="B1312" s="1" t="s">
        <v>3124</v>
      </c>
      <c r="C1312" s="2">
        <v>45329</v>
      </c>
      <c r="D1312" s="2">
        <v>45333</v>
      </c>
      <c r="E1312" s="2">
        <v>45333</v>
      </c>
      <c r="F1312" s="1" t="s">
        <v>9573</v>
      </c>
      <c r="G1312" s="1" t="s">
        <v>1802</v>
      </c>
      <c r="H1312" s="1">
        <v>60</v>
      </c>
    </row>
    <row r="1313" spans="1:8">
      <c r="A1313" s="1" t="s">
        <v>10884</v>
      </c>
      <c r="B1313" s="1" t="s">
        <v>3125</v>
      </c>
      <c r="C1313" s="2">
        <v>45649</v>
      </c>
      <c r="D1313" s="2">
        <v>45654</v>
      </c>
      <c r="E1313" s="2">
        <v>45654</v>
      </c>
      <c r="F1313" s="1" t="s">
        <v>9591</v>
      </c>
      <c r="G1313" s="1" t="s">
        <v>1802</v>
      </c>
      <c r="H1313" s="1">
        <v>60</v>
      </c>
    </row>
    <row r="1314" spans="1:8">
      <c r="A1314" s="1" t="s">
        <v>10885</v>
      </c>
      <c r="B1314" s="1" t="s">
        <v>3126</v>
      </c>
      <c r="C1314" s="2">
        <v>45358</v>
      </c>
      <c r="D1314" s="2">
        <v>45361</v>
      </c>
      <c r="E1314" s="2">
        <v>45361</v>
      </c>
      <c r="F1314" s="1" t="s">
        <v>9575</v>
      </c>
      <c r="G1314" s="1" t="s">
        <v>1802</v>
      </c>
      <c r="H1314" s="1">
        <v>50</v>
      </c>
    </row>
    <row r="1315" spans="1:8">
      <c r="A1315" s="1" t="s">
        <v>10886</v>
      </c>
      <c r="B1315" s="1" t="s">
        <v>3127</v>
      </c>
      <c r="C1315" s="2">
        <v>45728</v>
      </c>
      <c r="D1315" s="2">
        <v>45732</v>
      </c>
      <c r="E1315" s="2">
        <v>45732</v>
      </c>
      <c r="F1315" s="1" t="s">
        <v>9573</v>
      </c>
      <c r="G1315" s="1" t="s">
        <v>1802</v>
      </c>
      <c r="H1315" s="1">
        <v>70</v>
      </c>
    </row>
    <row r="1316" spans="1:8">
      <c r="A1316" s="1" t="s">
        <v>10887</v>
      </c>
      <c r="B1316" s="1" t="s">
        <v>3128</v>
      </c>
      <c r="C1316" s="2">
        <v>45771</v>
      </c>
      <c r="D1316" s="2">
        <v>45776</v>
      </c>
      <c r="E1316" s="2">
        <v>45776</v>
      </c>
      <c r="F1316" s="1" t="s">
        <v>9573</v>
      </c>
      <c r="G1316" s="1" t="s">
        <v>1802</v>
      </c>
      <c r="H1316" s="1">
        <v>60</v>
      </c>
    </row>
    <row r="1317" spans="1:8">
      <c r="A1317" s="1" t="s">
        <v>10888</v>
      </c>
      <c r="B1317" s="1" t="s">
        <v>3129</v>
      </c>
      <c r="C1317" s="2">
        <v>45470</v>
      </c>
      <c r="D1317" s="2">
        <v>45474</v>
      </c>
      <c r="E1317" s="2">
        <v>45474</v>
      </c>
      <c r="F1317" s="1" t="s">
        <v>9569</v>
      </c>
      <c r="G1317" s="1" t="s">
        <v>1802</v>
      </c>
      <c r="H1317" s="1">
        <v>50</v>
      </c>
    </row>
    <row r="1318" spans="1:8">
      <c r="A1318" s="1" t="s">
        <v>10889</v>
      </c>
      <c r="B1318" s="1" t="s">
        <v>3130</v>
      </c>
      <c r="C1318" s="2">
        <v>45364</v>
      </c>
      <c r="D1318" s="2">
        <v>45367</v>
      </c>
      <c r="E1318" s="2">
        <v>45367</v>
      </c>
      <c r="F1318" s="1" t="s">
        <v>9569</v>
      </c>
      <c r="G1318" s="1" t="s">
        <v>1802</v>
      </c>
      <c r="H1318" s="1">
        <v>100</v>
      </c>
    </row>
    <row r="1319" spans="1:8">
      <c r="A1319" s="1" t="s">
        <v>10890</v>
      </c>
      <c r="B1319" s="1" t="s">
        <v>3131</v>
      </c>
      <c r="C1319" s="2">
        <v>45311</v>
      </c>
      <c r="D1319" s="2">
        <v>45316</v>
      </c>
      <c r="E1319" s="2">
        <v>45316</v>
      </c>
      <c r="F1319" s="1" t="s">
        <v>9573</v>
      </c>
      <c r="G1319" s="1" t="s">
        <v>1802</v>
      </c>
      <c r="H1319" s="1">
        <v>70</v>
      </c>
    </row>
    <row r="1320" spans="1:8">
      <c r="A1320" s="1" t="s">
        <v>10891</v>
      </c>
      <c r="B1320" s="1" t="s">
        <v>3132</v>
      </c>
      <c r="C1320" s="2">
        <v>45475</v>
      </c>
      <c r="D1320" s="2">
        <v>45480</v>
      </c>
      <c r="E1320" s="2">
        <v>45480</v>
      </c>
      <c r="F1320" s="1" t="s">
        <v>9571</v>
      </c>
      <c r="G1320" s="1" t="s">
        <v>1802</v>
      </c>
      <c r="H1320" s="1">
        <v>80</v>
      </c>
    </row>
    <row r="1321" spans="1:8">
      <c r="A1321" s="1" t="s">
        <v>10892</v>
      </c>
      <c r="B1321" s="1" t="s">
        <v>3133</v>
      </c>
      <c r="C1321" s="2">
        <v>45632</v>
      </c>
      <c r="D1321" s="2">
        <v>45635</v>
      </c>
      <c r="E1321" s="2"/>
      <c r="F1321" s="1" t="s">
        <v>9569</v>
      </c>
      <c r="G1321" s="1" t="s">
        <v>1815</v>
      </c>
      <c r="H1321" s="1">
        <v>100</v>
      </c>
    </row>
    <row r="1322" spans="1:8">
      <c r="A1322" s="1" t="s">
        <v>10893</v>
      </c>
      <c r="B1322" s="1" t="s">
        <v>3134</v>
      </c>
      <c r="C1322" s="2">
        <v>45686</v>
      </c>
      <c r="D1322" s="2">
        <v>45688</v>
      </c>
      <c r="E1322" s="2">
        <v>45688</v>
      </c>
      <c r="F1322" s="1" t="s">
        <v>9571</v>
      </c>
      <c r="G1322" s="1" t="s">
        <v>1802</v>
      </c>
      <c r="H1322" s="1">
        <v>100</v>
      </c>
    </row>
    <row r="1323" spans="1:8">
      <c r="A1323" s="1" t="s">
        <v>10894</v>
      </c>
      <c r="B1323" s="1" t="s">
        <v>3135</v>
      </c>
      <c r="C1323" s="2">
        <v>45918</v>
      </c>
      <c r="D1323" s="2">
        <v>45922</v>
      </c>
      <c r="E1323" s="2">
        <v>45922</v>
      </c>
      <c r="F1323" s="1" t="s">
        <v>9571</v>
      </c>
      <c r="G1323" s="1" t="s">
        <v>1802</v>
      </c>
      <c r="H1323" s="1">
        <v>50</v>
      </c>
    </row>
    <row r="1324" spans="1:8">
      <c r="A1324" s="1" t="s">
        <v>10895</v>
      </c>
      <c r="B1324" s="1" t="s">
        <v>3136</v>
      </c>
      <c r="C1324" s="2">
        <v>45746</v>
      </c>
      <c r="D1324" s="2">
        <v>45751</v>
      </c>
      <c r="E1324" s="2">
        <v>45752</v>
      </c>
      <c r="F1324" s="1" t="s">
        <v>9569</v>
      </c>
      <c r="G1324" s="1" t="s">
        <v>1809</v>
      </c>
      <c r="H1324" s="1">
        <v>55</v>
      </c>
    </row>
    <row r="1325" spans="1:8">
      <c r="A1325" s="1" t="s">
        <v>10896</v>
      </c>
      <c r="B1325" s="1" t="s">
        <v>3137</v>
      </c>
      <c r="C1325" s="2">
        <v>45867</v>
      </c>
      <c r="D1325" s="2">
        <v>45870</v>
      </c>
      <c r="E1325" s="2">
        <v>45871</v>
      </c>
      <c r="F1325" s="1" t="s">
        <v>9569</v>
      </c>
      <c r="G1325" s="1" t="s">
        <v>1809</v>
      </c>
      <c r="H1325" s="1">
        <v>55</v>
      </c>
    </row>
    <row r="1326" spans="1:8">
      <c r="A1326" s="1" t="s">
        <v>10897</v>
      </c>
      <c r="B1326" s="1" t="s">
        <v>3138</v>
      </c>
      <c r="C1326" s="2">
        <v>45919</v>
      </c>
      <c r="D1326" s="2">
        <v>45921</v>
      </c>
      <c r="E1326" s="2"/>
      <c r="F1326" s="1" t="s">
        <v>9569</v>
      </c>
      <c r="G1326" s="1" t="s">
        <v>1815</v>
      </c>
      <c r="H1326" s="1">
        <v>60</v>
      </c>
    </row>
    <row r="1327" spans="1:8">
      <c r="A1327" s="1" t="s">
        <v>10898</v>
      </c>
      <c r="B1327" s="1" t="s">
        <v>3139</v>
      </c>
      <c r="C1327" s="2">
        <v>45759</v>
      </c>
      <c r="D1327" s="2">
        <v>45764</v>
      </c>
      <c r="E1327" s="2">
        <v>45764</v>
      </c>
      <c r="F1327" s="1" t="s">
        <v>9591</v>
      </c>
      <c r="G1327" s="1" t="s">
        <v>1802</v>
      </c>
      <c r="H1327" s="1">
        <v>80</v>
      </c>
    </row>
    <row r="1328" spans="1:8">
      <c r="A1328" s="1" t="s">
        <v>10899</v>
      </c>
      <c r="B1328" s="1" t="s">
        <v>3140</v>
      </c>
      <c r="C1328" s="2">
        <v>45719</v>
      </c>
      <c r="D1328" s="2">
        <v>45723</v>
      </c>
      <c r="E1328" s="2">
        <v>45723</v>
      </c>
      <c r="F1328" s="1" t="s">
        <v>9591</v>
      </c>
      <c r="G1328" s="1" t="s">
        <v>1802</v>
      </c>
      <c r="H1328" s="1">
        <v>55</v>
      </c>
    </row>
    <row r="1329" spans="1:8">
      <c r="A1329" s="1" t="s">
        <v>10900</v>
      </c>
      <c r="B1329" s="1" t="s">
        <v>3141</v>
      </c>
      <c r="C1329" s="2">
        <v>45413</v>
      </c>
      <c r="D1329" s="2">
        <v>45417</v>
      </c>
      <c r="E1329" s="2">
        <v>45417</v>
      </c>
      <c r="F1329" s="1" t="s">
        <v>9569</v>
      </c>
      <c r="G1329" s="1" t="s">
        <v>1802</v>
      </c>
      <c r="H1329" s="1">
        <v>50</v>
      </c>
    </row>
    <row r="1330" spans="1:8">
      <c r="A1330" s="1" t="s">
        <v>10901</v>
      </c>
      <c r="B1330" s="1" t="s">
        <v>3142</v>
      </c>
      <c r="C1330" s="2">
        <v>45574</v>
      </c>
      <c r="D1330" s="2">
        <v>45577</v>
      </c>
      <c r="E1330" s="2"/>
      <c r="F1330" s="1" t="s">
        <v>9573</v>
      </c>
      <c r="G1330" s="1" t="s">
        <v>1815</v>
      </c>
      <c r="H1330" s="1">
        <v>55</v>
      </c>
    </row>
    <row r="1331" spans="1:8">
      <c r="A1331" s="1" t="s">
        <v>10902</v>
      </c>
      <c r="B1331" s="1" t="s">
        <v>3143</v>
      </c>
      <c r="C1331" s="2">
        <v>45667</v>
      </c>
      <c r="D1331" s="2">
        <v>45669</v>
      </c>
      <c r="E1331" s="2">
        <v>45669</v>
      </c>
      <c r="F1331" s="1" t="s">
        <v>9575</v>
      </c>
      <c r="G1331" s="1" t="s">
        <v>1802</v>
      </c>
      <c r="H1331" s="1">
        <v>100</v>
      </c>
    </row>
    <row r="1332" spans="1:8">
      <c r="A1332" s="1" t="s">
        <v>10903</v>
      </c>
      <c r="B1332" s="1" t="s">
        <v>3144</v>
      </c>
      <c r="C1332" s="2">
        <v>45296</v>
      </c>
      <c r="D1332" s="2">
        <v>45299</v>
      </c>
      <c r="E1332" s="2">
        <v>45299</v>
      </c>
      <c r="F1332" s="1" t="s">
        <v>9569</v>
      </c>
      <c r="G1332" s="1" t="s">
        <v>1802</v>
      </c>
      <c r="H1332" s="1">
        <v>100</v>
      </c>
    </row>
    <row r="1333" spans="1:8">
      <c r="A1333" s="1" t="s">
        <v>10904</v>
      </c>
      <c r="B1333" s="1" t="s">
        <v>3145</v>
      </c>
      <c r="C1333" s="2">
        <v>45314</v>
      </c>
      <c r="D1333" s="2">
        <v>45317</v>
      </c>
      <c r="E1333" s="2">
        <v>45319</v>
      </c>
      <c r="F1333" s="1" t="s">
        <v>9573</v>
      </c>
      <c r="G1333" s="1" t="s">
        <v>1809</v>
      </c>
      <c r="H1333" s="1">
        <v>70</v>
      </c>
    </row>
    <row r="1334" spans="1:8">
      <c r="A1334" s="1" t="s">
        <v>10905</v>
      </c>
      <c r="B1334" s="1" t="s">
        <v>3146</v>
      </c>
      <c r="C1334" s="2">
        <v>45684</v>
      </c>
      <c r="D1334" s="2">
        <v>45689</v>
      </c>
      <c r="E1334" s="2">
        <v>45689</v>
      </c>
      <c r="F1334" s="1" t="s">
        <v>9591</v>
      </c>
      <c r="G1334" s="1" t="s">
        <v>1802</v>
      </c>
      <c r="H1334" s="1">
        <v>45</v>
      </c>
    </row>
    <row r="1335" spans="1:8">
      <c r="A1335" s="1" t="s">
        <v>10906</v>
      </c>
      <c r="B1335" s="1" t="s">
        <v>3147</v>
      </c>
      <c r="C1335" s="2">
        <v>45827</v>
      </c>
      <c r="D1335" s="2">
        <v>45830</v>
      </c>
      <c r="E1335" s="2">
        <v>45830</v>
      </c>
      <c r="F1335" s="1" t="s">
        <v>9571</v>
      </c>
      <c r="G1335" s="1" t="s">
        <v>1802</v>
      </c>
      <c r="H1335" s="1">
        <v>45</v>
      </c>
    </row>
    <row r="1336" spans="1:8">
      <c r="A1336" s="1" t="s">
        <v>10907</v>
      </c>
      <c r="B1336" s="1" t="s">
        <v>3148</v>
      </c>
      <c r="C1336" s="2">
        <v>45344</v>
      </c>
      <c r="D1336" s="2">
        <v>45346</v>
      </c>
      <c r="E1336" s="2"/>
      <c r="F1336" s="1" t="s">
        <v>9569</v>
      </c>
      <c r="G1336" s="1" t="s">
        <v>1815</v>
      </c>
      <c r="H1336" s="1">
        <v>45</v>
      </c>
    </row>
    <row r="1337" spans="1:8">
      <c r="A1337" s="1" t="s">
        <v>10908</v>
      </c>
      <c r="B1337" s="1" t="s">
        <v>3149</v>
      </c>
      <c r="C1337" s="2">
        <v>45691</v>
      </c>
      <c r="D1337" s="2">
        <v>45693</v>
      </c>
      <c r="E1337" s="2">
        <v>45693</v>
      </c>
      <c r="F1337" s="1" t="s">
        <v>9571</v>
      </c>
      <c r="G1337" s="1" t="s">
        <v>1802</v>
      </c>
      <c r="H1337" s="1">
        <v>100</v>
      </c>
    </row>
    <row r="1338" spans="1:8">
      <c r="A1338" s="1" t="s">
        <v>10909</v>
      </c>
      <c r="B1338" s="1" t="s">
        <v>3150</v>
      </c>
      <c r="C1338" s="2">
        <v>45891</v>
      </c>
      <c r="D1338" s="2">
        <v>45893</v>
      </c>
      <c r="E1338" s="2">
        <v>45893</v>
      </c>
      <c r="F1338" s="1" t="s">
        <v>9569</v>
      </c>
      <c r="G1338" s="1" t="s">
        <v>1802</v>
      </c>
      <c r="H1338" s="1">
        <v>80</v>
      </c>
    </row>
    <row r="1339" spans="1:8">
      <c r="A1339" s="1" t="s">
        <v>10910</v>
      </c>
      <c r="B1339" s="1" t="s">
        <v>3151</v>
      </c>
      <c r="C1339" s="2">
        <v>45320</v>
      </c>
      <c r="D1339" s="2">
        <v>45324</v>
      </c>
      <c r="E1339" s="2">
        <v>45324</v>
      </c>
      <c r="F1339" s="1" t="s">
        <v>9575</v>
      </c>
      <c r="G1339" s="1" t="s">
        <v>1802</v>
      </c>
      <c r="H1339" s="1">
        <v>80</v>
      </c>
    </row>
    <row r="1340" spans="1:8">
      <c r="A1340" s="1" t="s">
        <v>10911</v>
      </c>
      <c r="B1340" s="1" t="s">
        <v>3152</v>
      </c>
      <c r="C1340" s="2">
        <v>45606</v>
      </c>
      <c r="D1340" s="2">
        <v>45610</v>
      </c>
      <c r="E1340" s="2">
        <v>45610</v>
      </c>
      <c r="F1340" s="1" t="s">
        <v>9571</v>
      </c>
      <c r="G1340" s="1" t="s">
        <v>1802</v>
      </c>
      <c r="H1340" s="1">
        <v>60</v>
      </c>
    </row>
    <row r="1341" spans="1:8">
      <c r="A1341" s="1" t="s">
        <v>10912</v>
      </c>
      <c r="B1341" s="1" t="s">
        <v>3153</v>
      </c>
      <c r="C1341" s="2">
        <v>45934</v>
      </c>
      <c r="D1341" s="2">
        <v>45939</v>
      </c>
      <c r="E1341" s="2">
        <v>45940</v>
      </c>
      <c r="F1341" s="1" t="s">
        <v>9573</v>
      </c>
      <c r="G1341" s="1" t="s">
        <v>1809</v>
      </c>
      <c r="H1341" s="1">
        <v>60</v>
      </c>
    </row>
    <row r="1342" spans="1:8">
      <c r="A1342" s="1" t="s">
        <v>10913</v>
      </c>
      <c r="B1342" s="1" t="s">
        <v>3154</v>
      </c>
      <c r="C1342" s="2">
        <v>45648</v>
      </c>
      <c r="D1342" s="2">
        <v>45653</v>
      </c>
      <c r="E1342" s="2">
        <v>45653</v>
      </c>
      <c r="F1342" s="1" t="s">
        <v>9573</v>
      </c>
      <c r="G1342" s="1" t="s">
        <v>1802</v>
      </c>
      <c r="H1342" s="1">
        <v>55</v>
      </c>
    </row>
    <row r="1343" spans="1:8">
      <c r="A1343" s="1" t="s">
        <v>10914</v>
      </c>
      <c r="B1343" s="1" t="s">
        <v>3155</v>
      </c>
      <c r="C1343" s="2">
        <v>45428</v>
      </c>
      <c r="D1343" s="2">
        <v>45430</v>
      </c>
      <c r="E1343" s="2"/>
      <c r="F1343" s="1" t="s">
        <v>9569</v>
      </c>
      <c r="G1343" s="1" t="s">
        <v>1815</v>
      </c>
      <c r="H1343" s="1">
        <v>50</v>
      </c>
    </row>
    <row r="1344" spans="1:8">
      <c r="A1344" s="1" t="s">
        <v>10915</v>
      </c>
      <c r="B1344" s="1" t="s">
        <v>3156</v>
      </c>
      <c r="C1344" s="2">
        <v>45732</v>
      </c>
      <c r="D1344" s="2">
        <v>45736</v>
      </c>
      <c r="E1344" s="2">
        <v>45737</v>
      </c>
      <c r="F1344" s="1" t="s">
        <v>9591</v>
      </c>
      <c r="G1344" s="1" t="s">
        <v>1809</v>
      </c>
      <c r="H1344" s="1">
        <v>50</v>
      </c>
    </row>
    <row r="1345" spans="1:8">
      <c r="A1345" s="1" t="s">
        <v>10916</v>
      </c>
      <c r="B1345" s="1" t="s">
        <v>3157</v>
      </c>
      <c r="C1345" s="2">
        <v>45803</v>
      </c>
      <c r="D1345" s="2">
        <v>45806</v>
      </c>
      <c r="E1345" s="2">
        <v>45806</v>
      </c>
      <c r="F1345" s="1" t="s">
        <v>9591</v>
      </c>
      <c r="G1345" s="1" t="s">
        <v>1802</v>
      </c>
      <c r="H1345" s="1">
        <v>50</v>
      </c>
    </row>
    <row r="1346" spans="1:8">
      <c r="A1346" s="1" t="s">
        <v>10917</v>
      </c>
      <c r="B1346" s="1" t="s">
        <v>3158</v>
      </c>
      <c r="C1346" s="2">
        <v>45464</v>
      </c>
      <c r="D1346" s="2">
        <v>45466</v>
      </c>
      <c r="E1346" s="2"/>
      <c r="F1346" s="1" t="s">
        <v>9591</v>
      </c>
      <c r="G1346" s="1" t="s">
        <v>1815</v>
      </c>
      <c r="H1346" s="1">
        <v>45</v>
      </c>
    </row>
    <row r="1347" spans="1:8">
      <c r="A1347" s="1" t="s">
        <v>10918</v>
      </c>
      <c r="B1347" s="1" t="s">
        <v>3159</v>
      </c>
      <c r="C1347" s="2">
        <v>45796</v>
      </c>
      <c r="D1347" s="2">
        <v>45799</v>
      </c>
      <c r="E1347" s="2">
        <v>45799</v>
      </c>
      <c r="F1347" s="1" t="s">
        <v>9591</v>
      </c>
      <c r="G1347" s="1" t="s">
        <v>1802</v>
      </c>
      <c r="H1347" s="1">
        <v>55</v>
      </c>
    </row>
    <row r="1348" spans="1:8">
      <c r="A1348" s="1" t="s">
        <v>10919</v>
      </c>
      <c r="B1348" s="1" t="s">
        <v>3160</v>
      </c>
      <c r="C1348" s="2">
        <v>45433</v>
      </c>
      <c r="D1348" s="2">
        <v>45436</v>
      </c>
      <c r="E1348" s="2">
        <v>45437</v>
      </c>
      <c r="F1348" s="1" t="s">
        <v>9571</v>
      </c>
      <c r="G1348" s="1" t="s">
        <v>1809</v>
      </c>
      <c r="H1348" s="1">
        <v>80</v>
      </c>
    </row>
    <row r="1349" spans="1:8">
      <c r="A1349" s="1" t="s">
        <v>10920</v>
      </c>
      <c r="B1349" s="1" t="s">
        <v>3161</v>
      </c>
      <c r="C1349" s="2">
        <v>45393</v>
      </c>
      <c r="D1349" s="2">
        <v>45398</v>
      </c>
      <c r="E1349" s="2">
        <v>45398</v>
      </c>
      <c r="F1349" s="1" t="s">
        <v>9569</v>
      </c>
      <c r="G1349" s="1" t="s">
        <v>1802</v>
      </c>
      <c r="H1349" s="1">
        <v>60</v>
      </c>
    </row>
    <row r="1350" spans="1:8">
      <c r="A1350" s="1" t="s">
        <v>10921</v>
      </c>
      <c r="B1350" s="1" t="s">
        <v>3162</v>
      </c>
      <c r="C1350" s="2">
        <v>45615</v>
      </c>
      <c r="D1350" s="2">
        <v>45620</v>
      </c>
      <c r="E1350" s="2"/>
      <c r="F1350" s="1" t="s">
        <v>9575</v>
      </c>
      <c r="G1350" s="1" t="s">
        <v>1815</v>
      </c>
      <c r="H1350" s="1">
        <v>60</v>
      </c>
    </row>
    <row r="1351" spans="1:8">
      <c r="A1351" s="1" t="s">
        <v>10922</v>
      </c>
      <c r="B1351" s="1" t="s">
        <v>3163</v>
      </c>
      <c r="C1351" s="2">
        <v>45428</v>
      </c>
      <c r="D1351" s="2">
        <v>45430</v>
      </c>
      <c r="E1351" s="2">
        <v>45431</v>
      </c>
      <c r="F1351" s="1" t="s">
        <v>9575</v>
      </c>
      <c r="G1351" s="1" t="s">
        <v>1809</v>
      </c>
      <c r="H1351" s="1">
        <v>60</v>
      </c>
    </row>
    <row r="1352" spans="1:8">
      <c r="A1352" s="1" t="s">
        <v>10923</v>
      </c>
      <c r="B1352" s="1" t="s">
        <v>3164</v>
      </c>
      <c r="C1352" s="2">
        <v>45536</v>
      </c>
      <c r="D1352" s="2">
        <v>45538</v>
      </c>
      <c r="E1352" s="2">
        <v>45538</v>
      </c>
      <c r="F1352" s="1" t="s">
        <v>9569</v>
      </c>
      <c r="G1352" s="1" t="s">
        <v>1802</v>
      </c>
      <c r="H1352" s="1">
        <v>55</v>
      </c>
    </row>
    <row r="1353" spans="1:8">
      <c r="A1353" s="1" t="s">
        <v>10924</v>
      </c>
      <c r="B1353" s="1" t="s">
        <v>3165</v>
      </c>
      <c r="C1353" s="2">
        <v>45805</v>
      </c>
      <c r="D1353" s="2">
        <v>45809</v>
      </c>
      <c r="E1353" s="2">
        <v>45809</v>
      </c>
      <c r="F1353" s="1" t="s">
        <v>9573</v>
      </c>
      <c r="G1353" s="1" t="s">
        <v>1802</v>
      </c>
      <c r="H1353" s="1">
        <v>80</v>
      </c>
    </row>
    <row r="1354" spans="1:8">
      <c r="A1354" s="1" t="s">
        <v>10925</v>
      </c>
      <c r="B1354" s="1" t="s">
        <v>3166</v>
      </c>
      <c r="C1354" s="2">
        <v>45500</v>
      </c>
      <c r="D1354" s="2">
        <v>45505</v>
      </c>
      <c r="E1354" s="2">
        <v>45506</v>
      </c>
      <c r="F1354" s="1" t="s">
        <v>9591</v>
      </c>
      <c r="G1354" s="1" t="s">
        <v>1809</v>
      </c>
      <c r="H1354" s="1">
        <v>80</v>
      </c>
    </row>
    <row r="1355" spans="1:8">
      <c r="A1355" s="1" t="s">
        <v>10926</v>
      </c>
      <c r="B1355" s="1" t="s">
        <v>3167</v>
      </c>
      <c r="C1355" s="2">
        <v>45468</v>
      </c>
      <c r="D1355" s="2">
        <v>45471</v>
      </c>
      <c r="E1355" s="2"/>
      <c r="F1355" s="1" t="s">
        <v>9571</v>
      </c>
      <c r="G1355" s="1" t="s">
        <v>1815</v>
      </c>
      <c r="H1355" s="1">
        <v>45</v>
      </c>
    </row>
    <row r="1356" spans="1:8">
      <c r="A1356" s="1" t="s">
        <v>10927</v>
      </c>
      <c r="B1356" s="1" t="s">
        <v>3168</v>
      </c>
      <c r="C1356" s="2">
        <v>45626</v>
      </c>
      <c r="D1356" s="2">
        <v>45629</v>
      </c>
      <c r="E1356" s="2"/>
      <c r="F1356" s="1" t="s">
        <v>9591</v>
      </c>
      <c r="G1356" s="1" t="s">
        <v>1815</v>
      </c>
      <c r="H1356" s="1">
        <v>80</v>
      </c>
    </row>
    <row r="1357" spans="1:8">
      <c r="A1357" s="1" t="s">
        <v>10928</v>
      </c>
      <c r="B1357" s="1" t="s">
        <v>3169</v>
      </c>
      <c r="C1357" s="2">
        <v>45330</v>
      </c>
      <c r="D1357" s="2">
        <v>45335</v>
      </c>
      <c r="E1357" s="2">
        <v>45335</v>
      </c>
      <c r="F1357" s="1" t="s">
        <v>9569</v>
      </c>
      <c r="G1357" s="1" t="s">
        <v>1802</v>
      </c>
      <c r="H1357" s="1">
        <v>50</v>
      </c>
    </row>
    <row r="1358" spans="1:8">
      <c r="A1358" s="1" t="s">
        <v>10929</v>
      </c>
      <c r="B1358" s="1" t="s">
        <v>3170</v>
      </c>
      <c r="C1358" s="2">
        <v>45564</v>
      </c>
      <c r="D1358" s="2">
        <v>45567</v>
      </c>
      <c r="E1358" s="2">
        <v>45567</v>
      </c>
      <c r="F1358" s="1" t="s">
        <v>9571</v>
      </c>
      <c r="G1358" s="1" t="s">
        <v>1802</v>
      </c>
      <c r="H1358" s="1">
        <v>55</v>
      </c>
    </row>
    <row r="1359" spans="1:8">
      <c r="A1359" s="1" t="s">
        <v>10930</v>
      </c>
      <c r="B1359" s="1" t="s">
        <v>3171</v>
      </c>
      <c r="C1359" s="2">
        <v>45568</v>
      </c>
      <c r="D1359" s="2">
        <v>45573</v>
      </c>
      <c r="E1359" s="2">
        <v>45575</v>
      </c>
      <c r="F1359" s="1" t="s">
        <v>9573</v>
      </c>
      <c r="G1359" s="1" t="s">
        <v>1809</v>
      </c>
      <c r="H1359" s="1">
        <v>55</v>
      </c>
    </row>
    <row r="1360" spans="1:8">
      <c r="A1360" s="1" t="s">
        <v>10931</v>
      </c>
      <c r="B1360" s="1" t="s">
        <v>3172</v>
      </c>
      <c r="C1360" s="2">
        <v>45789</v>
      </c>
      <c r="D1360" s="2">
        <v>45792</v>
      </c>
      <c r="E1360" s="2"/>
      <c r="F1360" s="1" t="s">
        <v>9569</v>
      </c>
      <c r="G1360" s="1" t="s">
        <v>1815</v>
      </c>
      <c r="H1360" s="1">
        <v>80</v>
      </c>
    </row>
    <row r="1361" spans="1:8">
      <c r="A1361" s="1" t="s">
        <v>10932</v>
      </c>
      <c r="B1361" s="1" t="s">
        <v>3173</v>
      </c>
      <c r="C1361" s="2">
        <v>45753</v>
      </c>
      <c r="D1361" s="2">
        <v>45758</v>
      </c>
      <c r="E1361" s="2">
        <v>45759</v>
      </c>
      <c r="F1361" s="1" t="s">
        <v>9591</v>
      </c>
      <c r="G1361" s="1" t="s">
        <v>1809</v>
      </c>
      <c r="H1361" s="1">
        <v>50</v>
      </c>
    </row>
    <row r="1362" spans="1:8">
      <c r="A1362" s="1" t="s">
        <v>10933</v>
      </c>
      <c r="B1362" s="1" t="s">
        <v>3174</v>
      </c>
      <c r="C1362" s="2">
        <v>45611</v>
      </c>
      <c r="D1362" s="2">
        <v>45613</v>
      </c>
      <c r="E1362" s="2">
        <v>45613</v>
      </c>
      <c r="F1362" s="1" t="s">
        <v>9573</v>
      </c>
      <c r="G1362" s="1" t="s">
        <v>1802</v>
      </c>
      <c r="H1362" s="1">
        <v>100</v>
      </c>
    </row>
    <row r="1363" spans="1:8">
      <c r="A1363" s="1" t="s">
        <v>10934</v>
      </c>
      <c r="B1363" s="1" t="s">
        <v>3175</v>
      </c>
      <c r="C1363" s="2">
        <v>45711</v>
      </c>
      <c r="D1363" s="2">
        <v>45716</v>
      </c>
      <c r="E1363" s="2"/>
      <c r="F1363" s="1" t="s">
        <v>9575</v>
      </c>
      <c r="G1363" s="1" t="s">
        <v>1815</v>
      </c>
      <c r="H1363" s="1">
        <v>55</v>
      </c>
    </row>
    <row r="1364" spans="1:8">
      <c r="A1364" s="1" t="s">
        <v>10935</v>
      </c>
      <c r="B1364" s="1" t="s">
        <v>3176</v>
      </c>
      <c r="C1364" s="2">
        <v>45329</v>
      </c>
      <c r="D1364" s="2">
        <v>45333</v>
      </c>
      <c r="E1364" s="2">
        <v>45333</v>
      </c>
      <c r="F1364" s="1" t="s">
        <v>9575</v>
      </c>
      <c r="G1364" s="1" t="s">
        <v>1802</v>
      </c>
      <c r="H1364" s="1">
        <v>70</v>
      </c>
    </row>
    <row r="1365" spans="1:8">
      <c r="A1365" s="1" t="s">
        <v>10936</v>
      </c>
      <c r="B1365" s="1" t="s">
        <v>3177</v>
      </c>
      <c r="C1365" s="2">
        <v>45596</v>
      </c>
      <c r="D1365" s="2">
        <v>45599</v>
      </c>
      <c r="E1365" s="2">
        <v>45599</v>
      </c>
      <c r="F1365" s="1" t="s">
        <v>9569</v>
      </c>
      <c r="G1365" s="1" t="s">
        <v>1802</v>
      </c>
      <c r="H1365" s="1">
        <v>45</v>
      </c>
    </row>
    <row r="1366" spans="1:8">
      <c r="A1366" s="1" t="s">
        <v>10937</v>
      </c>
      <c r="B1366" s="1" t="s">
        <v>3178</v>
      </c>
      <c r="C1366" s="2">
        <v>45459</v>
      </c>
      <c r="D1366" s="2">
        <v>45462</v>
      </c>
      <c r="E1366" s="2">
        <v>45462</v>
      </c>
      <c r="F1366" s="1" t="s">
        <v>9571</v>
      </c>
      <c r="G1366" s="1" t="s">
        <v>1802</v>
      </c>
      <c r="H1366" s="1">
        <v>45</v>
      </c>
    </row>
    <row r="1367" spans="1:8">
      <c r="A1367" s="1" t="s">
        <v>10938</v>
      </c>
      <c r="B1367" s="1" t="s">
        <v>3179</v>
      </c>
      <c r="C1367" s="2">
        <v>45785</v>
      </c>
      <c r="D1367" s="2">
        <v>45789</v>
      </c>
      <c r="E1367" s="2">
        <v>45789</v>
      </c>
      <c r="F1367" s="1" t="s">
        <v>9571</v>
      </c>
      <c r="G1367" s="1" t="s">
        <v>1802</v>
      </c>
      <c r="H1367" s="1">
        <v>60</v>
      </c>
    </row>
    <row r="1368" spans="1:8">
      <c r="A1368" s="1" t="s">
        <v>10939</v>
      </c>
      <c r="B1368" s="1" t="s">
        <v>3180</v>
      </c>
      <c r="C1368" s="2">
        <v>45921</v>
      </c>
      <c r="D1368" s="2">
        <v>45926</v>
      </c>
      <c r="E1368" s="2">
        <v>45926</v>
      </c>
      <c r="F1368" s="1" t="s">
        <v>9569</v>
      </c>
      <c r="G1368" s="1" t="s">
        <v>1802</v>
      </c>
      <c r="H1368" s="1">
        <v>60</v>
      </c>
    </row>
    <row r="1369" spans="1:8">
      <c r="A1369" s="1" t="s">
        <v>10940</v>
      </c>
      <c r="B1369" s="1" t="s">
        <v>3181</v>
      </c>
      <c r="C1369" s="2">
        <v>45868</v>
      </c>
      <c r="D1369" s="2">
        <v>45870</v>
      </c>
      <c r="E1369" s="2">
        <v>45871</v>
      </c>
      <c r="F1369" s="1" t="s">
        <v>9569</v>
      </c>
      <c r="G1369" s="1" t="s">
        <v>1809</v>
      </c>
      <c r="H1369" s="1">
        <v>70</v>
      </c>
    </row>
    <row r="1370" spans="1:8">
      <c r="A1370" s="1" t="s">
        <v>10941</v>
      </c>
      <c r="B1370" s="1" t="s">
        <v>3182</v>
      </c>
      <c r="C1370" s="2">
        <v>45315</v>
      </c>
      <c r="D1370" s="2">
        <v>45317</v>
      </c>
      <c r="E1370" s="2">
        <v>45317</v>
      </c>
      <c r="F1370" s="1" t="s">
        <v>9575</v>
      </c>
      <c r="G1370" s="1" t="s">
        <v>1802</v>
      </c>
      <c r="H1370" s="1">
        <v>50</v>
      </c>
    </row>
    <row r="1371" spans="1:8">
      <c r="A1371" s="1" t="s">
        <v>10942</v>
      </c>
      <c r="B1371" s="1" t="s">
        <v>3183</v>
      </c>
      <c r="C1371" s="2">
        <v>45317</v>
      </c>
      <c r="D1371" s="2">
        <v>45319</v>
      </c>
      <c r="E1371" s="2"/>
      <c r="F1371" s="1" t="s">
        <v>9569</v>
      </c>
      <c r="G1371" s="1" t="s">
        <v>1815</v>
      </c>
      <c r="H1371" s="1">
        <v>60</v>
      </c>
    </row>
    <row r="1372" spans="1:8">
      <c r="A1372" s="1" t="s">
        <v>10943</v>
      </c>
      <c r="B1372" s="1" t="s">
        <v>3184</v>
      </c>
      <c r="C1372" s="2">
        <v>45803</v>
      </c>
      <c r="D1372" s="2">
        <v>45805</v>
      </c>
      <c r="E1372" s="2">
        <v>45806</v>
      </c>
      <c r="F1372" s="1" t="s">
        <v>9571</v>
      </c>
      <c r="G1372" s="1" t="s">
        <v>1809</v>
      </c>
      <c r="H1372" s="1">
        <v>45</v>
      </c>
    </row>
    <row r="1373" spans="1:8">
      <c r="A1373" s="1" t="s">
        <v>10944</v>
      </c>
      <c r="B1373" s="1" t="s">
        <v>3185</v>
      </c>
      <c r="C1373" s="2">
        <v>45487</v>
      </c>
      <c r="D1373" s="2">
        <v>45491</v>
      </c>
      <c r="E1373" s="2">
        <v>45491</v>
      </c>
      <c r="F1373" s="1" t="s">
        <v>9573</v>
      </c>
      <c r="G1373" s="1" t="s">
        <v>1802</v>
      </c>
      <c r="H1373" s="1">
        <v>60</v>
      </c>
    </row>
    <row r="1374" spans="1:8">
      <c r="A1374" s="1" t="s">
        <v>10945</v>
      </c>
      <c r="B1374" s="1" t="s">
        <v>3186</v>
      </c>
      <c r="C1374" s="2">
        <v>45825</v>
      </c>
      <c r="D1374" s="2">
        <v>45827</v>
      </c>
      <c r="E1374" s="2">
        <v>45828</v>
      </c>
      <c r="F1374" s="1" t="s">
        <v>9569</v>
      </c>
      <c r="G1374" s="1" t="s">
        <v>1809</v>
      </c>
      <c r="H1374" s="1">
        <v>60</v>
      </c>
    </row>
    <row r="1375" spans="1:8">
      <c r="A1375" s="1" t="s">
        <v>10946</v>
      </c>
      <c r="B1375" s="1" t="s">
        <v>3187</v>
      </c>
      <c r="C1375" s="2">
        <v>45385</v>
      </c>
      <c r="D1375" s="2">
        <v>45387</v>
      </c>
      <c r="E1375" s="2"/>
      <c r="F1375" s="1" t="s">
        <v>9575</v>
      </c>
      <c r="G1375" s="1" t="s">
        <v>1815</v>
      </c>
      <c r="H1375" s="1">
        <v>60</v>
      </c>
    </row>
    <row r="1376" spans="1:8">
      <c r="A1376" s="1" t="s">
        <v>10947</v>
      </c>
      <c r="B1376" s="1" t="s">
        <v>3188</v>
      </c>
      <c r="C1376" s="2">
        <v>45875</v>
      </c>
      <c r="D1376" s="2">
        <v>45877</v>
      </c>
      <c r="E1376" s="2">
        <v>45878</v>
      </c>
      <c r="F1376" s="1" t="s">
        <v>9573</v>
      </c>
      <c r="G1376" s="1" t="s">
        <v>1809</v>
      </c>
      <c r="H1376" s="1">
        <v>80</v>
      </c>
    </row>
    <row r="1377" spans="1:8">
      <c r="A1377" s="1" t="s">
        <v>10948</v>
      </c>
      <c r="B1377" s="1" t="s">
        <v>3189</v>
      </c>
      <c r="C1377" s="2">
        <v>45717</v>
      </c>
      <c r="D1377" s="2">
        <v>45722</v>
      </c>
      <c r="E1377" s="2"/>
      <c r="F1377" s="1" t="s">
        <v>9571</v>
      </c>
      <c r="G1377" s="1" t="s">
        <v>1815</v>
      </c>
      <c r="H1377" s="1">
        <v>100</v>
      </c>
    </row>
    <row r="1378" spans="1:8">
      <c r="A1378" s="1" t="s">
        <v>10949</v>
      </c>
      <c r="B1378" s="1" t="s">
        <v>3190</v>
      </c>
      <c r="C1378" s="2">
        <v>45349</v>
      </c>
      <c r="D1378" s="2">
        <v>45352</v>
      </c>
      <c r="E1378" s="2">
        <v>45352</v>
      </c>
      <c r="F1378" s="1" t="s">
        <v>9569</v>
      </c>
      <c r="G1378" s="1" t="s">
        <v>1802</v>
      </c>
      <c r="H1378" s="1">
        <v>100</v>
      </c>
    </row>
    <row r="1379" spans="1:8">
      <c r="A1379" s="1" t="s">
        <v>10950</v>
      </c>
      <c r="B1379" s="1" t="s">
        <v>3191</v>
      </c>
      <c r="C1379" s="2">
        <v>45800</v>
      </c>
      <c r="D1379" s="2">
        <v>45802</v>
      </c>
      <c r="E1379" s="2">
        <v>45802</v>
      </c>
      <c r="F1379" s="1" t="s">
        <v>9575</v>
      </c>
      <c r="G1379" s="1" t="s">
        <v>1802</v>
      </c>
      <c r="H1379" s="1">
        <v>60</v>
      </c>
    </row>
    <row r="1380" spans="1:8">
      <c r="A1380" s="1" t="s">
        <v>10951</v>
      </c>
      <c r="B1380" s="1" t="s">
        <v>3192</v>
      </c>
      <c r="C1380" s="2">
        <v>45718</v>
      </c>
      <c r="D1380" s="2">
        <v>45723</v>
      </c>
      <c r="E1380" s="2">
        <v>45723</v>
      </c>
      <c r="F1380" s="1" t="s">
        <v>9571</v>
      </c>
      <c r="G1380" s="1" t="s">
        <v>1802</v>
      </c>
      <c r="H1380" s="1">
        <v>100</v>
      </c>
    </row>
    <row r="1381" spans="1:8">
      <c r="A1381" s="1" t="s">
        <v>10952</v>
      </c>
      <c r="B1381" s="1" t="s">
        <v>3193</v>
      </c>
      <c r="C1381" s="2">
        <v>45615</v>
      </c>
      <c r="D1381" s="2">
        <v>45618</v>
      </c>
      <c r="E1381" s="2">
        <v>45618</v>
      </c>
      <c r="F1381" s="1" t="s">
        <v>9573</v>
      </c>
      <c r="G1381" s="1" t="s">
        <v>1802</v>
      </c>
      <c r="H1381" s="1">
        <v>100</v>
      </c>
    </row>
    <row r="1382" spans="1:8">
      <c r="A1382" s="1" t="s">
        <v>10953</v>
      </c>
      <c r="B1382" s="1" t="s">
        <v>3194</v>
      </c>
      <c r="C1382" s="2">
        <v>45488</v>
      </c>
      <c r="D1382" s="2">
        <v>45493</v>
      </c>
      <c r="E1382" s="2">
        <v>45493</v>
      </c>
      <c r="F1382" s="1" t="s">
        <v>9571</v>
      </c>
      <c r="G1382" s="1" t="s">
        <v>1802</v>
      </c>
      <c r="H1382" s="1">
        <v>70</v>
      </c>
    </row>
    <row r="1383" spans="1:8">
      <c r="A1383" s="1" t="s">
        <v>10954</v>
      </c>
      <c r="B1383" s="1" t="s">
        <v>3195</v>
      </c>
      <c r="C1383" s="2">
        <v>45436</v>
      </c>
      <c r="D1383" s="2">
        <v>45439</v>
      </c>
      <c r="E1383" s="2">
        <v>45441</v>
      </c>
      <c r="F1383" s="1" t="s">
        <v>9591</v>
      </c>
      <c r="G1383" s="1" t="s">
        <v>1809</v>
      </c>
      <c r="H1383" s="1">
        <v>100</v>
      </c>
    </row>
    <row r="1384" spans="1:8">
      <c r="A1384" s="1" t="s">
        <v>10955</v>
      </c>
      <c r="B1384" s="1" t="s">
        <v>3196</v>
      </c>
      <c r="C1384" s="2">
        <v>45756</v>
      </c>
      <c r="D1384" s="2">
        <v>45759</v>
      </c>
      <c r="E1384" s="2"/>
      <c r="F1384" s="1" t="s">
        <v>9569</v>
      </c>
      <c r="G1384" s="1" t="s">
        <v>1815</v>
      </c>
      <c r="H1384" s="1">
        <v>50</v>
      </c>
    </row>
    <row r="1385" spans="1:8">
      <c r="A1385" s="1" t="s">
        <v>10956</v>
      </c>
      <c r="B1385" s="1" t="s">
        <v>3197</v>
      </c>
      <c r="C1385" s="2">
        <v>45324</v>
      </c>
      <c r="D1385" s="2">
        <v>45328</v>
      </c>
      <c r="E1385" s="2"/>
      <c r="F1385" s="1" t="s">
        <v>9571</v>
      </c>
      <c r="G1385" s="1" t="s">
        <v>1815</v>
      </c>
      <c r="H1385" s="1">
        <v>50</v>
      </c>
    </row>
    <row r="1386" spans="1:8">
      <c r="A1386" s="1" t="s">
        <v>10957</v>
      </c>
      <c r="B1386" s="1" t="s">
        <v>3198</v>
      </c>
      <c r="C1386" s="2">
        <v>45353</v>
      </c>
      <c r="D1386" s="2">
        <v>45355</v>
      </c>
      <c r="E1386" s="2"/>
      <c r="F1386" s="1" t="s">
        <v>9573</v>
      </c>
      <c r="G1386" s="1" t="s">
        <v>1815</v>
      </c>
      <c r="H1386" s="1">
        <v>60</v>
      </c>
    </row>
    <row r="1387" spans="1:8">
      <c r="A1387" s="1" t="s">
        <v>10958</v>
      </c>
      <c r="B1387" s="1" t="s">
        <v>3199</v>
      </c>
      <c r="C1387" s="2">
        <v>45843</v>
      </c>
      <c r="D1387" s="2">
        <v>45848</v>
      </c>
      <c r="E1387" s="2">
        <v>45848</v>
      </c>
      <c r="F1387" s="1" t="s">
        <v>9573</v>
      </c>
      <c r="G1387" s="1" t="s">
        <v>1802</v>
      </c>
      <c r="H1387" s="1">
        <v>80</v>
      </c>
    </row>
    <row r="1388" spans="1:8">
      <c r="A1388" s="1" t="s">
        <v>10959</v>
      </c>
      <c r="B1388" s="1" t="s">
        <v>3200</v>
      </c>
      <c r="C1388" s="2">
        <v>45808</v>
      </c>
      <c r="D1388" s="2">
        <v>45812</v>
      </c>
      <c r="E1388" s="2">
        <v>45812</v>
      </c>
      <c r="F1388" s="1" t="s">
        <v>9571</v>
      </c>
      <c r="G1388" s="1" t="s">
        <v>1802</v>
      </c>
      <c r="H1388" s="1">
        <v>100</v>
      </c>
    </row>
    <row r="1389" spans="1:8">
      <c r="A1389" s="1" t="s">
        <v>10960</v>
      </c>
      <c r="B1389" s="1" t="s">
        <v>3201</v>
      </c>
      <c r="C1389" s="2">
        <v>45408</v>
      </c>
      <c r="D1389" s="2">
        <v>45410</v>
      </c>
      <c r="E1389" s="2">
        <v>45410</v>
      </c>
      <c r="F1389" s="1" t="s">
        <v>9569</v>
      </c>
      <c r="G1389" s="1" t="s">
        <v>1802</v>
      </c>
      <c r="H1389" s="1">
        <v>45</v>
      </c>
    </row>
    <row r="1390" spans="1:8">
      <c r="A1390" s="1" t="s">
        <v>10961</v>
      </c>
      <c r="B1390" s="1" t="s">
        <v>3202</v>
      </c>
      <c r="C1390" s="2">
        <v>45448</v>
      </c>
      <c r="D1390" s="2">
        <v>45451</v>
      </c>
      <c r="E1390" s="2">
        <v>45451</v>
      </c>
      <c r="F1390" s="1" t="s">
        <v>9573</v>
      </c>
      <c r="G1390" s="1" t="s">
        <v>1802</v>
      </c>
      <c r="H1390" s="1">
        <v>45</v>
      </c>
    </row>
    <row r="1391" spans="1:8">
      <c r="A1391" s="1" t="s">
        <v>10962</v>
      </c>
      <c r="B1391" s="1" t="s">
        <v>3203</v>
      </c>
      <c r="C1391" s="2">
        <v>45558</v>
      </c>
      <c r="D1391" s="2">
        <v>45563</v>
      </c>
      <c r="E1391" s="2"/>
      <c r="F1391" s="1" t="s">
        <v>9571</v>
      </c>
      <c r="G1391" s="1" t="s">
        <v>1815</v>
      </c>
      <c r="H1391" s="1">
        <v>50</v>
      </c>
    </row>
    <row r="1392" spans="1:8">
      <c r="A1392" s="1" t="s">
        <v>10963</v>
      </c>
      <c r="B1392" s="1" t="s">
        <v>3204</v>
      </c>
      <c r="C1392" s="2">
        <v>45303</v>
      </c>
      <c r="D1392" s="2">
        <v>45306</v>
      </c>
      <c r="E1392" s="2">
        <v>45307</v>
      </c>
      <c r="F1392" s="1" t="s">
        <v>9575</v>
      </c>
      <c r="G1392" s="1" t="s">
        <v>1809</v>
      </c>
      <c r="H1392" s="1">
        <v>55</v>
      </c>
    </row>
    <row r="1393" spans="1:8">
      <c r="A1393" s="1" t="s">
        <v>10964</v>
      </c>
      <c r="B1393" s="1" t="s">
        <v>3205</v>
      </c>
      <c r="C1393" s="2">
        <v>45743</v>
      </c>
      <c r="D1393" s="2">
        <v>45747</v>
      </c>
      <c r="E1393" s="2">
        <v>45748</v>
      </c>
      <c r="F1393" s="1" t="s">
        <v>9573</v>
      </c>
      <c r="G1393" s="1" t="s">
        <v>1809</v>
      </c>
      <c r="H1393" s="1">
        <v>50</v>
      </c>
    </row>
    <row r="1394" spans="1:8">
      <c r="A1394" s="1" t="s">
        <v>10965</v>
      </c>
      <c r="B1394" s="1" t="s">
        <v>3206</v>
      </c>
      <c r="C1394" s="2">
        <v>45573</v>
      </c>
      <c r="D1394" s="2">
        <v>45576</v>
      </c>
      <c r="E1394" s="2">
        <v>45578</v>
      </c>
      <c r="F1394" s="1" t="s">
        <v>9591</v>
      </c>
      <c r="G1394" s="1" t="s">
        <v>1809</v>
      </c>
      <c r="H1394" s="1">
        <v>80</v>
      </c>
    </row>
    <row r="1395" spans="1:8">
      <c r="A1395" s="1" t="s">
        <v>10966</v>
      </c>
      <c r="B1395" s="1" t="s">
        <v>3207</v>
      </c>
      <c r="C1395" s="2">
        <v>45880</v>
      </c>
      <c r="D1395" s="2">
        <v>45883</v>
      </c>
      <c r="E1395" s="2">
        <v>45883</v>
      </c>
      <c r="F1395" s="1" t="s">
        <v>9569</v>
      </c>
      <c r="G1395" s="1" t="s">
        <v>1802</v>
      </c>
      <c r="H1395" s="1">
        <v>55</v>
      </c>
    </row>
    <row r="1396" spans="1:8">
      <c r="A1396" s="1" t="s">
        <v>10967</v>
      </c>
      <c r="B1396" s="1" t="s">
        <v>3208</v>
      </c>
      <c r="C1396" s="2">
        <v>45667</v>
      </c>
      <c r="D1396" s="2">
        <v>45670</v>
      </c>
      <c r="E1396" s="2"/>
      <c r="F1396" s="1" t="s">
        <v>9573</v>
      </c>
      <c r="G1396" s="1" t="s">
        <v>1815</v>
      </c>
      <c r="H1396" s="1">
        <v>80</v>
      </c>
    </row>
    <row r="1397" spans="1:8">
      <c r="A1397" s="1" t="s">
        <v>10968</v>
      </c>
      <c r="B1397" s="1" t="s">
        <v>3209</v>
      </c>
      <c r="C1397" s="2">
        <v>45400</v>
      </c>
      <c r="D1397" s="2">
        <v>45404</v>
      </c>
      <c r="E1397" s="2">
        <v>45404</v>
      </c>
      <c r="F1397" s="1" t="s">
        <v>9575</v>
      </c>
      <c r="G1397" s="1" t="s">
        <v>1802</v>
      </c>
      <c r="H1397" s="1">
        <v>55</v>
      </c>
    </row>
    <row r="1398" spans="1:8">
      <c r="A1398" s="1" t="s">
        <v>10969</v>
      </c>
      <c r="B1398" s="1" t="s">
        <v>3210</v>
      </c>
      <c r="C1398" s="2">
        <v>45346</v>
      </c>
      <c r="D1398" s="2">
        <v>45350</v>
      </c>
      <c r="E1398" s="2">
        <v>45350</v>
      </c>
      <c r="F1398" s="1" t="s">
        <v>9571</v>
      </c>
      <c r="G1398" s="1" t="s">
        <v>1802</v>
      </c>
      <c r="H1398" s="1">
        <v>80</v>
      </c>
    </row>
    <row r="1399" spans="1:8">
      <c r="A1399" s="1" t="s">
        <v>10970</v>
      </c>
      <c r="B1399" s="1" t="s">
        <v>3211</v>
      </c>
      <c r="C1399" s="2">
        <v>45322</v>
      </c>
      <c r="D1399" s="2">
        <v>45327</v>
      </c>
      <c r="E1399" s="2">
        <v>45327</v>
      </c>
      <c r="F1399" s="1" t="s">
        <v>9569</v>
      </c>
      <c r="G1399" s="1" t="s">
        <v>1802</v>
      </c>
      <c r="H1399" s="1">
        <v>45</v>
      </c>
    </row>
    <row r="1400" spans="1:8">
      <c r="A1400" s="1" t="s">
        <v>10971</v>
      </c>
      <c r="B1400" s="1" t="s">
        <v>3212</v>
      </c>
      <c r="C1400" s="2">
        <v>45485</v>
      </c>
      <c r="D1400" s="2">
        <v>45488</v>
      </c>
      <c r="E1400" s="2">
        <v>45488</v>
      </c>
      <c r="F1400" s="1" t="s">
        <v>9591</v>
      </c>
      <c r="G1400" s="1" t="s">
        <v>1802</v>
      </c>
      <c r="H1400" s="1">
        <v>70</v>
      </c>
    </row>
    <row r="1401" spans="1:8">
      <c r="A1401" s="1" t="s">
        <v>10972</v>
      </c>
      <c r="B1401" s="1" t="s">
        <v>3213</v>
      </c>
      <c r="C1401" s="2">
        <v>45462</v>
      </c>
      <c r="D1401" s="2">
        <v>45465</v>
      </c>
      <c r="E1401" s="2"/>
      <c r="F1401" s="1" t="s">
        <v>9591</v>
      </c>
      <c r="G1401" s="1" t="s">
        <v>1815</v>
      </c>
      <c r="H1401" s="1">
        <v>70</v>
      </c>
    </row>
    <row r="1402" spans="1:8">
      <c r="A1402" s="1" t="s">
        <v>10973</v>
      </c>
      <c r="B1402" s="1" t="s">
        <v>3214</v>
      </c>
      <c r="C1402" s="2">
        <v>45862</v>
      </c>
      <c r="D1402" s="2">
        <v>45866</v>
      </c>
      <c r="E1402" s="2">
        <v>45869</v>
      </c>
      <c r="F1402" s="1" t="s">
        <v>9591</v>
      </c>
      <c r="G1402" s="1" t="s">
        <v>1809</v>
      </c>
      <c r="H1402" s="1">
        <v>45</v>
      </c>
    </row>
    <row r="1403" spans="1:8">
      <c r="A1403" s="1" t="s">
        <v>10974</v>
      </c>
      <c r="B1403" s="1" t="s">
        <v>3215</v>
      </c>
      <c r="C1403" s="2">
        <v>45543</v>
      </c>
      <c r="D1403" s="2">
        <v>45545</v>
      </c>
      <c r="E1403" s="2"/>
      <c r="F1403" s="1" t="s">
        <v>9573</v>
      </c>
      <c r="G1403" s="1" t="s">
        <v>1815</v>
      </c>
      <c r="H1403" s="1">
        <v>55</v>
      </c>
    </row>
    <row r="1404" spans="1:8">
      <c r="A1404" s="1" t="s">
        <v>10975</v>
      </c>
      <c r="B1404" s="1" t="s">
        <v>3216</v>
      </c>
      <c r="C1404" s="2">
        <v>45917</v>
      </c>
      <c r="D1404" s="2">
        <v>45921</v>
      </c>
      <c r="E1404" s="2">
        <v>45921</v>
      </c>
      <c r="F1404" s="1" t="s">
        <v>9573</v>
      </c>
      <c r="G1404" s="1" t="s">
        <v>1802</v>
      </c>
      <c r="H1404" s="1">
        <v>80</v>
      </c>
    </row>
    <row r="1405" spans="1:8">
      <c r="A1405" s="1" t="s">
        <v>10976</v>
      </c>
      <c r="B1405" s="1" t="s">
        <v>3217</v>
      </c>
      <c r="C1405" s="2">
        <v>45592</v>
      </c>
      <c r="D1405" s="2">
        <v>45597</v>
      </c>
      <c r="E1405" s="2">
        <v>45599</v>
      </c>
      <c r="F1405" s="1" t="s">
        <v>9569</v>
      </c>
      <c r="G1405" s="1" t="s">
        <v>1809</v>
      </c>
      <c r="H1405" s="1">
        <v>45</v>
      </c>
    </row>
    <row r="1406" spans="1:8">
      <c r="A1406" s="1" t="s">
        <v>10977</v>
      </c>
      <c r="B1406" s="1" t="s">
        <v>3218</v>
      </c>
      <c r="C1406" s="2">
        <v>45365</v>
      </c>
      <c r="D1406" s="2">
        <v>45367</v>
      </c>
      <c r="E1406" s="2">
        <v>45367</v>
      </c>
      <c r="F1406" s="1" t="s">
        <v>9571</v>
      </c>
      <c r="G1406" s="1" t="s">
        <v>1802</v>
      </c>
      <c r="H1406" s="1">
        <v>80</v>
      </c>
    </row>
    <row r="1407" spans="1:8">
      <c r="A1407" s="1" t="s">
        <v>10978</v>
      </c>
      <c r="B1407" s="1" t="s">
        <v>3219</v>
      </c>
      <c r="C1407" s="2">
        <v>45731</v>
      </c>
      <c r="D1407" s="2">
        <v>45733</v>
      </c>
      <c r="E1407" s="2"/>
      <c r="F1407" s="1" t="s">
        <v>9569</v>
      </c>
      <c r="G1407" s="1" t="s">
        <v>1815</v>
      </c>
      <c r="H1407" s="1">
        <v>50</v>
      </c>
    </row>
    <row r="1408" spans="1:8">
      <c r="A1408" s="1" t="s">
        <v>10979</v>
      </c>
      <c r="B1408" s="1" t="s">
        <v>3220</v>
      </c>
      <c r="C1408" s="2">
        <v>45602</v>
      </c>
      <c r="D1408" s="2">
        <v>45606</v>
      </c>
      <c r="E1408" s="2">
        <v>45606</v>
      </c>
      <c r="F1408" s="1" t="s">
        <v>9591</v>
      </c>
      <c r="G1408" s="1" t="s">
        <v>1802</v>
      </c>
      <c r="H1408" s="1">
        <v>70</v>
      </c>
    </row>
    <row r="1409" spans="1:8">
      <c r="A1409" s="1" t="s">
        <v>10980</v>
      </c>
      <c r="B1409" s="1" t="s">
        <v>3221</v>
      </c>
      <c r="C1409" s="2">
        <v>45959</v>
      </c>
      <c r="D1409" s="2">
        <v>45961</v>
      </c>
      <c r="E1409" s="2">
        <v>45962</v>
      </c>
      <c r="F1409" s="1" t="s">
        <v>9591</v>
      </c>
      <c r="G1409" s="1" t="s">
        <v>1809</v>
      </c>
      <c r="H1409" s="1">
        <v>100</v>
      </c>
    </row>
    <row r="1410" spans="1:8">
      <c r="A1410" s="1" t="s">
        <v>10981</v>
      </c>
      <c r="B1410" s="1" t="s">
        <v>3222</v>
      </c>
      <c r="C1410" s="2">
        <v>45664</v>
      </c>
      <c r="D1410" s="2">
        <v>45668</v>
      </c>
      <c r="E1410" s="2">
        <v>45668</v>
      </c>
      <c r="F1410" s="1" t="s">
        <v>9591</v>
      </c>
      <c r="G1410" s="1" t="s">
        <v>1802</v>
      </c>
      <c r="H1410" s="1">
        <v>100</v>
      </c>
    </row>
    <row r="1411" spans="1:8">
      <c r="A1411" s="1" t="s">
        <v>10982</v>
      </c>
      <c r="B1411" s="1" t="s">
        <v>3223</v>
      </c>
      <c r="C1411" s="2">
        <v>45430</v>
      </c>
      <c r="D1411" s="2">
        <v>45432</v>
      </c>
      <c r="E1411" s="2"/>
      <c r="F1411" s="1" t="s">
        <v>9571</v>
      </c>
      <c r="G1411" s="1" t="s">
        <v>1815</v>
      </c>
      <c r="H1411" s="1">
        <v>50</v>
      </c>
    </row>
    <row r="1412" spans="1:8">
      <c r="A1412" s="1" t="s">
        <v>10983</v>
      </c>
      <c r="B1412" s="1" t="s">
        <v>3224</v>
      </c>
      <c r="C1412" s="2">
        <v>45565</v>
      </c>
      <c r="D1412" s="2">
        <v>45569</v>
      </c>
      <c r="E1412" s="2">
        <v>45572</v>
      </c>
      <c r="F1412" s="1" t="s">
        <v>9575</v>
      </c>
      <c r="G1412" s="1" t="s">
        <v>1809</v>
      </c>
      <c r="H1412" s="1">
        <v>60</v>
      </c>
    </row>
    <row r="1413" spans="1:8">
      <c r="A1413" s="1" t="s">
        <v>10984</v>
      </c>
      <c r="B1413" s="1" t="s">
        <v>3225</v>
      </c>
      <c r="C1413" s="2">
        <v>45815</v>
      </c>
      <c r="D1413" s="2">
        <v>45820</v>
      </c>
      <c r="E1413" s="2"/>
      <c r="F1413" s="1" t="s">
        <v>9569</v>
      </c>
      <c r="G1413" s="1" t="s">
        <v>1815</v>
      </c>
      <c r="H1413" s="1">
        <v>45</v>
      </c>
    </row>
    <row r="1414" spans="1:8">
      <c r="A1414" s="1" t="s">
        <v>10985</v>
      </c>
      <c r="B1414" s="1" t="s">
        <v>3226</v>
      </c>
      <c r="C1414" s="2">
        <v>45611</v>
      </c>
      <c r="D1414" s="2">
        <v>45614</v>
      </c>
      <c r="E1414" s="2">
        <v>45616</v>
      </c>
      <c r="F1414" s="1" t="s">
        <v>9575</v>
      </c>
      <c r="G1414" s="1" t="s">
        <v>1809</v>
      </c>
      <c r="H1414" s="1">
        <v>45</v>
      </c>
    </row>
    <row r="1415" spans="1:8">
      <c r="A1415" s="1" t="s">
        <v>10986</v>
      </c>
      <c r="B1415" s="1" t="s">
        <v>3227</v>
      </c>
      <c r="C1415" s="2">
        <v>45370</v>
      </c>
      <c r="D1415" s="2">
        <v>45375</v>
      </c>
      <c r="E1415" s="2">
        <v>45375</v>
      </c>
      <c r="F1415" s="1" t="s">
        <v>9575</v>
      </c>
      <c r="G1415" s="1" t="s">
        <v>1802</v>
      </c>
      <c r="H1415" s="1">
        <v>70</v>
      </c>
    </row>
    <row r="1416" spans="1:8">
      <c r="A1416" s="1" t="s">
        <v>10987</v>
      </c>
      <c r="B1416" s="1" t="s">
        <v>3228</v>
      </c>
      <c r="C1416" s="2">
        <v>45898</v>
      </c>
      <c r="D1416" s="2">
        <v>45903</v>
      </c>
      <c r="E1416" s="2">
        <v>45904</v>
      </c>
      <c r="F1416" s="1" t="s">
        <v>9591</v>
      </c>
      <c r="G1416" s="1" t="s">
        <v>1809</v>
      </c>
      <c r="H1416" s="1">
        <v>60</v>
      </c>
    </row>
    <row r="1417" spans="1:8">
      <c r="A1417" s="1" t="s">
        <v>10988</v>
      </c>
      <c r="B1417" s="1" t="s">
        <v>3229</v>
      </c>
      <c r="C1417" s="2">
        <v>45717</v>
      </c>
      <c r="D1417" s="2">
        <v>45722</v>
      </c>
      <c r="E1417" s="2">
        <v>45723</v>
      </c>
      <c r="F1417" s="1" t="s">
        <v>9571</v>
      </c>
      <c r="G1417" s="1" t="s">
        <v>1809</v>
      </c>
      <c r="H1417" s="1">
        <v>45</v>
      </c>
    </row>
    <row r="1418" spans="1:8">
      <c r="A1418" s="1" t="s">
        <v>10989</v>
      </c>
      <c r="B1418" s="1" t="s">
        <v>3230</v>
      </c>
      <c r="C1418" s="2">
        <v>45419</v>
      </c>
      <c r="D1418" s="2">
        <v>45422</v>
      </c>
      <c r="E1418" s="2">
        <v>45422</v>
      </c>
      <c r="F1418" s="1" t="s">
        <v>9569</v>
      </c>
      <c r="G1418" s="1" t="s">
        <v>1802</v>
      </c>
      <c r="H1418" s="1">
        <v>60</v>
      </c>
    </row>
    <row r="1419" spans="1:8">
      <c r="A1419" s="1" t="s">
        <v>10990</v>
      </c>
      <c r="B1419" s="1" t="s">
        <v>3231</v>
      </c>
      <c r="C1419" s="2">
        <v>45653</v>
      </c>
      <c r="D1419" s="2">
        <v>45658</v>
      </c>
      <c r="E1419" s="2"/>
      <c r="F1419" s="1" t="s">
        <v>9575</v>
      </c>
      <c r="G1419" s="1" t="s">
        <v>1815</v>
      </c>
      <c r="H1419" s="1">
        <v>60</v>
      </c>
    </row>
    <row r="1420" spans="1:8">
      <c r="A1420" s="1" t="s">
        <v>10991</v>
      </c>
      <c r="B1420" s="1" t="s">
        <v>3232</v>
      </c>
      <c r="C1420" s="2">
        <v>45700</v>
      </c>
      <c r="D1420" s="2">
        <v>45703</v>
      </c>
      <c r="E1420" s="2">
        <v>45703</v>
      </c>
      <c r="F1420" s="1" t="s">
        <v>9591</v>
      </c>
      <c r="G1420" s="1" t="s">
        <v>1802</v>
      </c>
      <c r="H1420" s="1">
        <v>70</v>
      </c>
    </row>
    <row r="1421" spans="1:8">
      <c r="A1421" s="1" t="s">
        <v>10992</v>
      </c>
      <c r="B1421" s="1" t="s">
        <v>3233</v>
      </c>
      <c r="C1421" s="2">
        <v>45321</v>
      </c>
      <c r="D1421" s="2">
        <v>45323</v>
      </c>
      <c r="E1421" s="2">
        <v>45324</v>
      </c>
      <c r="F1421" s="1" t="s">
        <v>9575</v>
      </c>
      <c r="G1421" s="1" t="s">
        <v>1809</v>
      </c>
      <c r="H1421" s="1">
        <v>80</v>
      </c>
    </row>
    <row r="1422" spans="1:8">
      <c r="A1422" s="1" t="s">
        <v>10993</v>
      </c>
      <c r="B1422" s="1" t="s">
        <v>3234</v>
      </c>
      <c r="C1422" s="2">
        <v>45482</v>
      </c>
      <c r="D1422" s="2">
        <v>45484</v>
      </c>
      <c r="E1422" s="2">
        <v>45485</v>
      </c>
      <c r="F1422" s="1" t="s">
        <v>9575</v>
      </c>
      <c r="G1422" s="1" t="s">
        <v>1809</v>
      </c>
      <c r="H1422" s="1">
        <v>45</v>
      </c>
    </row>
    <row r="1423" spans="1:8">
      <c r="A1423" s="1" t="s">
        <v>10994</v>
      </c>
      <c r="B1423" s="1" t="s">
        <v>3235</v>
      </c>
      <c r="C1423" s="2">
        <v>45882</v>
      </c>
      <c r="D1423" s="2">
        <v>45886</v>
      </c>
      <c r="E1423" s="2">
        <v>45887</v>
      </c>
      <c r="F1423" s="1" t="s">
        <v>9575</v>
      </c>
      <c r="G1423" s="1" t="s">
        <v>1809</v>
      </c>
      <c r="H1423" s="1">
        <v>55</v>
      </c>
    </row>
    <row r="1424" spans="1:8">
      <c r="A1424" s="1" t="s">
        <v>10995</v>
      </c>
      <c r="B1424" s="1" t="s">
        <v>3236</v>
      </c>
      <c r="C1424" s="2">
        <v>45344</v>
      </c>
      <c r="D1424" s="2">
        <v>45347</v>
      </c>
      <c r="E1424" s="2">
        <v>45348</v>
      </c>
      <c r="F1424" s="1" t="s">
        <v>9575</v>
      </c>
      <c r="G1424" s="1" t="s">
        <v>1809</v>
      </c>
      <c r="H1424" s="1">
        <v>80</v>
      </c>
    </row>
    <row r="1425" spans="1:8">
      <c r="A1425" s="1" t="s">
        <v>10996</v>
      </c>
      <c r="B1425" s="1" t="s">
        <v>3237</v>
      </c>
      <c r="C1425" s="2">
        <v>45887</v>
      </c>
      <c r="D1425" s="2">
        <v>45891</v>
      </c>
      <c r="E1425" s="2"/>
      <c r="F1425" s="1" t="s">
        <v>9569</v>
      </c>
      <c r="G1425" s="1" t="s">
        <v>1815</v>
      </c>
      <c r="H1425" s="1">
        <v>60</v>
      </c>
    </row>
    <row r="1426" spans="1:8">
      <c r="A1426" s="1" t="s">
        <v>10997</v>
      </c>
      <c r="B1426" s="1" t="s">
        <v>3238</v>
      </c>
      <c r="C1426" s="2">
        <v>45899</v>
      </c>
      <c r="D1426" s="2">
        <v>45903</v>
      </c>
      <c r="E1426" s="2">
        <v>45905</v>
      </c>
      <c r="F1426" s="1" t="s">
        <v>9575</v>
      </c>
      <c r="G1426" s="1" t="s">
        <v>1809</v>
      </c>
      <c r="H1426" s="1">
        <v>70</v>
      </c>
    </row>
    <row r="1427" spans="1:8">
      <c r="A1427" s="1" t="s">
        <v>10998</v>
      </c>
      <c r="B1427" s="1" t="s">
        <v>3239</v>
      </c>
      <c r="C1427" s="2">
        <v>45307</v>
      </c>
      <c r="D1427" s="2">
        <v>45311</v>
      </c>
      <c r="E1427" s="2">
        <v>45312</v>
      </c>
      <c r="F1427" s="1" t="s">
        <v>9571</v>
      </c>
      <c r="G1427" s="1" t="s">
        <v>1809</v>
      </c>
      <c r="H1427" s="1">
        <v>100</v>
      </c>
    </row>
    <row r="1428" spans="1:8">
      <c r="A1428" s="1" t="s">
        <v>10999</v>
      </c>
      <c r="B1428" s="1" t="s">
        <v>3240</v>
      </c>
      <c r="C1428" s="2">
        <v>45486</v>
      </c>
      <c r="D1428" s="2">
        <v>45491</v>
      </c>
      <c r="E1428" s="2">
        <v>45491</v>
      </c>
      <c r="F1428" s="1" t="s">
        <v>9573</v>
      </c>
      <c r="G1428" s="1" t="s">
        <v>1802</v>
      </c>
      <c r="H1428" s="1">
        <v>100</v>
      </c>
    </row>
    <row r="1429" spans="1:8">
      <c r="A1429" s="1" t="s">
        <v>11000</v>
      </c>
      <c r="B1429" s="1" t="s">
        <v>3241</v>
      </c>
      <c r="C1429" s="2">
        <v>45684</v>
      </c>
      <c r="D1429" s="2">
        <v>45686</v>
      </c>
      <c r="E1429" s="2">
        <v>45686</v>
      </c>
      <c r="F1429" s="1" t="s">
        <v>9575</v>
      </c>
      <c r="G1429" s="1" t="s">
        <v>1802</v>
      </c>
      <c r="H1429" s="1">
        <v>45</v>
      </c>
    </row>
    <row r="1430" spans="1:8">
      <c r="A1430" s="1" t="s">
        <v>11001</v>
      </c>
      <c r="B1430" s="1" t="s">
        <v>3242</v>
      </c>
      <c r="C1430" s="2">
        <v>45464</v>
      </c>
      <c r="D1430" s="2">
        <v>45466</v>
      </c>
      <c r="E1430" s="2">
        <v>45466</v>
      </c>
      <c r="F1430" s="1" t="s">
        <v>9569</v>
      </c>
      <c r="G1430" s="1" t="s">
        <v>1802</v>
      </c>
      <c r="H1430" s="1">
        <v>55</v>
      </c>
    </row>
    <row r="1431" spans="1:8">
      <c r="A1431" s="1" t="s">
        <v>11002</v>
      </c>
      <c r="B1431" s="1" t="s">
        <v>3243</v>
      </c>
      <c r="C1431" s="2">
        <v>45619</v>
      </c>
      <c r="D1431" s="2">
        <v>45622</v>
      </c>
      <c r="E1431" s="2">
        <v>45624</v>
      </c>
      <c r="F1431" s="1" t="s">
        <v>9571</v>
      </c>
      <c r="G1431" s="1" t="s">
        <v>1809</v>
      </c>
      <c r="H1431" s="1">
        <v>70</v>
      </c>
    </row>
    <row r="1432" spans="1:8">
      <c r="A1432" s="1" t="s">
        <v>11003</v>
      </c>
      <c r="B1432" s="1" t="s">
        <v>3244</v>
      </c>
      <c r="C1432" s="2">
        <v>45378</v>
      </c>
      <c r="D1432" s="2">
        <v>45383</v>
      </c>
      <c r="E1432" s="2">
        <v>45383</v>
      </c>
      <c r="F1432" s="1" t="s">
        <v>9573</v>
      </c>
      <c r="G1432" s="1" t="s">
        <v>1802</v>
      </c>
      <c r="H1432" s="1">
        <v>80</v>
      </c>
    </row>
    <row r="1433" spans="1:8">
      <c r="A1433" s="1" t="s">
        <v>11004</v>
      </c>
      <c r="B1433" s="1" t="s">
        <v>3245</v>
      </c>
      <c r="C1433" s="2">
        <v>45352</v>
      </c>
      <c r="D1433" s="2">
        <v>45354</v>
      </c>
      <c r="E1433" s="2">
        <v>45354</v>
      </c>
      <c r="F1433" s="1" t="s">
        <v>9575</v>
      </c>
      <c r="G1433" s="1" t="s">
        <v>1802</v>
      </c>
      <c r="H1433" s="1">
        <v>55</v>
      </c>
    </row>
    <row r="1434" spans="1:8">
      <c r="A1434" s="1" t="s">
        <v>11005</v>
      </c>
      <c r="B1434" s="1" t="s">
        <v>3246</v>
      </c>
      <c r="C1434" s="2">
        <v>45417</v>
      </c>
      <c r="D1434" s="2">
        <v>45421</v>
      </c>
      <c r="E1434" s="2">
        <v>45421</v>
      </c>
      <c r="F1434" s="1" t="s">
        <v>9575</v>
      </c>
      <c r="G1434" s="1" t="s">
        <v>1802</v>
      </c>
      <c r="H1434" s="1">
        <v>55</v>
      </c>
    </row>
    <row r="1435" spans="1:8">
      <c r="A1435" s="1" t="s">
        <v>11006</v>
      </c>
      <c r="B1435" s="1" t="s">
        <v>3247</v>
      </c>
      <c r="C1435" s="2">
        <v>45560</v>
      </c>
      <c r="D1435" s="2">
        <v>45563</v>
      </c>
      <c r="E1435" s="2">
        <v>45563</v>
      </c>
      <c r="F1435" s="1" t="s">
        <v>9591</v>
      </c>
      <c r="G1435" s="1" t="s">
        <v>1802</v>
      </c>
      <c r="H1435" s="1">
        <v>55</v>
      </c>
    </row>
    <row r="1436" spans="1:8">
      <c r="A1436" s="1" t="s">
        <v>11007</v>
      </c>
      <c r="B1436" s="1" t="s">
        <v>3248</v>
      </c>
      <c r="C1436" s="2">
        <v>45420</v>
      </c>
      <c r="D1436" s="2">
        <v>45422</v>
      </c>
      <c r="E1436" s="2"/>
      <c r="F1436" s="1" t="s">
        <v>9573</v>
      </c>
      <c r="G1436" s="1" t="s">
        <v>1815</v>
      </c>
      <c r="H1436" s="1">
        <v>70</v>
      </c>
    </row>
    <row r="1437" spans="1:8">
      <c r="A1437" s="1" t="s">
        <v>11008</v>
      </c>
      <c r="B1437" s="1" t="s">
        <v>3249</v>
      </c>
      <c r="C1437" s="2">
        <v>45914</v>
      </c>
      <c r="D1437" s="2">
        <v>45918</v>
      </c>
      <c r="E1437" s="2">
        <v>45918</v>
      </c>
      <c r="F1437" s="1" t="s">
        <v>9571</v>
      </c>
      <c r="G1437" s="1" t="s">
        <v>1802</v>
      </c>
      <c r="H1437" s="1">
        <v>80</v>
      </c>
    </row>
    <row r="1438" spans="1:8">
      <c r="A1438" s="1" t="s">
        <v>11009</v>
      </c>
      <c r="B1438" s="1" t="s">
        <v>3250</v>
      </c>
      <c r="C1438" s="2">
        <v>45915</v>
      </c>
      <c r="D1438" s="2">
        <v>45920</v>
      </c>
      <c r="E1438" s="2">
        <v>45921</v>
      </c>
      <c r="F1438" s="1" t="s">
        <v>9591</v>
      </c>
      <c r="G1438" s="1" t="s">
        <v>1809</v>
      </c>
      <c r="H1438" s="1">
        <v>45</v>
      </c>
    </row>
    <row r="1439" spans="1:8">
      <c r="A1439" s="1" t="s">
        <v>11010</v>
      </c>
      <c r="B1439" s="1" t="s">
        <v>3251</v>
      </c>
      <c r="C1439" s="2">
        <v>45607</v>
      </c>
      <c r="D1439" s="2">
        <v>45609</v>
      </c>
      <c r="E1439" s="2">
        <v>45609</v>
      </c>
      <c r="F1439" s="1" t="s">
        <v>9569</v>
      </c>
      <c r="G1439" s="1" t="s">
        <v>1802</v>
      </c>
      <c r="H1439" s="1">
        <v>70</v>
      </c>
    </row>
    <row r="1440" spans="1:8">
      <c r="A1440" s="1" t="s">
        <v>11011</v>
      </c>
      <c r="B1440" s="1" t="s">
        <v>3252</v>
      </c>
      <c r="C1440" s="2">
        <v>45530</v>
      </c>
      <c r="D1440" s="2">
        <v>45532</v>
      </c>
      <c r="E1440" s="2">
        <v>45532</v>
      </c>
      <c r="F1440" s="1" t="s">
        <v>9569</v>
      </c>
      <c r="G1440" s="1" t="s">
        <v>1802</v>
      </c>
      <c r="H1440" s="1">
        <v>60</v>
      </c>
    </row>
    <row r="1441" spans="1:8">
      <c r="A1441" s="1" t="s">
        <v>11012</v>
      </c>
      <c r="B1441" s="1" t="s">
        <v>3253</v>
      </c>
      <c r="C1441" s="2">
        <v>45882</v>
      </c>
      <c r="D1441" s="2">
        <v>45884</v>
      </c>
      <c r="E1441" s="2">
        <v>45884</v>
      </c>
      <c r="F1441" s="1" t="s">
        <v>9573</v>
      </c>
      <c r="G1441" s="1" t="s">
        <v>1802</v>
      </c>
      <c r="H1441" s="1">
        <v>100</v>
      </c>
    </row>
    <row r="1442" spans="1:8">
      <c r="A1442" s="1" t="s">
        <v>11013</v>
      </c>
      <c r="B1442" s="1" t="s">
        <v>3254</v>
      </c>
      <c r="C1442" s="2">
        <v>45615</v>
      </c>
      <c r="D1442" s="2">
        <v>45619</v>
      </c>
      <c r="E1442" s="2"/>
      <c r="F1442" s="1" t="s">
        <v>9571</v>
      </c>
      <c r="G1442" s="1" t="s">
        <v>1815</v>
      </c>
      <c r="H1442" s="1">
        <v>70</v>
      </c>
    </row>
    <row r="1443" spans="1:8">
      <c r="A1443" s="1" t="s">
        <v>11014</v>
      </c>
      <c r="B1443" s="1" t="s">
        <v>3255</v>
      </c>
      <c r="C1443" s="2">
        <v>45545</v>
      </c>
      <c r="D1443" s="2">
        <v>45547</v>
      </c>
      <c r="E1443" s="2"/>
      <c r="F1443" s="1" t="s">
        <v>9591</v>
      </c>
      <c r="G1443" s="1" t="s">
        <v>1815</v>
      </c>
      <c r="H1443" s="1">
        <v>100</v>
      </c>
    </row>
    <row r="1444" spans="1:8">
      <c r="A1444" s="1" t="s">
        <v>11015</v>
      </c>
      <c r="B1444" s="1" t="s">
        <v>3256</v>
      </c>
      <c r="C1444" s="2">
        <v>45837</v>
      </c>
      <c r="D1444" s="2">
        <v>45840</v>
      </c>
      <c r="E1444" s="2">
        <v>45840</v>
      </c>
      <c r="F1444" s="1" t="s">
        <v>9591</v>
      </c>
      <c r="G1444" s="1" t="s">
        <v>1802</v>
      </c>
      <c r="H1444" s="1">
        <v>80</v>
      </c>
    </row>
    <row r="1445" spans="1:8">
      <c r="A1445" s="1" t="s">
        <v>11016</v>
      </c>
      <c r="B1445" s="1" t="s">
        <v>3257</v>
      </c>
      <c r="C1445" s="2">
        <v>45341</v>
      </c>
      <c r="D1445" s="2">
        <v>45346</v>
      </c>
      <c r="E1445" s="2">
        <v>45347</v>
      </c>
      <c r="F1445" s="1" t="s">
        <v>9591</v>
      </c>
      <c r="G1445" s="1" t="s">
        <v>1809</v>
      </c>
      <c r="H1445" s="1">
        <v>80</v>
      </c>
    </row>
    <row r="1446" spans="1:8">
      <c r="A1446" s="1" t="s">
        <v>11017</v>
      </c>
      <c r="B1446" s="1" t="s">
        <v>3258</v>
      </c>
      <c r="C1446" s="2">
        <v>45356</v>
      </c>
      <c r="D1446" s="2">
        <v>45359</v>
      </c>
      <c r="E1446" s="2">
        <v>45359</v>
      </c>
      <c r="F1446" s="1" t="s">
        <v>9575</v>
      </c>
      <c r="G1446" s="1" t="s">
        <v>1802</v>
      </c>
      <c r="H1446" s="1">
        <v>80</v>
      </c>
    </row>
    <row r="1447" spans="1:8">
      <c r="A1447" s="1" t="s">
        <v>11018</v>
      </c>
      <c r="B1447" s="1" t="s">
        <v>3259</v>
      </c>
      <c r="C1447" s="2">
        <v>45541</v>
      </c>
      <c r="D1447" s="2">
        <v>45545</v>
      </c>
      <c r="E1447" s="2">
        <v>45545</v>
      </c>
      <c r="F1447" s="1" t="s">
        <v>9591</v>
      </c>
      <c r="G1447" s="1" t="s">
        <v>1802</v>
      </c>
      <c r="H1447" s="1">
        <v>60</v>
      </c>
    </row>
    <row r="1448" spans="1:8">
      <c r="A1448" s="1" t="s">
        <v>11019</v>
      </c>
      <c r="B1448" s="1" t="s">
        <v>3260</v>
      </c>
      <c r="C1448" s="2">
        <v>45299</v>
      </c>
      <c r="D1448" s="2">
        <v>45301</v>
      </c>
      <c r="E1448" s="2">
        <v>45301</v>
      </c>
      <c r="F1448" s="1" t="s">
        <v>9569</v>
      </c>
      <c r="G1448" s="1" t="s">
        <v>1802</v>
      </c>
      <c r="H1448" s="1">
        <v>45</v>
      </c>
    </row>
    <row r="1449" spans="1:8">
      <c r="A1449" s="1" t="s">
        <v>11020</v>
      </c>
      <c r="B1449" s="1" t="s">
        <v>3261</v>
      </c>
      <c r="C1449" s="2">
        <v>45437</v>
      </c>
      <c r="D1449" s="2">
        <v>45439</v>
      </c>
      <c r="E1449" s="2"/>
      <c r="F1449" s="1" t="s">
        <v>9575</v>
      </c>
      <c r="G1449" s="1" t="s">
        <v>1815</v>
      </c>
      <c r="H1449" s="1">
        <v>100</v>
      </c>
    </row>
    <row r="1450" spans="1:8">
      <c r="A1450" s="1" t="s">
        <v>11021</v>
      </c>
      <c r="B1450" s="1" t="s">
        <v>3262</v>
      </c>
      <c r="C1450" s="2">
        <v>45571</v>
      </c>
      <c r="D1450" s="2">
        <v>45573</v>
      </c>
      <c r="E1450" s="2">
        <v>45574</v>
      </c>
      <c r="F1450" s="1" t="s">
        <v>9571</v>
      </c>
      <c r="G1450" s="1" t="s">
        <v>1809</v>
      </c>
      <c r="H1450" s="1">
        <v>45</v>
      </c>
    </row>
    <row r="1451" spans="1:8">
      <c r="A1451" s="1" t="s">
        <v>11022</v>
      </c>
      <c r="B1451" s="1" t="s">
        <v>3263</v>
      </c>
      <c r="C1451" s="2">
        <v>45433</v>
      </c>
      <c r="D1451" s="2">
        <v>45435</v>
      </c>
      <c r="E1451" s="2">
        <v>45437</v>
      </c>
      <c r="F1451" s="1" t="s">
        <v>9573</v>
      </c>
      <c r="G1451" s="1" t="s">
        <v>1809</v>
      </c>
      <c r="H1451" s="1">
        <v>45</v>
      </c>
    </row>
    <row r="1452" spans="1:8">
      <c r="A1452" s="1" t="s">
        <v>11023</v>
      </c>
      <c r="B1452" s="1" t="s">
        <v>3264</v>
      </c>
      <c r="C1452" s="2">
        <v>45624</v>
      </c>
      <c r="D1452" s="2">
        <v>45629</v>
      </c>
      <c r="E1452" s="2">
        <v>45630</v>
      </c>
      <c r="F1452" s="1" t="s">
        <v>9575</v>
      </c>
      <c r="G1452" s="1" t="s">
        <v>1809</v>
      </c>
      <c r="H1452" s="1">
        <v>60</v>
      </c>
    </row>
    <row r="1453" spans="1:8">
      <c r="A1453" s="1" t="s">
        <v>11024</v>
      </c>
      <c r="B1453" s="1" t="s">
        <v>3265</v>
      </c>
      <c r="C1453" s="2">
        <v>45702</v>
      </c>
      <c r="D1453" s="2">
        <v>45705</v>
      </c>
      <c r="E1453" s="2"/>
      <c r="F1453" s="1" t="s">
        <v>9575</v>
      </c>
      <c r="G1453" s="1" t="s">
        <v>1815</v>
      </c>
      <c r="H1453" s="1">
        <v>50</v>
      </c>
    </row>
    <row r="1454" spans="1:8">
      <c r="A1454" s="1" t="s">
        <v>11025</v>
      </c>
      <c r="B1454" s="1" t="s">
        <v>3266</v>
      </c>
      <c r="C1454" s="2">
        <v>45491</v>
      </c>
      <c r="D1454" s="2">
        <v>45495</v>
      </c>
      <c r="E1454" s="2">
        <v>45496</v>
      </c>
      <c r="F1454" s="1" t="s">
        <v>9571</v>
      </c>
      <c r="G1454" s="1" t="s">
        <v>1809</v>
      </c>
      <c r="H1454" s="1">
        <v>80</v>
      </c>
    </row>
    <row r="1455" spans="1:8">
      <c r="A1455" s="1" t="s">
        <v>11026</v>
      </c>
      <c r="B1455" s="1" t="s">
        <v>3267</v>
      </c>
      <c r="C1455" s="2">
        <v>45401</v>
      </c>
      <c r="D1455" s="2">
        <v>45405</v>
      </c>
      <c r="E1455" s="2">
        <v>45406</v>
      </c>
      <c r="F1455" s="1" t="s">
        <v>9573</v>
      </c>
      <c r="G1455" s="1" t="s">
        <v>1809</v>
      </c>
      <c r="H1455" s="1">
        <v>55</v>
      </c>
    </row>
    <row r="1456" spans="1:8">
      <c r="A1456" s="1" t="s">
        <v>11027</v>
      </c>
      <c r="B1456" s="1" t="s">
        <v>3268</v>
      </c>
      <c r="C1456" s="2">
        <v>45541</v>
      </c>
      <c r="D1456" s="2">
        <v>45544</v>
      </c>
      <c r="E1456" s="2">
        <v>45544</v>
      </c>
      <c r="F1456" s="1" t="s">
        <v>9575</v>
      </c>
      <c r="G1456" s="1" t="s">
        <v>1802</v>
      </c>
      <c r="H1456" s="1">
        <v>100</v>
      </c>
    </row>
    <row r="1457" spans="1:8">
      <c r="A1457" s="1" t="s">
        <v>11028</v>
      </c>
      <c r="B1457" s="1" t="s">
        <v>3269</v>
      </c>
      <c r="C1457" s="2">
        <v>45299</v>
      </c>
      <c r="D1457" s="2">
        <v>45303</v>
      </c>
      <c r="E1457" s="2">
        <v>45303</v>
      </c>
      <c r="F1457" s="1" t="s">
        <v>9575</v>
      </c>
      <c r="G1457" s="1" t="s">
        <v>1802</v>
      </c>
      <c r="H1457" s="1">
        <v>45</v>
      </c>
    </row>
    <row r="1458" spans="1:8">
      <c r="A1458" s="1" t="s">
        <v>11029</v>
      </c>
      <c r="B1458" s="1" t="s">
        <v>3270</v>
      </c>
      <c r="C1458" s="2">
        <v>45435</v>
      </c>
      <c r="D1458" s="2">
        <v>45437</v>
      </c>
      <c r="E1458" s="2">
        <v>45438</v>
      </c>
      <c r="F1458" s="1" t="s">
        <v>9571</v>
      </c>
      <c r="G1458" s="1" t="s">
        <v>1809</v>
      </c>
      <c r="H1458" s="1">
        <v>80</v>
      </c>
    </row>
    <row r="1459" spans="1:8">
      <c r="A1459" s="1" t="s">
        <v>11030</v>
      </c>
      <c r="B1459" s="1" t="s">
        <v>3271</v>
      </c>
      <c r="C1459" s="2">
        <v>45707</v>
      </c>
      <c r="D1459" s="2">
        <v>45709</v>
      </c>
      <c r="E1459" s="2">
        <v>45709</v>
      </c>
      <c r="F1459" s="1" t="s">
        <v>9591</v>
      </c>
      <c r="G1459" s="1" t="s">
        <v>1802</v>
      </c>
      <c r="H1459" s="1">
        <v>80</v>
      </c>
    </row>
    <row r="1460" spans="1:8">
      <c r="A1460" s="1" t="s">
        <v>11031</v>
      </c>
      <c r="B1460" s="1" t="s">
        <v>3272</v>
      </c>
      <c r="C1460" s="2">
        <v>45722</v>
      </c>
      <c r="D1460" s="2">
        <v>45725</v>
      </c>
      <c r="E1460" s="2">
        <v>45725</v>
      </c>
      <c r="F1460" s="1" t="s">
        <v>9591</v>
      </c>
      <c r="G1460" s="1" t="s">
        <v>1802</v>
      </c>
      <c r="H1460" s="1">
        <v>55</v>
      </c>
    </row>
    <row r="1461" spans="1:8">
      <c r="A1461" s="1" t="s">
        <v>11032</v>
      </c>
      <c r="B1461" s="1" t="s">
        <v>3273</v>
      </c>
      <c r="C1461" s="2">
        <v>45502</v>
      </c>
      <c r="D1461" s="2">
        <v>45507</v>
      </c>
      <c r="E1461" s="2">
        <v>45507</v>
      </c>
      <c r="F1461" s="1" t="s">
        <v>9575</v>
      </c>
      <c r="G1461" s="1" t="s">
        <v>1802</v>
      </c>
      <c r="H1461" s="1">
        <v>60</v>
      </c>
    </row>
    <row r="1462" spans="1:8">
      <c r="A1462" s="1" t="s">
        <v>11033</v>
      </c>
      <c r="B1462" s="1" t="s">
        <v>3274</v>
      </c>
      <c r="C1462" s="2">
        <v>45924</v>
      </c>
      <c r="D1462" s="2">
        <v>45929</v>
      </c>
      <c r="E1462" s="2">
        <v>45929</v>
      </c>
      <c r="F1462" s="1" t="s">
        <v>9569</v>
      </c>
      <c r="G1462" s="1" t="s">
        <v>1802</v>
      </c>
      <c r="H1462" s="1">
        <v>60</v>
      </c>
    </row>
    <row r="1463" spans="1:8">
      <c r="A1463" s="1" t="s">
        <v>11034</v>
      </c>
      <c r="B1463" s="1" t="s">
        <v>3275</v>
      </c>
      <c r="C1463" s="2">
        <v>45490</v>
      </c>
      <c r="D1463" s="2">
        <v>45495</v>
      </c>
      <c r="E1463" s="2">
        <v>45495</v>
      </c>
      <c r="F1463" s="1" t="s">
        <v>9569</v>
      </c>
      <c r="G1463" s="1" t="s">
        <v>1802</v>
      </c>
      <c r="H1463" s="1">
        <v>55</v>
      </c>
    </row>
    <row r="1464" spans="1:8">
      <c r="A1464" s="1" t="s">
        <v>11035</v>
      </c>
      <c r="B1464" s="1" t="s">
        <v>3276</v>
      </c>
      <c r="C1464" s="2">
        <v>45771</v>
      </c>
      <c r="D1464" s="2">
        <v>45776</v>
      </c>
      <c r="E1464" s="2">
        <v>45778</v>
      </c>
      <c r="F1464" s="1" t="s">
        <v>9571</v>
      </c>
      <c r="G1464" s="1" t="s">
        <v>1809</v>
      </c>
      <c r="H1464" s="1">
        <v>60</v>
      </c>
    </row>
    <row r="1465" spans="1:8">
      <c r="A1465" s="1" t="s">
        <v>11036</v>
      </c>
      <c r="B1465" s="1" t="s">
        <v>3277</v>
      </c>
      <c r="C1465" s="2">
        <v>45547</v>
      </c>
      <c r="D1465" s="2">
        <v>45550</v>
      </c>
      <c r="E1465" s="2">
        <v>45550</v>
      </c>
      <c r="F1465" s="1" t="s">
        <v>9571</v>
      </c>
      <c r="G1465" s="1" t="s">
        <v>1802</v>
      </c>
      <c r="H1465" s="1">
        <v>100</v>
      </c>
    </row>
    <row r="1466" spans="1:8">
      <c r="A1466" s="1" t="s">
        <v>11037</v>
      </c>
      <c r="B1466" s="1" t="s">
        <v>3278</v>
      </c>
      <c r="C1466" s="2">
        <v>45353</v>
      </c>
      <c r="D1466" s="2">
        <v>45358</v>
      </c>
      <c r="E1466" s="2">
        <v>45358</v>
      </c>
      <c r="F1466" s="1" t="s">
        <v>9569</v>
      </c>
      <c r="G1466" s="1" t="s">
        <v>1802</v>
      </c>
      <c r="H1466" s="1">
        <v>100</v>
      </c>
    </row>
    <row r="1467" spans="1:8">
      <c r="A1467" s="1" t="s">
        <v>11038</v>
      </c>
      <c r="B1467" s="1" t="s">
        <v>3279</v>
      </c>
      <c r="C1467" s="2">
        <v>45757</v>
      </c>
      <c r="D1467" s="2">
        <v>45762</v>
      </c>
      <c r="E1467" s="2">
        <v>45762</v>
      </c>
      <c r="F1467" s="1" t="s">
        <v>9573</v>
      </c>
      <c r="G1467" s="1" t="s">
        <v>1802</v>
      </c>
      <c r="H1467" s="1">
        <v>70</v>
      </c>
    </row>
    <row r="1468" spans="1:8">
      <c r="A1468" s="1" t="s">
        <v>11039</v>
      </c>
      <c r="B1468" s="1" t="s">
        <v>3280</v>
      </c>
      <c r="C1468" s="2">
        <v>45742</v>
      </c>
      <c r="D1468" s="2">
        <v>45744</v>
      </c>
      <c r="E1468" s="2">
        <v>45745</v>
      </c>
      <c r="F1468" s="1" t="s">
        <v>9569</v>
      </c>
      <c r="G1468" s="1" t="s">
        <v>1809</v>
      </c>
      <c r="H1468" s="1">
        <v>50</v>
      </c>
    </row>
    <row r="1469" spans="1:8">
      <c r="A1469" s="1" t="s">
        <v>11040</v>
      </c>
      <c r="B1469" s="1" t="s">
        <v>3281</v>
      </c>
      <c r="C1469" s="2">
        <v>45717</v>
      </c>
      <c r="D1469" s="2">
        <v>45720</v>
      </c>
      <c r="E1469" s="2">
        <v>45721</v>
      </c>
      <c r="F1469" s="1" t="s">
        <v>9591</v>
      </c>
      <c r="G1469" s="1" t="s">
        <v>1809</v>
      </c>
      <c r="H1469" s="1">
        <v>45</v>
      </c>
    </row>
    <row r="1470" spans="1:8">
      <c r="A1470" s="1" t="s">
        <v>11041</v>
      </c>
      <c r="B1470" s="1" t="s">
        <v>3282</v>
      </c>
      <c r="C1470" s="2">
        <v>45363</v>
      </c>
      <c r="D1470" s="2">
        <v>45367</v>
      </c>
      <c r="E1470" s="2"/>
      <c r="F1470" s="1" t="s">
        <v>9573</v>
      </c>
      <c r="G1470" s="1" t="s">
        <v>1815</v>
      </c>
      <c r="H1470" s="1">
        <v>80</v>
      </c>
    </row>
    <row r="1471" spans="1:8">
      <c r="A1471" s="1" t="s">
        <v>11042</v>
      </c>
      <c r="B1471" s="1" t="s">
        <v>3283</v>
      </c>
      <c r="C1471" s="2">
        <v>45516</v>
      </c>
      <c r="D1471" s="2">
        <v>45521</v>
      </c>
      <c r="E1471" s="2"/>
      <c r="F1471" s="1" t="s">
        <v>9569</v>
      </c>
      <c r="G1471" s="1" t="s">
        <v>1815</v>
      </c>
      <c r="H1471" s="1">
        <v>50</v>
      </c>
    </row>
    <row r="1472" spans="1:8">
      <c r="A1472" s="1" t="s">
        <v>11043</v>
      </c>
      <c r="B1472" s="1" t="s">
        <v>3284</v>
      </c>
      <c r="C1472" s="2">
        <v>45507</v>
      </c>
      <c r="D1472" s="2">
        <v>45512</v>
      </c>
      <c r="E1472" s="2"/>
      <c r="F1472" s="1" t="s">
        <v>9591</v>
      </c>
      <c r="G1472" s="1" t="s">
        <v>1815</v>
      </c>
      <c r="H1472" s="1">
        <v>55</v>
      </c>
    </row>
    <row r="1473" spans="1:8">
      <c r="A1473" s="1" t="s">
        <v>11044</v>
      </c>
      <c r="B1473" s="1" t="s">
        <v>3285</v>
      </c>
      <c r="C1473" s="2">
        <v>45813</v>
      </c>
      <c r="D1473" s="2">
        <v>45818</v>
      </c>
      <c r="E1473" s="2"/>
      <c r="F1473" s="1" t="s">
        <v>9571</v>
      </c>
      <c r="G1473" s="1" t="s">
        <v>1815</v>
      </c>
      <c r="H1473" s="1">
        <v>45</v>
      </c>
    </row>
    <row r="1474" spans="1:8">
      <c r="A1474" s="1" t="s">
        <v>11045</v>
      </c>
      <c r="B1474" s="1" t="s">
        <v>3286</v>
      </c>
      <c r="C1474" s="2">
        <v>45849</v>
      </c>
      <c r="D1474" s="2">
        <v>45851</v>
      </c>
      <c r="E1474" s="2">
        <v>45851</v>
      </c>
      <c r="F1474" s="1" t="s">
        <v>9573</v>
      </c>
      <c r="G1474" s="1" t="s">
        <v>1802</v>
      </c>
      <c r="H1474" s="1">
        <v>55</v>
      </c>
    </row>
    <row r="1475" spans="1:8">
      <c r="A1475" s="1" t="s">
        <v>11046</v>
      </c>
      <c r="B1475" s="1" t="s">
        <v>3287</v>
      </c>
      <c r="C1475" s="2">
        <v>45962</v>
      </c>
      <c r="D1475" s="2">
        <v>45966</v>
      </c>
      <c r="E1475" s="2">
        <v>45967</v>
      </c>
      <c r="F1475" s="1" t="s">
        <v>9571</v>
      </c>
      <c r="G1475" s="1" t="s">
        <v>1809</v>
      </c>
      <c r="H1475" s="1">
        <v>50</v>
      </c>
    </row>
    <row r="1476" spans="1:8">
      <c r="A1476" s="1" t="s">
        <v>11047</v>
      </c>
      <c r="B1476" s="1" t="s">
        <v>3288</v>
      </c>
      <c r="C1476" s="2">
        <v>45340</v>
      </c>
      <c r="D1476" s="2">
        <v>45345</v>
      </c>
      <c r="E1476" s="2">
        <v>45346</v>
      </c>
      <c r="F1476" s="1" t="s">
        <v>9573</v>
      </c>
      <c r="G1476" s="1" t="s">
        <v>1809</v>
      </c>
      <c r="H1476" s="1">
        <v>50</v>
      </c>
    </row>
    <row r="1477" spans="1:8">
      <c r="A1477" s="1" t="s">
        <v>11048</v>
      </c>
      <c r="B1477" s="1" t="s">
        <v>3289</v>
      </c>
      <c r="C1477" s="2">
        <v>45425</v>
      </c>
      <c r="D1477" s="2">
        <v>45428</v>
      </c>
      <c r="E1477" s="2"/>
      <c r="F1477" s="1" t="s">
        <v>9573</v>
      </c>
      <c r="G1477" s="1" t="s">
        <v>1815</v>
      </c>
      <c r="H1477" s="1">
        <v>80</v>
      </c>
    </row>
    <row r="1478" spans="1:8">
      <c r="A1478" s="1" t="s">
        <v>11049</v>
      </c>
      <c r="B1478" s="1" t="s">
        <v>3290</v>
      </c>
      <c r="C1478" s="2">
        <v>45589</v>
      </c>
      <c r="D1478" s="2">
        <v>45594</v>
      </c>
      <c r="E1478" s="2">
        <v>45594</v>
      </c>
      <c r="F1478" s="1" t="s">
        <v>9573</v>
      </c>
      <c r="G1478" s="1" t="s">
        <v>1802</v>
      </c>
      <c r="H1478" s="1">
        <v>50</v>
      </c>
    </row>
    <row r="1479" spans="1:8">
      <c r="A1479" s="1" t="s">
        <v>11050</v>
      </c>
      <c r="B1479" s="1" t="s">
        <v>3291</v>
      </c>
      <c r="C1479" s="2">
        <v>45585</v>
      </c>
      <c r="D1479" s="2">
        <v>45589</v>
      </c>
      <c r="E1479" s="2">
        <v>45590</v>
      </c>
      <c r="F1479" s="1" t="s">
        <v>9591</v>
      </c>
      <c r="G1479" s="1" t="s">
        <v>1809</v>
      </c>
      <c r="H1479" s="1">
        <v>55</v>
      </c>
    </row>
    <row r="1480" spans="1:8">
      <c r="A1480" s="1" t="s">
        <v>11051</v>
      </c>
      <c r="B1480" s="1" t="s">
        <v>3292</v>
      </c>
      <c r="C1480" s="2">
        <v>45324</v>
      </c>
      <c r="D1480" s="2">
        <v>45328</v>
      </c>
      <c r="E1480" s="2">
        <v>45328</v>
      </c>
      <c r="F1480" s="1" t="s">
        <v>9571</v>
      </c>
      <c r="G1480" s="1" t="s">
        <v>1802</v>
      </c>
      <c r="H1480" s="1">
        <v>50</v>
      </c>
    </row>
    <row r="1481" spans="1:8">
      <c r="A1481" s="1" t="s">
        <v>11052</v>
      </c>
      <c r="B1481" s="1" t="s">
        <v>3293</v>
      </c>
      <c r="C1481" s="2">
        <v>45401</v>
      </c>
      <c r="D1481" s="2">
        <v>45404</v>
      </c>
      <c r="E1481" s="2">
        <v>45405</v>
      </c>
      <c r="F1481" s="1" t="s">
        <v>9569</v>
      </c>
      <c r="G1481" s="1" t="s">
        <v>1809</v>
      </c>
      <c r="H1481" s="1">
        <v>80</v>
      </c>
    </row>
    <row r="1482" spans="1:8">
      <c r="A1482" s="1" t="s">
        <v>11053</v>
      </c>
      <c r="B1482" s="1" t="s">
        <v>3294</v>
      </c>
      <c r="C1482" s="2">
        <v>45444</v>
      </c>
      <c r="D1482" s="2">
        <v>45447</v>
      </c>
      <c r="E1482" s="2">
        <v>45447</v>
      </c>
      <c r="F1482" s="1" t="s">
        <v>9571</v>
      </c>
      <c r="G1482" s="1" t="s">
        <v>1802</v>
      </c>
      <c r="H1482" s="1">
        <v>100</v>
      </c>
    </row>
    <row r="1483" spans="1:8">
      <c r="A1483" s="1" t="s">
        <v>11054</v>
      </c>
      <c r="B1483" s="1" t="s">
        <v>3295</v>
      </c>
      <c r="C1483" s="2">
        <v>45912</v>
      </c>
      <c r="D1483" s="2">
        <v>45915</v>
      </c>
      <c r="E1483" s="2">
        <v>45916</v>
      </c>
      <c r="F1483" s="1" t="s">
        <v>9573</v>
      </c>
      <c r="G1483" s="1" t="s">
        <v>1809</v>
      </c>
      <c r="H1483" s="1">
        <v>50</v>
      </c>
    </row>
    <row r="1484" spans="1:8">
      <c r="A1484" s="1" t="s">
        <v>11055</v>
      </c>
      <c r="B1484" s="1" t="s">
        <v>3296</v>
      </c>
      <c r="C1484" s="2">
        <v>45862</v>
      </c>
      <c r="D1484" s="2">
        <v>45867</v>
      </c>
      <c r="E1484" s="2">
        <v>45868</v>
      </c>
      <c r="F1484" s="1" t="s">
        <v>9569</v>
      </c>
      <c r="G1484" s="1" t="s">
        <v>1809</v>
      </c>
      <c r="H1484" s="1">
        <v>80</v>
      </c>
    </row>
    <row r="1485" spans="1:8">
      <c r="A1485" s="1" t="s">
        <v>11056</v>
      </c>
      <c r="B1485" s="1" t="s">
        <v>3297</v>
      </c>
      <c r="C1485" s="2">
        <v>45499</v>
      </c>
      <c r="D1485" s="2">
        <v>45504</v>
      </c>
      <c r="E1485" s="2">
        <v>45504</v>
      </c>
      <c r="F1485" s="1" t="s">
        <v>9591</v>
      </c>
      <c r="G1485" s="1" t="s">
        <v>1802</v>
      </c>
      <c r="H1485" s="1">
        <v>55</v>
      </c>
    </row>
    <row r="1486" spans="1:8">
      <c r="A1486" s="1" t="s">
        <v>11057</v>
      </c>
      <c r="B1486" s="1" t="s">
        <v>3298</v>
      </c>
      <c r="C1486" s="2">
        <v>45627</v>
      </c>
      <c r="D1486" s="2">
        <v>45629</v>
      </c>
      <c r="E1486" s="2">
        <v>45629</v>
      </c>
      <c r="F1486" s="1" t="s">
        <v>9575</v>
      </c>
      <c r="G1486" s="1" t="s">
        <v>1802</v>
      </c>
      <c r="H1486" s="1">
        <v>50</v>
      </c>
    </row>
    <row r="1487" spans="1:8">
      <c r="A1487" s="1" t="s">
        <v>11058</v>
      </c>
      <c r="B1487" s="1" t="s">
        <v>3299</v>
      </c>
      <c r="C1487" s="2">
        <v>45341</v>
      </c>
      <c r="D1487" s="2">
        <v>45343</v>
      </c>
      <c r="E1487" s="2"/>
      <c r="F1487" s="1" t="s">
        <v>9571</v>
      </c>
      <c r="G1487" s="1" t="s">
        <v>1815</v>
      </c>
      <c r="H1487" s="1">
        <v>55</v>
      </c>
    </row>
    <row r="1488" spans="1:8">
      <c r="A1488" s="1" t="s">
        <v>11059</v>
      </c>
      <c r="B1488" s="1" t="s">
        <v>3300</v>
      </c>
      <c r="C1488" s="2">
        <v>45395</v>
      </c>
      <c r="D1488" s="2">
        <v>45400</v>
      </c>
      <c r="E1488" s="2">
        <v>45400</v>
      </c>
      <c r="F1488" s="1" t="s">
        <v>9569</v>
      </c>
      <c r="G1488" s="1" t="s">
        <v>1802</v>
      </c>
      <c r="H1488" s="1">
        <v>55</v>
      </c>
    </row>
    <row r="1489" spans="1:8">
      <c r="A1489" s="1" t="s">
        <v>11060</v>
      </c>
      <c r="B1489" s="1" t="s">
        <v>3301</v>
      </c>
      <c r="C1489" s="2">
        <v>45664</v>
      </c>
      <c r="D1489" s="2">
        <v>45667</v>
      </c>
      <c r="E1489" s="2">
        <v>45667</v>
      </c>
      <c r="F1489" s="1" t="s">
        <v>9571</v>
      </c>
      <c r="G1489" s="1" t="s">
        <v>1802</v>
      </c>
      <c r="H1489" s="1">
        <v>60</v>
      </c>
    </row>
    <row r="1490" spans="1:8">
      <c r="A1490" s="1" t="s">
        <v>11061</v>
      </c>
      <c r="B1490" s="1" t="s">
        <v>3302</v>
      </c>
      <c r="C1490" s="2">
        <v>45393</v>
      </c>
      <c r="D1490" s="2">
        <v>45395</v>
      </c>
      <c r="E1490" s="2"/>
      <c r="F1490" s="1" t="s">
        <v>9573</v>
      </c>
      <c r="G1490" s="1" t="s">
        <v>1815</v>
      </c>
      <c r="H1490" s="1">
        <v>50</v>
      </c>
    </row>
    <row r="1491" spans="1:8">
      <c r="A1491" s="1" t="s">
        <v>11062</v>
      </c>
      <c r="B1491" s="1" t="s">
        <v>3303</v>
      </c>
      <c r="C1491" s="2">
        <v>45611</v>
      </c>
      <c r="D1491" s="2">
        <v>45616</v>
      </c>
      <c r="E1491" s="2">
        <v>45618</v>
      </c>
      <c r="F1491" s="1" t="s">
        <v>9573</v>
      </c>
      <c r="G1491" s="1" t="s">
        <v>1809</v>
      </c>
      <c r="H1491" s="1">
        <v>80</v>
      </c>
    </row>
    <row r="1492" spans="1:8">
      <c r="A1492" s="1" t="s">
        <v>11063</v>
      </c>
      <c r="B1492" s="1" t="s">
        <v>3304</v>
      </c>
      <c r="C1492" s="2">
        <v>45882</v>
      </c>
      <c r="D1492" s="2">
        <v>45884</v>
      </c>
      <c r="E1492" s="2">
        <v>45884</v>
      </c>
      <c r="F1492" s="1" t="s">
        <v>9569</v>
      </c>
      <c r="G1492" s="1" t="s">
        <v>1802</v>
      </c>
      <c r="H1492" s="1">
        <v>70</v>
      </c>
    </row>
    <row r="1493" spans="1:8">
      <c r="A1493" s="1" t="s">
        <v>11064</v>
      </c>
      <c r="B1493" s="1" t="s">
        <v>3305</v>
      </c>
      <c r="C1493" s="2">
        <v>45530</v>
      </c>
      <c r="D1493" s="2">
        <v>45534</v>
      </c>
      <c r="E1493" s="2">
        <v>45534</v>
      </c>
      <c r="F1493" s="1" t="s">
        <v>9591</v>
      </c>
      <c r="G1493" s="1" t="s">
        <v>1802</v>
      </c>
      <c r="H1493" s="1">
        <v>55</v>
      </c>
    </row>
    <row r="1494" spans="1:8">
      <c r="A1494" s="1" t="s">
        <v>11065</v>
      </c>
      <c r="B1494" s="1" t="s">
        <v>3306</v>
      </c>
      <c r="C1494" s="2">
        <v>45847</v>
      </c>
      <c r="D1494" s="2">
        <v>45849</v>
      </c>
      <c r="E1494" s="2">
        <v>45849</v>
      </c>
      <c r="F1494" s="1" t="s">
        <v>9575</v>
      </c>
      <c r="G1494" s="1" t="s">
        <v>1802</v>
      </c>
      <c r="H1494" s="1">
        <v>60</v>
      </c>
    </row>
    <row r="1495" spans="1:8">
      <c r="A1495" s="1" t="s">
        <v>11066</v>
      </c>
      <c r="B1495" s="1" t="s">
        <v>3307</v>
      </c>
      <c r="C1495" s="2">
        <v>45810</v>
      </c>
      <c r="D1495" s="2">
        <v>45815</v>
      </c>
      <c r="E1495" s="2">
        <v>45815</v>
      </c>
      <c r="F1495" s="1" t="s">
        <v>9571</v>
      </c>
      <c r="G1495" s="1" t="s">
        <v>1802</v>
      </c>
      <c r="H1495" s="1">
        <v>50</v>
      </c>
    </row>
    <row r="1496" spans="1:8">
      <c r="A1496" s="1" t="s">
        <v>11067</v>
      </c>
      <c r="B1496" s="1" t="s">
        <v>3308</v>
      </c>
      <c r="C1496" s="2">
        <v>45691</v>
      </c>
      <c r="D1496" s="2">
        <v>45693</v>
      </c>
      <c r="E1496" s="2">
        <v>45693</v>
      </c>
      <c r="F1496" s="1" t="s">
        <v>9571</v>
      </c>
      <c r="G1496" s="1" t="s">
        <v>1802</v>
      </c>
      <c r="H1496" s="1">
        <v>70</v>
      </c>
    </row>
    <row r="1497" spans="1:8">
      <c r="A1497" s="1" t="s">
        <v>11068</v>
      </c>
      <c r="B1497" s="1" t="s">
        <v>3309</v>
      </c>
      <c r="C1497" s="2">
        <v>45475</v>
      </c>
      <c r="D1497" s="2">
        <v>45480</v>
      </c>
      <c r="E1497" s="2">
        <v>45481</v>
      </c>
      <c r="F1497" s="1" t="s">
        <v>9591</v>
      </c>
      <c r="G1497" s="1" t="s">
        <v>1809</v>
      </c>
      <c r="H1497" s="1">
        <v>45</v>
      </c>
    </row>
    <row r="1498" spans="1:8">
      <c r="A1498" s="1" t="s">
        <v>11069</v>
      </c>
      <c r="B1498" s="1" t="s">
        <v>3310</v>
      </c>
      <c r="C1498" s="2">
        <v>45495</v>
      </c>
      <c r="D1498" s="2">
        <v>45499</v>
      </c>
      <c r="E1498" s="2"/>
      <c r="F1498" s="1" t="s">
        <v>9571</v>
      </c>
      <c r="G1498" s="1" t="s">
        <v>1815</v>
      </c>
      <c r="H1498" s="1">
        <v>70</v>
      </c>
    </row>
    <row r="1499" spans="1:8">
      <c r="A1499" s="1" t="s">
        <v>11070</v>
      </c>
      <c r="B1499" s="1" t="s">
        <v>3311</v>
      </c>
      <c r="C1499" s="2">
        <v>45843</v>
      </c>
      <c r="D1499" s="2">
        <v>45848</v>
      </c>
      <c r="E1499" s="2">
        <v>45850</v>
      </c>
      <c r="F1499" s="1" t="s">
        <v>9591</v>
      </c>
      <c r="G1499" s="1" t="s">
        <v>1809</v>
      </c>
      <c r="H1499" s="1">
        <v>50</v>
      </c>
    </row>
    <row r="1500" spans="1:8">
      <c r="A1500" s="1" t="s">
        <v>11071</v>
      </c>
      <c r="B1500" s="1" t="s">
        <v>3312</v>
      </c>
      <c r="C1500" s="2">
        <v>45298</v>
      </c>
      <c r="D1500" s="2">
        <v>45300</v>
      </c>
      <c r="E1500" s="2"/>
      <c r="F1500" s="1" t="s">
        <v>9569</v>
      </c>
      <c r="G1500" s="1" t="s">
        <v>1815</v>
      </c>
      <c r="H1500" s="1">
        <v>80</v>
      </c>
    </row>
    <row r="1501" spans="1:8">
      <c r="A1501" s="1" t="s">
        <v>11072</v>
      </c>
      <c r="B1501" s="1" t="s">
        <v>3313</v>
      </c>
      <c r="C1501" s="2">
        <v>45366</v>
      </c>
      <c r="D1501" s="2">
        <v>45369</v>
      </c>
      <c r="E1501" s="2">
        <v>45369</v>
      </c>
      <c r="F1501" s="1" t="s">
        <v>9575</v>
      </c>
      <c r="G1501" s="1" t="s">
        <v>1802</v>
      </c>
      <c r="H1501" s="1">
        <v>50</v>
      </c>
    </row>
    <row r="1502" spans="1:8">
      <c r="A1502" s="1" t="s">
        <v>11073</v>
      </c>
      <c r="B1502" s="1" t="s">
        <v>3314</v>
      </c>
      <c r="C1502" s="2">
        <v>45369</v>
      </c>
      <c r="D1502" s="2">
        <v>45372</v>
      </c>
      <c r="E1502" s="2">
        <v>45373</v>
      </c>
      <c r="F1502" s="1" t="s">
        <v>9571</v>
      </c>
      <c r="G1502" s="1" t="s">
        <v>1809</v>
      </c>
      <c r="H1502" s="1">
        <v>80</v>
      </c>
    </row>
    <row r="1503" spans="1:8">
      <c r="A1503" s="1" t="s">
        <v>11074</v>
      </c>
      <c r="B1503" s="1" t="s">
        <v>3315</v>
      </c>
      <c r="C1503" s="2">
        <v>45695</v>
      </c>
      <c r="D1503" s="2">
        <v>45697</v>
      </c>
      <c r="E1503" s="2">
        <v>45697</v>
      </c>
      <c r="F1503" s="1" t="s">
        <v>9573</v>
      </c>
      <c r="G1503" s="1" t="s">
        <v>1802</v>
      </c>
      <c r="H1503" s="1">
        <v>70</v>
      </c>
    </row>
    <row r="1504" spans="1:8">
      <c r="A1504" s="1" t="s">
        <v>11075</v>
      </c>
      <c r="B1504" s="1" t="s">
        <v>3316</v>
      </c>
      <c r="C1504" s="2">
        <v>45403</v>
      </c>
      <c r="D1504" s="2">
        <v>45408</v>
      </c>
      <c r="E1504" s="2">
        <v>45408</v>
      </c>
      <c r="F1504" s="1" t="s">
        <v>9569</v>
      </c>
      <c r="G1504" s="1" t="s">
        <v>1802</v>
      </c>
      <c r="H1504" s="1">
        <v>45</v>
      </c>
    </row>
    <row r="1505" spans="1:8">
      <c r="A1505" s="1" t="s">
        <v>11076</v>
      </c>
      <c r="B1505" s="1" t="s">
        <v>3317</v>
      </c>
      <c r="C1505" s="2">
        <v>45881</v>
      </c>
      <c r="D1505" s="2">
        <v>45884</v>
      </c>
      <c r="E1505" s="2">
        <v>45884</v>
      </c>
      <c r="F1505" s="1" t="s">
        <v>9569</v>
      </c>
      <c r="G1505" s="1" t="s">
        <v>1802</v>
      </c>
      <c r="H1505" s="1">
        <v>50</v>
      </c>
    </row>
    <row r="1506" spans="1:8">
      <c r="A1506" s="1" t="s">
        <v>11077</v>
      </c>
      <c r="B1506" s="1" t="s">
        <v>3318</v>
      </c>
      <c r="C1506" s="2">
        <v>45807</v>
      </c>
      <c r="D1506" s="2">
        <v>45811</v>
      </c>
      <c r="E1506" s="2"/>
      <c r="F1506" s="1" t="s">
        <v>9591</v>
      </c>
      <c r="G1506" s="1" t="s">
        <v>1815</v>
      </c>
      <c r="H1506" s="1">
        <v>60</v>
      </c>
    </row>
    <row r="1507" spans="1:8">
      <c r="A1507" s="1" t="s">
        <v>11078</v>
      </c>
      <c r="B1507" s="1" t="s">
        <v>3319</v>
      </c>
      <c r="C1507" s="2">
        <v>45416</v>
      </c>
      <c r="D1507" s="2">
        <v>45421</v>
      </c>
      <c r="E1507" s="2"/>
      <c r="F1507" s="1" t="s">
        <v>9569</v>
      </c>
      <c r="G1507" s="1" t="s">
        <v>1815</v>
      </c>
      <c r="H1507" s="1">
        <v>50</v>
      </c>
    </row>
    <row r="1508" spans="1:8">
      <c r="A1508" s="1" t="s">
        <v>11079</v>
      </c>
      <c r="B1508" s="1" t="s">
        <v>3320</v>
      </c>
      <c r="C1508" s="2">
        <v>45295</v>
      </c>
      <c r="D1508" s="2">
        <v>45298</v>
      </c>
      <c r="E1508" s="2">
        <v>45298</v>
      </c>
      <c r="F1508" s="1" t="s">
        <v>9569</v>
      </c>
      <c r="G1508" s="1" t="s">
        <v>1802</v>
      </c>
      <c r="H1508" s="1">
        <v>70</v>
      </c>
    </row>
    <row r="1509" spans="1:8">
      <c r="A1509" s="1" t="s">
        <v>11080</v>
      </c>
      <c r="B1509" s="1" t="s">
        <v>3321</v>
      </c>
      <c r="C1509" s="2">
        <v>45915</v>
      </c>
      <c r="D1509" s="2">
        <v>45919</v>
      </c>
      <c r="E1509" s="2">
        <v>45919</v>
      </c>
      <c r="F1509" s="1" t="s">
        <v>9575</v>
      </c>
      <c r="G1509" s="1" t="s">
        <v>1802</v>
      </c>
      <c r="H1509" s="1">
        <v>55</v>
      </c>
    </row>
    <row r="1510" spans="1:8">
      <c r="A1510" s="1" t="s">
        <v>11081</v>
      </c>
      <c r="B1510" s="1" t="s">
        <v>3322</v>
      </c>
      <c r="C1510" s="2">
        <v>45366</v>
      </c>
      <c r="D1510" s="2">
        <v>45369</v>
      </c>
      <c r="E1510" s="2"/>
      <c r="F1510" s="1" t="s">
        <v>9573</v>
      </c>
      <c r="G1510" s="1" t="s">
        <v>1815</v>
      </c>
      <c r="H1510" s="1">
        <v>55</v>
      </c>
    </row>
    <row r="1511" spans="1:8">
      <c r="A1511" s="1" t="s">
        <v>11082</v>
      </c>
      <c r="B1511" s="1" t="s">
        <v>3323</v>
      </c>
      <c r="C1511" s="2">
        <v>45384</v>
      </c>
      <c r="D1511" s="2">
        <v>45389</v>
      </c>
      <c r="E1511" s="2">
        <v>45392</v>
      </c>
      <c r="F1511" s="1" t="s">
        <v>9575</v>
      </c>
      <c r="G1511" s="1" t="s">
        <v>1809</v>
      </c>
      <c r="H1511" s="1">
        <v>100</v>
      </c>
    </row>
    <row r="1512" spans="1:8">
      <c r="A1512" s="1" t="s">
        <v>11083</v>
      </c>
      <c r="B1512" s="1" t="s">
        <v>3324</v>
      </c>
      <c r="C1512" s="2">
        <v>45780</v>
      </c>
      <c r="D1512" s="2">
        <v>45784</v>
      </c>
      <c r="E1512" s="2">
        <v>45784</v>
      </c>
      <c r="F1512" s="1" t="s">
        <v>9571</v>
      </c>
      <c r="G1512" s="1" t="s">
        <v>1802</v>
      </c>
      <c r="H1512" s="1">
        <v>55</v>
      </c>
    </row>
    <row r="1513" spans="1:8">
      <c r="A1513" s="1" t="s">
        <v>11084</v>
      </c>
      <c r="B1513" s="1" t="s">
        <v>3325</v>
      </c>
      <c r="C1513" s="2">
        <v>45887</v>
      </c>
      <c r="D1513" s="2">
        <v>45889</v>
      </c>
      <c r="E1513" s="2">
        <v>45890</v>
      </c>
      <c r="F1513" s="1" t="s">
        <v>9573</v>
      </c>
      <c r="G1513" s="1" t="s">
        <v>1809</v>
      </c>
      <c r="H1513" s="1">
        <v>50</v>
      </c>
    </row>
    <row r="1514" spans="1:8">
      <c r="A1514" s="1" t="s">
        <v>11085</v>
      </c>
      <c r="B1514" s="1" t="s">
        <v>3326</v>
      </c>
      <c r="C1514" s="2">
        <v>45523</v>
      </c>
      <c r="D1514" s="2">
        <v>45528</v>
      </c>
      <c r="E1514" s="2"/>
      <c r="F1514" s="1" t="s">
        <v>9573</v>
      </c>
      <c r="G1514" s="1" t="s">
        <v>1815</v>
      </c>
      <c r="H1514" s="1">
        <v>50</v>
      </c>
    </row>
    <row r="1515" spans="1:8">
      <c r="A1515" s="1" t="s">
        <v>11086</v>
      </c>
      <c r="B1515" s="1" t="s">
        <v>3327</v>
      </c>
      <c r="C1515" s="2">
        <v>45690</v>
      </c>
      <c r="D1515" s="2">
        <v>45692</v>
      </c>
      <c r="E1515" s="2">
        <v>45693</v>
      </c>
      <c r="F1515" s="1" t="s">
        <v>9573</v>
      </c>
      <c r="G1515" s="1" t="s">
        <v>1809</v>
      </c>
      <c r="H1515" s="1">
        <v>70</v>
      </c>
    </row>
    <row r="1516" spans="1:8">
      <c r="A1516" s="1" t="s">
        <v>11087</v>
      </c>
      <c r="B1516" s="1" t="s">
        <v>3328</v>
      </c>
      <c r="C1516" s="2">
        <v>45833</v>
      </c>
      <c r="D1516" s="2">
        <v>45838</v>
      </c>
      <c r="E1516" s="2">
        <v>45839</v>
      </c>
      <c r="F1516" s="1" t="s">
        <v>9573</v>
      </c>
      <c r="G1516" s="1" t="s">
        <v>1809</v>
      </c>
      <c r="H1516" s="1">
        <v>55</v>
      </c>
    </row>
    <row r="1517" spans="1:8">
      <c r="A1517" s="1" t="s">
        <v>11088</v>
      </c>
      <c r="B1517" s="1" t="s">
        <v>3329</v>
      </c>
      <c r="C1517" s="2">
        <v>45757</v>
      </c>
      <c r="D1517" s="2">
        <v>45760</v>
      </c>
      <c r="E1517" s="2">
        <v>45760</v>
      </c>
      <c r="F1517" s="1" t="s">
        <v>9575</v>
      </c>
      <c r="G1517" s="1" t="s">
        <v>1802</v>
      </c>
      <c r="H1517" s="1">
        <v>60</v>
      </c>
    </row>
    <row r="1518" spans="1:8">
      <c r="A1518" s="1" t="s">
        <v>11089</v>
      </c>
      <c r="B1518" s="1" t="s">
        <v>3330</v>
      </c>
      <c r="C1518" s="2">
        <v>45413</v>
      </c>
      <c r="D1518" s="2">
        <v>45417</v>
      </c>
      <c r="E1518" s="2"/>
      <c r="F1518" s="1" t="s">
        <v>9569</v>
      </c>
      <c r="G1518" s="1" t="s">
        <v>1815</v>
      </c>
      <c r="H1518" s="1">
        <v>50</v>
      </c>
    </row>
    <row r="1519" spans="1:8">
      <c r="A1519" s="1" t="s">
        <v>11090</v>
      </c>
      <c r="B1519" s="1" t="s">
        <v>3331</v>
      </c>
      <c r="C1519" s="2">
        <v>45714</v>
      </c>
      <c r="D1519" s="2">
        <v>45717</v>
      </c>
      <c r="E1519" s="2">
        <v>45717</v>
      </c>
      <c r="F1519" s="1" t="s">
        <v>9575</v>
      </c>
      <c r="G1519" s="1" t="s">
        <v>1802</v>
      </c>
      <c r="H1519" s="1">
        <v>80</v>
      </c>
    </row>
    <row r="1520" spans="1:8">
      <c r="A1520" s="1" t="s">
        <v>11091</v>
      </c>
      <c r="B1520" s="1" t="s">
        <v>3332</v>
      </c>
      <c r="C1520" s="2">
        <v>45507</v>
      </c>
      <c r="D1520" s="2">
        <v>45510</v>
      </c>
      <c r="E1520" s="2">
        <v>45510</v>
      </c>
      <c r="F1520" s="1" t="s">
        <v>9573</v>
      </c>
      <c r="G1520" s="1" t="s">
        <v>1802</v>
      </c>
      <c r="H1520" s="1">
        <v>55</v>
      </c>
    </row>
    <row r="1521" spans="1:8">
      <c r="A1521" s="1" t="s">
        <v>11092</v>
      </c>
      <c r="B1521" s="1" t="s">
        <v>3333</v>
      </c>
      <c r="C1521" s="2">
        <v>45644</v>
      </c>
      <c r="D1521" s="2">
        <v>45646</v>
      </c>
      <c r="E1521" s="2">
        <v>45646</v>
      </c>
      <c r="F1521" s="1" t="s">
        <v>9575</v>
      </c>
      <c r="G1521" s="1" t="s">
        <v>1802</v>
      </c>
      <c r="H1521" s="1">
        <v>100</v>
      </c>
    </row>
    <row r="1522" spans="1:8">
      <c r="A1522" s="1" t="s">
        <v>11093</v>
      </c>
      <c r="B1522" s="1" t="s">
        <v>3334</v>
      </c>
      <c r="C1522" s="2">
        <v>45547</v>
      </c>
      <c r="D1522" s="2">
        <v>45549</v>
      </c>
      <c r="E1522" s="2">
        <v>45549</v>
      </c>
      <c r="F1522" s="1" t="s">
        <v>9571</v>
      </c>
      <c r="G1522" s="1" t="s">
        <v>1802</v>
      </c>
      <c r="H1522" s="1">
        <v>60</v>
      </c>
    </row>
    <row r="1523" spans="1:8">
      <c r="A1523" s="1" t="s">
        <v>11094</v>
      </c>
      <c r="B1523" s="1" t="s">
        <v>3335</v>
      </c>
      <c r="C1523" s="2">
        <v>45765</v>
      </c>
      <c r="D1523" s="2">
        <v>45770</v>
      </c>
      <c r="E1523" s="2">
        <v>45770</v>
      </c>
      <c r="F1523" s="1" t="s">
        <v>9571</v>
      </c>
      <c r="G1523" s="1" t="s">
        <v>1802</v>
      </c>
      <c r="H1523" s="1">
        <v>60</v>
      </c>
    </row>
    <row r="1524" spans="1:8">
      <c r="A1524" s="1" t="s">
        <v>11095</v>
      </c>
      <c r="B1524" s="1" t="s">
        <v>3336</v>
      </c>
      <c r="C1524" s="2">
        <v>45626</v>
      </c>
      <c r="D1524" s="2">
        <v>45628</v>
      </c>
      <c r="E1524" s="2">
        <v>45629</v>
      </c>
      <c r="F1524" s="1" t="s">
        <v>9575</v>
      </c>
      <c r="G1524" s="1" t="s">
        <v>1809</v>
      </c>
      <c r="H1524" s="1">
        <v>45</v>
      </c>
    </row>
    <row r="1525" spans="1:8">
      <c r="A1525" s="1" t="s">
        <v>11096</v>
      </c>
      <c r="B1525" s="1" t="s">
        <v>3337</v>
      </c>
      <c r="C1525" s="2">
        <v>45303</v>
      </c>
      <c r="D1525" s="2">
        <v>45306</v>
      </c>
      <c r="E1525" s="2">
        <v>45306</v>
      </c>
      <c r="F1525" s="1" t="s">
        <v>9573</v>
      </c>
      <c r="G1525" s="1" t="s">
        <v>1802</v>
      </c>
      <c r="H1525" s="1">
        <v>50</v>
      </c>
    </row>
    <row r="1526" spans="1:8">
      <c r="A1526" s="1" t="s">
        <v>11097</v>
      </c>
      <c r="B1526" s="1" t="s">
        <v>3338</v>
      </c>
      <c r="C1526" s="2">
        <v>45433</v>
      </c>
      <c r="D1526" s="2">
        <v>45437</v>
      </c>
      <c r="E1526" s="2">
        <v>45437</v>
      </c>
      <c r="F1526" s="1" t="s">
        <v>9575</v>
      </c>
      <c r="G1526" s="1" t="s">
        <v>1802</v>
      </c>
      <c r="H1526" s="1">
        <v>60</v>
      </c>
    </row>
    <row r="1527" spans="1:8">
      <c r="A1527" s="1" t="s">
        <v>11098</v>
      </c>
      <c r="B1527" s="1" t="s">
        <v>3339</v>
      </c>
      <c r="C1527" s="2">
        <v>45630</v>
      </c>
      <c r="D1527" s="2">
        <v>45635</v>
      </c>
      <c r="E1527" s="2">
        <v>45637</v>
      </c>
      <c r="F1527" s="1" t="s">
        <v>9591</v>
      </c>
      <c r="G1527" s="1" t="s">
        <v>1809</v>
      </c>
      <c r="H1527" s="1">
        <v>50</v>
      </c>
    </row>
    <row r="1528" spans="1:8">
      <c r="A1528" s="1" t="s">
        <v>11099</v>
      </c>
      <c r="B1528" s="1" t="s">
        <v>3340</v>
      </c>
      <c r="C1528" s="2">
        <v>45347</v>
      </c>
      <c r="D1528" s="2">
        <v>45352</v>
      </c>
      <c r="E1528" s="2">
        <v>45352</v>
      </c>
      <c r="F1528" s="1" t="s">
        <v>9571</v>
      </c>
      <c r="G1528" s="1" t="s">
        <v>1802</v>
      </c>
      <c r="H1528" s="1">
        <v>100</v>
      </c>
    </row>
    <row r="1529" spans="1:8">
      <c r="A1529" s="1" t="s">
        <v>11100</v>
      </c>
      <c r="B1529" s="1" t="s">
        <v>3341</v>
      </c>
      <c r="C1529" s="2">
        <v>45906</v>
      </c>
      <c r="D1529" s="2">
        <v>45911</v>
      </c>
      <c r="E1529" s="2">
        <v>45911</v>
      </c>
      <c r="F1529" s="1" t="s">
        <v>9569</v>
      </c>
      <c r="G1529" s="1" t="s">
        <v>1802</v>
      </c>
      <c r="H1529" s="1">
        <v>100</v>
      </c>
    </row>
    <row r="1530" spans="1:8">
      <c r="A1530" s="1" t="s">
        <v>11101</v>
      </c>
      <c r="B1530" s="1" t="s">
        <v>3342</v>
      </c>
      <c r="C1530" s="2">
        <v>45831</v>
      </c>
      <c r="D1530" s="2">
        <v>45835</v>
      </c>
      <c r="E1530" s="2">
        <v>45837</v>
      </c>
      <c r="F1530" s="1" t="s">
        <v>9591</v>
      </c>
      <c r="G1530" s="1" t="s">
        <v>1809</v>
      </c>
      <c r="H1530" s="1">
        <v>100</v>
      </c>
    </row>
    <row r="1531" spans="1:8">
      <c r="A1531" s="1" t="s">
        <v>11102</v>
      </c>
      <c r="B1531" s="1" t="s">
        <v>3343</v>
      </c>
      <c r="C1531" s="2">
        <v>45816</v>
      </c>
      <c r="D1531" s="2">
        <v>45818</v>
      </c>
      <c r="E1531" s="2">
        <v>45818</v>
      </c>
      <c r="F1531" s="1" t="s">
        <v>9571</v>
      </c>
      <c r="G1531" s="1" t="s">
        <v>1802</v>
      </c>
      <c r="H1531" s="1">
        <v>50</v>
      </c>
    </row>
    <row r="1532" spans="1:8">
      <c r="A1532" s="1" t="s">
        <v>11103</v>
      </c>
      <c r="B1532" s="1" t="s">
        <v>3344</v>
      </c>
      <c r="C1532" s="2">
        <v>45444</v>
      </c>
      <c r="D1532" s="2">
        <v>45446</v>
      </c>
      <c r="E1532" s="2">
        <v>45446</v>
      </c>
      <c r="F1532" s="1" t="s">
        <v>9569</v>
      </c>
      <c r="G1532" s="1" t="s">
        <v>1802</v>
      </c>
      <c r="H1532" s="1">
        <v>80</v>
      </c>
    </row>
    <row r="1533" spans="1:8">
      <c r="A1533" s="1" t="s">
        <v>11104</v>
      </c>
      <c r="B1533" s="1" t="s">
        <v>3345</v>
      </c>
      <c r="C1533" s="2">
        <v>45920</v>
      </c>
      <c r="D1533" s="2">
        <v>45922</v>
      </c>
      <c r="E1533" s="2">
        <v>45923</v>
      </c>
      <c r="F1533" s="1" t="s">
        <v>9575</v>
      </c>
      <c r="G1533" s="1" t="s">
        <v>1809</v>
      </c>
      <c r="H1533" s="1">
        <v>80</v>
      </c>
    </row>
    <row r="1534" spans="1:8">
      <c r="A1534" s="1" t="s">
        <v>11105</v>
      </c>
      <c r="B1534" s="1" t="s">
        <v>3346</v>
      </c>
      <c r="C1534" s="2">
        <v>45502</v>
      </c>
      <c r="D1534" s="2">
        <v>45504</v>
      </c>
      <c r="E1534" s="2"/>
      <c r="F1534" s="1" t="s">
        <v>9569</v>
      </c>
      <c r="G1534" s="1" t="s">
        <v>1815</v>
      </c>
      <c r="H1534" s="1">
        <v>50</v>
      </c>
    </row>
    <row r="1535" spans="1:8">
      <c r="A1535" s="1" t="s">
        <v>11106</v>
      </c>
      <c r="B1535" s="1" t="s">
        <v>3347</v>
      </c>
      <c r="C1535" s="2">
        <v>45895</v>
      </c>
      <c r="D1535" s="2">
        <v>45897</v>
      </c>
      <c r="E1535" s="2">
        <v>45897</v>
      </c>
      <c r="F1535" s="1" t="s">
        <v>9573</v>
      </c>
      <c r="G1535" s="1" t="s">
        <v>1802</v>
      </c>
      <c r="H1535" s="1">
        <v>50</v>
      </c>
    </row>
    <row r="1536" spans="1:8">
      <c r="A1536" s="1" t="s">
        <v>11107</v>
      </c>
      <c r="B1536" s="1" t="s">
        <v>3348</v>
      </c>
      <c r="C1536" s="2">
        <v>45891</v>
      </c>
      <c r="D1536" s="2">
        <v>45896</v>
      </c>
      <c r="E1536" s="2">
        <v>45896</v>
      </c>
      <c r="F1536" s="1" t="s">
        <v>9569</v>
      </c>
      <c r="G1536" s="1" t="s">
        <v>1802</v>
      </c>
      <c r="H1536" s="1">
        <v>60</v>
      </c>
    </row>
    <row r="1537" spans="1:8">
      <c r="A1537" s="1" t="s">
        <v>11108</v>
      </c>
      <c r="B1537" s="1" t="s">
        <v>3349</v>
      </c>
      <c r="C1537" s="2">
        <v>45455</v>
      </c>
      <c r="D1537" s="2">
        <v>45460</v>
      </c>
      <c r="E1537" s="2">
        <v>45460</v>
      </c>
      <c r="F1537" s="1" t="s">
        <v>9575</v>
      </c>
      <c r="G1537" s="1" t="s">
        <v>1802</v>
      </c>
      <c r="H1537" s="1">
        <v>50</v>
      </c>
    </row>
    <row r="1538" spans="1:8">
      <c r="A1538" s="1" t="s">
        <v>11109</v>
      </c>
      <c r="B1538" s="1" t="s">
        <v>3350</v>
      </c>
      <c r="C1538" s="2">
        <v>45737</v>
      </c>
      <c r="D1538" s="2">
        <v>45739</v>
      </c>
      <c r="E1538" s="2">
        <v>45739</v>
      </c>
      <c r="F1538" s="1" t="s">
        <v>9569</v>
      </c>
      <c r="G1538" s="1" t="s">
        <v>1802</v>
      </c>
      <c r="H1538" s="1">
        <v>60</v>
      </c>
    </row>
    <row r="1539" spans="1:8">
      <c r="A1539" s="1" t="s">
        <v>11110</v>
      </c>
      <c r="B1539" s="1" t="s">
        <v>3351</v>
      </c>
      <c r="C1539" s="2">
        <v>45344</v>
      </c>
      <c r="D1539" s="2">
        <v>45349</v>
      </c>
      <c r="E1539" s="2">
        <v>45350</v>
      </c>
      <c r="F1539" s="1" t="s">
        <v>9569</v>
      </c>
      <c r="G1539" s="1" t="s">
        <v>1809</v>
      </c>
      <c r="H1539" s="1">
        <v>45</v>
      </c>
    </row>
    <row r="1540" spans="1:8">
      <c r="A1540" s="1" t="s">
        <v>11111</v>
      </c>
      <c r="B1540" s="1" t="s">
        <v>3352</v>
      </c>
      <c r="C1540" s="2">
        <v>45679</v>
      </c>
      <c r="D1540" s="2">
        <v>45682</v>
      </c>
      <c r="E1540" s="2"/>
      <c r="F1540" s="1" t="s">
        <v>9573</v>
      </c>
      <c r="G1540" s="1" t="s">
        <v>1815</v>
      </c>
      <c r="H1540" s="1">
        <v>45</v>
      </c>
    </row>
    <row r="1541" spans="1:8">
      <c r="A1541" s="1" t="s">
        <v>11112</v>
      </c>
      <c r="B1541" s="1" t="s">
        <v>3353</v>
      </c>
      <c r="C1541" s="2">
        <v>45695</v>
      </c>
      <c r="D1541" s="2">
        <v>45697</v>
      </c>
      <c r="E1541" s="2">
        <v>45697</v>
      </c>
      <c r="F1541" s="1" t="s">
        <v>9575</v>
      </c>
      <c r="G1541" s="1" t="s">
        <v>1802</v>
      </c>
      <c r="H1541" s="1">
        <v>100</v>
      </c>
    </row>
    <row r="1542" spans="1:8">
      <c r="A1542" s="1" t="s">
        <v>11113</v>
      </c>
      <c r="B1542" s="1" t="s">
        <v>3354</v>
      </c>
      <c r="C1542" s="2">
        <v>45629</v>
      </c>
      <c r="D1542" s="2">
        <v>45634</v>
      </c>
      <c r="E1542" s="2"/>
      <c r="F1542" s="1" t="s">
        <v>9573</v>
      </c>
      <c r="G1542" s="1" t="s">
        <v>1815</v>
      </c>
      <c r="H1542" s="1">
        <v>45</v>
      </c>
    </row>
    <row r="1543" spans="1:8">
      <c r="A1543" s="1" t="s">
        <v>11114</v>
      </c>
      <c r="B1543" s="1" t="s">
        <v>3355</v>
      </c>
      <c r="C1543" s="2">
        <v>45415</v>
      </c>
      <c r="D1543" s="2">
        <v>45418</v>
      </c>
      <c r="E1543" s="2">
        <v>45418</v>
      </c>
      <c r="F1543" s="1" t="s">
        <v>9571</v>
      </c>
      <c r="G1543" s="1" t="s">
        <v>1802</v>
      </c>
      <c r="H1543" s="1">
        <v>70</v>
      </c>
    </row>
    <row r="1544" spans="1:8">
      <c r="A1544" s="1" t="s">
        <v>11115</v>
      </c>
      <c r="B1544" s="1" t="s">
        <v>3356</v>
      </c>
      <c r="C1544" s="2">
        <v>45593</v>
      </c>
      <c r="D1544" s="2">
        <v>45597</v>
      </c>
      <c r="E1544" s="2"/>
      <c r="F1544" s="1" t="s">
        <v>9591</v>
      </c>
      <c r="G1544" s="1" t="s">
        <v>1815</v>
      </c>
      <c r="H1544" s="1">
        <v>70</v>
      </c>
    </row>
    <row r="1545" spans="1:8">
      <c r="A1545" s="1" t="s">
        <v>11116</v>
      </c>
      <c r="B1545" s="1" t="s">
        <v>3357</v>
      </c>
      <c r="C1545" s="2">
        <v>45485</v>
      </c>
      <c r="D1545" s="2">
        <v>45488</v>
      </c>
      <c r="E1545" s="2">
        <v>45488</v>
      </c>
      <c r="F1545" s="1" t="s">
        <v>9569</v>
      </c>
      <c r="G1545" s="1" t="s">
        <v>1802</v>
      </c>
      <c r="H1545" s="1">
        <v>45</v>
      </c>
    </row>
    <row r="1546" spans="1:8">
      <c r="A1546" s="1" t="s">
        <v>11117</v>
      </c>
      <c r="B1546" s="1" t="s">
        <v>3358</v>
      </c>
      <c r="C1546" s="2">
        <v>45794</v>
      </c>
      <c r="D1546" s="2">
        <v>45796</v>
      </c>
      <c r="E1546" s="2">
        <v>45796</v>
      </c>
      <c r="F1546" s="1" t="s">
        <v>9569</v>
      </c>
      <c r="G1546" s="1" t="s">
        <v>1802</v>
      </c>
      <c r="H1546" s="1">
        <v>60</v>
      </c>
    </row>
    <row r="1547" spans="1:8">
      <c r="A1547" s="1" t="s">
        <v>11118</v>
      </c>
      <c r="B1547" s="1" t="s">
        <v>3359</v>
      </c>
      <c r="C1547" s="2">
        <v>45866</v>
      </c>
      <c r="D1547" s="2">
        <v>45868</v>
      </c>
      <c r="E1547" s="2">
        <v>45868</v>
      </c>
      <c r="F1547" s="1" t="s">
        <v>9573</v>
      </c>
      <c r="G1547" s="1" t="s">
        <v>1802</v>
      </c>
      <c r="H1547" s="1">
        <v>45</v>
      </c>
    </row>
    <row r="1548" spans="1:8">
      <c r="A1548" s="1" t="s">
        <v>11119</v>
      </c>
      <c r="B1548" s="1" t="s">
        <v>3360</v>
      </c>
      <c r="C1548" s="2">
        <v>45595</v>
      </c>
      <c r="D1548" s="2">
        <v>45599</v>
      </c>
      <c r="E1548" s="2"/>
      <c r="F1548" s="1" t="s">
        <v>9569</v>
      </c>
      <c r="G1548" s="1" t="s">
        <v>1815</v>
      </c>
      <c r="H1548" s="1">
        <v>60</v>
      </c>
    </row>
    <row r="1549" spans="1:8">
      <c r="A1549" s="1" t="s">
        <v>11120</v>
      </c>
      <c r="B1549" s="1" t="s">
        <v>3361</v>
      </c>
      <c r="C1549" s="2">
        <v>45584</v>
      </c>
      <c r="D1549" s="2">
        <v>45587</v>
      </c>
      <c r="E1549" s="2">
        <v>45587</v>
      </c>
      <c r="F1549" s="1" t="s">
        <v>9575</v>
      </c>
      <c r="G1549" s="1" t="s">
        <v>1802</v>
      </c>
      <c r="H1549" s="1">
        <v>45</v>
      </c>
    </row>
    <row r="1550" spans="1:8">
      <c r="A1550" s="1" t="s">
        <v>11121</v>
      </c>
      <c r="B1550" s="1" t="s">
        <v>3362</v>
      </c>
      <c r="C1550" s="2">
        <v>45892</v>
      </c>
      <c r="D1550" s="2">
        <v>45897</v>
      </c>
      <c r="E1550" s="2">
        <v>45897</v>
      </c>
      <c r="F1550" s="1" t="s">
        <v>9571</v>
      </c>
      <c r="G1550" s="1" t="s">
        <v>1802</v>
      </c>
      <c r="H1550" s="1">
        <v>80</v>
      </c>
    </row>
    <row r="1551" spans="1:8">
      <c r="A1551" s="1" t="s">
        <v>11122</v>
      </c>
      <c r="B1551" s="1" t="s">
        <v>3363</v>
      </c>
      <c r="C1551" s="2">
        <v>45606</v>
      </c>
      <c r="D1551" s="2">
        <v>45611</v>
      </c>
      <c r="E1551" s="2">
        <v>45611</v>
      </c>
      <c r="F1551" s="1" t="s">
        <v>9569</v>
      </c>
      <c r="G1551" s="1" t="s">
        <v>1802</v>
      </c>
      <c r="H1551" s="1">
        <v>50</v>
      </c>
    </row>
    <row r="1552" spans="1:8">
      <c r="A1552" s="1" t="s">
        <v>11123</v>
      </c>
      <c r="B1552" s="1" t="s">
        <v>3364</v>
      </c>
      <c r="C1552" s="2">
        <v>45922</v>
      </c>
      <c r="D1552" s="2">
        <v>45927</v>
      </c>
      <c r="E1552" s="2"/>
      <c r="F1552" s="1" t="s">
        <v>9573</v>
      </c>
      <c r="G1552" s="1" t="s">
        <v>1815</v>
      </c>
      <c r="H1552" s="1">
        <v>45</v>
      </c>
    </row>
    <row r="1553" spans="1:8">
      <c r="A1553" s="1" t="s">
        <v>11124</v>
      </c>
      <c r="B1553" s="1" t="s">
        <v>3365</v>
      </c>
      <c r="C1553" s="2">
        <v>45717</v>
      </c>
      <c r="D1553" s="2">
        <v>45720</v>
      </c>
      <c r="E1553" s="2">
        <v>45720</v>
      </c>
      <c r="F1553" s="1" t="s">
        <v>9571</v>
      </c>
      <c r="G1553" s="1" t="s">
        <v>1802</v>
      </c>
      <c r="H1553" s="1">
        <v>45</v>
      </c>
    </row>
    <row r="1554" spans="1:8">
      <c r="A1554" s="1" t="s">
        <v>11125</v>
      </c>
      <c r="B1554" s="1" t="s">
        <v>3366</v>
      </c>
      <c r="C1554" s="2">
        <v>45467</v>
      </c>
      <c r="D1554" s="2">
        <v>45470</v>
      </c>
      <c r="E1554" s="2">
        <v>45470</v>
      </c>
      <c r="F1554" s="1" t="s">
        <v>9575</v>
      </c>
      <c r="G1554" s="1" t="s">
        <v>1802</v>
      </c>
      <c r="H1554" s="1">
        <v>60</v>
      </c>
    </row>
    <row r="1555" spans="1:8">
      <c r="A1555" s="1" t="s">
        <v>11126</v>
      </c>
      <c r="B1555" s="1" t="s">
        <v>3367</v>
      </c>
      <c r="C1555" s="2">
        <v>45947</v>
      </c>
      <c r="D1555" s="2">
        <v>45950</v>
      </c>
      <c r="E1555" s="2">
        <v>45951</v>
      </c>
      <c r="F1555" s="1" t="s">
        <v>9591</v>
      </c>
      <c r="G1555" s="1" t="s">
        <v>1809</v>
      </c>
      <c r="H1555" s="1">
        <v>70</v>
      </c>
    </row>
    <row r="1556" spans="1:8">
      <c r="A1556" s="1" t="s">
        <v>11127</v>
      </c>
      <c r="B1556" s="1" t="s">
        <v>3368</v>
      </c>
      <c r="C1556" s="2">
        <v>45849</v>
      </c>
      <c r="D1556" s="2">
        <v>45852</v>
      </c>
      <c r="E1556" s="2">
        <v>45852</v>
      </c>
      <c r="F1556" s="1" t="s">
        <v>9569</v>
      </c>
      <c r="G1556" s="1" t="s">
        <v>1802</v>
      </c>
      <c r="H1556" s="1">
        <v>60</v>
      </c>
    </row>
    <row r="1557" spans="1:8">
      <c r="A1557" s="1" t="s">
        <v>11128</v>
      </c>
      <c r="B1557" s="1" t="s">
        <v>3369</v>
      </c>
      <c r="C1557" s="2">
        <v>45397</v>
      </c>
      <c r="D1557" s="2">
        <v>45402</v>
      </c>
      <c r="E1557" s="2">
        <v>45404</v>
      </c>
      <c r="F1557" s="1" t="s">
        <v>9569</v>
      </c>
      <c r="G1557" s="1" t="s">
        <v>1809</v>
      </c>
      <c r="H1557" s="1">
        <v>55</v>
      </c>
    </row>
    <row r="1558" spans="1:8">
      <c r="A1558" s="1" t="s">
        <v>11129</v>
      </c>
      <c r="B1558" s="1" t="s">
        <v>3370</v>
      </c>
      <c r="C1558" s="2">
        <v>45413</v>
      </c>
      <c r="D1558" s="2">
        <v>45416</v>
      </c>
      <c r="E1558" s="2">
        <v>45418</v>
      </c>
      <c r="F1558" s="1" t="s">
        <v>9569</v>
      </c>
      <c r="G1558" s="1" t="s">
        <v>1809</v>
      </c>
      <c r="H1558" s="1">
        <v>55</v>
      </c>
    </row>
    <row r="1559" spans="1:8">
      <c r="A1559" s="1" t="s">
        <v>11130</v>
      </c>
      <c r="B1559" s="1" t="s">
        <v>3371</v>
      </c>
      <c r="C1559" s="2">
        <v>45312</v>
      </c>
      <c r="D1559" s="2">
        <v>45317</v>
      </c>
      <c r="E1559" s="2">
        <v>45317</v>
      </c>
      <c r="F1559" s="1" t="s">
        <v>9575</v>
      </c>
      <c r="G1559" s="1" t="s">
        <v>1802</v>
      </c>
      <c r="H1559" s="1">
        <v>55</v>
      </c>
    </row>
    <row r="1560" spans="1:8">
      <c r="A1560" s="1" t="s">
        <v>11131</v>
      </c>
      <c r="B1560" s="1" t="s">
        <v>3372</v>
      </c>
      <c r="C1560" s="2">
        <v>45473</v>
      </c>
      <c r="D1560" s="2">
        <v>45475</v>
      </c>
      <c r="E1560" s="2">
        <v>45476</v>
      </c>
      <c r="F1560" s="1" t="s">
        <v>9571</v>
      </c>
      <c r="G1560" s="1" t="s">
        <v>1809</v>
      </c>
      <c r="H1560" s="1">
        <v>45</v>
      </c>
    </row>
    <row r="1561" spans="1:8">
      <c r="A1561" s="1" t="s">
        <v>11132</v>
      </c>
      <c r="B1561" s="1" t="s">
        <v>3373</v>
      </c>
      <c r="C1561" s="2">
        <v>45538</v>
      </c>
      <c r="D1561" s="2">
        <v>45542</v>
      </c>
      <c r="E1561" s="2"/>
      <c r="F1561" s="1" t="s">
        <v>9575</v>
      </c>
      <c r="G1561" s="1" t="s">
        <v>1815</v>
      </c>
      <c r="H1561" s="1">
        <v>55</v>
      </c>
    </row>
    <row r="1562" spans="1:8">
      <c r="A1562" s="1" t="s">
        <v>11133</v>
      </c>
      <c r="B1562" s="1" t="s">
        <v>3374</v>
      </c>
      <c r="C1562" s="2">
        <v>45298</v>
      </c>
      <c r="D1562" s="2">
        <v>45301</v>
      </c>
      <c r="E1562" s="2">
        <v>45302</v>
      </c>
      <c r="F1562" s="1" t="s">
        <v>9591</v>
      </c>
      <c r="G1562" s="1" t="s">
        <v>1809</v>
      </c>
      <c r="H1562" s="1">
        <v>55</v>
      </c>
    </row>
    <row r="1563" spans="1:8">
      <c r="A1563" s="1" t="s">
        <v>11134</v>
      </c>
      <c r="B1563" s="1" t="s">
        <v>3375</v>
      </c>
      <c r="C1563" s="2">
        <v>45619</v>
      </c>
      <c r="D1563" s="2">
        <v>45621</v>
      </c>
      <c r="E1563" s="2">
        <v>45623</v>
      </c>
      <c r="F1563" s="1" t="s">
        <v>9575</v>
      </c>
      <c r="G1563" s="1" t="s">
        <v>1809</v>
      </c>
      <c r="H1563" s="1">
        <v>55</v>
      </c>
    </row>
    <row r="1564" spans="1:8">
      <c r="A1564" s="1" t="s">
        <v>11135</v>
      </c>
      <c r="B1564" s="1" t="s">
        <v>3376</v>
      </c>
      <c r="C1564" s="2">
        <v>45307</v>
      </c>
      <c r="D1564" s="2">
        <v>45309</v>
      </c>
      <c r="E1564" s="2">
        <v>45309</v>
      </c>
      <c r="F1564" s="1" t="s">
        <v>9575</v>
      </c>
      <c r="G1564" s="1" t="s">
        <v>1802</v>
      </c>
      <c r="H1564" s="1">
        <v>70</v>
      </c>
    </row>
    <row r="1565" spans="1:8">
      <c r="A1565" s="1" t="s">
        <v>11136</v>
      </c>
      <c r="B1565" s="1" t="s">
        <v>3377</v>
      </c>
      <c r="C1565" s="2">
        <v>45326</v>
      </c>
      <c r="D1565" s="2">
        <v>45330</v>
      </c>
      <c r="E1565" s="2">
        <v>45331</v>
      </c>
      <c r="F1565" s="1" t="s">
        <v>9573</v>
      </c>
      <c r="G1565" s="1" t="s">
        <v>1809</v>
      </c>
      <c r="H1565" s="1">
        <v>60</v>
      </c>
    </row>
    <row r="1566" spans="1:8">
      <c r="A1566" s="1" t="s">
        <v>11137</v>
      </c>
      <c r="B1566" s="1" t="s">
        <v>3378</v>
      </c>
      <c r="C1566" s="2">
        <v>45760</v>
      </c>
      <c r="D1566" s="2">
        <v>45765</v>
      </c>
      <c r="E1566" s="2">
        <v>45765</v>
      </c>
      <c r="F1566" s="1" t="s">
        <v>9569</v>
      </c>
      <c r="G1566" s="1" t="s">
        <v>1802</v>
      </c>
      <c r="H1566" s="1">
        <v>70</v>
      </c>
    </row>
    <row r="1567" spans="1:8">
      <c r="A1567" s="1" t="s">
        <v>11138</v>
      </c>
      <c r="B1567" s="1" t="s">
        <v>3379</v>
      </c>
      <c r="C1567" s="2">
        <v>45556</v>
      </c>
      <c r="D1567" s="2">
        <v>45558</v>
      </c>
      <c r="E1567" s="2"/>
      <c r="F1567" s="1" t="s">
        <v>9575</v>
      </c>
      <c r="G1567" s="1" t="s">
        <v>1815</v>
      </c>
      <c r="H1567" s="1">
        <v>45</v>
      </c>
    </row>
    <row r="1568" spans="1:8">
      <c r="A1568" s="1" t="s">
        <v>11139</v>
      </c>
      <c r="B1568" s="1" t="s">
        <v>3380</v>
      </c>
      <c r="C1568" s="2">
        <v>45909</v>
      </c>
      <c r="D1568" s="2">
        <v>45912</v>
      </c>
      <c r="E1568" s="2">
        <v>45912</v>
      </c>
      <c r="F1568" s="1" t="s">
        <v>9591</v>
      </c>
      <c r="G1568" s="1" t="s">
        <v>1802</v>
      </c>
      <c r="H1568" s="1">
        <v>50</v>
      </c>
    </row>
    <row r="1569" spans="1:8">
      <c r="A1569" s="1" t="s">
        <v>11140</v>
      </c>
      <c r="B1569" s="1" t="s">
        <v>3381</v>
      </c>
      <c r="C1569" s="2">
        <v>45765</v>
      </c>
      <c r="D1569" s="2">
        <v>45768</v>
      </c>
      <c r="E1569" s="2">
        <v>45769</v>
      </c>
      <c r="F1569" s="1" t="s">
        <v>9573</v>
      </c>
      <c r="G1569" s="1" t="s">
        <v>1809</v>
      </c>
      <c r="H1569" s="1">
        <v>45</v>
      </c>
    </row>
    <row r="1570" spans="1:8">
      <c r="A1570" s="1" t="s">
        <v>11141</v>
      </c>
      <c r="B1570" s="1" t="s">
        <v>3382</v>
      </c>
      <c r="C1570" s="2">
        <v>45296</v>
      </c>
      <c r="D1570" s="2">
        <v>45299</v>
      </c>
      <c r="E1570" s="2">
        <v>45299</v>
      </c>
      <c r="F1570" s="1" t="s">
        <v>9571</v>
      </c>
      <c r="G1570" s="1" t="s">
        <v>1802</v>
      </c>
      <c r="H1570" s="1">
        <v>100</v>
      </c>
    </row>
    <row r="1571" spans="1:8">
      <c r="A1571" s="1" t="s">
        <v>11142</v>
      </c>
      <c r="B1571" s="1" t="s">
        <v>3383</v>
      </c>
      <c r="C1571" s="2">
        <v>45747</v>
      </c>
      <c r="D1571" s="2">
        <v>45750</v>
      </c>
      <c r="E1571" s="2">
        <v>45750</v>
      </c>
      <c r="F1571" s="1" t="s">
        <v>9575</v>
      </c>
      <c r="G1571" s="1" t="s">
        <v>1802</v>
      </c>
      <c r="H1571" s="1">
        <v>100</v>
      </c>
    </row>
    <row r="1572" spans="1:8">
      <c r="A1572" s="1" t="s">
        <v>11143</v>
      </c>
      <c r="B1572" s="1" t="s">
        <v>3384</v>
      </c>
      <c r="C1572" s="2">
        <v>45871</v>
      </c>
      <c r="D1572" s="2">
        <v>45876</v>
      </c>
      <c r="E1572" s="2">
        <v>45877</v>
      </c>
      <c r="F1572" s="1" t="s">
        <v>9591</v>
      </c>
      <c r="G1572" s="1" t="s">
        <v>1809</v>
      </c>
      <c r="H1572" s="1">
        <v>80</v>
      </c>
    </row>
    <row r="1573" spans="1:8">
      <c r="A1573" s="1" t="s">
        <v>11144</v>
      </c>
      <c r="B1573" s="1" t="s">
        <v>3385</v>
      </c>
      <c r="C1573" s="2">
        <v>45788</v>
      </c>
      <c r="D1573" s="2">
        <v>45791</v>
      </c>
      <c r="E1573" s="2"/>
      <c r="F1573" s="1" t="s">
        <v>9571</v>
      </c>
      <c r="G1573" s="1" t="s">
        <v>1815</v>
      </c>
      <c r="H1573" s="1">
        <v>80</v>
      </c>
    </row>
    <row r="1574" spans="1:8">
      <c r="A1574" s="1" t="s">
        <v>11145</v>
      </c>
      <c r="B1574" s="1" t="s">
        <v>3386</v>
      </c>
      <c r="C1574" s="2">
        <v>45680</v>
      </c>
      <c r="D1574" s="2">
        <v>45682</v>
      </c>
      <c r="E1574" s="2">
        <v>45682</v>
      </c>
      <c r="F1574" s="1" t="s">
        <v>9569</v>
      </c>
      <c r="G1574" s="1" t="s">
        <v>1802</v>
      </c>
      <c r="H1574" s="1">
        <v>60</v>
      </c>
    </row>
    <row r="1575" spans="1:8">
      <c r="A1575" s="1" t="s">
        <v>11146</v>
      </c>
      <c r="B1575" s="1" t="s">
        <v>3387</v>
      </c>
      <c r="C1575" s="2">
        <v>45486</v>
      </c>
      <c r="D1575" s="2">
        <v>45488</v>
      </c>
      <c r="E1575" s="2">
        <v>45488</v>
      </c>
      <c r="F1575" s="1" t="s">
        <v>9571</v>
      </c>
      <c r="G1575" s="1" t="s">
        <v>1802</v>
      </c>
      <c r="H1575" s="1">
        <v>100</v>
      </c>
    </row>
    <row r="1576" spans="1:8">
      <c r="A1576" s="1" t="s">
        <v>11147</v>
      </c>
      <c r="B1576" s="1" t="s">
        <v>3388</v>
      </c>
      <c r="C1576" s="2">
        <v>45715</v>
      </c>
      <c r="D1576" s="2">
        <v>45717</v>
      </c>
      <c r="E1576" s="2">
        <v>45718</v>
      </c>
      <c r="F1576" s="1" t="s">
        <v>9569</v>
      </c>
      <c r="G1576" s="1" t="s">
        <v>1809</v>
      </c>
      <c r="H1576" s="1">
        <v>70</v>
      </c>
    </row>
    <row r="1577" spans="1:8">
      <c r="A1577" s="1" t="s">
        <v>11148</v>
      </c>
      <c r="B1577" s="1" t="s">
        <v>3389</v>
      </c>
      <c r="C1577" s="2">
        <v>45417</v>
      </c>
      <c r="D1577" s="2">
        <v>45420</v>
      </c>
      <c r="E1577" s="2">
        <v>45420</v>
      </c>
      <c r="F1577" s="1" t="s">
        <v>9569</v>
      </c>
      <c r="G1577" s="1" t="s">
        <v>1802</v>
      </c>
      <c r="H1577" s="1">
        <v>60</v>
      </c>
    </row>
    <row r="1578" spans="1:8">
      <c r="A1578" s="1" t="s">
        <v>11149</v>
      </c>
      <c r="B1578" s="1" t="s">
        <v>3390</v>
      </c>
      <c r="C1578" s="2">
        <v>45937</v>
      </c>
      <c r="D1578" s="2">
        <v>45940</v>
      </c>
      <c r="E1578" s="2">
        <v>45940</v>
      </c>
      <c r="F1578" s="1" t="s">
        <v>9571</v>
      </c>
      <c r="G1578" s="1" t="s">
        <v>1802</v>
      </c>
      <c r="H1578" s="1">
        <v>50</v>
      </c>
    </row>
    <row r="1579" spans="1:8">
      <c r="A1579" s="1" t="s">
        <v>11150</v>
      </c>
      <c r="B1579" s="1" t="s">
        <v>3391</v>
      </c>
      <c r="C1579" s="2">
        <v>45916</v>
      </c>
      <c r="D1579" s="2">
        <v>45921</v>
      </c>
      <c r="E1579" s="2"/>
      <c r="F1579" s="1" t="s">
        <v>9569</v>
      </c>
      <c r="G1579" s="1" t="s">
        <v>1815</v>
      </c>
      <c r="H1579" s="1">
        <v>100</v>
      </c>
    </row>
    <row r="1580" spans="1:8">
      <c r="A1580" s="1" t="s">
        <v>11151</v>
      </c>
      <c r="B1580" s="1" t="s">
        <v>3392</v>
      </c>
      <c r="C1580" s="2">
        <v>45635</v>
      </c>
      <c r="D1580" s="2">
        <v>45640</v>
      </c>
      <c r="E1580" s="2">
        <v>45640</v>
      </c>
      <c r="F1580" s="1" t="s">
        <v>9571</v>
      </c>
      <c r="G1580" s="1" t="s">
        <v>1802</v>
      </c>
      <c r="H1580" s="1">
        <v>50</v>
      </c>
    </row>
    <row r="1581" spans="1:8">
      <c r="A1581" s="1" t="s">
        <v>11152</v>
      </c>
      <c r="B1581" s="1" t="s">
        <v>3393</v>
      </c>
      <c r="C1581" s="2">
        <v>45812</v>
      </c>
      <c r="D1581" s="2">
        <v>45815</v>
      </c>
      <c r="E1581" s="2">
        <v>45815</v>
      </c>
      <c r="F1581" s="1" t="s">
        <v>9573</v>
      </c>
      <c r="G1581" s="1" t="s">
        <v>1802</v>
      </c>
      <c r="H1581" s="1">
        <v>55</v>
      </c>
    </row>
    <row r="1582" spans="1:8">
      <c r="A1582" s="1" t="s">
        <v>11153</v>
      </c>
      <c r="B1582" s="1" t="s">
        <v>3394</v>
      </c>
      <c r="C1582" s="2">
        <v>45457</v>
      </c>
      <c r="D1582" s="2">
        <v>45460</v>
      </c>
      <c r="E1582" s="2">
        <v>45460</v>
      </c>
      <c r="F1582" s="1" t="s">
        <v>9571</v>
      </c>
      <c r="G1582" s="1" t="s">
        <v>1802</v>
      </c>
      <c r="H1582" s="1">
        <v>55</v>
      </c>
    </row>
    <row r="1583" spans="1:8">
      <c r="A1583" s="1" t="s">
        <v>11154</v>
      </c>
      <c r="B1583" s="1" t="s">
        <v>3395</v>
      </c>
      <c r="C1583" s="2">
        <v>45938</v>
      </c>
      <c r="D1583" s="2">
        <v>45940</v>
      </c>
      <c r="E1583" s="2">
        <v>45941</v>
      </c>
      <c r="F1583" s="1" t="s">
        <v>9569</v>
      </c>
      <c r="G1583" s="1" t="s">
        <v>1809</v>
      </c>
      <c r="H1583" s="1">
        <v>70</v>
      </c>
    </row>
    <row r="1584" spans="1:8">
      <c r="A1584" s="1" t="s">
        <v>11155</v>
      </c>
      <c r="B1584" s="1" t="s">
        <v>3396</v>
      </c>
      <c r="C1584" s="2">
        <v>45428</v>
      </c>
      <c r="D1584" s="2">
        <v>45431</v>
      </c>
      <c r="E1584" s="2"/>
      <c r="F1584" s="1" t="s">
        <v>9569</v>
      </c>
      <c r="G1584" s="1" t="s">
        <v>1815</v>
      </c>
      <c r="H1584" s="1">
        <v>70</v>
      </c>
    </row>
    <row r="1585" spans="1:8">
      <c r="A1585" s="1" t="s">
        <v>11156</v>
      </c>
      <c r="B1585" s="1" t="s">
        <v>3397</v>
      </c>
      <c r="C1585" s="2">
        <v>45670</v>
      </c>
      <c r="D1585" s="2">
        <v>45674</v>
      </c>
      <c r="E1585" s="2">
        <v>45675</v>
      </c>
      <c r="F1585" s="1" t="s">
        <v>9575</v>
      </c>
      <c r="G1585" s="1" t="s">
        <v>1809</v>
      </c>
      <c r="H1585" s="1">
        <v>80</v>
      </c>
    </row>
    <row r="1586" spans="1:8">
      <c r="A1586" s="1" t="s">
        <v>11157</v>
      </c>
      <c r="B1586" s="1" t="s">
        <v>3398</v>
      </c>
      <c r="C1586" s="2">
        <v>45806</v>
      </c>
      <c r="D1586" s="2">
        <v>45811</v>
      </c>
      <c r="E1586" s="2">
        <v>45811</v>
      </c>
      <c r="F1586" s="1" t="s">
        <v>9571</v>
      </c>
      <c r="G1586" s="1" t="s">
        <v>1802</v>
      </c>
      <c r="H1586" s="1">
        <v>55</v>
      </c>
    </row>
    <row r="1587" spans="1:8">
      <c r="A1587" s="1" t="s">
        <v>11158</v>
      </c>
      <c r="B1587" s="1" t="s">
        <v>3399</v>
      </c>
      <c r="C1587" s="2">
        <v>45788</v>
      </c>
      <c r="D1587" s="2">
        <v>45790</v>
      </c>
      <c r="E1587" s="2"/>
      <c r="F1587" s="1" t="s">
        <v>9573</v>
      </c>
      <c r="G1587" s="1" t="s">
        <v>1815</v>
      </c>
      <c r="H1587" s="1">
        <v>100</v>
      </c>
    </row>
    <row r="1588" spans="1:8">
      <c r="A1588" s="1" t="s">
        <v>11159</v>
      </c>
      <c r="B1588" s="1" t="s">
        <v>3400</v>
      </c>
      <c r="C1588" s="2">
        <v>45905</v>
      </c>
      <c r="D1588" s="2">
        <v>45910</v>
      </c>
      <c r="E1588" s="2">
        <v>45910</v>
      </c>
      <c r="F1588" s="1" t="s">
        <v>9591</v>
      </c>
      <c r="G1588" s="1" t="s">
        <v>1802</v>
      </c>
      <c r="H1588" s="1">
        <v>45</v>
      </c>
    </row>
    <row r="1589" spans="1:8">
      <c r="A1589" s="1" t="s">
        <v>11160</v>
      </c>
      <c r="B1589" s="1" t="s">
        <v>3401</v>
      </c>
      <c r="C1589" s="2">
        <v>45440</v>
      </c>
      <c r="D1589" s="2">
        <v>45443</v>
      </c>
      <c r="E1589" s="2"/>
      <c r="F1589" s="1" t="s">
        <v>9591</v>
      </c>
      <c r="G1589" s="1" t="s">
        <v>1815</v>
      </c>
      <c r="H1589" s="1">
        <v>70</v>
      </c>
    </row>
    <row r="1590" spans="1:8">
      <c r="A1590" s="1" t="s">
        <v>11161</v>
      </c>
      <c r="B1590" s="1" t="s">
        <v>3402</v>
      </c>
      <c r="C1590" s="2">
        <v>45301</v>
      </c>
      <c r="D1590" s="2">
        <v>45304</v>
      </c>
      <c r="E1590" s="2">
        <v>45305</v>
      </c>
      <c r="F1590" s="1" t="s">
        <v>9575</v>
      </c>
      <c r="G1590" s="1" t="s">
        <v>1809</v>
      </c>
      <c r="H1590" s="1">
        <v>45</v>
      </c>
    </row>
    <row r="1591" spans="1:8">
      <c r="A1591" s="1" t="s">
        <v>11162</v>
      </c>
      <c r="B1591" s="1" t="s">
        <v>3403</v>
      </c>
      <c r="C1591" s="2">
        <v>45410</v>
      </c>
      <c r="D1591" s="2">
        <v>45413</v>
      </c>
      <c r="E1591" s="2"/>
      <c r="F1591" s="1" t="s">
        <v>9591</v>
      </c>
      <c r="G1591" s="1" t="s">
        <v>1815</v>
      </c>
      <c r="H1591" s="1">
        <v>45</v>
      </c>
    </row>
    <row r="1592" spans="1:8">
      <c r="A1592" s="1" t="s">
        <v>11163</v>
      </c>
      <c r="B1592" s="1" t="s">
        <v>3404</v>
      </c>
      <c r="C1592" s="2">
        <v>45617</v>
      </c>
      <c r="D1592" s="2">
        <v>45619</v>
      </c>
      <c r="E1592" s="2">
        <v>45619</v>
      </c>
      <c r="F1592" s="1" t="s">
        <v>9571</v>
      </c>
      <c r="G1592" s="1" t="s">
        <v>1802</v>
      </c>
      <c r="H1592" s="1">
        <v>70</v>
      </c>
    </row>
    <row r="1593" spans="1:8">
      <c r="A1593" s="1" t="s">
        <v>11164</v>
      </c>
      <c r="B1593" s="1" t="s">
        <v>3405</v>
      </c>
      <c r="C1593" s="2">
        <v>45646</v>
      </c>
      <c r="D1593" s="2">
        <v>45651</v>
      </c>
      <c r="E1593" s="2">
        <v>45651</v>
      </c>
      <c r="F1593" s="1" t="s">
        <v>9575</v>
      </c>
      <c r="G1593" s="1" t="s">
        <v>1802</v>
      </c>
      <c r="H1593" s="1">
        <v>60</v>
      </c>
    </row>
    <row r="1594" spans="1:8">
      <c r="A1594" s="1" t="s">
        <v>11165</v>
      </c>
      <c r="B1594" s="1" t="s">
        <v>3406</v>
      </c>
      <c r="C1594" s="2">
        <v>45690</v>
      </c>
      <c r="D1594" s="2">
        <v>45695</v>
      </c>
      <c r="E1594" s="2">
        <v>45696</v>
      </c>
      <c r="F1594" s="1" t="s">
        <v>9569</v>
      </c>
      <c r="G1594" s="1" t="s">
        <v>1809</v>
      </c>
      <c r="H1594" s="1">
        <v>100</v>
      </c>
    </row>
    <row r="1595" spans="1:8">
      <c r="A1595" s="1" t="s">
        <v>11166</v>
      </c>
      <c r="B1595" s="1" t="s">
        <v>3407</v>
      </c>
      <c r="C1595" s="2">
        <v>45808</v>
      </c>
      <c r="D1595" s="2">
        <v>45810</v>
      </c>
      <c r="E1595" s="2">
        <v>45811</v>
      </c>
      <c r="F1595" s="1" t="s">
        <v>9569</v>
      </c>
      <c r="G1595" s="1" t="s">
        <v>1809</v>
      </c>
      <c r="H1595" s="1">
        <v>60</v>
      </c>
    </row>
    <row r="1596" spans="1:8">
      <c r="A1596" s="1" t="s">
        <v>11167</v>
      </c>
      <c r="B1596" s="1" t="s">
        <v>3408</v>
      </c>
      <c r="C1596" s="2">
        <v>45937</v>
      </c>
      <c r="D1596" s="2">
        <v>45940</v>
      </c>
      <c r="E1596" s="2">
        <v>45941</v>
      </c>
      <c r="F1596" s="1" t="s">
        <v>9571</v>
      </c>
      <c r="G1596" s="1" t="s">
        <v>1809</v>
      </c>
      <c r="H1596" s="1">
        <v>80</v>
      </c>
    </row>
    <row r="1597" spans="1:8">
      <c r="A1597" s="1" t="s">
        <v>11168</v>
      </c>
      <c r="B1597" s="1" t="s">
        <v>3409</v>
      </c>
      <c r="C1597" s="2">
        <v>45549</v>
      </c>
      <c r="D1597" s="2">
        <v>45552</v>
      </c>
      <c r="E1597" s="2">
        <v>45553</v>
      </c>
      <c r="F1597" s="1" t="s">
        <v>9571</v>
      </c>
      <c r="G1597" s="1" t="s">
        <v>1809</v>
      </c>
      <c r="H1597" s="1">
        <v>60</v>
      </c>
    </row>
    <row r="1598" spans="1:8">
      <c r="A1598" s="1" t="s">
        <v>11169</v>
      </c>
      <c r="B1598" s="1" t="s">
        <v>3410</v>
      </c>
      <c r="C1598" s="2">
        <v>45683</v>
      </c>
      <c r="D1598" s="2">
        <v>45688</v>
      </c>
      <c r="E1598" s="2">
        <v>45689</v>
      </c>
      <c r="F1598" s="1" t="s">
        <v>9575</v>
      </c>
      <c r="G1598" s="1" t="s">
        <v>1809</v>
      </c>
      <c r="H1598" s="1">
        <v>55</v>
      </c>
    </row>
    <row r="1599" spans="1:8">
      <c r="A1599" s="1" t="s">
        <v>11170</v>
      </c>
      <c r="B1599" s="1" t="s">
        <v>3411</v>
      </c>
      <c r="C1599" s="2">
        <v>45454</v>
      </c>
      <c r="D1599" s="2">
        <v>45456</v>
      </c>
      <c r="E1599" s="2"/>
      <c r="F1599" s="1" t="s">
        <v>9575</v>
      </c>
      <c r="G1599" s="1" t="s">
        <v>1815</v>
      </c>
      <c r="H1599" s="1">
        <v>55</v>
      </c>
    </row>
    <row r="1600" spans="1:8">
      <c r="A1600" s="1" t="s">
        <v>11171</v>
      </c>
      <c r="B1600" s="1" t="s">
        <v>3412</v>
      </c>
      <c r="C1600" s="2">
        <v>45410</v>
      </c>
      <c r="D1600" s="2">
        <v>45414</v>
      </c>
      <c r="E1600" s="2">
        <v>45415</v>
      </c>
      <c r="F1600" s="1" t="s">
        <v>9571</v>
      </c>
      <c r="G1600" s="1" t="s">
        <v>1809</v>
      </c>
      <c r="H1600" s="1">
        <v>80</v>
      </c>
    </row>
    <row r="1601" spans="1:8">
      <c r="A1601" s="1" t="s">
        <v>11172</v>
      </c>
      <c r="B1601" s="1" t="s">
        <v>3413</v>
      </c>
      <c r="C1601" s="2">
        <v>45829</v>
      </c>
      <c r="D1601" s="2">
        <v>45831</v>
      </c>
      <c r="E1601" s="2">
        <v>45831</v>
      </c>
      <c r="F1601" s="1" t="s">
        <v>9569</v>
      </c>
      <c r="G1601" s="1" t="s">
        <v>1802</v>
      </c>
      <c r="H1601" s="1">
        <v>100</v>
      </c>
    </row>
    <row r="1602" spans="1:8">
      <c r="A1602" s="1" t="s">
        <v>11173</v>
      </c>
      <c r="B1602" s="1" t="s">
        <v>3414</v>
      </c>
      <c r="C1602" s="2">
        <v>45315</v>
      </c>
      <c r="D1602" s="2">
        <v>45320</v>
      </c>
      <c r="E1602" s="2">
        <v>45321</v>
      </c>
      <c r="F1602" s="1" t="s">
        <v>9591</v>
      </c>
      <c r="G1602" s="1" t="s">
        <v>1809</v>
      </c>
      <c r="H1602" s="1">
        <v>80</v>
      </c>
    </row>
    <row r="1603" spans="1:8">
      <c r="A1603" s="1" t="s">
        <v>11174</v>
      </c>
      <c r="B1603" s="1" t="s">
        <v>3415</v>
      </c>
      <c r="C1603" s="2">
        <v>45706</v>
      </c>
      <c r="D1603" s="2">
        <v>45709</v>
      </c>
      <c r="E1603" s="2">
        <v>45709</v>
      </c>
      <c r="F1603" s="1" t="s">
        <v>9569</v>
      </c>
      <c r="G1603" s="1" t="s">
        <v>1802</v>
      </c>
      <c r="H1603" s="1">
        <v>60</v>
      </c>
    </row>
    <row r="1604" spans="1:8">
      <c r="A1604" s="1" t="s">
        <v>11175</v>
      </c>
      <c r="B1604" s="1" t="s">
        <v>3416</v>
      </c>
      <c r="C1604" s="2">
        <v>45869</v>
      </c>
      <c r="D1604" s="2">
        <v>45874</v>
      </c>
      <c r="E1604" s="2">
        <v>45875</v>
      </c>
      <c r="F1604" s="1" t="s">
        <v>9575</v>
      </c>
      <c r="G1604" s="1" t="s">
        <v>1809</v>
      </c>
      <c r="H1604" s="1">
        <v>55</v>
      </c>
    </row>
    <row r="1605" spans="1:8">
      <c r="A1605" s="1" t="s">
        <v>11176</v>
      </c>
      <c r="B1605" s="1" t="s">
        <v>3417</v>
      </c>
      <c r="C1605" s="2">
        <v>45701</v>
      </c>
      <c r="D1605" s="2">
        <v>45704</v>
      </c>
      <c r="E1605" s="2">
        <v>45705</v>
      </c>
      <c r="F1605" s="1" t="s">
        <v>9569</v>
      </c>
      <c r="G1605" s="1" t="s">
        <v>1809</v>
      </c>
      <c r="H1605" s="1">
        <v>70</v>
      </c>
    </row>
    <row r="1606" spans="1:8">
      <c r="A1606" s="1" t="s">
        <v>11177</v>
      </c>
      <c r="B1606" s="1" t="s">
        <v>3418</v>
      </c>
      <c r="C1606" s="2">
        <v>45428</v>
      </c>
      <c r="D1606" s="2">
        <v>45430</v>
      </c>
      <c r="E1606" s="2">
        <v>45430</v>
      </c>
      <c r="F1606" s="1" t="s">
        <v>9569</v>
      </c>
      <c r="G1606" s="1" t="s">
        <v>1802</v>
      </c>
      <c r="H1606" s="1">
        <v>45</v>
      </c>
    </row>
    <row r="1607" spans="1:8">
      <c r="A1607" s="1" t="s">
        <v>11178</v>
      </c>
      <c r="B1607" s="1" t="s">
        <v>3419</v>
      </c>
      <c r="C1607" s="2">
        <v>45652</v>
      </c>
      <c r="D1607" s="2">
        <v>45654</v>
      </c>
      <c r="E1607" s="2">
        <v>45654</v>
      </c>
      <c r="F1607" s="1" t="s">
        <v>9591</v>
      </c>
      <c r="G1607" s="1" t="s">
        <v>1802</v>
      </c>
      <c r="H1607" s="1">
        <v>50</v>
      </c>
    </row>
    <row r="1608" spans="1:8">
      <c r="A1608" s="1" t="s">
        <v>11179</v>
      </c>
      <c r="B1608" s="1" t="s">
        <v>3420</v>
      </c>
      <c r="C1608" s="2">
        <v>45597</v>
      </c>
      <c r="D1608" s="2">
        <v>45599</v>
      </c>
      <c r="E1608" s="2">
        <v>45599</v>
      </c>
      <c r="F1608" s="1" t="s">
        <v>9571</v>
      </c>
      <c r="G1608" s="1" t="s">
        <v>1802</v>
      </c>
      <c r="H1608" s="1">
        <v>45</v>
      </c>
    </row>
    <row r="1609" spans="1:8">
      <c r="A1609" s="1" t="s">
        <v>11180</v>
      </c>
      <c r="B1609" s="1" t="s">
        <v>3421</v>
      </c>
      <c r="C1609" s="2">
        <v>45589</v>
      </c>
      <c r="D1609" s="2">
        <v>45594</v>
      </c>
      <c r="E1609" s="2">
        <v>45594</v>
      </c>
      <c r="F1609" s="1" t="s">
        <v>9591</v>
      </c>
      <c r="G1609" s="1" t="s">
        <v>1802</v>
      </c>
      <c r="H1609" s="1">
        <v>100</v>
      </c>
    </row>
    <row r="1610" spans="1:8">
      <c r="A1610" s="1" t="s">
        <v>11181</v>
      </c>
      <c r="B1610" s="1" t="s">
        <v>3422</v>
      </c>
      <c r="C1610" s="2">
        <v>45430</v>
      </c>
      <c r="D1610" s="2">
        <v>45432</v>
      </c>
      <c r="E1610" s="2">
        <v>45432</v>
      </c>
      <c r="F1610" s="1" t="s">
        <v>9591</v>
      </c>
      <c r="G1610" s="1" t="s">
        <v>1802</v>
      </c>
      <c r="H1610" s="1">
        <v>50</v>
      </c>
    </row>
    <row r="1611" spans="1:8">
      <c r="A1611" s="1" t="s">
        <v>11182</v>
      </c>
      <c r="B1611" s="1" t="s">
        <v>3423</v>
      </c>
      <c r="C1611" s="2">
        <v>45637</v>
      </c>
      <c r="D1611" s="2">
        <v>45642</v>
      </c>
      <c r="E1611" s="2">
        <v>45642</v>
      </c>
      <c r="F1611" s="1" t="s">
        <v>9569</v>
      </c>
      <c r="G1611" s="1" t="s">
        <v>1802</v>
      </c>
      <c r="H1611" s="1">
        <v>80</v>
      </c>
    </row>
    <row r="1612" spans="1:8">
      <c r="A1612" s="1" t="s">
        <v>11183</v>
      </c>
      <c r="B1612" s="1" t="s">
        <v>3424</v>
      </c>
      <c r="C1612" s="2">
        <v>45477</v>
      </c>
      <c r="D1612" s="2">
        <v>45480</v>
      </c>
      <c r="E1612" s="2">
        <v>45480</v>
      </c>
      <c r="F1612" s="1" t="s">
        <v>9571</v>
      </c>
      <c r="G1612" s="1" t="s">
        <v>1802</v>
      </c>
      <c r="H1612" s="1">
        <v>80</v>
      </c>
    </row>
    <row r="1613" spans="1:8">
      <c r="A1613" s="1" t="s">
        <v>11184</v>
      </c>
      <c r="B1613" s="1" t="s">
        <v>3425</v>
      </c>
      <c r="C1613" s="2">
        <v>45404</v>
      </c>
      <c r="D1613" s="2">
        <v>45406</v>
      </c>
      <c r="E1613" s="2"/>
      <c r="F1613" s="1" t="s">
        <v>9573</v>
      </c>
      <c r="G1613" s="1" t="s">
        <v>1815</v>
      </c>
      <c r="H1613" s="1">
        <v>100</v>
      </c>
    </row>
    <row r="1614" spans="1:8">
      <c r="A1614" s="1" t="s">
        <v>11185</v>
      </c>
      <c r="B1614" s="1" t="s">
        <v>3426</v>
      </c>
      <c r="C1614" s="2">
        <v>45899</v>
      </c>
      <c r="D1614" s="2">
        <v>45904</v>
      </c>
      <c r="E1614" s="2">
        <v>45904</v>
      </c>
      <c r="F1614" s="1" t="s">
        <v>9569</v>
      </c>
      <c r="G1614" s="1" t="s">
        <v>1802</v>
      </c>
      <c r="H1614" s="1">
        <v>50</v>
      </c>
    </row>
    <row r="1615" spans="1:8">
      <c r="A1615" s="1" t="s">
        <v>11186</v>
      </c>
      <c r="B1615" s="1" t="s">
        <v>3427</v>
      </c>
      <c r="C1615" s="2">
        <v>45612</v>
      </c>
      <c r="D1615" s="2">
        <v>45614</v>
      </c>
      <c r="E1615" s="2"/>
      <c r="F1615" s="1" t="s">
        <v>9569</v>
      </c>
      <c r="G1615" s="1" t="s">
        <v>1815</v>
      </c>
      <c r="H1615" s="1">
        <v>60</v>
      </c>
    </row>
    <row r="1616" spans="1:8">
      <c r="A1616" s="1" t="s">
        <v>11187</v>
      </c>
      <c r="B1616" s="1" t="s">
        <v>3428</v>
      </c>
      <c r="C1616" s="2">
        <v>45431</v>
      </c>
      <c r="D1616" s="2">
        <v>45433</v>
      </c>
      <c r="E1616" s="2">
        <v>45433</v>
      </c>
      <c r="F1616" s="1" t="s">
        <v>9571</v>
      </c>
      <c r="G1616" s="1" t="s">
        <v>1802</v>
      </c>
      <c r="H1616" s="1">
        <v>70</v>
      </c>
    </row>
    <row r="1617" spans="1:8">
      <c r="A1617" s="1" t="s">
        <v>11188</v>
      </c>
      <c r="B1617" s="1" t="s">
        <v>3429</v>
      </c>
      <c r="C1617" s="2">
        <v>45660</v>
      </c>
      <c r="D1617" s="2">
        <v>45662</v>
      </c>
      <c r="E1617" s="2"/>
      <c r="F1617" s="1" t="s">
        <v>9571</v>
      </c>
      <c r="G1617" s="1" t="s">
        <v>1815</v>
      </c>
      <c r="H1617" s="1">
        <v>100</v>
      </c>
    </row>
    <row r="1618" spans="1:8">
      <c r="A1618" s="1" t="s">
        <v>11189</v>
      </c>
      <c r="B1618" s="1" t="s">
        <v>3430</v>
      </c>
      <c r="C1618" s="2">
        <v>45584</v>
      </c>
      <c r="D1618" s="2">
        <v>45586</v>
      </c>
      <c r="E1618" s="2">
        <v>45586</v>
      </c>
      <c r="F1618" s="1" t="s">
        <v>9575</v>
      </c>
      <c r="G1618" s="1" t="s">
        <v>1802</v>
      </c>
      <c r="H1618" s="1">
        <v>70</v>
      </c>
    </row>
    <row r="1619" spans="1:8">
      <c r="A1619" s="1" t="s">
        <v>11190</v>
      </c>
      <c r="B1619" s="1" t="s">
        <v>3431</v>
      </c>
      <c r="C1619" s="2">
        <v>45334</v>
      </c>
      <c r="D1619" s="2">
        <v>45338</v>
      </c>
      <c r="E1619" s="2">
        <v>45338</v>
      </c>
      <c r="F1619" s="1" t="s">
        <v>9575</v>
      </c>
      <c r="G1619" s="1" t="s">
        <v>1802</v>
      </c>
      <c r="H1619" s="1">
        <v>50</v>
      </c>
    </row>
    <row r="1620" spans="1:8">
      <c r="A1620" s="1" t="s">
        <v>11191</v>
      </c>
      <c r="B1620" s="1" t="s">
        <v>3432</v>
      </c>
      <c r="C1620" s="2">
        <v>45772</v>
      </c>
      <c r="D1620" s="2">
        <v>45775</v>
      </c>
      <c r="E1620" s="2">
        <v>45776</v>
      </c>
      <c r="F1620" s="1" t="s">
        <v>9573</v>
      </c>
      <c r="G1620" s="1" t="s">
        <v>1809</v>
      </c>
      <c r="H1620" s="1">
        <v>45</v>
      </c>
    </row>
    <row r="1621" spans="1:8">
      <c r="A1621" s="1" t="s">
        <v>11192</v>
      </c>
      <c r="B1621" s="1" t="s">
        <v>3433</v>
      </c>
      <c r="C1621" s="2">
        <v>45518</v>
      </c>
      <c r="D1621" s="2">
        <v>45522</v>
      </c>
      <c r="E1621" s="2">
        <v>45522</v>
      </c>
      <c r="F1621" s="1" t="s">
        <v>9569</v>
      </c>
      <c r="G1621" s="1" t="s">
        <v>1802</v>
      </c>
      <c r="H1621" s="1">
        <v>50</v>
      </c>
    </row>
    <row r="1622" spans="1:8">
      <c r="A1622" s="1" t="s">
        <v>11193</v>
      </c>
      <c r="B1622" s="1" t="s">
        <v>3434</v>
      </c>
      <c r="C1622" s="2">
        <v>45621</v>
      </c>
      <c r="D1622" s="2">
        <v>45624</v>
      </c>
      <c r="E1622" s="2">
        <v>45624</v>
      </c>
      <c r="F1622" s="1" t="s">
        <v>9573</v>
      </c>
      <c r="G1622" s="1" t="s">
        <v>1802</v>
      </c>
      <c r="H1622" s="1">
        <v>50</v>
      </c>
    </row>
    <row r="1623" spans="1:8">
      <c r="A1623" s="1" t="s">
        <v>11194</v>
      </c>
      <c r="B1623" s="1" t="s">
        <v>3435</v>
      </c>
      <c r="C1623" s="2">
        <v>45561</v>
      </c>
      <c r="D1623" s="2">
        <v>45563</v>
      </c>
      <c r="E1623" s="2">
        <v>45565</v>
      </c>
      <c r="F1623" s="1" t="s">
        <v>9569</v>
      </c>
      <c r="G1623" s="1" t="s">
        <v>1809</v>
      </c>
      <c r="H1623" s="1">
        <v>45</v>
      </c>
    </row>
    <row r="1624" spans="1:8">
      <c r="A1624" s="1" t="s">
        <v>11195</v>
      </c>
      <c r="B1624" s="1" t="s">
        <v>3436</v>
      </c>
      <c r="C1624" s="2">
        <v>45598</v>
      </c>
      <c r="D1624" s="2">
        <v>45603</v>
      </c>
      <c r="E1624" s="2">
        <v>45604</v>
      </c>
      <c r="F1624" s="1" t="s">
        <v>9575</v>
      </c>
      <c r="G1624" s="1" t="s">
        <v>1809</v>
      </c>
      <c r="H1624" s="1">
        <v>45</v>
      </c>
    </row>
    <row r="1625" spans="1:8">
      <c r="A1625" s="1" t="s">
        <v>11196</v>
      </c>
      <c r="B1625" s="1" t="s">
        <v>3437</v>
      </c>
      <c r="C1625" s="2">
        <v>45775</v>
      </c>
      <c r="D1625" s="2">
        <v>45777</v>
      </c>
      <c r="E1625" s="2">
        <v>45777</v>
      </c>
      <c r="F1625" s="1" t="s">
        <v>9591</v>
      </c>
      <c r="G1625" s="1" t="s">
        <v>1802</v>
      </c>
      <c r="H1625" s="1">
        <v>100</v>
      </c>
    </row>
    <row r="1626" spans="1:8">
      <c r="A1626" s="1" t="s">
        <v>11197</v>
      </c>
      <c r="B1626" s="1" t="s">
        <v>3438</v>
      </c>
      <c r="C1626" s="2">
        <v>45386</v>
      </c>
      <c r="D1626" s="2">
        <v>45391</v>
      </c>
      <c r="E1626" s="2">
        <v>45391</v>
      </c>
      <c r="F1626" s="1" t="s">
        <v>9569</v>
      </c>
      <c r="G1626" s="1" t="s">
        <v>1802</v>
      </c>
      <c r="H1626" s="1">
        <v>60</v>
      </c>
    </row>
    <row r="1627" spans="1:8">
      <c r="A1627" s="1" t="s">
        <v>11198</v>
      </c>
      <c r="B1627" s="1" t="s">
        <v>3439</v>
      </c>
      <c r="C1627" s="2">
        <v>45453</v>
      </c>
      <c r="D1627" s="2">
        <v>45455</v>
      </c>
      <c r="E1627" s="2">
        <v>45455</v>
      </c>
      <c r="F1627" s="1" t="s">
        <v>9591</v>
      </c>
      <c r="G1627" s="1" t="s">
        <v>1802</v>
      </c>
      <c r="H1627" s="1">
        <v>70</v>
      </c>
    </row>
    <row r="1628" spans="1:8">
      <c r="A1628" s="1" t="s">
        <v>11199</v>
      </c>
      <c r="B1628" s="1" t="s">
        <v>3440</v>
      </c>
      <c r="C1628" s="2">
        <v>45744</v>
      </c>
      <c r="D1628" s="2">
        <v>45749</v>
      </c>
      <c r="E1628" s="2">
        <v>45749</v>
      </c>
      <c r="F1628" s="1" t="s">
        <v>9575</v>
      </c>
      <c r="G1628" s="1" t="s">
        <v>1802</v>
      </c>
      <c r="H1628" s="1">
        <v>80</v>
      </c>
    </row>
    <row r="1629" spans="1:8">
      <c r="A1629" s="1" t="s">
        <v>11200</v>
      </c>
      <c r="B1629" s="1" t="s">
        <v>3441</v>
      </c>
      <c r="C1629" s="2">
        <v>45733</v>
      </c>
      <c r="D1629" s="2">
        <v>45735</v>
      </c>
      <c r="E1629" s="2">
        <v>45735</v>
      </c>
      <c r="F1629" s="1" t="s">
        <v>9591</v>
      </c>
      <c r="G1629" s="1" t="s">
        <v>1802</v>
      </c>
      <c r="H1629" s="1">
        <v>80</v>
      </c>
    </row>
    <row r="1630" spans="1:8">
      <c r="A1630" s="1" t="s">
        <v>11201</v>
      </c>
      <c r="B1630" s="1" t="s">
        <v>3442</v>
      </c>
      <c r="C1630" s="2">
        <v>45564</v>
      </c>
      <c r="D1630" s="2">
        <v>45566</v>
      </c>
      <c r="E1630" s="2"/>
      <c r="F1630" s="1" t="s">
        <v>9575</v>
      </c>
      <c r="G1630" s="1" t="s">
        <v>1815</v>
      </c>
      <c r="H1630" s="1">
        <v>60</v>
      </c>
    </row>
    <row r="1631" spans="1:8">
      <c r="A1631" s="1" t="s">
        <v>11202</v>
      </c>
      <c r="B1631" s="1" t="s">
        <v>3443</v>
      </c>
      <c r="C1631" s="2">
        <v>45528</v>
      </c>
      <c r="D1631" s="2">
        <v>45533</v>
      </c>
      <c r="E1631" s="2">
        <v>45533</v>
      </c>
      <c r="F1631" s="1" t="s">
        <v>9573</v>
      </c>
      <c r="G1631" s="1" t="s">
        <v>1802</v>
      </c>
      <c r="H1631" s="1">
        <v>55</v>
      </c>
    </row>
    <row r="1632" spans="1:8">
      <c r="A1632" s="1" t="s">
        <v>11203</v>
      </c>
      <c r="B1632" s="1" t="s">
        <v>3444</v>
      </c>
      <c r="C1632" s="2">
        <v>45727</v>
      </c>
      <c r="D1632" s="2">
        <v>45732</v>
      </c>
      <c r="E1632" s="2">
        <v>45732</v>
      </c>
      <c r="F1632" s="1" t="s">
        <v>9591</v>
      </c>
      <c r="G1632" s="1" t="s">
        <v>1802</v>
      </c>
      <c r="H1632" s="1">
        <v>100</v>
      </c>
    </row>
    <row r="1633" spans="1:8">
      <c r="A1633" s="1" t="s">
        <v>11204</v>
      </c>
      <c r="B1633" s="1" t="s">
        <v>3445</v>
      </c>
      <c r="C1633" s="2">
        <v>45315</v>
      </c>
      <c r="D1633" s="2">
        <v>45317</v>
      </c>
      <c r="E1633" s="2"/>
      <c r="F1633" s="1" t="s">
        <v>9591</v>
      </c>
      <c r="G1633" s="1" t="s">
        <v>1815</v>
      </c>
      <c r="H1633" s="1">
        <v>100</v>
      </c>
    </row>
    <row r="1634" spans="1:8">
      <c r="A1634" s="1" t="s">
        <v>11205</v>
      </c>
      <c r="B1634" s="1" t="s">
        <v>3446</v>
      </c>
      <c r="C1634" s="2">
        <v>45857</v>
      </c>
      <c r="D1634" s="2">
        <v>45859</v>
      </c>
      <c r="E1634" s="2">
        <v>45859</v>
      </c>
      <c r="F1634" s="1" t="s">
        <v>9575</v>
      </c>
      <c r="G1634" s="1" t="s">
        <v>1802</v>
      </c>
      <c r="H1634" s="1">
        <v>45</v>
      </c>
    </row>
    <row r="1635" spans="1:8">
      <c r="A1635" s="1" t="s">
        <v>11206</v>
      </c>
      <c r="B1635" s="1" t="s">
        <v>3447</v>
      </c>
      <c r="C1635" s="2">
        <v>45335</v>
      </c>
      <c r="D1635" s="2">
        <v>45337</v>
      </c>
      <c r="E1635" s="2"/>
      <c r="F1635" s="1" t="s">
        <v>9571</v>
      </c>
      <c r="G1635" s="1" t="s">
        <v>1815</v>
      </c>
      <c r="H1635" s="1">
        <v>55</v>
      </c>
    </row>
    <row r="1636" spans="1:8">
      <c r="A1636" s="1" t="s">
        <v>11207</v>
      </c>
      <c r="B1636" s="1" t="s">
        <v>3448</v>
      </c>
      <c r="C1636" s="2">
        <v>45378</v>
      </c>
      <c r="D1636" s="2">
        <v>45383</v>
      </c>
      <c r="E1636" s="2">
        <v>45383</v>
      </c>
      <c r="F1636" s="1" t="s">
        <v>9575</v>
      </c>
      <c r="G1636" s="1" t="s">
        <v>1802</v>
      </c>
      <c r="H1636" s="1">
        <v>50</v>
      </c>
    </row>
    <row r="1637" spans="1:8">
      <c r="A1637" s="1" t="s">
        <v>11208</v>
      </c>
      <c r="B1637" s="1" t="s">
        <v>3449</v>
      </c>
      <c r="C1637" s="2">
        <v>45697</v>
      </c>
      <c r="D1637" s="2">
        <v>45700</v>
      </c>
      <c r="E1637" s="2">
        <v>45702</v>
      </c>
      <c r="F1637" s="1" t="s">
        <v>9571</v>
      </c>
      <c r="G1637" s="1" t="s">
        <v>1809</v>
      </c>
      <c r="H1637" s="1">
        <v>70</v>
      </c>
    </row>
    <row r="1638" spans="1:8">
      <c r="A1638" s="1" t="s">
        <v>11209</v>
      </c>
      <c r="B1638" s="1" t="s">
        <v>3450</v>
      </c>
      <c r="C1638" s="2">
        <v>45296</v>
      </c>
      <c r="D1638" s="2">
        <v>45298</v>
      </c>
      <c r="E1638" s="2">
        <v>45298</v>
      </c>
      <c r="F1638" s="1" t="s">
        <v>9569</v>
      </c>
      <c r="G1638" s="1" t="s">
        <v>1802</v>
      </c>
      <c r="H1638" s="1">
        <v>60</v>
      </c>
    </row>
    <row r="1639" spans="1:8">
      <c r="A1639" s="1" t="s">
        <v>11210</v>
      </c>
      <c r="B1639" s="1" t="s">
        <v>3451</v>
      </c>
      <c r="C1639" s="2">
        <v>45623</v>
      </c>
      <c r="D1639" s="2">
        <v>45625</v>
      </c>
      <c r="E1639" s="2">
        <v>45625</v>
      </c>
      <c r="F1639" s="1" t="s">
        <v>9569</v>
      </c>
      <c r="G1639" s="1" t="s">
        <v>1802</v>
      </c>
      <c r="H1639" s="1">
        <v>70</v>
      </c>
    </row>
    <row r="1640" spans="1:8">
      <c r="A1640" s="1" t="s">
        <v>11211</v>
      </c>
      <c r="B1640" s="1" t="s">
        <v>3452</v>
      </c>
      <c r="C1640" s="2">
        <v>45523</v>
      </c>
      <c r="D1640" s="2">
        <v>45528</v>
      </c>
      <c r="E1640" s="2">
        <v>45528</v>
      </c>
      <c r="F1640" s="1" t="s">
        <v>9575</v>
      </c>
      <c r="G1640" s="1" t="s">
        <v>1802</v>
      </c>
      <c r="H1640" s="1">
        <v>80</v>
      </c>
    </row>
    <row r="1641" spans="1:8">
      <c r="A1641" s="1" t="s">
        <v>11212</v>
      </c>
      <c r="B1641" s="1" t="s">
        <v>3453</v>
      </c>
      <c r="C1641" s="2">
        <v>45484</v>
      </c>
      <c r="D1641" s="2">
        <v>45486</v>
      </c>
      <c r="E1641" s="2"/>
      <c r="F1641" s="1" t="s">
        <v>9571</v>
      </c>
      <c r="G1641" s="1" t="s">
        <v>1815</v>
      </c>
      <c r="H1641" s="1">
        <v>55</v>
      </c>
    </row>
    <row r="1642" spans="1:8">
      <c r="A1642" s="1" t="s">
        <v>11213</v>
      </c>
      <c r="B1642" s="1" t="s">
        <v>3454</v>
      </c>
      <c r="C1642" s="2">
        <v>45842</v>
      </c>
      <c r="D1642" s="2">
        <v>45844</v>
      </c>
      <c r="E1642" s="2">
        <v>45844</v>
      </c>
      <c r="F1642" s="1" t="s">
        <v>9569</v>
      </c>
      <c r="G1642" s="1" t="s">
        <v>1802</v>
      </c>
      <c r="H1642" s="1">
        <v>100</v>
      </c>
    </row>
    <row r="1643" spans="1:8">
      <c r="A1643" s="1" t="s">
        <v>11214</v>
      </c>
      <c r="B1643" s="1" t="s">
        <v>3455</v>
      </c>
      <c r="C1643" s="2">
        <v>45824</v>
      </c>
      <c r="D1643" s="2">
        <v>45829</v>
      </c>
      <c r="E1643" s="2">
        <v>45829</v>
      </c>
      <c r="F1643" s="1" t="s">
        <v>9573</v>
      </c>
      <c r="G1643" s="1" t="s">
        <v>1802</v>
      </c>
      <c r="H1643" s="1">
        <v>70</v>
      </c>
    </row>
    <row r="1644" spans="1:8">
      <c r="A1644" s="1" t="s">
        <v>11215</v>
      </c>
      <c r="B1644" s="1" t="s">
        <v>3456</v>
      </c>
      <c r="C1644" s="2">
        <v>45702</v>
      </c>
      <c r="D1644" s="2">
        <v>45704</v>
      </c>
      <c r="E1644" s="2">
        <v>45704</v>
      </c>
      <c r="F1644" s="1" t="s">
        <v>9569</v>
      </c>
      <c r="G1644" s="1" t="s">
        <v>1802</v>
      </c>
      <c r="H1644" s="1">
        <v>60</v>
      </c>
    </row>
    <row r="1645" spans="1:8">
      <c r="A1645" s="1" t="s">
        <v>11216</v>
      </c>
      <c r="B1645" s="1" t="s">
        <v>3457</v>
      </c>
      <c r="C1645" s="2">
        <v>45603</v>
      </c>
      <c r="D1645" s="2">
        <v>45607</v>
      </c>
      <c r="E1645" s="2">
        <v>45607</v>
      </c>
      <c r="F1645" s="1" t="s">
        <v>9591</v>
      </c>
      <c r="G1645" s="1" t="s">
        <v>1802</v>
      </c>
      <c r="H1645" s="1">
        <v>80</v>
      </c>
    </row>
    <row r="1646" spans="1:8">
      <c r="A1646" s="1" t="s">
        <v>11217</v>
      </c>
      <c r="B1646" s="1" t="s">
        <v>3458</v>
      </c>
      <c r="C1646" s="2">
        <v>45613</v>
      </c>
      <c r="D1646" s="2">
        <v>45618</v>
      </c>
      <c r="E1646" s="2">
        <v>45620</v>
      </c>
      <c r="F1646" s="1" t="s">
        <v>9569</v>
      </c>
      <c r="G1646" s="1" t="s">
        <v>1809</v>
      </c>
      <c r="H1646" s="1">
        <v>80</v>
      </c>
    </row>
    <row r="1647" spans="1:8">
      <c r="A1647" s="1" t="s">
        <v>11218</v>
      </c>
      <c r="B1647" s="1" t="s">
        <v>3459</v>
      </c>
      <c r="C1647" s="2">
        <v>45868</v>
      </c>
      <c r="D1647" s="2">
        <v>45870</v>
      </c>
      <c r="E1647" s="2">
        <v>45871</v>
      </c>
      <c r="F1647" s="1" t="s">
        <v>9569</v>
      </c>
      <c r="G1647" s="1" t="s">
        <v>1809</v>
      </c>
      <c r="H1647" s="1">
        <v>100</v>
      </c>
    </row>
    <row r="1648" spans="1:8">
      <c r="A1648" s="1" t="s">
        <v>11219</v>
      </c>
      <c r="B1648" s="1" t="s">
        <v>3460</v>
      </c>
      <c r="C1648" s="2">
        <v>45716</v>
      </c>
      <c r="D1648" s="2">
        <v>45720</v>
      </c>
      <c r="E1648" s="2">
        <v>45720</v>
      </c>
      <c r="F1648" s="1" t="s">
        <v>9573</v>
      </c>
      <c r="G1648" s="1" t="s">
        <v>1802</v>
      </c>
      <c r="H1648" s="1">
        <v>60</v>
      </c>
    </row>
    <row r="1649" spans="1:8">
      <c r="A1649" s="1" t="s">
        <v>11220</v>
      </c>
      <c r="B1649" s="1" t="s">
        <v>3461</v>
      </c>
      <c r="C1649" s="2">
        <v>45488</v>
      </c>
      <c r="D1649" s="2">
        <v>45492</v>
      </c>
      <c r="E1649" s="2">
        <v>45492</v>
      </c>
      <c r="F1649" s="1" t="s">
        <v>9571</v>
      </c>
      <c r="G1649" s="1" t="s">
        <v>1802</v>
      </c>
      <c r="H1649" s="1">
        <v>70</v>
      </c>
    </row>
    <row r="1650" spans="1:8">
      <c r="A1650" s="1" t="s">
        <v>11221</v>
      </c>
      <c r="B1650" s="1" t="s">
        <v>3462</v>
      </c>
      <c r="C1650" s="2">
        <v>45860</v>
      </c>
      <c r="D1650" s="2">
        <v>45863</v>
      </c>
      <c r="E1650" s="2">
        <v>45863</v>
      </c>
      <c r="F1650" s="1" t="s">
        <v>9575</v>
      </c>
      <c r="G1650" s="1" t="s">
        <v>1802</v>
      </c>
      <c r="H1650" s="1">
        <v>80</v>
      </c>
    </row>
    <row r="1651" spans="1:8">
      <c r="A1651" s="1" t="s">
        <v>11222</v>
      </c>
      <c r="B1651" s="1" t="s">
        <v>3463</v>
      </c>
      <c r="C1651" s="2">
        <v>45538</v>
      </c>
      <c r="D1651" s="2">
        <v>45542</v>
      </c>
      <c r="E1651" s="2"/>
      <c r="F1651" s="1" t="s">
        <v>9571</v>
      </c>
      <c r="G1651" s="1" t="s">
        <v>1815</v>
      </c>
      <c r="H1651" s="1">
        <v>55</v>
      </c>
    </row>
    <row r="1652" spans="1:8">
      <c r="A1652" s="1" t="s">
        <v>11223</v>
      </c>
      <c r="B1652" s="1" t="s">
        <v>3464</v>
      </c>
      <c r="C1652" s="2">
        <v>45747</v>
      </c>
      <c r="D1652" s="2">
        <v>45749</v>
      </c>
      <c r="E1652" s="2">
        <v>45752</v>
      </c>
      <c r="F1652" s="1" t="s">
        <v>9575</v>
      </c>
      <c r="G1652" s="1" t="s">
        <v>1809</v>
      </c>
      <c r="H1652" s="1">
        <v>50</v>
      </c>
    </row>
    <row r="1653" spans="1:8">
      <c r="A1653" s="1" t="s">
        <v>11224</v>
      </c>
      <c r="B1653" s="1" t="s">
        <v>3465</v>
      </c>
      <c r="C1653" s="2">
        <v>45430</v>
      </c>
      <c r="D1653" s="2">
        <v>45435</v>
      </c>
      <c r="E1653" s="2">
        <v>45437</v>
      </c>
      <c r="F1653" s="1" t="s">
        <v>9573</v>
      </c>
      <c r="G1653" s="1" t="s">
        <v>1809</v>
      </c>
      <c r="H1653" s="1">
        <v>60</v>
      </c>
    </row>
    <row r="1654" spans="1:8">
      <c r="A1654" s="1" t="s">
        <v>11225</v>
      </c>
      <c r="B1654" s="1" t="s">
        <v>3466</v>
      </c>
      <c r="C1654" s="2">
        <v>45460</v>
      </c>
      <c r="D1654" s="2">
        <v>45463</v>
      </c>
      <c r="E1654" s="2">
        <v>45463</v>
      </c>
      <c r="F1654" s="1" t="s">
        <v>9569</v>
      </c>
      <c r="G1654" s="1" t="s">
        <v>1802</v>
      </c>
      <c r="H1654" s="1">
        <v>60</v>
      </c>
    </row>
    <row r="1655" spans="1:8">
      <c r="A1655" s="1" t="s">
        <v>11226</v>
      </c>
      <c r="B1655" s="1" t="s">
        <v>3467</v>
      </c>
      <c r="C1655" s="2">
        <v>45863</v>
      </c>
      <c r="D1655" s="2">
        <v>45865</v>
      </c>
      <c r="E1655" s="2">
        <v>45867</v>
      </c>
      <c r="F1655" s="1" t="s">
        <v>9571</v>
      </c>
      <c r="G1655" s="1" t="s">
        <v>1809</v>
      </c>
      <c r="H1655" s="1">
        <v>55</v>
      </c>
    </row>
    <row r="1656" spans="1:8">
      <c r="A1656" s="1" t="s">
        <v>11227</v>
      </c>
      <c r="B1656" s="1" t="s">
        <v>3468</v>
      </c>
      <c r="C1656" s="2">
        <v>45393</v>
      </c>
      <c r="D1656" s="2">
        <v>45397</v>
      </c>
      <c r="E1656" s="2">
        <v>45397</v>
      </c>
      <c r="F1656" s="1" t="s">
        <v>9569</v>
      </c>
      <c r="G1656" s="1" t="s">
        <v>1802</v>
      </c>
      <c r="H1656" s="1">
        <v>60</v>
      </c>
    </row>
    <row r="1657" spans="1:8">
      <c r="A1657" s="1" t="s">
        <v>11228</v>
      </c>
      <c r="B1657" s="1" t="s">
        <v>3469</v>
      </c>
      <c r="C1657" s="2">
        <v>45656</v>
      </c>
      <c r="D1657" s="2">
        <v>45660</v>
      </c>
      <c r="E1657" s="2">
        <v>45660</v>
      </c>
      <c r="F1657" s="1" t="s">
        <v>9573</v>
      </c>
      <c r="G1657" s="1" t="s">
        <v>1802</v>
      </c>
      <c r="H1657" s="1">
        <v>60</v>
      </c>
    </row>
    <row r="1658" spans="1:8">
      <c r="A1658" s="1" t="s">
        <v>11229</v>
      </c>
      <c r="B1658" s="1" t="s">
        <v>3470</v>
      </c>
      <c r="C1658" s="2">
        <v>45610</v>
      </c>
      <c r="D1658" s="2">
        <v>45615</v>
      </c>
      <c r="E1658" s="2"/>
      <c r="F1658" s="1" t="s">
        <v>9591</v>
      </c>
      <c r="G1658" s="1" t="s">
        <v>1815</v>
      </c>
      <c r="H1658" s="1">
        <v>50</v>
      </c>
    </row>
    <row r="1659" spans="1:8">
      <c r="A1659" s="1" t="s">
        <v>11230</v>
      </c>
      <c r="B1659" s="1" t="s">
        <v>3471</v>
      </c>
      <c r="C1659" s="2">
        <v>45953</v>
      </c>
      <c r="D1659" s="2">
        <v>45957</v>
      </c>
      <c r="E1659" s="2">
        <v>45958</v>
      </c>
      <c r="F1659" s="1" t="s">
        <v>9571</v>
      </c>
      <c r="G1659" s="1" t="s">
        <v>1809</v>
      </c>
      <c r="H1659" s="1">
        <v>70</v>
      </c>
    </row>
    <row r="1660" spans="1:8">
      <c r="A1660" s="1" t="s">
        <v>11231</v>
      </c>
      <c r="B1660" s="1" t="s">
        <v>3472</v>
      </c>
      <c r="C1660" s="2">
        <v>45836</v>
      </c>
      <c r="D1660" s="2">
        <v>45840</v>
      </c>
      <c r="E1660" s="2">
        <v>45843</v>
      </c>
      <c r="F1660" s="1" t="s">
        <v>9569</v>
      </c>
      <c r="G1660" s="1" t="s">
        <v>1809</v>
      </c>
      <c r="H1660" s="1">
        <v>70</v>
      </c>
    </row>
    <row r="1661" spans="1:8">
      <c r="A1661" s="1" t="s">
        <v>11232</v>
      </c>
      <c r="B1661" s="1" t="s">
        <v>3473</v>
      </c>
      <c r="C1661" s="2">
        <v>45302</v>
      </c>
      <c r="D1661" s="2">
        <v>45305</v>
      </c>
      <c r="E1661" s="2">
        <v>45306</v>
      </c>
      <c r="F1661" s="1" t="s">
        <v>9569</v>
      </c>
      <c r="G1661" s="1" t="s">
        <v>1809</v>
      </c>
      <c r="H1661" s="1">
        <v>55</v>
      </c>
    </row>
    <row r="1662" spans="1:8">
      <c r="A1662" s="1" t="s">
        <v>11233</v>
      </c>
      <c r="B1662" s="1" t="s">
        <v>3474</v>
      </c>
      <c r="C1662" s="2">
        <v>45387</v>
      </c>
      <c r="D1662" s="2">
        <v>45391</v>
      </c>
      <c r="E1662" s="2">
        <v>45393</v>
      </c>
      <c r="F1662" s="1" t="s">
        <v>9569</v>
      </c>
      <c r="G1662" s="1" t="s">
        <v>1809</v>
      </c>
      <c r="H1662" s="1">
        <v>45</v>
      </c>
    </row>
    <row r="1663" spans="1:8">
      <c r="A1663" s="1" t="s">
        <v>11234</v>
      </c>
      <c r="B1663" s="1" t="s">
        <v>3475</v>
      </c>
      <c r="C1663" s="2">
        <v>45546</v>
      </c>
      <c r="D1663" s="2">
        <v>45551</v>
      </c>
      <c r="E1663" s="2">
        <v>45551</v>
      </c>
      <c r="F1663" s="1" t="s">
        <v>9575</v>
      </c>
      <c r="G1663" s="1" t="s">
        <v>1802</v>
      </c>
      <c r="H1663" s="1">
        <v>50</v>
      </c>
    </row>
    <row r="1664" spans="1:8">
      <c r="A1664" s="1" t="s">
        <v>11235</v>
      </c>
      <c r="B1664" s="1" t="s">
        <v>3476</v>
      </c>
      <c r="C1664" s="2">
        <v>45561</v>
      </c>
      <c r="D1664" s="2">
        <v>45566</v>
      </c>
      <c r="E1664" s="2">
        <v>45567</v>
      </c>
      <c r="F1664" s="1" t="s">
        <v>9591</v>
      </c>
      <c r="G1664" s="1" t="s">
        <v>1809</v>
      </c>
      <c r="H1664" s="1">
        <v>45</v>
      </c>
    </row>
    <row r="1665" spans="1:8">
      <c r="A1665" s="1" t="s">
        <v>11236</v>
      </c>
      <c r="B1665" s="1" t="s">
        <v>3477</v>
      </c>
      <c r="C1665" s="2">
        <v>45637</v>
      </c>
      <c r="D1665" s="2">
        <v>45641</v>
      </c>
      <c r="E1665" s="2">
        <v>45643</v>
      </c>
      <c r="F1665" s="1" t="s">
        <v>9575</v>
      </c>
      <c r="G1665" s="1" t="s">
        <v>1809</v>
      </c>
      <c r="H1665" s="1">
        <v>55</v>
      </c>
    </row>
    <row r="1666" spans="1:8">
      <c r="A1666" s="1" t="s">
        <v>11237</v>
      </c>
      <c r="B1666" s="1" t="s">
        <v>3478</v>
      </c>
      <c r="C1666" s="2">
        <v>45589</v>
      </c>
      <c r="D1666" s="2">
        <v>45594</v>
      </c>
      <c r="E1666" s="2"/>
      <c r="F1666" s="1" t="s">
        <v>9575</v>
      </c>
      <c r="G1666" s="1" t="s">
        <v>1815</v>
      </c>
      <c r="H1666" s="1">
        <v>60</v>
      </c>
    </row>
    <row r="1667" spans="1:8">
      <c r="A1667" s="1" t="s">
        <v>11238</v>
      </c>
      <c r="B1667" s="1" t="s">
        <v>3479</v>
      </c>
      <c r="C1667" s="2">
        <v>45751</v>
      </c>
      <c r="D1667" s="2">
        <v>45756</v>
      </c>
      <c r="E1667" s="2">
        <v>45757</v>
      </c>
      <c r="F1667" s="1" t="s">
        <v>9571</v>
      </c>
      <c r="G1667" s="1" t="s">
        <v>1809</v>
      </c>
      <c r="H1667" s="1">
        <v>60</v>
      </c>
    </row>
    <row r="1668" spans="1:8">
      <c r="A1668" s="1" t="s">
        <v>11239</v>
      </c>
      <c r="B1668" s="1" t="s">
        <v>3480</v>
      </c>
      <c r="C1668" s="2">
        <v>45449</v>
      </c>
      <c r="D1668" s="2">
        <v>45453</v>
      </c>
      <c r="E1668" s="2">
        <v>45456</v>
      </c>
      <c r="F1668" s="1" t="s">
        <v>9591</v>
      </c>
      <c r="G1668" s="1" t="s">
        <v>1809</v>
      </c>
      <c r="H1668" s="1">
        <v>70</v>
      </c>
    </row>
    <row r="1669" spans="1:8">
      <c r="A1669" s="1" t="s">
        <v>11240</v>
      </c>
      <c r="B1669" s="1" t="s">
        <v>3481</v>
      </c>
      <c r="C1669" s="2">
        <v>45769</v>
      </c>
      <c r="D1669" s="2">
        <v>45773</v>
      </c>
      <c r="E1669" s="2">
        <v>45773</v>
      </c>
      <c r="F1669" s="1" t="s">
        <v>9569</v>
      </c>
      <c r="G1669" s="1" t="s">
        <v>1802</v>
      </c>
      <c r="H1669" s="1">
        <v>100</v>
      </c>
    </row>
    <row r="1670" spans="1:8">
      <c r="A1670" s="1" t="s">
        <v>11241</v>
      </c>
      <c r="B1670" s="1" t="s">
        <v>3482</v>
      </c>
      <c r="C1670" s="2">
        <v>45801</v>
      </c>
      <c r="D1670" s="2">
        <v>45805</v>
      </c>
      <c r="E1670" s="2">
        <v>45805</v>
      </c>
      <c r="F1670" s="1" t="s">
        <v>9569</v>
      </c>
      <c r="G1670" s="1" t="s">
        <v>1802</v>
      </c>
      <c r="H1670" s="1">
        <v>45</v>
      </c>
    </row>
    <row r="1671" spans="1:8">
      <c r="A1671" s="1" t="s">
        <v>11242</v>
      </c>
      <c r="B1671" s="1" t="s">
        <v>3483</v>
      </c>
      <c r="C1671" s="2">
        <v>45621</v>
      </c>
      <c r="D1671" s="2">
        <v>45623</v>
      </c>
      <c r="E1671" s="2"/>
      <c r="F1671" s="1" t="s">
        <v>9569</v>
      </c>
      <c r="G1671" s="1" t="s">
        <v>1815</v>
      </c>
      <c r="H1671" s="1">
        <v>100</v>
      </c>
    </row>
    <row r="1672" spans="1:8">
      <c r="A1672" s="1" t="s">
        <v>11243</v>
      </c>
      <c r="B1672" s="1" t="s">
        <v>3484</v>
      </c>
      <c r="C1672" s="2">
        <v>45700</v>
      </c>
      <c r="D1672" s="2">
        <v>45703</v>
      </c>
      <c r="E1672" s="2">
        <v>45703</v>
      </c>
      <c r="F1672" s="1" t="s">
        <v>9575</v>
      </c>
      <c r="G1672" s="1" t="s">
        <v>1802</v>
      </c>
      <c r="H1672" s="1">
        <v>100</v>
      </c>
    </row>
    <row r="1673" spans="1:8">
      <c r="A1673" s="1" t="s">
        <v>11244</v>
      </c>
      <c r="B1673" s="1" t="s">
        <v>3485</v>
      </c>
      <c r="C1673" s="2">
        <v>45672</v>
      </c>
      <c r="D1673" s="2">
        <v>45676</v>
      </c>
      <c r="E1673" s="2"/>
      <c r="F1673" s="1" t="s">
        <v>9569</v>
      </c>
      <c r="G1673" s="1" t="s">
        <v>1815</v>
      </c>
      <c r="H1673" s="1">
        <v>100</v>
      </c>
    </row>
    <row r="1674" spans="1:8">
      <c r="A1674" s="1" t="s">
        <v>11245</v>
      </c>
      <c r="B1674" s="1" t="s">
        <v>3486</v>
      </c>
      <c r="C1674" s="2">
        <v>45913</v>
      </c>
      <c r="D1674" s="2">
        <v>45918</v>
      </c>
      <c r="E1674" s="2">
        <v>45919</v>
      </c>
      <c r="F1674" s="1" t="s">
        <v>9591</v>
      </c>
      <c r="G1674" s="1" t="s">
        <v>1809</v>
      </c>
      <c r="H1674" s="1">
        <v>45</v>
      </c>
    </row>
    <row r="1675" spans="1:8">
      <c r="A1675" s="1" t="s">
        <v>11246</v>
      </c>
      <c r="B1675" s="1" t="s">
        <v>3487</v>
      </c>
      <c r="C1675" s="2">
        <v>45955</v>
      </c>
      <c r="D1675" s="2">
        <v>45960</v>
      </c>
      <c r="E1675" s="2">
        <v>45960</v>
      </c>
      <c r="F1675" s="1" t="s">
        <v>9569</v>
      </c>
      <c r="G1675" s="1" t="s">
        <v>1802</v>
      </c>
      <c r="H1675" s="1">
        <v>60</v>
      </c>
    </row>
    <row r="1676" spans="1:8">
      <c r="A1676" s="1" t="s">
        <v>11247</v>
      </c>
      <c r="B1676" s="1" t="s">
        <v>3488</v>
      </c>
      <c r="C1676" s="2">
        <v>45429</v>
      </c>
      <c r="D1676" s="2">
        <v>45431</v>
      </c>
      <c r="E1676" s="2">
        <v>45432</v>
      </c>
      <c r="F1676" s="1" t="s">
        <v>9591</v>
      </c>
      <c r="G1676" s="1" t="s">
        <v>1809</v>
      </c>
      <c r="H1676" s="1">
        <v>55</v>
      </c>
    </row>
    <row r="1677" spans="1:8">
      <c r="A1677" s="1" t="s">
        <v>11248</v>
      </c>
      <c r="B1677" s="1" t="s">
        <v>3489</v>
      </c>
      <c r="C1677" s="2">
        <v>45314</v>
      </c>
      <c r="D1677" s="2">
        <v>45316</v>
      </c>
      <c r="E1677" s="2">
        <v>45317</v>
      </c>
      <c r="F1677" s="1" t="s">
        <v>9573</v>
      </c>
      <c r="G1677" s="1" t="s">
        <v>1809</v>
      </c>
      <c r="H1677" s="1">
        <v>70</v>
      </c>
    </row>
    <row r="1678" spans="1:8">
      <c r="A1678" s="1" t="s">
        <v>11249</v>
      </c>
      <c r="B1678" s="1" t="s">
        <v>3490</v>
      </c>
      <c r="C1678" s="2">
        <v>45905</v>
      </c>
      <c r="D1678" s="2">
        <v>45909</v>
      </c>
      <c r="E1678" s="2"/>
      <c r="F1678" s="1" t="s">
        <v>9569</v>
      </c>
      <c r="G1678" s="1" t="s">
        <v>1815</v>
      </c>
      <c r="H1678" s="1">
        <v>60</v>
      </c>
    </row>
    <row r="1679" spans="1:8">
      <c r="A1679" s="1" t="s">
        <v>11250</v>
      </c>
      <c r="B1679" s="1" t="s">
        <v>3491</v>
      </c>
      <c r="C1679" s="2">
        <v>45835</v>
      </c>
      <c r="D1679" s="2">
        <v>45839</v>
      </c>
      <c r="E1679" s="2"/>
      <c r="F1679" s="1" t="s">
        <v>9591</v>
      </c>
      <c r="G1679" s="1" t="s">
        <v>1815</v>
      </c>
      <c r="H1679" s="1">
        <v>55</v>
      </c>
    </row>
    <row r="1680" spans="1:8">
      <c r="A1680" s="1" t="s">
        <v>11251</v>
      </c>
      <c r="B1680" s="1" t="s">
        <v>3492</v>
      </c>
      <c r="C1680" s="2">
        <v>45769</v>
      </c>
      <c r="D1680" s="2">
        <v>45771</v>
      </c>
      <c r="E1680" s="2">
        <v>45771</v>
      </c>
      <c r="F1680" s="1" t="s">
        <v>9591</v>
      </c>
      <c r="G1680" s="1" t="s">
        <v>1802</v>
      </c>
      <c r="H1680" s="1">
        <v>70</v>
      </c>
    </row>
    <row r="1681" spans="1:8">
      <c r="A1681" s="1" t="s">
        <v>11252</v>
      </c>
      <c r="B1681" s="1" t="s">
        <v>3493</v>
      </c>
      <c r="C1681" s="2">
        <v>45309</v>
      </c>
      <c r="D1681" s="2">
        <v>45314</v>
      </c>
      <c r="E1681" s="2">
        <v>45316</v>
      </c>
      <c r="F1681" s="1" t="s">
        <v>9569</v>
      </c>
      <c r="G1681" s="1" t="s">
        <v>1809</v>
      </c>
      <c r="H1681" s="1">
        <v>50</v>
      </c>
    </row>
    <row r="1682" spans="1:8">
      <c r="A1682" s="1" t="s">
        <v>11253</v>
      </c>
      <c r="B1682" s="1" t="s">
        <v>3494</v>
      </c>
      <c r="C1682" s="2">
        <v>45601</v>
      </c>
      <c r="D1682" s="2">
        <v>45603</v>
      </c>
      <c r="E1682" s="2">
        <v>45603</v>
      </c>
      <c r="F1682" s="1" t="s">
        <v>9573</v>
      </c>
      <c r="G1682" s="1" t="s">
        <v>1802</v>
      </c>
      <c r="H1682" s="1">
        <v>50</v>
      </c>
    </row>
    <row r="1683" spans="1:8">
      <c r="A1683" s="1" t="s">
        <v>11254</v>
      </c>
      <c r="B1683" s="1" t="s">
        <v>3495</v>
      </c>
      <c r="C1683" s="2">
        <v>45670</v>
      </c>
      <c r="D1683" s="2">
        <v>45675</v>
      </c>
      <c r="E1683" s="2">
        <v>45676</v>
      </c>
      <c r="F1683" s="1" t="s">
        <v>9571</v>
      </c>
      <c r="G1683" s="1" t="s">
        <v>1809</v>
      </c>
      <c r="H1683" s="1">
        <v>45</v>
      </c>
    </row>
    <row r="1684" spans="1:8">
      <c r="A1684" s="1" t="s">
        <v>11255</v>
      </c>
      <c r="B1684" s="1" t="s">
        <v>3496</v>
      </c>
      <c r="C1684" s="2">
        <v>45957</v>
      </c>
      <c r="D1684" s="2">
        <v>45960</v>
      </c>
      <c r="E1684" s="2">
        <v>45961</v>
      </c>
      <c r="F1684" s="1" t="s">
        <v>9569</v>
      </c>
      <c r="G1684" s="1" t="s">
        <v>1809</v>
      </c>
      <c r="H1684" s="1">
        <v>45</v>
      </c>
    </row>
    <row r="1685" spans="1:8">
      <c r="A1685" s="1" t="s">
        <v>11256</v>
      </c>
      <c r="B1685" s="1" t="s">
        <v>3497</v>
      </c>
      <c r="C1685" s="2">
        <v>45760</v>
      </c>
      <c r="D1685" s="2">
        <v>45764</v>
      </c>
      <c r="E1685" s="2">
        <v>45765</v>
      </c>
      <c r="F1685" s="1" t="s">
        <v>9569</v>
      </c>
      <c r="G1685" s="1" t="s">
        <v>1809</v>
      </c>
      <c r="H1685" s="1">
        <v>50</v>
      </c>
    </row>
    <row r="1686" spans="1:8">
      <c r="A1686" s="1" t="s">
        <v>11257</v>
      </c>
      <c r="B1686" s="1" t="s">
        <v>3498</v>
      </c>
      <c r="C1686" s="2">
        <v>45925</v>
      </c>
      <c r="D1686" s="2">
        <v>45930</v>
      </c>
      <c r="E1686" s="2">
        <v>45930</v>
      </c>
      <c r="F1686" s="1" t="s">
        <v>9591</v>
      </c>
      <c r="G1686" s="1" t="s">
        <v>1802</v>
      </c>
      <c r="H1686" s="1">
        <v>60</v>
      </c>
    </row>
    <row r="1687" spans="1:8">
      <c r="A1687" s="1" t="s">
        <v>11258</v>
      </c>
      <c r="B1687" s="1" t="s">
        <v>3499</v>
      </c>
      <c r="C1687" s="2">
        <v>45301</v>
      </c>
      <c r="D1687" s="2">
        <v>45305</v>
      </c>
      <c r="E1687" s="2">
        <v>45305</v>
      </c>
      <c r="F1687" s="1" t="s">
        <v>9571</v>
      </c>
      <c r="G1687" s="1" t="s">
        <v>1802</v>
      </c>
      <c r="H1687" s="1">
        <v>50</v>
      </c>
    </row>
    <row r="1688" spans="1:8">
      <c r="A1688" s="1" t="s">
        <v>11259</v>
      </c>
      <c r="B1688" s="1" t="s">
        <v>3500</v>
      </c>
      <c r="C1688" s="2">
        <v>45634</v>
      </c>
      <c r="D1688" s="2">
        <v>45639</v>
      </c>
      <c r="E1688" s="2">
        <v>45639</v>
      </c>
      <c r="F1688" s="1" t="s">
        <v>9569</v>
      </c>
      <c r="G1688" s="1" t="s">
        <v>1802</v>
      </c>
      <c r="H1688" s="1">
        <v>55</v>
      </c>
    </row>
    <row r="1689" spans="1:8">
      <c r="A1689" s="1" t="s">
        <v>11260</v>
      </c>
      <c r="B1689" s="1" t="s">
        <v>3501</v>
      </c>
      <c r="C1689" s="2">
        <v>45870</v>
      </c>
      <c r="D1689" s="2">
        <v>45874</v>
      </c>
      <c r="E1689" s="2">
        <v>45874</v>
      </c>
      <c r="F1689" s="1" t="s">
        <v>9569</v>
      </c>
      <c r="G1689" s="1" t="s">
        <v>1802</v>
      </c>
      <c r="H1689" s="1">
        <v>45</v>
      </c>
    </row>
    <row r="1690" spans="1:8">
      <c r="A1690" s="1" t="s">
        <v>11261</v>
      </c>
      <c r="B1690" s="1" t="s">
        <v>3502</v>
      </c>
      <c r="C1690" s="2">
        <v>45377</v>
      </c>
      <c r="D1690" s="2">
        <v>45381</v>
      </c>
      <c r="E1690" s="2">
        <v>45381</v>
      </c>
      <c r="F1690" s="1" t="s">
        <v>9591</v>
      </c>
      <c r="G1690" s="1" t="s">
        <v>1802</v>
      </c>
      <c r="H1690" s="1">
        <v>80</v>
      </c>
    </row>
    <row r="1691" spans="1:8">
      <c r="A1691" s="1" t="s">
        <v>11262</v>
      </c>
      <c r="B1691" s="1" t="s">
        <v>3503</v>
      </c>
      <c r="C1691" s="2">
        <v>45688</v>
      </c>
      <c r="D1691" s="2">
        <v>45690</v>
      </c>
      <c r="E1691" s="2">
        <v>45690</v>
      </c>
      <c r="F1691" s="1" t="s">
        <v>9569</v>
      </c>
      <c r="G1691" s="1" t="s">
        <v>1802</v>
      </c>
      <c r="H1691" s="1">
        <v>100</v>
      </c>
    </row>
    <row r="1692" spans="1:8">
      <c r="A1692" s="1" t="s">
        <v>11263</v>
      </c>
      <c r="B1692" s="1" t="s">
        <v>3504</v>
      </c>
      <c r="C1692" s="2">
        <v>45669</v>
      </c>
      <c r="D1692" s="2">
        <v>45672</v>
      </c>
      <c r="E1692" s="2"/>
      <c r="F1692" s="1" t="s">
        <v>9569</v>
      </c>
      <c r="G1692" s="1" t="s">
        <v>1815</v>
      </c>
      <c r="H1692" s="1">
        <v>80</v>
      </c>
    </row>
    <row r="1693" spans="1:8">
      <c r="A1693" s="1" t="s">
        <v>11264</v>
      </c>
      <c r="B1693" s="1" t="s">
        <v>3505</v>
      </c>
      <c r="C1693" s="2">
        <v>45470</v>
      </c>
      <c r="D1693" s="2">
        <v>45475</v>
      </c>
      <c r="E1693" s="2">
        <v>45475</v>
      </c>
      <c r="F1693" s="1" t="s">
        <v>9573</v>
      </c>
      <c r="G1693" s="1" t="s">
        <v>1802</v>
      </c>
      <c r="H1693" s="1">
        <v>50</v>
      </c>
    </row>
    <row r="1694" spans="1:8">
      <c r="A1694" s="1" t="s">
        <v>11265</v>
      </c>
      <c r="B1694" s="1" t="s">
        <v>3506</v>
      </c>
      <c r="C1694" s="2">
        <v>45961</v>
      </c>
      <c r="D1694" s="2">
        <v>45965</v>
      </c>
      <c r="E1694" s="2">
        <v>45967</v>
      </c>
      <c r="F1694" s="1" t="s">
        <v>9569</v>
      </c>
      <c r="G1694" s="1" t="s">
        <v>1809</v>
      </c>
      <c r="H1694" s="1">
        <v>70</v>
      </c>
    </row>
    <row r="1695" spans="1:8">
      <c r="A1695" s="1" t="s">
        <v>11266</v>
      </c>
      <c r="B1695" s="1" t="s">
        <v>3507</v>
      </c>
      <c r="C1695" s="2">
        <v>45769</v>
      </c>
      <c r="D1695" s="2">
        <v>45773</v>
      </c>
      <c r="E1695" s="2"/>
      <c r="F1695" s="1" t="s">
        <v>9569</v>
      </c>
      <c r="G1695" s="1" t="s">
        <v>1815</v>
      </c>
      <c r="H1695" s="1">
        <v>60</v>
      </c>
    </row>
    <row r="1696" spans="1:8">
      <c r="A1696" s="1" t="s">
        <v>11267</v>
      </c>
      <c r="B1696" s="1" t="s">
        <v>3508</v>
      </c>
      <c r="C1696" s="2">
        <v>45522</v>
      </c>
      <c r="D1696" s="2">
        <v>45527</v>
      </c>
      <c r="E1696" s="2"/>
      <c r="F1696" s="1" t="s">
        <v>9575</v>
      </c>
      <c r="G1696" s="1" t="s">
        <v>1815</v>
      </c>
      <c r="H1696" s="1">
        <v>80</v>
      </c>
    </row>
    <row r="1697" spans="1:8">
      <c r="A1697" s="1" t="s">
        <v>11268</v>
      </c>
      <c r="B1697" s="1" t="s">
        <v>3509</v>
      </c>
      <c r="C1697" s="2">
        <v>45515</v>
      </c>
      <c r="D1697" s="2">
        <v>45518</v>
      </c>
      <c r="E1697" s="2">
        <v>45518</v>
      </c>
      <c r="F1697" s="1" t="s">
        <v>9569</v>
      </c>
      <c r="G1697" s="1" t="s">
        <v>1802</v>
      </c>
      <c r="H1697" s="1">
        <v>70</v>
      </c>
    </row>
    <row r="1698" spans="1:8">
      <c r="A1698" s="1" t="s">
        <v>11269</v>
      </c>
      <c r="B1698" s="1" t="s">
        <v>3510</v>
      </c>
      <c r="C1698" s="2">
        <v>45379</v>
      </c>
      <c r="D1698" s="2">
        <v>45383</v>
      </c>
      <c r="E1698" s="2"/>
      <c r="F1698" s="1" t="s">
        <v>9569</v>
      </c>
      <c r="G1698" s="1" t="s">
        <v>1815</v>
      </c>
      <c r="H1698" s="1">
        <v>70</v>
      </c>
    </row>
    <row r="1699" spans="1:8">
      <c r="A1699" s="1" t="s">
        <v>11270</v>
      </c>
      <c r="B1699" s="1" t="s">
        <v>3511</v>
      </c>
      <c r="C1699" s="2">
        <v>45404</v>
      </c>
      <c r="D1699" s="2">
        <v>45407</v>
      </c>
      <c r="E1699" s="2"/>
      <c r="F1699" s="1" t="s">
        <v>9571</v>
      </c>
      <c r="G1699" s="1" t="s">
        <v>1815</v>
      </c>
      <c r="H1699" s="1">
        <v>55</v>
      </c>
    </row>
    <row r="1700" spans="1:8">
      <c r="A1700" s="1" t="s">
        <v>11271</v>
      </c>
      <c r="B1700" s="1" t="s">
        <v>3512</v>
      </c>
      <c r="C1700" s="2">
        <v>45817</v>
      </c>
      <c r="D1700" s="2">
        <v>45822</v>
      </c>
      <c r="E1700" s="2">
        <v>45822</v>
      </c>
      <c r="F1700" s="1" t="s">
        <v>9569</v>
      </c>
      <c r="G1700" s="1" t="s">
        <v>1802</v>
      </c>
      <c r="H1700" s="1">
        <v>45</v>
      </c>
    </row>
    <row r="1701" spans="1:8">
      <c r="A1701" s="1" t="s">
        <v>11272</v>
      </c>
      <c r="B1701" s="1" t="s">
        <v>3513</v>
      </c>
      <c r="C1701" s="2">
        <v>45633</v>
      </c>
      <c r="D1701" s="2">
        <v>45638</v>
      </c>
      <c r="E1701" s="2">
        <v>45638</v>
      </c>
      <c r="F1701" s="1" t="s">
        <v>9591</v>
      </c>
      <c r="G1701" s="1" t="s">
        <v>1802</v>
      </c>
      <c r="H1701" s="1">
        <v>55</v>
      </c>
    </row>
    <row r="1702" spans="1:8">
      <c r="A1702" s="1" t="s">
        <v>11273</v>
      </c>
      <c r="B1702" s="1" t="s">
        <v>3514</v>
      </c>
      <c r="C1702" s="2">
        <v>45713</v>
      </c>
      <c r="D1702" s="2">
        <v>45715</v>
      </c>
      <c r="E1702" s="2">
        <v>45715</v>
      </c>
      <c r="F1702" s="1" t="s">
        <v>9575</v>
      </c>
      <c r="G1702" s="1" t="s">
        <v>1802</v>
      </c>
      <c r="H1702" s="1">
        <v>50</v>
      </c>
    </row>
    <row r="1703" spans="1:8">
      <c r="A1703" s="1" t="s">
        <v>11274</v>
      </c>
      <c r="B1703" s="1" t="s">
        <v>3515</v>
      </c>
      <c r="C1703" s="2">
        <v>45438</v>
      </c>
      <c r="D1703" s="2">
        <v>45440</v>
      </c>
      <c r="E1703" s="2">
        <v>45440</v>
      </c>
      <c r="F1703" s="1" t="s">
        <v>9575</v>
      </c>
      <c r="G1703" s="1" t="s">
        <v>1802</v>
      </c>
      <c r="H1703" s="1">
        <v>100</v>
      </c>
    </row>
    <row r="1704" spans="1:8">
      <c r="A1704" s="1" t="s">
        <v>11275</v>
      </c>
      <c r="B1704" s="1" t="s">
        <v>3516</v>
      </c>
      <c r="C1704" s="2">
        <v>45733</v>
      </c>
      <c r="D1704" s="2">
        <v>45738</v>
      </c>
      <c r="E1704" s="2">
        <v>45739</v>
      </c>
      <c r="F1704" s="1" t="s">
        <v>9573</v>
      </c>
      <c r="G1704" s="1" t="s">
        <v>1809</v>
      </c>
      <c r="H1704" s="1">
        <v>45</v>
      </c>
    </row>
    <row r="1705" spans="1:8">
      <c r="A1705" s="1" t="s">
        <v>11276</v>
      </c>
      <c r="B1705" s="1" t="s">
        <v>3517</v>
      </c>
      <c r="C1705" s="2">
        <v>45748</v>
      </c>
      <c r="D1705" s="2">
        <v>45750</v>
      </c>
      <c r="E1705" s="2">
        <v>45750</v>
      </c>
      <c r="F1705" s="1" t="s">
        <v>9575</v>
      </c>
      <c r="G1705" s="1" t="s">
        <v>1802</v>
      </c>
      <c r="H1705" s="1">
        <v>55</v>
      </c>
    </row>
    <row r="1706" spans="1:8">
      <c r="A1706" s="1" t="s">
        <v>11277</v>
      </c>
      <c r="B1706" s="1" t="s">
        <v>3518</v>
      </c>
      <c r="C1706" s="2">
        <v>45829</v>
      </c>
      <c r="D1706" s="2">
        <v>45831</v>
      </c>
      <c r="E1706" s="2">
        <v>45832</v>
      </c>
      <c r="F1706" s="1" t="s">
        <v>9575</v>
      </c>
      <c r="G1706" s="1" t="s">
        <v>1809</v>
      </c>
      <c r="H1706" s="1">
        <v>100</v>
      </c>
    </row>
    <row r="1707" spans="1:8">
      <c r="A1707" s="1" t="s">
        <v>11278</v>
      </c>
      <c r="B1707" s="1" t="s">
        <v>3519</v>
      </c>
      <c r="C1707" s="2">
        <v>45935</v>
      </c>
      <c r="D1707" s="2">
        <v>45937</v>
      </c>
      <c r="E1707" s="2">
        <v>45937</v>
      </c>
      <c r="F1707" s="1" t="s">
        <v>9591</v>
      </c>
      <c r="G1707" s="1" t="s">
        <v>1802</v>
      </c>
      <c r="H1707" s="1">
        <v>70</v>
      </c>
    </row>
    <row r="1708" spans="1:8">
      <c r="A1708" s="1" t="s">
        <v>11279</v>
      </c>
      <c r="B1708" s="1" t="s">
        <v>3520</v>
      </c>
      <c r="C1708" s="2">
        <v>45678</v>
      </c>
      <c r="D1708" s="2">
        <v>45681</v>
      </c>
      <c r="E1708" s="2">
        <v>45681</v>
      </c>
      <c r="F1708" s="1" t="s">
        <v>9575</v>
      </c>
      <c r="G1708" s="1" t="s">
        <v>1802</v>
      </c>
      <c r="H1708" s="1">
        <v>100</v>
      </c>
    </row>
    <row r="1709" spans="1:8">
      <c r="A1709" s="1" t="s">
        <v>11280</v>
      </c>
      <c r="B1709" s="1" t="s">
        <v>3521</v>
      </c>
      <c r="C1709" s="2">
        <v>45704</v>
      </c>
      <c r="D1709" s="2">
        <v>45708</v>
      </c>
      <c r="E1709" s="2">
        <v>45709</v>
      </c>
      <c r="F1709" s="1" t="s">
        <v>9575</v>
      </c>
      <c r="G1709" s="1" t="s">
        <v>1809</v>
      </c>
      <c r="H1709" s="1">
        <v>45</v>
      </c>
    </row>
    <row r="1710" spans="1:8">
      <c r="A1710" s="1" t="s">
        <v>11281</v>
      </c>
      <c r="B1710" s="1" t="s">
        <v>3522</v>
      </c>
      <c r="C1710" s="2">
        <v>45443</v>
      </c>
      <c r="D1710" s="2">
        <v>45445</v>
      </c>
      <c r="E1710" s="2">
        <v>45446</v>
      </c>
      <c r="F1710" s="1" t="s">
        <v>9573</v>
      </c>
      <c r="G1710" s="1" t="s">
        <v>1809</v>
      </c>
      <c r="H1710" s="1">
        <v>50</v>
      </c>
    </row>
    <row r="1711" spans="1:8">
      <c r="A1711" s="1" t="s">
        <v>11282</v>
      </c>
      <c r="B1711" s="1" t="s">
        <v>3523</v>
      </c>
      <c r="C1711" s="2">
        <v>45722</v>
      </c>
      <c r="D1711" s="2">
        <v>45726</v>
      </c>
      <c r="E1711" s="2">
        <v>45726</v>
      </c>
      <c r="F1711" s="1" t="s">
        <v>9573</v>
      </c>
      <c r="G1711" s="1" t="s">
        <v>1802</v>
      </c>
      <c r="H1711" s="1">
        <v>60</v>
      </c>
    </row>
    <row r="1712" spans="1:8">
      <c r="A1712" s="1" t="s">
        <v>11283</v>
      </c>
      <c r="B1712" s="1" t="s">
        <v>3524</v>
      </c>
      <c r="C1712" s="2">
        <v>45814</v>
      </c>
      <c r="D1712" s="2">
        <v>45817</v>
      </c>
      <c r="E1712" s="2">
        <v>45819</v>
      </c>
      <c r="F1712" s="1" t="s">
        <v>9575</v>
      </c>
      <c r="G1712" s="1" t="s">
        <v>1809</v>
      </c>
      <c r="H1712" s="1">
        <v>70</v>
      </c>
    </row>
    <row r="1713" spans="1:8">
      <c r="A1713" s="1" t="s">
        <v>11284</v>
      </c>
      <c r="B1713" s="1" t="s">
        <v>3525</v>
      </c>
      <c r="C1713" s="2">
        <v>45314</v>
      </c>
      <c r="D1713" s="2">
        <v>45318</v>
      </c>
      <c r="E1713" s="2">
        <v>45318</v>
      </c>
      <c r="F1713" s="1" t="s">
        <v>9591</v>
      </c>
      <c r="G1713" s="1" t="s">
        <v>1802</v>
      </c>
      <c r="H1713" s="1">
        <v>100</v>
      </c>
    </row>
    <row r="1714" spans="1:8">
      <c r="A1714" s="1" t="s">
        <v>11285</v>
      </c>
      <c r="B1714" s="1" t="s">
        <v>3526</v>
      </c>
      <c r="C1714" s="2">
        <v>45702</v>
      </c>
      <c r="D1714" s="2">
        <v>45705</v>
      </c>
      <c r="E1714" s="2">
        <v>45705</v>
      </c>
      <c r="F1714" s="1" t="s">
        <v>9575</v>
      </c>
      <c r="G1714" s="1" t="s">
        <v>1802</v>
      </c>
      <c r="H1714" s="1">
        <v>50</v>
      </c>
    </row>
    <row r="1715" spans="1:8">
      <c r="A1715" s="1" t="s">
        <v>11286</v>
      </c>
      <c r="B1715" s="1" t="s">
        <v>3527</v>
      </c>
      <c r="C1715" s="2">
        <v>45908</v>
      </c>
      <c r="D1715" s="2">
        <v>45913</v>
      </c>
      <c r="E1715" s="2"/>
      <c r="F1715" s="1" t="s">
        <v>9569</v>
      </c>
      <c r="G1715" s="1" t="s">
        <v>1815</v>
      </c>
      <c r="H1715" s="1">
        <v>60</v>
      </c>
    </row>
    <row r="1716" spans="1:8">
      <c r="A1716" s="1" t="s">
        <v>11287</v>
      </c>
      <c r="B1716" s="1" t="s">
        <v>3528</v>
      </c>
      <c r="C1716" s="2">
        <v>45836</v>
      </c>
      <c r="D1716" s="2">
        <v>45841</v>
      </c>
      <c r="E1716" s="2">
        <v>45841</v>
      </c>
      <c r="F1716" s="1" t="s">
        <v>9569</v>
      </c>
      <c r="G1716" s="1" t="s">
        <v>1802</v>
      </c>
      <c r="H1716" s="1">
        <v>80</v>
      </c>
    </row>
    <row r="1717" spans="1:8">
      <c r="A1717" s="1" t="s">
        <v>11288</v>
      </c>
      <c r="B1717" s="1" t="s">
        <v>3529</v>
      </c>
      <c r="C1717" s="2">
        <v>45586</v>
      </c>
      <c r="D1717" s="2">
        <v>45589</v>
      </c>
      <c r="E1717" s="2">
        <v>45589</v>
      </c>
      <c r="F1717" s="1" t="s">
        <v>9569</v>
      </c>
      <c r="G1717" s="1" t="s">
        <v>1802</v>
      </c>
      <c r="H1717" s="1">
        <v>100</v>
      </c>
    </row>
    <row r="1718" spans="1:8">
      <c r="A1718" s="1" t="s">
        <v>11289</v>
      </c>
      <c r="B1718" s="1" t="s">
        <v>3530</v>
      </c>
      <c r="C1718" s="2">
        <v>45430</v>
      </c>
      <c r="D1718" s="2">
        <v>45433</v>
      </c>
      <c r="E1718" s="2">
        <v>45433</v>
      </c>
      <c r="F1718" s="1" t="s">
        <v>9569</v>
      </c>
      <c r="G1718" s="1" t="s">
        <v>1802</v>
      </c>
      <c r="H1718" s="1">
        <v>100</v>
      </c>
    </row>
    <row r="1719" spans="1:8">
      <c r="A1719" s="1" t="s">
        <v>11290</v>
      </c>
      <c r="B1719" s="1" t="s">
        <v>3531</v>
      </c>
      <c r="C1719" s="2">
        <v>45875</v>
      </c>
      <c r="D1719" s="2">
        <v>45877</v>
      </c>
      <c r="E1719" s="2">
        <v>45879</v>
      </c>
      <c r="F1719" s="1" t="s">
        <v>9573</v>
      </c>
      <c r="G1719" s="1" t="s">
        <v>1809</v>
      </c>
      <c r="H1719" s="1">
        <v>70</v>
      </c>
    </row>
    <row r="1720" spans="1:8">
      <c r="A1720" s="1" t="s">
        <v>11291</v>
      </c>
      <c r="B1720" s="1" t="s">
        <v>3532</v>
      </c>
      <c r="C1720" s="2">
        <v>45397</v>
      </c>
      <c r="D1720" s="2">
        <v>45401</v>
      </c>
      <c r="E1720" s="2">
        <v>45401</v>
      </c>
      <c r="F1720" s="1" t="s">
        <v>9573</v>
      </c>
      <c r="G1720" s="1" t="s">
        <v>1802</v>
      </c>
      <c r="H1720" s="1">
        <v>60</v>
      </c>
    </row>
    <row r="1721" spans="1:8">
      <c r="A1721" s="1" t="s">
        <v>11292</v>
      </c>
      <c r="B1721" s="1" t="s">
        <v>3533</v>
      </c>
      <c r="C1721" s="2">
        <v>45798</v>
      </c>
      <c r="D1721" s="2">
        <v>45800</v>
      </c>
      <c r="E1721" s="2">
        <v>45801</v>
      </c>
      <c r="F1721" s="1" t="s">
        <v>9571</v>
      </c>
      <c r="G1721" s="1" t="s">
        <v>1809</v>
      </c>
      <c r="H1721" s="1">
        <v>70</v>
      </c>
    </row>
    <row r="1722" spans="1:8">
      <c r="A1722" s="1" t="s">
        <v>11293</v>
      </c>
      <c r="B1722" s="1" t="s">
        <v>3534</v>
      </c>
      <c r="C1722" s="2">
        <v>45493</v>
      </c>
      <c r="D1722" s="2">
        <v>45497</v>
      </c>
      <c r="E1722" s="2">
        <v>45497</v>
      </c>
      <c r="F1722" s="1" t="s">
        <v>9575</v>
      </c>
      <c r="G1722" s="1" t="s">
        <v>1802</v>
      </c>
      <c r="H1722" s="1">
        <v>70</v>
      </c>
    </row>
    <row r="1723" spans="1:8">
      <c r="A1723" s="1" t="s">
        <v>11294</v>
      </c>
      <c r="B1723" s="1" t="s">
        <v>3535</v>
      </c>
      <c r="C1723" s="2">
        <v>45823</v>
      </c>
      <c r="D1723" s="2">
        <v>45825</v>
      </c>
      <c r="E1723" s="2"/>
      <c r="F1723" s="1" t="s">
        <v>9569</v>
      </c>
      <c r="G1723" s="1" t="s">
        <v>1815</v>
      </c>
      <c r="H1723" s="1">
        <v>100</v>
      </c>
    </row>
    <row r="1724" spans="1:8">
      <c r="A1724" s="1" t="s">
        <v>11295</v>
      </c>
      <c r="B1724" s="1" t="s">
        <v>3536</v>
      </c>
      <c r="C1724" s="2">
        <v>45563</v>
      </c>
      <c r="D1724" s="2">
        <v>45565</v>
      </c>
      <c r="E1724" s="2"/>
      <c r="F1724" s="1" t="s">
        <v>9571</v>
      </c>
      <c r="G1724" s="1" t="s">
        <v>1815</v>
      </c>
      <c r="H1724" s="1">
        <v>80</v>
      </c>
    </row>
    <row r="1725" spans="1:8">
      <c r="A1725" s="1" t="s">
        <v>11296</v>
      </c>
      <c r="B1725" s="1" t="s">
        <v>3537</v>
      </c>
      <c r="C1725" s="2">
        <v>45878</v>
      </c>
      <c r="D1725" s="2">
        <v>45880</v>
      </c>
      <c r="E1725" s="2">
        <v>45883</v>
      </c>
      <c r="F1725" s="1" t="s">
        <v>9569</v>
      </c>
      <c r="G1725" s="1" t="s">
        <v>1809</v>
      </c>
      <c r="H1725" s="1">
        <v>45</v>
      </c>
    </row>
    <row r="1726" spans="1:8">
      <c r="A1726" s="1" t="s">
        <v>11297</v>
      </c>
      <c r="B1726" s="1" t="s">
        <v>3538</v>
      </c>
      <c r="C1726" s="2">
        <v>45407</v>
      </c>
      <c r="D1726" s="2">
        <v>45409</v>
      </c>
      <c r="E1726" s="2">
        <v>45409</v>
      </c>
      <c r="F1726" s="1" t="s">
        <v>9571</v>
      </c>
      <c r="G1726" s="1" t="s">
        <v>1802</v>
      </c>
      <c r="H1726" s="1">
        <v>70</v>
      </c>
    </row>
    <row r="1727" spans="1:8">
      <c r="A1727" s="1" t="s">
        <v>11298</v>
      </c>
      <c r="B1727" s="1" t="s">
        <v>3539</v>
      </c>
      <c r="C1727" s="2">
        <v>45342</v>
      </c>
      <c r="D1727" s="2">
        <v>45346</v>
      </c>
      <c r="E1727" s="2">
        <v>45346</v>
      </c>
      <c r="F1727" s="1" t="s">
        <v>9569</v>
      </c>
      <c r="G1727" s="1" t="s">
        <v>1802</v>
      </c>
      <c r="H1727" s="1">
        <v>80</v>
      </c>
    </row>
    <row r="1728" spans="1:8">
      <c r="A1728" s="1" t="s">
        <v>11299</v>
      </c>
      <c r="B1728" s="1" t="s">
        <v>3540</v>
      </c>
      <c r="C1728" s="2">
        <v>45591</v>
      </c>
      <c r="D1728" s="2">
        <v>45595</v>
      </c>
      <c r="E1728" s="2">
        <v>45595</v>
      </c>
      <c r="F1728" s="1" t="s">
        <v>9571</v>
      </c>
      <c r="G1728" s="1" t="s">
        <v>1802</v>
      </c>
      <c r="H1728" s="1">
        <v>50</v>
      </c>
    </row>
    <row r="1729" spans="1:8">
      <c r="A1729" s="1" t="s">
        <v>11300</v>
      </c>
      <c r="B1729" s="1" t="s">
        <v>3541</v>
      </c>
      <c r="C1729" s="2">
        <v>45748</v>
      </c>
      <c r="D1729" s="2">
        <v>45750</v>
      </c>
      <c r="E1729" s="2">
        <v>45751</v>
      </c>
      <c r="F1729" s="1" t="s">
        <v>9575</v>
      </c>
      <c r="G1729" s="1" t="s">
        <v>1809</v>
      </c>
      <c r="H1729" s="1">
        <v>70</v>
      </c>
    </row>
    <row r="1730" spans="1:8">
      <c r="A1730" s="1" t="s">
        <v>11301</v>
      </c>
      <c r="B1730" s="1" t="s">
        <v>3542</v>
      </c>
      <c r="C1730" s="2">
        <v>45724</v>
      </c>
      <c r="D1730" s="2">
        <v>45727</v>
      </c>
      <c r="E1730" s="2">
        <v>45729</v>
      </c>
      <c r="F1730" s="1" t="s">
        <v>9569</v>
      </c>
      <c r="G1730" s="1" t="s">
        <v>1809</v>
      </c>
      <c r="H1730" s="1">
        <v>80</v>
      </c>
    </row>
    <row r="1731" spans="1:8">
      <c r="A1731" s="1" t="s">
        <v>11302</v>
      </c>
      <c r="B1731" s="1" t="s">
        <v>3543</v>
      </c>
      <c r="C1731" s="2">
        <v>45400</v>
      </c>
      <c r="D1731" s="2">
        <v>45402</v>
      </c>
      <c r="E1731" s="2">
        <v>45404</v>
      </c>
      <c r="F1731" s="1" t="s">
        <v>9569</v>
      </c>
      <c r="G1731" s="1" t="s">
        <v>1809</v>
      </c>
      <c r="H1731" s="1">
        <v>80</v>
      </c>
    </row>
    <row r="1732" spans="1:8">
      <c r="A1732" s="1" t="s">
        <v>11303</v>
      </c>
      <c r="B1732" s="1" t="s">
        <v>3544</v>
      </c>
      <c r="C1732" s="2">
        <v>45925</v>
      </c>
      <c r="D1732" s="2">
        <v>45930</v>
      </c>
      <c r="E1732" s="2">
        <v>45932</v>
      </c>
      <c r="F1732" s="1" t="s">
        <v>9573</v>
      </c>
      <c r="G1732" s="1" t="s">
        <v>1809</v>
      </c>
      <c r="H1732" s="1">
        <v>55</v>
      </c>
    </row>
    <row r="1733" spans="1:8">
      <c r="A1733" s="1" t="s">
        <v>11304</v>
      </c>
      <c r="B1733" s="1" t="s">
        <v>3545</v>
      </c>
      <c r="C1733" s="2">
        <v>45954</v>
      </c>
      <c r="D1733" s="2">
        <v>45957</v>
      </c>
      <c r="E1733" s="2"/>
      <c r="F1733" s="1" t="s">
        <v>9575</v>
      </c>
      <c r="G1733" s="1" t="s">
        <v>1815</v>
      </c>
      <c r="H1733" s="1">
        <v>50</v>
      </c>
    </row>
    <row r="1734" spans="1:8">
      <c r="A1734" s="1" t="s">
        <v>11305</v>
      </c>
      <c r="B1734" s="1" t="s">
        <v>3546</v>
      </c>
      <c r="C1734" s="2">
        <v>45536</v>
      </c>
      <c r="D1734" s="2">
        <v>45538</v>
      </c>
      <c r="E1734" s="2">
        <v>45538</v>
      </c>
      <c r="F1734" s="1" t="s">
        <v>9591</v>
      </c>
      <c r="G1734" s="1" t="s">
        <v>1802</v>
      </c>
      <c r="H1734" s="1">
        <v>55</v>
      </c>
    </row>
    <row r="1735" spans="1:8">
      <c r="A1735" s="1" t="s">
        <v>11306</v>
      </c>
      <c r="B1735" s="1" t="s">
        <v>3547</v>
      </c>
      <c r="C1735" s="2">
        <v>45581</v>
      </c>
      <c r="D1735" s="2">
        <v>45586</v>
      </c>
      <c r="E1735" s="2">
        <v>45586</v>
      </c>
      <c r="F1735" s="1" t="s">
        <v>9573</v>
      </c>
      <c r="G1735" s="1" t="s">
        <v>1802</v>
      </c>
      <c r="H1735" s="1">
        <v>50</v>
      </c>
    </row>
    <row r="1736" spans="1:8">
      <c r="A1736" s="1" t="s">
        <v>11307</v>
      </c>
      <c r="B1736" s="1" t="s">
        <v>3548</v>
      </c>
      <c r="C1736" s="2">
        <v>45467</v>
      </c>
      <c r="D1736" s="2">
        <v>45471</v>
      </c>
      <c r="E1736" s="2">
        <v>45472</v>
      </c>
      <c r="F1736" s="1" t="s">
        <v>9575</v>
      </c>
      <c r="G1736" s="1" t="s">
        <v>1809</v>
      </c>
      <c r="H1736" s="1">
        <v>100</v>
      </c>
    </row>
    <row r="1737" spans="1:8">
      <c r="A1737" s="1" t="s">
        <v>11308</v>
      </c>
      <c r="B1737" s="1" t="s">
        <v>3549</v>
      </c>
      <c r="C1737" s="2">
        <v>45678</v>
      </c>
      <c r="D1737" s="2">
        <v>45683</v>
      </c>
      <c r="E1737" s="2">
        <v>45683</v>
      </c>
      <c r="F1737" s="1" t="s">
        <v>9569</v>
      </c>
      <c r="G1737" s="1" t="s">
        <v>1802</v>
      </c>
      <c r="H1737" s="1">
        <v>45</v>
      </c>
    </row>
    <row r="1738" spans="1:8">
      <c r="A1738" s="1" t="s">
        <v>11309</v>
      </c>
      <c r="B1738" s="1" t="s">
        <v>3550</v>
      </c>
      <c r="C1738" s="2">
        <v>45790</v>
      </c>
      <c r="D1738" s="2">
        <v>45793</v>
      </c>
      <c r="E1738" s="2"/>
      <c r="F1738" s="1" t="s">
        <v>9575</v>
      </c>
      <c r="G1738" s="1" t="s">
        <v>1815</v>
      </c>
      <c r="H1738" s="1">
        <v>80</v>
      </c>
    </row>
    <row r="1739" spans="1:8">
      <c r="A1739" s="1" t="s">
        <v>11310</v>
      </c>
      <c r="B1739" s="1" t="s">
        <v>3551</v>
      </c>
      <c r="C1739" s="2">
        <v>45436</v>
      </c>
      <c r="D1739" s="2">
        <v>45438</v>
      </c>
      <c r="E1739" s="2">
        <v>45439</v>
      </c>
      <c r="F1739" s="1" t="s">
        <v>9575</v>
      </c>
      <c r="G1739" s="1" t="s">
        <v>1809</v>
      </c>
      <c r="H1739" s="1">
        <v>100</v>
      </c>
    </row>
    <row r="1740" spans="1:8">
      <c r="A1740" s="1" t="s">
        <v>11311</v>
      </c>
      <c r="B1740" s="1" t="s">
        <v>3552</v>
      </c>
      <c r="C1740" s="2">
        <v>45685</v>
      </c>
      <c r="D1740" s="2">
        <v>45690</v>
      </c>
      <c r="E1740" s="2">
        <v>45690</v>
      </c>
      <c r="F1740" s="1" t="s">
        <v>9573</v>
      </c>
      <c r="G1740" s="1" t="s">
        <v>1802</v>
      </c>
      <c r="H1740" s="1">
        <v>100</v>
      </c>
    </row>
    <row r="1741" spans="1:8">
      <c r="A1741" s="1" t="s">
        <v>11312</v>
      </c>
      <c r="B1741" s="1" t="s">
        <v>3553</v>
      </c>
      <c r="C1741" s="2">
        <v>45889</v>
      </c>
      <c r="D1741" s="2">
        <v>45894</v>
      </c>
      <c r="E1741" s="2"/>
      <c r="F1741" s="1" t="s">
        <v>9591</v>
      </c>
      <c r="G1741" s="1" t="s">
        <v>1815</v>
      </c>
      <c r="H1741" s="1">
        <v>60</v>
      </c>
    </row>
    <row r="1742" spans="1:8">
      <c r="A1742" s="1" t="s">
        <v>11313</v>
      </c>
      <c r="B1742" s="1" t="s">
        <v>3554</v>
      </c>
      <c r="C1742" s="2">
        <v>45840</v>
      </c>
      <c r="D1742" s="2">
        <v>45844</v>
      </c>
      <c r="E1742" s="2">
        <v>45844</v>
      </c>
      <c r="F1742" s="1" t="s">
        <v>9591</v>
      </c>
      <c r="G1742" s="1" t="s">
        <v>1802</v>
      </c>
      <c r="H1742" s="1">
        <v>55</v>
      </c>
    </row>
    <row r="1743" spans="1:8">
      <c r="A1743" s="1" t="s">
        <v>11314</v>
      </c>
      <c r="B1743" s="1" t="s">
        <v>3555</v>
      </c>
      <c r="C1743" s="2">
        <v>45644</v>
      </c>
      <c r="D1743" s="2">
        <v>45646</v>
      </c>
      <c r="E1743" s="2">
        <v>45646</v>
      </c>
      <c r="F1743" s="1" t="s">
        <v>9591</v>
      </c>
      <c r="G1743" s="1" t="s">
        <v>1802</v>
      </c>
      <c r="H1743" s="1">
        <v>50</v>
      </c>
    </row>
    <row r="1744" spans="1:8">
      <c r="A1744" s="1" t="s">
        <v>11315</v>
      </c>
      <c r="B1744" s="1" t="s">
        <v>3556</v>
      </c>
      <c r="C1744" s="2">
        <v>45387</v>
      </c>
      <c r="D1744" s="2">
        <v>45389</v>
      </c>
      <c r="E1744" s="2">
        <v>45389</v>
      </c>
      <c r="F1744" s="1" t="s">
        <v>9571</v>
      </c>
      <c r="G1744" s="1" t="s">
        <v>1802</v>
      </c>
      <c r="H1744" s="1">
        <v>70</v>
      </c>
    </row>
    <row r="1745" spans="1:8">
      <c r="A1745" s="1" t="s">
        <v>11316</v>
      </c>
      <c r="B1745" s="1" t="s">
        <v>3557</v>
      </c>
      <c r="C1745" s="2">
        <v>45813</v>
      </c>
      <c r="D1745" s="2">
        <v>45815</v>
      </c>
      <c r="E1745" s="2">
        <v>45817</v>
      </c>
      <c r="F1745" s="1" t="s">
        <v>9575</v>
      </c>
      <c r="G1745" s="1" t="s">
        <v>1809</v>
      </c>
      <c r="H1745" s="1">
        <v>100</v>
      </c>
    </row>
    <row r="1746" spans="1:8">
      <c r="A1746" s="1" t="s">
        <v>11317</v>
      </c>
      <c r="B1746" s="1" t="s">
        <v>3558</v>
      </c>
      <c r="C1746" s="2">
        <v>45431</v>
      </c>
      <c r="D1746" s="2">
        <v>45435</v>
      </c>
      <c r="E1746" s="2">
        <v>45435</v>
      </c>
      <c r="F1746" s="1" t="s">
        <v>9569</v>
      </c>
      <c r="G1746" s="1" t="s">
        <v>1802</v>
      </c>
      <c r="H1746" s="1">
        <v>50</v>
      </c>
    </row>
    <row r="1747" spans="1:8">
      <c r="A1747" s="1" t="s">
        <v>11318</v>
      </c>
      <c r="B1747" s="1" t="s">
        <v>3559</v>
      </c>
      <c r="C1747" s="2">
        <v>45713</v>
      </c>
      <c r="D1747" s="2">
        <v>45717</v>
      </c>
      <c r="E1747" s="2">
        <v>45717</v>
      </c>
      <c r="F1747" s="1" t="s">
        <v>9569</v>
      </c>
      <c r="G1747" s="1" t="s">
        <v>1802</v>
      </c>
      <c r="H1747" s="1">
        <v>55</v>
      </c>
    </row>
    <row r="1748" spans="1:8">
      <c r="A1748" s="1" t="s">
        <v>11319</v>
      </c>
      <c r="B1748" s="1" t="s">
        <v>3560</v>
      </c>
      <c r="C1748" s="2">
        <v>45897</v>
      </c>
      <c r="D1748" s="2">
        <v>45899</v>
      </c>
      <c r="E1748" s="2">
        <v>45899</v>
      </c>
      <c r="F1748" s="1" t="s">
        <v>9591</v>
      </c>
      <c r="G1748" s="1" t="s">
        <v>1802</v>
      </c>
      <c r="H1748" s="1">
        <v>50</v>
      </c>
    </row>
    <row r="1749" spans="1:8">
      <c r="A1749" s="1" t="s">
        <v>11320</v>
      </c>
      <c r="B1749" s="1" t="s">
        <v>3561</v>
      </c>
      <c r="C1749" s="2">
        <v>45400</v>
      </c>
      <c r="D1749" s="2">
        <v>45405</v>
      </c>
      <c r="E1749" s="2">
        <v>45406</v>
      </c>
      <c r="F1749" s="1" t="s">
        <v>9569</v>
      </c>
      <c r="G1749" s="1" t="s">
        <v>1809</v>
      </c>
      <c r="H1749" s="1">
        <v>60</v>
      </c>
    </row>
    <row r="1750" spans="1:8">
      <c r="A1750" s="1" t="s">
        <v>11321</v>
      </c>
      <c r="B1750" s="1" t="s">
        <v>3562</v>
      </c>
      <c r="C1750" s="2">
        <v>45561</v>
      </c>
      <c r="D1750" s="2">
        <v>45565</v>
      </c>
      <c r="E1750" s="2">
        <v>45565</v>
      </c>
      <c r="F1750" s="1" t="s">
        <v>9569</v>
      </c>
      <c r="G1750" s="1" t="s">
        <v>1802</v>
      </c>
      <c r="H1750" s="1">
        <v>100</v>
      </c>
    </row>
    <row r="1751" spans="1:8">
      <c r="A1751" s="1" t="s">
        <v>11322</v>
      </c>
      <c r="B1751" s="1" t="s">
        <v>3563</v>
      </c>
      <c r="C1751" s="2">
        <v>45365</v>
      </c>
      <c r="D1751" s="2">
        <v>45370</v>
      </c>
      <c r="E1751" s="2">
        <v>45370</v>
      </c>
      <c r="F1751" s="1" t="s">
        <v>9573</v>
      </c>
      <c r="G1751" s="1" t="s">
        <v>1802</v>
      </c>
      <c r="H1751" s="1">
        <v>45</v>
      </c>
    </row>
    <row r="1752" spans="1:8">
      <c r="A1752" s="1" t="s">
        <v>11323</v>
      </c>
      <c r="B1752" s="1" t="s">
        <v>3564</v>
      </c>
      <c r="C1752" s="2">
        <v>45716</v>
      </c>
      <c r="D1752" s="2">
        <v>45720</v>
      </c>
      <c r="E1752" s="2">
        <v>45721</v>
      </c>
      <c r="F1752" s="1" t="s">
        <v>9575</v>
      </c>
      <c r="G1752" s="1" t="s">
        <v>1809</v>
      </c>
      <c r="H1752" s="1">
        <v>60</v>
      </c>
    </row>
    <row r="1753" spans="1:8">
      <c r="A1753" s="1" t="s">
        <v>11324</v>
      </c>
      <c r="B1753" s="1" t="s">
        <v>3565</v>
      </c>
      <c r="C1753" s="2">
        <v>45897</v>
      </c>
      <c r="D1753" s="2">
        <v>45899</v>
      </c>
      <c r="E1753" s="2">
        <v>45900</v>
      </c>
      <c r="F1753" s="1" t="s">
        <v>9571</v>
      </c>
      <c r="G1753" s="1" t="s">
        <v>1809</v>
      </c>
      <c r="H1753" s="1">
        <v>45</v>
      </c>
    </row>
    <row r="1754" spans="1:8">
      <c r="A1754" s="1" t="s">
        <v>11325</v>
      </c>
      <c r="B1754" s="1" t="s">
        <v>3566</v>
      </c>
      <c r="C1754" s="2">
        <v>45865</v>
      </c>
      <c r="D1754" s="2">
        <v>45868</v>
      </c>
      <c r="E1754" s="2">
        <v>45869</v>
      </c>
      <c r="F1754" s="1" t="s">
        <v>9571</v>
      </c>
      <c r="G1754" s="1" t="s">
        <v>1809</v>
      </c>
      <c r="H1754" s="1">
        <v>50</v>
      </c>
    </row>
    <row r="1755" spans="1:8">
      <c r="A1755" s="1" t="s">
        <v>11326</v>
      </c>
      <c r="B1755" s="1" t="s">
        <v>3567</v>
      </c>
      <c r="C1755" s="2">
        <v>45609</v>
      </c>
      <c r="D1755" s="2">
        <v>45614</v>
      </c>
      <c r="E1755" s="2">
        <v>45617</v>
      </c>
      <c r="F1755" s="1" t="s">
        <v>9571</v>
      </c>
      <c r="G1755" s="1" t="s">
        <v>1809</v>
      </c>
      <c r="H1755" s="1">
        <v>70</v>
      </c>
    </row>
    <row r="1756" spans="1:8">
      <c r="A1756" s="1" t="s">
        <v>11327</v>
      </c>
      <c r="B1756" s="1" t="s">
        <v>3568</v>
      </c>
      <c r="C1756" s="2">
        <v>45634</v>
      </c>
      <c r="D1756" s="2">
        <v>45637</v>
      </c>
      <c r="E1756" s="2">
        <v>45637</v>
      </c>
      <c r="F1756" s="1" t="s">
        <v>9573</v>
      </c>
      <c r="G1756" s="1" t="s">
        <v>1802</v>
      </c>
      <c r="H1756" s="1">
        <v>55</v>
      </c>
    </row>
    <row r="1757" spans="1:8">
      <c r="A1757" s="1" t="s">
        <v>11328</v>
      </c>
      <c r="B1757" s="1" t="s">
        <v>3569</v>
      </c>
      <c r="C1757" s="2">
        <v>45423</v>
      </c>
      <c r="D1757" s="2">
        <v>45425</v>
      </c>
      <c r="E1757" s="2">
        <v>45425</v>
      </c>
      <c r="F1757" s="1" t="s">
        <v>9569</v>
      </c>
      <c r="G1757" s="1" t="s">
        <v>1802</v>
      </c>
      <c r="H1757" s="1">
        <v>70</v>
      </c>
    </row>
    <row r="1758" spans="1:8">
      <c r="A1758" s="1" t="s">
        <v>11329</v>
      </c>
      <c r="B1758" s="1" t="s">
        <v>3570</v>
      </c>
      <c r="C1758" s="2">
        <v>45348</v>
      </c>
      <c r="D1758" s="2">
        <v>45351</v>
      </c>
      <c r="E1758" s="2">
        <v>45351</v>
      </c>
      <c r="F1758" s="1" t="s">
        <v>9569</v>
      </c>
      <c r="G1758" s="1" t="s">
        <v>1802</v>
      </c>
      <c r="H1758" s="1">
        <v>50</v>
      </c>
    </row>
    <row r="1759" spans="1:8">
      <c r="A1759" s="1" t="s">
        <v>11330</v>
      </c>
      <c r="B1759" s="1" t="s">
        <v>3571</v>
      </c>
      <c r="C1759" s="2">
        <v>45873</v>
      </c>
      <c r="D1759" s="2">
        <v>45876</v>
      </c>
      <c r="E1759" s="2">
        <v>45876</v>
      </c>
      <c r="F1759" s="1" t="s">
        <v>9591</v>
      </c>
      <c r="G1759" s="1" t="s">
        <v>1802</v>
      </c>
      <c r="H1759" s="1">
        <v>55</v>
      </c>
    </row>
    <row r="1760" spans="1:8">
      <c r="A1760" s="1" t="s">
        <v>11331</v>
      </c>
      <c r="B1760" s="1" t="s">
        <v>3572</v>
      </c>
      <c r="C1760" s="2">
        <v>45707</v>
      </c>
      <c r="D1760" s="2">
        <v>45709</v>
      </c>
      <c r="E1760" s="2">
        <v>45710</v>
      </c>
      <c r="F1760" s="1" t="s">
        <v>9569</v>
      </c>
      <c r="G1760" s="1" t="s">
        <v>1809</v>
      </c>
      <c r="H1760" s="1">
        <v>50</v>
      </c>
    </row>
    <row r="1761" spans="1:8">
      <c r="A1761" s="1" t="s">
        <v>11332</v>
      </c>
      <c r="B1761" s="1" t="s">
        <v>3573</v>
      </c>
      <c r="C1761" s="2">
        <v>45575</v>
      </c>
      <c r="D1761" s="2">
        <v>45580</v>
      </c>
      <c r="E1761" s="2">
        <v>45580</v>
      </c>
      <c r="F1761" s="1" t="s">
        <v>9573</v>
      </c>
      <c r="G1761" s="1" t="s">
        <v>1802</v>
      </c>
      <c r="H1761" s="1">
        <v>80</v>
      </c>
    </row>
    <row r="1762" spans="1:8">
      <c r="A1762" s="1" t="s">
        <v>11333</v>
      </c>
      <c r="B1762" s="1" t="s">
        <v>3574</v>
      </c>
      <c r="C1762" s="2">
        <v>45706</v>
      </c>
      <c r="D1762" s="2">
        <v>45708</v>
      </c>
      <c r="E1762" s="2">
        <v>45708</v>
      </c>
      <c r="F1762" s="1" t="s">
        <v>9569</v>
      </c>
      <c r="G1762" s="1" t="s">
        <v>1802</v>
      </c>
      <c r="H1762" s="1">
        <v>100</v>
      </c>
    </row>
    <row r="1763" spans="1:8">
      <c r="A1763" s="1" t="s">
        <v>11334</v>
      </c>
      <c r="B1763" s="1" t="s">
        <v>3575</v>
      </c>
      <c r="C1763" s="2">
        <v>45768</v>
      </c>
      <c r="D1763" s="2">
        <v>45773</v>
      </c>
      <c r="E1763" s="2">
        <v>45774</v>
      </c>
      <c r="F1763" s="1" t="s">
        <v>9573</v>
      </c>
      <c r="G1763" s="1" t="s">
        <v>1809</v>
      </c>
      <c r="H1763" s="1">
        <v>50</v>
      </c>
    </row>
    <row r="1764" spans="1:8">
      <c r="A1764" s="1" t="s">
        <v>11335</v>
      </c>
      <c r="B1764" s="1" t="s">
        <v>3576</v>
      </c>
      <c r="C1764" s="2">
        <v>45906</v>
      </c>
      <c r="D1764" s="2">
        <v>45908</v>
      </c>
      <c r="E1764" s="2">
        <v>45908</v>
      </c>
      <c r="F1764" s="1" t="s">
        <v>9575</v>
      </c>
      <c r="G1764" s="1" t="s">
        <v>1802</v>
      </c>
      <c r="H1764" s="1">
        <v>100</v>
      </c>
    </row>
    <row r="1765" spans="1:8">
      <c r="A1765" s="1" t="s">
        <v>11336</v>
      </c>
      <c r="B1765" s="1" t="s">
        <v>3577</v>
      </c>
      <c r="C1765" s="2">
        <v>45753</v>
      </c>
      <c r="D1765" s="2">
        <v>45755</v>
      </c>
      <c r="E1765" s="2">
        <v>45757</v>
      </c>
      <c r="F1765" s="1" t="s">
        <v>9591</v>
      </c>
      <c r="G1765" s="1" t="s">
        <v>1809</v>
      </c>
      <c r="H1765" s="1">
        <v>45</v>
      </c>
    </row>
    <row r="1766" spans="1:8">
      <c r="A1766" s="1" t="s">
        <v>11337</v>
      </c>
      <c r="B1766" s="1" t="s">
        <v>3578</v>
      </c>
      <c r="C1766" s="2">
        <v>45346</v>
      </c>
      <c r="D1766" s="2">
        <v>45350</v>
      </c>
      <c r="E1766" s="2"/>
      <c r="F1766" s="1" t="s">
        <v>9569</v>
      </c>
      <c r="G1766" s="1" t="s">
        <v>1815</v>
      </c>
      <c r="H1766" s="1">
        <v>60</v>
      </c>
    </row>
    <row r="1767" spans="1:8">
      <c r="A1767" s="1" t="s">
        <v>11338</v>
      </c>
      <c r="B1767" s="1" t="s">
        <v>3579</v>
      </c>
      <c r="C1767" s="2">
        <v>45734</v>
      </c>
      <c r="D1767" s="2">
        <v>45739</v>
      </c>
      <c r="E1767" s="2">
        <v>45739</v>
      </c>
      <c r="F1767" s="1" t="s">
        <v>9571</v>
      </c>
      <c r="G1767" s="1" t="s">
        <v>1802</v>
      </c>
      <c r="H1767" s="1">
        <v>70</v>
      </c>
    </row>
    <row r="1768" spans="1:8">
      <c r="A1768" s="1" t="s">
        <v>11339</v>
      </c>
      <c r="B1768" s="1" t="s">
        <v>3580</v>
      </c>
      <c r="C1768" s="2">
        <v>45492</v>
      </c>
      <c r="D1768" s="2">
        <v>45495</v>
      </c>
      <c r="E1768" s="2">
        <v>45495</v>
      </c>
      <c r="F1768" s="1" t="s">
        <v>9569</v>
      </c>
      <c r="G1768" s="1" t="s">
        <v>1802</v>
      </c>
      <c r="H1768" s="1">
        <v>70</v>
      </c>
    </row>
    <row r="1769" spans="1:8">
      <c r="A1769" s="1" t="s">
        <v>11340</v>
      </c>
      <c r="B1769" s="1" t="s">
        <v>3581</v>
      </c>
      <c r="C1769" s="2">
        <v>45884</v>
      </c>
      <c r="D1769" s="2">
        <v>45889</v>
      </c>
      <c r="E1769" s="2">
        <v>45891</v>
      </c>
      <c r="F1769" s="1" t="s">
        <v>9573</v>
      </c>
      <c r="G1769" s="1" t="s">
        <v>1809</v>
      </c>
      <c r="H1769" s="1">
        <v>80</v>
      </c>
    </row>
    <row r="1770" spans="1:8">
      <c r="A1770" s="1" t="s">
        <v>11341</v>
      </c>
      <c r="B1770" s="1" t="s">
        <v>3582</v>
      </c>
      <c r="C1770" s="2">
        <v>45485</v>
      </c>
      <c r="D1770" s="2">
        <v>45487</v>
      </c>
      <c r="E1770" s="2">
        <v>45487</v>
      </c>
      <c r="F1770" s="1" t="s">
        <v>9591</v>
      </c>
      <c r="G1770" s="1" t="s">
        <v>1802</v>
      </c>
      <c r="H1770" s="1">
        <v>80</v>
      </c>
    </row>
    <row r="1771" spans="1:8">
      <c r="A1771" s="1" t="s">
        <v>11342</v>
      </c>
      <c r="B1771" s="1" t="s">
        <v>3583</v>
      </c>
      <c r="C1771" s="2">
        <v>45686</v>
      </c>
      <c r="D1771" s="2">
        <v>45690</v>
      </c>
      <c r="E1771" s="2">
        <v>45690</v>
      </c>
      <c r="F1771" s="1" t="s">
        <v>9591</v>
      </c>
      <c r="G1771" s="1" t="s">
        <v>1802</v>
      </c>
      <c r="H1771" s="1">
        <v>60</v>
      </c>
    </row>
    <row r="1772" spans="1:8">
      <c r="A1772" s="1" t="s">
        <v>11343</v>
      </c>
      <c r="B1772" s="1" t="s">
        <v>3584</v>
      </c>
      <c r="C1772" s="2">
        <v>45397</v>
      </c>
      <c r="D1772" s="2">
        <v>45399</v>
      </c>
      <c r="E1772" s="2">
        <v>45400</v>
      </c>
      <c r="F1772" s="1" t="s">
        <v>9573</v>
      </c>
      <c r="G1772" s="1" t="s">
        <v>1809</v>
      </c>
      <c r="H1772" s="1">
        <v>55</v>
      </c>
    </row>
    <row r="1773" spans="1:8">
      <c r="A1773" s="1" t="s">
        <v>11344</v>
      </c>
      <c r="B1773" s="1" t="s">
        <v>3585</v>
      </c>
      <c r="C1773" s="2">
        <v>45908</v>
      </c>
      <c r="D1773" s="2">
        <v>45912</v>
      </c>
      <c r="E1773" s="2">
        <v>45913</v>
      </c>
      <c r="F1773" s="1" t="s">
        <v>9575</v>
      </c>
      <c r="G1773" s="1" t="s">
        <v>1809</v>
      </c>
      <c r="H1773" s="1">
        <v>60</v>
      </c>
    </row>
    <row r="1774" spans="1:8">
      <c r="A1774" s="1" t="s">
        <v>11345</v>
      </c>
      <c r="B1774" s="1" t="s">
        <v>3586</v>
      </c>
      <c r="C1774" s="2">
        <v>45520</v>
      </c>
      <c r="D1774" s="2">
        <v>45524</v>
      </c>
      <c r="E1774" s="2">
        <v>45524</v>
      </c>
      <c r="F1774" s="1" t="s">
        <v>9575</v>
      </c>
      <c r="G1774" s="1" t="s">
        <v>1802</v>
      </c>
      <c r="H1774" s="1">
        <v>100</v>
      </c>
    </row>
    <row r="1775" spans="1:8">
      <c r="A1775" s="1" t="s">
        <v>11346</v>
      </c>
      <c r="B1775" s="1" t="s">
        <v>3587</v>
      </c>
      <c r="C1775" s="2">
        <v>45363</v>
      </c>
      <c r="D1775" s="2">
        <v>45367</v>
      </c>
      <c r="E1775" s="2">
        <v>45369</v>
      </c>
      <c r="F1775" s="1" t="s">
        <v>9575</v>
      </c>
      <c r="G1775" s="1" t="s">
        <v>1809</v>
      </c>
      <c r="H1775" s="1">
        <v>50</v>
      </c>
    </row>
    <row r="1776" spans="1:8">
      <c r="A1776" s="1" t="s">
        <v>11347</v>
      </c>
      <c r="B1776" s="1" t="s">
        <v>3588</v>
      </c>
      <c r="C1776" s="2">
        <v>45683</v>
      </c>
      <c r="D1776" s="2">
        <v>45688</v>
      </c>
      <c r="E1776" s="2"/>
      <c r="F1776" s="1" t="s">
        <v>9573</v>
      </c>
      <c r="G1776" s="1" t="s">
        <v>1815</v>
      </c>
      <c r="H1776" s="1">
        <v>45</v>
      </c>
    </row>
    <row r="1777" spans="1:8">
      <c r="A1777" s="1" t="s">
        <v>11348</v>
      </c>
      <c r="B1777" s="1" t="s">
        <v>3589</v>
      </c>
      <c r="C1777" s="2">
        <v>45636</v>
      </c>
      <c r="D1777" s="2">
        <v>45638</v>
      </c>
      <c r="E1777" s="2">
        <v>45638</v>
      </c>
      <c r="F1777" s="1" t="s">
        <v>9569</v>
      </c>
      <c r="G1777" s="1" t="s">
        <v>1802</v>
      </c>
      <c r="H1777" s="1">
        <v>70</v>
      </c>
    </row>
    <row r="1778" spans="1:8">
      <c r="A1778" s="1" t="s">
        <v>11349</v>
      </c>
      <c r="B1778" s="1" t="s">
        <v>3590</v>
      </c>
      <c r="C1778" s="2">
        <v>45318</v>
      </c>
      <c r="D1778" s="2">
        <v>45321</v>
      </c>
      <c r="E1778" s="2">
        <v>45321</v>
      </c>
      <c r="F1778" s="1" t="s">
        <v>9575</v>
      </c>
      <c r="G1778" s="1" t="s">
        <v>1802</v>
      </c>
      <c r="H1778" s="1">
        <v>60</v>
      </c>
    </row>
    <row r="1779" spans="1:8">
      <c r="A1779" s="1" t="s">
        <v>11350</v>
      </c>
      <c r="B1779" s="1" t="s">
        <v>3591</v>
      </c>
      <c r="C1779" s="2">
        <v>45868</v>
      </c>
      <c r="D1779" s="2">
        <v>45872</v>
      </c>
      <c r="E1779" s="2"/>
      <c r="F1779" s="1" t="s">
        <v>9569</v>
      </c>
      <c r="G1779" s="1" t="s">
        <v>1815</v>
      </c>
      <c r="H1779" s="1">
        <v>55</v>
      </c>
    </row>
    <row r="1780" spans="1:8">
      <c r="A1780" s="1" t="s">
        <v>11351</v>
      </c>
      <c r="B1780" s="1" t="s">
        <v>3592</v>
      </c>
      <c r="C1780" s="2">
        <v>45818</v>
      </c>
      <c r="D1780" s="2">
        <v>45822</v>
      </c>
      <c r="E1780" s="2">
        <v>45823</v>
      </c>
      <c r="F1780" s="1" t="s">
        <v>9569</v>
      </c>
      <c r="G1780" s="1" t="s">
        <v>1809</v>
      </c>
      <c r="H1780" s="1">
        <v>80</v>
      </c>
    </row>
    <row r="1781" spans="1:8">
      <c r="A1781" s="1" t="s">
        <v>11352</v>
      </c>
      <c r="B1781" s="1" t="s">
        <v>3593</v>
      </c>
      <c r="C1781" s="2">
        <v>45439</v>
      </c>
      <c r="D1781" s="2">
        <v>45443</v>
      </c>
      <c r="E1781" s="2">
        <v>45443</v>
      </c>
      <c r="F1781" s="1" t="s">
        <v>9571</v>
      </c>
      <c r="G1781" s="1" t="s">
        <v>1802</v>
      </c>
      <c r="H1781" s="1">
        <v>70</v>
      </c>
    </row>
    <row r="1782" spans="1:8">
      <c r="A1782" s="1" t="s">
        <v>11353</v>
      </c>
      <c r="B1782" s="1" t="s">
        <v>3594</v>
      </c>
      <c r="C1782" s="2">
        <v>45646</v>
      </c>
      <c r="D1782" s="2">
        <v>45648</v>
      </c>
      <c r="E1782" s="2">
        <v>45648</v>
      </c>
      <c r="F1782" s="1" t="s">
        <v>9571</v>
      </c>
      <c r="G1782" s="1" t="s">
        <v>1802</v>
      </c>
      <c r="H1782" s="1">
        <v>70</v>
      </c>
    </row>
    <row r="1783" spans="1:8">
      <c r="A1783" s="1" t="s">
        <v>11354</v>
      </c>
      <c r="B1783" s="1" t="s">
        <v>3595</v>
      </c>
      <c r="C1783" s="2">
        <v>45774</v>
      </c>
      <c r="D1783" s="2">
        <v>45778</v>
      </c>
      <c r="E1783" s="2">
        <v>45778</v>
      </c>
      <c r="F1783" s="1" t="s">
        <v>9569</v>
      </c>
      <c r="G1783" s="1" t="s">
        <v>1802</v>
      </c>
      <c r="H1783" s="1">
        <v>45</v>
      </c>
    </row>
    <row r="1784" spans="1:8">
      <c r="A1784" s="1" t="s">
        <v>11355</v>
      </c>
      <c r="B1784" s="1" t="s">
        <v>3596</v>
      </c>
      <c r="C1784" s="2">
        <v>45793</v>
      </c>
      <c r="D1784" s="2">
        <v>45796</v>
      </c>
      <c r="E1784" s="2">
        <v>45797</v>
      </c>
      <c r="F1784" s="1" t="s">
        <v>9591</v>
      </c>
      <c r="G1784" s="1" t="s">
        <v>1809</v>
      </c>
      <c r="H1784" s="1">
        <v>60</v>
      </c>
    </row>
    <row r="1785" spans="1:8">
      <c r="A1785" s="1" t="s">
        <v>11356</v>
      </c>
      <c r="B1785" s="1" t="s">
        <v>3597</v>
      </c>
      <c r="C1785" s="2">
        <v>45545</v>
      </c>
      <c r="D1785" s="2">
        <v>45549</v>
      </c>
      <c r="E1785" s="2"/>
      <c r="F1785" s="1" t="s">
        <v>9591</v>
      </c>
      <c r="G1785" s="1" t="s">
        <v>1815</v>
      </c>
      <c r="H1785" s="1">
        <v>70</v>
      </c>
    </row>
    <row r="1786" spans="1:8">
      <c r="A1786" s="1" t="s">
        <v>11357</v>
      </c>
      <c r="B1786" s="1" t="s">
        <v>3598</v>
      </c>
      <c r="C1786" s="2">
        <v>45326</v>
      </c>
      <c r="D1786" s="2">
        <v>45329</v>
      </c>
      <c r="E1786" s="2">
        <v>45329</v>
      </c>
      <c r="F1786" s="1" t="s">
        <v>9569</v>
      </c>
      <c r="G1786" s="1" t="s">
        <v>1802</v>
      </c>
      <c r="H1786" s="1">
        <v>80</v>
      </c>
    </row>
    <row r="1787" spans="1:8">
      <c r="A1787" s="1" t="s">
        <v>11358</v>
      </c>
      <c r="B1787" s="1" t="s">
        <v>3599</v>
      </c>
      <c r="C1787" s="2">
        <v>45503</v>
      </c>
      <c r="D1787" s="2">
        <v>45505</v>
      </c>
      <c r="E1787" s="2">
        <v>45506</v>
      </c>
      <c r="F1787" s="1" t="s">
        <v>9569</v>
      </c>
      <c r="G1787" s="1" t="s">
        <v>1809</v>
      </c>
      <c r="H1787" s="1">
        <v>45</v>
      </c>
    </row>
    <row r="1788" spans="1:8">
      <c r="A1788" s="1" t="s">
        <v>11359</v>
      </c>
      <c r="B1788" s="1" t="s">
        <v>3600</v>
      </c>
      <c r="C1788" s="2">
        <v>45727</v>
      </c>
      <c r="D1788" s="2">
        <v>45729</v>
      </c>
      <c r="E1788" s="2">
        <v>45729</v>
      </c>
      <c r="F1788" s="1" t="s">
        <v>9573</v>
      </c>
      <c r="G1788" s="1" t="s">
        <v>1802</v>
      </c>
      <c r="H1788" s="1">
        <v>55</v>
      </c>
    </row>
    <row r="1789" spans="1:8">
      <c r="A1789" s="1" t="s">
        <v>11360</v>
      </c>
      <c r="B1789" s="1" t="s">
        <v>3601</v>
      </c>
      <c r="C1789" s="2">
        <v>45311</v>
      </c>
      <c r="D1789" s="2">
        <v>45314</v>
      </c>
      <c r="E1789" s="2">
        <v>45314</v>
      </c>
      <c r="F1789" s="1" t="s">
        <v>9573</v>
      </c>
      <c r="G1789" s="1" t="s">
        <v>1802</v>
      </c>
      <c r="H1789" s="1">
        <v>50</v>
      </c>
    </row>
    <row r="1790" spans="1:8">
      <c r="A1790" s="1" t="s">
        <v>11361</v>
      </c>
      <c r="B1790" s="1" t="s">
        <v>3602</v>
      </c>
      <c r="C1790" s="2">
        <v>45366</v>
      </c>
      <c r="D1790" s="2">
        <v>45370</v>
      </c>
      <c r="E1790" s="2">
        <v>45370</v>
      </c>
      <c r="F1790" s="1" t="s">
        <v>9569</v>
      </c>
      <c r="G1790" s="1" t="s">
        <v>1802</v>
      </c>
      <c r="H1790" s="1">
        <v>100</v>
      </c>
    </row>
    <row r="1791" spans="1:8">
      <c r="A1791" s="1" t="s">
        <v>11362</v>
      </c>
      <c r="B1791" s="1" t="s">
        <v>3603</v>
      </c>
      <c r="C1791" s="2">
        <v>45316</v>
      </c>
      <c r="D1791" s="2">
        <v>45321</v>
      </c>
      <c r="E1791" s="2"/>
      <c r="F1791" s="1" t="s">
        <v>9571</v>
      </c>
      <c r="G1791" s="1" t="s">
        <v>1815</v>
      </c>
      <c r="H1791" s="1">
        <v>50</v>
      </c>
    </row>
    <row r="1792" spans="1:8">
      <c r="A1792" s="1" t="s">
        <v>11363</v>
      </c>
      <c r="B1792" s="1" t="s">
        <v>3604</v>
      </c>
      <c r="C1792" s="2">
        <v>45891</v>
      </c>
      <c r="D1792" s="2">
        <v>45895</v>
      </c>
      <c r="E1792" s="2"/>
      <c r="F1792" s="1" t="s">
        <v>9569</v>
      </c>
      <c r="G1792" s="1" t="s">
        <v>1815</v>
      </c>
      <c r="H1792" s="1">
        <v>50</v>
      </c>
    </row>
    <row r="1793" spans="1:8">
      <c r="A1793" s="1" t="s">
        <v>11364</v>
      </c>
      <c r="B1793" s="1" t="s">
        <v>3605</v>
      </c>
      <c r="C1793" s="2">
        <v>45313</v>
      </c>
      <c r="D1793" s="2">
        <v>45316</v>
      </c>
      <c r="E1793" s="2">
        <v>45316</v>
      </c>
      <c r="F1793" s="1" t="s">
        <v>9591</v>
      </c>
      <c r="G1793" s="1" t="s">
        <v>1802</v>
      </c>
      <c r="H1793" s="1">
        <v>100</v>
      </c>
    </row>
    <row r="1794" spans="1:8">
      <c r="A1794" s="1" t="s">
        <v>11365</v>
      </c>
      <c r="B1794" s="1" t="s">
        <v>3606</v>
      </c>
      <c r="C1794" s="2">
        <v>45428</v>
      </c>
      <c r="D1794" s="2">
        <v>45430</v>
      </c>
      <c r="E1794" s="2">
        <v>45431</v>
      </c>
      <c r="F1794" s="1" t="s">
        <v>9569</v>
      </c>
      <c r="G1794" s="1" t="s">
        <v>1809</v>
      </c>
      <c r="H1794" s="1">
        <v>100</v>
      </c>
    </row>
    <row r="1795" spans="1:8">
      <c r="A1795" s="1" t="s">
        <v>11366</v>
      </c>
      <c r="B1795" s="1" t="s">
        <v>3607</v>
      </c>
      <c r="C1795" s="2">
        <v>45612</v>
      </c>
      <c r="D1795" s="2">
        <v>45616</v>
      </c>
      <c r="E1795" s="2">
        <v>45617</v>
      </c>
      <c r="F1795" s="1" t="s">
        <v>9571</v>
      </c>
      <c r="G1795" s="1" t="s">
        <v>1809</v>
      </c>
      <c r="H1795" s="1">
        <v>100</v>
      </c>
    </row>
    <row r="1796" spans="1:8">
      <c r="A1796" s="1" t="s">
        <v>11367</v>
      </c>
      <c r="B1796" s="1" t="s">
        <v>3608</v>
      </c>
      <c r="C1796" s="2">
        <v>45399</v>
      </c>
      <c r="D1796" s="2">
        <v>45402</v>
      </c>
      <c r="E1796" s="2">
        <v>45405</v>
      </c>
      <c r="F1796" s="1" t="s">
        <v>9573</v>
      </c>
      <c r="G1796" s="1" t="s">
        <v>1809</v>
      </c>
      <c r="H1796" s="1">
        <v>45</v>
      </c>
    </row>
    <row r="1797" spans="1:8">
      <c r="A1797" s="1" t="s">
        <v>11368</v>
      </c>
      <c r="B1797" s="1" t="s">
        <v>3609</v>
      </c>
      <c r="C1797" s="2">
        <v>45380</v>
      </c>
      <c r="D1797" s="2">
        <v>45382</v>
      </c>
      <c r="E1797" s="2">
        <v>45382</v>
      </c>
      <c r="F1797" s="1" t="s">
        <v>9569</v>
      </c>
      <c r="G1797" s="1" t="s">
        <v>1802</v>
      </c>
      <c r="H1797" s="1">
        <v>80</v>
      </c>
    </row>
    <row r="1798" spans="1:8">
      <c r="A1798" s="1" t="s">
        <v>11369</v>
      </c>
      <c r="B1798" s="1" t="s">
        <v>3610</v>
      </c>
      <c r="C1798" s="2">
        <v>45563</v>
      </c>
      <c r="D1798" s="2">
        <v>45566</v>
      </c>
      <c r="E1798" s="2"/>
      <c r="F1798" s="1" t="s">
        <v>9569</v>
      </c>
      <c r="G1798" s="1" t="s">
        <v>1815</v>
      </c>
      <c r="H1798" s="1">
        <v>70</v>
      </c>
    </row>
    <row r="1799" spans="1:8">
      <c r="A1799" s="1" t="s">
        <v>11370</v>
      </c>
      <c r="B1799" s="1" t="s">
        <v>3611</v>
      </c>
      <c r="C1799" s="2">
        <v>45861</v>
      </c>
      <c r="D1799" s="2">
        <v>45866</v>
      </c>
      <c r="E1799" s="2">
        <v>45867</v>
      </c>
      <c r="F1799" s="1" t="s">
        <v>9571</v>
      </c>
      <c r="G1799" s="1" t="s">
        <v>1809</v>
      </c>
      <c r="H1799" s="1">
        <v>55</v>
      </c>
    </row>
    <row r="1800" spans="1:8">
      <c r="A1800" s="1" t="s">
        <v>11371</v>
      </c>
      <c r="B1800" s="1" t="s">
        <v>3612</v>
      </c>
      <c r="C1800" s="2">
        <v>45338</v>
      </c>
      <c r="D1800" s="2">
        <v>45340</v>
      </c>
      <c r="E1800" s="2">
        <v>45341</v>
      </c>
      <c r="F1800" s="1" t="s">
        <v>9571</v>
      </c>
      <c r="G1800" s="1" t="s">
        <v>1809</v>
      </c>
      <c r="H1800" s="1">
        <v>100</v>
      </c>
    </row>
    <row r="1801" spans="1:8">
      <c r="A1801" s="1" t="s">
        <v>11372</v>
      </c>
      <c r="B1801" s="1" t="s">
        <v>3613</v>
      </c>
      <c r="C1801" s="2">
        <v>45364</v>
      </c>
      <c r="D1801" s="2">
        <v>45367</v>
      </c>
      <c r="E1801" s="2">
        <v>45367</v>
      </c>
      <c r="F1801" s="1" t="s">
        <v>9591</v>
      </c>
      <c r="G1801" s="1" t="s">
        <v>1802</v>
      </c>
      <c r="H1801" s="1">
        <v>80</v>
      </c>
    </row>
    <row r="1802" spans="1:8">
      <c r="A1802" s="1" t="s">
        <v>11373</v>
      </c>
      <c r="B1802" s="1" t="s">
        <v>3614</v>
      </c>
      <c r="C1802" s="2">
        <v>45678</v>
      </c>
      <c r="D1802" s="2">
        <v>45683</v>
      </c>
      <c r="E1802" s="2">
        <v>45683</v>
      </c>
      <c r="F1802" s="1" t="s">
        <v>9591</v>
      </c>
      <c r="G1802" s="1" t="s">
        <v>1802</v>
      </c>
      <c r="H1802" s="1">
        <v>60</v>
      </c>
    </row>
    <row r="1803" spans="1:8">
      <c r="A1803" s="1" t="s">
        <v>11374</v>
      </c>
      <c r="B1803" s="1" t="s">
        <v>3615</v>
      </c>
      <c r="C1803" s="2">
        <v>45293</v>
      </c>
      <c r="D1803" s="2">
        <v>45296</v>
      </c>
      <c r="E1803" s="2"/>
      <c r="F1803" s="1" t="s">
        <v>9591</v>
      </c>
      <c r="G1803" s="1" t="s">
        <v>1815</v>
      </c>
      <c r="H1803" s="1">
        <v>55</v>
      </c>
    </row>
    <row r="1804" spans="1:8">
      <c r="A1804" s="1" t="s">
        <v>11375</v>
      </c>
      <c r="B1804" s="1" t="s">
        <v>3616</v>
      </c>
      <c r="C1804" s="2">
        <v>45547</v>
      </c>
      <c r="D1804" s="2">
        <v>45550</v>
      </c>
      <c r="E1804" s="2">
        <v>45550</v>
      </c>
      <c r="F1804" s="1" t="s">
        <v>9569</v>
      </c>
      <c r="G1804" s="1" t="s">
        <v>1802</v>
      </c>
      <c r="H1804" s="1">
        <v>60</v>
      </c>
    </row>
    <row r="1805" spans="1:8">
      <c r="A1805" s="1" t="s">
        <v>11376</v>
      </c>
      <c r="B1805" s="1" t="s">
        <v>3617</v>
      </c>
      <c r="C1805" s="2">
        <v>45621</v>
      </c>
      <c r="D1805" s="2">
        <v>45626</v>
      </c>
      <c r="E1805" s="2">
        <v>45627</v>
      </c>
      <c r="F1805" s="1" t="s">
        <v>9575</v>
      </c>
      <c r="G1805" s="1" t="s">
        <v>1809</v>
      </c>
      <c r="H1805" s="1">
        <v>55</v>
      </c>
    </row>
    <row r="1806" spans="1:8">
      <c r="A1806" s="1" t="s">
        <v>11377</v>
      </c>
      <c r="B1806" s="1" t="s">
        <v>3618</v>
      </c>
      <c r="C1806" s="2">
        <v>45429</v>
      </c>
      <c r="D1806" s="2">
        <v>45432</v>
      </c>
      <c r="E1806" s="2">
        <v>45432</v>
      </c>
      <c r="F1806" s="1" t="s">
        <v>9575</v>
      </c>
      <c r="G1806" s="1" t="s">
        <v>1802</v>
      </c>
      <c r="H1806" s="1">
        <v>80</v>
      </c>
    </row>
    <row r="1807" spans="1:8">
      <c r="A1807" s="1" t="s">
        <v>11378</v>
      </c>
      <c r="B1807" s="1" t="s">
        <v>3619</v>
      </c>
      <c r="C1807" s="2">
        <v>45459</v>
      </c>
      <c r="D1807" s="2">
        <v>45464</v>
      </c>
      <c r="E1807" s="2">
        <v>45464</v>
      </c>
      <c r="F1807" s="1" t="s">
        <v>9571</v>
      </c>
      <c r="G1807" s="1" t="s">
        <v>1802</v>
      </c>
      <c r="H1807" s="1">
        <v>80</v>
      </c>
    </row>
    <row r="1808" spans="1:8">
      <c r="A1808" s="1" t="s">
        <v>11379</v>
      </c>
      <c r="B1808" s="1" t="s">
        <v>3620</v>
      </c>
      <c r="C1808" s="2">
        <v>45705</v>
      </c>
      <c r="D1808" s="2">
        <v>45710</v>
      </c>
      <c r="E1808" s="2">
        <v>45710</v>
      </c>
      <c r="F1808" s="1" t="s">
        <v>9591</v>
      </c>
      <c r="G1808" s="1" t="s">
        <v>1802</v>
      </c>
      <c r="H1808" s="1">
        <v>55</v>
      </c>
    </row>
    <row r="1809" spans="1:8">
      <c r="A1809" s="1" t="s">
        <v>11380</v>
      </c>
      <c r="B1809" s="1" t="s">
        <v>3621</v>
      </c>
      <c r="C1809" s="2">
        <v>45942</v>
      </c>
      <c r="D1809" s="2">
        <v>45945</v>
      </c>
      <c r="E1809" s="2">
        <v>45947</v>
      </c>
      <c r="F1809" s="1" t="s">
        <v>9571</v>
      </c>
      <c r="G1809" s="1" t="s">
        <v>1809</v>
      </c>
      <c r="H1809" s="1">
        <v>50</v>
      </c>
    </row>
    <row r="1810" spans="1:8">
      <c r="A1810" s="1" t="s">
        <v>11381</v>
      </c>
      <c r="B1810" s="1" t="s">
        <v>3622</v>
      </c>
      <c r="C1810" s="2">
        <v>45383</v>
      </c>
      <c r="D1810" s="2">
        <v>45388</v>
      </c>
      <c r="E1810" s="2">
        <v>45390</v>
      </c>
      <c r="F1810" s="1" t="s">
        <v>9571</v>
      </c>
      <c r="G1810" s="1" t="s">
        <v>1809</v>
      </c>
      <c r="H1810" s="1">
        <v>55</v>
      </c>
    </row>
    <row r="1811" spans="1:8">
      <c r="A1811" s="1" t="s">
        <v>11382</v>
      </c>
      <c r="B1811" s="1" t="s">
        <v>3623</v>
      </c>
      <c r="C1811" s="2">
        <v>45813</v>
      </c>
      <c r="D1811" s="2">
        <v>45815</v>
      </c>
      <c r="E1811" s="2">
        <v>45815</v>
      </c>
      <c r="F1811" s="1" t="s">
        <v>9569</v>
      </c>
      <c r="G1811" s="1" t="s">
        <v>1802</v>
      </c>
      <c r="H1811" s="1">
        <v>100</v>
      </c>
    </row>
    <row r="1812" spans="1:8">
      <c r="A1812" s="1" t="s">
        <v>11383</v>
      </c>
      <c r="B1812" s="1" t="s">
        <v>3624</v>
      </c>
      <c r="C1812" s="2">
        <v>45369</v>
      </c>
      <c r="D1812" s="2">
        <v>45374</v>
      </c>
      <c r="E1812" s="2">
        <v>45374</v>
      </c>
      <c r="F1812" s="1" t="s">
        <v>9569</v>
      </c>
      <c r="G1812" s="1" t="s">
        <v>1802</v>
      </c>
      <c r="H1812" s="1">
        <v>45</v>
      </c>
    </row>
    <row r="1813" spans="1:8">
      <c r="A1813" s="1" t="s">
        <v>11384</v>
      </c>
      <c r="B1813" s="1" t="s">
        <v>3625</v>
      </c>
      <c r="C1813" s="2">
        <v>45821</v>
      </c>
      <c r="D1813" s="2">
        <v>45825</v>
      </c>
      <c r="E1813" s="2">
        <v>45826</v>
      </c>
      <c r="F1813" s="1" t="s">
        <v>9569</v>
      </c>
      <c r="G1813" s="1" t="s">
        <v>1809</v>
      </c>
      <c r="H1813" s="1">
        <v>70</v>
      </c>
    </row>
    <row r="1814" spans="1:8">
      <c r="A1814" s="1" t="s">
        <v>11385</v>
      </c>
      <c r="B1814" s="1" t="s">
        <v>3626</v>
      </c>
      <c r="C1814" s="2">
        <v>45602</v>
      </c>
      <c r="D1814" s="2">
        <v>45605</v>
      </c>
      <c r="E1814" s="2">
        <v>45605</v>
      </c>
      <c r="F1814" s="1" t="s">
        <v>9569</v>
      </c>
      <c r="G1814" s="1" t="s">
        <v>1802</v>
      </c>
      <c r="H1814" s="1">
        <v>70</v>
      </c>
    </row>
    <row r="1815" spans="1:8">
      <c r="A1815" s="1" t="s">
        <v>11386</v>
      </c>
      <c r="B1815" s="1" t="s">
        <v>3627</v>
      </c>
      <c r="C1815" s="2">
        <v>45339</v>
      </c>
      <c r="D1815" s="2">
        <v>45342</v>
      </c>
      <c r="E1815" s="2">
        <v>45342</v>
      </c>
      <c r="F1815" s="1" t="s">
        <v>9569</v>
      </c>
      <c r="G1815" s="1" t="s">
        <v>1802</v>
      </c>
      <c r="H1815" s="1">
        <v>70</v>
      </c>
    </row>
    <row r="1816" spans="1:8">
      <c r="A1816" s="1" t="s">
        <v>11387</v>
      </c>
      <c r="B1816" s="1" t="s">
        <v>3628</v>
      </c>
      <c r="C1816" s="2">
        <v>45661</v>
      </c>
      <c r="D1816" s="2">
        <v>45663</v>
      </c>
      <c r="E1816" s="2">
        <v>45663</v>
      </c>
      <c r="F1816" s="1" t="s">
        <v>9571</v>
      </c>
      <c r="G1816" s="1" t="s">
        <v>1802</v>
      </c>
      <c r="H1816" s="1">
        <v>50</v>
      </c>
    </row>
    <row r="1817" spans="1:8">
      <c r="A1817" s="1" t="s">
        <v>11388</v>
      </c>
      <c r="B1817" s="1" t="s">
        <v>3629</v>
      </c>
      <c r="C1817" s="2">
        <v>45356</v>
      </c>
      <c r="D1817" s="2">
        <v>45359</v>
      </c>
      <c r="E1817" s="2"/>
      <c r="F1817" s="1" t="s">
        <v>9569</v>
      </c>
      <c r="G1817" s="1" t="s">
        <v>1815</v>
      </c>
      <c r="H1817" s="1">
        <v>80</v>
      </c>
    </row>
    <row r="1818" spans="1:8">
      <c r="A1818" s="1" t="s">
        <v>11389</v>
      </c>
      <c r="B1818" s="1" t="s">
        <v>3630</v>
      </c>
      <c r="C1818" s="2">
        <v>45603</v>
      </c>
      <c r="D1818" s="2">
        <v>45608</v>
      </c>
      <c r="E1818" s="2">
        <v>45609</v>
      </c>
      <c r="F1818" s="1" t="s">
        <v>9591</v>
      </c>
      <c r="G1818" s="1" t="s">
        <v>1809</v>
      </c>
      <c r="H1818" s="1">
        <v>45</v>
      </c>
    </row>
    <row r="1819" spans="1:8">
      <c r="A1819" s="1" t="s">
        <v>11390</v>
      </c>
      <c r="B1819" s="1" t="s">
        <v>3631</v>
      </c>
      <c r="C1819" s="2">
        <v>45437</v>
      </c>
      <c r="D1819" s="2">
        <v>45441</v>
      </c>
      <c r="E1819" s="2">
        <v>45441</v>
      </c>
      <c r="F1819" s="1" t="s">
        <v>9573</v>
      </c>
      <c r="G1819" s="1" t="s">
        <v>1802</v>
      </c>
      <c r="H1819" s="1">
        <v>50</v>
      </c>
    </row>
    <row r="1820" spans="1:8">
      <c r="A1820" s="1" t="s">
        <v>11391</v>
      </c>
      <c r="B1820" s="1" t="s">
        <v>3632</v>
      </c>
      <c r="C1820" s="2">
        <v>45698</v>
      </c>
      <c r="D1820" s="2">
        <v>45701</v>
      </c>
      <c r="E1820" s="2">
        <v>45701</v>
      </c>
      <c r="F1820" s="1" t="s">
        <v>9569</v>
      </c>
      <c r="G1820" s="1" t="s">
        <v>1802</v>
      </c>
      <c r="H1820" s="1">
        <v>80</v>
      </c>
    </row>
    <row r="1821" spans="1:8">
      <c r="A1821" s="1" t="s">
        <v>11392</v>
      </c>
      <c r="B1821" s="1" t="s">
        <v>3633</v>
      </c>
      <c r="C1821" s="2">
        <v>45796</v>
      </c>
      <c r="D1821" s="2">
        <v>45799</v>
      </c>
      <c r="E1821" s="2">
        <v>45799</v>
      </c>
      <c r="F1821" s="1" t="s">
        <v>9575</v>
      </c>
      <c r="G1821" s="1" t="s">
        <v>1802</v>
      </c>
      <c r="H1821" s="1">
        <v>50</v>
      </c>
    </row>
    <row r="1822" spans="1:8">
      <c r="A1822" s="1" t="s">
        <v>11393</v>
      </c>
      <c r="B1822" s="1" t="s">
        <v>3634</v>
      </c>
      <c r="C1822" s="2">
        <v>45765</v>
      </c>
      <c r="D1822" s="2">
        <v>45767</v>
      </c>
      <c r="E1822" s="2">
        <v>45767</v>
      </c>
      <c r="F1822" s="1" t="s">
        <v>9569</v>
      </c>
      <c r="G1822" s="1" t="s">
        <v>1802</v>
      </c>
      <c r="H1822" s="1">
        <v>50</v>
      </c>
    </row>
    <row r="1823" spans="1:8">
      <c r="A1823" s="1" t="s">
        <v>11394</v>
      </c>
      <c r="B1823" s="1" t="s">
        <v>3635</v>
      </c>
      <c r="C1823" s="2">
        <v>45784</v>
      </c>
      <c r="D1823" s="2">
        <v>45788</v>
      </c>
      <c r="E1823" s="2">
        <v>45789</v>
      </c>
      <c r="F1823" s="1" t="s">
        <v>9569</v>
      </c>
      <c r="G1823" s="1" t="s">
        <v>1809</v>
      </c>
      <c r="H1823" s="1">
        <v>100</v>
      </c>
    </row>
    <row r="1824" spans="1:8">
      <c r="A1824" s="1" t="s">
        <v>11395</v>
      </c>
      <c r="B1824" s="1" t="s">
        <v>3636</v>
      </c>
      <c r="C1824" s="2">
        <v>45831</v>
      </c>
      <c r="D1824" s="2">
        <v>45834</v>
      </c>
      <c r="E1824" s="2">
        <v>45835</v>
      </c>
      <c r="F1824" s="1" t="s">
        <v>9571</v>
      </c>
      <c r="G1824" s="1" t="s">
        <v>1809</v>
      </c>
      <c r="H1824" s="1">
        <v>50</v>
      </c>
    </row>
    <row r="1825" spans="1:8">
      <c r="A1825" s="1" t="s">
        <v>11396</v>
      </c>
      <c r="B1825" s="1" t="s">
        <v>3637</v>
      </c>
      <c r="C1825" s="2">
        <v>45955</v>
      </c>
      <c r="D1825" s="2">
        <v>45958</v>
      </c>
      <c r="E1825" s="2"/>
      <c r="F1825" s="1" t="s">
        <v>9573</v>
      </c>
      <c r="G1825" s="1" t="s">
        <v>1815</v>
      </c>
      <c r="H1825" s="1">
        <v>100</v>
      </c>
    </row>
    <row r="1826" spans="1:8">
      <c r="A1826" s="1" t="s">
        <v>11397</v>
      </c>
      <c r="B1826" s="1" t="s">
        <v>3638</v>
      </c>
      <c r="C1826" s="2">
        <v>45899</v>
      </c>
      <c r="D1826" s="2">
        <v>45904</v>
      </c>
      <c r="E1826" s="2"/>
      <c r="F1826" s="1" t="s">
        <v>9569</v>
      </c>
      <c r="G1826" s="1" t="s">
        <v>1815</v>
      </c>
      <c r="H1826" s="1">
        <v>55</v>
      </c>
    </row>
    <row r="1827" spans="1:8">
      <c r="A1827" s="1" t="s">
        <v>11398</v>
      </c>
      <c r="B1827" s="1" t="s">
        <v>3639</v>
      </c>
      <c r="C1827" s="2">
        <v>45899</v>
      </c>
      <c r="D1827" s="2">
        <v>45903</v>
      </c>
      <c r="E1827" s="2">
        <v>45903</v>
      </c>
      <c r="F1827" s="1" t="s">
        <v>9573</v>
      </c>
      <c r="G1827" s="1" t="s">
        <v>1802</v>
      </c>
      <c r="H1827" s="1">
        <v>50</v>
      </c>
    </row>
    <row r="1828" spans="1:8">
      <c r="A1828" s="1" t="s">
        <v>11399</v>
      </c>
      <c r="B1828" s="1" t="s">
        <v>3640</v>
      </c>
      <c r="C1828" s="2">
        <v>45652</v>
      </c>
      <c r="D1828" s="2">
        <v>45656</v>
      </c>
      <c r="E1828" s="2">
        <v>45656</v>
      </c>
      <c r="F1828" s="1" t="s">
        <v>9571</v>
      </c>
      <c r="G1828" s="1" t="s">
        <v>1802</v>
      </c>
      <c r="H1828" s="1">
        <v>60</v>
      </c>
    </row>
    <row r="1829" spans="1:8">
      <c r="A1829" s="1" t="s">
        <v>11400</v>
      </c>
      <c r="B1829" s="1" t="s">
        <v>3641</v>
      </c>
      <c r="C1829" s="2">
        <v>45936</v>
      </c>
      <c r="D1829" s="2">
        <v>45941</v>
      </c>
      <c r="E1829" s="2"/>
      <c r="F1829" s="1" t="s">
        <v>9573</v>
      </c>
      <c r="G1829" s="1" t="s">
        <v>1815</v>
      </c>
      <c r="H1829" s="1">
        <v>60</v>
      </c>
    </row>
    <row r="1830" spans="1:8">
      <c r="A1830" s="1" t="s">
        <v>11401</v>
      </c>
      <c r="B1830" s="1" t="s">
        <v>3642</v>
      </c>
      <c r="C1830" s="2">
        <v>45399</v>
      </c>
      <c r="D1830" s="2">
        <v>45403</v>
      </c>
      <c r="E1830" s="2">
        <v>45403</v>
      </c>
      <c r="F1830" s="1" t="s">
        <v>9571</v>
      </c>
      <c r="G1830" s="1" t="s">
        <v>1802</v>
      </c>
      <c r="H1830" s="1">
        <v>80</v>
      </c>
    </row>
    <row r="1831" spans="1:8">
      <c r="A1831" s="1" t="s">
        <v>11402</v>
      </c>
      <c r="B1831" s="1" t="s">
        <v>3643</v>
      </c>
      <c r="C1831" s="2">
        <v>45310</v>
      </c>
      <c r="D1831" s="2">
        <v>45313</v>
      </c>
      <c r="E1831" s="2"/>
      <c r="F1831" s="1" t="s">
        <v>9569</v>
      </c>
      <c r="G1831" s="1" t="s">
        <v>1815</v>
      </c>
      <c r="H1831" s="1">
        <v>55</v>
      </c>
    </row>
    <row r="1832" spans="1:8">
      <c r="A1832" s="1" t="s">
        <v>11403</v>
      </c>
      <c r="B1832" s="1" t="s">
        <v>3644</v>
      </c>
      <c r="C1832" s="2">
        <v>45631</v>
      </c>
      <c r="D1832" s="2">
        <v>45635</v>
      </c>
      <c r="E1832" s="2">
        <v>45635</v>
      </c>
      <c r="F1832" s="1" t="s">
        <v>9573</v>
      </c>
      <c r="G1832" s="1" t="s">
        <v>1802</v>
      </c>
      <c r="H1832" s="1">
        <v>55</v>
      </c>
    </row>
    <row r="1833" spans="1:8">
      <c r="A1833" s="1" t="s">
        <v>11404</v>
      </c>
      <c r="B1833" s="1" t="s">
        <v>3645</v>
      </c>
      <c r="C1833" s="2">
        <v>45808</v>
      </c>
      <c r="D1833" s="2">
        <v>45810</v>
      </c>
      <c r="E1833" s="2">
        <v>45811</v>
      </c>
      <c r="F1833" s="1" t="s">
        <v>9575</v>
      </c>
      <c r="G1833" s="1" t="s">
        <v>1809</v>
      </c>
      <c r="H1833" s="1">
        <v>45</v>
      </c>
    </row>
    <row r="1834" spans="1:8">
      <c r="A1834" s="1" t="s">
        <v>11405</v>
      </c>
      <c r="B1834" s="1" t="s">
        <v>3646</v>
      </c>
      <c r="C1834" s="2">
        <v>45456</v>
      </c>
      <c r="D1834" s="2">
        <v>45458</v>
      </c>
      <c r="E1834" s="2">
        <v>45458</v>
      </c>
      <c r="F1834" s="1" t="s">
        <v>9591</v>
      </c>
      <c r="G1834" s="1" t="s">
        <v>1802</v>
      </c>
      <c r="H1834" s="1">
        <v>55</v>
      </c>
    </row>
    <row r="1835" spans="1:8">
      <c r="A1835" s="1" t="s">
        <v>11406</v>
      </c>
      <c r="B1835" s="1" t="s">
        <v>3647</v>
      </c>
      <c r="C1835" s="2">
        <v>45923</v>
      </c>
      <c r="D1835" s="2">
        <v>45925</v>
      </c>
      <c r="E1835" s="2"/>
      <c r="F1835" s="1" t="s">
        <v>9571</v>
      </c>
      <c r="G1835" s="1" t="s">
        <v>1815</v>
      </c>
      <c r="H1835" s="1">
        <v>100</v>
      </c>
    </row>
    <row r="1836" spans="1:8">
      <c r="A1836" s="1" t="s">
        <v>11407</v>
      </c>
      <c r="B1836" s="1" t="s">
        <v>3648</v>
      </c>
      <c r="C1836" s="2">
        <v>45309</v>
      </c>
      <c r="D1836" s="2">
        <v>45313</v>
      </c>
      <c r="E1836" s="2"/>
      <c r="F1836" s="1" t="s">
        <v>9575</v>
      </c>
      <c r="G1836" s="1" t="s">
        <v>1815</v>
      </c>
      <c r="H1836" s="1">
        <v>100</v>
      </c>
    </row>
    <row r="1837" spans="1:8">
      <c r="A1837" s="1" t="s">
        <v>11408</v>
      </c>
      <c r="B1837" s="1" t="s">
        <v>3649</v>
      </c>
      <c r="C1837" s="2">
        <v>45419</v>
      </c>
      <c r="D1837" s="2">
        <v>45421</v>
      </c>
      <c r="E1837" s="2">
        <v>45422</v>
      </c>
      <c r="F1837" s="1" t="s">
        <v>9571</v>
      </c>
      <c r="G1837" s="1" t="s">
        <v>1809</v>
      </c>
      <c r="H1837" s="1">
        <v>70</v>
      </c>
    </row>
    <row r="1838" spans="1:8">
      <c r="A1838" s="1" t="s">
        <v>11409</v>
      </c>
      <c r="B1838" s="1" t="s">
        <v>3650</v>
      </c>
      <c r="C1838" s="2">
        <v>45723</v>
      </c>
      <c r="D1838" s="2">
        <v>45726</v>
      </c>
      <c r="E1838" s="2">
        <v>45726</v>
      </c>
      <c r="F1838" s="1" t="s">
        <v>9573</v>
      </c>
      <c r="G1838" s="1" t="s">
        <v>1802</v>
      </c>
      <c r="H1838" s="1">
        <v>100</v>
      </c>
    </row>
    <row r="1839" spans="1:8">
      <c r="A1839" s="1" t="s">
        <v>11410</v>
      </c>
      <c r="B1839" s="1" t="s">
        <v>3651</v>
      </c>
      <c r="C1839" s="2">
        <v>45838</v>
      </c>
      <c r="D1839" s="2">
        <v>45840</v>
      </c>
      <c r="E1839" s="2">
        <v>45840</v>
      </c>
      <c r="F1839" s="1" t="s">
        <v>9591</v>
      </c>
      <c r="G1839" s="1" t="s">
        <v>1802</v>
      </c>
      <c r="H1839" s="1">
        <v>70</v>
      </c>
    </row>
    <row r="1840" spans="1:8">
      <c r="A1840" s="1" t="s">
        <v>11411</v>
      </c>
      <c r="B1840" s="1" t="s">
        <v>3652</v>
      </c>
      <c r="C1840" s="2">
        <v>45382</v>
      </c>
      <c r="D1840" s="2">
        <v>45386</v>
      </c>
      <c r="E1840" s="2">
        <v>45386</v>
      </c>
      <c r="F1840" s="1" t="s">
        <v>9591</v>
      </c>
      <c r="G1840" s="1" t="s">
        <v>1802</v>
      </c>
      <c r="H1840" s="1">
        <v>70</v>
      </c>
    </row>
    <row r="1841" spans="1:8">
      <c r="A1841" s="1" t="s">
        <v>11412</v>
      </c>
      <c r="B1841" s="1" t="s">
        <v>3653</v>
      </c>
      <c r="C1841" s="2">
        <v>45327</v>
      </c>
      <c r="D1841" s="2">
        <v>45329</v>
      </c>
      <c r="E1841" s="2">
        <v>45329</v>
      </c>
      <c r="F1841" s="1" t="s">
        <v>9575</v>
      </c>
      <c r="G1841" s="1" t="s">
        <v>1802</v>
      </c>
      <c r="H1841" s="1">
        <v>70</v>
      </c>
    </row>
    <row r="1842" spans="1:8">
      <c r="A1842" s="1" t="s">
        <v>11413</v>
      </c>
      <c r="B1842" s="1" t="s">
        <v>3654</v>
      </c>
      <c r="C1842" s="2">
        <v>45371</v>
      </c>
      <c r="D1842" s="2">
        <v>45375</v>
      </c>
      <c r="E1842" s="2"/>
      <c r="F1842" s="1" t="s">
        <v>9575</v>
      </c>
      <c r="G1842" s="1" t="s">
        <v>1815</v>
      </c>
      <c r="H1842" s="1">
        <v>100</v>
      </c>
    </row>
    <row r="1843" spans="1:8">
      <c r="A1843" s="1" t="s">
        <v>11414</v>
      </c>
      <c r="B1843" s="1" t="s">
        <v>3655</v>
      </c>
      <c r="C1843" s="2">
        <v>45430</v>
      </c>
      <c r="D1843" s="2">
        <v>45434</v>
      </c>
      <c r="E1843" s="2">
        <v>45434</v>
      </c>
      <c r="F1843" s="1" t="s">
        <v>9569</v>
      </c>
      <c r="G1843" s="1" t="s">
        <v>1802</v>
      </c>
      <c r="H1843" s="1">
        <v>45</v>
      </c>
    </row>
    <row r="1844" spans="1:8">
      <c r="A1844" s="1" t="s">
        <v>11415</v>
      </c>
      <c r="B1844" s="1" t="s">
        <v>3656</v>
      </c>
      <c r="C1844" s="2">
        <v>45607</v>
      </c>
      <c r="D1844" s="2">
        <v>45609</v>
      </c>
      <c r="E1844" s="2">
        <v>45609</v>
      </c>
      <c r="F1844" s="1" t="s">
        <v>9573</v>
      </c>
      <c r="G1844" s="1" t="s">
        <v>1802</v>
      </c>
      <c r="H1844" s="1">
        <v>100</v>
      </c>
    </row>
    <row r="1845" spans="1:8">
      <c r="A1845" s="1" t="s">
        <v>11416</v>
      </c>
      <c r="B1845" s="1" t="s">
        <v>3657</v>
      </c>
      <c r="C1845" s="2">
        <v>45950</v>
      </c>
      <c r="D1845" s="2">
        <v>45952</v>
      </c>
      <c r="E1845" s="2">
        <v>45953</v>
      </c>
      <c r="F1845" s="1" t="s">
        <v>9573</v>
      </c>
      <c r="G1845" s="1" t="s">
        <v>1809</v>
      </c>
      <c r="H1845" s="1">
        <v>80</v>
      </c>
    </row>
    <row r="1846" spans="1:8">
      <c r="A1846" s="1" t="s">
        <v>11417</v>
      </c>
      <c r="B1846" s="1" t="s">
        <v>3658</v>
      </c>
      <c r="C1846" s="2">
        <v>45360</v>
      </c>
      <c r="D1846" s="2">
        <v>45363</v>
      </c>
      <c r="E1846" s="2">
        <v>45363</v>
      </c>
      <c r="F1846" s="1" t="s">
        <v>9573</v>
      </c>
      <c r="G1846" s="1" t="s">
        <v>1802</v>
      </c>
      <c r="H1846" s="1">
        <v>55</v>
      </c>
    </row>
    <row r="1847" spans="1:8">
      <c r="A1847" s="1" t="s">
        <v>11418</v>
      </c>
      <c r="B1847" s="1" t="s">
        <v>3659</v>
      </c>
      <c r="C1847" s="2">
        <v>45616</v>
      </c>
      <c r="D1847" s="2">
        <v>45621</v>
      </c>
      <c r="E1847" s="2"/>
      <c r="F1847" s="1" t="s">
        <v>9569</v>
      </c>
      <c r="G1847" s="1" t="s">
        <v>1815</v>
      </c>
      <c r="H1847" s="1">
        <v>50</v>
      </c>
    </row>
    <row r="1848" spans="1:8">
      <c r="A1848" s="1" t="s">
        <v>11419</v>
      </c>
      <c r="B1848" s="1" t="s">
        <v>3660</v>
      </c>
      <c r="C1848" s="2">
        <v>45408</v>
      </c>
      <c r="D1848" s="2">
        <v>45411</v>
      </c>
      <c r="E1848" s="2"/>
      <c r="F1848" s="1" t="s">
        <v>9569</v>
      </c>
      <c r="G1848" s="1" t="s">
        <v>1815</v>
      </c>
      <c r="H1848" s="1">
        <v>50</v>
      </c>
    </row>
    <row r="1849" spans="1:8">
      <c r="A1849" s="1" t="s">
        <v>11420</v>
      </c>
      <c r="B1849" s="1" t="s">
        <v>3661</v>
      </c>
      <c r="C1849" s="2">
        <v>45489</v>
      </c>
      <c r="D1849" s="2">
        <v>45494</v>
      </c>
      <c r="E1849" s="2">
        <v>45496</v>
      </c>
      <c r="F1849" s="1" t="s">
        <v>9571</v>
      </c>
      <c r="G1849" s="1" t="s">
        <v>1809</v>
      </c>
      <c r="H1849" s="1">
        <v>80</v>
      </c>
    </row>
    <row r="1850" spans="1:8">
      <c r="A1850" s="1" t="s">
        <v>11421</v>
      </c>
      <c r="B1850" s="1" t="s">
        <v>3662</v>
      </c>
      <c r="C1850" s="2">
        <v>45941</v>
      </c>
      <c r="D1850" s="2">
        <v>45946</v>
      </c>
      <c r="E1850" s="2">
        <v>45946</v>
      </c>
      <c r="F1850" s="1" t="s">
        <v>9575</v>
      </c>
      <c r="G1850" s="1" t="s">
        <v>1802</v>
      </c>
      <c r="H1850" s="1">
        <v>60</v>
      </c>
    </row>
    <row r="1851" spans="1:8">
      <c r="A1851" s="1" t="s">
        <v>11422</v>
      </c>
      <c r="B1851" s="1" t="s">
        <v>3663</v>
      </c>
      <c r="C1851" s="2">
        <v>45312</v>
      </c>
      <c r="D1851" s="2">
        <v>45317</v>
      </c>
      <c r="E1851" s="2">
        <v>45317</v>
      </c>
      <c r="F1851" s="1" t="s">
        <v>9571</v>
      </c>
      <c r="G1851" s="1" t="s">
        <v>1802</v>
      </c>
      <c r="H1851" s="1">
        <v>60</v>
      </c>
    </row>
    <row r="1852" spans="1:8">
      <c r="A1852" s="1" t="s">
        <v>11423</v>
      </c>
      <c r="B1852" s="1" t="s">
        <v>3664</v>
      </c>
      <c r="C1852" s="2">
        <v>45464</v>
      </c>
      <c r="D1852" s="2">
        <v>45467</v>
      </c>
      <c r="E1852" s="2"/>
      <c r="F1852" s="1" t="s">
        <v>9573</v>
      </c>
      <c r="G1852" s="1" t="s">
        <v>1815</v>
      </c>
      <c r="H1852" s="1">
        <v>45</v>
      </c>
    </row>
    <row r="1853" spans="1:8">
      <c r="A1853" s="1" t="s">
        <v>11424</v>
      </c>
      <c r="B1853" s="1" t="s">
        <v>3665</v>
      </c>
      <c r="C1853" s="2">
        <v>45319</v>
      </c>
      <c r="D1853" s="2">
        <v>45322</v>
      </c>
      <c r="E1853" s="2">
        <v>45322</v>
      </c>
      <c r="F1853" s="1" t="s">
        <v>9591</v>
      </c>
      <c r="G1853" s="1" t="s">
        <v>1802</v>
      </c>
      <c r="H1853" s="1">
        <v>60</v>
      </c>
    </row>
    <row r="1854" spans="1:8">
      <c r="A1854" s="1" t="s">
        <v>11425</v>
      </c>
      <c r="B1854" s="1" t="s">
        <v>3666</v>
      </c>
      <c r="C1854" s="2">
        <v>45361</v>
      </c>
      <c r="D1854" s="2">
        <v>45364</v>
      </c>
      <c r="E1854" s="2">
        <v>45365</v>
      </c>
      <c r="F1854" s="1" t="s">
        <v>9569</v>
      </c>
      <c r="G1854" s="1" t="s">
        <v>1809</v>
      </c>
      <c r="H1854" s="1">
        <v>100</v>
      </c>
    </row>
    <row r="1855" spans="1:8">
      <c r="A1855" s="1" t="s">
        <v>11426</v>
      </c>
      <c r="B1855" s="1" t="s">
        <v>3667</v>
      </c>
      <c r="C1855" s="2">
        <v>45451</v>
      </c>
      <c r="D1855" s="2">
        <v>45454</v>
      </c>
      <c r="E1855" s="2">
        <v>45455</v>
      </c>
      <c r="F1855" s="1" t="s">
        <v>9569</v>
      </c>
      <c r="G1855" s="1" t="s">
        <v>1809</v>
      </c>
      <c r="H1855" s="1">
        <v>80</v>
      </c>
    </row>
    <row r="1856" spans="1:8">
      <c r="A1856" s="1" t="s">
        <v>11427</v>
      </c>
      <c r="B1856" s="1" t="s">
        <v>3668</v>
      </c>
      <c r="C1856" s="2">
        <v>45317</v>
      </c>
      <c r="D1856" s="2">
        <v>45319</v>
      </c>
      <c r="E1856" s="2">
        <v>45319</v>
      </c>
      <c r="F1856" s="1" t="s">
        <v>9573</v>
      </c>
      <c r="G1856" s="1" t="s">
        <v>1802</v>
      </c>
      <c r="H1856" s="1">
        <v>100</v>
      </c>
    </row>
    <row r="1857" spans="1:8">
      <c r="A1857" s="1" t="s">
        <v>11428</v>
      </c>
      <c r="B1857" s="1" t="s">
        <v>3669</v>
      </c>
      <c r="C1857" s="2">
        <v>45763</v>
      </c>
      <c r="D1857" s="2">
        <v>45767</v>
      </c>
      <c r="E1857" s="2">
        <v>45768</v>
      </c>
      <c r="F1857" s="1" t="s">
        <v>9571</v>
      </c>
      <c r="G1857" s="1" t="s">
        <v>1809</v>
      </c>
      <c r="H1857" s="1">
        <v>45</v>
      </c>
    </row>
    <row r="1858" spans="1:8">
      <c r="A1858" s="1" t="s">
        <v>11429</v>
      </c>
      <c r="B1858" s="1" t="s">
        <v>3670</v>
      </c>
      <c r="C1858" s="2">
        <v>45478</v>
      </c>
      <c r="D1858" s="2">
        <v>45481</v>
      </c>
      <c r="E1858" s="2">
        <v>45481</v>
      </c>
      <c r="F1858" s="1" t="s">
        <v>9575</v>
      </c>
      <c r="G1858" s="1" t="s">
        <v>1802</v>
      </c>
      <c r="H1858" s="1">
        <v>50</v>
      </c>
    </row>
    <row r="1859" spans="1:8">
      <c r="A1859" s="1" t="s">
        <v>11430</v>
      </c>
      <c r="B1859" s="1" t="s">
        <v>3671</v>
      </c>
      <c r="C1859" s="2">
        <v>45907</v>
      </c>
      <c r="D1859" s="2">
        <v>45911</v>
      </c>
      <c r="E1859" s="2">
        <v>45912</v>
      </c>
      <c r="F1859" s="1" t="s">
        <v>9569</v>
      </c>
      <c r="G1859" s="1" t="s">
        <v>1809</v>
      </c>
      <c r="H1859" s="1">
        <v>70</v>
      </c>
    </row>
    <row r="1860" spans="1:8">
      <c r="A1860" s="1" t="s">
        <v>11431</v>
      </c>
      <c r="B1860" s="1" t="s">
        <v>3672</v>
      </c>
      <c r="C1860" s="2">
        <v>45317</v>
      </c>
      <c r="D1860" s="2">
        <v>45322</v>
      </c>
      <c r="E1860" s="2"/>
      <c r="F1860" s="1" t="s">
        <v>9575</v>
      </c>
      <c r="G1860" s="1" t="s">
        <v>1815</v>
      </c>
      <c r="H1860" s="1">
        <v>55</v>
      </c>
    </row>
    <row r="1861" spans="1:8">
      <c r="A1861" s="1" t="s">
        <v>11432</v>
      </c>
      <c r="B1861" s="1" t="s">
        <v>3673</v>
      </c>
      <c r="C1861" s="2">
        <v>45864</v>
      </c>
      <c r="D1861" s="2">
        <v>45866</v>
      </c>
      <c r="E1861" s="2">
        <v>45867</v>
      </c>
      <c r="F1861" s="1" t="s">
        <v>9573</v>
      </c>
      <c r="G1861" s="1" t="s">
        <v>1809</v>
      </c>
      <c r="H1861" s="1">
        <v>70</v>
      </c>
    </row>
    <row r="1862" spans="1:8">
      <c r="A1862" s="1" t="s">
        <v>11433</v>
      </c>
      <c r="B1862" s="1" t="s">
        <v>3674</v>
      </c>
      <c r="C1862" s="2">
        <v>45409</v>
      </c>
      <c r="D1862" s="2">
        <v>45414</v>
      </c>
      <c r="E1862" s="2">
        <v>45414</v>
      </c>
      <c r="F1862" s="1" t="s">
        <v>9571</v>
      </c>
      <c r="G1862" s="1" t="s">
        <v>1802</v>
      </c>
      <c r="H1862" s="1">
        <v>70</v>
      </c>
    </row>
    <row r="1863" spans="1:8">
      <c r="A1863" s="1" t="s">
        <v>11434</v>
      </c>
      <c r="B1863" s="1" t="s">
        <v>3675</v>
      </c>
      <c r="C1863" s="2">
        <v>45513</v>
      </c>
      <c r="D1863" s="2">
        <v>45518</v>
      </c>
      <c r="E1863" s="2">
        <v>45519</v>
      </c>
      <c r="F1863" s="1" t="s">
        <v>9575</v>
      </c>
      <c r="G1863" s="1" t="s">
        <v>1809</v>
      </c>
      <c r="H1863" s="1">
        <v>45</v>
      </c>
    </row>
    <row r="1864" spans="1:8">
      <c r="A1864" s="1" t="s">
        <v>11435</v>
      </c>
      <c r="B1864" s="1" t="s">
        <v>3676</v>
      </c>
      <c r="C1864" s="2">
        <v>45366</v>
      </c>
      <c r="D1864" s="2">
        <v>45370</v>
      </c>
      <c r="E1864" s="2">
        <v>45370</v>
      </c>
      <c r="F1864" s="1" t="s">
        <v>9591</v>
      </c>
      <c r="G1864" s="1" t="s">
        <v>1802</v>
      </c>
      <c r="H1864" s="1">
        <v>60</v>
      </c>
    </row>
    <row r="1865" spans="1:8">
      <c r="A1865" s="1" t="s">
        <v>11436</v>
      </c>
      <c r="B1865" s="1" t="s">
        <v>3677</v>
      </c>
      <c r="C1865" s="2">
        <v>45814</v>
      </c>
      <c r="D1865" s="2">
        <v>45819</v>
      </c>
      <c r="E1865" s="2">
        <v>45819</v>
      </c>
      <c r="F1865" s="1" t="s">
        <v>9569</v>
      </c>
      <c r="G1865" s="1" t="s">
        <v>1802</v>
      </c>
      <c r="H1865" s="1">
        <v>55</v>
      </c>
    </row>
    <row r="1866" spans="1:8">
      <c r="A1866" s="1" t="s">
        <v>11437</v>
      </c>
      <c r="B1866" s="1" t="s">
        <v>3678</v>
      </c>
      <c r="C1866" s="2">
        <v>45584</v>
      </c>
      <c r="D1866" s="2">
        <v>45589</v>
      </c>
      <c r="E1866" s="2">
        <v>45589</v>
      </c>
      <c r="F1866" s="1" t="s">
        <v>9571</v>
      </c>
      <c r="G1866" s="1" t="s">
        <v>1802</v>
      </c>
      <c r="H1866" s="1">
        <v>70</v>
      </c>
    </row>
    <row r="1867" spans="1:8">
      <c r="A1867" s="1" t="s">
        <v>11438</v>
      </c>
      <c r="B1867" s="1" t="s">
        <v>3679</v>
      </c>
      <c r="C1867" s="2">
        <v>45416</v>
      </c>
      <c r="D1867" s="2">
        <v>45419</v>
      </c>
      <c r="E1867" s="2">
        <v>45422</v>
      </c>
      <c r="F1867" s="1" t="s">
        <v>9571</v>
      </c>
      <c r="G1867" s="1" t="s">
        <v>1809</v>
      </c>
      <c r="H1867" s="1">
        <v>50</v>
      </c>
    </row>
    <row r="1868" spans="1:8">
      <c r="A1868" s="1" t="s">
        <v>11439</v>
      </c>
      <c r="B1868" s="1" t="s">
        <v>3680</v>
      </c>
      <c r="C1868" s="2">
        <v>45678</v>
      </c>
      <c r="D1868" s="2">
        <v>45681</v>
      </c>
      <c r="E1868" s="2">
        <v>45681</v>
      </c>
      <c r="F1868" s="1" t="s">
        <v>9591</v>
      </c>
      <c r="G1868" s="1" t="s">
        <v>1802</v>
      </c>
      <c r="H1868" s="1">
        <v>60</v>
      </c>
    </row>
    <row r="1869" spans="1:8">
      <c r="A1869" s="1" t="s">
        <v>11440</v>
      </c>
      <c r="B1869" s="1" t="s">
        <v>3681</v>
      </c>
      <c r="C1869" s="2">
        <v>45899</v>
      </c>
      <c r="D1869" s="2">
        <v>45903</v>
      </c>
      <c r="E1869" s="2"/>
      <c r="F1869" s="1" t="s">
        <v>9571</v>
      </c>
      <c r="G1869" s="1" t="s">
        <v>1815</v>
      </c>
      <c r="H1869" s="1">
        <v>45</v>
      </c>
    </row>
    <row r="1870" spans="1:8">
      <c r="A1870" s="1" t="s">
        <v>11441</v>
      </c>
      <c r="B1870" s="1" t="s">
        <v>3682</v>
      </c>
      <c r="C1870" s="2">
        <v>45949</v>
      </c>
      <c r="D1870" s="2">
        <v>45953</v>
      </c>
      <c r="E1870" s="2">
        <v>45954</v>
      </c>
      <c r="F1870" s="1" t="s">
        <v>9571</v>
      </c>
      <c r="G1870" s="1" t="s">
        <v>1809</v>
      </c>
      <c r="H1870" s="1">
        <v>100</v>
      </c>
    </row>
    <row r="1871" spans="1:8">
      <c r="A1871" s="1" t="s">
        <v>11442</v>
      </c>
      <c r="B1871" s="1" t="s">
        <v>3683</v>
      </c>
      <c r="C1871" s="2">
        <v>45628</v>
      </c>
      <c r="D1871" s="2">
        <v>45633</v>
      </c>
      <c r="E1871" s="2">
        <v>45633</v>
      </c>
      <c r="F1871" s="1" t="s">
        <v>9591</v>
      </c>
      <c r="G1871" s="1" t="s">
        <v>1802</v>
      </c>
      <c r="H1871" s="1">
        <v>45</v>
      </c>
    </row>
    <row r="1872" spans="1:8">
      <c r="A1872" s="1" t="s">
        <v>11443</v>
      </c>
      <c r="B1872" s="1" t="s">
        <v>3684</v>
      </c>
      <c r="C1872" s="2">
        <v>45494</v>
      </c>
      <c r="D1872" s="2">
        <v>45499</v>
      </c>
      <c r="E1872" s="2">
        <v>45499</v>
      </c>
      <c r="F1872" s="1" t="s">
        <v>9575</v>
      </c>
      <c r="G1872" s="1" t="s">
        <v>1802</v>
      </c>
      <c r="H1872" s="1">
        <v>55</v>
      </c>
    </row>
    <row r="1873" spans="1:8">
      <c r="A1873" s="1" t="s">
        <v>11444</v>
      </c>
      <c r="B1873" s="1" t="s">
        <v>3685</v>
      </c>
      <c r="C1873" s="2">
        <v>45680</v>
      </c>
      <c r="D1873" s="2">
        <v>45682</v>
      </c>
      <c r="E1873" s="2">
        <v>45683</v>
      </c>
      <c r="F1873" s="1" t="s">
        <v>9591</v>
      </c>
      <c r="G1873" s="1" t="s">
        <v>1809</v>
      </c>
      <c r="H1873" s="1">
        <v>100</v>
      </c>
    </row>
    <row r="1874" spans="1:8">
      <c r="A1874" s="1" t="s">
        <v>11445</v>
      </c>
      <c r="B1874" s="1" t="s">
        <v>3686</v>
      </c>
      <c r="C1874" s="2">
        <v>45933</v>
      </c>
      <c r="D1874" s="2">
        <v>45938</v>
      </c>
      <c r="E1874" s="2">
        <v>45939</v>
      </c>
      <c r="F1874" s="1" t="s">
        <v>9575</v>
      </c>
      <c r="G1874" s="1" t="s">
        <v>1809</v>
      </c>
      <c r="H1874" s="1">
        <v>45</v>
      </c>
    </row>
    <row r="1875" spans="1:8">
      <c r="A1875" s="1" t="s">
        <v>11446</v>
      </c>
      <c r="B1875" s="1" t="s">
        <v>3687</v>
      </c>
      <c r="C1875" s="2">
        <v>45955</v>
      </c>
      <c r="D1875" s="2">
        <v>45960</v>
      </c>
      <c r="E1875" s="2">
        <v>45960</v>
      </c>
      <c r="F1875" s="1" t="s">
        <v>9569</v>
      </c>
      <c r="G1875" s="1" t="s">
        <v>1802</v>
      </c>
      <c r="H1875" s="1">
        <v>45</v>
      </c>
    </row>
    <row r="1876" spans="1:8">
      <c r="A1876" s="1" t="s">
        <v>11447</v>
      </c>
      <c r="B1876" s="1" t="s">
        <v>3688</v>
      </c>
      <c r="C1876" s="2">
        <v>45549</v>
      </c>
      <c r="D1876" s="2">
        <v>45554</v>
      </c>
      <c r="E1876" s="2">
        <v>45554</v>
      </c>
      <c r="F1876" s="1" t="s">
        <v>9569</v>
      </c>
      <c r="G1876" s="1" t="s">
        <v>1802</v>
      </c>
      <c r="H1876" s="1">
        <v>45</v>
      </c>
    </row>
    <row r="1877" spans="1:8">
      <c r="A1877" s="1" t="s">
        <v>11448</v>
      </c>
      <c r="B1877" s="1" t="s">
        <v>3689</v>
      </c>
      <c r="C1877" s="2">
        <v>45538</v>
      </c>
      <c r="D1877" s="2">
        <v>45540</v>
      </c>
      <c r="E1877" s="2">
        <v>45542</v>
      </c>
      <c r="F1877" s="1" t="s">
        <v>9575</v>
      </c>
      <c r="G1877" s="1" t="s">
        <v>1809</v>
      </c>
      <c r="H1877" s="1">
        <v>50</v>
      </c>
    </row>
    <row r="1878" spans="1:8">
      <c r="A1878" s="1" t="s">
        <v>11449</v>
      </c>
      <c r="B1878" s="1" t="s">
        <v>3690</v>
      </c>
      <c r="C1878" s="2">
        <v>45366</v>
      </c>
      <c r="D1878" s="2">
        <v>45369</v>
      </c>
      <c r="E1878" s="2">
        <v>45369</v>
      </c>
      <c r="F1878" s="1" t="s">
        <v>9569</v>
      </c>
      <c r="G1878" s="1" t="s">
        <v>1802</v>
      </c>
      <c r="H1878" s="1">
        <v>50</v>
      </c>
    </row>
    <row r="1879" spans="1:8">
      <c r="A1879" s="1" t="s">
        <v>11450</v>
      </c>
      <c r="B1879" s="1" t="s">
        <v>3691</v>
      </c>
      <c r="C1879" s="2">
        <v>45607</v>
      </c>
      <c r="D1879" s="2">
        <v>45610</v>
      </c>
      <c r="E1879" s="2">
        <v>45612</v>
      </c>
      <c r="F1879" s="1" t="s">
        <v>9569</v>
      </c>
      <c r="G1879" s="1" t="s">
        <v>1809</v>
      </c>
      <c r="H1879" s="1">
        <v>80</v>
      </c>
    </row>
    <row r="1880" spans="1:8">
      <c r="A1880" s="1" t="s">
        <v>11451</v>
      </c>
      <c r="B1880" s="1" t="s">
        <v>3692</v>
      </c>
      <c r="C1880" s="2">
        <v>45582</v>
      </c>
      <c r="D1880" s="2">
        <v>45584</v>
      </c>
      <c r="E1880" s="2">
        <v>45584</v>
      </c>
      <c r="F1880" s="1" t="s">
        <v>9569</v>
      </c>
      <c r="G1880" s="1" t="s">
        <v>1802</v>
      </c>
      <c r="H1880" s="1">
        <v>100</v>
      </c>
    </row>
    <row r="1881" spans="1:8">
      <c r="A1881" s="1" t="s">
        <v>11452</v>
      </c>
      <c r="B1881" s="1" t="s">
        <v>3693</v>
      </c>
      <c r="C1881" s="2">
        <v>45474</v>
      </c>
      <c r="D1881" s="2">
        <v>45479</v>
      </c>
      <c r="E1881" s="2">
        <v>45479</v>
      </c>
      <c r="F1881" s="1" t="s">
        <v>9569</v>
      </c>
      <c r="G1881" s="1" t="s">
        <v>1802</v>
      </c>
      <c r="H1881" s="1">
        <v>100</v>
      </c>
    </row>
    <row r="1882" spans="1:8">
      <c r="A1882" s="1" t="s">
        <v>11453</v>
      </c>
      <c r="B1882" s="1" t="s">
        <v>3694</v>
      </c>
      <c r="C1882" s="2">
        <v>45652</v>
      </c>
      <c r="D1882" s="2">
        <v>45655</v>
      </c>
      <c r="E1882" s="2"/>
      <c r="F1882" s="1" t="s">
        <v>9569</v>
      </c>
      <c r="G1882" s="1" t="s">
        <v>1815</v>
      </c>
      <c r="H1882" s="1">
        <v>50</v>
      </c>
    </row>
    <row r="1883" spans="1:8">
      <c r="A1883" s="1" t="s">
        <v>11454</v>
      </c>
      <c r="B1883" s="1" t="s">
        <v>3695</v>
      </c>
      <c r="C1883" s="2">
        <v>45781</v>
      </c>
      <c r="D1883" s="2">
        <v>45786</v>
      </c>
      <c r="E1883" s="2">
        <v>45786</v>
      </c>
      <c r="F1883" s="1" t="s">
        <v>9571</v>
      </c>
      <c r="G1883" s="1" t="s">
        <v>1802</v>
      </c>
      <c r="H1883" s="1">
        <v>55</v>
      </c>
    </row>
    <row r="1884" spans="1:8">
      <c r="A1884" s="1" t="s">
        <v>11455</v>
      </c>
      <c r="B1884" s="1" t="s">
        <v>3696</v>
      </c>
      <c r="C1884" s="2">
        <v>45827</v>
      </c>
      <c r="D1884" s="2">
        <v>45830</v>
      </c>
      <c r="E1884" s="2">
        <v>45830</v>
      </c>
      <c r="F1884" s="1" t="s">
        <v>9571</v>
      </c>
      <c r="G1884" s="1" t="s">
        <v>1802</v>
      </c>
      <c r="H1884" s="1">
        <v>45</v>
      </c>
    </row>
    <row r="1885" spans="1:8">
      <c r="A1885" s="1" t="s">
        <v>11456</v>
      </c>
      <c r="B1885" s="1" t="s">
        <v>3697</v>
      </c>
      <c r="C1885" s="2">
        <v>45764</v>
      </c>
      <c r="D1885" s="2">
        <v>45769</v>
      </c>
      <c r="E1885" s="2">
        <v>45769</v>
      </c>
      <c r="F1885" s="1" t="s">
        <v>9569</v>
      </c>
      <c r="G1885" s="1" t="s">
        <v>1802</v>
      </c>
      <c r="H1885" s="1">
        <v>80</v>
      </c>
    </row>
    <row r="1886" spans="1:8">
      <c r="A1886" s="1" t="s">
        <v>11457</v>
      </c>
      <c r="B1886" s="1" t="s">
        <v>3698</v>
      </c>
      <c r="C1886" s="2">
        <v>45903</v>
      </c>
      <c r="D1886" s="2">
        <v>45906</v>
      </c>
      <c r="E1886" s="2">
        <v>45907</v>
      </c>
      <c r="F1886" s="1" t="s">
        <v>9569</v>
      </c>
      <c r="G1886" s="1" t="s">
        <v>1809</v>
      </c>
      <c r="H1886" s="1">
        <v>45</v>
      </c>
    </row>
    <row r="1887" spans="1:8">
      <c r="A1887" s="1" t="s">
        <v>11458</v>
      </c>
      <c r="B1887" s="1" t="s">
        <v>3699</v>
      </c>
      <c r="C1887" s="2">
        <v>45866</v>
      </c>
      <c r="D1887" s="2">
        <v>45868</v>
      </c>
      <c r="E1887" s="2"/>
      <c r="F1887" s="1" t="s">
        <v>9591</v>
      </c>
      <c r="G1887" s="1" t="s">
        <v>1815</v>
      </c>
      <c r="H1887" s="1">
        <v>70</v>
      </c>
    </row>
    <row r="1888" spans="1:8">
      <c r="A1888" s="1" t="s">
        <v>11459</v>
      </c>
      <c r="B1888" s="1" t="s">
        <v>3700</v>
      </c>
      <c r="C1888" s="2">
        <v>45544</v>
      </c>
      <c r="D1888" s="2">
        <v>45549</v>
      </c>
      <c r="E1888" s="2">
        <v>45550</v>
      </c>
      <c r="F1888" s="1" t="s">
        <v>9591</v>
      </c>
      <c r="G1888" s="1" t="s">
        <v>1809</v>
      </c>
      <c r="H1888" s="1">
        <v>80</v>
      </c>
    </row>
    <row r="1889" spans="1:8">
      <c r="A1889" s="1" t="s">
        <v>11460</v>
      </c>
      <c r="B1889" s="1" t="s">
        <v>3701</v>
      </c>
      <c r="C1889" s="2">
        <v>45724</v>
      </c>
      <c r="D1889" s="2">
        <v>45728</v>
      </c>
      <c r="E1889" s="2">
        <v>45728</v>
      </c>
      <c r="F1889" s="1" t="s">
        <v>9573</v>
      </c>
      <c r="G1889" s="1" t="s">
        <v>1802</v>
      </c>
      <c r="H1889" s="1">
        <v>60</v>
      </c>
    </row>
    <row r="1890" spans="1:8">
      <c r="A1890" s="1" t="s">
        <v>11461</v>
      </c>
      <c r="B1890" s="1" t="s">
        <v>3702</v>
      </c>
      <c r="C1890" s="2">
        <v>45378</v>
      </c>
      <c r="D1890" s="2">
        <v>45382</v>
      </c>
      <c r="E1890" s="2"/>
      <c r="F1890" s="1" t="s">
        <v>9591</v>
      </c>
      <c r="G1890" s="1" t="s">
        <v>1815</v>
      </c>
      <c r="H1890" s="1">
        <v>70</v>
      </c>
    </row>
    <row r="1891" spans="1:8">
      <c r="A1891" s="1" t="s">
        <v>11462</v>
      </c>
      <c r="B1891" s="1" t="s">
        <v>3703</v>
      </c>
      <c r="C1891" s="2">
        <v>45520</v>
      </c>
      <c r="D1891" s="2">
        <v>45523</v>
      </c>
      <c r="E1891" s="2">
        <v>45525</v>
      </c>
      <c r="F1891" s="1" t="s">
        <v>9571</v>
      </c>
      <c r="G1891" s="1" t="s">
        <v>1809</v>
      </c>
      <c r="H1891" s="1">
        <v>60</v>
      </c>
    </row>
    <row r="1892" spans="1:8">
      <c r="A1892" s="1" t="s">
        <v>11463</v>
      </c>
      <c r="B1892" s="1" t="s">
        <v>3704</v>
      </c>
      <c r="C1892" s="2">
        <v>45948</v>
      </c>
      <c r="D1892" s="2">
        <v>45950</v>
      </c>
      <c r="E1892" s="2">
        <v>45951</v>
      </c>
      <c r="F1892" s="1" t="s">
        <v>9569</v>
      </c>
      <c r="G1892" s="1" t="s">
        <v>1809</v>
      </c>
      <c r="H1892" s="1">
        <v>70</v>
      </c>
    </row>
    <row r="1893" spans="1:8">
      <c r="A1893" s="1" t="s">
        <v>11464</v>
      </c>
      <c r="B1893" s="1" t="s">
        <v>3705</v>
      </c>
      <c r="C1893" s="2">
        <v>45602</v>
      </c>
      <c r="D1893" s="2">
        <v>45604</v>
      </c>
      <c r="E1893" s="2">
        <v>45604</v>
      </c>
      <c r="F1893" s="1" t="s">
        <v>9569</v>
      </c>
      <c r="G1893" s="1" t="s">
        <v>1802</v>
      </c>
      <c r="H1893" s="1">
        <v>80</v>
      </c>
    </row>
    <row r="1894" spans="1:8">
      <c r="A1894" s="1" t="s">
        <v>11465</v>
      </c>
      <c r="B1894" s="1" t="s">
        <v>3706</v>
      </c>
      <c r="C1894" s="2">
        <v>45705</v>
      </c>
      <c r="D1894" s="2">
        <v>45707</v>
      </c>
      <c r="E1894" s="2">
        <v>45708</v>
      </c>
      <c r="F1894" s="1" t="s">
        <v>9571</v>
      </c>
      <c r="G1894" s="1" t="s">
        <v>1809</v>
      </c>
      <c r="H1894" s="1">
        <v>70</v>
      </c>
    </row>
    <row r="1895" spans="1:8">
      <c r="A1895" s="1" t="s">
        <v>11466</v>
      </c>
      <c r="B1895" s="1" t="s">
        <v>3707</v>
      </c>
      <c r="C1895" s="2">
        <v>45302</v>
      </c>
      <c r="D1895" s="2">
        <v>45304</v>
      </c>
      <c r="E1895" s="2">
        <v>45304</v>
      </c>
      <c r="F1895" s="1" t="s">
        <v>9571</v>
      </c>
      <c r="G1895" s="1" t="s">
        <v>1802</v>
      </c>
      <c r="H1895" s="1">
        <v>55</v>
      </c>
    </row>
    <row r="1896" spans="1:8">
      <c r="A1896" s="1" t="s">
        <v>11467</v>
      </c>
      <c r="B1896" s="1" t="s">
        <v>3708</v>
      </c>
      <c r="C1896" s="2">
        <v>45803</v>
      </c>
      <c r="D1896" s="2">
        <v>45807</v>
      </c>
      <c r="E1896" s="2">
        <v>45807</v>
      </c>
      <c r="F1896" s="1" t="s">
        <v>9575</v>
      </c>
      <c r="G1896" s="1" t="s">
        <v>1802</v>
      </c>
      <c r="H1896" s="1">
        <v>100</v>
      </c>
    </row>
    <row r="1897" spans="1:8">
      <c r="A1897" s="1" t="s">
        <v>11468</v>
      </c>
      <c r="B1897" s="1" t="s">
        <v>3709</v>
      </c>
      <c r="C1897" s="2">
        <v>45616</v>
      </c>
      <c r="D1897" s="2">
        <v>45621</v>
      </c>
      <c r="E1897" s="2">
        <v>45623</v>
      </c>
      <c r="F1897" s="1" t="s">
        <v>9575</v>
      </c>
      <c r="G1897" s="1" t="s">
        <v>1809</v>
      </c>
      <c r="H1897" s="1">
        <v>80</v>
      </c>
    </row>
    <row r="1898" spans="1:8">
      <c r="A1898" s="1" t="s">
        <v>11469</v>
      </c>
      <c r="B1898" s="1" t="s">
        <v>3710</v>
      </c>
      <c r="C1898" s="2">
        <v>45913</v>
      </c>
      <c r="D1898" s="2">
        <v>45918</v>
      </c>
      <c r="E1898" s="2">
        <v>45918</v>
      </c>
      <c r="F1898" s="1" t="s">
        <v>9569</v>
      </c>
      <c r="G1898" s="1" t="s">
        <v>1802</v>
      </c>
      <c r="H1898" s="1">
        <v>60</v>
      </c>
    </row>
    <row r="1899" spans="1:8">
      <c r="A1899" s="1" t="s">
        <v>11470</v>
      </c>
      <c r="B1899" s="1" t="s">
        <v>3711</v>
      </c>
      <c r="C1899" s="2">
        <v>45821</v>
      </c>
      <c r="D1899" s="2">
        <v>45824</v>
      </c>
      <c r="E1899" s="2">
        <v>45824</v>
      </c>
      <c r="F1899" s="1" t="s">
        <v>9569</v>
      </c>
      <c r="G1899" s="1" t="s">
        <v>1802</v>
      </c>
      <c r="H1899" s="1">
        <v>70</v>
      </c>
    </row>
    <row r="1900" spans="1:8">
      <c r="A1900" s="1" t="s">
        <v>11471</v>
      </c>
      <c r="B1900" s="1" t="s">
        <v>3712</v>
      </c>
      <c r="C1900" s="2">
        <v>45598</v>
      </c>
      <c r="D1900" s="2">
        <v>45600</v>
      </c>
      <c r="E1900" s="2">
        <v>45601</v>
      </c>
      <c r="F1900" s="1" t="s">
        <v>9571</v>
      </c>
      <c r="G1900" s="1" t="s">
        <v>1809</v>
      </c>
      <c r="H1900" s="1">
        <v>60</v>
      </c>
    </row>
    <row r="1901" spans="1:8">
      <c r="A1901" s="1" t="s">
        <v>11472</v>
      </c>
      <c r="B1901" s="1" t="s">
        <v>3713</v>
      </c>
      <c r="C1901" s="2">
        <v>45959</v>
      </c>
      <c r="D1901" s="2">
        <v>45961</v>
      </c>
      <c r="E1901" s="2">
        <v>45962</v>
      </c>
      <c r="F1901" s="1" t="s">
        <v>9573</v>
      </c>
      <c r="G1901" s="1" t="s">
        <v>1809</v>
      </c>
      <c r="H1901" s="1">
        <v>60</v>
      </c>
    </row>
    <row r="1902" spans="1:8">
      <c r="A1902" s="1" t="s">
        <v>11473</v>
      </c>
      <c r="B1902" s="1" t="s">
        <v>3714</v>
      </c>
      <c r="C1902" s="2">
        <v>45691</v>
      </c>
      <c r="D1902" s="2">
        <v>45694</v>
      </c>
      <c r="E1902" s="2">
        <v>45694</v>
      </c>
      <c r="F1902" s="1" t="s">
        <v>9591</v>
      </c>
      <c r="G1902" s="1" t="s">
        <v>1802</v>
      </c>
      <c r="H1902" s="1">
        <v>50</v>
      </c>
    </row>
    <row r="1903" spans="1:8">
      <c r="A1903" s="1" t="s">
        <v>11474</v>
      </c>
      <c r="B1903" s="1" t="s">
        <v>3715</v>
      </c>
      <c r="C1903" s="2">
        <v>45618</v>
      </c>
      <c r="D1903" s="2">
        <v>45620</v>
      </c>
      <c r="E1903" s="2"/>
      <c r="F1903" s="1" t="s">
        <v>9571</v>
      </c>
      <c r="G1903" s="1" t="s">
        <v>1815</v>
      </c>
      <c r="H1903" s="1">
        <v>70</v>
      </c>
    </row>
    <row r="1904" spans="1:8">
      <c r="A1904" s="1" t="s">
        <v>11475</v>
      </c>
      <c r="B1904" s="1" t="s">
        <v>3716</v>
      </c>
      <c r="C1904" s="2">
        <v>45708</v>
      </c>
      <c r="D1904" s="2">
        <v>45713</v>
      </c>
      <c r="E1904" s="2"/>
      <c r="F1904" s="1" t="s">
        <v>9573</v>
      </c>
      <c r="G1904" s="1" t="s">
        <v>1815</v>
      </c>
      <c r="H1904" s="1">
        <v>50</v>
      </c>
    </row>
    <row r="1905" spans="1:8">
      <c r="A1905" s="1" t="s">
        <v>11476</v>
      </c>
      <c r="B1905" s="1" t="s">
        <v>3717</v>
      </c>
      <c r="C1905" s="2">
        <v>45370</v>
      </c>
      <c r="D1905" s="2">
        <v>45372</v>
      </c>
      <c r="E1905" s="2">
        <v>45372</v>
      </c>
      <c r="F1905" s="1" t="s">
        <v>9571</v>
      </c>
      <c r="G1905" s="1" t="s">
        <v>1802</v>
      </c>
      <c r="H1905" s="1">
        <v>80</v>
      </c>
    </row>
    <row r="1906" spans="1:8">
      <c r="A1906" s="1" t="s">
        <v>11477</v>
      </c>
      <c r="B1906" s="1" t="s">
        <v>3718</v>
      </c>
      <c r="C1906" s="2">
        <v>45765</v>
      </c>
      <c r="D1906" s="2">
        <v>45769</v>
      </c>
      <c r="E1906" s="2">
        <v>45769</v>
      </c>
      <c r="F1906" s="1" t="s">
        <v>9575</v>
      </c>
      <c r="G1906" s="1" t="s">
        <v>1802</v>
      </c>
      <c r="H1906" s="1">
        <v>55</v>
      </c>
    </row>
    <row r="1907" spans="1:8">
      <c r="A1907" s="1" t="s">
        <v>11478</v>
      </c>
      <c r="B1907" s="1" t="s">
        <v>3719</v>
      </c>
      <c r="C1907" s="2">
        <v>45296</v>
      </c>
      <c r="D1907" s="2">
        <v>45301</v>
      </c>
      <c r="E1907" s="2"/>
      <c r="F1907" s="1" t="s">
        <v>9569</v>
      </c>
      <c r="G1907" s="1" t="s">
        <v>1815</v>
      </c>
      <c r="H1907" s="1">
        <v>60</v>
      </c>
    </row>
    <row r="1908" spans="1:8">
      <c r="A1908" s="1" t="s">
        <v>11479</v>
      </c>
      <c r="B1908" s="1" t="s">
        <v>3720</v>
      </c>
      <c r="C1908" s="2">
        <v>45616</v>
      </c>
      <c r="D1908" s="2">
        <v>45620</v>
      </c>
      <c r="E1908" s="2">
        <v>45621</v>
      </c>
      <c r="F1908" s="1" t="s">
        <v>9575</v>
      </c>
      <c r="G1908" s="1" t="s">
        <v>1809</v>
      </c>
      <c r="H1908" s="1">
        <v>100</v>
      </c>
    </row>
    <row r="1909" spans="1:8">
      <c r="A1909" s="1" t="s">
        <v>11480</v>
      </c>
      <c r="B1909" s="1" t="s">
        <v>3721</v>
      </c>
      <c r="C1909" s="2">
        <v>45694</v>
      </c>
      <c r="D1909" s="2">
        <v>45696</v>
      </c>
      <c r="E1909" s="2"/>
      <c r="F1909" s="1" t="s">
        <v>9573</v>
      </c>
      <c r="G1909" s="1" t="s">
        <v>1815</v>
      </c>
      <c r="H1909" s="1">
        <v>50</v>
      </c>
    </row>
    <row r="1910" spans="1:8">
      <c r="A1910" s="1" t="s">
        <v>11481</v>
      </c>
      <c r="B1910" s="1" t="s">
        <v>3722</v>
      </c>
      <c r="C1910" s="2">
        <v>45422</v>
      </c>
      <c r="D1910" s="2">
        <v>45427</v>
      </c>
      <c r="E1910" s="2">
        <v>45427</v>
      </c>
      <c r="F1910" s="1" t="s">
        <v>9569</v>
      </c>
      <c r="G1910" s="1" t="s">
        <v>1802</v>
      </c>
      <c r="H1910" s="1">
        <v>45</v>
      </c>
    </row>
    <row r="1911" spans="1:8">
      <c r="A1911" s="1" t="s">
        <v>11482</v>
      </c>
      <c r="B1911" s="1" t="s">
        <v>3723</v>
      </c>
      <c r="C1911" s="2">
        <v>45563</v>
      </c>
      <c r="D1911" s="2">
        <v>45565</v>
      </c>
      <c r="E1911" s="2"/>
      <c r="F1911" s="1" t="s">
        <v>9575</v>
      </c>
      <c r="G1911" s="1" t="s">
        <v>1815</v>
      </c>
      <c r="H1911" s="1">
        <v>50</v>
      </c>
    </row>
    <row r="1912" spans="1:8">
      <c r="A1912" s="1" t="s">
        <v>11483</v>
      </c>
      <c r="B1912" s="1" t="s">
        <v>3724</v>
      </c>
      <c r="C1912" s="2">
        <v>45485</v>
      </c>
      <c r="D1912" s="2">
        <v>45489</v>
      </c>
      <c r="E1912" s="2">
        <v>45489</v>
      </c>
      <c r="F1912" s="1" t="s">
        <v>9569</v>
      </c>
      <c r="G1912" s="1" t="s">
        <v>1802</v>
      </c>
      <c r="H1912" s="1">
        <v>80</v>
      </c>
    </row>
    <row r="1913" spans="1:8">
      <c r="A1913" s="1" t="s">
        <v>11484</v>
      </c>
      <c r="B1913" s="1" t="s">
        <v>3725</v>
      </c>
      <c r="C1913" s="2">
        <v>45807</v>
      </c>
      <c r="D1913" s="2">
        <v>45810</v>
      </c>
      <c r="E1913" s="2">
        <v>45810</v>
      </c>
      <c r="F1913" s="1" t="s">
        <v>9591</v>
      </c>
      <c r="G1913" s="1" t="s">
        <v>1802</v>
      </c>
      <c r="H1913" s="1">
        <v>80</v>
      </c>
    </row>
    <row r="1914" spans="1:8">
      <c r="A1914" s="1" t="s">
        <v>11485</v>
      </c>
      <c r="B1914" s="1" t="s">
        <v>3726</v>
      </c>
      <c r="C1914" s="2">
        <v>45811</v>
      </c>
      <c r="D1914" s="2">
        <v>45814</v>
      </c>
      <c r="E1914" s="2">
        <v>45814</v>
      </c>
      <c r="F1914" s="1" t="s">
        <v>9569</v>
      </c>
      <c r="G1914" s="1" t="s">
        <v>1802</v>
      </c>
      <c r="H1914" s="1">
        <v>55</v>
      </c>
    </row>
    <row r="1915" spans="1:8">
      <c r="A1915" s="1" t="s">
        <v>11486</v>
      </c>
      <c r="B1915" s="1" t="s">
        <v>3727</v>
      </c>
      <c r="C1915" s="2">
        <v>45368</v>
      </c>
      <c r="D1915" s="2">
        <v>45371</v>
      </c>
      <c r="E1915" s="2">
        <v>45371</v>
      </c>
      <c r="F1915" s="1" t="s">
        <v>9571</v>
      </c>
      <c r="G1915" s="1" t="s">
        <v>1802</v>
      </c>
      <c r="H1915" s="1">
        <v>100</v>
      </c>
    </row>
    <row r="1916" spans="1:8">
      <c r="A1916" s="1" t="s">
        <v>11487</v>
      </c>
      <c r="B1916" s="1" t="s">
        <v>3728</v>
      </c>
      <c r="C1916" s="2">
        <v>45602</v>
      </c>
      <c r="D1916" s="2">
        <v>45604</v>
      </c>
      <c r="E1916" s="2"/>
      <c r="F1916" s="1" t="s">
        <v>9591</v>
      </c>
      <c r="G1916" s="1" t="s">
        <v>1815</v>
      </c>
      <c r="H1916" s="1">
        <v>60</v>
      </c>
    </row>
    <row r="1917" spans="1:8">
      <c r="A1917" s="1" t="s">
        <v>11488</v>
      </c>
      <c r="B1917" s="1" t="s">
        <v>3729</v>
      </c>
      <c r="C1917" s="2">
        <v>45868</v>
      </c>
      <c r="D1917" s="2">
        <v>45873</v>
      </c>
      <c r="E1917" s="2">
        <v>45873</v>
      </c>
      <c r="F1917" s="1" t="s">
        <v>9571</v>
      </c>
      <c r="G1917" s="1" t="s">
        <v>1802</v>
      </c>
      <c r="H1917" s="1">
        <v>80</v>
      </c>
    </row>
    <row r="1918" spans="1:8">
      <c r="A1918" s="1" t="s">
        <v>11489</v>
      </c>
      <c r="B1918" s="1" t="s">
        <v>3730</v>
      </c>
      <c r="C1918" s="2">
        <v>45725</v>
      </c>
      <c r="D1918" s="2">
        <v>45730</v>
      </c>
      <c r="E1918" s="2">
        <v>45730</v>
      </c>
      <c r="F1918" s="1" t="s">
        <v>9571</v>
      </c>
      <c r="G1918" s="1" t="s">
        <v>1802</v>
      </c>
      <c r="H1918" s="1">
        <v>80</v>
      </c>
    </row>
    <row r="1919" spans="1:8">
      <c r="A1919" s="1" t="s">
        <v>11490</v>
      </c>
      <c r="B1919" s="1" t="s">
        <v>3731</v>
      </c>
      <c r="C1919" s="2">
        <v>45848</v>
      </c>
      <c r="D1919" s="2">
        <v>45851</v>
      </c>
      <c r="E1919" s="2">
        <v>45852</v>
      </c>
      <c r="F1919" s="1" t="s">
        <v>9569</v>
      </c>
      <c r="G1919" s="1" t="s">
        <v>1809</v>
      </c>
      <c r="H1919" s="1">
        <v>80</v>
      </c>
    </row>
    <row r="1920" spans="1:8">
      <c r="A1920" s="1" t="s">
        <v>11491</v>
      </c>
      <c r="B1920" s="1" t="s">
        <v>3732</v>
      </c>
      <c r="C1920" s="2">
        <v>45719</v>
      </c>
      <c r="D1920" s="2">
        <v>45724</v>
      </c>
      <c r="E1920" s="2">
        <v>45724</v>
      </c>
      <c r="F1920" s="1" t="s">
        <v>9591</v>
      </c>
      <c r="G1920" s="1" t="s">
        <v>1802</v>
      </c>
      <c r="H1920" s="1">
        <v>45</v>
      </c>
    </row>
    <row r="1921" spans="1:8">
      <c r="A1921" s="1" t="s">
        <v>11492</v>
      </c>
      <c r="B1921" s="1" t="s">
        <v>3733</v>
      </c>
      <c r="C1921" s="2">
        <v>45614</v>
      </c>
      <c r="D1921" s="2">
        <v>45619</v>
      </c>
      <c r="E1921" s="2">
        <v>45619</v>
      </c>
      <c r="F1921" s="1" t="s">
        <v>9575</v>
      </c>
      <c r="G1921" s="1" t="s">
        <v>1802</v>
      </c>
      <c r="H1921" s="1">
        <v>100</v>
      </c>
    </row>
    <row r="1922" spans="1:8">
      <c r="A1922" s="1" t="s">
        <v>11493</v>
      </c>
      <c r="B1922" s="1" t="s">
        <v>3734</v>
      </c>
      <c r="C1922" s="2">
        <v>45571</v>
      </c>
      <c r="D1922" s="2">
        <v>45575</v>
      </c>
      <c r="E1922" s="2">
        <v>45576</v>
      </c>
      <c r="F1922" s="1" t="s">
        <v>9575</v>
      </c>
      <c r="G1922" s="1" t="s">
        <v>1809</v>
      </c>
      <c r="H1922" s="1">
        <v>50</v>
      </c>
    </row>
    <row r="1923" spans="1:8">
      <c r="A1923" s="1" t="s">
        <v>11494</v>
      </c>
      <c r="B1923" s="1" t="s">
        <v>3735</v>
      </c>
      <c r="C1923" s="2">
        <v>45764</v>
      </c>
      <c r="D1923" s="2">
        <v>45766</v>
      </c>
      <c r="E1923" s="2">
        <v>45767</v>
      </c>
      <c r="F1923" s="1" t="s">
        <v>9569</v>
      </c>
      <c r="G1923" s="1" t="s">
        <v>1809</v>
      </c>
      <c r="H1923" s="1">
        <v>70</v>
      </c>
    </row>
    <row r="1924" spans="1:8">
      <c r="A1924" s="1" t="s">
        <v>11495</v>
      </c>
      <c r="B1924" s="1" t="s">
        <v>3736</v>
      </c>
      <c r="C1924" s="2">
        <v>45759</v>
      </c>
      <c r="D1924" s="2">
        <v>45762</v>
      </c>
      <c r="E1924" s="2"/>
      <c r="F1924" s="1" t="s">
        <v>9573</v>
      </c>
      <c r="G1924" s="1" t="s">
        <v>1815</v>
      </c>
      <c r="H1924" s="1">
        <v>55</v>
      </c>
    </row>
    <row r="1925" spans="1:8">
      <c r="A1925" s="1" t="s">
        <v>11496</v>
      </c>
      <c r="B1925" s="1" t="s">
        <v>3737</v>
      </c>
      <c r="C1925" s="2">
        <v>45427</v>
      </c>
      <c r="D1925" s="2">
        <v>45430</v>
      </c>
      <c r="E1925" s="2">
        <v>45432</v>
      </c>
      <c r="F1925" s="1" t="s">
        <v>9569</v>
      </c>
      <c r="G1925" s="1" t="s">
        <v>1809</v>
      </c>
      <c r="H1925" s="1">
        <v>55</v>
      </c>
    </row>
    <row r="1926" spans="1:8">
      <c r="A1926" s="1" t="s">
        <v>11497</v>
      </c>
      <c r="B1926" s="1" t="s">
        <v>3738</v>
      </c>
      <c r="C1926" s="2">
        <v>45695</v>
      </c>
      <c r="D1926" s="2">
        <v>45699</v>
      </c>
      <c r="E1926" s="2">
        <v>45700</v>
      </c>
      <c r="F1926" s="1" t="s">
        <v>9569</v>
      </c>
      <c r="G1926" s="1" t="s">
        <v>1809</v>
      </c>
      <c r="H1926" s="1">
        <v>55</v>
      </c>
    </row>
    <row r="1927" spans="1:8">
      <c r="A1927" s="1" t="s">
        <v>11498</v>
      </c>
      <c r="B1927" s="1" t="s">
        <v>3739</v>
      </c>
      <c r="C1927" s="2">
        <v>45702</v>
      </c>
      <c r="D1927" s="2">
        <v>45706</v>
      </c>
      <c r="E1927" s="2">
        <v>45706</v>
      </c>
      <c r="F1927" s="1" t="s">
        <v>9571</v>
      </c>
      <c r="G1927" s="1" t="s">
        <v>1802</v>
      </c>
      <c r="H1927" s="1">
        <v>60</v>
      </c>
    </row>
    <row r="1928" spans="1:8">
      <c r="A1928" s="1" t="s">
        <v>11499</v>
      </c>
      <c r="B1928" s="1" t="s">
        <v>3740</v>
      </c>
      <c r="C1928" s="2">
        <v>45808</v>
      </c>
      <c r="D1928" s="2">
        <v>45810</v>
      </c>
      <c r="E1928" s="2">
        <v>45810</v>
      </c>
      <c r="F1928" s="1" t="s">
        <v>9571</v>
      </c>
      <c r="G1928" s="1" t="s">
        <v>1802</v>
      </c>
      <c r="H1928" s="1">
        <v>55</v>
      </c>
    </row>
    <row r="1929" spans="1:8">
      <c r="A1929" s="1" t="s">
        <v>11500</v>
      </c>
      <c r="B1929" s="1" t="s">
        <v>3741</v>
      </c>
      <c r="C1929" s="2">
        <v>45440</v>
      </c>
      <c r="D1929" s="2">
        <v>45442</v>
      </c>
      <c r="E1929" s="2">
        <v>45443</v>
      </c>
      <c r="F1929" s="1" t="s">
        <v>9569</v>
      </c>
      <c r="G1929" s="1" t="s">
        <v>1809</v>
      </c>
      <c r="H1929" s="1">
        <v>55</v>
      </c>
    </row>
    <row r="1930" spans="1:8">
      <c r="A1930" s="1" t="s">
        <v>11501</v>
      </c>
      <c r="B1930" s="1" t="s">
        <v>3742</v>
      </c>
      <c r="C1930" s="2">
        <v>45519</v>
      </c>
      <c r="D1930" s="2">
        <v>45521</v>
      </c>
      <c r="E1930" s="2">
        <v>45521</v>
      </c>
      <c r="F1930" s="1" t="s">
        <v>9571</v>
      </c>
      <c r="G1930" s="1" t="s">
        <v>1802</v>
      </c>
      <c r="H1930" s="1">
        <v>70</v>
      </c>
    </row>
    <row r="1931" spans="1:8">
      <c r="A1931" s="1" t="s">
        <v>11502</v>
      </c>
      <c r="B1931" s="1" t="s">
        <v>3743</v>
      </c>
      <c r="C1931" s="2">
        <v>45419</v>
      </c>
      <c r="D1931" s="2">
        <v>45423</v>
      </c>
      <c r="E1931" s="2">
        <v>45423</v>
      </c>
      <c r="F1931" s="1" t="s">
        <v>9591</v>
      </c>
      <c r="G1931" s="1" t="s">
        <v>1802</v>
      </c>
      <c r="H1931" s="1">
        <v>50</v>
      </c>
    </row>
    <row r="1932" spans="1:8">
      <c r="A1932" s="1" t="s">
        <v>11503</v>
      </c>
      <c r="B1932" s="1" t="s">
        <v>3744</v>
      </c>
      <c r="C1932" s="2">
        <v>45812</v>
      </c>
      <c r="D1932" s="2">
        <v>45817</v>
      </c>
      <c r="E1932" s="2"/>
      <c r="F1932" s="1" t="s">
        <v>9575</v>
      </c>
      <c r="G1932" s="1" t="s">
        <v>1815</v>
      </c>
      <c r="H1932" s="1">
        <v>45</v>
      </c>
    </row>
    <row r="1933" spans="1:8">
      <c r="A1933" s="1" t="s">
        <v>11504</v>
      </c>
      <c r="B1933" s="1" t="s">
        <v>3745</v>
      </c>
      <c r="C1933" s="2">
        <v>45497</v>
      </c>
      <c r="D1933" s="2">
        <v>45501</v>
      </c>
      <c r="E1933" s="2">
        <v>45503</v>
      </c>
      <c r="F1933" s="1" t="s">
        <v>9569</v>
      </c>
      <c r="G1933" s="1" t="s">
        <v>1809</v>
      </c>
      <c r="H1933" s="1">
        <v>60</v>
      </c>
    </row>
    <row r="1934" spans="1:8">
      <c r="A1934" s="1" t="s">
        <v>11505</v>
      </c>
      <c r="B1934" s="1" t="s">
        <v>3746</v>
      </c>
      <c r="C1934" s="2">
        <v>45306</v>
      </c>
      <c r="D1934" s="2">
        <v>45308</v>
      </c>
      <c r="E1934" s="2"/>
      <c r="F1934" s="1" t="s">
        <v>9569</v>
      </c>
      <c r="G1934" s="1" t="s">
        <v>1815</v>
      </c>
      <c r="H1934" s="1">
        <v>50</v>
      </c>
    </row>
    <row r="1935" spans="1:8">
      <c r="A1935" s="1" t="s">
        <v>11506</v>
      </c>
      <c r="B1935" s="1" t="s">
        <v>3747</v>
      </c>
      <c r="C1935" s="2">
        <v>45949</v>
      </c>
      <c r="D1935" s="2">
        <v>45952</v>
      </c>
      <c r="E1935" s="2">
        <v>45953</v>
      </c>
      <c r="F1935" s="1" t="s">
        <v>9575</v>
      </c>
      <c r="G1935" s="1" t="s">
        <v>1809</v>
      </c>
      <c r="H1935" s="1">
        <v>100</v>
      </c>
    </row>
    <row r="1936" spans="1:8">
      <c r="A1936" s="1" t="s">
        <v>11507</v>
      </c>
      <c r="B1936" s="1" t="s">
        <v>3748</v>
      </c>
      <c r="C1936" s="2">
        <v>45930</v>
      </c>
      <c r="D1936" s="2">
        <v>45933</v>
      </c>
      <c r="E1936" s="2">
        <v>45933</v>
      </c>
      <c r="F1936" s="1" t="s">
        <v>9591</v>
      </c>
      <c r="G1936" s="1" t="s">
        <v>1802</v>
      </c>
      <c r="H1936" s="1">
        <v>45</v>
      </c>
    </row>
    <row r="1937" spans="1:8">
      <c r="A1937" s="1" t="s">
        <v>11508</v>
      </c>
      <c r="B1937" s="1" t="s">
        <v>3749</v>
      </c>
      <c r="C1937" s="2">
        <v>45514</v>
      </c>
      <c r="D1937" s="2">
        <v>45516</v>
      </c>
      <c r="E1937" s="2">
        <v>45517</v>
      </c>
      <c r="F1937" s="1" t="s">
        <v>9571</v>
      </c>
      <c r="G1937" s="1" t="s">
        <v>1809</v>
      </c>
      <c r="H1937" s="1">
        <v>60</v>
      </c>
    </row>
    <row r="1938" spans="1:8">
      <c r="A1938" s="1" t="s">
        <v>11509</v>
      </c>
      <c r="B1938" s="1" t="s">
        <v>3750</v>
      </c>
      <c r="C1938" s="2">
        <v>45858</v>
      </c>
      <c r="D1938" s="2">
        <v>45862</v>
      </c>
      <c r="E1938" s="2">
        <v>45862</v>
      </c>
      <c r="F1938" s="1" t="s">
        <v>9591</v>
      </c>
      <c r="G1938" s="1" t="s">
        <v>1802</v>
      </c>
      <c r="H1938" s="1">
        <v>45</v>
      </c>
    </row>
    <row r="1939" spans="1:8">
      <c r="A1939" s="1" t="s">
        <v>11510</v>
      </c>
      <c r="B1939" s="1" t="s">
        <v>3751</v>
      </c>
      <c r="C1939" s="2">
        <v>45934</v>
      </c>
      <c r="D1939" s="2">
        <v>45936</v>
      </c>
      <c r="E1939" s="2">
        <v>45937</v>
      </c>
      <c r="F1939" s="1" t="s">
        <v>9571</v>
      </c>
      <c r="G1939" s="1" t="s">
        <v>1809</v>
      </c>
      <c r="H1939" s="1">
        <v>70</v>
      </c>
    </row>
    <row r="1940" spans="1:8">
      <c r="A1940" s="1" t="s">
        <v>11511</v>
      </c>
      <c r="B1940" s="1" t="s">
        <v>3752</v>
      </c>
      <c r="C1940" s="2">
        <v>45756</v>
      </c>
      <c r="D1940" s="2">
        <v>45760</v>
      </c>
      <c r="E1940" s="2">
        <v>45760</v>
      </c>
      <c r="F1940" s="1" t="s">
        <v>9569</v>
      </c>
      <c r="G1940" s="1" t="s">
        <v>1802</v>
      </c>
      <c r="H1940" s="1">
        <v>70</v>
      </c>
    </row>
    <row r="1941" spans="1:8">
      <c r="A1941" s="1" t="s">
        <v>11512</v>
      </c>
      <c r="B1941" s="1" t="s">
        <v>3753</v>
      </c>
      <c r="C1941" s="2">
        <v>45309</v>
      </c>
      <c r="D1941" s="2">
        <v>45311</v>
      </c>
      <c r="E1941" s="2">
        <v>45312</v>
      </c>
      <c r="F1941" s="1" t="s">
        <v>9569</v>
      </c>
      <c r="G1941" s="1" t="s">
        <v>1809</v>
      </c>
      <c r="H1941" s="1">
        <v>60</v>
      </c>
    </row>
    <row r="1942" spans="1:8">
      <c r="A1942" s="1" t="s">
        <v>11513</v>
      </c>
      <c r="B1942" s="1" t="s">
        <v>3754</v>
      </c>
      <c r="C1942" s="2">
        <v>45364</v>
      </c>
      <c r="D1942" s="2">
        <v>45366</v>
      </c>
      <c r="E1942" s="2"/>
      <c r="F1942" s="1" t="s">
        <v>9571</v>
      </c>
      <c r="G1942" s="1" t="s">
        <v>1815</v>
      </c>
      <c r="H1942" s="1">
        <v>60</v>
      </c>
    </row>
    <row r="1943" spans="1:8">
      <c r="A1943" s="1" t="s">
        <v>11514</v>
      </c>
      <c r="B1943" s="1" t="s">
        <v>3755</v>
      </c>
      <c r="C1943" s="2">
        <v>45524</v>
      </c>
      <c r="D1943" s="2">
        <v>45527</v>
      </c>
      <c r="E1943" s="2">
        <v>45528</v>
      </c>
      <c r="F1943" s="1" t="s">
        <v>9573</v>
      </c>
      <c r="G1943" s="1" t="s">
        <v>1809</v>
      </c>
      <c r="H1943" s="1">
        <v>50</v>
      </c>
    </row>
    <row r="1944" spans="1:8">
      <c r="A1944" s="1" t="s">
        <v>11515</v>
      </c>
      <c r="B1944" s="1" t="s">
        <v>3756</v>
      </c>
      <c r="C1944" s="2">
        <v>45713</v>
      </c>
      <c r="D1944" s="2">
        <v>45716</v>
      </c>
      <c r="E1944" s="2">
        <v>45716</v>
      </c>
      <c r="F1944" s="1" t="s">
        <v>9573</v>
      </c>
      <c r="G1944" s="1" t="s">
        <v>1802</v>
      </c>
      <c r="H1944" s="1">
        <v>80</v>
      </c>
    </row>
    <row r="1945" spans="1:8">
      <c r="A1945" s="1" t="s">
        <v>11516</v>
      </c>
      <c r="B1945" s="1" t="s">
        <v>3757</v>
      </c>
      <c r="C1945" s="2">
        <v>45576</v>
      </c>
      <c r="D1945" s="2">
        <v>45579</v>
      </c>
      <c r="E1945" s="2">
        <v>45579</v>
      </c>
      <c r="F1945" s="1" t="s">
        <v>9571</v>
      </c>
      <c r="G1945" s="1" t="s">
        <v>1802</v>
      </c>
      <c r="H1945" s="1">
        <v>60</v>
      </c>
    </row>
    <row r="1946" spans="1:8">
      <c r="A1946" s="1" t="s">
        <v>11517</v>
      </c>
      <c r="B1946" s="1" t="s">
        <v>3758</v>
      </c>
      <c r="C1946" s="2">
        <v>45514</v>
      </c>
      <c r="D1946" s="2">
        <v>45519</v>
      </c>
      <c r="E1946" s="2">
        <v>45519</v>
      </c>
      <c r="F1946" s="1" t="s">
        <v>9569</v>
      </c>
      <c r="G1946" s="1" t="s">
        <v>1802</v>
      </c>
      <c r="H1946" s="1">
        <v>70</v>
      </c>
    </row>
    <row r="1947" spans="1:8">
      <c r="A1947" s="1" t="s">
        <v>11518</v>
      </c>
      <c r="B1947" s="1" t="s">
        <v>3759</v>
      </c>
      <c r="C1947" s="2">
        <v>45666</v>
      </c>
      <c r="D1947" s="2">
        <v>45669</v>
      </c>
      <c r="E1947" s="2">
        <v>45671</v>
      </c>
      <c r="F1947" s="1" t="s">
        <v>9575</v>
      </c>
      <c r="G1947" s="1" t="s">
        <v>1809</v>
      </c>
      <c r="H1947" s="1">
        <v>55</v>
      </c>
    </row>
    <row r="1948" spans="1:8">
      <c r="A1948" s="1" t="s">
        <v>11519</v>
      </c>
      <c r="B1948" s="1" t="s">
        <v>3760</v>
      </c>
      <c r="C1948" s="2">
        <v>45878</v>
      </c>
      <c r="D1948" s="2">
        <v>45883</v>
      </c>
      <c r="E1948" s="2">
        <v>45884</v>
      </c>
      <c r="F1948" s="1" t="s">
        <v>9571</v>
      </c>
      <c r="G1948" s="1" t="s">
        <v>1809</v>
      </c>
      <c r="H1948" s="1">
        <v>45</v>
      </c>
    </row>
    <row r="1949" spans="1:8">
      <c r="A1949" s="1" t="s">
        <v>11520</v>
      </c>
      <c r="B1949" s="1" t="s">
        <v>3761</v>
      </c>
      <c r="C1949" s="2">
        <v>45730</v>
      </c>
      <c r="D1949" s="2">
        <v>45732</v>
      </c>
      <c r="E1949" s="2">
        <v>45733</v>
      </c>
      <c r="F1949" s="1" t="s">
        <v>9575</v>
      </c>
      <c r="G1949" s="1" t="s">
        <v>1809</v>
      </c>
      <c r="H1949" s="1">
        <v>70</v>
      </c>
    </row>
    <row r="1950" spans="1:8">
      <c r="A1950" s="1" t="s">
        <v>11521</v>
      </c>
      <c r="B1950" s="1" t="s">
        <v>3762</v>
      </c>
      <c r="C1950" s="2">
        <v>45717</v>
      </c>
      <c r="D1950" s="2">
        <v>45719</v>
      </c>
      <c r="E1950" s="2">
        <v>45719</v>
      </c>
      <c r="F1950" s="1" t="s">
        <v>9575</v>
      </c>
      <c r="G1950" s="1" t="s">
        <v>1802</v>
      </c>
      <c r="H1950" s="1">
        <v>55</v>
      </c>
    </row>
    <row r="1951" spans="1:8">
      <c r="A1951" s="1" t="s">
        <v>11522</v>
      </c>
      <c r="B1951" s="1" t="s">
        <v>3763</v>
      </c>
      <c r="C1951" s="2">
        <v>45777</v>
      </c>
      <c r="D1951" s="2">
        <v>45780</v>
      </c>
      <c r="E1951" s="2">
        <v>45781</v>
      </c>
      <c r="F1951" s="1" t="s">
        <v>9591</v>
      </c>
      <c r="G1951" s="1" t="s">
        <v>1809</v>
      </c>
      <c r="H1951" s="1">
        <v>100</v>
      </c>
    </row>
    <row r="1952" spans="1:8">
      <c r="A1952" s="1" t="s">
        <v>11523</v>
      </c>
      <c r="B1952" s="1" t="s">
        <v>3764</v>
      </c>
      <c r="C1952" s="2">
        <v>45428</v>
      </c>
      <c r="D1952" s="2">
        <v>45432</v>
      </c>
      <c r="E1952" s="2">
        <v>45432</v>
      </c>
      <c r="F1952" s="1" t="s">
        <v>9569</v>
      </c>
      <c r="G1952" s="1" t="s">
        <v>1802</v>
      </c>
      <c r="H1952" s="1">
        <v>100</v>
      </c>
    </row>
    <row r="1953" spans="1:8">
      <c r="A1953" s="1" t="s">
        <v>11524</v>
      </c>
      <c r="B1953" s="1" t="s">
        <v>3765</v>
      </c>
      <c r="C1953" s="2">
        <v>45350</v>
      </c>
      <c r="D1953" s="2">
        <v>45352</v>
      </c>
      <c r="E1953" s="2">
        <v>45352</v>
      </c>
      <c r="F1953" s="1" t="s">
        <v>9569</v>
      </c>
      <c r="G1953" s="1" t="s">
        <v>1802</v>
      </c>
      <c r="H1953" s="1">
        <v>80</v>
      </c>
    </row>
    <row r="1954" spans="1:8">
      <c r="A1954" s="1" t="s">
        <v>11525</v>
      </c>
      <c r="B1954" s="1" t="s">
        <v>3766</v>
      </c>
      <c r="C1954" s="2">
        <v>45803</v>
      </c>
      <c r="D1954" s="2">
        <v>45806</v>
      </c>
      <c r="E1954" s="2">
        <v>45806</v>
      </c>
      <c r="F1954" s="1" t="s">
        <v>9573</v>
      </c>
      <c r="G1954" s="1" t="s">
        <v>1802</v>
      </c>
      <c r="H1954" s="1">
        <v>45</v>
      </c>
    </row>
    <row r="1955" spans="1:8">
      <c r="A1955" s="1" t="s">
        <v>11526</v>
      </c>
      <c r="B1955" s="1" t="s">
        <v>3767</v>
      </c>
      <c r="C1955" s="2">
        <v>45832</v>
      </c>
      <c r="D1955" s="2">
        <v>45836</v>
      </c>
      <c r="E1955" s="2">
        <v>45837</v>
      </c>
      <c r="F1955" s="1" t="s">
        <v>9573</v>
      </c>
      <c r="G1955" s="1" t="s">
        <v>1809</v>
      </c>
      <c r="H1955" s="1">
        <v>50</v>
      </c>
    </row>
    <row r="1956" spans="1:8">
      <c r="A1956" s="1" t="s">
        <v>11527</v>
      </c>
      <c r="B1956" s="1" t="s">
        <v>3768</v>
      </c>
      <c r="C1956" s="2">
        <v>45841</v>
      </c>
      <c r="D1956" s="2">
        <v>45843</v>
      </c>
      <c r="E1956" s="2">
        <v>45843</v>
      </c>
      <c r="F1956" s="1" t="s">
        <v>9571</v>
      </c>
      <c r="G1956" s="1" t="s">
        <v>1802</v>
      </c>
      <c r="H1956" s="1">
        <v>55</v>
      </c>
    </row>
    <row r="1957" spans="1:8">
      <c r="A1957" s="1" t="s">
        <v>11528</v>
      </c>
      <c r="B1957" s="1" t="s">
        <v>3769</v>
      </c>
      <c r="C1957" s="2">
        <v>45890</v>
      </c>
      <c r="D1957" s="2">
        <v>45892</v>
      </c>
      <c r="E1957" s="2">
        <v>45892</v>
      </c>
      <c r="F1957" s="1" t="s">
        <v>9591</v>
      </c>
      <c r="G1957" s="1" t="s">
        <v>1802</v>
      </c>
      <c r="H1957" s="1">
        <v>100</v>
      </c>
    </row>
    <row r="1958" spans="1:8">
      <c r="A1958" s="1" t="s">
        <v>11529</v>
      </c>
      <c r="B1958" s="1" t="s">
        <v>3770</v>
      </c>
      <c r="C1958" s="2">
        <v>45633</v>
      </c>
      <c r="D1958" s="2">
        <v>45638</v>
      </c>
      <c r="E1958" s="2">
        <v>45638</v>
      </c>
      <c r="F1958" s="1" t="s">
        <v>9591</v>
      </c>
      <c r="G1958" s="1" t="s">
        <v>1802</v>
      </c>
      <c r="H1958" s="1">
        <v>60</v>
      </c>
    </row>
    <row r="1959" spans="1:8">
      <c r="A1959" s="1" t="s">
        <v>11530</v>
      </c>
      <c r="B1959" s="1" t="s">
        <v>3771</v>
      </c>
      <c r="C1959" s="2">
        <v>45768</v>
      </c>
      <c r="D1959" s="2">
        <v>45771</v>
      </c>
      <c r="E1959" s="2"/>
      <c r="F1959" s="1" t="s">
        <v>9575</v>
      </c>
      <c r="G1959" s="1" t="s">
        <v>1815</v>
      </c>
      <c r="H1959" s="1">
        <v>50</v>
      </c>
    </row>
    <row r="1960" spans="1:8">
      <c r="A1960" s="1" t="s">
        <v>11531</v>
      </c>
      <c r="B1960" s="1" t="s">
        <v>3772</v>
      </c>
      <c r="C1960" s="2">
        <v>45836</v>
      </c>
      <c r="D1960" s="2">
        <v>45841</v>
      </c>
      <c r="E1960" s="2"/>
      <c r="F1960" s="1" t="s">
        <v>9571</v>
      </c>
      <c r="G1960" s="1" t="s">
        <v>1815</v>
      </c>
      <c r="H1960" s="1">
        <v>55</v>
      </c>
    </row>
    <row r="1961" spans="1:8">
      <c r="A1961" s="1" t="s">
        <v>11532</v>
      </c>
      <c r="B1961" s="1" t="s">
        <v>3773</v>
      </c>
      <c r="C1961" s="2">
        <v>45294</v>
      </c>
      <c r="D1961" s="2">
        <v>45298</v>
      </c>
      <c r="E1961" s="2"/>
      <c r="F1961" s="1" t="s">
        <v>9573</v>
      </c>
      <c r="G1961" s="1" t="s">
        <v>1815</v>
      </c>
      <c r="H1961" s="1">
        <v>100</v>
      </c>
    </row>
    <row r="1962" spans="1:8">
      <c r="A1962" s="1" t="s">
        <v>11533</v>
      </c>
      <c r="B1962" s="1" t="s">
        <v>3774</v>
      </c>
      <c r="C1962" s="2">
        <v>45423</v>
      </c>
      <c r="D1962" s="2">
        <v>45427</v>
      </c>
      <c r="E1962" s="2"/>
      <c r="F1962" s="1" t="s">
        <v>9575</v>
      </c>
      <c r="G1962" s="1" t="s">
        <v>1815</v>
      </c>
      <c r="H1962" s="1">
        <v>80</v>
      </c>
    </row>
    <row r="1963" spans="1:8">
      <c r="A1963" s="1" t="s">
        <v>11534</v>
      </c>
      <c r="B1963" s="1" t="s">
        <v>3775</v>
      </c>
      <c r="C1963" s="2">
        <v>45697</v>
      </c>
      <c r="D1963" s="2">
        <v>45701</v>
      </c>
      <c r="E1963" s="2"/>
      <c r="F1963" s="1" t="s">
        <v>9571</v>
      </c>
      <c r="G1963" s="1" t="s">
        <v>1815</v>
      </c>
      <c r="H1963" s="1">
        <v>55</v>
      </c>
    </row>
    <row r="1964" spans="1:8">
      <c r="A1964" s="1" t="s">
        <v>11535</v>
      </c>
      <c r="B1964" s="1" t="s">
        <v>3776</v>
      </c>
      <c r="C1964" s="2">
        <v>45899</v>
      </c>
      <c r="D1964" s="2">
        <v>45903</v>
      </c>
      <c r="E1964" s="2">
        <v>45903</v>
      </c>
      <c r="F1964" s="1" t="s">
        <v>9591</v>
      </c>
      <c r="G1964" s="1" t="s">
        <v>1802</v>
      </c>
      <c r="H1964" s="1">
        <v>80</v>
      </c>
    </row>
    <row r="1965" spans="1:8">
      <c r="A1965" s="1" t="s">
        <v>11536</v>
      </c>
      <c r="B1965" s="1" t="s">
        <v>3777</v>
      </c>
      <c r="C1965" s="2">
        <v>45745</v>
      </c>
      <c r="D1965" s="2">
        <v>45748</v>
      </c>
      <c r="E1965" s="2">
        <v>45749</v>
      </c>
      <c r="F1965" s="1" t="s">
        <v>9571</v>
      </c>
      <c r="G1965" s="1" t="s">
        <v>1809</v>
      </c>
      <c r="H1965" s="1">
        <v>60</v>
      </c>
    </row>
    <row r="1966" spans="1:8">
      <c r="A1966" s="1" t="s">
        <v>11537</v>
      </c>
      <c r="B1966" s="1" t="s">
        <v>3778</v>
      </c>
      <c r="C1966" s="2">
        <v>45881</v>
      </c>
      <c r="D1966" s="2">
        <v>45883</v>
      </c>
      <c r="E1966" s="2">
        <v>45884</v>
      </c>
      <c r="F1966" s="1" t="s">
        <v>9571</v>
      </c>
      <c r="G1966" s="1" t="s">
        <v>1809</v>
      </c>
      <c r="H1966" s="1">
        <v>70</v>
      </c>
    </row>
    <row r="1967" spans="1:8">
      <c r="A1967" s="1" t="s">
        <v>11538</v>
      </c>
      <c r="B1967" s="1" t="s">
        <v>3779</v>
      </c>
      <c r="C1967" s="2">
        <v>45953</v>
      </c>
      <c r="D1967" s="2">
        <v>45957</v>
      </c>
      <c r="E1967" s="2">
        <v>45957</v>
      </c>
      <c r="F1967" s="1" t="s">
        <v>9569</v>
      </c>
      <c r="G1967" s="1" t="s">
        <v>1802</v>
      </c>
      <c r="H1967" s="1">
        <v>80</v>
      </c>
    </row>
    <row r="1968" spans="1:8">
      <c r="A1968" s="1" t="s">
        <v>11539</v>
      </c>
      <c r="B1968" s="1" t="s">
        <v>3780</v>
      </c>
      <c r="C1968" s="2">
        <v>45650</v>
      </c>
      <c r="D1968" s="2">
        <v>45654</v>
      </c>
      <c r="E1968" s="2">
        <v>45655</v>
      </c>
      <c r="F1968" s="1" t="s">
        <v>9573</v>
      </c>
      <c r="G1968" s="1" t="s">
        <v>1809</v>
      </c>
      <c r="H1968" s="1">
        <v>60</v>
      </c>
    </row>
    <row r="1969" spans="1:8">
      <c r="A1969" s="1" t="s">
        <v>11540</v>
      </c>
      <c r="B1969" s="1" t="s">
        <v>3781</v>
      </c>
      <c r="C1969" s="2">
        <v>45786</v>
      </c>
      <c r="D1969" s="2">
        <v>45791</v>
      </c>
      <c r="E1969" s="2"/>
      <c r="F1969" s="1" t="s">
        <v>9573</v>
      </c>
      <c r="G1969" s="1" t="s">
        <v>1815</v>
      </c>
      <c r="H1969" s="1">
        <v>45</v>
      </c>
    </row>
    <row r="1970" spans="1:8">
      <c r="A1970" s="1" t="s">
        <v>11541</v>
      </c>
      <c r="B1970" s="1" t="s">
        <v>3782</v>
      </c>
      <c r="C1970" s="2">
        <v>45473</v>
      </c>
      <c r="D1970" s="2">
        <v>45478</v>
      </c>
      <c r="E1970" s="2">
        <v>45479</v>
      </c>
      <c r="F1970" s="1" t="s">
        <v>9575</v>
      </c>
      <c r="G1970" s="1" t="s">
        <v>1809</v>
      </c>
      <c r="H1970" s="1">
        <v>80</v>
      </c>
    </row>
    <row r="1971" spans="1:8">
      <c r="A1971" s="1" t="s">
        <v>11542</v>
      </c>
      <c r="B1971" s="1" t="s">
        <v>3783</v>
      </c>
      <c r="C1971" s="2">
        <v>45448</v>
      </c>
      <c r="D1971" s="2">
        <v>45450</v>
      </c>
      <c r="E1971" s="2">
        <v>45450</v>
      </c>
      <c r="F1971" s="1" t="s">
        <v>9569</v>
      </c>
      <c r="G1971" s="1" t="s">
        <v>1802</v>
      </c>
      <c r="H1971" s="1">
        <v>50</v>
      </c>
    </row>
    <row r="1972" spans="1:8">
      <c r="A1972" s="1" t="s">
        <v>11543</v>
      </c>
      <c r="B1972" s="1" t="s">
        <v>3784</v>
      </c>
      <c r="C1972" s="2">
        <v>45831</v>
      </c>
      <c r="D1972" s="2">
        <v>45833</v>
      </c>
      <c r="E1972" s="2">
        <v>45833</v>
      </c>
      <c r="F1972" s="1" t="s">
        <v>9573</v>
      </c>
      <c r="G1972" s="1" t="s">
        <v>1802</v>
      </c>
      <c r="H1972" s="1">
        <v>80</v>
      </c>
    </row>
    <row r="1973" spans="1:8">
      <c r="A1973" s="1" t="s">
        <v>11544</v>
      </c>
      <c r="B1973" s="1" t="s">
        <v>3785</v>
      </c>
      <c r="C1973" s="2">
        <v>45609</v>
      </c>
      <c r="D1973" s="2">
        <v>45613</v>
      </c>
      <c r="E1973" s="2">
        <v>45613</v>
      </c>
      <c r="F1973" s="1" t="s">
        <v>9591</v>
      </c>
      <c r="G1973" s="1" t="s">
        <v>1802</v>
      </c>
      <c r="H1973" s="1">
        <v>50</v>
      </c>
    </row>
    <row r="1974" spans="1:8">
      <c r="A1974" s="1" t="s">
        <v>11545</v>
      </c>
      <c r="B1974" s="1" t="s">
        <v>3786</v>
      </c>
      <c r="C1974" s="2">
        <v>45772</v>
      </c>
      <c r="D1974" s="2">
        <v>45776</v>
      </c>
      <c r="E1974" s="2">
        <v>45776</v>
      </c>
      <c r="F1974" s="1" t="s">
        <v>9569</v>
      </c>
      <c r="G1974" s="1" t="s">
        <v>1802</v>
      </c>
      <c r="H1974" s="1">
        <v>70</v>
      </c>
    </row>
    <row r="1975" spans="1:8">
      <c r="A1975" s="1" t="s">
        <v>11546</v>
      </c>
      <c r="B1975" s="1" t="s">
        <v>3787</v>
      </c>
      <c r="C1975" s="2">
        <v>45904</v>
      </c>
      <c r="D1975" s="2">
        <v>45909</v>
      </c>
      <c r="E1975" s="2">
        <v>45910</v>
      </c>
      <c r="F1975" s="1" t="s">
        <v>9569</v>
      </c>
      <c r="G1975" s="1" t="s">
        <v>1809</v>
      </c>
      <c r="H1975" s="1">
        <v>100</v>
      </c>
    </row>
    <row r="1976" spans="1:8">
      <c r="A1976" s="1" t="s">
        <v>11547</v>
      </c>
      <c r="B1976" s="1" t="s">
        <v>3788</v>
      </c>
      <c r="C1976" s="2">
        <v>45890</v>
      </c>
      <c r="D1976" s="2">
        <v>45892</v>
      </c>
      <c r="E1976" s="2">
        <v>45893</v>
      </c>
      <c r="F1976" s="1" t="s">
        <v>9575</v>
      </c>
      <c r="G1976" s="1" t="s">
        <v>1809</v>
      </c>
      <c r="H1976" s="1">
        <v>100</v>
      </c>
    </row>
    <row r="1977" spans="1:8">
      <c r="A1977" s="1" t="s">
        <v>11548</v>
      </c>
      <c r="B1977" s="1" t="s">
        <v>3789</v>
      </c>
      <c r="C1977" s="2">
        <v>45389</v>
      </c>
      <c r="D1977" s="2">
        <v>45392</v>
      </c>
      <c r="E1977" s="2">
        <v>45395</v>
      </c>
      <c r="F1977" s="1" t="s">
        <v>9591</v>
      </c>
      <c r="G1977" s="1" t="s">
        <v>1809</v>
      </c>
      <c r="H1977" s="1">
        <v>70</v>
      </c>
    </row>
    <row r="1978" spans="1:8">
      <c r="A1978" s="1" t="s">
        <v>11549</v>
      </c>
      <c r="B1978" s="1" t="s">
        <v>3790</v>
      </c>
      <c r="C1978" s="2">
        <v>45586</v>
      </c>
      <c r="D1978" s="2">
        <v>45590</v>
      </c>
      <c r="E1978" s="2">
        <v>45590</v>
      </c>
      <c r="F1978" s="1" t="s">
        <v>9575</v>
      </c>
      <c r="G1978" s="1" t="s">
        <v>1802</v>
      </c>
      <c r="H1978" s="1">
        <v>55</v>
      </c>
    </row>
    <row r="1979" spans="1:8">
      <c r="A1979" s="1" t="s">
        <v>11550</v>
      </c>
      <c r="B1979" s="1" t="s">
        <v>3791</v>
      </c>
      <c r="C1979" s="2">
        <v>45936</v>
      </c>
      <c r="D1979" s="2">
        <v>45940</v>
      </c>
      <c r="E1979" s="2">
        <v>45940</v>
      </c>
      <c r="F1979" s="1" t="s">
        <v>9571</v>
      </c>
      <c r="G1979" s="1" t="s">
        <v>1802</v>
      </c>
      <c r="H1979" s="1">
        <v>80</v>
      </c>
    </row>
    <row r="1980" spans="1:8">
      <c r="A1980" s="1" t="s">
        <v>11551</v>
      </c>
      <c r="B1980" s="1" t="s">
        <v>3792</v>
      </c>
      <c r="C1980" s="2">
        <v>45783</v>
      </c>
      <c r="D1980" s="2">
        <v>45788</v>
      </c>
      <c r="E1980" s="2">
        <v>45790</v>
      </c>
      <c r="F1980" s="1" t="s">
        <v>9575</v>
      </c>
      <c r="G1980" s="1" t="s">
        <v>1809</v>
      </c>
      <c r="H1980" s="1">
        <v>55</v>
      </c>
    </row>
    <row r="1981" spans="1:8">
      <c r="A1981" s="1" t="s">
        <v>11552</v>
      </c>
      <c r="B1981" s="1" t="s">
        <v>3793</v>
      </c>
      <c r="C1981" s="2">
        <v>45686</v>
      </c>
      <c r="D1981" s="2">
        <v>45689</v>
      </c>
      <c r="E1981" s="2"/>
      <c r="F1981" s="1" t="s">
        <v>9591</v>
      </c>
      <c r="G1981" s="1" t="s">
        <v>1815</v>
      </c>
      <c r="H1981" s="1">
        <v>55</v>
      </c>
    </row>
    <row r="1982" spans="1:8">
      <c r="A1982" s="1" t="s">
        <v>11553</v>
      </c>
      <c r="B1982" s="1" t="s">
        <v>3794</v>
      </c>
      <c r="C1982" s="2">
        <v>45886</v>
      </c>
      <c r="D1982" s="2">
        <v>45891</v>
      </c>
      <c r="E1982" s="2"/>
      <c r="F1982" s="1" t="s">
        <v>9569</v>
      </c>
      <c r="G1982" s="1" t="s">
        <v>1815</v>
      </c>
      <c r="H1982" s="1">
        <v>100</v>
      </c>
    </row>
    <row r="1983" spans="1:8">
      <c r="A1983" s="1" t="s">
        <v>11554</v>
      </c>
      <c r="B1983" s="1" t="s">
        <v>3795</v>
      </c>
      <c r="C1983" s="2">
        <v>45910</v>
      </c>
      <c r="D1983" s="2">
        <v>45913</v>
      </c>
      <c r="E1983" s="2">
        <v>45913</v>
      </c>
      <c r="F1983" s="1" t="s">
        <v>9573</v>
      </c>
      <c r="G1983" s="1" t="s">
        <v>1802</v>
      </c>
      <c r="H1983" s="1">
        <v>80</v>
      </c>
    </row>
    <row r="1984" spans="1:8">
      <c r="A1984" s="1" t="s">
        <v>11555</v>
      </c>
      <c r="B1984" s="1" t="s">
        <v>3796</v>
      </c>
      <c r="C1984" s="2">
        <v>45317</v>
      </c>
      <c r="D1984" s="2">
        <v>45320</v>
      </c>
      <c r="E1984" s="2"/>
      <c r="F1984" s="1" t="s">
        <v>9573</v>
      </c>
      <c r="G1984" s="1" t="s">
        <v>1815</v>
      </c>
      <c r="H1984" s="1">
        <v>55</v>
      </c>
    </row>
    <row r="1985" spans="1:8">
      <c r="A1985" s="1" t="s">
        <v>11556</v>
      </c>
      <c r="B1985" s="1" t="s">
        <v>3797</v>
      </c>
      <c r="C1985" s="2">
        <v>45698</v>
      </c>
      <c r="D1985" s="2">
        <v>45703</v>
      </c>
      <c r="E1985" s="2">
        <v>45703</v>
      </c>
      <c r="F1985" s="1" t="s">
        <v>9571</v>
      </c>
      <c r="G1985" s="1" t="s">
        <v>1802</v>
      </c>
      <c r="H1985" s="1">
        <v>80</v>
      </c>
    </row>
    <row r="1986" spans="1:8">
      <c r="A1986" s="1" t="s">
        <v>11557</v>
      </c>
      <c r="B1986" s="1" t="s">
        <v>3798</v>
      </c>
      <c r="C1986" s="2">
        <v>45893</v>
      </c>
      <c r="D1986" s="2">
        <v>45897</v>
      </c>
      <c r="E1986" s="2"/>
      <c r="F1986" s="1" t="s">
        <v>9573</v>
      </c>
      <c r="G1986" s="1" t="s">
        <v>1815</v>
      </c>
      <c r="H1986" s="1">
        <v>50</v>
      </c>
    </row>
    <row r="1987" spans="1:8">
      <c r="A1987" s="1" t="s">
        <v>11558</v>
      </c>
      <c r="B1987" s="1" t="s">
        <v>3799</v>
      </c>
      <c r="C1987" s="2">
        <v>45849</v>
      </c>
      <c r="D1987" s="2">
        <v>45851</v>
      </c>
      <c r="E1987" s="2">
        <v>45851</v>
      </c>
      <c r="F1987" s="1" t="s">
        <v>9573</v>
      </c>
      <c r="G1987" s="1" t="s">
        <v>1802</v>
      </c>
      <c r="H1987" s="1">
        <v>100</v>
      </c>
    </row>
    <row r="1988" spans="1:8">
      <c r="A1988" s="1" t="s">
        <v>11559</v>
      </c>
      <c r="B1988" s="1" t="s">
        <v>3800</v>
      </c>
      <c r="C1988" s="2">
        <v>45548</v>
      </c>
      <c r="D1988" s="2">
        <v>45550</v>
      </c>
      <c r="E1988" s="2"/>
      <c r="F1988" s="1" t="s">
        <v>9571</v>
      </c>
      <c r="G1988" s="1" t="s">
        <v>1815</v>
      </c>
      <c r="H1988" s="1">
        <v>80</v>
      </c>
    </row>
    <row r="1989" spans="1:8">
      <c r="A1989" s="1" t="s">
        <v>11560</v>
      </c>
      <c r="B1989" s="1" t="s">
        <v>3801</v>
      </c>
      <c r="C1989" s="2">
        <v>45732</v>
      </c>
      <c r="D1989" s="2">
        <v>45735</v>
      </c>
      <c r="E1989" s="2">
        <v>45735</v>
      </c>
      <c r="F1989" s="1" t="s">
        <v>9569</v>
      </c>
      <c r="G1989" s="1" t="s">
        <v>1802</v>
      </c>
      <c r="H1989" s="1">
        <v>60</v>
      </c>
    </row>
    <row r="1990" spans="1:8">
      <c r="A1990" s="1" t="s">
        <v>11561</v>
      </c>
      <c r="B1990" s="1" t="s">
        <v>3802</v>
      </c>
      <c r="C1990" s="2">
        <v>45330</v>
      </c>
      <c r="D1990" s="2">
        <v>45332</v>
      </c>
      <c r="E1990" s="2">
        <v>45333</v>
      </c>
      <c r="F1990" s="1" t="s">
        <v>9575</v>
      </c>
      <c r="G1990" s="1" t="s">
        <v>1809</v>
      </c>
      <c r="H1990" s="1">
        <v>45</v>
      </c>
    </row>
    <row r="1991" spans="1:8">
      <c r="A1991" s="1" t="s">
        <v>11562</v>
      </c>
      <c r="B1991" s="1" t="s">
        <v>3803</v>
      </c>
      <c r="C1991" s="2">
        <v>45863</v>
      </c>
      <c r="D1991" s="2">
        <v>45868</v>
      </c>
      <c r="E1991" s="2">
        <v>45868</v>
      </c>
      <c r="F1991" s="1" t="s">
        <v>9571</v>
      </c>
      <c r="G1991" s="1" t="s">
        <v>1802</v>
      </c>
      <c r="H1991" s="1">
        <v>45</v>
      </c>
    </row>
    <row r="1992" spans="1:8">
      <c r="A1992" s="1" t="s">
        <v>11563</v>
      </c>
      <c r="B1992" s="1" t="s">
        <v>3804</v>
      </c>
      <c r="C1992" s="2">
        <v>45696</v>
      </c>
      <c r="D1992" s="2">
        <v>45698</v>
      </c>
      <c r="E1992" s="2"/>
      <c r="F1992" s="1" t="s">
        <v>9569</v>
      </c>
      <c r="G1992" s="1" t="s">
        <v>1815</v>
      </c>
      <c r="H1992" s="1">
        <v>50</v>
      </c>
    </row>
    <row r="1993" spans="1:8">
      <c r="A1993" s="1" t="s">
        <v>11564</v>
      </c>
      <c r="B1993" s="1" t="s">
        <v>3805</v>
      </c>
      <c r="C1993" s="2">
        <v>45358</v>
      </c>
      <c r="D1993" s="2">
        <v>45363</v>
      </c>
      <c r="E1993" s="2">
        <v>45363</v>
      </c>
      <c r="F1993" s="1" t="s">
        <v>9573</v>
      </c>
      <c r="G1993" s="1" t="s">
        <v>1802</v>
      </c>
      <c r="H1993" s="1">
        <v>70</v>
      </c>
    </row>
    <row r="1994" spans="1:8">
      <c r="A1994" s="1" t="s">
        <v>11565</v>
      </c>
      <c r="B1994" s="1" t="s">
        <v>3806</v>
      </c>
      <c r="C1994" s="2">
        <v>45681</v>
      </c>
      <c r="D1994" s="2">
        <v>45683</v>
      </c>
      <c r="E1994" s="2">
        <v>45683</v>
      </c>
      <c r="F1994" s="1" t="s">
        <v>9575</v>
      </c>
      <c r="G1994" s="1" t="s">
        <v>1802</v>
      </c>
      <c r="H1994" s="1">
        <v>45</v>
      </c>
    </row>
    <row r="1995" spans="1:8">
      <c r="A1995" s="1" t="s">
        <v>11566</v>
      </c>
      <c r="B1995" s="1" t="s">
        <v>3807</v>
      </c>
      <c r="C1995" s="2">
        <v>45693</v>
      </c>
      <c r="D1995" s="2">
        <v>45695</v>
      </c>
      <c r="E1995" s="2">
        <v>45695</v>
      </c>
      <c r="F1995" s="1" t="s">
        <v>9591</v>
      </c>
      <c r="G1995" s="1" t="s">
        <v>1802</v>
      </c>
      <c r="H1995" s="1">
        <v>80</v>
      </c>
    </row>
    <row r="1996" spans="1:8">
      <c r="A1996" s="1" t="s">
        <v>11567</v>
      </c>
      <c r="B1996" s="1" t="s">
        <v>3808</v>
      </c>
      <c r="C1996" s="2">
        <v>45769</v>
      </c>
      <c r="D1996" s="2">
        <v>45773</v>
      </c>
      <c r="E1996" s="2">
        <v>45775</v>
      </c>
      <c r="F1996" s="1" t="s">
        <v>9575</v>
      </c>
      <c r="G1996" s="1" t="s">
        <v>1809</v>
      </c>
      <c r="H1996" s="1">
        <v>100</v>
      </c>
    </row>
    <row r="1997" spans="1:8">
      <c r="A1997" s="1" t="s">
        <v>11568</v>
      </c>
      <c r="B1997" s="1" t="s">
        <v>3809</v>
      </c>
      <c r="C1997" s="2">
        <v>45618</v>
      </c>
      <c r="D1997" s="2">
        <v>45623</v>
      </c>
      <c r="E1997" s="2">
        <v>45624</v>
      </c>
      <c r="F1997" s="1" t="s">
        <v>9575</v>
      </c>
      <c r="G1997" s="1" t="s">
        <v>1809</v>
      </c>
      <c r="H1997" s="1">
        <v>60</v>
      </c>
    </row>
    <row r="1998" spans="1:8">
      <c r="A1998" s="1" t="s">
        <v>11569</v>
      </c>
      <c r="B1998" s="1" t="s">
        <v>3810</v>
      </c>
      <c r="C1998" s="2">
        <v>45714</v>
      </c>
      <c r="D1998" s="2">
        <v>45719</v>
      </c>
      <c r="E1998" s="2">
        <v>45719</v>
      </c>
      <c r="F1998" s="1" t="s">
        <v>9573</v>
      </c>
      <c r="G1998" s="1" t="s">
        <v>1802</v>
      </c>
      <c r="H1998" s="1">
        <v>60</v>
      </c>
    </row>
    <row r="1999" spans="1:8">
      <c r="A1999" s="1" t="s">
        <v>11570</v>
      </c>
      <c r="B1999" s="1" t="s">
        <v>3811</v>
      </c>
      <c r="C1999" s="2">
        <v>45939</v>
      </c>
      <c r="D1999" s="2">
        <v>45943</v>
      </c>
      <c r="E1999" s="2"/>
      <c r="F1999" s="1" t="s">
        <v>9591</v>
      </c>
      <c r="G1999" s="1" t="s">
        <v>1815</v>
      </c>
      <c r="H1999" s="1">
        <v>55</v>
      </c>
    </row>
    <row r="2000" spans="1:8">
      <c r="A2000" s="1" t="s">
        <v>11571</v>
      </c>
      <c r="B2000" s="1" t="s">
        <v>3812</v>
      </c>
      <c r="C2000" s="2">
        <v>45487</v>
      </c>
      <c r="D2000" s="2">
        <v>45489</v>
      </c>
      <c r="E2000" s="2">
        <v>45489</v>
      </c>
      <c r="F2000" s="1" t="s">
        <v>9575</v>
      </c>
      <c r="G2000" s="1" t="s">
        <v>1802</v>
      </c>
      <c r="H2000" s="1">
        <v>60</v>
      </c>
    </row>
    <row r="2001" spans="1:8">
      <c r="A2001" s="1" t="s">
        <v>11572</v>
      </c>
      <c r="B2001" s="1" t="s">
        <v>3813</v>
      </c>
      <c r="C2001" s="2">
        <v>45816</v>
      </c>
      <c r="D2001" s="2">
        <v>45821</v>
      </c>
      <c r="E2001" s="2">
        <v>45822</v>
      </c>
      <c r="F2001" s="1" t="s">
        <v>9569</v>
      </c>
      <c r="G2001" s="1" t="s">
        <v>1809</v>
      </c>
      <c r="H2001" s="1">
        <v>80</v>
      </c>
    </row>
    <row r="2002" spans="1:8">
      <c r="A2002" s="1" t="s">
        <v>11573</v>
      </c>
      <c r="B2002" s="1" t="s">
        <v>3814</v>
      </c>
      <c r="C2002" s="2">
        <v>45839</v>
      </c>
      <c r="D2002" s="2">
        <v>45844</v>
      </c>
      <c r="E2002" s="2"/>
      <c r="F2002" s="1" t="s">
        <v>9573</v>
      </c>
      <c r="G2002" s="1" t="s">
        <v>1815</v>
      </c>
      <c r="H2002" s="1">
        <v>100</v>
      </c>
    </row>
    <row r="2003" spans="1:8">
      <c r="A2003" s="1" t="s">
        <v>11574</v>
      </c>
      <c r="B2003" s="1" t="s">
        <v>3815</v>
      </c>
      <c r="C2003" s="2">
        <v>45884</v>
      </c>
      <c r="D2003" s="2">
        <v>45886</v>
      </c>
      <c r="E2003" s="2">
        <v>45886</v>
      </c>
      <c r="F2003" s="1" t="s">
        <v>9575</v>
      </c>
      <c r="G2003" s="1" t="s">
        <v>1802</v>
      </c>
      <c r="H2003" s="1">
        <v>60</v>
      </c>
    </row>
    <row r="2004" spans="1:8">
      <c r="A2004" s="1" t="s">
        <v>11575</v>
      </c>
      <c r="B2004" s="1" t="s">
        <v>3816</v>
      </c>
      <c r="C2004" s="2">
        <v>45386</v>
      </c>
      <c r="D2004" s="2">
        <v>45390</v>
      </c>
      <c r="E2004" s="2">
        <v>45390</v>
      </c>
      <c r="F2004" s="1" t="s">
        <v>9575</v>
      </c>
      <c r="G2004" s="1" t="s">
        <v>1802</v>
      </c>
      <c r="H2004" s="1">
        <v>70</v>
      </c>
    </row>
    <row r="2005" spans="1:8">
      <c r="A2005" s="1" t="s">
        <v>11576</v>
      </c>
      <c r="B2005" s="1" t="s">
        <v>3817</v>
      </c>
      <c r="C2005" s="2">
        <v>45409</v>
      </c>
      <c r="D2005" s="2">
        <v>45411</v>
      </c>
      <c r="E2005" s="2">
        <v>45411</v>
      </c>
      <c r="F2005" s="1" t="s">
        <v>9573</v>
      </c>
      <c r="G2005" s="1" t="s">
        <v>1802</v>
      </c>
      <c r="H2005" s="1">
        <v>100</v>
      </c>
    </row>
    <row r="2006" spans="1:8">
      <c r="A2006" s="1" t="s">
        <v>11577</v>
      </c>
      <c r="B2006" s="1" t="s">
        <v>3818</v>
      </c>
      <c r="C2006" s="2">
        <v>45557</v>
      </c>
      <c r="D2006" s="2">
        <v>45562</v>
      </c>
      <c r="E2006" s="2">
        <v>45562</v>
      </c>
      <c r="F2006" s="1" t="s">
        <v>9575</v>
      </c>
      <c r="G2006" s="1" t="s">
        <v>1802</v>
      </c>
      <c r="H2006" s="1">
        <v>70</v>
      </c>
    </row>
    <row r="2007" spans="1:8">
      <c r="A2007" s="1" t="s">
        <v>11578</v>
      </c>
      <c r="B2007" s="1" t="s">
        <v>3819</v>
      </c>
      <c r="C2007" s="2">
        <v>45425</v>
      </c>
      <c r="D2007" s="2">
        <v>45428</v>
      </c>
      <c r="E2007" s="2">
        <v>45430</v>
      </c>
      <c r="F2007" s="1" t="s">
        <v>9575</v>
      </c>
      <c r="G2007" s="1" t="s">
        <v>1809</v>
      </c>
      <c r="H2007" s="1">
        <v>50</v>
      </c>
    </row>
    <row r="2008" spans="1:8">
      <c r="A2008" s="1" t="s">
        <v>11579</v>
      </c>
      <c r="B2008" s="1" t="s">
        <v>3820</v>
      </c>
      <c r="C2008" s="2">
        <v>45874</v>
      </c>
      <c r="D2008" s="2">
        <v>45876</v>
      </c>
      <c r="E2008" s="2">
        <v>45877</v>
      </c>
      <c r="F2008" s="1" t="s">
        <v>9573</v>
      </c>
      <c r="G2008" s="1" t="s">
        <v>1809</v>
      </c>
      <c r="H2008" s="1">
        <v>100</v>
      </c>
    </row>
    <row r="2009" spans="1:8">
      <c r="A2009" s="1" t="s">
        <v>11580</v>
      </c>
      <c r="B2009" s="1" t="s">
        <v>3821</v>
      </c>
      <c r="C2009" s="2">
        <v>45476</v>
      </c>
      <c r="D2009" s="2">
        <v>45479</v>
      </c>
      <c r="E2009" s="2">
        <v>45479</v>
      </c>
      <c r="F2009" s="1" t="s">
        <v>9571</v>
      </c>
      <c r="G2009" s="1" t="s">
        <v>1802</v>
      </c>
      <c r="H2009" s="1">
        <v>70</v>
      </c>
    </row>
    <row r="2010" spans="1:8">
      <c r="A2010" s="1" t="s">
        <v>11581</v>
      </c>
      <c r="B2010" s="1" t="s">
        <v>3822</v>
      </c>
      <c r="C2010" s="2">
        <v>45566</v>
      </c>
      <c r="D2010" s="2">
        <v>45569</v>
      </c>
      <c r="E2010" s="2"/>
      <c r="F2010" s="1" t="s">
        <v>9569</v>
      </c>
      <c r="G2010" s="1" t="s">
        <v>1815</v>
      </c>
      <c r="H2010" s="1">
        <v>70</v>
      </c>
    </row>
    <row r="2011" spans="1:8">
      <c r="A2011" s="1" t="s">
        <v>11582</v>
      </c>
      <c r="B2011" s="1" t="s">
        <v>3823</v>
      </c>
      <c r="C2011" s="2">
        <v>45704</v>
      </c>
      <c r="D2011" s="2">
        <v>45707</v>
      </c>
      <c r="E2011" s="2"/>
      <c r="F2011" s="1" t="s">
        <v>9571</v>
      </c>
      <c r="G2011" s="1" t="s">
        <v>1815</v>
      </c>
      <c r="H2011" s="1">
        <v>100</v>
      </c>
    </row>
    <row r="2012" spans="1:8">
      <c r="A2012" s="1" t="s">
        <v>11583</v>
      </c>
      <c r="B2012" s="1" t="s">
        <v>3824</v>
      </c>
      <c r="C2012" s="2">
        <v>45719</v>
      </c>
      <c r="D2012" s="2">
        <v>45721</v>
      </c>
      <c r="E2012" s="2">
        <v>45721</v>
      </c>
      <c r="F2012" s="1" t="s">
        <v>9575</v>
      </c>
      <c r="G2012" s="1" t="s">
        <v>1802</v>
      </c>
      <c r="H2012" s="1">
        <v>100</v>
      </c>
    </row>
    <row r="2013" spans="1:8">
      <c r="A2013" s="1" t="s">
        <v>11584</v>
      </c>
      <c r="B2013" s="1" t="s">
        <v>3825</v>
      </c>
      <c r="C2013" s="2">
        <v>45808</v>
      </c>
      <c r="D2013" s="2">
        <v>45810</v>
      </c>
      <c r="E2013" s="2"/>
      <c r="F2013" s="1" t="s">
        <v>9571</v>
      </c>
      <c r="G2013" s="1" t="s">
        <v>1815</v>
      </c>
      <c r="H2013" s="1">
        <v>80</v>
      </c>
    </row>
    <row r="2014" spans="1:8">
      <c r="A2014" s="1" t="s">
        <v>11585</v>
      </c>
      <c r="B2014" s="1" t="s">
        <v>3826</v>
      </c>
      <c r="C2014" s="2">
        <v>45858</v>
      </c>
      <c r="D2014" s="2">
        <v>45863</v>
      </c>
      <c r="E2014" s="2">
        <v>45863</v>
      </c>
      <c r="F2014" s="1" t="s">
        <v>9573</v>
      </c>
      <c r="G2014" s="1" t="s">
        <v>1802</v>
      </c>
      <c r="H2014" s="1">
        <v>100</v>
      </c>
    </row>
    <row r="2015" spans="1:8">
      <c r="A2015" s="1" t="s">
        <v>11586</v>
      </c>
      <c r="B2015" s="1" t="s">
        <v>3827</v>
      </c>
      <c r="C2015" s="2">
        <v>45942</v>
      </c>
      <c r="D2015" s="2">
        <v>45945</v>
      </c>
      <c r="E2015" s="2">
        <v>45945</v>
      </c>
      <c r="F2015" s="1" t="s">
        <v>9575</v>
      </c>
      <c r="G2015" s="1" t="s">
        <v>1802</v>
      </c>
      <c r="H2015" s="1">
        <v>80</v>
      </c>
    </row>
    <row r="2016" spans="1:8">
      <c r="A2016" s="1" t="s">
        <v>11587</v>
      </c>
      <c r="B2016" s="1" t="s">
        <v>3828</v>
      </c>
      <c r="C2016" s="2">
        <v>45568</v>
      </c>
      <c r="D2016" s="2">
        <v>45573</v>
      </c>
      <c r="E2016" s="2"/>
      <c r="F2016" s="1" t="s">
        <v>9569</v>
      </c>
      <c r="G2016" s="1" t="s">
        <v>1815</v>
      </c>
      <c r="H2016" s="1">
        <v>70</v>
      </c>
    </row>
    <row r="2017" spans="1:8">
      <c r="A2017" s="1" t="s">
        <v>11588</v>
      </c>
      <c r="B2017" s="1" t="s">
        <v>3829</v>
      </c>
      <c r="C2017" s="2">
        <v>45955</v>
      </c>
      <c r="D2017" s="2">
        <v>45957</v>
      </c>
      <c r="E2017" s="2">
        <v>45957</v>
      </c>
      <c r="F2017" s="1" t="s">
        <v>9573</v>
      </c>
      <c r="G2017" s="1" t="s">
        <v>1802</v>
      </c>
      <c r="H2017" s="1">
        <v>55</v>
      </c>
    </row>
    <row r="2018" spans="1:8">
      <c r="A2018" s="1" t="s">
        <v>11589</v>
      </c>
      <c r="B2018" s="1" t="s">
        <v>3830</v>
      </c>
      <c r="C2018" s="2">
        <v>45837</v>
      </c>
      <c r="D2018" s="2">
        <v>45840</v>
      </c>
      <c r="E2018" s="2">
        <v>45840</v>
      </c>
      <c r="F2018" s="1" t="s">
        <v>9569</v>
      </c>
      <c r="G2018" s="1" t="s">
        <v>1802</v>
      </c>
      <c r="H2018" s="1">
        <v>60</v>
      </c>
    </row>
    <row r="2019" spans="1:8">
      <c r="A2019" s="1" t="s">
        <v>11590</v>
      </c>
      <c r="B2019" s="1" t="s">
        <v>3831</v>
      </c>
      <c r="C2019" s="2">
        <v>45591</v>
      </c>
      <c r="D2019" s="2">
        <v>45593</v>
      </c>
      <c r="E2019" s="2">
        <v>45593</v>
      </c>
      <c r="F2019" s="1" t="s">
        <v>9569</v>
      </c>
      <c r="G2019" s="1" t="s">
        <v>1802</v>
      </c>
      <c r="H2019" s="1">
        <v>80</v>
      </c>
    </row>
    <row r="2020" spans="1:8">
      <c r="A2020" s="1" t="s">
        <v>11591</v>
      </c>
      <c r="B2020" s="1" t="s">
        <v>3832</v>
      </c>
      <c r="C2020" s="2">
        <v>45443</v>
      </c>
      <c r="D2020" s="2">
        <v>45448</v>
      </c>
      <c r="E2020" s="2"/>
      <c r="F2020" s="1" t="s">
        <v>9575</v>
      </c>
      <c r="G2020" s="1" t="s">
        <v>1815</v>
      </c>
      <c r="H2020" s="1">
        <v>80</v>
      </c>
    </row>
    <row r="2021" spans="1:8">
      <c r="A2021" s="1" t="s">
        <v>11592</v>
      </c>
      <c r="B2021" s="1" t="s">
        <v>3833</v>
      </c>
      <c r="C2021" s="2">
        <v>45693</v>
      </c>
      <c r="D2021" s="2">
        <v>45696</v>
      </c>
      <c r="E2021" s="2">
        <v>45696</v>
      </c>
      <c r="F2021" s="1" t="s">
        <v>9569</v>
      </c>
      <c r="G2021" s="1" t="s">
        <v>1802</v>
      </c>
      <c r="H2021" s="1">
        <v>45</v>
      </c>
    </row>
    <row r="2022" spans="1:8">
      <c r="A2022" s="1" t="s">
        <v>11593</v>
      </c>
      <c r="B2022" s="1" t="s">
        <v>3834</v>
      </c>
      <c r="C2022" s="2">
        <v>45335</v>
      </c>
      <c r="D2022" s="2">
        <v>45338</v>
      </c>
      <c r="E2022" s="2">
        <v>45339</v>
      </c>
      <c r="F2022" s="1" t="s">
        <v>9569</v>
      </c>
      <c r="G2022" s="1" t="s">
        <v>1809</v>
      </c>
      <c r="H2022" s="1">
        <v>80</v>
      </c>
    </row>
    <row r="2023" spans="1:8">
      <c r="A2023" s="1" t="s">
        <v>11594</v>
      </c>
      <c r="B2023" s="1" t="s">
        <v>3835</v>
      </c>
      <c r="C2023" s="2">
        <v>45949</v>
      </c>
      <c r="D2023" s="2">
        <v>45952</v>
      </c>
      <c r="E2023" s="2">
        <v>45952</v>
      </c>
      <c r="F2023" s="1" t="s">
        <v>9571</v>
      </c>
      <c r="G2023" s="1" t="s">
        <v>1802</v>
      </c>
      <c r="H2023" s="1">
        <v>70</v>
      </c>
    </row>
    <row r="2024" spans="1:8">
      <c r="A2024" s="1" t="s">
        <v>11595</v>
      </c>
      <c r="B2024" s="1" t="s">
        <v>3836</v>
      </c>
      <c r="C2024" s="2">
        <v>45584</v>
      </c>
      <c r="D2024" s="2">
        <v>45589</v>
      </c>
      <c r="E2024" s="2">
        <v>45589</v>
      </c>
      <c r="F2024" s="1" t="s">
        <v>9591</v>
      </c>
      <c r="G2024" s="1" t="s">
        <v>1802</v>
      </c>
      <c r="H2024" s="1">
        <v>100</v>
      </c>
    </row>
    <row r="2025" spans="1:8">
      <c r="A2025" s="1" t="s">
        <v>11596</v>
      </c>
      <c r="B2025" s="1" t="s">
        <v>3837</v>
      </c>
      <c r="C2025" s="2">
        <v>45311</v>
      </c>
      <c r="D2025" s="2">
        <v>45313</v>
      </c>
      <c r="E2025" s="2">
        <v>45313</v>
      </c>
      <c r="F2025" s="1" t="s">
        <v>9569</v>
      </c>
      <c r="G2025" s="1" t="s">
        <v>1802</v>
      </c>
      <c r="H2025" s="1">
        <v>80</v>
      </c>
    </row>
    <row r="2026" spans="1:8">
      <c r="A2026" s="1" t="s">
        <v>11597</v>
      </c>
      <c r="B2026" s="1" t="s">
        <v>3838</v>
      </c>
      <c r="C2026" s="2">
        <v>45725</v>
      </c>
      <c r="D2026" s="2">
        <v>45728</v>
      </c>
      <c r="E2026" s="2">
        <v>45728</v>
      </c>
      <c r="F2026" s="1" t="s">
        <v>9591</v>
      </c>
      <c r="G2026" s="1" t="s">
        <v>1802</v>
      </c>
      <c r="H2026" s="1">
        <v>45</v>
      </c>
    </row>
    <row r="2027" spans="1:8">
      <c r="A2027" s="1" t="s">
        <v>11598</v>
      </c>
      <c r="B2027" s="1" t="s">
        <v>3839</v>
      </c>
      <c r="C2027" s="2">
        <v>45794</v>
      </c>
      <c r="D2027" s="2">
        <v>45796</v>
      </c>
      <c r="E2027" s="2">
        <v>45797</v>
      </c>
      <c r="F2027" s="1" t="s">
        <v>9591</v>
      </c>
      <c r="G2027" s="1" t="s">
        <v>1809</v>
      </c>
      <c r="H2027" s="1">
        <v>50</v>
      </c>
    </row>
    <row r="2028" spans="1:8">
      <c r="A2028" s="1" t="s">
        <v>11599</v>
      </c>
      <c r="B2028" s="1" t="s">
        <v>3840</v>
      </c>
      <c r="C2028" s="2">
        <v>45786</v>
      </c>
      <c r="D2028" s="2">
        <v>45790</v>
      </c>
      <c r="E2028" s="2">
        <v>45790</v>
      </c>
      <c r="F2028" s="1" t="s">
        <v>9591</v>
      </c>
      <c r="G2028" s="1" t="s">
        <v>1802</v>
      </c>
      <c r="H2028" s="1">
        <v>55</v>
      </c>
    </row>
    <row r="2029" spans="1:8">
      <c r="A2029" s="1" t="s">
        <v>11600</v>
      </c>
      <c r="B2029" s="1" t="s">
        <v>3841</v>
      </c>
      <c r="C2029" s="2">
        <v>45353</v>
      </c>
      <c r="D2029" s="2">
        <v>45356</v>
      </c>
      <c r="E2029" s="2">
        <v>45357</v>
      </c>
      <c r="F2029" s="1" t="s">
        <v>9569</v>
      </c>
      <c r="G2029" s="1" t="s">
        <v>1809</v>
      </c>
      <c r="H2029" s="1">
        <v>55</v>
      </c>
    </row>
    <row r="2030" spans="1:8">
      <c r="A2030" s="1" t="s">
        <v>11601</v>
      </c>
      <c r="B2030" s="1" t="s">
        <v>3842</v>
      </c>
      <c r="C2030" s="2">
        <v>45620</v>
      </c>
      <c r="D2030" s="2">
        <v>45624</v>
      </c>
      <c r="E2030" s="2">
        <v>45624</v>
      </c>
      <c r="F2030" s="1" t="s">
        <v>9569</v>
      </c>
      <c r="G2030" s="1" t="s">
        <v>1802</v>
      </c>
      <c r="H2030" s="1">
        <v>70</v>
      </c>
    </row>
    <row r="2031" spans="1:8">
      <c r="A2031" s="1" t="s">
        <v>11602</v>
      </c>
      <c r="B2031" s="1" t="s">
        <v>3843</v>
      </c>
      <c r="C2031" s="2">
        <v>45449</v>
      </c>
      <c r="D2031" s="2">
        <v>45452</v>
      </c>
      <c r="E2031" s="2">
        <v>45452</v>
      </c>
      <c r="F2031" s="1" t="s">
        <v>9573</v>
      </c>
      <c r="G2031" s="1" t="s">
        <v>1802</v>
      </c>
      <c r="H2031" s="1">
        <v>45</v>
      </c>
    </row>
    <row r="2032" spans="1:8">
      <c r="A2032" s="1" t="s">
        <v>11603</v>
      </c>
      <c r="B2032" s="1" t="s">
        <v>3844</v>
      </c>
      <c r="C2032" s="2">
        <v>45327</v>
      </c>
      <c r="D2032" s="2">
        <v>45332</v>
      </c>
      <c r="E2032" s="2">
        <v>45333</v>
      </c>
      <c r="F2032" s="1" t="s">
        <v>9575</v>
      </c>
      <c r="G2032" s="1" t="s">
        <v>1809</v>
      </c>
      <c r="H2032" s="1">
        <v>80</v>
      </c>
    </row>
    <row r="2033" spans="1:8">
      <c r="A2033" s="1" t="s">
        <v>11604</v>
      </c>
      <c r="B2033" s="1" t="s">
        <v>3845</v>
      </c>
      <c r="C2033" s="2">
        <v>45385</v>
      </c>
      <c r="D2033" s="2">
        <v>45389</v>
      </c>
      <c r="E2033" s="2">
        <v>45390</v>
      </c>
      <c r="F2033" s="1" t="s">
        <v>9571</v>
      </c>
      <c r="G2033" s="1" t="s">
        <v>1809</v>
      </c>
      <c r="H2033" s="1">
        <v>45</v>
      </c>
    </row>
    <row r="2034" spans="1:8">
      <c r="A2034" s="1" t="s">
        <v>11605</v>
      </c>
      <c r="B2034" s="1" t="s">
        <v>3846</v>
      </c>
      <c r="C2034" s="2">
        <v>45530</v>
      </c>
      <c r="D2034" s="2">
        <v>45535</v>
      </c>
      <c r="E2034" s="2">
        <v>45536</v>
      </c>
      <c r="F2034" s="1" t="s">
        <v>9571</v>
      </c>
      <c r="G2034" s="1" t="s">
        <v>1809</v>
      </c>
      <c r="H2034" s="1">
        <v>45</v>
      </c>
    </row>
    <row r="2035" spans="1:8">
      <c r="A2035" s="1" t="s">
        <v>11606</v>
      </c>
      <c r="B2035" s="1" t="s">
        <v>3847</v>
      </c>
      <c r="C2035" s="2">
        <v>45769</v>
      </c>
      <c r="D2035" s="2">
        <v>45774</v>
      </c>
      <c r="E2035" s="2">
        <v>45776</v>
      </c>
      <c r="F2035" s="1" t="s">
        <v>9591</v>
      </c>
      <c r="G2035" s="1" t="s">
        <v>1809</v>
      </c>
      <c r="H2035" s="1">
        <v>50</v>
      </c>
    </row>
    <row r="2036" spans="1:8">
      <c r="A2036" s="1" t="s">
        <v>11607</v>
      </c>
      <c r="B2036" s="1" t="s">
        <v>3848</v>
      </c>
      <c r="C2036" s="2">
        <v>45570</v>
      </c>
      <c r="D2036" s="2">
        <v>45574</v>
      </c>
      <c r="E2036" s="2"/>
      <c r="F2036" s="1" t="s">
        <v>9569</v>
      </c>
      <c r="G2036" s="1" t="s">
        <v>1815</v>
      </c>
      <c r="H2036" s="1">
        <v>50</v>
      </c>
    </row>
    <row r="2037" spans="1:8">
      <c r="A2037" s="1" t="s">
        <v>11608</v>
      </c>
      <c r="B2037" s="1" t="s">
        <v>3849</v>
      </c>
      <c r="C2037" s="2">
        <v>45311</v>
      </c>
      <c r="D2037" s="2">
        <v>45314</v>
      </c>
      <c r="E2037" s="2"/>
      <c r="F2037" s="1" t="s">
        <v>9569</v>
      </c>
      <c r="G2037" s="1" t="s">
        <v>1815</v>
      </c>
      <c r="H2037" s="1">
        <v>50</v>
      </c>
    </row>
    <row r="2038" spans="1:8">
      <c r="A2038" s="1" t="s">
        <v>11609</v>
      </c>
      <c r="B2038" s="1" t="s">
        <v>3850</v>
      </c>
      <c r="C2038" s="2">
        <v>45464</v>
      </c>
      <c r="D2038" s="2">
        <v>45466</v>
      </c>
      <c r="E2038" s="2"/>
      <c r="F2038" s="1" t="s">
        <v>9575</v>
      </c>
      <c r="G2038" s="1" t="s">
        <v>1815</v>
      </c>
      <c r="H2038" s="1">
        <v>60</v>
      </c>
    </row>
    <row r="2039" spans="1:8">
      <c r="A2039" s="1" t="s">
        <v>11610</v>
      </c>
      <c r="B2039" s="1" t="s">
        <v>3851</v>
      </c>
      <c r="C2039" s="2">
        <v>45724</v>
      </c>
      <c r="D2039" s="2">
        <v>45726</v>
      </c>
      <c r="E2039" s="2">
        <v>45726</v>
      </c>
      <c r="F2039" s="1" t="s">
        <v>9569</v>
      </c>
      <c r="G2039" s="1" t="s">
        <v>1802</v>
      </c>
      <c r="H2039" s="1">
        <v>60</v>
      </c>
    </row>
    <row r="2040" spans="1:8">
      <c r="A2040" s="1" t="s">
        <v>11611</v>
      </c>
      <c r="B2040" s="1" t="s">
        <v>3852</v>
      </c>
      <c r="C2040" s="2">
        <v>45458</v>
      </c>
      <c r="D2040" s="2">
        <v>45461</v>
      </c>
      <c r="E2040" s="2">
        <v>45462</v>
      </c>
      <c r="F2040" s="1" t="s">
        <v>9573</v>
      </c>
      <c r="G2040" s="1" t="s">
        <v>1809</v>
      </c>
      <c r="H2040" s="1">
        <v>70</v>
      </c>
    </row>
    <row r="2041" spans="1:8">
      <c r="A2041" s="1" t="s">
        <v>11612</v>
      </c>
      <c r="B2041" s="1" t="s">
        <v>3853</v>
      </c>
      <c r="C2041" s="2">
        <v>45729</v>
      </c>
      <c r="D2041" s="2">
        <v>45733</v>
      </c>
      <c r="E2041" s="2">
        <v>45733</v>
      </c>
      <c r="F2041" s="1" t="s">
        <v>9569</v>
      </c>
      <c r="G2041" s="1" t="s">
        <v>1802</v>
      </c>
      <c r="H2041" s="1">
        <v>70</v>
      </c>
    </row>
    <row r="2042" spans="1:8">
      <c r="A2042" s="1" t="s">
        <v>11613</v>
      </c>
      <c r="B2042" s="1" t="s">
        <v>3854</v>
      </c>
      <c r="C2042" s="2">
        <v>45684</v>
      </c>
      <c r="D2042" s="2">
        <v>45686</v>
      </c>
      <c r="E2042" s="2">
        <v>45686</v>
      </c>
      <c r="F2042" s="1" t="s">
        <v>9571</v>
      </c>
      <c r="G2042" s="1" t="s">
        <v>1802</v>
      </c>
      <c r="H2042" s="1">
        <v>45</v>
      </c>
    </row>
    <row r="2043" spans="1:8">
      <c r="A2043" s="1" t="s">
        <v>11614</v>
      </c>
      <c r="B2043" s="1" t="s">
        <v>3855</v>
      </c>
      <c r="C2043" s="2">
        <v>45960</v>
      </c>
      <c r="D2043" s="2">
        <v>45965</v>
      </c>
      <c r="E2043" s="2">
        <v>45965</v>
      </c>
      <c r="F2043" s="1" t="s">
        <v>9575</v>
      </c>
      <c r="G2043" s="1" t="s">
        <v>1802</v>
      </c>
      <c r="H2043" s="1">
        <v>50</v>
      </c>
    </row>
    <row r="2044" spans="1:8">
      <c r="A2044" s="1" t="s">
        <v>11615</v>
      </c>
      <c r="B2044" s="1" t="s">
        <v>3856</v>
      </c>
      <c r="C2044" s="2">
        <v>45486</v>
      </c>
      <c r="D2044" s="2">
        <v>45491</v>
      </c>
      <c r="E2044" s="2"/>
      <c r="F2044" s="1" t="s">
        <v>9569</v>
      </c>
      <c r="G2044" s="1" t="s">
        <v>1815</v>
      </c>
      <c r="H2044" s="1">
        <v>100</v>
      </c>
    </row>
    <row r="2045" spans="1:8">
      <c r="A2045" s="1" t="s">
        <v>11616</v>
      </c>
      <c r="B2045" s="1" t="s">
        <v>3857</v>
      </c>
      <c r="C2045" s="2">
        <v>45954</v>
      </c>
      <c r="D2045" s="2">
        <v>45958</v>
      </c>
      <c r="E2045" s="2">
        <v>45958</v>
      </c>
      <c r="F2045" s="1" t="s">
        <v>9591</v>
      </c>
      <c r="G2045" s="1" t="s">
        <v>1802</v>
      </c>
      <c r="H2045" s="1">
        <v>50</v>
      </c>
    </row>
    <row r="2046" spans="1:8">
      <c r="A2046" s="1" t="s">
        <v>11617</v>
      </c>
      <c r="B2046" s="1" t="s">
        <v>3858</v>
      </c>
      <c r="C2046" s="2">
        <v>45610</v>
      </c>
      <c r="D2046" s="2">
        <v>45612</v>
      </c>
      <c r="E2046" s="2">
        <v>45613</v>
      </c>
      <c r="F2046" s="1" t="s">
        <v>9591</v>
      </c>
      <c r="G2046" s="1" t="s">
        <v>1809</v>
      </c>
      <c r="H2046" s="1">
        <v>55</v>
      </c>
    </row>
    <row r="2047" spans="1:8">
      <c r="A2047" s="1" t="s">
        <v>11618</v>
      </c>
      <c r="B2047" s="1" t="s">
        <v>3859</v>
      </c>
      <c r="C2047" s="2">
        <v>45780</v>
      </c>
      <c r="D2047" s="2">
        <v>45784</v>
      </c>
      <c r="E2047" s="2">
        <v>45784</v>
      </c>
      <c r="F2047" s="1" t="s">
        <v>9591</v>
      </c>
      <c r="G2047" s="1" t="s">
        <v>1802</v>
      </c>
      <c r="H2047" s="1">
        <v>100</v>
      </c>
    </row>
    <row r="2048" spans="1:8">
      <c r="A2048" s="1" t="s">
        <v>11619</v>
      </c>
      <c r="B2048" s="1" t="s">
        <v>3860</v>
      </c>
      <c r="C2048" s="2">
        <v>45553</v>
      </c>
      <c r="D2048" s="2">
        <v>45557</v>
      </c>
      <c r="E2048" s="2">
        <v>45557</v>
      </c>
      <c r="F2048" s="1" t="s">
        <v>9573</v>
      </c>
      <c r="G2048" s="1" t="s">
        <v>1802</v>
      </c>
      <c r="H2048" s="1">
        <v>45</v>
      </c>
    </row>
    <row r="2049" spans="1:8">
      <c r="A2049" s="1" t="s">
        <v>11620</v>
      </c>
      <c r="B2049" s="1" t="s">
        <v>3861</v>
      </c>
      <c r="C2049" s="2">
        <v>45625</v>
      </c>
      <c r="D2049" s="2">
        <v>45627</v>
      </c>
      <c r="E2049" s="2">
        <v>45627</v>
      </c>
      <c r="F2049" s="1" t="s">
        <v>9591</v>
      </c>
      <c r="G2049" s="1" t="s">
        <v>1802</v>
      </c>
      <c r="H2049" s="1">
        <v>100</v>
      </c>
    </row>
    <row r="2050" spans="1:8">
      <c r="A2050" s="1" t="s">
        <v>11621</v>
      </c>
      <c r="B2050" s="1" t="s">
        <v>3862</v>
      </c>
      <c r="C2050" s="2">
        <v>45365</v>
      </c>
      <c r="D2050" s="2">
        <v>45370</v>
      </c>
      <c r="E2050" s="2">
        <v>45370</v>
      </c>
      <c r="F2050" s="1" t="s">
        <v>9573</v>
      </c>
      <c r="G2050" s="1" t="s">
        <v>1802</v>
      </c>
      <c r="H2050" s="1">
        <v>100</v>
      </c>
    </row>
    <row r="2051" spans="1:8">
      <c r="A2051" s="1" t="s">
        <v>11622</v>
      </c>
      <c r="B2051" s="1" t="s">
        <v>3863</v>
      </c>
      <c r="C2051" s="2">
        <v>45416</v>
      </c>
      <c r="D2051" s="2">
        <v>45419</v>
      </c>
      <c r="E2051" s="2"/>
      <c r="F2051" s="1" t="s">
        <v>9569</v>
      </c>
      <c r="G2051" s="1" t="s">
        <v>1815</v>
      </c>
      <c r="H2051" s="1">
        <v>70</v>
      </c>
    </row>
    <row r="2052" spans="1:8">
      <c r="A2052" s="1" t="s">
        <v>11623</v>
      </c>
      <c r="B2052" s="1" t="s">
        <v>3864</v>
      </c>
      <c r="C2052" s="2">
        <v>45341</v>
      </c>
      <c r="D2052" s="2">
        <v>45343</v>
      </c>
      <c r="E2052" s="2">
        <v>45343</v>
      </c>
      <c r="F2052" s="1" t="s">
        <v>9569</v>
      </c>
      <c r="G2052" s="1" t="s">
        <v>1802</v>
      </c>
      <c r="H2052" s="1">
        <v>100</v>
      </c>
    </row>
    <row r="2053" spans="1:8">
      <c r="A2053" s="1" t="s">
        <v>11624</v>
      </c>
      <c r="B2053" s="1" t="s">
        <v>3865</v>
      </c>
      <c r="C2053" s="2">
        <v>45403</v>
      </c>
      <c r="D2053" s="2">
        <v>45406</v>
      </c>
      <c r="E2053" s="2"/>
      <c r="F2053" s="1" t="s">
        <v>9571</v>
      </c>
      <c r="G2053" s="1" t="s">
        <v>1815</v>
      </c>
      <c r="H2053" s="1">
        <v>45</v>
      </c>
    </row>
    <row r="2054" spans="1:8">
      <c r="A2054" s="1" t="s">
        <v>11625</v>
      </c>
      <c r="B2054" s="1" t="s">
        <v>3866</v>
      </c>
      <c r="C2054" s="2">
        <v>45945</v>
      </c>
      <c r="D2054" s="2">
        <v>45947</v>
      </c>
      <c r="E2054" s="2">
        <v>45947</v>
      </c>
      <c r="F2054" s="1" t="s">
        <v>9575</v>
      </c>
      <c r="G2054" s="1" t="s">
        <v>1802</v>
      </c>
      <c r="H2054" s="1">
        <v>80</v>
      </c>
    </row>
    <row r="2055" spans="1:8">
      <c r="A2055" s="1" t="s">
        <v>11626</v>
      </c>
      <c r="B2055" s="1" t="s">
        <v>3867</v>
      </c>
      <c r="C2055" s="2">
        <v>45651</v>
      </c>
      <c r="D2055" s="2">
        <v>45656</v>
      </c>
      <c r="E2055" s="2">
        <v>45656</v>
      </c>
      <c r="F2055" s="1" t="s">
        <v>9591</v>
      </c>
      <c r="G2055" s="1" t="s">
        <v>1802</v>
      </c>
      <c r="H2055" s="1">
        <v>60</v>
      </c>
    </row>
    <row r="2056" spans="1:8">
      <c r="A2056" s="1" t="s">
        <v>11627</v>
      </c>
      <c r="B2056" s="1" t="s">
        <v>3868</v>
      </c>
      <c r="C2056" s="2">
        <v>45628</v>
      </c>
      <c r="D2056" s="2">
        <v>45631</v>
      </c>
      <c r="E2056" s="2">
        <v>45634</v>
      </c>
      <c r="F2056" s="1" t="s">
        <v>9575</v>
      </c>
      <c r="G2056" s="1" t="s">
        <v>1809</v>
      </c>
      <c r="H2056" s="1">
        <v>100</v>
      </c>
    </row>
    <row r="2057" spans="1:8">
      <c r="A2057" s="1" t="s">
        <v>11628</v>
      </c>
      <c r="B2057" s="1" t="s">
        <v>3869</v>
      </c>
      <c r="C2057" s="2">
        <v>45555</v>
      </c>
      <c r="D2057" s="2">
        <v>45558</v>
      </c>
      <c r="E2057" s="2"/>
      <c r="F2057" s="1" t="s">
        <v>9575</v>
      </c>
      <c r="G2057" s="1" t="s">
        <v>1815</v>
      </c>
      <c r="H2057" s="1">
        <v>80</v>
      </c>
    </row>
    <row r="2058" spans="1:8">
      <c r="A2058" s="1" t="s">
        <v>11629</v>
      </c>
      <c r="B2058" s="1" t="s">
        <v>3870</v>
      </c>
      <c r="C2058" s="2">
        <v>45697</v>
      </c>
      <c r="D2058" s="2">
        <v>45699</v>
      </c>
      <c r="E2058" s="2">
        <v>45702</v>
      </c>
      <c r="F2058" s="1" t="s">
        <v>9569</v>
      </c>
      <c r="G2058" s="1" t="s">
        <v>1809</v>
      </c>
      <c r="H2058" s="1">
        <v>45</v>
      </c>
    </row>
    <row r="2059" spans="1:8">
      <c r="A2059" s="1" t="s">
        <v>11630</v>
      </c>
      <c r="B2059" s="1" t="s">
        <v>3871</v>
      </c>
      <c r="C2059" s="2">
        <v>45771</v>
      </c>
      <c r="D2059" s="2">
        <v>45774</v>
      </c>
      <c r="E2059" s="2">
        <v>45776</v>
      </c>
      <c r="F2059" s="1" t="s">
        <v>9569</v>
      </c>
      <c r="G2059" s="1" t="s">
        <v>1809</v>
      </c>
      <c r="H2059" s="1">
        <v>100</v>
      </c>
    </row>
    <row r="2060" spans="1:8">
      <c r="A2060" s="1" t="s">
        <v>11631</v>
      </c>
      <c r="B2060" s="1" t="s">
        <v>3872</v>
      </c>
      <c r="C2060" s="2">
        <v>45663</v>
      </c>
      <c r="D2060" s="2">
        <v>45668</v>
      </c>
      <c r="E2060" s="2">
        <v>45669</v>
      </c>
      <c r="F2060" s="1" t="s">
        <v>9571</v>
      </c>
      <c r="G2060" s="1" t="s">
        <v>1809</v>
      </c>
      <c r="H2060" s="1">
        <v>60</v>
      </c>
    </row>
    <row r="2061" spans="1:8">
      <c r="A2061" s="1" t="s">
        <v>11632</v>
      </c>
      <c r="B2061" s="1" t="s">
        <v>3873</v>
      </c>
      <c r="C2061" s="2">
        <v>45870</v>
      </c>
      <c r="D2061" s="2">
        <v>45875</v>
      </c>
      <c r="E2061" s="2">
        <v>45875</v>
      </c>
      <c r="F2061" s="1" t="s">
        <v>9573</v>
      </c>
      <c r="G2061" s="1" t="s">
        <v>1802</v>
      </c>
      <c r="H2061" s="1">
        <v>80</v>
      </c>
    </row>
    <row r="2062" spans="1:8">
      <c r="A2062" s="1" t="s">
        <v>11633</v>
      </c>
      <c r="B2062" s="1" t="s">
        <v>3874</v>
      </c>
      <c r="C2062" s="2">
        <v>45478</v>
      </c>
      <c r="D2062" s="2">
        <v>45483</v>
      </c>
      <c r="E2062" s="2">
        <v>45483</v>
      </c>
      <c r="F2062" s="1" t="s">
        <v>9575</v>
      </c>
      <c r="G2062" s="1" t="s">
        <v>1802</v>
      </c>
      <c r="H2062" s="1">
        <v>60</v>
      </c>
    </row>
    <row r="2063" spans="1:8">
      <c r="A2063" s="1" t="s">
        <v>11634</v>
      </c>
      <c r="B2063" s="1" t="s">
        <v>3875</v>
      </c>
      <c r="C2063" s="2">
        <v>45432</v>
      </c>
      <c r="D2063" s="2">
        <v>45435</v>
      </c>
      <c r="E2063" s="2">
        <v>45435</v>
      </c>
      <c r="F2063" s="1" t="s">
        <v>9575</v>
      </c>
      <c r="G2063" s="1" t="s">
        <v>1802</v>
      </c>
      <c r="H2063" s="1">
        <v>60</v>
      </c>
    </row>
    <row r="2064" spans="1:8">
      <c r="A2064" s="1" t="s">
        <v>11635</v>
      </c>
      <c r="B2064" s="1" t="s">
        <v>3876</v>
      </c>
      <c r="C2064" s="2">
        <v>45683</v>
      </c>
      <c r="D2064" s="2">
        <v>45687</v>
      </c>
      <c r="E2064" s="2">
        <v>45688</v>
      </c>
      <c r="F2064" s="1" t="s">
        <v>9569</v>
      </c>
      <c r="G2064" s="1" t="s">
        <v>1809</v>
      </c>
      <c r="H2064" s="1">
        <v>50</v>
      </c>
    </row>
    <row r="2065" spans="1:8">
      <c r="A2065" s="1" t="s">
        <v>11636</v>
      </c>
      <c r="B2065" s="1" t="s">
        <v>3877</v>
      </c>
      <c r="C2065" s="2">
        <v>45871</v>
      </c>
      <c r="D2065" s="2">
        <v>45875</v>
      </c>
      <c r="E2065" s="2">
        <v>45875</v>
      </c>
      <c r="F2065" s="1" t="s">
        <v>9591</v>
      </c>
      <c r="G2065" s="1" t="s">
        <v>1802</v>
      </c>
      <c r="H2065" s="1">
        <v>60</v>
      </c>
    </row>
    <row r="2066" spans="1:8">
      <c r="A2066" s="1" t="s">
        <v>11637</v>
      </c>
      <c r="B2066" s="1" t="s">
        <v>3878</v>
      </c>
      <c r="C2066" s="2">
        <v>45449</v>
      </c>
      <c r="D2066" s="2">
        <v>45452</v>
      </c>
      <c r="E2066" s="2">
        <v>45452</v>
      </c>
      <c r="F2066" s="1" t="s">
        <v>9575</v>
      </c>
      <c r="G2066" s="1" t="s">
        <v>1802</v>
      </c>
      <c r="H2066" s="1">
        <v>55</v>
      </c>
    </row>
    <row r="2067" spans="1:8">
      <c r="A2067" s="1" t="s">
        <v>11638</v>
      </c>
      <c r="B2067" s="1" t="s">
        <v>3879</v>
      </c>
      <c r="C2067" s="2">
        <v>45563</v>
      </c>
      <c r="D2067" s="2">
        <v>45566</v>
      </c>
      <c r="E2067" s="2">
        <v>45566</v>
      </c>
      <c r="F2067" s="1" t="s">
        <v>9571</v>
      </c>
      <c r="G2067" s="1" t="s">
        <v>1802</v>
      </c>
      <c r="H2067" s="1">
        <v>45</v>
      </c>
    </row>
    <row r="2068" spans="1:8">
      <c r="A2068" s="1" t="s">
        <v>11639</v>
      </c>
      <c r="B2068" s="1" t="s">
        <v>3880</v>
      </c>
      <c r="C2068" s="2">
        <v>45774</v>
      </c>
      <c r="D2068" s="2">
        <v>45777</v>
      </c>
      <c r="E2068" s="2">
        <v>45777</v>
      </c>
      <c r="F2068" s="1" t="s">
        <v>9573</v>
      </c>
      <c r="G2068" s="1" t="s">
        <v>1802</v>
      </c>
      <c r="H2068" s="1">
        <v>60</v>
      </c>
    </row>
    <row r="2069" spans="1:8">
      <c r="A2069" s="1" t="s">
        <v>11640</v>
      </c>
      <c r="B2069" s="1" t="s">
        <v>3881</v>
      </c>
      <c r="C2069" s="2">
        <v>45632</v>
      </c>
      <c r="D2069" s="2">
        <v>45635</v>
      </c>
      <c r="E2069" s="2">
        <v>45636</v>
      </c>
      <c r="F2069" s="1" t="s">
        <v>9591</v>
      </c>
      <c r="G2069" s="1" t="s">
        <v>1809</v>
      </c>
      <c r="H2069" s="1">
        <v>45</v>
      </c>
    </row>
    <row r="2070" spans="1:8">
      <c r="A2070" s="1" t="s">
        <v>11641</v>
      </c>
      <c r="B2070" s="1" t="s">
        <v>3882</v>
      </c>
      <c r="C2070" s="2">
        <v>45309</v>
      </c>
      <c r="D2070" s="2">
        <v>45314</v>
      </c>
      <c r="E2070" s="2"/>
      <c r="F2070" s="1" t="s">
        <v>9571</v>
      </c>
      <c r="G2070" s="1" t="s">
        <v>1815</v>
      </c>
      <c r="H2070" s="1">
        <v>100</v>
      </c>
    </row>
    <row r="2071" spans="1:8">
      <c r="A2071" s="1" t="s">
        <v>11642</v>
      </c>
      <c r="B2071" s="1" t="s">
        <v>3883</v>
      </c>
      <c r="C2071" s="2">
        <v>45832</v>
      </c>
      <c r="D2071" s="2">
        <v>45835</v>
      </c>
      <c r="E2071" s="2">
        <v>45835</v>
      </c>
      <c r="F2071" s="1" t="s">
        <v>9591</v>
      </c>
      <c r="G2071" s="1" t="s">
        <v>1802</v>
      </c>
      <c r="H2071" s="1">
        <v>55</v>
      </c>
    </row>
    <row r="2072" spans="1:8">
      <c r="A2072" s="1" t="s">
        <v>11643</v>
      </c>
      <c r="B2072" s="1" t="s">
        <v>3884</v>
      </c>
      <c r="C2072" s="2">
        <v>45742</v>
      </c>
      <c r="D2072" s="2">
        <v>45745</v>
      </c>
      <c r="E2072" s="2">
        <v>45746</v>
      </c>
      <c r="F2072" s="1" t="s">
        <v>9573</v>
      </c>
      <c r="G2072" s="1" t="s">
        <v>1809</v>
      </c>
      <c r="H2072" s="1">
        <v>55</v>
      </c>
    </row>
    <row r="2073" spans="1:8">
      <c r="A2073" s="1" t="s">
        <v>11644</v>
      </c>
      <c r="B2073" s="1" t="s">
        <v>3885</v>
      </c>
      <c r="C2073" s="2">
        <v>45362</v>
      </c>
      <c r="D2073" s="2">
        <v>45365</v>
      </c>
      <c r="E2073" s="2">
        <v>45365</v>
      </c>
      <c r="F2073" s="1" t="s">
        <v>9569</v>
      </c>
      <c r="G2073" s="1" t="s">
        <v>1802</v>
      </c>
      <c r="H2073" s="1">
        <v>100</v>
      </c>
    </row>
    <row r="2074" spans="1:8">
      <c r="A2074" s="1" t="s">
        <v>11645</v>
      </c>
      <c r="B2074" s="1" t="s">
        <v>3886</v>
      </c>
      <c r="C2074" s="2">
        <v>45488</v>
      </c>
      <c r="D2074" s="2">
        <v>45491</v>
      </c>
      <c r="E2074" s="2"/>
      <c r="F2074" s="1" t="s">
        <v>9591</v>
      </c>
      <c r="G2074" s="1" t="s">
        <v>1815</v>
      </c>
      <c r="H2074" s="1">
        <v>60</v>
      </c>
    </row>
    <row r="2075" spans="1:8">
      <c r="A2075" s="1" t="s">
        <v>11646</v>
      </c>
      <c r="B2075" s="1" t="s">
        <v>3887</v>
      </c>
      <c r="C2075" s="2">
        <v>45292</v>
      </c>
      <c r="D2075" s="2">
        <v>45296</v>
      </c>
      <c r="E2075" s="2">
        <v>45297</v>
      </c>
      <c r="F2075" s="1" t="s">
        <v>9569</v>
      </c>
      <c r="G2075" s="1" t="s">
        <v>1809</v>
      </c>
      <c r="H2075" s="1">
        <v>45</v>
      </c>
    </row>
    <row r="2076" spans="1:8">
      <c r="A2076" s="1" t="s">
        <v>11647</v>
      </c>
      <c r="B2076" s="1" t="s">
        <v>3888</v>
      </c>
      <c r="C2076" s="2">
        <v>45900</v>
      </c>
      <c r="D2076" s="2">
        <v>45905</v>
      </c>
      <c r="E2076" s="2">
        <v>45905</v>
      </c>
      <c r="F2076" s="1" t="s">
        <v>9569</v>
      </c>
      <c r="G2076" s="1" t="s">
        <v>1802</v>
      </c>
      <c r="H2076" s="1">
        <v>60</v>
      </c>
    </row>
    <row r="2077" spans="1:8">
      <c r="A2077" s="1" t="s">
        <v>11648</v>
      </c>
      <c r="B2077" s="1" t="s">
        <v>3889</v>
      </c>
      <c r="C2077" s="2">
        <v>45533</v>
      </c>
      <c r="D2077" s="2">
        <v>45535</v>
      </c>
      <c r="E2077" s="2">
        <v>45535</v>
      </c>
      <c r="F2077" s="1" t="s">
        <v>9573</v>
      </c>
      <c r="G2077" s="1" t="s">
        <v>1802</v>
      </c>
      <c r="H2077" s="1">
        <v>50</v>
      </c>
    </row>
    <row r="2078" spans="1:8">
      <c r="A2078" s="1" t="s">
        <v>11649</v>
      </c>
      <c r="B2078" s="1" t="s">
        <v>3890</v>
      </c>
      <c r="C2078" s="2">
        <v>45879</v>
      </c>
      <c r="D2078" s="2">
        <v>45884</v>
      </c>
      <c r="E2078" s="2">
        <v>45884</v>
      </c>
      <c r="F2078" s="1" t="s">
        <v>9573</v>
      </c>
      <c r="G2078" s="1" t="s">
        <v>1802</v>
      </c>
      <c r="H2078" s="1">
        <v>60</v>
      </c>
    </row>
    <row r="2079" spans="1:8">
      <c r="A2079" s="1" t="s">
        <v>11650</v>
      </c>
      <c r="B2079" s="1" t="s">
        <v>3891</v>
      </c>
      <c r="C2079" s="2">
        <v>45558</v>
      </c>
      <c r="D2079" s="2">
        <v>45560</v>
      </c>
      <c r="E2079" s="2">
        <v>45560</v>
      </c>
      <c r="F2079" s="1" t="s">
        <v>9575</v>
      </c>
      <c r="G2079" s="1" t="s">
        <v>1802</v>
      </c>
      <c r="H2079" s="1">
        <v>50</v>
      </c>
    </row>
    <row r="2080" spans="1:8">
      <c r="A2080" s="1" t="s">
        <v>11651</v>
      </c>
      <c r="B2080" s="1" t="s">
        <v>3892</v>
      </c>
      <c r="C2080" s="2">
        <v>45616</v>
      </c>
      <c r="D2080" s="2">
        <v>45621</v>
      </c>
      <c r="E2080" s="2">
        <v>45621</v>
      </c>
      <c r="F2080" s="1" t="s">
        <v>9573</v>
      </c>
      <c r="G2080" s="1" t="s">
        <v>1802</v>
      </c>
      <c r="H2080" s="1">
        <v>55</v>
      </c>
    </row>
    <row r="2081" spans="1:8">
      <c r="A2081" s="1" t="s">
        <v>11652</v>
      </c>
      <c r="B2081" s="1" t="s">
        <v>3893</v>
      </c>
      <c r="C2081" s="2">
        <v>45736</v>
      </c>
      <c r="D2081" s="2">
        <v>45739</v>
      </c>
      <c r="E2081" s="2">
        <v>45740</v>
      </c>
      <c r="F2081" s="1" t="s">
        <v>9571</v>
      </c>
      <c r="G2081" s="1" t="s">
        <v>1809</v>
      </c>
      <c r="H2081" s="1">
        <v>45</v>
      </c>
    </row>
    <row r="2082" spans="1:8">
      <c r="A2082" s="1" t="s">
        <v>11653</v>
      </c>
      <c r="B2082" s="1" t="s">
        <v>3894</v>
      </c>
      <c r="C2082" s="2">
        <v>45408</v>
      </c>
      <c r="D2082" s="2">
        <v>45411</v>
      </c>
      <c r="E2082" s="2">
        <v>45411</v>
      </c>
      <c r="F2082" s="1" t="s">
        <v>9573</v>
      </c>
      <c r="G2082" s="1" t="s">
        <v>1802</v>
      </c>
      <c r="H2082" s="1">
        <v>60</v>
      </c>
    </row>
    <row r="2083" spans="1:8">
      <c r="A2083" s="1" t="s">
        <v>11654</v>
      </c>
      <c r="B2083" s="1" t="s">
        <v>3895</v>
      </c>
      <c r="C2083" s="2">
        <v>45767</v>
      </c>
      <c r="D2083" s="2">
        <v>45771</v>
      </c>
      <c r="E2083" s="2">
        <v>45771</v>
      </c>
      <c r="F2083" s="1" t="s">
        <v>9573</v>
      </c>
      <c r="G2083" s="1" t="s">
        <v>1802</v>
      </c>
      <c r="H2083" s="1">
        <v>50</v>
      </c>
    </row>
    <row r="2084" spans="1:8">
      <c r="A2084" s="1" t="s">
        <v>11655</v>
      </c>
      <c r="B2084" s="1" t="s">
        <v>3896</v>
      </c>
      <c r="C2084" s="2">
        <v>45717</v>
      </c>
      <c r="D2084" s="2">
        <v>45720</v>
      </c>
      <c r="E2084" s="2">
        <v>45720</v>
      </c>
      <c r="F2084" s="1" t="s">
        <v>9573</v>
      </c>
      <c r="G2084" s="1" t="s">
        <v>1802</v>
      </c>
      <c r="H2084" s="1">
        <v>70</v>
      </c>
    </row>
    <row r="2085" spans="1:8">
      <c r="A2085" s="1" t="s">
        <v>11656</v>
      </c>
      <c r="B2085" s="1" t="s">
        <v>3897</v>
      </c>
      <c r="C2085" s="2">
        <v>45841</v>
      </c>
      <c r="D2085" s="2">
        <v>45846</v>
      </c>
      <c r="E2085" s="2">
        <v>45846</v>
      </c>
      <c r="F2085" s="1" t="s">
        <v>9571</v>
      </c>
      <c r="G2085" s="1" t="s">
        <v>1802</v>
      </c>
      <c r="H2085" s="1">
        <v>55</v>
      </c>
    </row>
    <row r="2086" spans="1:8">
      <c r="A2086" s="1" t="s">
        <v>11657</v>
      </c>
      <c r="B2086" s="1" t="s">
        <v>3898</v>
      </c>
      <c r="C2086" s="2">
        <v>45531</v>
      </c>
      <c r="D2086" s="2">
        <v>45533</v>
      </c>
      <c r="E2086" s="2"/>
      <c r="F2086" s="1" t="s">
        <v>9575</v>
      </c>
      <c r="G2086" s="1" t="s">
        <v>1815</v>
      </c>
      <c r="H2086" s="1">
        <v>100</v>
      </c>
    </row>
    <row r="2087" spans="1:8">
      <c r="A2087" s="1" t="s">
        <v>11658</v>
      </c>
      <c r="B2087" s="1" t="s">
        <v>3899</v>
      </c>
      <c r="C2087" s="2">
        <v>45764</v>
      </c>
      <c r="D2087" s="2">
        <v>45769</v>
      </c>
      <c r="E2087" s="2"/>
      <c r="F2087" s="1" t="s">
        <v>9575</v>
      </c>
      <c r="G2087" s="1" t="s">
        <v>1815</v>
      </c>
      <c r="H2087" s="1">
        <v>80</v>
      </c>
    </row>
    <row r="2088" spans="1:8">
      <c r="A2088" s="1" t="s">
        <v>11659</v>
      </c>
      <c r="B2088" s="1" t="s">
        <v>3900</v>
      </c>
      <c r="C2088" s="2">
        <v>45432</v>
      </c>
      <c r="D2088" s="2">
        <v>45437</v>
      </c>
      <c r="E2088" s="2">
        <v>45439</v>
      </c>
      <c r="F2088" s="1" t="s">
        <v>9569</v>
      </c>
      <c r="G2088" s="1" t="s">
        <v>1809</v>
      </c>
      <c r="H2088" s="1">
        <v>45</v>
      </c>
    </row>
    <row r="2089" spans="1:8">
      <c r="A2089" s="1" t="s">
        <v>11660</v>
      </c>
      <c r="B2089" s="1" t="s">
        <v>3901</v>
      </c>
      <c r="C2089" s="2">
        <v>45802</v>
      </c>
      <c r="D2089" s="2">
        <v>45805</v>
      </c>
      <c r="E2089" s="2">
        <v>45805</v>
      </c>
      <c r="F2089" s="1" t="s">
        <v>9569</v>
      </c>
      <c r="G2089" s="1" t="s">
        <v>1802</v>
      </c>
      <c r="H2089" s="1">
        <v>70</v>
      </c>
    </row>
    <row r="2090" spans="1:8">
      <c r="A2090" s="1" t="s">
        <v>11661</v>
      </c>
      <c r="B2090" s="1" t="s">
        <v>3902</v>
      </c>
      <c r="C2090" s="2">
        <v>45396</v>
      </c>
      <c r="D2090" s="2">
        <v>45400</v>
      </c>
      <c r="E2090" s="2">
        <v>45400</v>
      </c>
      <c r="F2090" s="1" t="s">
        <v>9573</v>
      </c>
      <c r="G2090" s="1" t="s">
        <v>1802</v>
      </c>
      <c r="H2090" s="1">
        <v>55</v>
      </c>
    </row>
    <row r="2091" spans="1:8">
      <c r="A2091" s="1" t="s">
        <v>11662</v>
      </c>
      <c r="B2091" s="1" t="s">
        <v>3903</v>
      </c>
      <c r="C2091" s="2">
        <v>45783</v>
      </c>
      <c r="D2091" s="2">
        <v>45788</v>
      </c>
      <c r="E2091" s="2">
        <v>45788</v>
      </c>
      <c r="F2091" s="1" t="s">
        <v>9591</v>
      </c>
      <c r="G2091" s="1" t="s">
        <v>1802</v>
      </c>
      <c r="H2091" s="1">
        <v>60</v>
      </c>
    </row>
    <row r="2092" spans="1:8">
      <c r="A2092" s="1" t="s">
        <v>11663</v>
      </c>
      <c r="B2092" s="1" t="s">
        <v>3904</v>
      </c>
      <c r="C2092" s="2">
        <v>45866</v>
      </c>
      <c r="D2092" s="2">
        <v>45869</v>
      </c>
      <c r="E2092" s="2"/>
      <c r="F2092" s="1" t="s">
        <v>9573</v>
      </c>
      <c r="G2092" s="1" t="s">
        <v>1815</v>
      </c>
      <c r="H2092" s="1">
        <v>55</v>
      </c>
    </row>
    <row r="2093" spans="1:8">
      <c r="A2093" s="1" t="s">
        <v>11664</v>
      </c>
      <c r="B2093" s="1" t="s">
        <v>3905</v>
      </c>
      <c r="C2093" s="2">
        <v>45890</v>
      </c>
      <c r="D2093" s="2">
        <v>45892</v>
      </c>
      <c r="E2093" s="2">
        <v>45892</v>
      </c>
      <c r="F2093" s="1" t="s">
        <v>9569</v>
      </c>
      <c r="G2093" s="1" t="s">
        <v>1802</v>
      </c>
      <c r="H2093" s="1">
        <v>70</v>
      </c>
    </row>
    <row r="2094" spans="1:8">
      <c r="A2094" s="1" t="s">
        <v>11665</v>
      </c>
      <c r="B2094" s="1" t="s">
        <v>3906</v>
      </c>
      <c r="C2094" s="2">
        <v>45437</v>
      </c>
      <c r="D2094" s="2">
        <v>45441</v>
      </c>
      <c r="E2094" s="2">
        <v>45441</v>
      </c>
      <c r="F2094" s="1" t="s">
        <v>9575</v>
      </c>
      <c r="G2094" s="1" t="s">
        <v>1802</v>
      </c>
      <c r="H2094" s="1">
        <v>50</v>
      </c>
    </row>
    <row r="2095" spans="1:8">
      <c r="A2095" s="1" t="s">
        <v>11666</v>
      </c>
      <c r="B2095" s="1" t="s">
        <v>3907</v>
      </c>
      <c r="C2095" s="2">
        <v>45689</v>
      </c>
      <c r="D2095" s="2">
        <v>45691</v>
      </c>
      <c r="E2095" s="2">
        <v>45691</v>
      </c>
      <c r="F2095" s="1" t="s">
        <v>9573</v>
      </c>
      <c r="G2095" s="1" t="s">
        <v>1802</v>
      </c>
      <c r="H2095" s="1">
        <v>50</v>
      </c>
    </row>
    <row r="2096" spans="1:8">
      <c r="A2096" s="1" t="s">
        <v>11667</v>
      </c>
      <c r="B2096" s="1" t="s">
        <v>3908</v>
      </c>
      <c r="C2096" s="2">
        <v>45467</v>
      </c>
      <c r="D2096" s="2">
        <v>45470</v>
      </c>
      <c r="E2096" s="2">
        <v>45470</v>
      </c>
      <c r="F2096" s="1" t="s">
        <v>9591</v>
      </c>
      <c r="G2096" s="1" t="s">
        <v>1802</v>
      </c>
      <c r="H2096" s="1">
        <v>80</v>
      </c>
    </row>
    <row r="2097" spans="1:8">
      <c r="A2097" s="1" t="s">
        <v>11668</v>
      </c>
      <c r="B2097" s="1" t="s">
        <v>3909</v>
      </c>
      <c r="C2097" s="2">
        <v>45401</v>
      </c>
      <c r="D2097" s="2">
        <v>45405</v>
      </c>
      <c r="E2097" s="2">
        <v>45405</v>
      </c>
      <c r="F2097" s="1" t="s">
        <v>9571</v>
      </c>
      <c r="G2097" s="1" t="s">
        <v>1802</v>
      </c>
      <c r="H2097" s="1">
        <v>100</v>
      </c>
    </row>
    <row r="2098" spans="1:8">
      <c r="A2098" s="1" t="s">
        <v>11669</v>
      </c>
      <c r="B2098" s="1" t="s">
        <v>3910</v>
      </c>
      <c r="C2098" s="2">
        <v>45859</v>
      </c>
      <c r="D2098" s="2">
        <v>45861</v>
      </c>
      <c r="E2098" s="2">
        <v>45861</v>
      </c>
      <c r="F2098" s="1" t="s">
        <v>9569</v>
      </c>
      <c r="G2098" s="1" t="s">
        <v>1802</v>
      </c>
      <c r="H2098" s="1">
        <v>60</v>
      </c>
    </row>
    <row r="2099" spans="1:8">
      <c r="A2099" s="1" t="s">
        <v>11670</v>
      </c>
      <c r="B2099" s="1" t="s">
        <v>3911</v>
      </c>
      <c r="C2099" s="2">
        <v>45755</v>
      </c>
      <c r="D2099" s="2">
        <v>45760</v>
      </c>
      <c r="E2099" s="2"/>
      <c r="F2099" s="1" t="s">
        <v>9575</v>
      </c>
      <c r="G2099" s="1" t="s">
        <v>1815</v>
      </c>
      <c r="H2099" s="1">
        <v>55</v>
      </c>
    </row>
    <row r="2100" spans="1:8">
      <c r="A2100" s="1" t="s">
        <v>11671</v>
      </c>
      <c r="B2100" s="1" t="s">
        <v>3912</v>
      </c>
      <c r="C2100" s="2">
        <v>45442</v>
      </c>
      <c r="D2100" s="2">
        <v>45447</v>
      </c>
      <c r="E2100" s="2">
        <v>45448</v>
      </c>
      <c r="F2100" s="1" t="s">
        <v>9569</v>
      </c>
      <c r="G2100" s="1" t="s">
        <v>1809</v>
      </c>
      <c r="H2100" s="1">
        <v>50</v>
      </c>
    </row>
    <row r="2101" spans="1:8">
      <c r="A2101" s="1" t="s">
        <v>11672</v>
      </c>
      <c r="B2101" s="1" t="s">
        <v>3913</v>
      </c>
      <c r="C2101" s="2">
        <v>45692</v>
      </c>
      <c r="D2101" s="2">
        <v>45696</v>
      </c>
      <c r="E2101" s="2">
        <v>45696</v>
      </c>
      <c r="F2101" s="1" t="s">
        <v>9569</v>
      </c>
      <c r="G2101" s="1" t="s">
        <v>1802</v>
      </c>
      <c r="H2101" s="1">
        <v>55</v>
      </c>
    </row>
    <row r="2102" spans="1:8">
      <c r="A2102" s="1" t="s">
        <v>11673</v>
      </c>
      <c r="B2102" s="1" t="s">
        <v>3914</v>
      </c>
      <c r="C2102" s="2">
        <v>45833</v>
      </c>
      <c r="D2102" s="2">
        <v>45835</v>
      </c>
      <c r="E2102" s="2">
        <v>45835</v>
      </c>
      <c r="F2102" s="1" t="s">
        <v>9573</v>
      </c>
      <c r="G2102" s="1" t="s">
        <v>1802</v>
      </c>
      <c r="H2102" s="1">
        <v>100</v>
      </c>
    </row>
    <row r="2103" spans="1:8">
      <c r="A2103" s="1" t="s">
        <v>11674</v>
      </c>
      <c r="B2103" s="1" t="s">
        <v>3915</v>
      </c>
      <c r="C2103" s="2">
        <v>45370</v>
      </c>
      <c r="D2103" s="2">
        <v>45374</v>
      </c>
      <c r="E2103" s="2">
        <v>45374</v>
      </c>
      <c r="F2103" s="1" t="s">
        <v>9575</v>
      </c>
      <c r="G2103" s="1" t="s">
        <v>1802</v>
      </c>
      <c r="H2103" s="1">
        <v>60</v>
      </c>
    </row>
    <row r="2104" spans="1:8">
      <c r="A2104" s="1" t="s">
        <v>11675</v>
      </c>
      <c r="B2104" s="1" t="s">
        <v>3916</v>
      </c>
      <c r="C2104" s="2">
        <v>45448</v>
      </c>
      <c r="D2104" s="2">
        <v>45450</v>
      </c>
      <c r="E2104" s="2">
        <v>45450</v>
      </c>
      <c r="F2104" s="1" t="s">
        <v>9591</v>
      </c>
      <c r="G2104" s="1" t="s">
        <v>1802</v>
      </c>
      <c r="H2104" s="1">
        <v>50</v>
      </c>
    </row>
    <row r="2105" spans="1:8">
      <c r="A2105" s="1" t="s">
        <v>11676</v>
      </c>
      <c r="B2105" s="1" t="s">
        <v>3917</v>
      </c>
      <c r="C2105" s="2">
        <v>45594</v>
      </c>
      <c r="D2105" s="2">
        <v>45596</v>
      </c>
      <c r="E2105" s="2">
        <v>45596</v>
      </c>
      <c r="F2105" s="1" t="s">
        <v>9571</v>
      </c>
      <c r="G2105" s="1" t="s">
        <v>1802</v>
      </c>
      <c r="H2105" s="1">
        <v>60</v>
      </c>
    </row>
    <row r="2106" spans="1:8">
      <c r="A2106" s="1" t="s">
        <v>11677</v>
      </c>
      <c r="B2106" s="1" t="s">
        <v>3918</v>
      </c>
      <c r="C2106" s="2">
        <v>45778</v>
      </c>
      <c r="D2106" s="2">
        <v>45780</v>
      </c>
      <c r="E2106" s="2">
        <v>45780</v>
      </c>
      <c r="F2106" s="1" t="s">
        <v>9571</v>
      </c>
      <c r="G2106" s="1" t="s">
        <v>1802</v>
      </c>
      <c r="H2106" s="1">
        <v>50</v>
      </c>
    </row>
    <row r="2107" spans="1:8">
      <c r="A2107" s="1" t="s">
        <v>11678</v>
      </c>
      <c r="B2107" s="1" t="s">
        <v>3919</v>
      </c>
      <c r="C2107" s="2">
        <v>45723</v>
      </c>
      <c r="D2107" s="2">
        <v>45725</v>
      </c>
      <c r="E2107" s="2"/>
      <c r="F2107" s="1" t="s">
        <v>9575</v>
      </c>
      <c r="G2107" s="1" t="s">
        <v>1815</v>
      </c>
      <c r="H2107" s="1">
        <v>50</v>
      </c>
    </row>
    <row r="2108" spans="1:8">
      <c r="A2108" s="1" t="s">
        <v>11679</v>
      </c>
      <c r="B2108" s="1" t="s">
        <v>3920</v>
      </c>
      <c r="C2108" s="2">
        <v>45425</v>
      </c>
      <c r="D2108" s="2">
        <v>45428</v>
      </c>
      <c r="E2108" s="2">
        <v>45428</v>
      </c>
      <c r="F2108" s="1" t="s">
        <v>9571</v>
      </c>
      <c r="G2108" s="1" t="s">
        <v>1802</v>
      </c>
      <c r="H2108" s="1">
        <v>50</v>
      </c>
    </row>
    <row r="2109" spans="1:8">
      <c r="A2109" s="1" t="s">
        <v>11680</v>
      </c>
      <c r="B2109" s="1" t="s">
        <v>3921</v>
      </c>
      <c r="C2109" s="2">
        <v>45726</v>
      </c>
      <c r="D2109" s="2">
        <v>45728</v>
      </c>
      <c r="E2109" s="2"/>
      <c r="F2109" s="1" t="s">
        <v>9571</v>
      </c>
      <c r="G2109" s="1" t="s">
        <v>1815</v>
      </c>
      <c r="H2109" s="1">
        <v>50</v>
      </c>
    </row>
    <row r="2110" spans="1:8">
      <c r="A2110" s="1" t="s">
        <v>11681</v>
      </c>
      <c r="B2110" s="1" t="s">
        <v>3922</v>
      </c>
      <c r="C2110" s="2">
        <v>45434</v>
      </c>
      <c r="D2110" s="2">
        <v>45439</v>
      </c>
      <c r="E2110" s="2">
        <v>45439</v>
      </c>
      <c r="F2110" s="1" t="s">
        <v>9571</v>
      </c>
      <c r="G2110" s="1" t="s">
        <v>1802</v>
      </c>
      <c r="H2110" s="1">
        <v>50</v>
      </c>
    </row>
    <row r="2111" spans="1:8">
      <c r="A2111" s="1" t="s">
        <v>11682</v>
      </c>
      <c r="B2111" s="1" t="s">
        <v>3923</v>
      </c>
      <c r="C2111" s="2">
        <v>45916</v>
      </c>
      <c r="D2111" s="2">
        <v>45919</v>
      </c>
      <c r="E2111" s="2">
        <v>45919</v>
      </c>
      <c r="F2111" s="1" t="s">
        <v>9569</v>
      </c>
      <c r="G2111" s="1" t="s">
        <v>1802</v>
      </c>
      <c r="H2111" s="1">
        <v>70</v>
      </c>
    </row>
    <row r="2112" spans="1:8">
      <c r="A2112" s="1" t="s">
        <v>11683</v>
      </c>
      <c r="B2112" s="1" t="s">
        <v>3924</v>
      </c>
      <c r="C2112" s="2">
        <v>45391</v>
      </c>
      <c r="D2112" s="2">
        <v>45393</v>
      </c>
      <c r="E2112" s="2">
        <v>45393</v>
      </c>
      <c r="F2112" s="1" t="s">
        <v>9575</v>
      </c>
      <c r="G2112" s="1" t="s">
        <v>1802</v>
      </c>
      <c r="H2112" s="1">
        <v>60</v>
      </c>
    </row>
    <row r="2113" spans="1:8">
      <c r="A2113" s="1" t="s">
        <v>11684</v>
      </c>
      <c r="B2113" s="1" t="s">
        <v>3925</v>
      </c>
      <c r="C2113" s="2">
        <v>45324</v>
      </c>
      <c r="D2113" s="2">
        <v>45329</v>
      </c>
      <c r="E2113" s="2">
        <v>45329</v>
      </c>
      <c r="F2113" s="1" t="s">
        <v>9569</v>
      </c>
      <c r="G2113" s="1" t="s">
        <v>1802</v>
      </c>
      <c r="H2113" s="1">
        <v>60</v>
      </c>
    </row>
    <row r="2114" spans="1:8">
      <c r="A2114" s="1" t="s">
        <v>11685</v>
      </c>
      <c r="B2114" s="1" t="s">
        <v>3926</v>
      </c>
      <c r="C2114" s="2">
        <v>45736</v>
      </c>
      <c r="D2114" s="2">
        <v>45741</v>
      </c>
      <c r="E2114" s="2">
        <v>45741</v>
      </c>
      <c r="F2114" s="1" t="s">
        <v>9569</v>
      </c>
      <c r="G2114" s="1" t="s">
        <v>1802</v>
      </c>
      <c r="H2114" s="1">
        <v>60</v>
      </c>
    </row>
    <row r="2115" spans="1:8">
      <c r="A2115" s="1" t="s">
        <v>11686</v>
      </c>
      <c r="B2115" s="1" t="s">
        <v>3927</v>
      </c>
      <c r="C2115" s="2">
        <v>45830</v>
      </c>
      <c r="D2115" s="2">
        <v>45832</v>
      </c>
      <c r="E2115" s="2">
        <v>45834</v>
      </c>
      <c r="F2115" s="1" t="s">
        <v>9571</v>
      </c>
      <c r="G2115" s="1" t="s">
        <v>1809</v>
      </c>
      <c r="H2115" s="1">
        <v>100</v>
      </c>
    </row>
    <row r="2116" spans="1:8">
      <c r="A2116" s="1" t="s">
        <v>11687</v>
      </c>
      <c r="B2116" s="1" t="s">
        <v>3928</v>
      </c>
      <c r="C2116" s="2">
        <v>45828</v>
      </c>
      <c r="D2116" s="2">
        <v>45833</v>
      </c>
      <c r="E2116" s="2">
        <v>45834</v>
      </c>
      <c r="F2116" s="1" t="s">
        <v>9569</v>
      </c>
      <c r="G2116" s="1" t="s">
        <v>1809</v>
      </c>
      <c r="H2116" s="1">
        <v>80</v>
      </c>
    </row>
    <row r="2117" spans="1:8">
      <c r="A2117" s="1" t="s">
        <v>11688</v>
      </c>
      <c r="B2117" s="1" t="s">
        <v>3929</v>
      </c>
      <c r="C2117" s="2">
        <v>45712</v>
      </c>
      <c r="D2117" s="2">
        <v>45717</v>
      </c>
      <c r="E2117" s="2">
        <v>45717</v>
      </c>
      <c r="F2117" s="1" t="s">
        <v>9569</v>
      </c>
      <c r="G2117" s="1" t="s">
        <v>1802</v>
      </c>
      <c r="H2117" s="1">
        <v>80</v>
      </c>
    </row>
    <row r="2118" spans="1:8">
      <c r="A2118" s="1" t="s">
        <v>11689</v>
      </c>
      <c r="B2118" s="1" t="s">
        <v>3930</v>
      </c>
      <c r="C2118" s="2">
        <v>45807</v>
      </c>
      <c r="D2118" s="2">
        <v>45810</v>
      </c>
      <c r="E2118" s="2">
        <v>45810</v>
      </c>
      <c r="F2118" s="1" t="s">
        <v>9569</v>
      </c>
      <c r="G2118" s="1" t="s">
        <v>1802</v>
      </c>
      <c r="H2118" s="1">
        <v>55</v>
      </c>
    </row>
    <row r="2119" spans="1:8">
      <c r="A2119" s="1" t="s">
        <v>11690</v>
      </c>
      <c r="B2119" s="1" t="s">
        <v>3931</v>
      </c>
      <c r="C2119" s="2">
        <v>45522</v>
      </c>
      <c r="D2119" s="2">
        <v>45525</v>
      </c>
      <c r="E2119" s="2">
        <v>45526</v>
      </c>
      <c r="F2119" s="1" t="s">
        <v>9575</v>
      </c>
      <c r="G2119" s="1" t="s">
        <v>1809</v>
      </c>
      <c r="H2119" s="1">
        <v>45</v>
      </c>
    </row>
    <row r="2120" spans="1:8">
      <c r="A2120" s="1" t="s">
        <v>11691</v>
      </c>
      <c r="B2120" s="1" t="s">
        <v>3932</v>
      </c>
      <c r="C2120" s="2">
        <v>45495</v>
      </c>
      <c r="D2120" s="2">
        <v>45497</v>
      </c>
      <c r="E2120" s="2">
        <v>45497</v>
      </c>
      <c r="F2120" s="1" t="s">
        <v>9571</v>
      </c>
      <c r="G2120" s="1" t="s">
        <v>1802</v>
      </c>
      <c r="H2120" s="1">
        <v>80</v>
      </c>
    </row>
    <row r="2121" spans="1:8">
      <c r="A2121" s="1" t="s">
        <v>11692</v>
      </c>
      <c r="B2121" s="1" t="s">
        <v>3933</v>
      </c>
      <c r="C2121" s="2">
        <v>45316</v>
      </c>
      <c r="D2121" s="2">
        <v>45319</v>
      </c>
      <c r="E2121" s="2">
        <v>45319</v>
      </c>
      <c r="F2121" s="1" t="s">
        <v>9591</v>
      </c>
      <c r="G2121" s="1" t="s">
        <v>1802</v>
      </c>
      <c r="H2121" s="1">
        <v>100</v>
      </c>
    </row>
    <row r="2122" spans="1:8">
      <c r="A2122" s="1" t="s">
        <v>11693</v>
      </c>
      <c r="B2122" s="1" t="s">
        <v>3934</v>
      </c>
      <c r="C2122" s="2">
        <v>45601</v>
      </c>
      <c r="D2122" s="2">
        <v>45604</v>
      </c>
      <c r="E2122" s="2">
        <v>45605</v>
      </c>
      <c r="F2122" s="1" t="s">
        <v>9575</v>
      </c>
      <c r="G2122" s="1" t="s">
        <v>1809</v>
      </c>
      <c r="H2122" s="1">
        <v>50</v>
      </c>
    </row>
    <row r="2123" spans="1:8">
      <c r="A2123" s="1" t="s">
        <v>11694</v>
      </c>
      <c r="B2123" s="1" t="s">
        <v>3935</v>
      </c>
      <c r="C2123" s="2">
        <v>45514</v>
      </c>
      <c r="D2123" s="2">
        <v>45516</v>
      </c>
      <c r="E2123" s="2">
        <v>45516</v>
      </c>
      <c r="F2123" s="1" t="s">
        <v>9573</v>
      </c>
      <c r="G2123" s="1" t="s">
        <v>1802</v>
      </c>
      <c r="H2123" s="1">
        <v>70</v>
      </c>
    </row>
    <row r="2124" spans="1:8">
      <c r="A2124" s="1" t="s">
        <v>11695</v>
      </c>
      <c r="B2124" s="1" t="s">
        <v>3936</v>
      </c>
      <c r="C2124" s="2">
        <v>45542</v>
      </c>
      <c r="D2124" s="2">
        <v>45545</v>
      </c>
      <c r="E2124" s="2">
        <v>45546</v>
      </c>
      <c r="F2124" s="1" t="s">
        <v>9573</v>
      </c>
      <c r="G2124" s="1" t="s">
        <v>1809</v>
      </c>
      <c r="H2124" s="1">
        <v>45</v>
      </c>
    </row>
    <row r="2125" spans="1:8">
      <c r="A2125" s="1" t="s">
        <v>11696</v>
      </c>
      <c r="B2125" s="1" t="s">
        <v>3937</v>
      </c>
      <c r="C2125" s="2">
        <v>45383</v>
      </c>
      <c r="D2125" s="2">
        <v>45386</v>
      </c>
      <c r="E2125" s="2">
        <v>45386</v>
      </c>
      <c r="F2125" s="1" t="s">
        <v>9571</v>
      </c>
      <c r="G2125" s="1" t="s">
        <v>1802</v>
      </c>
      <c r="H2125" s="1">
        <v>80</v>
      </c>
    </row>
    <row r="2126" spans="1:8">
      <c r="A2126" s="1" t="s">
        <v>11697</v>
      </c>
      <c r="B2126" s="1" t="s">
        <v>3938</v>
      </c>
      <c r="C2126" s="2">
        <v>45923</v>
      </c>
      <c r="D2126" s="2">
        <v>45926</v>
      </c>
      <c r="E2126" s="2">
        <v>45926</v>
      </c>
      <c r="F2126" s="1" t="s">
        <v>9569</v>
      </c>
      <c r="G2126" s="1" t="s">
        <v>1802</v>
      </c>
      <c r="H2126" s="1">
        <v>70</v>
      </c>
    </row>
    <row r="2127" spans="1:8">
      <c r="A2127" s="1" t="s">
        <v>11698</v>
      </c>
      <c r="B2127" s="1" t="s">
        <v>3939</v>
      </c>
      <c r="C2127" s="2">
        <v>45397</v>
      </c>
      <c r="D2127" s="2">
        <v>45399</v>
      </c>
      <c r="E2127" s="2">
        <v>45400</v>
      </c>
      <c r="F2127" s="1" t="s">
        <v>9569</v>
      </c>
      <c r="G2127" s="1" t="s">
        <v>1809</v>
      </c>
      <c r="H2127" s="1">
        <v>80</v>
      </c>
    </row>
    <row r="2128" spans="1:8">
      <c r="A2128" s="1" t="s">
        <v>11699</v>
      </c>
      <c r="B2128" s="1" t="s">
        <v>3940</v>
      </c>
      <c r="C2128" s="2">
        <v>45943</v>
      </c>
      <c r="D2128" s="2">
        <v>45947</v>
      </c>
      <c r="E2128" s="2">
        <v>45949</v>
      </c>
      <c r="F2128" s="1" t="s">
        <v>9573</v>
      </c>
      <c r="G2128" s="1" t="s">
        <v>1809</v>
      </c>
      <c r="H2128" s="1">
        <v>50</v>
      </c>
    </row>
    <row r="2129" spans="1:8">
      <c r="A2129" s="1" t="s">
        <v>11700</v>
      </c>
      <c r="B2129" s="1" t="s">
        <v>3941</v>
      </c>
      <c r="C2129" s="2">
        <v>45826</v>
      </c>
      <c r="D2129" s="2">
        <v>45830</v>
      </c>
      <c r="E2129" s="2">
        <v>45830</v>
      </c>
      <c r="F2129" s="1" t="s">
        <v>9575</v>
      </c>
      <c r="G2129" s="1" t="s">
        <v>1802</v>
      </c>
      <c r="H2129" s="1">
        <v>50</v>
      </c>
    </row>
    <row r="2130" spans="1:8">
      <c r="A2130" s="1" t="s">
        <v>11701</v>
      </c>
      <c r="B2130" s="1" t="s">
        <v>3942</v>
      </c>
      <c r="C2130" s="2">
        <v>45429</v>
      </c>
      <c r="D2130" s="2">
        <v>45431</v>
      </c>
      <c r="E2130" s="2">
        <v>45431</v>
      </c>
      <c r="F2130" s="1" t="s">
        <v>9571</v>
      </c>
      <c r="G2130" s="1" t="s">
        <v>1802</v>
      </c>
      <c r="H2130" s="1">
        <v>50</v>
      </c>
    </row>
    <row r="2131" spans="1:8">
      <c r="A2131" s="1" t="s">
        <v>11702</v>
      </c>
      <c r="B2131" s="1" t="s">
        <v>3943</v>
      </c>
      <c r="C2131" s="2">
        <v>45444</v>
      </c>
      <c r="D2131" s="2">
        <v>45448</v>
      </c>
      <c r="E2131" s="2"/>
      <c r="F2131" s="1" t="s">
        <v>9573</v>
      </c>
      <c r="G2131" s="1" t="s">
        <v>1815</v>
      </c>
      <c r="H2131" s="1">
        <v>50</v>
      </c>
    </row>
    <row r="2132" spans="1:8">
      <c r="A2132" s="1" t="s">
        <v>11703</v>
      </c>
      <c r="B2132" s="1" t="s">
        <v>3944</v>
      </c>
      <c r="C2132" s="2">
        <v>45800</v>
      </c>
      <c r="D2132" s="2">
        <v>45803</v>
      </c>
      <c r="E2132" s="2">
        <v>45805</v>
      </c>
      <c r="F2132" s="1" t="s">
        <v>9573</v>
      </c>
      <c r="G2132" s="1" t="s">
        <v>1809</v>
      </c>
      <c r="H2132" s="1">
        <v>70</v>
      </c>
    </row>
    <row r="2133" spans="1:8">
      <c r="A2133" s="1" t="s">
        <v>11704</v>
      </c>
      <c r="B2133" s="1" t="s">
        <v>3945</v>
      </c>
      <c r="C2133" s="2">
        <v>45926</v>
      </c>
      <c r="D2133" s="2">
        <v>45931</v>
      </c>
      <c r="E2133" s="2">
        <v>45934</v>
      </c>
      <c r="F2133" s="1" t="s">
        <v>9591</v>
      </c>
      <c r="G2133" s="1" t="s">
        <v>1809</v>
      </c>
      <c r="H2133" s="1">
        <v>50</v>
      </c>
    </row>
    <row r="2134" spans="1:8">
      <c r="A2134" s="1" t="s">
        <v>11705</v>
      </c>
      <c r="B2134" s="1" t="s">
        <v>3946</v>
      </c>
      <c r="C2134" s="2">
        <v>45913</v>
      </c>
      <c r="D2134" s="2">
        <v>45917</v>
      </c>
      <c r="E2134" s="2">
        <v>45917</v>
      </c>
      <c r="F2134" s="1" t="s">
        <v>9569</v>
      </c>
      <c r="G2134" s="1" t="s">
        <v>1802</v>
      </c>
      <c r="H2134" s="1">
        <v>70</v>
      </c>
    </row>
    <row r="2135" spans="1:8">
      <c r="A2135" s="1" t="s">
        <v>11706</v>
      </c>
      <c r="B2135" s="1" t="s">
        <v>3947</v>
      </c>
      <c r="C2135" s="2">
        <v>45884</v>
      </c>
      <c r="D2135" s="2">
        <v>45888</v>
      </c>
      <c r="E2135" s="2">
        <v>45891</v>
      </c>
      <c r="F2135" s="1" t="s">
        <v>9575</v>
      </c>
      <c r="G2135" s="1" t="s">
        <v>1809</v>
      </c>
      <c r="H2135" s="1">
        <v>100</v>
      </c>
    </row>
    <row r="2136" spans="1:8">
      <c r="A2136" s="1" t="s">
        <v>11707</v>
      </c>
      <c r="B2136" s="1" t="s">
        <v>3948</v>
      </c>
      <c r="C2136" s="2">
        <v>45637</v>
      </c>
      <c r="D2136" s="2">
        <v>45641</v>
      </c>
      <c r="E2136" s="2">
        <v>45641</v>
      </c>
      <c r="F2136" s="1" t="s">
        <v>9591</v>
      </c>
      <c r="G2136" s="1" t="s">
        <v>1802</v>
      </c>
      <c r="H2136" s="1">
        <v>80</v>
      </c>
    </row>
    <row r="2137" spans="1:8">
      <c r="A2137" s="1" t="s">
        <v>11708</v>
      </c>
      <c r="B2137" s="1" t="s">
        <v>3949</v>
      </c>
      <c r="C2137" s="2">
        <v>45593</v>
      </c>
      <c r="D2137" s="2">
        <v>45595</v>
      </c>
      <c r="E2137" s="2">
        <v>45596</v>
      </c>
      <c r="F2137" s="1" t="s">
        <v>9575</v>
      </c>
      <c r="G2137" s="1" t="s">
        <v>1809</v>
      </c>
      <c r="H2137" s="1">
        <v>55</v>
      </c>
    </row>
    <row r="2138" spans="1:8">
      <c r="A2138" s="1" t="s">
        <v>11709</v>
      </c>
      <c r="B2138" s="1" t="s">
        <v>3950</v>
      </c>
      <c r="C2138" s="2">
        <v>45321</v>
      </c>
      <c r="D2138" s="2">
        <v>45323</v>
      </c>
      <c r="E2138" s="2"/>
      <c r="F2138" s="1" t="s">
        <v>9573</v>
      </c>
      <c r="G2138" s="1" t="s">
        <v>1815</v>
      </c>
      <c r="H2138" s="1">
        <v>45</v>
      </c>
    </row>
    <row r="2139" spans="1:8">
      <c r="A2139" s="1" t="s">
        <v>11710</v>
      </c>
      <c r="B2139" s="1" t="s">
        <v>3951</v>
      </c>
      <c r="C2139" s="2">
        <v>45483</v>
      </c>
      <c r="D2139" s="2">
        <v>45485</v>
      </c>
      <c r="E2139" s="2">
        <v>45486</v>
      </c>
      <c r="F2139" s="1" t="s">
        <v>9569</v>
      </c>
      <c r="G2139" s="1" t="s">
        <v>1809</v>
      </c>
      <c r="H2139" s="1">
        <v>55</v>
      </c>
    </row>
    <row r="2140" spans="1:8">
      <c r="A2140" s="1" t="s">
        <v>11711</v>
      </c>
      <c r="B2140" s="1" t="s">
        <v>3952</v>
      </c>
      <c r="C2140" s="2">
        <v>45885</v>
      </c>
      <c r="D2140" s="2">
        <v>45889</v>
      </c>
      <c r="E2140" s="2">
        <v>45889</v>
      </c>
      <c r="F2140" s="1" t="s">
        <v>9575</v>
      </c>
      <c r="G2140" s="1" t="s">
        <v>1802</v>
      </c>
      <c r="H2140" s="1">
        <v>50</v>
      </c>
    </row>
    <row r="2141" spans="1:8">
      <c r="A2141" s="1" t="s">
        <v>11712</v>
      </c>
      <c r="B2141" s="1" t="s">
        <v>3953</v>
      </c>
      <c r="C2141" s="2">
        <v>45723</v>
      </c>
      <c r="D2141" s="2">
        <v>45725</v>
      </c>
      <c r="E2141" s="2"/>
      <c r="F2141" s="1" t="s">
        <v>9575</v>
      </c>
      <c r="G2141" s="1" t="s">
        <v>1815</v>
      </c>
      <c r="H2141" s="1">
        <v>45</v>
      </c>
    </row>
    <row r="2142" spans="1:8">
      <c r="A2142" s="1" t="s">
        <v>11713</v>
      </c>
      <c r="B2142" s="1" t="s">
        <v>3954</v>
      </c>
      <c r="C2142" s="2">
        <v>45959</v>
      </c>
      <c r="D2142" s="2">
        <v>45962</v>
      </c>
      <c r="E2142" s="2"/>
      <c r="F2142" s="1" t="s">
        <v>9569</v>
      </c>
      <c r="G2142" s="1" t="s">
        <v>1815</v>
      </c>
      <c r="H2142" s="1">
        <v>70</v>
      </c>
    </row>
    <row r="2143" spans="1:8">
      <c r="A2143" s="1" t="s">
        <v>11714</v>
      </c>
      <c r="B2143" s="1" t="s">
        <v>3955</v>
      </c>
      <c r="C2143" s="2">
        <v>45839</v>
      </c>
      <c r="D2143" s="2">
        <v>45844</v>
      </c>
      <c r="E2143" s="2">
        <v>45844</v>
      </c>
      <c r="F2143" s="1" t="s">
        <v>9569</v>
      </c>
      <c r="G2143" s="1" t="s">
        <v>1802</v>
      </c>
      <c r="H2143" s="1">
        <v>80</v>
      </c>
    </row>
    <row r="2144" spans="1:8">
      <c r="A2144" s="1" t="s">
        <v>11715</v>
      </c>
      <c r="B2144" s="1" t="s">
        <v>3956</v>
      </c>
      <c r="C2144" s="2">
        <v>45473</v>
      </c>
      <c r="D2144" s="2">
        <v>45475</v>
      </c>
      <c r="E2144" s="2"/>
      <c r="F2144" s="1" t="s">
        <v>9591</v>
      </c>
      <c r="G2144" s="1" t="s">
        <v>1815</v>
      </c>
      <c r="H2144" s="1">
        <v>100</v>
      </c>
    </row>
    <row r="2145" spans="1:8">
      <c r="A2145" s="1" t="s">
        <v>11716</v>
      </c>
      <c r="B2145" s="1" t="s">
        <v>3957</v>
      </c>
      <c r="C2145" s="2">
        <v>45524</v>
      </c>
      <c r="D2145" s="2">
        <v>45527</v>
      </c>
      <c r="E2145" s="2">
        <v>45527</v>
      </c>
      <c r="F2145" s="1" t="s">
        <v>9569</v>
      </c>
      <c r="G2145" s="1" t="s">
        <v>1802</v>
      </c>
      <c r="H2145" s="1">
        <v>100</v>
      </c>
    </row>
    <row r="2146" spans="1:8">
      <c r="A2146" s="1" t="s">
        <v>11717</v>
      </c>
      <c r="B2146" s="1" t="s">
        <v>3958</v>
      </c>
      <c r="C2146" s="2">
        <v>45410</v>
      </c>
      <c r="D2146" s="2">
        <v>45415</v>
      </c>
      <c r="E2146" s="2"/>
      <c r="F2146" s="1" t="s">
        <v>9569</v>
      </c>
      <c r="G2146" s="1" t="s">
        <v>1815</v>
      </c>
      <c r="H2146" s="1">
        <v>50</v>
      </c>
    </row>
    <row r="2147" spans="1:8">
      <c r="A2147" s="1" t="s">
        <v>11718</v>
      </c>
      <c r="B2147" s="1" t="s">
        <v>3959</v>
      </c>
      <c r="C2147" s="2">
        <v>45944</v>
      </c>
      <c r="D2147" s="2">
        <v>45949</v>
      </c>
      <c r="E2147" s="2"/>
      <c r="F2147" s="1" t="s">
        <v>9575</v>
      </c>
      <c r="G2147" s="1" t="s">
        <v>1815</v>
      </c>
      <c r="H2147" s="1">
        <v>45</v>
      </c>
    </row>
    <row r="2148" spans="1:8">
      <c r="A2148" s="1" t="s">
        <v>11719</v>
      </c>
      <c r="B2148" s="1" t="s">
        <v>3960</v>
      </c>
      <c r="C2148" s="2">
        <v>45684</v>
      </c>
      <c r="D2148" s="2">
        <v>45689</v>
      </c>
      <c r="E2148" s="2">
        <v>45689</v>
      </c>
      <c r="F2148" s="1" t="s">
        <v>9573</v>
      </c>
      <c r="G2148" s="1" t="s">
        <v>1802</v>
      </c>
      <c r="H2148" s="1">
        <v>80</v>
      </c>
    </row>
    <row r="2149" spans="1:8">
      <c r="A2149" s="1" t="s">
        <v>11720</v>
      </c>
      <c r="B2149" s="1" t="s">
        <v>3961</v>
      </c>
      <c r="C2149" s="2">
        <v>45630</v>
      </c>
      <c r="D2149" s="2">
        <v>45634</v>
      </c>
      <c r="E2149" s="2">
        <v>45636</v>
      </c>
      <c r="F2149" s="1" t="s">
        <v>9571</v>
      </c>
      <c r="G2149" s="1" t="s">
        <v>1809</v>
      </c>
      <c r="H2149" s="1">
        <v>55</v>
      </c>
    </row>
    <row r="2150" spans="1:8">
      <c r="A2150" s="1" t="s">
        <v>11721</v>
      </c>
      <c r="B2150" s="1" t="s">
        <v>3962</v>
      </c>
      <c r="C2150" s="2">
        <v>45659</v>
      </c>
      <c r="D2150" s="2">
        <v>45664</v>
      </c>
      <c r="E2150" s="2">
        <v>45664</v>
      </c>
      <c r="F2150" s="1" t="s">
        <v>9591</v>
      </c>
      <c r="G2150" s="1" t="s">
        <v>1802</v>
      </c>
      <c r="H2150" s="1">
        <v>45</v>
      </c>
    </row>
    <row r="2151" spans="1:8">
      <c r="A2151" s="1" t="s">
        <v>11722</v>
      </c>
      <c r="B2151" s="1" t="s">
        <v>3963</v>
      </c>
      <c r="C2151" s="2">
        <v>45378</v>
      </c>
      <c r="D2151" s="2">
        <v>45380</v>
      </c>
      <c r="E2151" s="2"/>
      <c r="F2151" s="1" t="s">
        <v>9573</v>
      </c>
      <c r="G2151" s="1" t="s">
        <v>1815</v>
      </c>
      <c r="H2151" s="1">
        <v>55</v>
      </c>
    </row>
    <row r="2152" spans="1:8">
      <c r="A2152" s="1" t="s">
        <v>11723</v>
      </c>
      <c r="B2152" s="1" t="s">
        <v>3964</v>
      </c>
      <c r="C2152" s="2">
        <v>45564</v>
      </c>
      <c r="D2152" s="2">
        <v>45566</v>
      </c>
      <c r="E2152" s="2"/>
      <c r="F2152" s="1" t="s">
        <v>9591</v>
      </c>
      <c r="G2152" s="1" t="s">
        <v>1815</v>
      </c>
      <c r="H2152" s="1">
        <v>100</v>
      </c>
    </row>
    <row r="2153" spans="1:8">
      <c r="A2153" s="1" t="s">
        <v>11724</v>
      </c>
      <c r="B2153" s="1" t="s">
        <v>3965</v>
      </c>
      <c r="C2153" s="2">
        <v>45892</v>
      </c>
      <c r="D2153" s="2">
        <v>45897</v>
      </c>
      <c r="E2153" s="2">
        <v>45897</v>
      </c>
      <c r="F2153" s="1" t="s">
        <v>9575</v>
      </c>
      <c r="G2153" s="1" t="s">
        <v>1802</v>
      </c>
      <c r="H2153" s="1">
        <v>60</v>
      </c>
    </row>
    <row r="2154" spans="1:8">
      <c r="A2154" s="1" t="s">
        <v>11725</v>
      </c>
      <c r="B2154" s="1" t="s">
        <v>3966</v>
      </c>
      <c r="C2154" s="2">
        <v>45441</v>
      </c>
      <c r="D2154" s="2">
        <v>45444</v>
      </c>
      <c r="E2154" s="2">
        <v>45444</v>
      </c>
      <c r="F2154" s="1" t="s">
        <v>9575</v>
      </c>
      <c r="G2154" s="1" t="s">
        <v>1802</v>
      </c>
      <c r="H2154" s="1">
        <v>50</v>
      </c>
    </row>
    <row r="2155" spans="1:8">
      <c r="A2155" s="1" t="s">
        <v>11726</v>
      </c>
      <c r="B2155" s="1" t="s">
        <v>3967</v>
      </c>
      <c r="C2155" s="2">
        <v>45893</v>
      </c>
      <c r="D2155" s="2">
        <v>45896</v>
      </c>
      <c r="E2155" s="2">
        <v>45897</v>
      </c>
      <c r="F2155" s="1" t="s">
        <v>9573</v>
      </c>
      <c r="G2155" s="1" t="s">
        <v>1809</v>
      </c>
      <c r="H2155" s="1">
        <v>45</v>
      </c>
    </row>
    <row r="2156" spans="1:8">
      <c r="A2156" s="1" t="s">
        <v>11727</v>
      </c>
      <c r="B2156" s="1" t="s">
        <v>3968</v>
      </c>
      <c r="C2156" s="2">
        <v>45893</v>
      </c>
      <c r="D2156" s="2">
        <v>45896</v>
      </c>
      <c r="E2156" s="2">
        <v>45897</v>
      </c>
      <c r="F2156" s="1" t="s">
        <v>9569</v>
      </c>
      <c r="G2156" s="1" t="s">
        <v>1809</v>
      </c>
      <c r="H2156" s="1">
        <v>70</v>
      </c>
    </row>
    <row r="2157" spans="1:8">
      <c r="A2157" s="1" t="s">
        <v>11728</v>
      </c>
      <c r="B2157" s="1" t="s">
        <v>3969</v>
      </c>
      <c r="C2157" s="2">
        <v>45647</v>
      </c>
      <c r="D2157" s="2">
        <v>45651</v>
      </c>
      <c r="E2157" s="2">
        <v>45651</v>
      </c>
      <c r="F2157" s="1" t="s">
        <v>9591</v>
      </c>
      <c r="G2157" s="1" t="s">
        <v>1802</v>
      </c>
      <c r="H2157" s="1">
        <v>55</v>
      </c>
    </row>
    <row r="2158" spans="1:8">
      <c r="A2158" s="1" t="s">
        <v>11729</v>
      </c>
      <c r="B2158" s="1" t="s">
        <v>3970</v>
      </c>
      <c r="C2158" s="2">
        <v>45423</v>
      </c>
      <c r="D2158" s="2">
        <v>45428</v>
      </c>
      <c r="E2158" s="2">
        <v>45428</v>
      </c>
      <c r="F2158" s="1" t="s">
        <v>9573</v>
      </c>
      <c r="G2158" s="1" t="s">
        <v>1802</v>
      </c>
      <c r="H2158" s="1">
        <v>80</v>
      </c>
    </row>
    <row r="2159" spans="1:8">
      <c r="A2159" s="1" t="s">
        <v>11730</v>
      </c>
      <c r="B2159" s="1" t="s">
        <v>3971</v>
      </c>
      <c r="C2159" s="2">
        <v>45931</v>
      </c>
      <c r="D2159" s="2">
        <v>45933</v>
      </c>
      <c r="E2159" s="2">
        <v>45933</v>
      </c>
      <c r="F2159" s="1" t="s">
        <v>9573</v>
      </c>
      <c r="G2159" s="1" t="s">
        <v>1802</v>
      </c>
      <c r="H2159" s="1">
        <v>70</v>
      </c>
    </row>
    <row r="2160" spans="1:8">
      <c r="A2160" s="1" t="s">
        <v>11731</v>
      </c>
      <c r="B2160" s="1" t="s">
        <v>3972</v>
      </c>
      <c r="C2160" s="2">
        <v>45684</v>
      </c>
      <c r="D2160" s="2">
        <v>45687</v>
      </c>
      <c r="E2160" s="2">
        <v>45689</v>
      </c>
      <c r="F2160" s="1" t="s">
        <v>9571</v>
      </c>
      <c r="G2160" s="1" t="s">
        <v>1809</v>
      </c>
      <c r="H2160" s="1">
        <v>50</v>
      </c>
    </row>
    <row r="2161" spans="1:8">
      <c r="A2161" s="1" t="s">
        <v>11732</v>
      </c>
      <c r="B2161" s="1" t="s">
        <v>3973</v>
      </c>
      <c r="C2161" s="2">
        <v>45898</v>
      </c>
      <c r="D2161" s="2">
        <v>45900</v>
      </c>
      <c r="E2161" s="2"/>
      <c r="F2161" s="1" t="s">
        <v>9571</v>
      </c>
      <c r="G2161" s="1" t="s">
        <v>1815</v>
      </c>
      <c r="H2161" s="1">
        <v>55</v>
      </c>
    </row>
    <row r="2162" spans="1:8">
      <c r="A2162" s="1" t="s">
        <v>11733</v>
      </c>
      <c r="B2162" s="1" t="s">
        <v>3974</v>
      </c>
      <c r="C2162" s="2">
        <v>45628</v>
      </c>
      <c r="D2162" s="2">
        <v>45633</v>
      </c>
      <c r="E2162" s="2">
        <v>45633</v>
      </c>
      <c r="F2162" s="1" t="s">
        <v>9575</v>
      </c>
      <c r="G2162" s="1" t="s">
        <v>1802</v>
      </c>
      <c r="H2162" s="1">
        <v>55</v>
      </c>
    </row>
    <row r="2163" spans="1:8">
      <c r="A2163" s="1" t="s">
        <v>11734</v>
      </c>
      <c r="B2163" s="1" t="s">
        <v>3975</v>
      </c>
      <c r="C2163" s="2">
        <v>45509</v>
      </c>
      <c r="D2163" s="2">
        <v>45511</v>
      </c>
      <c r="E2163" s="2">
        <v>45512</v>
      </c>
      <c r="F2163" s="1" t="s">
        <v>9571</v>
      </c>
      <c r="G2163" s="1" t="s">
        <v>1809</v>
      </c>
      <c r="H2163" s="1">
        <v>55</v>
      </c>
    </row>
    <row r="2164" spans="1:8">
      <c r="A2164" s="1" t="s">
        <v>11735</v>
      </c>
      <c r="B2164" s="1" t="s">
        <v>3976</v>
      </c>
      <c r="C2164" s="2">
        <v>45375</v>
      </c>
      <c r="D2164" s="2">
        <v>45377</v>
      </c>
      <c r="E2164" s="2">
        <v>45378</v>
      </c>
      <c r="F2164" s="1" t="s">
        <v>9573</v>
      </c>
      <c r="G2164" s="1" t="s">
        <v>1809</v>
      </c>
      <c r="H2164" s="1">
        <v>50</v>
      </c>
    </row>
    <row r="2165" spans="1:8">
      <c r="A2165" s="1" t="s">
        <v>11736</v>
      </c>
      <c r="B2165" s="1" t="s">
        <v>3977</v>
      </c>
      <c r="C2165" s="2">
        <v>45914</v>
      </c>
      <c r="D2165" s="2">
        <v>45919</v>
      </c>
      <c r="E2165" s="2">
        <v>45919</v>
      </c>
      <c r="F2165" s="1" t="s">
        <v>9571</v>
      </c>
      <c r="G2165" s="1" t="s">
        <v>1802</v>
      </c>
      <c r="H2165" s="1">
        <v>60</v>
      </c>
    </row>
    <row r="2166" spans="1:8">
      <c r="A2166" s="1" t="s">
        <v>11737</v>
      </c>
      <c r="B2166" s="1" t="s">
        <v>3978</v>
      </c>
      <c r="C2166" s="2">
        <v>45682</v>
      </c>
      <c r="D2166" s="2">
        <v>45686</v>
      </c>
      <c r="E2166" s="2">
        <v>45686</v>
      </c>
      <c r="F2166" s="1" t="s">
        <v>9571</v>
      </c>
      <c r="G2166" s="1" t="s">
        <v>1802</v>
      </c>
      <c r="H2166" s="1">
        <v>55</v>
      </c>
    </row>
    <row r="2167" spans="1:8">
      <c r="A2167" s="1" t="s">
        <v>11738</v>
      </c>
      <c r="B2167" s="1" t="s">
        <v>3979</v>
      </c>
      <c r="C2167" s="2">
        <v>45942</v>
      </c>
      <c r="D2167" s="2">
        <v>45947</v>
      </c>
      <c r="E2167" s="2">
        <v>45947</v>
      </c>
      <c r="F2167" s="1" t="s">
        <v>9575</v>
      </c>
      <c r="G2167" s="1" t="s">
        <v>1802</v>
      </c>
      <c r="H2167" s="1">
        <v>45</v>
      </c>
    </row>
    <row r="2168" spans="1:8">
      <c r="A2168" s="1" t="s">
        <v>11739</v>
      </c>
      <c r="B2168" s="1" t="s">
        <v>3980</v>
      </c>
      <c r="C2168" s="2">
        <v>45687</v>
      </c>
      <c r="D2168" s="2">
        <v>45690</v>
      </c>
      <c r="E2168" s="2">
        <v>45690</v>
      </c>
      <c r="F2168" s="1" t="s">
        <v>9575</v>
      </c>
      <c r="G2168" s="1" t="s">
        <v>1802</v>
      </c>
      <c r="H2168" s="1">
        <v>60</v>
      </c>
    </row>
    <row r="2169" spans="1:8">
      <c r="A2169" s="1" t="s">
        <v>11740</v>
      </c>
      <c r="B2169" s="1" t="s">
        <v>3981</v>
      </c>
      <c r="C2169" s="2">
        <v>45925</v>
      </c>
      <c r="D2169" s="2">
        <v>45928</v>
      </c>
      <c r="E2169" s="2">
        <v>45928</v>
      </c>
      <c r="F2169" s="1" t="s">
        <v>9573</v>
      </c>
      <c r="G2169" s="1" t="s">
        <v>1802</v>
      </c>
      <c r="H2169" s="1">
        <v>45</v>
      </c>
    </row>
    <row r="2170" spans="1:8">
      <c r="A2170" s="1" t="s">
        <v>11741</v>
      </c>
      <c r="B2170" s="1" t="s">
        <v>3982</v>
      </c>
      <c r="C2170" s="2">
        <v>45425</v>
      </c>
      <c r="D2170" s="2">
        <v>45429</v>
      </c>
      <c r="E2170" s="2">
        <v>45429</v>
      </c>
      <c r="F2170" s="1" t="s">
        <v>9575</v>
      </c>
      <c r="G2170" s="1" t="s">
        <v>1802</v>
      </c>
      <c r="H2170" s="1">
        <v>60</v>
      </c>
    </row>
    <row r="2171" spans="1:8">
      <c r="A2171" s="1" t="s">
        <v>11742</v>
      </c>
      <c r="B2171" s="1" t="s">
        <v>3983</v>
      </c>
      <c r="C2171" s="2">
        <v>45625</v>
      </c>
      <c r="D2171" s="2">
        <v>45629</v>
      </c>
      <c r="E2171" s="2">
        <v>45629</v>
      </c>
      <c r="F2171" s="1" t="s">
        <v>9569</v>
      </c>
      <c r="G2171" s="1" t="s">
        <v>1802</v>
      </c>
      <c r="H2171" s="1">
        <v>50</v>
      </c>
    </row>
    <row r="2172" spans="1:8">
      <c r="A2172" s="1" t="s">
        <v>11743</v>
      </c>
      <c r="B2172" s="1" t="s">
        <v>3984</v>
      </c>
      <c r="C2172" s="2">
        <v>45891</v>
      </c>
      <c r="D2172" s="2">
        <v>45895</v>
      </c>
      <c r="E2172" s="2">
        <v>45895</v>
      </c>
      <c r="F2172" s="1" t="s">
        <v>9569</v>
      </c>
      <c r="G2172" s="1" t="s">
        <v>1802</v>
      </c>
      <c r="H2172" s="1">
        <v>55</v>
      </c>
    </row>
    <row r="2173" spans="1:8">
      <c r="A2173" s="1" t="s">
        <v>11744</v>
      </c>
      <c r="B2173" s="1" t="s">
        <v>3985</v>
      </c>
      <c r="C2173" s="2">
        <v>45319</v>
      </c>
      <c r="D2173" s="2">
        <v>45323</v>
      </c>
      <c r="E2173" s="2">
        <v>45324</v>
      </c>
      <c r="F2173" s="1" t="s">
        <v>9591</v>
      </c>
      <c r="G2173" s="1" t="s">
        <v>1809</v>
      </c>
      <c r="H2173" s="1">
        <v>100</v>
      </c>
    </row>
    <row r="2174" spans="1:8">
      <c r="A2174" s="1" t="s">
        <v>11745</v>
      </c>
      <c r="B2174" s="1" t="s">
        <v>3986</v>
      </c>
      <c r="C2174" s="2">
        <v>45673</v>
      </c>
      <c r="D2174" s="2">
        <v>45676</v>
      </c>
      <c r="E2174" s="2">
        <v>45676</v>
      </c>
      <c r="F2174" s="1" t="s">
        <v>9569</v>
      </c>
      <c r="G2174" s="1" t="s">
        <v>1802</v>
      </c>
      <c r="H2174" s="1">
        <v>60</v>
      </c>
    </row>
    <row r="2175" spans="1:8">
      <c r="A2175" s="1" t="s">
        <v>11746</v>
      </c>
      <c r="B2175" s="1" t="s">
        <v>3987</v>
      </c>
      <c r="C2175" s="2">
        <v>45901</v>
      </c>
      <c r="D2175" s="2">
        <v>45906</v>
      </c>
      <c r="E2175" s="2">
        <v>45906</v>
      </c>
      <c r="F2175" s="1" t="s">
        <v>9573</v>
      </c>
      <c r="G2175" s="1" t="s">
        <v>1802</v>
      </c>
      <c r="H2175" s="1">
        <v>45</v>
      </c>
    </row>
    <row r="2176" spans="1:8">
      <c r="A2176" s="1" t="s">
        <v>11747</v>
      </c>
      <c r="B2176" s="1" t="s">
        <v>3988</v>
      </c>
      <c r="C2176" s="2">
        <v>45333</v>
      </c>
      <c r="D2176" s="2">
        <v>45336</v>
      </c>
      <c r="E2176" s="2">
        <v>45337</v>
      </c>
      <c r="F2176" s="1" t="s">
        <v>9569</v>
      </c>
      <c r="G2176" s="1" t="s">
        <v>1809</v>
      </c>
      <c r="H2176" s="1">
        <v>100</v>
      </c>
    </row>
    <row r="2177" spans="1:8">
      <c r="A2177" s="1" t="s">
        <v>11748</v>
      </c>
      <c r="B2177" s="1" t="s">
        <v>3989</v>
      </c>
      <c r="C2177" s="2">
        <v>45467</v>
      </c>
      <c r="D2177" s="2">
        <v>45471</v>
      </c>
      <c r="E2177" s="2">
        <v>45471</v>
      </c>
      <c r="F2177" s="1" t="s">
        <v>9575</v>
      </c>
      <c r="G2177" s="1" t="s">
        <v>1802</v>
      </c>
      <c r="H2177" s="1">
        <v>50</v>
      </c>
    </row>
    <row r="2178" spans="1:8">
      <c r="A2178" s="1" t="s">
        <v>11749</v>
      </c>
      <c r="B2178" s="1" t="s">
        <v>3990</v>
      </c>
      <c r="C2178" s="2">
        <v>45508</v>
      </c>
      <c r="D2178" s="2">
        <v>45512</v>
      </c>
      <c r="E2178" s="2">
        <v>45512</v>
      </c>
      <c r="F2178" s="1" t="s">
        <v>9573</v>
      </c>
      <c r="G2178" s="1" t="s">
        <v>1802</v>
      </c>
      <c r="H2178" s="1">
        <v>70</v>
      </c>
    </row>
    <row r="2179" spans="1:8">
      <c r="A2179" s="1" t="s">
        <v>11750</v>
      </c>
      <c r="B2179" s="1" t="s">
        <v>3991</v>
      </c>
      <c r="C2179" s="2">
        <v>45919</v>
      </c>
      <c r="D2179" s="2">
        <v>45922</v>
      </c>
      <c r="E2179" s="2">
        <v>45922</v>
      </c>
      <c r="F2179" s="1" t="s">
        <v>9569</v>
      </c>
      <c r="G2179" s="1" t="s">
        <v>1802</v>
      </c>
      <c r="H2179" s="1">
        <v>50</v>
      </c>
    </row>
    <row r="2180" spans="1:8">
      <c r="A2180" s="1" t="s">
        <v>11751</v>
      </c>
      <c r="B2180" s="1" t="s">
        <v>3992</v>
      </c>
      <c r="C2180" s="2">
        <v>45629</v>
      </c>
      <c r="D2180" s="2">
        <v>45632</v>
      </c>
      <c r="E2180" s="2">
        <v>45632</v>
      </c>
      <c r="F2180" s="1" t="s">
        <v>9591</v>
      </c>
      <c r="G2180" s="1" t="s">
        <v>1802</v>
      </c>
      <c r="H2180" s="1">
        <v>70</v>
      </c>
    </row>
    <row r="2181" spans="1:8">
      <c r="A2181" s="1" t="s">
        <v>11752</v>
      </c>
      <c r="B2181" s="1" t="s">
        <v>3993</v>
      </c>
      <c r="C2181" s="2">
        <v>45590</v>
      </c>
      <c r="D2181" s="2">
        <v>45593</v>
      </c>
      <c r="E2181" s="2">
        <v>45593</v>
      </c>
      <c r="F2181" s="1" t="s">
        <v>9569</v>
      </c>
      <c r="G2181" s="1" t="s">
        <v>1802</v>
      </c>
      <c r="H2181" s="1">
        <v>60</v>
      </c>
    </row>
    <row r="2182" spans="1:8">
      <c r="A2182" s="1" t="s">
        <v>11753</v>
      </c>
      <c r="B2182" s="1" t="s">
        <v>3994</v>
      </c>
      <c r="C2182" s="2">
        <v>45689</v>
      </c>
      <c r="D2182" s="2">
        <v>45692</v>
      </c>
      <c r="E2182" s="2">
        <v>45692</v>
      </c>
      <c r="F2182" s="1" t="s">
        <v>9591</v>
      </c>
      <c r="G2182" s="1" t="s">
        <v>1802</v>
      </c>
      <c r="H2182" s="1">
        <v>80</v>
      </c>
    </row>
    <row r="2183" spans="1:8">
      <c r="A2183" s="1" t="s">
        <v>11754</v>
      </c>
      <c r="B2183" s="1" t="s">
        <v>3995</v>
      </c>
      <c r="C2183" s="2">
        <v>45621</v>
      </c>
      <c r="D2183" s="2">
        <v>45626</v>
      </c>
      <c r="E2183" s="2"/>
      <c r="F2183" s="1" t="s">
        <v>9571</v>
      </c>
      <c r="G2183" s="1" t="s">
        <v>1815</v>
      </c>
      <c r="H2183" s="1">
        <v>45</v>
      </c>
    </row>
    <row r="2184" spans="1:8">
      <c r="A2184" s="1" t="s">
        <v>11755</v>
      </c>
      <c r="B2184" s="1" t="s">
        <v>3996</v>
      </c>
      <c r="C2184" s="2">
        <v>45903</v>
      </c>
      <c r="D2184" s="2">
        <v>45905</v>
      </c>
      <c r="E2184" s="2">
        <v>45905</v>
      </c>
      <c r="F2184" s="1" t="s">
        <v>9569</v>
      </c>
      <c r="G2184" s="1" t="s">
        <v>1802</v>
      </c>
      <c r="H2184" s="1">
        <v>80</v>
      </c>
    </row>
    <row r="2185" spans="1:8">
      <c r="A2185" s="1" t="s">
        <v>11756</v>
      </c>
      <c r="B2185" s="1" t="s">
        <v>3997</v>
      </c>
      <c r="C2185" s="2">
        <v>45479</v>
      </c>
      <c r="D2185" s="2">
        <v>45482</v>
      </c>
      <c r="E2185" s="2">
        <v>45482</v>
      </c>
      <c r="F2185" s="1" t="s">
        <v>9569</v>
      </c>
      <c r="G2185" s="1" t="s">
        <v>1802</v>
      </c>
      <c r="H2185" s="1">
        <v>80</v>
      </c>
    </row>
    <row r="2186" spans="1:8">
      <c r="A2186" s="1" t="s">
        <v>11757</v>
      </c>
      <c r="B2186" s="1" t="s">
        <v>3998</v>
      </c>
      <c r="C2186" s="2">
        <v>45324</v>
      </c>
      <c r="D2186" s="2">
        <v>45327</v>
      </c>
      <c r="E2186" s="2">
        <v>45327</v>
      </c>
      <c r="F2186" s="1" t="s">
        <v>9575</v>
      </c>
      <c r="G2186" s="1" t="s">
        <v>1802</v>
      </c>
      <c r="H2186" s="1">
        <v>45</v>
      </c>
    </row>
    <row r="2187" spans="1:8">
      <c r="A2187" s="1" t="s">
        <v>11758</v>
      </c>
      <c r="B2187" s="1" t="s">
        <v>3999</v>
      </c>
      <c r="C2187" s="2">
        <v>45811</v>
      </c>
      <c r="D2187" s="2">
        <v>45813</v>
      </c>
      <c r="E2187" s="2">
        <v>45814</v>
      </c>
      <c r="F2187" s="1" t="s">
        <v>9573</v>
      </c>
      <c r="G2187" s="1" t="s">
        <v>1809</v>
      </c>
      <c r="H2187" s="1">
        <v>80</v>
      </c>
    </row>
    <row r="2188" spans="1:8">
      <c r="A2188" s="1" t="s">
        <v>11759</v>
      </c>
      <c r="B2188" s="1" t="s">
        <v>4000</v>
      </c>
      <c r="C2188" s="2">
        <v>45340</v>
      </c>
      <c r="D2188" s="2">
        <v>45343</v>
      </c>
      <c r="E2188" s="2">
        <v>45344</v>
      </c>
      <c r="F2188" s="1" t="s">
        <v>9591</v>
      </c>
      <c r="G2188" s="1" t="s">
        <v>1809</v>
      </c>
      <c r="H2188" s="1">
        <v>45</v>
      </c>
    </row>
    <row r="2189" spans="1:8">
      <c r="A2189" s="1" t="s">
        <v>11760</v>
      </c>
      <c r="B2189" s="1" t="s">
        <v>4001</v>
      </c>
      <c r="C2189" s="2">
        <v>45461</v>
      </c>
      <c r="D2189" s="2">
        <v>45463</v>
      </c>
      <c r="E2189" s="2">
        <v>45464</v>
      </c>
      <c r="F2189" s="1" t="s">
        <v>9591</v>
      </c>
      <c r="G2189" s="1" t="s">
        <v>1809</v>
      </c>
      <c r="H2189" s="1">
        <v>60</v>
      </c>
    </row>
    <row r="2190" spans="1:8">
      <c r="A2190" s="1" t="s">
        <v>11761</v>
      </c>
      <c r="B2190" s="1" t="s">
        <v>4002</v>
      </c>
      <c r="C2190" s="2">
        <v>45458</v>
      </c>
      <c r="D2190" s="2">
        <v>45463</v>
      </c>
      <c r="E2190" s="2">
        <v>45464</v>
      </c>
      <c r="F2190" s="1" t="s">
        <v>9591</v>
      </c>
      <c r="G2190" s="1" t="s">
        <v>1809</v>
      </c>
      <c r="H2190" s="1">
        <v>100</v>
      </c>
    </row>
    <row r="2191" spans="1:8">
      <c r="A2191" s="1" t="s">
        <v>11762</v>
      </c>
      <c r="B2191" s="1" t="s">
        <v>4003</v>
      </c>
      <c r="C2191" s="2">
        <v>45532</v>
      </c>
      <c r="D2191" s="2">
        <v>45536</v>
      </c>
      <c r="E2191" s="2"/>
      <c r="F2191" s="1" t="s">
        <v>9571</v>
      </c>
      <c r="G2191" s="1" t="s">
        <v>1815</v>
      </c>
      <c r="H2191" s="1">
        <v>55</v>
      </c>
    </row>
    <row r="2192" spans="1:8">
      <c r="A2192" s="1" t="s">
        <v>11763</v>
      </c>
      <c r="B2192" s="1" t="s">
        <v>4004</v>
      </c>
      <c r="C2192" s="2">
        <v>45626</v>
      </c>
      <c r="D2192" s="2">
        <v>45631</v>
      </c>
      <c r="E2192" s="2">
        <v>45633</v>
      </c>
      <c r="F2192" s="1" t="s">
        <v>9569</v>
      </c>
      <c r="G2192" s="1" t="s">
        <v>1809</v>
      </c>
      <c r="H2192" s="1">
        <v>55</v>
      </c>
    </row>
    <row r="2193" spans="1:8">
      <c r="A2193" s="1" t="s">
        <v>11764</v>
      </c>
      <c r="B2193" s="1" t="s">
        <v>4005</v>
      </c>
      <c r="C2193" s="2">
        <v>45934</v>
      </c>
      <c r="D2193" s="2">
        <v>45939</v>
      </c>
      <c r="E2193" s="2">
        <v>45939</v>
      </c>
      <c r="F2193" s="1" t="s">
        <v>9569</v>
      </c>
      <c r="G2193" s="1" t="s">
        <v>1802</v>
      </c>
      <c r="H2193" s="1">
        <v>45</v>
      </c>
    </row>
    <row r="2194" spans="1:8">
      <c r="A2194" s="1" t="s">
        <v>11765</v>
      </c>
      <c r="B2194" s="1" t="s">
        <v>4006</v>
      </c>
      <c r="C2194" s="2">
        <v>45375</v>
      </c>
      <c r="D2194" s="2">
        <v>45377</v>
      </c>
      <c r="E2194" s="2">
        <v>45378</v>
      </c>
      <c r="F2194" s="1" t="s">
        <v>9573</v>
      </c>
      <c r="G2194" s="1" t="s">
        <v>1809</v>
      </c>
      <c r="H2194" s="1">
        <v>60</v>
      </c>
    </row>
    <row r="2195" spans="1:8">
      <c r="A2195" s="1" t="s">
        <v>11766</v>
      </c>
      <c r="B2195" s="1" t="s">
        <v>4007</v>
      </c>
      <c r="C2195" s="2">
        <v>45683</v>
      </c>
      <c r="D2195" s="2">
        <v>45688</v>
      </c>
      <c r="E2195" s="2"/>
      <c r="F2195" s="1" t="s">
        <v>9575</v>
      </c>
      <c r="G2195" s="1" t="s">
        <v>1815</v>
      </c>
      <c r="H2195" s="1">
        <v>55</v>
      </c>
    </row>
    <row r="2196" spans="1:8">
      <c r="A2196" s="1" t="s">
        <v>11767</v>
      </c>
      <c r="B2196" s="1" t="s">
        <v>4008</v>
      </c>
      <c r="C2196" s="2">
        <v>45550</v>
      </c>
      <c r="D2196" s="2">
        <v>45554</v>
      </c>
      <c r="E2196" s="2">
        <v>45554</v>
      </c>
      <c r="F2196" s="1" t="s">
        <v>9569</v>
      </c>
      <c r="G2196" s="1" t="s">
        <v>1802</v>
      </c>
      <c r="H2196" s="1">
        <v>45</v>
      </c>
    </row>
    <row r="2197" spans="1:8">
      <c r="A2197" s="1" t="s">
        <v>11768</v>
      </c>
      <c r="B2197" s="1" t="s">
        <v>4009</v>
      </c>
      <c r="C2197" s="2">
        <v>45842</v>
      </c>
      <c r="D2197" s="2">
        <v>45844</v>
      </c>
      <c r="E2197" s="2">
        <v>45845</v>
      </c>
      <c r="F2197" s="1" t="s">
        <v>9571</v>
      </c>
      <c r="G2197" s="1" t="s">
        <v>1809</v>
      </c>
      <c r="H2197" s="1">
        <v>70</v>
      </c>
    </row>
    <row r="2198" spans="1:8">
      <c r="A2198" s="1" t="s">
        <v>11769</v>
      </c>
      <c r="B2198" s="1" t="s">
        <v>4010</v>
      </c>
      <c r="C2198" s="2">
        <v>45395</v>
      </c>
      <c r="D2198" s="2">
        <v>45399</v>
      </c>
      <c r="E2198" s="2"/>
      <c r="F2198" s="1" t="s">
        <v>9573</v>
      </c>
      <c r="G2198" s="1" t="s">
        <v>1815</v>
      </c>
      <c r="H2198" s="1">
        <v>70</v>
      </c>
    </row>
    <row r="2199" spans="1:8">
      <c r="A2199" s="1" t="s">
        <v>11770</v>
      </c>
      <c r="B2199" s="1" t="s">
        <v>4011</v>
      </c>
      <c r="C2199" s="2">
        <v>45428</v>
      </c>
      <c r="D2199" s="2">
        <v>45433</v>
      </c>
      <c r="E2199" s="2">
        <v>45433</v>
      </c>
      <c r="F2199" s="1" t="s">
        <v>9571</v>
      </c>
      <c r="G2199" s="1" t="s">
        <v>1802</v>
      </c>
      <c r="H2199" s="1">
        <v>100</v>
      </c>
    </row>
    <row r="2200" spans="1:8">
      <c r="A2200" s="1" t="s">
        <v>11771</v>
      </c>
      <c r="B2200" s="1" t="s">
        <v>4012</v>
      </c>
      <c r="C2200" s="2">
        <v>45734</v>
      </c>
      <c r="D2200" s="2">
        <v>45736</v>
      </c>
      <c r="E2200" s="2">
        <v>45737</v>
      </c>
      <c r="F2200" s="1" t="s">
        <v>9575</v>
      </c>
      <c r="G2200" s="1" t="s">
        <v>1809</v>
      </c>
      <c r="H2200" s="1">
        <v>45</v>
      </c>
    </row>
    <row r="2201" spans="1:8">
      <c r="A2201" s="1" t="s">
        <v>11772</v>
      </c>
      <c r="B2201" s="1" t="s">
        <v>4013</v>
      </c>
      <c r="C2201" s="2">
        <v>45829</v>
      </c>
      <c r="D2201" s="2">
        <v>45833</v>
      </c>
      <c r="E2201" s="2">
        <v>45834</v>
      </c>
      <c r="F2201" s="1" t="s">
        <v>9569</v>
      </c>
      <c r="G2201" s="1" t="s">
        <v>1809</v>
      </c>
      <c r="H2201" s="1">
        <v>100</v>
      </c>
    </row>
    <row r="2202" spans="1:8">
      <c r="A2202" s="1" t="s">
        <v>11773</v>
      </c>
      <c r="B2202" s="1" t="s">
        <v>4014</v>
      </c>
      <c r="C2202" s="2">
        <v>45778</v>
      </c>
      <c r="D2202" s="2">
        <v>45782</v>
      </c>
      <c r="E2202" s="2">
        <v>45782</v>
      </c>
      <c r="F2202" s="1" t="s">
        <v>9573</v>
      </c>
      <c r="G2202" s="1" t="s">
        <v>1802</v>
      </c>
      <c r="H2202" s="1">
        <v>60</v>
      </c>
    </row>
    <row r="2203" spans="1:8">
      <c r="A2203" s="1" t="s">
        <v>11774</v>
      </c>
      <c r="B2203" s="1" t="s">
        <v>4015</v>
      </c>
      <c r="C2203" s="2">
        <v>45589</v>
      </c>
      <c r="D2203" s="2">
        <v>45592</v>
      </c>
      <c r="E2203" s="2">
        <v>45592</v>
      </c>
      <c r="F2203" s="1" t="s">
        <v>9573</v>
      </c>
      <c r="G2203" s="1" t="s">
        <v>1802</v>
      </c>
      <c r="H2203" s="1">
        <v>100</v>
      </c>
    </row>
    <row r="2204" spans="1:8">
      <c r="A2204" s="1" t="s">
        <v>11775</v>
      </c>
      <c r="B2204" s="1" t="s">
        <v>4016</v>
      </c>
      <c r="C2204" s="2">
        <v>45626</v>
      </c>
      <c r="D2204" s="2">
        <v>45628</v>
      </c>
      <c r="E2204" s="2"/>
      <c r="F2204" s="1" t="s">
        <v>9569</v>
      </c>
      <c r="G2204" s="1" t="s">
        <v>1815</v>
      </c>
      <c r="H2204" s="1">
        <v>70</v>
      </c>
    </row>
    <row r="2205" spans="1:8">
      <c r="A2205" s="1" t="s">
        <v>11776</v>
      </c>
      <c r="B2205" s="1" t="s">
        <v>4017</v>
      </c>
      <c r="C2205" s="2">
        <v>45813</v>
      </c>
      <c r="D2205" s="2">
        <v>45817</v>
      </c>
      <c r="E2205" s="2">
        <v>45817</v>
      </c>
      <c r="F2205" s="1" t="s">
        <v>9573</v>
      </c>
      <c r="G2205" s="1" t="s">
        <v>1802</v>
      </c>
      <c r="H2205" s="1">
        <v>50</v>
      </c>
    </row>
    <row r="2206" spans="1:8">
      <c r="A2206" s="1" t="s">
        <v>11777</v>
      </c>
      <c r="B2206" s="1" t="s">
        <v>4018</v>
      </c>
      <c r="C2206" s="2">
        <v>45580</v>
      </c>
      <c r="D2206" s="2">
        <v>45584</v>
      </c>
      <c r="E2206" s="2">
        <v>45584</v>
      </c>
      <c r="F2206" s="1" t="s">
        <v>9575</v>
      </c>
      <c r="G2206" s="1" t="s">
        <v>1802</v>
      </c>
      <c r="H2206" s="1">
        <v>45</v>
      </c>
    </row>
    <row r="2207" spans="1:8">
      <c r="A2207" s="1" t="s">
        <v>11778</v>
      </c>
      <c r="B2207" s="1" t="s">
        <v>4019</v>
      </c>
      <c r="C2207" s="2">
        <v>45734</v>
      </c>
      <c r="D2207" s="2">
        <v>45736</v>
      </c>
      <c r="E2207" s="2">
        <v>45736</v>
      </c>
      <c r="F2207" s="1" t="s">
        <v>9569</v>
      </c>
      <c r="G2207" s="1" t="s">
        <v>1802</v>
      </c>
      <c r="H2207" s="1">
        <v>45</v>
      </c>
    </row>
    <row r="2208" spans="1:8">
      <c r="A2208" s="1" t="s">
        <v>11779</v>
      </c>
      <c r="B2208" s="1" t="s">
        <v>4020</v>
      </c>
      <c r="C2208" s="2">
        <v>45520</v>
      </c>
      <c r="D2208" s="2">
        <v>45523</v>
      </c>
      <c r="E2208" s="2">
        <v>45526</v>
      </c>
      <c r="F2208" s="1" t="s">
        <v>9573</v>
      </c>
      <c r="G2208" s="1" t="s">
        <v>1809</v>
      </c>
      <c r="H2208" s="1">
        <v>70</v>
      </c>
    </row>
    <row r="2209" spans="1:8">
      <c r="A2209" s="1" t="s">
        <v>11780</v>
      </c>
      <c r="B2209" s="1" t="s">
        <v>4021</v>
      </c>
      <c r="C2209" s="2">
        <v>45648</v>
      </c>
      <c r="D2209" s="2">
        <v>45652</v>
      </c>
      <c r="E2209" s="2"/>
      <c r="F2209" s="1" t="s">
        <v>9571</v>
      </c>
      <c r="G2209" s="1" t="s">
        <v>1815</v>
      </c>
      <c r="H2209" s="1">
        <v>50</v>
      </c>
    </row>
    <row r="2210" spans="1:8">
      <c r="A2210" s="1" t="s">
        <v>11781</v>
      </c>
      <c r="B2210" s="1" t="s">
        <v>4022</v>
      </c>
      <c r="C2210" s="2">
        <v>45655</v>
      </c>
      <c r="D2210" s="2">
        <v>45657</v>
      </c>
      <c r="E2210" s="2"/>
      <c r="F2210" s="1" t="s">
        <v>9575</v>
      </c>
      <c r="G2210" s="1" t="s">
        <v>1815</v>
      </c>
      <c r="H2210" s="1">
        <v>55</v>
      </c>
    </row>
    <row r="2211" spans="1:8">
      <c r="A2211" s="1" t="s">
        <v>11782</v>
      </c>
      <c r="B2211" s="1" t="s">
        <v>4023</v>
      </c>
      <c r="C2211" s="2">
        <v>45943</v>
      </c>
      <c r="D2211" s="2">
        <v>45947</v>
      </c>
      <c r="E2211" s="2">
        <v>45947</v>
      </c>
      <c r="F2211" s="1" t="s">
        <v>9575</v>
      </c>
      <c r="G2211" s="1" t="s">
        <v>1802</v>
      </c>
      <c r="H2211" s="1">
        <v>80</v>
      </c>
    </row>
    <row r="2212" spans="1:8">
      <c r="A2212" s="1" t="s">
        <v>11783</v>
      </c>
      <c r="B2212" s="1" t="s">
        <v>4024</v>
      </c>
      <c r="C2212" s="2">
        <v>45707</v>
      </c>
      <c r="D2212" s="2">
        <v>45711</v>
      </c>
      <c r="E2212" s="2">
        <v>45711</v>
      </c>
      <c r="F2212" s="1" t="s">
        <v>9569</v>
      </c>
      <c r="G2212" s="1" t="s">
        <v>1802</v>
      </c>
      <c r="H2212" s="1">
        <v>100</v>
      </c>
    </row>
    <row r="2213" spans="1:8">
      <c r="A2213" s="1" t="s">
        <v>11784</v>
      </c>
      <c r="B2213" s="1" t="s">
        <v>4025</v>
      </c>
      <c r="C2213" s="2">
        <v>45548</v>
      </c>
      <c r="D2213" s="2">
        <v>45550</v>
      </c>
      <c r="E2213" s="2">
        <v>45550</v>
      </c>
      <c r="F2213" s="1" t="s">
        <v>9575</v>
      </c>
      <c r="G2213" s="1" t="s">
        <v>1802</v>
      </c>
      <c r="H2213" s="1">
        <v>70</v>
      </c>
    </row>
    <row r="2214" spans="1:8">
      <c r="A2214" s="1" t="s">
        <v>11785</v>
      </c>
      <c r="B2214" s="1" t="s">
        <v>4026</v>
      </c>
      <c r="C2214" s="2">
        <v>45955</v>
      </c>
      <c r="D2214" s="2">
        <v>45957</v>
      </c>
      <c r="E2214" s="2">
        <v>45957</v>
      </c>
      <c r="F2214" s="1" t="s">
        <v>9573</v>
      </c>
      <c r="G2214" s="1" t="s">
        <v>1802</v>
      </c>
      <c r="H2214" s="1">
        <v>80</v>
      </c>
    </row>
    <row r="2215" spans="1:8">
      <c r="A2215" s="1" t="s">
        <v>11786</v>
      </c>
      <c r="B2215" s="1" t="s">
        <v>4027</v>
      </c>
      <c r="C2215" s="2">
        <v>45834</v>
      </c>
      <c r="D2215" s="2">
        <v>45838</v>
      </c>
      <c r="E2215" s="2">
        <v>45838</v>
      </c>
      <c r="F2215" s="1" t="s">
        <v>9575</v>
      </c>
      <c r="G2215" s="1" t="s">
        <v>1802</v>
      </c>
      <c r="H2215" s="1">
        <v>55</v>
      </c>
    </row>
    <row r="2216" spans="1:8">
      <c r="A2216" s="1" t="s">
        <v>11787</v>
      </c>
      <c r="B2216" s="1" t="s">
        <v>4028</v>
      </c>
      <c r="C2216" s="2">
        <v>45331</v>
      </c>
      <c r="D2216" s="2">
        <v>45336</v>
      </c>
      <c r="E2216" s="2"/>
      <c r="F2216" s="1" t="s">
        <v>9575</v>
      </c>
      <c r="G2216" s="1" t="s">
        <v>1815</v>
      </c>
      <c r="H2216" s="1">
        <v>60</v>
      </c>
    </row>
    <row r="2217" spans="1:8">
      <c r="A2217" s="1" t="s">
        <v>11788</v>
      </c>
      <c r="B2217" s="1" t="s">
        <v>4029</v>
      </c>
      <c r="C2217" s="2">
        <v>45402</v>
      </c>
      <c r="D2217" s="2">
        <v>45406</v>
      </c>
      <c r="E2217" s="2">
        <v>45407</v>
      </c>
      <c r="F2217" s="1" t="s">
        <v>9571</v>
      </c>
      <c r="G2217" s="1" t="s">
        <v>1809</v>
      </c>
      <c r="H2217" s="1">
        <v>50</v>
      </c>
    </row>
    <row r="2218" spans="1:8">
      <c r="A2218" s="1" t="s">
        <v>11789</v>
      </c>
      <c r="B2218" s="1" t="s">
        <v>4030</v>
      </c>
      <c r="C2218" s="2">
        <v>45815</v>
      </c>
      <c r="D2218" s="2">
        <v>45819</v>
      </c>
      <c r="E2218" s="2"/>
      <c r="F2218" s="1" t="s">
        <v>9575</v>
      </c>
      <c r="G2218" s="1" t="s">
        <v>1815</v>
      </c>
      <c r="H2218" s="1">
        <v>60</v>
      </c>
    </row>
    <row r="2219" spans="1:8">
      <c r="A2219" s="1" t="s">
        <v>11790</v>
      </c>
      <c r="B2219" s="1" t="s">
        <v>4031</v>
      </c>
      <c r="C2219" s="2">
        <v>45423</v>
      </c>
      <c r="D2219" s="2">
        <v>45425</v>
      </c>
      <c r="E2219" s="2">
        <v>45428</v>
      </c>
      <c r="F2219" s="1" t="s">
        <v>9571</v>
      </c>
      <c r="G2219" s="1" t="s">
        <v>1809</v>
      </c>
      <c r="H2219" s="1">
        <v>50</v>
      </c>
    </row>
    <row r="2220" spans="1:8">
      <c r="A2220" s="1" t="s">
        <v>11791</v>
      </c>
      <c r="B2220" s="1" t="s">
        <v>4032</v>
      </c>
      <c r="C2220" s="2">
        <v>45331</v>
      </c>
      <c r="D2220" s="2">
        <v>45336</v>
      </c>
      <c r="E2220" s="2">
        <v>45336</v>
      </c>
      <c r="F2220" s="1" t="s">
        <v>9591</v>
      </c>
      <c r="G2220" s="1" t="s">
        <v>1802</v>
      </c>
      <c r="H2220" s="1">
        <v>80</v>
      </c>
    </row>
    <row r="2221" spans="1:8">
      <c r="A2221" s="1" t="s">
        <v>11792</v>
      </c>
      <c r="B2221" s="1" t="s">
        <v>4033</v>
      </c>
      <c r="C2221" s="2">
        <v>45578</v>
      </c>
      <c r="D2221" s="2">
        <v>45580</v>
      </c>
      <c r="E2221" s="2">
        <v>45580</v>
      </c>
      <c r="F2221" s="1" t="s">
        <v>9569</v>
      </c>
      <c r="G2221" s="1" t="s">
        <v>1802</v>
      </c>
      <c r="H2221" s="1">
        <v>55</v>
      </c>
    </row>
    <row r="2222" spans="1:8">
      <c r="A2222" s="1" t="s">
        <v>11793</v>
      </c>
      <c r="B2222" s="1" t="s">
        <v>4034</v>
      </c>
      <c r="C2222" s="2">
        <v>45712</v>
      </c>
      <c r="D2222" s="2">
        <v>45716</v>
      </c>
      <c r="E2222" s="2">
        <v>45718</v>
      </c>
      <c r="F2222" s="1" t="s">
        <v>9591</v>
      </c>
      <c r="G2222" s="1" t="s">
        <v>1809</v>
      </c>
      <c r="H2222" s="1">
        <v>100</v>
      </c>
    </row>
    <row r="2223" spans="1:8">
      <c r="A2223" s="1" t="s">
        <v>11794</v>
      </c>
      <c r="B2223" s="1" t="s">
        <v>4035</v>
      </c>
      <c r="C2223" s="2">
        <v>45490</v>
      </c>
      <c r="D2223" s="2">
        <v>45492</v>
      </c>
      <c r="E2223" s="2">
        <v>45493</v>
      </c>
      <c r="F2223" s="1" t="s">
        <v>9575</v>
      </c>
      <c r="G2223" s="1" t="s">
        <v>1809</v>
      </c>
      <c r="H2223" s="1">
        <v>70</v>
      </c>
    </row>
    <row r="2224" spans="1:8">
      <c r="A2224" s="1" t="s">
        <v>11795</v>
      </c>
      <c r="B2224" s="1" t="s">
        <v>4036</v>
      </c>
      <c r="C2224" s="2">
        <v>45928</v>
      </c>
      <c r="D2224" s="2">
        <v>45933</v>
      </c>
      <c r="E2224" s="2">
        <v>45933</v>
      </c>
      <c r="F2224" s="1" t="s">
        <v>9573</v>
      </c>
      <c r="G2224" s="1" t="s">
        <v>1802</v>
      </c>
      <c r="H2224" s="1">
        <v>80</v>
      </c>
    </row>
    <row r="2225" spans="1:8">
      <c r="A2225" s="1" t="s">
        <v>11796</v>
      </c>
      <c r="B2225" s="1" t="s">
        <v>4037</v>
      </c>
      <c r="C2225" s="2">
        <v>45697</v>
      </c>
      <c r="D2225" s="2">
        <v>45701</v>
      </c>
      <c r="E2225" s="2">
        <v>45701</v>
      </c>
      <c r="F2225" s="1" t="s">
        <v>9573</v>
      </c>
      <c r="G2225" s="1" t="s">
        <v>1802</v>
      </c>
      <c r="H2225" s="1">
        <v>100</v>
      </c>
    </row>
    <row r="2226" spans="1:8">
      <c r="A2226" s="1" t="s">
        <v>11797</v>
      </c>
      <c r="B2226" s="1" t="s">
        <v>4038</v>
      </c>
      <c r="C2226" s="2">
        <v>45377</v>
      </c>
      <c r="D2226" s="2">
        <v>45382</v>
      </c>
      <c r="E2226" s="2">
        <v>45382</v>
      </c>
      <c r="F2226" s="1" t="s">
        <v>9569</v>
      </c>
      <c r="G2226" s="1" t="s">
        <v>1802</v>
      </c>
      <c r="H2226" s="1">
        <v>55</v>
      </c>
    </row>
    <row r="2227" spans="1:8">
      <c r="A2227" s="1" t="s">
        <v>11798</v>
      </c>
      <c r="B2227" s="1" t="s">
        <v>4039</v>
      </c>
      <c r="C2227" s="2">
        <v>45404</v>
      </c>
      <c r="D2227" s="2">
        <v>45408</v>
      </c>
      <c r="E2227" s="2">
        <v>45408</v>
      </c>
      <c r="F2227" s="1" t="s">
        <v>9575</v>
      </c>
      <c r="G2227" s="1" t="s">
        <v>1802</v>
      </c>
      <c r="H2227" s="1">
        <v>70</v>
      </c>
    </row>
    <row r="2228" spans="1:8">
      <c r="A2228" s="1" t="s">
        <v>11799</v>
      </c>
      <c r="B2228" s="1" t="s">
        <v>4040</v>
      </c>
      <c r="C2228" s="2">
        <v>45846</v>
      </c>
      <c r="D2228" s="2">
        <v>45848</v>
      </c>
      <c r="E2228" s="2">
        <v>45849</v>
      </c>
      <c r="F2228" s="1" t="s">
        <v>9573</v>
      </c>
      <c r="G2228" s="1" t="s">
        <v>1809</v>
      </c>
      <c r="H2228" s="1">
        <v>100</v>
      </c>
    </row>
    <row r="2229" spans="1:8">
      <c r="A2229" s="1" t="s">
        <v>11800</v>
      </c>
      <c r="B2229" s="1" t="s">
        <v>4041</v>
      </c>
      <c r="C2229" s="2">
        <v>45651</v>
      </c>
      <c r="D2229" s="2">
        <v>45656</v>
      </c>
      <c r="E2229" s="2">
        <v>45656</v>
      </c>
      <c r="F2229" s="1" t="s">
        <v>9575</v>
      </c>
      <c r="G2229" s="1" t="s">
        <v>1802</v>
      </c>
      <c r="H2229" s="1">
        <v>55</v>
      </c>
    </row>
    <row r="2230" spans="1:8">
      <c r="A2230" s="1" t="s">
        <v>11801</v>
      </c>
      <c r="B2230" s="1" t="s">
        <v>4042</v>
      </c>
      <c r="C2230" s="2">
        <v>45747</v>
      </c>
      <c r="D2230" s="2">
        <v>45749</v>
      </c>
      <c r="E2230" s="2">
        <v>45749</v>
      </c>
      <c r="F2230" s="1" t="s">
        <v>9591</v>
      </c>
      <c r="G2230" s="1" t="s">
        <v>1802</v>
      </c>
      <c r="H2230" s="1">
        <v>100</v>
      </c>
    </row>
    <row r="2231" spans="1:8">
      <c r="A2231" s="1" t="s">
        <v>11802</v>
      </c>
      <c r="B2231" s="1" t="s">
        <v>4043</v>
      </c>
      <c r="C2231" s="2">
        <v>45543</v>
      </c>
      <c r="D2231" s="2">
        <v>45545</v>
      </c>
      <c r="E2231" s="2">
        <v>45546</v>
      </c>
      <c r="F2231" s="1" t="s">
        <v>9573</v>
      </c>
      <c r="G2231" s="1" t="s">
        <v>1809</v>
      </c>
      <c r="H2231" s="1">
        <v>50</v>
      </c>
    </row>
    <row r="2232" spans="1:8">
      <c r="A2232" s="1" t="s">
        <v>11803</v>
      </c>
      <c r="B2232" s="1" t="s">
        <v>4044</v>
      </c>
      <c r="C2232" s="2">
        <v>45920</v>
      </c>
      <c r="D2232" s="2">
        <v>45924</v>
      </c>
      <c r="E2232" s="2"/>
      <c r="F2232" s="1" t="s">
        <v>9575</v>
      </c>
      <c r="G2232" s="1" t="s">
        <v>1815</v>
      </c>
      <c r="H2232" s="1">
        <v>60</v>
      </c>
    </row>
    <row r="2233" spans="1:8">
      <c r="A2233" s="1" t="s">
        <v>11804</v>
      </c>
      <c r="B2233" s="1" t="s">
        <v>4045</v>
      </c>
      <c r="C2233" s="2">
        <v>45300</v>
      </c>
      <c r="D2233" s="2">
        <v>45304</v>
      </c>
      <c r="E2233" s="2">
        <v>45304</v>
      </c>
      <c r="F2233" s="1" t="s">
        <v>9575</v>
      </c>
      <c r="G2233" s="1" t="s">
        <v>1802</v>
      </c>
      <c r="H2233" s="1">
        <v>60</v>
      </c>
    </row>
    <row r="2234" spans="1:8">
      <c r="A2234" s="1" t="s">
        <v>11805</v>
      </c>
      <c r="B2234" s="1" t="s">
        <v>4046</v>
      </c>
      <c r="C2234" s="2">
        <v>45354</v>
      </c>
      <c r="D2234" s="2">
        <v>45359</v>
      </c>
      <c r="E2234" s="2">
        <v>45359</v>
      </c>
      <c r="F2234" s="1" t="s">
        <v>9571</v>
      </c>
      <c r="G2234" s="1" t="s">
        <v>1802</v>
      </c>
      <c r="H2234" s="1">
        <v>60</v>
      </c>
    </row>
    <row r="2235" spans="1:8">
      <c r="A2235" s="1" t="s">
        <v>11806</v>
      </c>
      <c r="B2235" s="1" t="s">
        <v>4047</v>
      </c>
      <c r="C2235" s="2">
        <v>45632</v>
      </c>
      <c r="D2235" s="2">
        <v>45636</v>
      </c>
      <c r="E2235" s="2">
        <v>45636</v>
      </c>
      <c r="F2235" s="1" t="s">
        <v>9571</v>
      </c>
      <c r="G2235" s="1" t="s">
        <v>1802</v>
      </c>
      <c r="H2235" s="1">
        <v>60</v>
      </c>
    </row>
    <row r="2236" spans="1:8">
      <c r="A2236" s="1" t="s">
        <v>11807</v>
      </c>
      <c r="B2236" s="1" t="s">
        <v>4048</v>
      </c>
      <c r="C2236" s="2">
        <v>45745</v>
      </c>
      <c r="D2236" s="2">
        <v>45747</v>
      </c>
      <c r="E2236" s="2">
        <v>45747</v>
      </c>
      <c r="F2236" s="1" t="s">
        <v>9569</v>
      </c>
      <c r="G2236" s="1" t="s">
        <v>1802</v>
      </c>
      <c r="H2236" s="1">
        <v>60</v>
      </c>
    </row>
    <row r="2237" spans="1:8">
      <c r="A2237" s="1" t="s">
        <v>11808</v>
      </c>
      <c r="B2237" s="1" t="s">
        <v>4049</v>
      </c>
      <c r="C2237" s="2">
        <v>45918</v>
      </c>
      <c r="D2237" s="2">
        <v>45923</v>
      </c>
      <c r="E2237" s="2">
        <v>45925</v>
      </c>
      <c r="F2237" s="1" t="s">
        <v>9573</v>
      </c>
      <c r="G2237" s="1" t="s">
        <v>1809</v>
      </c>
      <c r="H2237" s="1">
        <v>45</v>
      </c>
    </row>
    <row r="2238" spans="1:8">
      <c r="A2238" s="1" t="s">
        <v>11809</v>
      </c>
      <c r="B2238" s="1" t="s">
        <v>4050</v>
      </c>
      <c r="C2238" s="2">
        <v>45531</v>
      </c>
      <c r="D2238" s="2">
        <v>45534</v>
      </c>
      <c r="E2238" s="2">
        <v>45534</v>
      </c>
      <c r="F2238" s="1" t="s">
        <v>9569</v>
      </c>
      <c r="G2238" s="1" t="s">
        <v>1802</v>
      </c>
      <c r="H2238" s="1">
        <v>80</v>
      </c>
    </row>
    <row r="2239" spans="1:8">
      <c r="A2239" s="1" t="s">
        <v>11810</v>
      </c>
      <c r="B2239" s="1" t="s">
        <v>4051</v>
      </c>
      <c r="C2239" s="2">
        <v>45651</v>
      </c>
      <c r="D2239" s="2">
        <v>45656</v>
      </c>
      <c r="E2239" s="2">
        <v>45657</v>
      </c>
      <c r="F2239" s="1" t="s">
        <v>9569</v>
      </c>
      <c r="G2239" s="1" t="s">
        <v>1809</v>
      </c>
      <c r="H2239" s="1">
        <v>50</v>
      </c>
    </row>
    <row r="2240" spans="1:8">
      <c r="A2240" s="1" t="s">
        <v>11811</v>
      </c>
      <c r="B2240" s="1" t="s">
        <v>4052</v>
      </c>
      <c r="C2240" s="2">
        <v>45642</v>
      </c>
      <c r="D2240" s="2">
        <v>45647</v>
      </c>
      <c r="E2240" s="2">
        <v>45647</v>
      </c>
      <c r="F2240" s="1" t="s">
        <v>9591</v>
      </c>
      <c r="G2240" s="1" t="s">
        <v>1802</v>
      </c>
      <c r="H2240" s="1">
        <v>55</v>
      </c>
    </row>
    <row r="2241" spans="1:8">
      <c r="A2241" s="1" t="s">
        <v>11812</v>
      </c>
      <c r="B2241" s="1" t="s">
        <v>4053</v>
      </c>
      <c r="C2241" s="2">
        <v>45733</v>
      </c>
      <c r="D2241" s="2">
        <v>45735</v>
      </c>
      <c r="E2241" s="2">
        <v>45736</v>
      </c>
      <c r="F2241" s="1" t="s">
        <v>9591</v>
      </c>
      <c r="G2241" s="1" t="s">
        <v>1809</v>
      </c>
      <c r="H2241" s="1">
        <v>55</v>
      </c>
    </row>
    <row r="2242" spans="1:8">
      <c r="A2242" s="1" t="s">
        <v>11813</v>
      </c>
      <c r="B2242" s="1" t="s">
        <v>4054</v>
      </c>
      <c r="C2242" s="2">
        <v>45351</v>
      </c>
      <c r="D2242" s="2">
        <v>45355</v>
      </c>
      <c r="E2242" s="2">
        <v>45357</v>
      </c>
      <c r="F2242" s="1" t="s">
        <v>9573</v>
      </c>
      <c r="G2242" s="1" t="s">
        <v>1809</v>
      </c>
      <c r="H2242" s="1">
        <v>80</v>
      </c>
    </row>
    <row r="2243" spans="1:8">
      <c r="A2243" s="1" t="s">
        <v>11814</v>
      </c>
      <c r="B2243" s="1" t="s">
        <v>4055</v>
      </c>
      <c r="C2243" s="2">
        <v>45770</v>
      </c>
      <c r="D2243" s="2">
        <v>45774</v>
      </c>
      <c r="E2243" s="2"/>
      <c r="F2243" s="1" t="s">
        <v>9569</v>
      </c>
      <c r="G2243" s="1" t="s">
        <v>1815</v>
      </c>
      <c r="H2243" s="1">
        <v>55</v>
      </c>
    </row>
    <row r="2244" spans="1:8">
      <c r="A2244" s="1" t="s">
        <v>11815</v>
      </c>
      <c r="B2244" s="1" t="s">
        <v>4056</v>
      </c>
      <c r="C2244" s="2">
        <v>45865</v>
      </c>
      <c r="D2244" s="2">
        <v>45869</v>
      </c>
      <c r="E2244" s="2">
        <v>45869</v>
      </c>
      <c r="F2244" s="1" t="s">
        <v>9573</v>
      </c>
      <c r="G2244" s="1" t="s">
        <v>1802</v>
      </c>
      <c r="H2244" s="1">
        <v>60</v>
      </c>
    </row>
    <row r="2245" spans="1:8">
      <c r="A2245" s="1" t="s">
        <v>11816</v>
      </c>
      <c r="B2245" s="1" t="s">
        <v>4057</v>
      </c>
      <c r="C2245" s="2">
        <v>45712</v>
      </c>
      <c r="D2245" s="2">
        <v>45715</v>
      </c>
      <c r="E2245" s="2">
        <v>45715</v>
      </c>
      <c r="F2245" s="1" t="s">
        <v>9571</v>
      </c>
      <c r="G2245" s="1" t="s">
        <v>1802</v>
      </c>
      <c r="H2245" s="1">
        <v>50</v>
      </c>
    </row>
    <row r="2246" spans="1:8">
      <c r="A2246" s="1" t="s">
        <v>11817</v>
      </c>
      <c r="B2246" s="1" t="s">
        <v>4058</v>
      </c>
      <c r="C2246" s="2">
        <v>45471</v>
      </c>
      <c r="D2246" s="2">
        <v>45476</v>
      </c>
      <c r="E2246" s="2">
        <v>45476</v>
      </c>
      <c r="F2246" s="1" t="s">
        <v>9575</v>
      </c>
      <c r="G2246" s="1" t="s">
        <v>1802</v>
      </c>
      <c r="H2246" s="1">
        <v>55</v>
      </c>
    </row>
    <row r="2247" spans="1:8">
      <c r="A2247" s="1" t="s">
        <v>11818</v>
      </c>
      <c r="B2247" s="1" t="s">
        <v>4059</v>
      </c>
      <c r="C2247" s="2">
        <v>45418</v>
      </c>
      <c r="D2247" s="2">
        <v>45420</v>
      </c>
      <c r="E2247" s="2">
        <v>45420</v>
      </c>
      <c r="F2247" s="1" t="s">
        <v>9575</v>
      </c>
      <c r="G2247" s="1" t="s">
        <v>1802</v>
      </c>
      <c r="H2247" s="1">
        <v>60</v>
      </c>
    </row>
    <row r="2248" spans="1:8">
      <c r="A2248" s="1" t="s">
        <v>11819</v>
      </c>
      <c r="B2248" s="1" t="s">
        <v>4060</v>
      </c>
      <c r="C2248" s="2">
        <v>45648</v>
      </c>
      <c r="D2248" s="2">
        <v>45652</v>
      </c>
      <c r="E2248" s="2">
        <v>45653</v>
      </c>
      <c r="F2248" s="1" t="s">
        <v>9569</v>
      </c>
      <c r="G2248" s="1" t="s">
        <v>1809</v>
      </c>
      <c r="H2248" s="1">
        <v>45</v>
      </c>
    </row>
    <row r="2249" spans="1:8">
      <c r="A2249" s="1" t="s">
        <v>11820</v>
      </c>
      <c r="B2249" s="1" t="s">
        <v>4061</v>
      </c>
      <c r="C2249" s="2">
        <v>45387</v>
      </c>
      <c r="D2249" s="2">
        <v>45392</v>
      </c>
      <c r="E2249" s="2">
        <v>45393</v>
      </c>
      <c r="F2249" s="1" t="s">
        <v>9591</v>
      </c>
      <c r="G2249" s="1" t="s">
        <v>1809</v>
      </c>
      <c r="H2249" s="1">
        <v>80</v>
      </c>
    </row>
    <row r="2250" spans="1:8">
      <c r="A2250" s="1" t="s">
        <v>11821</v>
      </c>
      <c r="B2250" s="1" t="s">
        <v>4062</v>
      </c>
      <c r="C2250" s="2">
        <v>45467</v>
      </c>
      <c r="D2250" s="2">
        <v>45471</v>
      </c>
      <c r="E2250" s="2"/>
      <c r="F2250" s="1" t="s">
        <v>9573</v>
      </c>
      <c r="G2250" s="1" t="s">
        <v>1815</v>
      </c>
      <c r="H2250" s="1">
        <v>100</v>
      </c>
    </row>
    <row r="2251" spans="1:8">
      <c r="A2251" s="1" t="s">
        <v>11822</v>
      </c>
      <c r="B2251" s="1" t="s">
        <v>4063</v>
      </c>
      <c r="C2251" s="2">
        <v>45472</v>
      </c>
      <c r="D2251" s="2">
        <v>45477</v>
      </c>
      <c r="E2251" s="2">
        <v>45477</v>
      </c>
      <c r="F2251" s="1" t="s">
        <v>9569</v>
      </c>
      <c r="G2251" s="1" t="s">
        <v>1802</v>
      </c>
      <c r="H2251" s="1">
        <v>55</v>
      </c>
    </row>
    <row r="2252" spans="1:8">
      <c r="A2252" s="1" t="s">
        <v>11823</v>
      </c>
      <c r="B2252" s="1" t="s">
        <v>4064</v>
      </c>
      <c r="C2252" s="2">
        <v>45627</v>
      </c>
      <c r="D2252" s="2">
        <v>45631</v>
      </c>
      <c r="E2252" s="2">
        <v>45632</v>
      </c>
      <c r="F2252" s="1" t="s">
        <v>9569</v>
      </c>
      <c r="G2252" s="1" t="s">
        <v>1809</v>
      </c>
      <c r="H2252" s="1">
        <v>80</v>
      </c>
    </row>
    <row r="2253" spans="1:8">
      <c r="A2253" s="1" t="s">
        <v>11824</v>
      </c>
      <c r="B2253" s="1" t="s">
        <v>4065</v>
      </c>
      <c r="C2253" s="2">
        <v>45625</v>
      </c>
      <c r="D2253" s="2">
        <v>45629</v>
      </c>
      <c r="E2253" s="2">
        <v>45629</v>
      </c>
      <c r="F2253" s="1" t="s">
        <v>9591</v>
      </c>
      <c r="G2253" s="1" t="s">
        <v>1802</v>
      </c>
      <c r="H2253" s="1">
        <v>45</v>
      </c>
    </row>
    <row r="2254" spans="1:8">
      <c r="A2254" s="1" t="s">
        <v>11825</v>
      </c>
      <c r="B2254" s="1" t="s">
        <v>4066</v>
      </c>
      <c r="C2254" s="2">
        <v>45851</v>
      </c>
      <c r="D2254" s="2">
        <v>45856</v>
      </c>
      <c r="E2254" s="2">
        <v>45857</v>
      </c>
      <c r="F2254" s="1" t="s">
        <v>9591</v>
      </c>
      <c r="G2254" s="1" t="s">
        <v>1809</v>
      </c>
      <c r="H2254" s="1">
        <v>100</v>
      </c>
    </row>
    <row r="2255" spans="1:8">
      <c r="A2255" s="1" t="s">
        <v>11826</v>
      </c>
      <c r="B2255" s="1" t="s">
        <v>4067</v>
      </c>
      <c r="C2255" s="2">
        <v>45519</v>
      </c>
      <c r="D2255" s="2">
        <v>45522</v>
      </c>
      <c r="E2255" s="2">
        <v>45522</v>
      </c>
      <c r="F2255" s="1" t="s">
        <v>9575</v>
      </c>
      <c r="G2255" s="1" t="s">
        <v>1802</v>
      </c>
      <c r="H2255" s="1">
        <v>55</v>
      </c>
    </row>
    <row r="2256" spans="1:8">
      <c r="A2256" s="1" t="s">
        <v>11827</v>
      </c>
      <c r="B2256" s="1" t="s">
        <v>4068</v>
      </c>
      <c r="C2256" s="2">
        <v>45464</v>
      </c>
      <c r="D2256" s="2">
        <v>45466</v>
      </c>
      <c r="E2256" s="2">
        <v>45468</v>
      </c>
      <c r="F2256" s="1" t="s">
        <v>9569</v>
      </c>
      <c r="G2256" s="1" t="s">
        <v>1809</v>
      </c>
      <c r="H2256" s="1">
        <v>45</v>
      </c>
    </row>
    <row r="2257" spans="1:8">
      <c r="A2257" s="1" t="s">
        <v>11828</v>
      </c>
      <c r="B2257" s="1" t="s">
        <v>4069</v>
      </c>
      <c r="C2257" s="2">
        <v>45713</v>
      </c>
      <c r="D2257" s="2">
        <v>45717</v>
      </c>
      <c r="E2257" s="2">
        <v>45718</v>
      </c>
      <c r="F2257" s="1" t="s">
        <v>9571</v>
      </c>
      <c r="G2257" s="1" t="s">
        <v>1809</v>
      </c>
      <c r="H2257" s="1">
        <v>100</v>
      </c>
    </row>
    <row r="2258" spans="1:8">
      <c r="A2258" s="1" t="s">
        <v>11829</v>
      </c>
      <c r="B2258" s="1" t="s">
        <v>4070</v>
      </c>
      <c r="C2258" s="2">
        <v>45840</v>
      </c>
      <c r="D2258" s="2">
        <v>45843</v>
      </c>
      <c r="E2258" s="2"/>
      <c r="F2258" s="1" t="s">
        <v>9573</v>
      </c>
      <c r="G2258" s="1" t="s">
        <v>1815</v>
      </c>
      <c r="H2258" s="1">
        <v>80</v>
      </c>
    </row>
    <row r="2259" spans="1:8">
      <c r="A2259" s="1" t="s">
        <v>11830</v>
      </c>
      <c r="B2259" s="1" t="s">
        <v>4071</v>
      </c>
      <c r="C2259" s="2">
        <v>45537</v>
      </c>
      <c r="D2259" s="2">
        <v>45541</v>
      </c>
      <c r="E2259" s="2">
        <v>45541</v>
      </c>
      <c r="F2259" s="1" t="s">
        <v>9575</v>
      </c>
      <c r="G2259" s="1" t="s">
        <v>1802</v>
      </c>
      <c r="H2259" s="1">
        <v>45</v>
      </c>
    </row>
    <row r="2260" spans="1:8">
      <c r="A2260" s="1" t="s">
        <v>11831</v>
      </c>
      <c r="B2260" s="1" t="s">
        <v>4072</v>
      </c>
      <c r="C2260" s="2">
        <v>45640</v>
      </c>
      <c r="D2260" s="2">
        <v>45643</v>
      </c>
      <c r="E2260" s="2">
        <v>45643</v>
      </c>
      <c r="F2260" s="1" t="s">
        <v>9571</v>
      </c>
      <c r="G2260" s="1" t="s">
        <v>1802</v>
      </c>
      <c r="H2260" s="1">
        <v>55</v>
      </c>
    </row>
    <row r="2261" spans="1:8">
      <c r="A2261" s="1" t="s">
        <v>11832</v>
      </c>
      <c r="B2261" s="1" t="s">
        <v>4073</v>
      </c>
      <c r="C2261" s="2">
        <v>45767</v>
      </c>
      <c r="D2261" s="2">
        <v>45770</v>
      </c>
      <c r="E2261" s="2">
        <v>45770</v>
      </c>
      <c r="F2261" s="1" t="s">
        <v>9571</v>
      </c>
      <c r="G2261" s="1" t="s">
        <v>1802</v>
      </c>
      <c r="H2261" s="1">
        <v>80</v>
      </c>
    </row>
    <row r="2262" spans="1:8">
      <c r="A2262" s="1" t="s">
        <v>11833</v>
      </c>
      <c r="B2262" s="1" t="s">
        <v>4074</v>
      </c>
      <c r="C2262" s="2">
        <v>45506</v>
      </c>
      <c r="D2262" s="2">
        <v>45509</v>
      </c>
      <c r="E2262" s="2">
        <v>45509</v>
      </c>
      <c r="F2262" s="1" t="s">
        <v>9571</v>
      </c>
      <c r="G2262" s="1" t="s">
        <v>1802</v>
      </c>
      <c r="H2262" s="1">
        <v>55</v>
      </c>
    </row>
    <row r="2263" spans="1:8">
      <c r="A2263" s="1" t="s">
        <v>11834</v>
      </c>
      <c r="B2263" s="1" t="s">
        <v>4075</v>
      </c>
      <c r="C2263" s="2">
        <v>45749</v>
      </c>
      <c r="D2263" s="2">
        <v>45752</v>
      </c>
      <c r="E2263" s="2">
        <v>45753</v>
      </c>
      <c r="F2263" s="1" t="s">
        <v>9591</v>
      </c>
      <c r="G2263" s="1" t="s">
        <v>1809</v>
      </c>
      <c r="H2263" s="1">
        <v>60</v>
      </c>
    </row>
    <row r="2264" spans="1:8">
      <c r="A2264" s="1" t="s">
        <v>11835</v>
      </c>
      <c r="B2264" s="1" t="s">
        <v>4076</v>
      </c>
      <c r="C2264" s="2">
        <v>45582</v>
      </c>
      <c r="D2264" s="2">
        <v>45585</v>
      </c>
      <c r="E2264" s="2">
        <v>45585</v>
      </c>
      <c r="F2264" s="1" t="s">
        <v>9573</v>
      </c>
      <c r="G2264" s="1" t="s">
        <v>1802</v>
      </c>
      <c r="H2264" s="1">
        <v>70</v>
      </c>
    </row>
    <row r="2265" spans="1:8">
      <c r="A2265" s="1" t="s">
        <v>11836</v>
      </c>
      <c r="B2265" s="1" t="s">
        <v>4077</v>
      </c>
      <c r="C2265" s="2">
        <v>45400</v>
      </c>
      <c r="D2265" s="2">
        <v>45405</v>
      </c>
      <c r="E2265" s="2"/>
      <c r="F2265" s="1" t="s">
        <v>9575</v>
      </c>
      <c r="G2265" s="1" t="s">
        <v>1815</v>
      </c>
      <c r="H2265" s="1">
        <v>70</v>
      </c>
    </row>
    <row r="2266" spans="1:8">
      <c r="A2266" s="1" t="s">
        <v>11837</v>
      </c>
      <c r="B2266" s="1" t="s">
        <v>4078</v>
      </c>
      <c r="C2266" s="2">
        <v>45774</v>
      </c>
      <c r="D2266" s="2">
        <v>45778</v>
      </c>
      <c r="E2266" s="2"/>
      <c r="F2266" s="1" t="s">
        <v>9569</v>
      </c>
      <c r="G2266" s="1" t="s">
        <v>1815</v>
      </c>
      <c r="H2266" s="1">
        <v>45</v>
      </c>
    </row>
    <row r="2267" spans="1:8">
      <c r="A2267" s="1" t="s">
        <v>11838</v>
      </c>
      <c r="B2267" s="1" t="s">
        <v>4079</v>
      </c>
      <c r="C2267" s="2">
        <v>45718</v>
      </c>
      <c r="D2267" s="2">
        <v>45723</v>
      </c>
      <c r="E2267" s="2">
        <v>45724</v>
      </c>
      <c r="F2267" s="1" t="s">
        <v>9575</v>
      </c>
      <c r="G2267" s="1" t="s">
        <v>1809</v>
      </c>
      <c r="H2267" s="1">
        <v>80</v>
      </c>
    </row>
    <row r="2268" spans="1:8">
      <c r="A2268" s="1" t="s">
        <v>11839</v>
      </c>
      <c r="B2268" s="1" t="s">
        <v>4080</v>
      </c>
      <c r="C2268" s="2">
        <v>45803</v>
      </c>
      <c r="D2268" s="2">
        <v>45805</v>
      </c>
      <c r="E2268" s="2">
        <v>45808</v>
      </c>
      <c r="F2268" s="1" t="s">
        <v>9569</v>
      </c>
      <c r="G2268" s="1" t="s">
        <v>1809</v>
      </c>
      <c r="H2268" s="1">
        <v>50</v>
      </c>
    </row>
    <row r="2269" spans="1:8">
      <c r="A2269" s="1" t="s">
        <v>11840</v>
      </c>
      <c r="B2269" s="1" t="s">
        <v>4081</v>
      </c>
      <c r="C2269" s="2">
        <v>45644</v>
      </c>
      <c r="D2269" s="2">
        <v>45646</v>
      </c>
      <c r="E2269" s="2">
        <v>45646</v>
      </c>
      <c r="F2269" s="1" t="s">
        <v>9569</v>
      </c>
      <c r="G2269" s="1" t="s">
        <v>1802</v>
      </c>
      <c r="H2269" s="1">
        <v>55</v>
      </c>
    </row>
    <row r="2270" spans="1:8">
      <c r="A2270" s="1" t="s">
        <v>11841</v>
      </c>
      <c r="B2270" s="1" t="s">
        <v>4082</v>
      </c>
      <c r="C2270" s="2">
        <v>45811</v>
      </c>
      <c r="D2270" s="2">
        <v>45813</v>
      </c>
      <c r="E2270" s="2">
        <v>45814</v>
      </c>
      <c r="F2270" s="1" t="s">
        <v>9569</v>
      </c>
      <c r="G2270" s="1" t="s">
        <v>1809</v>
      </c>
      <c r="H2270" s="1">
        <v>70</v>
      </c>
    </row>
    <row r="2271" spans="1:8">
      <c r="A2271" s="1" t="s">
        <v>11842</v>
      </c>
      <c r="B2271" s="1" t="s">
        <v>4083</v>
      </c>
      <c r="C2271" s="2">
        <v>45641</v>
      </c>
      <c r="D2271" s="2">
        <v>45644</v>
      </c>
      <c r="E2271" s="2">
        <v>45644</v>
      </c>
      <c r="F2271" s="1" t="s">
        <v>9573</v>
      </c>
      <c r="G2271" s="1" t="s">
        <v>1802</v>
      </c>
      <c r="H2271" s="1">
        <v>100</v>
      </c>
    </row>
    <row r="2272" spans="1:8">
      <c r="A2272" s="1" t="s">
        <v>11843</v>
      </c>
      <c r="B2272" s="1" t="s">
        <v>4084</v>
      </c>
      <c r="C2272" s="2">
        <v>45807</v>
      </c>
      <c r="D2272" s="2">
        <v>45812</v>
      </c>
      <c r="E2272" s="2"/>
      <c r="F2272" s="1" t="s">
        <v>9575</v>
      </c>
      <c r="G2272" s="1" t="s">
        <v>1815</v>
      </c>
      <c r="H2272" s="1">
        <v>60</v>
      </c>
    </row>
    <row r="2273" spans="1:8">
      <c r="A2273" s="1" t="s">
        <v>11844</v>
      </c>
      <c r="B2273" s="1" t="s">
        <v>4085</v>
      </c>
      <c r="C2273" s="2">
        <v>45612</v>
      </c>
      <c r="D2273" s="2">
        <v>45616</v>
      </c>
      <c r="E2273" s="2">
        <v>45616</v>
      </c>
      <c r="F2273" s="1" t="s">
        <v>9573</v>
      </c>
      <c r="G2273" s="1" t="s">
        <v>1802</v>
      </c>
      <c r="H2273" s="1">
        <v>60</v>
      </c>
    </row>
    <row r="2274" spans="1:8">
      <c r="A2274" s="1" t="s">
        <v>11845</v>
      </c>
      <c r="B2274" s="1" t="s">
        <v>4086</v>
      </c>
      <c r="C2274" s="2">
        <v>45707</v>
      </c>
      <c r="D2274" s="2">
        <v>45709</v>
      </c>
      <c r="E2274" s="2">
        <v>45710</v>
      </c>
      <c r="F2274" s="1" t="s">
        <v>9573</v>
      </c>
      <c r="G2274" s="1" t="s">
        <v>1809</v>
      </c>
      <c r="H2274" s="1">
        <v>100</v>
      </c>
    </row>
    <row r="2275" spans="1:8">
      <c r="A2275" s="1" t="s">
        <v>11846</v>
      </c>
      <c r="B2275" s="1" t="s">
        <v>4087</v>
      </c>
      <c r="C2275" s="2">
        <v>45540</v>
      </c>
      <c r="D2275" s="2">
        <v>45543</v>
      </c>
      <c r="E2275" s="2">
        <v>45543</v>
      </c>
      <c r="F2275" s="1" t="s">
        <v>9573</v>
      </c>
      <c r="G2275" s="1" t="s">
        <v>1802</v>
      </c>
      <c r="H2275" s="1">
        <v>100</v>
      </c>
    </row>
    <row r="2276" spans="1:8">
      <c r="A2276" s="1" t="s">
        <v>11847</v>
      </c>
      <c r="B2276" s="1" t="s">
        <v>4088</v>
      </c>
      <c r="C2276" s="2">
        <v>45939</v>
      </c>
      <c r="D2276" s="2">
        <v>45941</v>
      </c>
      <c r="E2276" s="2">
        <v>45941</v>
      </c>
      <c r="F2276" s="1" t="s">
        <v>9575</v>
      </c>
      <c r="G2276" s="1" t="s">
        <v>1802</v>
      </c>
      <c r="H2276" s="1">
        <v>60</v>
      </c>
    </row>
    <row r="2277" spans="1:8">
      <c r="A2277" s="1" t="s">
        <v>11848</v>
      </c>
      <c r="B2277" s="1" t="s">
        <v>4089</v>
      </c>
      <c r="C2277" s="2">
        <v>45670</v>
      </c>
      <c r="D2277" s="2">
        <v>45675</v>
      </c>
      <c r="E2277" s="2">
        <v>45675</v>
      </c>
      <c r="F2277" s="1" t="s">
        <v>9569</v>
      </c>
      <c r="G2277" s="1" t="s">
        <v>1802</v>
      </c>
      <c r="H2277" s="1">
        <v>50</v>
      </c>
    </row>
    <row r="2278" spans="1:8">
      <c r="A2278" s="1" t="s">
        <v>11849</v>
      </c>
      <c r="B2278" s="1" t="s">
        <v>4090</v>
      </c>
      <c r="C2278" s="2">
        <v>45736</v>
      </c>
      <c r="D2278" s="2">
        <v>45739</v>
      </c>
      <c r="E2278" s="2">
        <v>45741</v>
      </c>
      <c r="F2278" s="1" t="s">
        <v>9575</v>
      </c>
      <c r="G2278" s="1" t="s">
        <v>1809</v>
      </c>
      <c r="H2278" s="1">
        <v>45</v>
      </c>
    </row>
    <row r="2279" spans="1:8">
      <c r="A2279" s="1" t="s">
        <v>11850</v>
      </c>
      <c r="B2279" s="1" t="s">
        <v>4091</v>
      </c>
      <c r="C2279" s="2">
        <v>45767</v>
      </c>
      <c r="D2279" s="2">
        <v>45772</v>
      </c>
      <c r="E2279" s="2">
        <v>45772</v>
      </c>
      <c r="F2279" s="1" t="s">
        <v>9573</v>
      </c>
      <c r="G2279" s="1" t="s">
        <v>1802</v>
      </c>
      <c r="H2279" s="1">
        <v>100</v>
      </c>
    </row>
    <row r="2280" spans="1:8">
      <c r="A2280" s="1" t="s">
        <v>11851</v>
      </c>
      <c r="B2280" s="1" t="s">
        <v>4092</v>
      </c>
      <c r="C2280" s="2">
        <v>45618</v>
      </c>
      <c r="D2280" s="2">
        <v>45622</v>
      </c>
      <c r="E2280" s="2">
        <v>45622</v>
      </c>
      <c r="F2280" s="1" t="s">
        <v>9573</v>
      </c>
      <c r="G2280" s="1" t="s">
        <v>1802</v>
      </c>
      <c r="H2280" s="1">
        <v>100</v>
      </c>
    </row>
    <row r="2281" spans="1:8">
      <c r="A2281" s="1" t="s">
        <v>11852</v>
      </c>
      <c r="B2281" s="1" t="s">
        <v>4093</v>
      </c>
      <c r="C2281" s="2">
        <v>45395</v>
      </c>
      <c r="D2281" s="2">
        <v>45398</v>
      </c>
      <c r="E2281" s="2">
        <v>45399</v>
      </c>
      <c r="F2281" s="1" t="s">
        <v>9571</v>
      </c>
      <c r="G2281" s="1" t="s">
        <v>1809</v>
      </c>
      <c r="H2281" s="1">
        <v>45</v>
      </c>
    </row>
    <row r="2282" spans="1:8">
      <c r="A2282" s="1" t="s">
        <v>11853</v>
      </c>
      <c r="B2282" s="1" t="s">
        <v>4094</v>
      </c>
      <c r="C2282" s="2">
        <v>45757</v>
      </c>
      <c r="D2282" s="2">
        <v>45759</v>
      </c>
      <c r="E2282" s="2">
        <v>45759</v>
      </c>
      <c r="F2282" s="1" t="s">
        <v>9569</v>
      </c>
      <c r="G2282" s="1" t="s">
        <v>1802</v>
      </c>
      <c r="H2282" s="1">
        <v>70</v>
      </c>
    </row>
    <row r="2283" spans="1:8">
      <c r="A2283" s="1" t="s">
        <v>11854</v>
      </c>
      <c r="B2283" s="1" t="s">
        <v>4095</v>
      </c>
      <c r="C2283" s="2">
        <v>45398</v>
      </c>
      <c r="D2283" s="2">
        <v>45400</v>
      </c>
      <c r="E2283" s="2">
        <v>45401</v>
      </c>
      <c r="F2283" s="1" t="s">
        <v>9569</v>
      </c>
      <c r="G2283" s="1" t="s">
        <v>1809</v>
      </c>
      <c r="H2283" s="1">
        <v>45</v>
      </c>
    </row>
    <row r="2284" spans="1:8">
      <c r="A2284" s="1" t="s">
        <v>11855</v>
      </c>
      <c r="B2284" s="1" t="s">
        <v>4096</v>
      </c>
      <c r="C2284" s="2">
        <v>45444</v>
      </c>
      <c r="D2284" s="2">
        <v>45446</v>
      </c>
      <c r="E2284" s="2">
        <v>45446</v>
      </c>
      <c r="F2284" s="1" t="s">
        <v>9571</v>
      </c>
      <c r="G2284" s="1" t="s">
        <v>1802</v>
      </c>
      <c r="H2284" s="1">
        <v>80</v>
      </c>
    </row>
    <row r="2285" spans="1:8">
      <c r="A2285" s="1" t="s">
        <v>11856</v>
      </c>
      <c r="B2285" s="1" t="s">
        <v>4097</v>
      </c>
      <c r="C2285" s="2">
        <v>45756</v>
      </c>
      <c r="D2285" s="2">
        <v>45758</v>
      </c>
      <c r="E2285" s="2">
        <v>45758</v>
      </c>
      <c r="F2285" s="1" t="s">
        <v>9591</v>
      </c>
      <c r="G2285" s="1" t="s">
        <v>1802</v>
      </c>
      <c r="H2285" s="1">
        <v>55</v>
      </c>
    </row>
    <row r="2286" spans="1:8">
      <c r="A2286" s="1" t="s">
        <v>11857</v>
      </c>
      <c r="B2286" s="1" t="s">
        <v>4098</v>
      </c>
      <c r="C2286" s="2">
        <v>45570</v>
      </c>
      <c r="D2286" s="2">
        <v>45574</v>
      </c>
      <c r="E2286" s="2">
        <v>45576</v>
      </c>
      <c r="F2286" s="1" t="s">
        <v>9573</v>
      </c>
      <c r="G2286" s="1" t="s">
        <v>1809</v>
      </c>
      <c r="H2286" s="1">
        <v>55</v>
      </c>
    </row>
    <row r="2287" spans="1:8">
      <c r="A2287" s="1" t="s">
        <v>11858</v>
      </c>
      <c r="B2287" s="1" t="s">
        <v>4099</v>
      </c>
      <c r="C2287" s="2">
        <v>45454</v>
      </c>
      <c r="D2287" s="2">
        <v>45457</v>
      </c>
      <c r="E2287" s="2">
        <v>45459</v>
      </c>
      <c r="F2287" s="1" t="s">
        <v>9573</v>
      </c>
      <c r="G2287" s="1" t="s">
        <v>1809</v>
      </c>
      <c r="H2287" s="1">
        <v>55</v>
      </c>
    </row>
    <row r="2288" spans="1:8">
      <c r="A2288" s="1" t="s">
        <v>11859</v>
      </c>
      <c r="B2288" s="1" t="s">
        <v>4100</v>
      </c>
      <c r="C2288" s="2">
        <v>45545</v>
      </c>
      <c r="D2288" s="2">
        <v>45548</v>
      </c>
      <c r="E2288" s="2">
        <v>45548</v>
      </c>
      <c r="F2288" s="1" t="s">
        <v>9591</v>
      </c>
      <c r="G2288" s="1" t="s">
        <v>1802</v>
      </c>
      <c r="H2288" s="1">
        <v>55</v>
      </c>
    </row>
    <row r="2289" spans="1:8">
      <c r="A2289" s="1" t="s">
        <v>11860</v>
      </c>
      <c r="B2289" s="1" t="s">
        <v>4101</v>
      </c>
      <c r="C2289" s="2">
        <v>45943</v>
      </c>
      <c r="D2289" s="2">
        <v>45948</v>
      </c>
      <c r="E2289" s="2"/>
      <c r="F2289" s="1" t="s">
        <v>9575</v>
      </c>
      <c r="G2289" s="1" t="s">
        <v>1815</v>
      </c>
      <c r="H2289" s="1">
        <v>55</v>
      </c>
    </row>
    <row r="2290" spans="1:8">
      <c r="A2290" s="1" t="s">
        <v>11861</v>
      </c>
      <c r="B2290" s="1" t="s">
        <v>4102</v>
      </c>
      <c r="C2290" s="2">
        <v>45347</v>
      </c>
      <c r="D2290" s="2">
        <v>45351</v>
      </c>
      <c r="E2290" s="2">
        <v>45353</v>
      </c>
      <c r="F2290" s="1" t="s">
        <v>9575</v>
      </c>
      <c r="G2290" s="1" t="s">
        <v>1809</v>
      </c>
      <c r="H2290" s="1">
        <v>70</v>
      </c>
    </row>
    <row r="2291" spans="1:8">
      <c r="A2291" s="1" t="s">
        <v>11862</v>
      </c>
      <c r="B2291" s="1" t="s">
        <v>4103</v>
      </c>
      <c r="C2291" s="2">
        <v>45484</v>
      </c>
      <c r="D2291" s="2">
        <v>45488</v>
      </c>
      <c r="E2291" s="2">
        <v>45489</v>
      </c>
      <c r="F2291" s="1" t="s">
        <v>9571</v>
      </c>
      <c r="G2291" s="1" t="s">
        <v>1809</v>
      </c>
      <c r="H2291" s="1">
        <v>100</v>
      </c>
    </row>
    <row r="2292" spans="1:8">
      <c r="A2292" s="1" t="s">
        <v>11863</v>
      </c>
      <c r="B2292" s="1" t="s">
        <v>4104</v>
      </c>
      <c r="C2292" s="2">
        <v>45942</v>
      </c>
      <c r="D2292" s="2">
        <v>45947</v>
      </c>
      <c r="E2292" s="2"/>
      <c r="F2292" s="1" t="s">
        <v>9569</v>
      </c>
      <c r="G2292" s="1" t="s">
        <v>1815</v>
      </c>
      <c r="H2292" s="1">
        <v>60</v>
      </c>
    </row>
    <row r="2293" spans="1:8">
      <c r="A2293" s="1" t="s">
        <v>11864</v>
      </c>
      <c r="B2293" s="1" t="s">
        <v>4105</v>
      </c>
      <c r="C2293" s="2">
        <v>45313</v>
      </c>
      <c r="D2293" s="2">
        <v>45317</v>
      </c>
      <c r="E2293" s="2">
        <v>45318</v>
      </c>
      <c r="F2293" s="1" t="s">
        <v>9571</v>
      </c>
      <c r="G2293" s="1" t="s">
        <v>1809</v>
      </c>
      <c r="H2293" s="1">
        <v>45</v>
      </c>
    </row>
    <row r="2294" spans="1:8">
      <c r="A2294" s="1" t="s">
        <v>11865</v>
      </c>
      <c r="B2294" s="1" t="s">
        <v>4106</v>
      </c>
      <c r="C2294" s="2">
        <v>45893</v>
      </c>
      <c r="D2294" s="2">
        <v>45896</v>
      </c>
      <c r="E2294" s="2"/>
      <c r="F2294" s="1" t="s">
        <v>9591</v>
      </c>
      <c r="G2294" s="1" t="s">
        <v>1815</v>
      </c>
      <c r="H2294" s="1">
        <v>50</v>
      </c>
    </row>
    <row r="2295" spans="1:8">
      <c r="A2295" s="1" t="s">
        <v>11866</v>
      </c>
      <c r="B2295" s="1" t="s">
        <v>4107</v>
      </c>
      <c r="C2295" s="2">
        <v>45705</v>
      </c>
      <c r="D2295" s="2">
        <v>45708</v>
      </c>
      <c r="E2295" s="2"/>
      <c r="F2295" s="1" t="s">
        <v>9571</v>
      </c>
      <c r="G2295" s="1" t="s">
        <v>1815</v>
      </c>
      <c r="H2295" s="1">
        <v>70</v>
      </c>
    </row>
    <row r="2296" spans="1:8">
      <c r="A2296" s="1" t="s">
        <v>11867</v>
      </c>
      <c r="B2296" s="1" t="s">
        <v>4108</v>
      </c>
      <c r="C2296" s="2">
        <v>45839</v>
      </c>
      <c r="D2296" s="2">
        <v>45844</v>
      </c>
      <c r="E2296" s="2">
        <v>45844</v>
      </c>
      <c r="F2296" s="1" t="s">
        <v>9569</v>
      </c>
      <c r="G2296" s="1" t="s">
        <v>1802</v>
      </c>
      <c r="H2296" s="1">
        <v>70</v>
      </c>
    </row>
    <row r="2297" spans="1:8">
      <c r="A2297" s="1" t="s">
        <v>11868</v>
      </c>
      <c r="B2297" s="1" t="s">
        <v>4109</v>
      </c>
      <c r="C2297" s="2">
        <v>45778</v>
      </c>
      <c r="D2297" s="2">
        <v>45780</v>
      </c>
      <c r="E2297" s="2"/>
      <c r="F2297" s="1" t="s">
        <v>9571</v>
      </c>
      <c r="G2297" s="1" t="s">
        <v>1815</v>
      </c>
      <c r="H2297" s="1">
        <v>70</v>
      </c>
    </row>
    <row r="2298" spans="1:8">
      <c r="A2298" s="1" t="s">
        <v>11869</v>
      </c>
      <c r="B2298" s="1" t="s">
        <v>4110</v>
      </c>
      <c r="C2298" s="2">
        <v>45540</v>
      </c>
      <c r="D2298" s="2">
        <v>45543</v>
      </c>
      <c r="E2298" s="2">
        <v>45543</v>
      </c>
      <c r="F2298" s="1" t="s">
        <v>9573</v>
      </c>
      <c r="G2298" s="1" t="s">
        <v>1802</v>
      </c>
      <c r="H2298" s="1">
        <v>100</v>
      </c>
    </row>
    <row r="2299" spans="1:8">
      <c r="A2299" s="1" t="s">
        <v>11870</v>
      </c>
      <c r="B2299" s="1" t="s">
        <v>4111</v>
      </c>
      <c r="C2299" s="2">
        <v>45410</v>
      </c>
      <c r="D2299" s="2">
        <v>45413</v>
      </c>
      <c r="E2299" s="2"/>
      <c r="F2299" s="1" t="s">
        <v>9575</v>
      </c>
      <c r="G2299" s="1" t="s">
        <v>1815</v>
      </c>
      <c r="H2299" s="1">
        <v>50</v>
      </c>
    </row>
    <row r="2300" spans="1:8">
      <c r="A2300" s="1" t="s">
        <v>11871</v>
      </c>
      <c r="B2300" s="1" t="s">
        <v>4112</v>
      </c>
      <c r="C2300" s="2">
        <v>45322</v>
      </c>
      <c r="D2300" s="2">
        <v>45324</v>
      </c>
      <c r="E2300" s="2"/>
      <c r="F2300" s="1" t="s">
        <v>9591</v>
      </c>
      <c r="G2300" s="1" t="s">
        <v>1815</v>
      </c>
      <c r="H2300" s="1">
        <v>45</v>
      </c>
    </row>
    <row r="2301" spans="1:8">
      <c r="A2301" s="1" t="s">
        <v>11872</v>
      </c>
      <c r="B2301" s="1" t="s">
        <v>4113</v>
      </c>
      <c r="C2301" s="2">
        <v>45475</v>
      </c>
      <c r="D2301" s="2">
        <v>45477</v>
      </c>
      <c r="E2301" s="2"/>
      <c r="F2301" s="1" t="s">
        <v>9573</v>
      </c>
      <c r="G2301" s="1" t="s">
        <v>1815</v>
      </c>
      <c r="H2301" s="1">
        <v>70</v>
      </c>
    </row>
    <row r="2302" spans="1:8">
      <c r="A2302" s="1" t="s">
        <v>11873</v>
      </c>
      <c r="B2302" s="1" t="s">
        <v>4114</v>
      </c>
      <c r="C2302" s="2">
        <v>45477</v>
      </c>
      <c r="D2302" s="2">
        <v>45482</v>
      </c>
      <c r="E2302" s="2">
        <v>45482</v>
      </c>
      <c r="F2302" s="1" t="s">
        <v>9591</v>
      </c>
      <c r="G2302" s="1" t="s">
        <v>1802</v>
      </c>
      <c r="H2302" s="1">
        <v>50</v>
      </c>
    </row>
    <row r="2303" spans="1:8">
      <c r="A2303" s="1" t="s">
        <v>11874</v>
      </c>
      <c r="B2303" s="1" t="s">
        <v>4115</v>
      </c>
      <c r="C2303" s="2">
        <v>45415</v>
      </c>
      <c r="D2303" s="2">
        <v>45417</v>
      </c>
      <c r="E2303" s="2">
        <v>45417</v>
      </c>
      <c r="F2303" s="1" t="s">
        <v>9571</v>
      </c>
      <c r="G2303" s="1" t="s">
        <v>1802</v>
      </c>
      <c r="H2303" s="1">
        <v>70</v>
      </c>
    </row>
    <row r="2304" spans="1:8">
      <c r="A2304" s="1" t="s">
        <v>11875</v>
      </c>
      <c r="B2304" s="1" t="s">
        <v>4116</v>
      </c>
      <c r="C2304" s="2">
        <v>45609</v>
      </c>
      <c r="D2304" s="2">
        <v>45611</v>
      </c>
      <c r="E2304" s="2">
        <v>45611</v>
      </c>
      <c r="F2304" s="1" t="s">
        <v>9591</v>
      </c>
      <c r="G2304" s="1" t="s">
        <v>1802</v>
      </c>
      <c r="H2304" s="1">
        <v>55</v>
      </c>
    </row>
    <row r="2305" spans="1:8">
      <c r="A2305" s="1" t="s">
        <v>11876</v>
      </c>
      <c r="B2305" s="1" t="s">
        <v>4117</v>
      </c>
      <c r="C2305" s="2">
        <v>45732</v>
      </c>
      <c r="D2305" s="2">
        <v>45735</v>
      </c>
      <c r="E2305" s="2">
        <v>45737</v>
      </c>
      <c r="F2305" s="1" t="s">
        <v>9573</v>
      </c>
      <c r="G2305" s="1" t="s">
        <v>1809</v>
      </c>
      <c r="H2305" s="1">
        <v>45</v>
      </c>
    </row>
    <row r="2306" spans="1:8">
      <c r="A2306" s="1" t="s">
        <v>11877</v>
      </c>
      <c r="B2306" s="1" t="s">
        <v>4118</v>
      </c>
      <c r="C2306" s="2">
        <v>45426</v>
      </c>
      <c r="D2306" s="2">
        <v>45430</v>
      </c>
      <c r="E2306" s="2"/>
      <c r="F2306" s="1" t="s">
        <v>9573</v>
      </c>
      <c r="G2306" s="1" t="s">
        <v>1815</v>
      </c>
      <c r="H2306" s="1">
        <v>100</v>
      </c>
    </row>
    <row r="2307" spans="1:8">
      <c r="A2307" s="1" t="s">
        <v>11878</v>
      </c>
      <c r="B2307" s="1" t="s">
        <v>4119</v>
      </c>
      <c r="C2307" s="2">
        <v>45334</v>
      </c>
      <c r="D2307" s="2">
        <v>45338</v>
      </c>
      <c r="E2307" s="2">
        <v>45338</v>
      </c>
      <c r="F2307" s="1" t="s">
        <v>9569</v>
      </c>
      <c r="G2307" s="1" t="s">
        <v>1802</v>
      </c>
      <c r="H2307" s="1">
        <v>80</v>
      </c>
    </row>
    <row r="2308" spans="1:8">
      <c r="A2308" s="1" t="s">
        <v>11879</v>
      </c>
      <c r="B2308" s="1" t="s">
        <v>4120</v>
      </c>
      <c r="C2308" s="2">
        <v>45397</v>
      </c>
      <c r="D2308" s="2">
        <v>45402</v>
      </c>
      <c r="E2308" s="2"/>
      <c r="F2308" s="1" t="s">
        <v>9571</v>
      </c>
      <c r="G2308" s="1" t="s">
        <v>1815</v>
      </c>
      <c r="H2308" s="1">
        <v>60</v>
      </c>
    </row>
    <row r="2309" spans="1:8">
      <c r="A2309" s="1" t="s">
        <v>11880</v>
      </c>
      <c r="B2309" s="1" t="s">
        <v>4121</v>
      </c>
      <c r="C2309" s="2">
        <v>45397</v>
      </c>
      <c r="D2309" s="2">
        <v>45402</v>
      </c>
      <c r="E2309" s="2">
        <v>45403</v>
      </c>
      <c r="F2309" s="1" t="s">
        <v>9569</v>
      </c>
      <c r="G2309" s="1" t="s">
        <v>1809</v>
      </c>
      <c r="H2309" s="1">
        <v>55</v>
      </c>
    </row>
    <row r="2310" spans="1:8">
      <c r="A2310" s="1" t="s">
        <v>11881</v>
      </c>
      <c r="B2310" s="1" t="s">
        <v>4122</v>
      </c>
      <c r="C2310" s="2">
        <v>45959</v>
      </c>
      <c r="D2310" s="2">
        <v>45962</v>
      </c>
      <c r="E2310" s="2">
        <v>45962</v>
      </c>
      <c r="F2310" s="1" t="s">
        <v>9571</v>
      </c>
      <c r="G2310" s="1" t="s">
        <v>1802</v>
      </c>
      <c r="H2310" s="1">
        <v>70</v>
      </c>
    </row>
    <row r="2311" spans="1:8">
      <c r="A2311" s="1" t="s">
        <v>11882</v>
      </c>
      <c r="B2311" s="1" t="s">
        <v>4123</v>
      </c>
      <c r="C2311" s="2">
        <v>45728</v>
      </c>
      <c r="D2311" s="2">
        <v>45732</v>
      </c>
      <c r="E2311" s="2">
        <v>45733</v>
      </c>
      <c r="F2311" s="1" t="s">
        <v>9573</v>
      </c>
      <c r="G2311" s="1" t="s">
        <v>1809</v>
      </c>
      <c r="H2311" s="1">
        <v>55</v>
      </c>
    </row>
    <row r="2312" spans="1:8">
      <c r="A2312" s="1" t="s">
        <v>11883</v>
      </c>
      <c r="B2312" s="1" t="s">
        <v>4124</v>
      </c>
      <c r="C2312" s="2">
        <v>45956</v>
      </c>
      <c r="D2312" s="2">
        <v>45960</v>
      </c>
      <c r="E2312" s="2">
        <v>45960</v>
      </c>
      <c r="F2312" s="1" t="s">
        <v>9571</v>
      </c>
      <c r="G2312" s="1" t="s">
        <v>1802</v>
      </c>
      <c r="H2312" s="1">
        <v>45</v>
      </c>
    </row>
    <row r="2313" spans="1:8">
      <c r="A2313" s="1" t="s">
        <v>11884</v>
      </c>
      <c r="B2313" s="1" t="s">
        <v>4125</v>
      </c>
      <c r="C2313" s="2">
        <v>45943</v>
      </c>
      <c r="D2313" s="2">
        <v>45948</v>
      </c>
      <c r="E2313" s="2"/>
      <c r="F2313" s="1" t="s">
        <v>9571</v>
      </c>
      <c r="G2313" s="1" t="s">
        <v>1815</v>
      </c>
      <c r="H2313" s="1">
        <v>45</v>
      </c>
    </row>
    <row r="2314" spans="1:8">
      <c r="A2314" s="1" t="s">
        <v>11885</v>
      </c>
      <c r="B2314" s="1" t="s">
        <v>4126</v>
      </c>
      <c r="C2314" s="2">
        <v>45928</v>
      </c>
      <c r="D2314" s="2">
        <v>45933</v>
      </c>
      <c r="E2314" s="2">
        <v>45933</v>
      </c>
      <c r="F2314" s="1" t="s">
        <v>9573</v>
      </c>
      <c r="G2314" s="1" t="s">
        <v>1802</v>
      </c>
      <c r="H2314" s="1">
        <v>70</v>
      </c>
    </row>
    <row r="2315" spans="1:8">
      <c r="A2315" s="1" t="s">
        <v>11886</v>
      </c>
      <c r="B2315" s="1" t="s">
        <v>4127</v>
      </c>
      <c r="C2315" s="2">
        <v>45360</v>
      </c>
      <c r="D2315" s="2">
        <v>45365</v>
      </c>
      <c r="E2315" s="2"/>
      <c r="F2315" s="1" t="s">
        <v>9591</v>
      </c>
      <c r="G2315" s="1" t="s">
        <v>1815</v>
      </c>
      <c r="H2315" s="1">
        <v>100</v>
      </c>
    </row>
    <row r="2316" spans="1:8">
      <c r="A2316" s="1" t="s">
        <v>11887</v>
      </c>
      <c r="B2316" s="1" t="s">
        <v>4128</v>
      </c>
      <c r="C2316" s="2">
        <v>45522</v>
      </c>
      <c r="D2316" s="2">
        <v>45524</v>
      </c>
      <c r="E2316" s="2">
        <v>45525</v>
      </c>
      <c r="F2316" s="1" t="s">
        <v>9575</v>
      </c>
      <c r="G2316" s="1" t="s">
        <v>1809</v>
      </c>
      <c r="H2316" s="1">
        <v>45</v>
      </c>
    </row>
    <row r="2317" spans="1:8">
      <c r="A2317" s="1" t="s">
        <v>11888</v>
      </c>
      <c r="B2317" s="1" t="s">
        <v>4129</v>
      </c>
      <c r="C2317" s="2">
        <v>45776</v>
      </c>
      <c r="D2317" s="2">
        <v>45778</v>
      </c>
      <c r="E2317" s="2">
        <v>45778</v>
      </c>
      <c r="F2317" s="1" t="s">
        <v>9575</v>
      </c>
      <c r="G2317" s="1" t="s">
        <v>1802</v>
      </c>
      <c r="H2317" s="1">
        <v>55</v>
      </c>
    </row>
    <row r="2318" spans="1:8">
      <c r="A2318" s="1" t="s">
        <v>11889</v>
      </c>
      <c r="B2318" s="1" t="s">
        <v>4130</v>
      </c>
      <c r="C2318" s="2">
        <v>45328</v>
      </c>
      <c r="D2318" s="2">
        <v>45331</v>
      </c>
      <c r="E2318" s="2">
        <v>45333</v>
      </c>
      <c r="F2318" s="1" t="s">
        <v>9569</v>
      </c>
      <c r="G2318" s="1" t="s">
        <v>1809</v>
      </c>
      <c r="H2318" s="1">
        <v>100</v>
      </c>
    </row>
    <row r="2319" spans="1:8">
      <c r="A2319" s="1" t="s">
        <v>11890</v>
      </c>
      <c r="B2319" s="1" t="s">
        <v>4131</v>
      </c>
      <c r="C2319" s="2">
        <v>45601</v>
      </c>
      <c r="D2319" s="2">
        <v>45604</v>
      </c>
      <c r="E2319" s="2">
        <v>45604</v>
      </c>
      <c r="F2319" s="1" t="s">
        <v>9575</v>
      </c>
      <c r="G2319" s="1" t="s">
        <v>1802</v>
      </c>
      <c r="H2319" s="1">
        <v>100</v>
      </c>
    </row>
    <row r="2320" spans="1:8">
      <c r="A2320" s="1" t="s">
        <v>11891</v>
      </c>
      <c r="B2320" s="1" t="s">
        <v>4132</v>
      </c>
      <c r="C2320" s="2">
        <v>45610</v>
      </c>
      <c r="D2320" s="2">
        <v>45614</v>
      </c>
      <c r="E2320" s="2">
        <v>45614</v>
      </c>
      <c r="F2320" s="1" t="s">
        <v>9569</v>
      </c>
      <c r="G2320" s="1" t="s">
        <v>1802</v>
      </c>
      <c r="H2320" s="1">
        <v>55</v>
      </c>
    </row>
    <row r="2321" spans="1:8">
      <c r="A2321" s="1" t="s">
        <v>11892</v>
      </c>
      <c r="B2321" s="1" t="s">
        <v>4133</v>
      </c>
      <c r="C2321" s="2">
        <v>45737</v>
      </c>
      <c r="D2321" s="2">
        <v>45740</v>
      </c>
      <c r="E2321" s="2">
        <v>45742</v>
      </c>
      <c r="F2321" s="1" t="s">
        <v>9573</v>
      </c>
      <c r="G2321" s="1" t="s">
        <v>1809</v>
      </c>
      <c r="H2321" s="1">
        <v>80</v>
      </c>
    </row>
    <row r="2322" spans="1:8">
      <c r="A2322" s="1" t="s">
        <v>11893</v>
      </c>
      <c r="B2322" s="1" t="s">
        <v>4134</v>
      </c>
      <c r="C2322" s="2">
        <v>45367</v>
      </c>
      <c r="D2322" s="2">
        <v>45371</v>
      </c>
      <c r="E2322" s="2">
        <v>45373</v>
      </c>
      <c r="F2322" s="1" t="s">
        <v>9575</v>
      </c>
      <c r="G2322" s="1" t="s">
        <v>1809</v>
      </c>
      <c r="H2322" s="1">
        <v>70</v>
      </c>
    </row>
    <row r="2323" spans="1:8">
      <c r="A2323" s="1" t="s">
        <v>11894</v>
      </c>
      <c r="B2323" s="1" t="s">
        <v>4135</v>
      </c>
      <c r="C2323" s="2">
        <v>45641</v>
      </c>
      <c r="D2323" s="2">
        <v>45646</v>
      </c>
      <c r="E2323" s="2">
        <v>45646</v>
      </c>
      <c r="F2323" s="1" t="s">
        <v>9569</v>
      </c>
      <c r="G2323" s="1" t="s">
        <v>1802</v>
      </c>
      <c r="H2323" s="1">
        <v>80</v>
      </c>
    </row>
    <row r="2324" spans="1:8">
      <c r="A2324" s="1" t="s">
        <v>11895</v>
      </c>
      <c r="B2324" s="1" t="s">
        <v>4136</v>
      </c>
      <c r="C2324" s="2">
        <v>45415</v>
      </c>
      <c r="D2324" s="2">
        <v>45418</v>
      </c>
      <c r="E2324" s="2">
        <v>45418</v>
      </c>
      <c r="F2324" s="1" t="s">
        <v>9575</v>
      </c>
      <c r="G2324" s="1" t="s">
        <v>1802</v>
      </c>
      <c r="H2324" s="1">
        <v>100</v>
      </c>
    </row>
    <row r="2325" spans="1:8">
      <c r="A2325" s="1" t="s">
        <v>11896</v>
      </c>
      <c r="B2325" s="1" t="s">
        <v>4137</v>
      </c>
      <c r="C2325" s="2">
        <v>45902</v>
      </c>
      <c r="D2325" s="2">
        <v>45904</v>
      </c>
      <c r="E2325" s="2">
        <v>45904</v>
      </c>
      <c r="F2325" s="1" t="s">
        <v>9569</v>
      </c>
      <c r="G2325" s="1" t="s">
        <v>1802</v>
      </c>
      <c r="H2325" s="1">
        <v>80</v>
      </c>
    </row>
    <row r="2326" spans="1:8">
      <c r="A2326" s="1" t="s">
        <v>11897</v>
      </c>
      <c r="B2326" s="1" t="s">
        <v>4138</v>
      </c>
      <c r="C2326" s="2">
        <v>45622</v>
      </c>
      <c r="D2326" s="2">
        <v>45624</v>
      </c>
      <c r="E2326" s="2">
        <v>45624</v>
      </c>
      <c r="F2326" s="1" t="s">
        <v>9571</v>
      </c>
      <c r="G2326" s="1" t="s">
        <v>1802</v>
      </c>
      <c r="H2326" s="1">
        <v>80</v>
      </c>
    </row>
    <row r="2327" spans="1:8">
      <c r="A2327" s="1" t="s">
        <v>11898</v>
      </c>
      <c r="B2327" s="1" t="s">
        <v>4139</v>
      </c>
      <c r="C2327" s="2">
        <v>45953</v>
      </c>
      <c r="D2327" s="2">
        <v>45958</v>
      </c>
      <c r="E2327" s="2">
        <v>45959</v>
      </c>
      <c r="F2327" s="1" t="s">
        <v>9591</v>
      </c>
      <c r="G2327" s="1" t="s">
        <v>1809</v>
      </c>
      <c r="H2327" s="1">
        <v>70</v>
      </c>
    </row>
    <row r="2328" spans="1:8">
      <c r="A2328" s="1" t="s">
        <v>11899</v>
      </c>
      <c r="B2328" s="1" t="s">
        <v>4140</v>
      </c>
      <c r="C2328" s="2">
        <v>45365</v>
      </c>
      <c r="D2328" s="2">
        <v>45368</v>
      </c>
      <c r="E2328" s="2">
        <v>45368</v>
      </c>
      <c r="F2328" s="1" t="s">
        <v>9569</v>
      </c>
      <c r="G2328" s="1" t="s">
        <v>1802</v>
      </c>
      <c r="H2328" s="1">
        <v>50</v>
      </c>
    </row>
    <row r="2329" spans="1:8">
      <c r="A2329" s="1" t="s">
        <v>11900</v>
      </c>
      <c r="B2329" s="1" t="s">
        <v>4141</v>
      </c>
      <c r="C2329" s="2">
        <v>45431</v>
      </c>
      <c r="D2329" s="2">
        <v>45436</v>
      </c>
      <c r="E2329" s="2">
        <v>45436</v>
      </c>
      <c r="F2329" s="1" t="s">
        <v>9573</v>
      </c>
      <c r="G2329" s="1" t="s">
        <v>1802</v>
      </c>
      <c r="H2329" s="1">
        <v>55</v>
      </c>
    </row>
    <row r="2330" spans="1:8">
      <c r="A2330" s="1" t="s">
        <v>11901</v>
      </c>
      <c r="B2330" s="1" t="s">
        <v>4142</v>
      </c>
      <c r="C2330" s="2">
        <v>45650</v>
      </c>
      <c r="D2330" s="2">
        <v>45654</v>
      </c>
      <c r="E2330" s="2">
        <v>45655</v>
      </c>
      <c r="F2330" s="1" t="s">
        <v>9569</v>
      </c>
      <c r="G2330" s="1" t="s">
        <v>1809</v>
      </c>
      <c r="H2330" s="1">
        <v>70</v>
      </c>
    </row>
    <row r="2331" spans="1:8">
      <c r="A2331" s="1" t="s">
        <v>11902</v>
      </c>
      <c r="B2331" s="1" t="s">
        <v>4143</v>
      </c>
      <c r="C2331" s="2">
        <v>45678</v>
      </c>
      <c r="D2331" s="2">
        <v>45682</v>
      </c>
      <c r="E2331" s="2"/>
      <c r="F2331" s="1" t="s">
        <v>9569</v>
      </c>
      <c r="G2331" s="1" t="s">
        <v>1815</v>
      </c>
      <c r="H2331" s="1">
        <v>60</v>
      </c>
    </row>
    <row r="2332" spans="1:8">
      <c r="A2332" s="1" t="s">
        <v>11903</v>
      </c>
      <c r="B2332" s="1" t="s">
        <v>4144</v>
      </c>
      <c r="C2332" s="2">
        <v>45500</v>
      </c>
      <c r="D2332" s="2">
        <v>45504</v>
      </c>
      <c r="E2332" s="2">
        <v>45506</v>
      </c>
      <c r="F2332" s="1" t="s">
        <v>9575</v>
      </c>
      <c r="G2332" s="1" t="s">
        <v>1809</v>
      </c>
      <c r="H2332" s="1">
        <v>80</v>
      </c>
    </row>
    <row r="2333" spans="1:8">
      <c r="A2333" s="1" t="s">
        <v>11904</v>
      </c>
      <c r="B2333" s="1" t="s">
        <v>4145</v>
      </c>
      <c r="C2333" s="2">
        <v>45512</v>
      </c>
      <c r="D2333" s="2">
        <v>45515</v>
      </c>
      <c r="E2333" s="2"/>
      <c r="F2333" s="1" t="s">
        <v>9571</v>
      </c>
      <c r="G2333" s="1" t="s">
        <v>1815</v>
      </c>
      <c r="H2333" s="1">
        <v>45</v>
      </c>
    </row>
    <row r="2334" spans="1:8">
      <c r="A2334" s="1" t="s">
        <v>11905</v>
      </c>
      <c r="B2334" s="1" t="s">
        <v>4146</v>
      </c>
      <c r="C2334" s="2">
        <v>45506</v>
      </c>
      <c r="D2334" s="2">
        <v>45508</v>
      </c>
      <c r="E2334" s="2">
        <v>45508</v>
      </c>
      <c r="F2334" s="1" t="s">
        <v>9591</v>
      </c>
      <c r="G2334" s="1" t="s">
        <v>1802</v>
      </c>
      <c r="H2334" s="1">
        <v>80</v>
      </c>
    </row>
    <row r="2335" spans="1:8">
      <c r="A2335" s="1" t="s">
        <v>11906</v>
      </c>
      <c r="B2335" s="1" t="s">
        <v>4147</v>
      </c>
      <c r="C2335" s="2">
        <v>45498</v>
      </c>
      <c r="D2335" s="2">
        <v>45503</v>
      </c>
      <c r="E2335" s="2"/>
      <c r="F2335" s="1" t="s">
        <v>9575</v>
      </c>
      <c r="G2335" s="1" t="s">
        <v>1815</v>
      </c>
      <c r="H2335" s="1">
        <v>50</v>
      </c>
    </row>
    <row r="2336" spans="1:8">
      <c r="A2336" s="1" t="s">
        <v>11907</v>
      </c>
      <c r="B2336" s="1" t="s">
        <v>4148</v>
      </c>
      <c r="C2336" s="2">
        <v>45755</v>
      </c>
      <c r="D2336" s="2">
        <v>45760</v>
      </c>
      <c r="E2336" s="2">
        <v>45760</v>
      </c>
      <c r="F2336" s="1" t="s">
        <v>9569</v>
      </c>
      <c r="G2336" s="1" t="s">
        <v>1802</v>
      </c>
      <c r="H2336" s="1">
        <v>55</v>
      </c>
    </row>
    <row r="2337" spans="1:8">
      <c r="A2337" s="1" t="s">
        <v>11908</v>
      </c>
      <c r="B2337" s="1" t="s">
        <v>4149</v>
      </c>
      <c r="C2337" s="2">
        <v>45762</v>
      </c>
      <c r="D2337" s="2">
        <v>45764</v>
      </c>
      <c r="E2337" s="2">
        <v>45764</v>
      </c>
      <c r="F2337" s="1" t="s">
        <v>9575</v>
      </c>
      <c r="G2337" s="1" t="s">
        <v>1802</v>
      </c>
      <c r="H2337" s="1">
        <v>100</v>
      </c>
    </row>
    <row r="2338" spans="1:8">
      <c r="A2338" s="1" t="s">
        <v>11909</v>
      </c>
      <c r="B2338" s="1" t="s">
        <v>4150</v>
      </c>
      <c r="C2338" s="2">
        <v>45742</v>
      </c>
      <c r="D2338" s="2">
        <v>45746</v>
      </c>
      <c r="E2338" s="2">
        <v>45747</v>
      </c>
      <c r="F2338" s="1" t="s">
        <v>9591</v>
      </c>
      <c r="G2338" s="1" t="s">
        <v>1809</v>
      </c>
      <c r="H2338" s="1">
        <v>70</v>
      </c>
    </row>
    <row r="2339" spans="1:8">
      <c r="A2339" s="1" t="s">
        <v>11910</v>
      </c>
      <c r="B2339" s="1" t="s">
        <v>4151</v>
      </c>
      <c r="C2339" s="2">
        <v>45889</v>
      </c>
      <c r="D2339" s="2">
        <v>45894</v>
      </c>
      <c r="E2339" s="2">
        <v>45895</v>
      </c>
      <c r="F2339" s="1" t="s">
        <v>9569</v>
      </c>
      <c r="G2339" s="1" t="s">
        <v>1809</v>
      </c>
      <c r="H2339" s="1">
        <v>45</v>
      </c>
    </row>
    <row r="2340" spans="1:8">
      <c r="A2340" s="1" t="s">
        <v>11911</v>
      </c>
      <c r="B2340" s="1" t="s">
        <v>4152</v>
      </c>
      <c r="C2340" s="2">
        <v>45540</v>
      </c>
      <c r="D2340" s="2">
        <v>45543</v>
      </c>
      <c r="E2340" s="2"/>
      <c r="F2340" s="1" t="s">
        <v>9569</v>
      </c>
      <c r="G2340" s="1" t="s">
        <v>1815</v>
      </c>
      <c r="H2340" s="1">
        <v>70</v>
      </c>
    </row>
    <row r="2341" spans="1:8">
      <c r="A2341" s="1" t="s">
        <v>11912</v>
      </c>
      <c r="B2341" s="1" t="s">
        <v>4153</v>
      </c>
      <c r="C2341" s="2">
        <v>45925</v>
      </c>
      <c r="D2341" s="2">
        <v>45929</v>
      </c>
      <c r="E2341" s="2">
        <v>45930</v>
      </c>
      <c r="F2341" s="1" t="s">
        <v>9573</v>
      </c>
      <c r="G2341" s="1" t="s">
        <v>1809</v>
      </c>
      <c r="H2341" s="1">
        <v>80</v>
      </c>
    </row>
    <row r="2342" spans="1:8">
      <c r="A2342" s="1" t="s">
        <v>11913</v>
      </c>
      <c r="B2342" s="1" t="s">
        <v>4154</v>
      </c>
      <c r="C2342" s="2">
        <v>45708</v>
      </c>
      <c r="D2342" s="2">
        <v>45710</v>
      </c>
      <c r="E2342" s="2">
        <v>45711</v>
      </c>
      <c r="F2342" s="1" t="s">
        <v>9575</v>
      </c>
      <c r="G2342" s="1" t="s">
        <v>1809</v>
      </c>
      <c r="H2342" s="1">
        <v>80</v>
      </c>
    </row>
    <row r="2343" spans="1:8">
      <c r="A2343" s="1" t="s">
        <v>11914</v>
      </c>
      <c r="B2343" s="1" t="s">
        <v>4155</v>
      </c>
      <c r="C2343" s="2">
        <v>45866</v>
      </c>
      <c r="D2343" s="2">
        <v>45870</v>
      </c>
      <c r="E2343" s="2">
        <v>45870</v>
      </c>
      <c r="F2343" s="1" t="s">
        <v>9569</v>
      </c>
      <c r="G2343" s="1" t="s">
        <v>1802</v>
      </c>
      <c r="H2343" s="1">
        <v>45</v>
      </c>
    </row>
    <row r="2344" spans="1:8">
      <c r="A2344" s="1" t="s">
        <v>11915</v>
      </c>
      <c r="B2344" s="1" t="s">
        <v>4156</v>
      </c>
      <c r="C2344" s="2">
        <v>45619</v>
      </c>
      <c r="D2344" s="2">
        <v>45624</v>
      </c>
      <c r="E2344" s="2">
        <v>45624</v>
      </c>
      <c r="F2344" s="1" t="s">
        <v>9575</v>
      </c>
      <c r="G2344" s="1" t="s">
        <v>1802</v>
      </c>
      <c r="H2344" s="1">
        <v>45</v>
      </c>
    </row>
    <row r="2345" spans="1:8">
      <c r="A2345" s="1" t="s">
        <v>11916</v>
      </c>
      <c r="B2345" s="1" t="s">
        <v>4157</v>
      </c>
      <c r="C2345" s="2">
        <v>45371</v>
      </c>
      <c r="D2345" s="2">
        <v>45374</v>
      </c>
      <c r="E2345" s="2">
        <v>45375</v>
      </c>
      <c r="F2345" s="1" t="s">
        <v>9573</v>
      </c>
      <c r="G2345" s="1" t="s">
        <v>1809</v>
      </c>
      <c r="H2345" s="1">
        <v>55</v>
      </c>
    </row>
    <row r="2346" spans="1:8">
      <c r="A2346" s="1" t="s">
        <v>11917</v>
      </c>
      <c r="B2346" s="1" t="s">
        <v>4158</v>
      </c>
      <c r="C2346" s="2">
        <v>45628</v>
      </c>
      <c r="D2346" s="2">
        <v>45633</v>
      </c>
      <c r="E2346" s="2">
        <v>45633</v>
      </c>
      <c r="F2346" s="1" t="s">
        <v>9569</v>
      </c>
      <c r="G2346" s="1" t="s">
        <v>1802</v>
      </c>
      <c r="H2346" s="1">
        <v>60</v>
      </c>
    </row>
    <row r="2347" spans="1:8">
      <c r="A2347" s="1" t="s">
        <v>11918</v>
      </c>
      <c r="B2347" s="1" t="s">
        <v>4159</v>
      </c>
      <c r="C2347" s="2">
        <v>45754</v>
      </c>
      <c r="D2347" s="2">
        <v>45756</v>
      </c>
      <c r="E2347" s="2">
        <v>45756</v>
      </c>
      <c r="F2347" s="1" t="s">
        <v>9591</v>
      </c>
      <c r="G2347" s="1" t="s">
        <v>1802</v>
      </c>
      <c r="H2347" s="1">
        <v>60</v>
      </c>
    </row>
    <row r="2348" spans="1:8">
      <c r="A2348" s="1" t="s">
        <v>11919</v>
      </c>
      <c r="B2348" s="1" t="s">
        <v>4160</v>
      </c>
      <c r="C2348" s="2">
        <v>45806</v>
      </c>
      <c r="D2348" s="2">
        <v>45811</v>
      </c>
      <c r="E2348" s="2"/>
      <c r="F2348" s="1" t="s">
        <v>9575</v>
      </c>
      <c r="G2348" s="1" t="s">
        <v>1815</v>
      </c>
      <c r="H2348" s="1">
        <v>100</v>
      </c>
    </row>
    <row r="2349" spans="1:8">
      <c r="A2349" s="1" t="s">
        <v>11920</v>
      </c>
      <c r="B2349" s="1" t="s">
        <v>4161</v>
      </c>
      <c r="C2349" s="2">
        <v>45705</v>
      </c>
      <c r="D2349" s="2">
        <v>45708</v>
      </c>
      <c r="E2349" s="2">
        <v>45708</v>
      </c>
      <c r="F2349" s="1" t="s">
        <v>9569</v>
      </c>
      <c r="G2349" s="1" t="s">
        <v>1802</v>
      </c>
      <c r="H2349" s="1">
        <v>55</v>
      </c>
    </row>
    <row r="2350" spans="1:8">
      <c r="A2350" s="1" t="s">
        <v>11921</v>
      </c>
      <c r="B2350" s="1" t="s">
        <v>4162</v>
      </c>
      <c r="C2350" s="2">
        <v>45806</v>
      </c>
      <c r="D2350" s="2">
        <v>45810</v>
      </c>
      <c r="E2350" s="2"/>
      <c r="F2350" s="1" t="s">
        <v>9569</v>
      </c>
      <c r="G2350" s="1" t="s">
        <v>1815</v>
      </c>
      <c r="H2350" s="1">
        <v>100</v>
      </c>
    </row>
    <row r="2351" spans="1:8">
      <c r="A2351" s="1" t="s">
        <v>11922</v>
      </c>
      <c r="B2351" s="1" t="s">
        <v>4163</v>
      </c>
      <c r="C2351" s="2">
        <v>45770</v>
      </c>
      <c r="D2351" s="2">
        <v>45772</v>
      </c>
      <c r="E2351" s="2">
        <v>45772</v>
      </c>
      <c r="F2351" s="1" t="s">
        <v>9569</v>
      </c>
      <c r="G2351" s="1" t="s">
        <v>1802</v>
      </c>
      <c r="H2351" s="1">
        <v>80</v>
      </c>
    </row>
    <row r="2352" spans="1:8">
      <c r="A2352" s="1" t="s">
        <v>11923</v>
      </c>
      <c r="B2352" s="1" t="s">
        <v>4164</v>
      </c>
      <c r="C2352" s="2">
        <v>45486</v>
      </c>
      <c r="D2352" s="2">
        <v>45490</v>
      </c>
      <c r="E2352" s="2">
        <v>45492</v>
      </c>
      <c r="F2352" s="1" t="s">
        <v>9569</v>
      </c>
      <c r="G2352" s="1" t="s">
        <v>1809</v>
      </c>
      <c r="H2352" s="1">
        <v>45</v>
      </c>
    </row>
    <row r="2353" spans="1:8">
      <c r="A2353" s="1" t="s">
        <v>11924</v>
      </c>
      <c r="B2353" s="1" t="s">
        <v>4165</v>
      </c>
      <c r="C2353" s="2">
        <v>45386</v>
      </c>
      <c r="D2353" s="2">
        <v>45390</v>
      </c>
      <c r="E2353" s="2">
        <v>45391</v>
      </c>
      <c r="F2353" s="1" t="s">
        <v>9575</v>
      </c>
      <c r="G2353" s="1" t="s">
        <v>1809</v>
      </c>
      <c r="H2353" s="1">
        <v>70</v>
      </c>
    </row>
    <row r="2354" spans="1:8">
      <c r="A2354" s="1" t="s">
        <v>11925</v>
      </c>
      <c r="B2354" s="1" t="s">
        <v>4166</v>
      </c>
      <c r="C2354" s="2">
        <v>45888</v>
      </c>
      <c r="D2354" s="2">
        <v>45890</v>
      </c>
      <c r="E2354" s="2">
        <v>45891</v>
      </c>
      <c r="F2354" s="1" t="s">
        <v>9569</v>
      </c>
      <c r="G2354" s="1" t="s">
        <v>1809</v>
      </c>
      <c r="H2354" s="1">
        <v>100</v>
      </c>
    </row>
    <row r="2355" spans="1:8">
      <c r="A2355" s="1" t="s">
        <v>11926</v>
      </c>
      <c r="B2355" s="1" t="s">
        <v>4167</v>
      </c>
      <c r="C2355" s="2">
        <v>45399</v>
      </c>
      <c r="D2355" s="2">
        <v>45404</v>
      </c>
      <c r="E2355" s="2">
        <v>45405</v>
      </c>
      <c r="F2355" s="1" t="s">
        <v>9591</v>
      </c>
      <c r="G2355" s="1" t="s">
        <v>1809</v>
      </c>
      <c r="H2355" s="1">
        <v>50</v>
      </c>
    </row>
    <row r="2356" spans="1:8">
      <c r="A2356" s="1" t="s">
        <v>11927</v>
      </c>
      <c r="B2356" s="1" t="s">
        <v>4168</v>
      </c>
      <c r="C2356" s="2">
        <v>45504</v>
      </c>
      <c r="D2356" s="2">
        <v>45509</v>
      </c>
      <c r="E2356" s="2">
        <v>45509</v>
      </c>
      <c r="F2356" s="1" t="s">
        <v>9591</v>
      </c>
      <c r="G2356" s="1" t="s">
        <v>1802</v>
      </c>
      <c r="H2356" s="1">
        <v>50</v>
      </c>
    </row>
    <row r="2357" spans="1:8">
      <c r="A2357" s="1" t="s">
        <v>11928</v>
      </c>
      <c r="B2357" s="1" t="s">
        <v>4169</v>
      </c>
      <c r="C2357" s="2">
        <v>45678</v>
      </c>
      <c r="D2357" s="2">
        <v>45681</v>
      </c>
      <c r="E2357" s="2">
        <v>45682</v>
      </c>
      <c r="F2357" s="1" t="s">
        <v>9569</v>
      </c>
      <c r="G2357" s="1" t="s">
        <v>1809</v>
      </c>
      <c r="H2357" s="1">
        <v>100</v>
      </c>
    </row>
    <row r="2358" spans="1:8">
      <c r="A2358" s="1" t="s">
        <v>11929</v>
      </c>
      <c r="B2358" s="1" t="s">
        <v>4170</v>
      </c>
      <c r="C2358" s="2">
        <v>45705</v>
      </c>
      <c r="D2358" s="2">
        <v>45707</v>
      </c>
      <c r="E2358" s="2">
        <v>45707</v>
      </c>
      <c r="F2358" s="1" t="s">
        <v>9569</v>
      </c>
      <c r="G2358" s="1" t="s">
        <v>1802</v>
      </c>
      <c r="H2358" s="1">
        <v>100</v>
      </c>
    </row>
    <row r="2359" spans="1:8">
      <c r="A2359" s="1" t="s">
        <v>11930</v>
      </c>
      <c r="B2359" s="1" t="s">
        <v>4171</v>
      </c>
      <c r="C2359" s="2">
        <v>45414</v>
      </c>
      <c r="D2359" s="2">
        <v>45416</v>
      </c>
      <c r="E2359" s="2">
        <v>45417</v>
      </c>
      <c r="F2359" s="1" t="s">
        <v>9569</v>
      </c>
      <c r="G2359" s="1" t="s">
        <v>1809</v>
      </c>
      <c r="H2359" s="1">
        <v>45</v>
      </c>
    </row>
    <row r="2360" spans="1:8">
      <c r="A2360" s="1" t="s">
        <v>11931</v>
      </c>
      <c r="B2360" s="1" t="s">
        <v>4172</v>
      </c>
      <c r="C2360" s="2">
        <v>45442</v>
      </c>
      <c r="D2360" s="2">
        <v>45445</v>
      </c>
      <c r="E2360" s="2"/>
      <c r="F2360" s="1" t="s">
        <v>9575</v>
      </c>
      <c r="G2360" s="1" t="s">
        <v>1815</v>
      </c>
      <c r="H2360" s="1">
        <v>45</v>
      </c>
    </row>
    <row r="2361" spans="1:8">
      <c r="A2361" s="1" t="s">
        <v>11932</v>
      </c>
      <c r="B2361" s="1" t="s">
        <v>4173</v>
      </c>
      <c r="C2361" s="2">
        <v>45346</v>
      </c>
      <c r="D2361" s="2">
        <v>45349</v>
      </c>
      <c r="E2361" s="2"/>
      <c r="F2361" s="1" t="s">
        <v>9591</v>
      </c>
      <c r="G2361" s="1" t="s">
        <v>1815</v>
      </c>
      <c r="H2361" s="1">
        <v>100</v>
      </c>
    </row>
    <row r="2362" spans="1:8">
      <c r="A2362" s="1" t="s">
        <v>11933</v>
      </c>
      <c r="B2362" s="1" t="s">
        <v>4174</v>
      </c>
      <c r="C2362" s="2">
        <v>45715</v>
      </c>
      <c r="D2362" s="2">
        <v>45720</v>
      </c>
      <c r="E2362" s="2">
        <v>45720</v>
      </c>
      <c r="F2362" s="1" t="s">
        <v>9571</v>
      </c>
      <c r="G2362" s="1" t="s">
        <v>1802</v>
      </c>
      <c r="H2362" s="1">
        <v>45</v>
      </c>
    </row>
    <row r="2363" spans="1:8">
      <c r="A2363" s="1" t="s">
        <v>11934</v>
      </c>
      <c r="B2363" s="1" t="s">
        <v>4175</v>
      </c>
      <c r="C2363" s="2">
        <v>45599</v>
      </c>
      <c r="D2363" s="2">
        <v>45604</v>
      </c>
      <c r="E2363" s="2">
        <v>45607</v>
      </c>
      <c r="F2363" s="1" t="s">
        <v>9569</v>
      </c>
      <c r="G2363" s="1" t="s">
        <v>1809</v>
      </c>
      <c r="H2363" s="1">
        <v>60</v>
      </c>
    </row>
    <row r="2364" spans="1:8">
      <c r="A2364" s="1" t="s">
        <v>11935</v>
      </c>
      <c r="B2364" s="1" t="s">
        <v>4176</v>
      </c>
      <c r="C2364" s="2">
        <v>45382</v>
      </c>
      <c r="D2364" s="2">
        <v>45385</v>
      </c>
      <c r="E2364" s="2">
        <v>45385</v>
      </c>
      <c r="F2364" s="1" t="s">
        <v>9569</v>
      </c>
      <c r="G2364" s="1" t="s">
        <v>1802</v>
      </c>
      <c r="H2364" s="1">
        <v>45</v>
      </c>
    </row>
    <row r="2365" spans="1:8">
      <c r="A2365" s="1" t="s">
        <v>11936</v>
      </c>
      <c r="B2365" s="1" t="s">
        <v>4177</v>
      </c>
      <c r="C2365" s="2">
        <v>45313</v>
      </c>
      <c r="D2365" s="2">
        <v>45317</v>
      </c>
      <c r="E2365" s="2">
        <v>45317</v>
      </c>
      <c r="F2365" s="1" t="s">
        <v>9569</v>
      </c>
      <c r="G2365" s="1" t="s">
        <v>1802</v>
      </c>
      <c r="H2365" s="1">
        <v>55</v>
      </c>
    </row>
    <row r="2366" spans="1:8">
      <c r="A2366" s="1" t="s">
        <v>11937</v>
      </c>
      <c r="B2366" s="1" t="s">
        <v>4178</v>
      </c>
      <c r="C2366" s="2">
        <v>45817</v>
      </c>
      <c r="D2366" s="2">
        <v>45820</v>
      </c>
      <c r="E2366" s="2">
        <v>45823</v>
      </c>
      <c r="F2366" s="1" t="s">
        <v>9569</v>
      </c>
      <c r="G2366" s="1" t="s">
        <v>1809</v>
      </c>
      <c r="H2366" s="1">
        <v>100</v>
      </c>
    </row>
    <row r="2367" spans="1:8">
      <c r="A2367" s="1" t="s">
        <v>11938</v>
      </c>
      <c r="B2367" s="1" t="s">
        <v>4179</v>
      </c>
      <c r="C2367" s="2">
        <v>45489</v>
      </c>
      <c r="D2367" s="2">
        <v>45494</v>
      </c>
      <c r="E2367" s="2"/>
      <c r="F2367" s="1" t="s">
        <v>9571</v>
      </c>
      <c r="G2367" s="1" t="s">
        <v>1815</v>
      </c>
      <c r="H2367" s="1">
        <v>100</v>
      </c>
    </row>
    <row r="2368" spans="1:8">
      <c r="A2368" s="1" t="s">
        <v>11939</v>
      </c>
      <c r="B2368" s="1" t="s">
        <v>4180</v>
      </c>
      <c r="C2368" s="2">
        <v>45463</v>
      </c>
      <c r="D2368" s="2">
        <v>45468</v>
      </c>
      <c r="E2368" s="2">
        <v>45468</v>
      </c>
      <c r="F2368" s="1" t="s">
        <v>9569</v>
      </c>
      <c r="G2368" s="1" t="s">
        <v>1802</v>
      </c>
      <c r="H2368" s="1">
        <v>50</v>
      </c>
    </row>
    <row r="2369" spans="1:8">
      <c r="A2369" s="1" t="s">
        <v>11940</v>
      </c>
      <c r="B2369" s="1" t="s">
        <v>4181</v>
      </c>
      <c r="C2369" s="2">
        <v>45855</v>
      </c>
      <c r="D2369" s="2">
        <v>45859</v>
      </c>
      <c r="E2369" s="2">
        <v>45860</v>
      </c>
      <c r="F2369" s="1" t="s">
        <v>9571</v>
      </c>
      <c r="G2369" s="1" t="s">
        <v>1809</v>
      </c>
      <c r="H2369" s="1">
        <v>60</v>
      </c>
    </row>
    <row r="2370" spans="1:8">
      <c r="A2370" s="1" t="s">
        <v>11941</v>
      </c>
      <c r="B2370" s="1" t="s">
        <v>4182</v>
      </c>
      <c r="C2370" s="2">
        <v>45367</v>
      </c>
      <c r="D2370" s="2">
        <v>45369</v>
      </c>
      <c r="E2370" s="2">
        <v>45371</v>
      </c>
      <c r="F2370" s="1" t="s">
        <v>9591</v>
      </c>
      <c r="G2370" s="1" t="s">
        <v>1809</v>
      </c>
      <c r="H2370" s="1">
        <v>70</v>
      </c>
    </row>
    <row r="2371" spans="1:8">
      <c r="A2371" s="1" t="s">
        <v>11942</v>
      </c>
      <c r="B2371" s="1" t="s">
        <v>4183</v>
      </c>
      <c r="C2371" s="2">
        <v>45325</v>
      </c>
      <c r="D2371" s="2">
        <v>45327</v>
      </c>
      <c r="E2371" s="2">
        <v>45327</v>
      </c>
      <c r="F2371" s="1" t="s">
        <v>9569</v>
      </c>
      <c r="G2371" s="1" t="s">
        <v>1802</v>
      </c>
      <c r="H2371" s="1">
        <v>80</v>
      </c>
    </row>
    <row r="2372" spans="1:8">
      <c r="A2372" s="1" t="s">
        <v>11943</v>
      </c>
      <c r="B2372" s="1" t="s">
        <v>4184</v>
      </c>
      <c r="C2372" s="2">
        <v>45483</v>
      </c>
      <c r="D2372" s="2">
        <v>45487</v>
      </c>
      <c r="E2372" s="2">
        <v>45487</v>
      </c>
      <c r="F2372" s="1" t="s">
        <v>9591</v>
      </c>
      <c r="G2372" s="1" t="s">
        <v>1802</v>
      </c>
      <c r="H2372" s="1">
        <v>55</v>
      </c>
    </row>
    <row r="2373" spans="1:8">
      <c r="A2373" s="1" t="s">
        <v>11944</v>
      </c>
      <c r="B2373" s="1" t="s">
        <v>4185</v>
      </c>
      <c r="C2373" s="2">
        <v>45758</v>
      </c>
      <c r="D2373" s="2">
        <v>45761</v>
      </c>
      <c r="E2373" s="2"/>
      <c r="F2373" s="1" t="s">
        <v>9575</v>
      </c>
      <c r="G2373" s="1" t="s">
        <v>1815</v>
      </c>
      <c r="H2373" s="1">
        <v>55</v>
      </c>
    </row>
    <row r="2374" spans="1:8">
      <c r="A2374" s="1" t="s">
        <v>11945</v>
      </c>
      <c r="B2374" s="1" t="s">
        <v>4186</v>
      </c>
      <c r="C2374" s="2">
        <v>45706</v>
      </c>
      <c r="D2374" s="2">
        <v>45710</v>
      </c>
      <c r="E2374" s="2">
        <v>45711</v>
      </c>
      <c r="F2374" s="1" t="s">
        <v>9591</v>
      </c>
      <c r="G2374" s="1" t="s">
        <v>1809</v>
      </c>
      <c r="H2374" s="1">
        <v>60</v>
      </c>
    </row>
    <row r="2375" spans="1:8">
      <c r="A2375" s="1" t="s">
        <v>11946</v>
      </c>
      <c r="B2375" s="1" t="s">
        <v>4187</v>
      </c>
      <c r="C2375" s="2">
        <v>45800</v>
      </c>
      <c r="D2375" s="2">
        <v>45804</v>
      </c>
      <c r="E2375" s="2">
        <v>45805</v>
      </c>
      <c r="F2375" s="1" t="s">
        <v>9573</v>
      </c>
      <c r="G2375" s="1" t="s">
        <v>1809</v>
      </c>
      <c r="H2375" s="1">
        <v>55</v>
      </c>
    </row>
    <row r="2376" spans="1:8">
      <c r="A2376" s="1" t="s">
        <v>11947</v>
      </c>
      <c r="B2376" s="1" t="s">
        <v>4188</v>
      </c>
      <c r="C2376" s="2">
        <v>45403</v>
      </c>
      <c r="D2376" s="2">
        <v>45405</v>
      </c>
      <c r="E2376" s="2"/>
      <c r="F2376" s="1" t="s">
        <v>9571</v>
      </c>
      <c r="G2376" s="1" t="s">
        <v>1815</v>
      </c>
      <c r="H2376" s="1">
        <v>50</v>
      </c>
    </row>
    <row r="2377" spans="1:8">
      <c r="A2377" s="1" t="s">
        <v>11948</v>
      </c>
      <c r="B2377" s="1" t="s">
        <v>4189</v>
      </c>
      <c r="C2377" s="2">
        <v>45387</v>
      </c>
      <c r="D2377" s="2">
        <v>45390</v>
      </c>
      <c r="E2377" s="2">
        <v>45390</v>
      </c>
      <c r="F2377" s="1" t="s">
        <v>9591</v>
      </c>
      <c r="G2377" s="1" t="s">
        <v>1802</v>
      </c>
      <c r="H2377" s="1">
        <v>70</v>
      </c>
    </row>
    <row r="2378" spans="1:8">
      <c r="A2378" s="1" t="s">
        <v>11949</v>
      </c>
      <c r="B2378" s="1" t="s">
        <v>4190</v>
      </c>
      <c r="C2378" s="2">
        <v>45769</v>
      </c>
      <c r="D2378" s="2">
        <v>45773</v>
      </c>
      <c r="E2378" s="2">
        <v>45773</v>
      </c>
      <c r="F2378" s="1" t="s">
        <v>9573</v>
      </c>
      <c r="G2378" s="1" t="s">
        <v>1802</v>
      </c>
      <c r="H2378" s="1">
        <v>70</v>
      </c>
    </row>
    <row r="2379" spans="1:8">
      <c r="A2379" s="1" t="s">
        <v>11950</v>
      </c>
      <c r="B2379" s="1" t="s">
        <v>4191</v>
      </c>
      <c r="C2379" s="2">
        <v>45618</v>
      </c>
      <c r="D2379" s="2">
        <v>45622</v>
      </c>
      <c r="E2379" s="2">
        <v>45623</v>
      </c>
      <c r="F2379" s="1" t="s">
        <v>9573</v>
      </c>
      <c r="G2379" s="1" t="s">
        <v>1809</v>
      </c>
      <c r="H2379" s="1">
        <v>80</v>
      </c>
    </row>
    <row r="2380" spans="1:8">
      <c r="A2380" s="1" t="s">
        <v>11951</v>
      </c>
      <c r="B2380" s="1" t="s">
        <v>4192</v>
      </c>
      <c r="C2380" s="2">
        <v>45416</v>
      </c>
      <c r="D2380" s="2">
        <v>45421</v>
      </c>
      <c r="E2380" s="2">
        <v>45421</v>
      </c>
      <c r="F2380" s="1" t="s">
        <v>9571</v>
      </c>
      <c r="G2380" s="1" t="s">
        <v>1802</v>
      </c>
      <c r="H2380" s="1">
        <v>60</v>
      </c>
    </row>
    <row r="2381" spans="1:8">
      <c r="A2381" s="1" t="s">
        <v>11952</v>
      </c>
      <c r="B2381" s="1" t="s">
        <v>4193</v>
      </c>
      <c r="C2381" s="2">
        <v>45427</v>
      </c>
      <c r="D2381" s="2">
        <v>45429</v>
      </c>
      <c r="E2381" s="2"/>
      <c r="F2381" s="1" t="s">
        <v>9575</v>
      </c>
      <c r="G2381" s="1" t="s">
        <v>1815</v>
      </c>
      <c r="H2381" s="1">
        <v>70</v>
      </c>
    </row>
    <row r="2382" spans="1:8">
      <c r="A2382" s="1" t="s">
        <v>11953</v>
      </c>
      <c r="B2382" s="1" t="s">
        <v>4194</v>
      </c>
      <c r="C2382" s="2">
        <v>45952</v>
      </c>
      <c r="D2382" s="2">
        <v>45956</v>
      </c>
      <c r="E2382" s="2">
        <v>45956</v>
      </c>
      <c r="F2382" s="1" t="s">
        <v>9591</v>
      </c>
      <c r="G2382" s="1" t="s">
        <v>1802</v>
      </c>
      <c r="H2382" s="1">
        <v>45</v>
      </c>
    </row>
    <row r="2383" spans="1:8">
      <c r="A2383" s="1" t="s">
        <v>11954</v>
      </c>
      <c r="B2383" s="1" t="s">
        <v>4195</v>
      </c>
      <c r="C2383" s="2">
        <v>45342</v>
      </c>
      <c r="D2383" s="2">
        <v>45346</v>
      </c>
      <c r="E2383" s="2">
        <v>45347</v>
      </c>
      <c r="F2383" s="1" t="s">
        <v>9569</v>
      </c>
      <c r="G2383" s="1" t="s">
        <v>1809</v>
      </c>
      <c r="H2383" s="1">
        <v>100</v>
      </c>
    </row>
    <row r="2384" spans="1:8">
      <c r="A2384" s="1" t="s">
        <v>11955</v>
      </c>
      <c r="B2384" s="1" t="s">
        <v>4196</v>
      </c>
      <c r="C2384" s="2">
        <v>45463</v>
      </c>
      <c r="D2384" s="2">
        <v>45468</v>
      </c>
      <c r="E2384" s="2">
        <v>45468</v>
      </c>
      <c r="F2384" s="1" t="s">
        <v>9573</v>
      </c>
      <c r="G2384" s="1" t="s">
        <v>1802</v>
      </c>
      <c r="H2384" s="1">
        <v>45</v>
      </c>
    </row>
    <row r="2385" spans="1:8">
      <c r="A2385" s="1" t="s">
        <v>11956</v>
      </c>
      <c r="B2385" s="1" t="s">
        <v>4197</v>
      </c>
      <c r="C2385" s="2">
        <v>45776</v>
      </c>
      <c r="D2385" s="2">
        <v>45779</v>
      </c>
      <c r="E2385" s="2">
        <v>45779</v>
      </c>
      <c r="F2385" s="1" t="s">
        <v>9573</v>
      </c>
      <c r="G2385" s="1" t="s">
        <v>1802</v>
      </c>
      <c r="H2385" s="1">
        <v>55</v>
      </c>
    </row>
    <row r="2386" spans="1:8">
      <c r="A2386" s="1" t="s">
        <v>11957</v>
      </c>
      <c r="B2386" s="1" t="s">
        <v>4198</v>
      </c>
      <c r="C2386" s="2">
        <v>45900</v>
      </c>
      <c r="D2386" s="2">
        <v>45904</v>
      </c>
      <c r="E2386" s="2">
        <v>45904</v>
      </c>
      <c r="F2386" s="1" t="s">
        <v>9571</v>
      </c>
      <c r="G2386" s="1" t="s">
        <v>1802</v>
      </c>
      <c r="H2386" s="1">
        <v>45</v>
      </c>
    </row>
    <row r="2387" spans="1:8">
      <c r="A2387" s="1" t="s">
        <v>11958</v>
      </c>
      <c r="B2387" s="1" t="s">
        <v>4199</v>
      </c>
      <c r="C2387" s="2">
        <v>45909</v>
      </c>
      <c r="D2387" s="2">
        <v>45914</v>
      </c>
      <c r="E2387" s="2">
        <v>45916</v>
      </c>
      <c r="F2387" s="1" t="s">
        <v>9575</v>
      </c>
      <c r="G2387" s="1" t="s">
        <v>1809</v>
      </c>
      <c r="H2387" s="1">
        <v>50</v>
      </c>
    </row>
    <row r="2388" spans="1:8">
      <c r="A2388" s="1" t="s">
        <v>11959</v>
      </c>
      <c r="B2388" s="1" t="s">
        <v>4200</v>
      </c>
      <c r="C2388" s="2">
        <v>45921</v>
      </c>
      <c r="D2388" s="2">
        <v>45926</v>
      </c>
      <c r="E2388" s="2"/>
      <c r="F2388" s="1" t="s">
        <v>9575</v>
      </c>
      <c r="G2388" s="1" t="s">
        <v>1815</v>
      </c>
      <c r="H2388" s="1">
        <v>70</v>
      </c>
    </row>
    <row r="2389" spans="1:8">
      <c r="A2389" s="1" t="s">
        <v>11960</v>
      </c>
      <c r="B2389" s="1" t="s">
        <v>4201</v>
      </c>
      <c r="C2389" s="2">
        <v>45565</v>
      </c>
      <c r="D2389" s="2">
        <v>45569</v>
      </c>
      <c r="E2389" s="2"/>
      <c r="F2389" s="1" t="s">
        <v>9571</v>
      </c>
      <c r="G2389" s="1" t="s">
        <v>1815</v>
      </c>
      <c r="H2389" s="1">
        <v>45</v>
      </c>
    </row>
    <row r="2390" spans="1:8">
      <c r="A2390" s="1" t="s">
        <v>11961</v>
      </c>
      <c r="B2390" s="1" t="s">
        <v>4202</v>
      </c>
      <c r="C2390" s="2">
        <v>45719</v>
      </c>
      <c r="D2390" s="2">
        <v>45724</v>
      </c>
      <c r="E2390" s="2">
        <v>45724</v>
      </c>
      <c r="F2390" s="1" t="s">
        <v>9575</v>
      </c>
      <c r="G2390" s="1" t="s">
        <v>1802</v>
      </c>
      <c r="H2390" s="1">
        <v>55</v>
      </c>
    </row>
    <row r="2391" spans="1:8">
      <c r="A2391" s="1" t="s">
        <v>11962</v>
      </c>
      <c r="B2391" s="1" t="s">
        <v>4203</v>
      </c>
      <c r="C2391" s="2">
        <v>45852</v>
      </c>
      <c r="D2391" s="2">
        <v>45854</v>
      </c>
      <c r="E2391" s="2">
        <v>45855</v>
      </c>
      <c r="F2391" s="1" t="s">
        <v>9575</v>
      </c>
      <c r="G2391" s="1" t="s">
        <v>1809</v>
      </c>
      <c r="H2391" s="1">
        <v>55</v>
      </c>
    </row>
    <row r="2392" spans="1:8">
      <c r="A2392" s="1" t="s">
        <v>11963</v>
      </c>
      <c r="B2392" s="1" t="s">
        <v>4204</v>
      </c>
      <c r="C2392" s="2">
        <v>45806</v>
      </c>
      <c r="D2392" s="2">
        <v>45809</v>
      </c>
      <c r="E2392" s="2">
        <v>45809</v>
      </c>
      <c r="F2392" s="1" t="s">
        <v>9573</v>
      </c>
      <c r="G2392" s="1" t="s">
        <v>1802</v>
      </c>
      <c r="H2392" s="1">
        <v>55</v>
      </c>
    </row>
    <row r="2393" spans="1:8">
      <c r="A2393" s="1" t="s">
        <v>11964</v>
      </c>
      <c r="B2393" s="1" t="s">
        <v>4205</v>
      </c>
      <c r="C2393" s="2">
        <v>45756</v>
      </c>
      <c r="D2393" s="2">
        <v>45760</v>
      </c>
      <c r="E2393" s="2">
        <v>45760</v>
      </c>
      <c r="F2393" s="1" t="s">
        <v>9575</v>
      </c>
      <c r="G2393" s="1" t="s">
        <v>1802</v>
      </c>
      <c r="H2393" s="1">
        <v>45</v>
      </c>
    </row>
    <row r="2394" spans="1:8">
      <c r="A2394" s="1" t="s">
        <v>11965</v>
      </c>
      <c r="B2394" s="1" t="s">
        <v>4206</v>
      </c>
      <c r="C2394" s="2">
        <v>45803</v>
      </c>
      <c r="D2394" s="2">
        <v>45808</v>
      </c>
      <c r="E2394" s="2">
        <v>45809</v>
      </c>
      <c r="F2394" s="1" t="s">
        <v>9571</v>
      </c>
      <c r="G2394" s="1" t="s">
        <v>1809</v>
      </c>
      <c r="H2394" s="1">
        <v>45</v>
      </c>
    </row>
    <row r="2395" spans="1:8">
      <c r="A2395" s="1" t="s">
        <v>11966</v>
      </c>
      <c r="B2395" s="1" t="s">
        <v>4207</v>
      </c>
      <c r="C2395" s="2">
        <v>45295</v>
      </c>
      <c r="D2395" s="2">
        <v>45297</v>
      </c>
      <c r="E2395" s="2">
        <v>45299</v>
      </c>
      <c r="F2395" s="1" t="s">
        <v>9571</v>
      </c>
      <c r="G2395" s="1" t="s">
        <v>1809</v>
      </c>
      <c r="H2395" s="1">
        <v>55</v>
      </c>
    </row>
    <row r="2396" spans="1:8">
      <c r="A2396" s="1" t="s">
        <v>11967</v>
      </c>
      <c r="B2396" s="1" t="s">
        <v>4208</v>
      </c>
      <c r="C2396" s="2">
        <v>45359</v>
      </c>
      <c r="D2396" s="2">
        <v>45362</v>
      </c>
      <c r="E2396" s="2"/>
      <c r="F2396" s="1" t="s">
        <v>9573</v>
      </c>
      <c r="G2396" s="1" t="s">
        <v>1815</v>
      </c>
      <c r="H2396" s="1">
        <v>55</v>
      </c>
    </row>
    <row r="2397" spans="1:8">
      <c r="A2397" s="1" t="s">
        <v>11968</v>
      </c>
      <c r="B2397" s="1" t="s">
        <v>4209</v>
      </c>
      <c r="C2397" s="2">
        <v>45355</v>
      </c>
      <c r="D2397" s="2">
        <v>45358</v>
      </c>
      <c r="E2397" s="2">
        <v>45359</v>
      </c>
      <c r="F2397" s="1" t="s">
        <v>9569</v>
      </c>
      <c r="G2397" s="1" t="s">
        <v>1809</v>
      </c>
      <c r="H2397" s="1">
        <v>55</v>
      </c>
    </row>
    <row r="2398" spans="1:8">
      <c r="A2398" s="1" t="s">
        <v>11969</v>
      </c>
      <c r="B2398" s="1" t="s">
        <v>4210</v>
      </c>
      <c r="C2398" s="2">
        <v>45741</v>
      </c>
      <c r="D2398" s="2">
        <v>45744</v>
      </c>
      <c r="E2398" s="2">
        <v>45745</v>
      </c>
      <c r="F2398" s="1" t="s">
        <v>9569</v>
      </c>
      <c r="G2398" s="1" t="s">
        <v>1809</v>
      </c>
      <c r="H2398" s="1">
        <v>50</v>
      </c>
    </row>
    <row r="2399" spans="1:8">
      <c r="A2399" s="1" t="s">
        <v>11970</v>
      </c>
      <c r="B2399" s="1" t="s">
        <v>4211</v>
      </c>
      <c r="C2399" s="2">
        <v>45310</v>
      </c>
      <c r="D2399" s="2">
        <v>45315</v>
      </c>
      <c r="E2399" s="2">
        <v>45316</v>
      </c>
      <c r="F2399" s="1" t="s">
        <v>9575</v>
      </c>
      <c r="G2399" s="1" t="s">
        <v>1809</v>
      </c>
      <c r="H2399" s="1">
        <v>70</v>
      </c>
    </row>
    <row r="2400" spans="1:8">
      <c r="A2400" s="1" t="s">
        <v>11971</v>
      </c>
      <c r="B2400" s="1" t="s">
        <v>4212</v>
      </c>
      <c r="C2400" s="2">
        <v>45665</v>
      </c>
      <c r="D2400" s="2">
        <v>45668</v>
      </c>
      <c r="E2400" s="2">
        <v>45668</v>
      </c>
      <c r="F2400" s="1" t="s">
        <v>9591</v>
      </c>
      <c r="G2400" s="1" t="s">
        <v>1802</v>
      </c>
      <c r="H2400" s="1">
        <v>55</v>
      </c>
    </row>
    <row r="2401" spans="1:8">
      <c r="A2401" s="1" t="s">
        <v>11972</v>
      </c>
      <c r="B2401" s="1" t="s">
        <v>4213</v>
      </c>
      <c r="C2401" s="2">
        <v>45346</v>
      </c>
      <c r="D2401" s="2">
        <v>45351</v>
      </c>
      <c r="E2401" s="2">
        <v>45351</v>
      </c>
      <c r="F2401" s="1" t="s">
        <v>9571</v>
      </c>
      <c r="G2401" s="1" t="s">
        <v>1802</v>
      </c>
      <c r="H2401" s="1">
        <v>55</v>
      </c>
    </row>
    <row r="2402" spans="1:8">
      <c r="A2402" s="1" t="s">
        <v>11973</v>
      </c>
      <c r="B2402" s="1" t="s">
        <v>4214</v>
      </c>
      <c r="C2402" s="2">
        <v>45684</v>
      </c>
      <c r="D2402" s="2">
        <v>45688</v>
      </c>
      <c r="E2402" s="2">
        <v>45689</v>
      </c>
      <c r="F2402" s="1" t="s">
        <v>9591</v>
      </c>
      <c r="G2402" s="1" t="s">
        <v>1809</v>
      </c>
      <c r="H2402" s="1">
        <v>60</v>
      </c>
    </row>
    <row r="2403" spans="1:8">
      <c r="A2403" s="1" t="s">
        <v>11974</v>
      </c>
      <c r="B2403" s="1" t="s">
        <v>4215</v>
      </c>
      <c r="C2403" s="2">
        <v>45555</v>
      </c>
      <c r="D2403" s="2">
        <v>45558</v>
      </c>
      <c r="E2403" s="2">
        <v>45559</v>
      </c>
      <c r="F2403" s="1" t="s">
        <v>9569</v>
      </c>
      <c r="G2403" s="1" t="s">
        <v>1809</v>
      </c>
      <c r="H2403" s="1">
        <v>50</v>
      </c>
    </row>
    <row r="2404" spans="1:8">
      <c r="A2404" s="1" t="s">
        <v>11975</v>
      </c>
      <c r="B2404" s="1" t="s">
        <v>4216</v>
      </c>
      <c r="C2404" s="2">
        <v>45488</v>
      </c>
      <c r="D2404" s="2">
        <v>45490</v>
      </c>
      <c r="E2404" s="2"/>
      <c r="F2404" s="1" t="s">
        <v>9571</v>
      </c>
      <c r="G2404" s="1" t="s">
        <v>1815</v>
      </c>
      <c r="H2404" s="1">
        <v>100</v>
      </c>
    </row>
    <row r="2405" spans="1:8">
      <c r="A2405" s="1" t="s">
        <v>11976</v>
      </c>
      <c r="B2405" s="1" t="s">
        <v>4217</v>
      </c>
      <c r="C2405" s="2">
        <v>45870</v>
      </c>
      <c r="D2405" s="2">
        <v>45874</v>
      </c>
      <c r="E2405" s="2">
        <v>45874</v>
      </c>
      <c r="F2405" s="1" t="s">
        <v>9575</v>
      </c>
      <c r="G2405" s="1" t="s">
        <v>1802</v>
      </c>
      <c r="H2405" s="1">
        <v>70</v>
      </c>
    </row>
    <row r="2406" spans="1:8">
      <c r="A2406" s="1" t="s">
        <v>11977</v>
      </c>
      <c r="B2406" s="1" t="s">
        <v>4218</v>
      </c>
      <c r="C2406" s="2">
        <v>45551</v>
      </c>
      <c r="D2406" s="2">
        <v>45556</v>
      </c>
      <c r="E2406" s="2">
        <v>45557</v>
      </c>
      <c r="F2406" s="1" t="s">
        <v>9575</v>
      </c>
      <c r="G2406" s="1" t="s">
        <v>1809</v>
      </c>
      <c r="H2406" s="1">
        <v>80</v>
      </c>
    </row>
    <row r="2407" spans="1:8">
      <c r="A2407" s="1" t="s">
        <v>11978</v>
      </c>
      <c r="B2407" s="1" t="s">
        <v>4219</v>
      </c>
      <c r="C2407" s="2">
        <v>45403</v>
      </c>
      <c r="D2407" s="2">
        <v>45408</v>
      </c>
      <c r="E2407" s="2"/>
      <c r="F2407" s="1" t="s">
        <v>9569</v>
      </c>
      <c r="G2407" s="1" t="s">
        <v>1815</v>
      </c>
      <c r="H2407" s="1">
        <v>55</v>
      </c>
    </row>
    <row r="2408" spans="1:8">
      <c r="A2408" s="1" t="s">
        <v>11979</v>
      </c>
      <c r="B2408" s="1" t="s">
        <v>4220</v>
      </c>
      <c r="C2408" s="2">
        <v>45540</v>
      </c>
      <c r="D2408" s="2">
        <v>45542</v>
      </c>
      <c r="E2408" s="2">
        <v>45542</v>
      </c>
      <c r="F2408" s="1" t="s">
        <v>9575</v>
      </c>
      <c r="G2408" s="1" t="s">
        <v>1802</v>
      </c>
      <c r="H2408" s="1">
        <v>70</v>
      </c>
    </row>
    <row r="2409" spans="1:8">
      <c r="A2409" s="1" t="s">
        <v>11980</v>
      </c>
      <c r="B2409" s="1" t="s">
        <v>4221</v>
      </c>
      <c r="C2409" s="2">
        <v>45401</v>
      </c>
      <c r="D2409" s="2">
        <v>45403</v>
      </c>
      <c r="E2409" s="2">
        <v>45403</v>
      </c>
      <c r="F2409" s="1" t="s">
        <v>9569</v>
      </c>
      <c r="G2409" s="1" t="s">
        <v>1802</v>
      </c>
      <c r="H2409" s="1">
        <v>50</v>
      </c>
    </row>
    <row r="2410" spans="1:8">
      <c r="A2410" s="1" t="s">
        <v>11981</v>
      </c>
      <c r="B2410" s="1" t="s">
        <v>4222</v>
      </c>
      <c r="C2410" s="2">
        <v>45657</v>
      </c>
      <c r="D2410" s="2">
        <v>45659</v>
      </c>
      <c r="E2410" s="2">
        <v>45659</v>
      </c>
      <c r="F2410" s="1" t="s">
        <v>9569</v>
      </c>
      <c r="G2410" s="1" t="s">
        <v>1802</v>
      </c>
      <c r="H2410" s="1">
        <v>55</v>
      </c>
    </row>
    <row r="2411" spans="1:8">
      <c r="A2411" s="1" t="s">
        <v>11982</v>
      </c>
      <c r="B2411" s="1" t="s">
        <v>4223</v>
      </c>
      <c r="C2411" s="2">
        <v>45939</v>
      </c>
      <c r="D2411" s="2">
        <v>45942</v>
      </c>
      <c r="E2411" s="2">
        <v>45942</v>
      </c>
      <c r="F2411" s="1" t="s">
        <v>9591</v>
      </c>
      <c r="G2411" s="1" t="s">
        <v>1802</v>
      </c>
      <c r="H2411" s="1">
        <v>80</v>
      </c>
    </row>
    <row r="2412" spans="1:8">
      <c r="A2412" s="1" t="s">
        <v>11983</v>
      </c>
      <c r="B2412" s="1" t="s">
        <v>4224</v>
      </c>
      <c r="C2412" s="2">
        <v>45698</v>
      </c>
      <c r="D2412" s="2">
        <v>45702</v>
      </c>
      <c r="E2412" s="2"/>
      <c r="F2412" s="1" t="s">
        <v>9571</v>
      </c>
      <c r="G2412" s="1" t="s">
        <v>1815</v>
      </c>
      <c r="H2412" s="1">
        <v>100</v>
      </c>
    </row>
    <row r="2413" spans="1:8">
      <c r="A2413" s="1" t="s">
        <v>11984</v>
      </c>
      <c r="B2413" s="1" t="s">
        <v>4225</v>
      </c>
      <c r="C2413" s="2">
        <v>45820</v>
      </c>
      <c r="D2413" s="2">
        <v>45824</v>
      </c>
      <c r="E2413" s="2"/>
      <c r="F2413" s="1" t="s">
        <v>9573</v>
      </c>
      <c r="G2413" s="1" t="s">
        <v>1815</v>
      </c>
      <c r="H2413" s="1">
        <v>55</v>
      </c>
    </row>
    <row r="2414" spans="1:8">
      <c r="A2414" s="1" t="s">
        <v>11985</v>
      </c>
      <c r="B2414" s="1" t="s">
        <v>4226</v>
      </c>
      <c r="C2414" s="2">
        <v>45617</v>
      </c>
      <c r="D2414" s="2">
        <v>45619</v>
      </c>
      <c r="E2414" s="2">
        <v>45619</v>
      </c>
      <c r="F2414" s="1" t="s">
        <v>9571</v>
      </c>
      <c r="G2414" s="1" t="s">
        <v>1802</v>
      </c>
      <c r="H2414" s="1">
        <v>60</v>
      </c>
    </row>
    <row r="2415" spans="1:8">
      <c r="A2415" s="1" t="s">
        <v>11986</v>
      </c>
      <c r="B2415" s="1" t="s">
        <v>4227</v>
      </c>
      <c r="C2415" s="2">
        <v>45912</v>
      </c>
      <c r="D2415" s="2">
        <v>45917</v>
      </c>
      <c r="E2415" s="2">
        <v>45917</v>
      </c>
      <c r="F2415" s="1" t="s">
        <v>9569</v>
      </c>
      <c r="G2415" s="1" t="s">
        <v>1802</v>
      </c>
      <c r="H2415" s="1">
        <v>60</v>
      </c>
    </row>
    <row r="2416" spans="1:8">
      <c r="A2416" s="1" t="s">
        <v>11987</v>
      </c>
      <c r="B2416" s="1" t="s">
        <v>4228</v>
      </c>
      <c r="C2416" s="2">
        <v>45320</v>
      </c>
      <c r="D2416" s="2">
        <v>45324</v>
      </c>
      <c r="E2416" s="2"/>
      <c r="F2416" s="1" t="s">
        <v>9569</v>
      </c>
      <c r="G2416" s="1" t="s">
        <v>1815</v>
      </c>
      <c r="H2416" s="1">
        <v>50</v>
      </c>
    </row>
    <row r="2417" spans="1:8">
      <c r="A2417" s="1" t="s">
        <v>11988</v>
      </c>
      <c r="B2417" s="1" t="s">
        <v>4229</v>
      </c>
      <c r="C2417" s="2">
        <v>45302</v>
      </c>
      <c r="D2417" s="2">
        <v>45304</v>
      </c>
      <c r="E2417" s="2">
        <v>45307</v>
      </c>
      <c r="F2417" s="1" t="s">
        <v>9573</v>
      </c>
      <c r="G2417" s="1" t="s">
        <v>1809</v>
      </c>
      <c r="H2417" s="1">
        <v>70</v>
      </c>
    </row>
    <row r="2418" spans="1:8">
      <c r="A2418" s="1" t="s">
        <v>11989</v>
      </c>
      <c r="B2418" s="1" t="s">
        <v>4230</v>
      </c>
      <c r="C2418" s="2">
        <v>45598</v>
      </c>
      <c r="D2418" s="2">
        <v>45602</v>
      </c>
      <c r="E2418" s="2">
        <v>45602</v>
      </c>
      <c r="F2418" s="1" t="s">
        <v>9569</v>
      </c>
      <c r="G2418" s="1" t="s">
        <v>1802</v>
      </c>
      <c r="H2418" s="1">
        <v>45</v>
      </c>
    </row>
    <row r="2419" spans="1:8">
      <c r="A2419" s="1" t="s">
        <v>11990</v>
      </c>
      <c r="B2419" s="1" t="s">
        <v>4231</v>
      </c>
      <c r="C2419" s="2">
        <v>45303</v>
      </c>
      <c r="D2419" s="2">
        <v>45306</v>
      </c>
      <c r="E2419" s="2">
        <v>45306</v>
      </c>
      <c r="F2419" s="1" t="s">
        <v>9573</v>
      </c>
      <c r="G2419" s="1" t="s">
        <v>1802</v>
      </c>
      <c r="H2419" s="1">
        <v>50</v>
      </c>
    </row>
    <row r="2420" spans="1:8">
      <c r="A2420" s="1" t="s">
        <v>11991</v>
      </c>
      <c r="B2420" s="1" t="s">
        <v>4232</v>
      </c>
      <c r="C2420" s="2">
        <v>45331</v>
      </c>
      <c r="D2420" s="2">
        <v>45333</v>
      </c>
      <c r="E2420" s="2">
        <v>45334</v>
      </c>
      <c r="F2420" s="1" t="s">
        <v>9575</v>
      </c>
      <c r="G2420" s="1" t="s">
        <v>1809</v>
      </c>
      <c r="H2420" s="1">
        <v>70</v>
      </c>
    </row>
    <row r="2421" spans="1:8">
      <c r="A2421" s="1" t="s">
        <v>11992</v>
      </c>
      <c r="B2421" s="1" t="s">
        <v>4233</v>
      </c>
      <c r="C2421" s="2">
        <v>45668</v>
      </c>
      <c r="D2421" s="2">
        <v>45672</v>
      </c>
      <c r="E2421" s="2"/>
      <c r="F2421" s="1" t="s">
        <v>9569</v>
      </c>
      <c r="G2421" s="1" t="s">
        <v>1815</v>
      </c>
      <c r="H2421" s="1">
        <v>60</v>
      </c>
    </row>
    <row r="2422" spans="1:8">
      <c r="A2422" s="1" t="s">
        <v>11993</v>
      </c>
      <c r="B2422" s="1" t="s">
        <v>4234</v>
      </c>
      <c r="C2422" s="2">
        <v>45375</v>
      </c>
      <c r="D2422" s="2">
        <v>45378</v>
      </c>
      <c r="E2422" s="2"/>
      <c r="F2422" s="1" t="s">
        <v>9571</v>
      </c>
      <c r="G2422" s="1" t="s">
        <v>1815</v>
      </c>
      <c r="H2422" s="1">
        <v>70</v>
      </c>
    </row>
    <row r="2423" spans="1:8">
      <c r="A2423" s="1" t="s">
        <v>11994</v>
      </c>
      <c r="B2423" s="1" t="s">
        <v>4235</v>
      </c>
      <c r="C2423" s="2">
        <v>45643</v>
      </c>
      <c r="D2423" s="2">
        <v>45645</v>
      </c>
      <c r="E2423" s="2">
        <v>45647</v>
      </c>
      <c r="F2423" s="1" t="s">
        <v>9573</v>
      </c>
      <c r="G2423" s="1" t="s">
        <v>1809</v>
      </c>
      <c r="H2423" s="1">
        <v>50</v>
      </c>
    </row>
    <row r="2424" spans="1:8">
      <c r="A2424" s="1" t="s">
        <v>11995</v>
      </c>
      <c r="B2424" s="1" t="s">
        <v>4236</v>
      </c>
      <c r="C2424" s="2">
        <v>45788</v>
      </c>
      <c r="D2424" s="2">
        <v>45790</v>
      </c>
      <c r="E2424" s="2">
        <v>45790</v>
      </c>
      <c r="F2424" s="1" t="s">
        <v>9573</v>
      </c>
      <c r="G2424" s="1" t="s">
        <v>1802</v>
      </c>
      <c r="H2424" s="1">
        <v>100</v>
      </c>
    </row>
    <row r="2425" spans="1:8">
      <c r="A2425" s="1" t="s">
        <v>11996</v>
      </c>
      <c r="B2425" s="1" t="s">
        <v>4237</v>
      </c>
      <c r="C2425" s="2">
        <v>45714</v>
      </c>
      <c r="D2425" s="2">
        <v>45718</v>
      </c>
      <c r="E2425" s="2">
        <v>45719</v>
      </c>
      <c r="F2425" s="1" t="s">
        <v>9569</v>
      </c>
      <c r="G2425" s="1" t="s">
        <v>1809</v>
      </c>
      <c r="H2425" s="1">
        <v>100</v>
      </c>
    </row>
    <row r="2426" spans="1:8">
      <c r="A2426" s="1" t="s">
        <v>11997</v>
      </c>
      <c r="B2426" s="1" t="s">
        <v>4238</v>
      </c>
      <c r="C2426" s="2">
        <v>45578</v>
      </c>
      <c r="D2426" s="2">
        <v>45582</v>
      </c>
      <c r="E2426" s="2"/>
      <c r="F2426" s="1" t="s">
        <v>9573</v>
      </c>
      <c r="G2426" s="1" t="s">
        <v>1815</v>
      </c>
      <c r="H2426" s="1">
        <v>45</v>
      </c>
    </row>
    <row r="2427" spans="1:8">
      <c r="A2427" s="1" t="s">
        <v>11998</v>
      </c>
      <c r="B2427" s="1" t="s">
        <v>4239</v>
      </c>
      <c r="C2427" s="2">
        <v>45561</v>
      </c>
      <c r="D2427" s="2">
        <v>45565</v>
      </c>
      <c r="E2427" s="2"/>
      <c r="F2427" s="1" t="s">
        <v>9575</v>
      </c>
      <c r="G2427" s="1" t="s">
        <v>1815</v>
      </c>
      <c r="H2427" s="1">
        <v>55</v>
      </c>
    </row>
    <row r="2428" spans="1:8">
      <c r="A2428" s="1" t="s">
        <v>11999</v>
      </c>
      <c r="B2428" s="1" t="s">
        <v>4240</v>
      </c>
      <c r="C2428" s="2">
        <v>45468</v>
      </c>
      <c r="D2428" s="2">
        <v>45472</v>
      </c>
      <c r="E2428" s="2"/>
      <c r="F2428" s="1" t="s">
        <v>9571</v>
      </c>
      <c r="G2428" s="1" t="s">
        <v>1815</v>
      </c>
      <c r="H2428" s="1">
        <v>70</v>
      </c>
    </row>
    <row r="2429" spans="1:8">
      <c r="A2429" s="1" t="s">
        <v>12000</v>
      </c>
      <c r="B2429" s="1" t="s">
        <v>4241</v>
      </c>
      <c r="C2429" s="2">
        <v>45567</v>
      </c>
      <c r="D2429" s="2">
        <v>45572</v>
      </c>
      <c r="E2429" s="2">
        <v>45574</v>
      </c>
      <c r="F2429" s="1" t="s">
        <v>9569</v>
      </c>
      <c r="G2429" s="1" t="s">
        <v>1809</v>
      </c>
      <c r="H2429" s="1">
        <v>50</v>
      </c>
    </row>
    <row r="2430" spans="1:8">
      <c r="A2430" s="1" t="s">
        <v>12001</v>
      </c>
      <c r="B2430" s="1" t="s">
        <v>4242</v>
      </c>
      <c r="C2430" s="2">
        <v>45627</v>
      </c>
      <c r="D2430" s="2">
        <v>45629</v>
      </c>
      <c r="E2430" s="2"/>
      <c r="F2430" s="1" t="s">
        <v>9575</v>
      </c>
      <c r="G2430" s="1" t="s">
        <v>1815</v>
      </c>
      <c r="H2430" s="1">
        <v>70</v>
      </c>
    </row>
    <row r="2431" spans="1:8">
      <c r="A2431" s="1" t="s">
        <v>12002</v>
      </c>
      <c r="B2431" s="1" t="s">
        <v>4243</v>
      </c>
      <c r="C2431" s="2">
        <v>45878</v>
      </c>
      <c r="D2431" s="2">
        <v>45881</v>
      </c>
      <c r="E2431" s="2">
        <v>45882</v>
      </c>
      <c r="F2431" s="1" t="s">
        <v>9573</v>
      </c>
      <c r="G2431" s="1" t="s">
        <v>1809</v>
      </c>
      <c r="H2431" s="1">
        <v>70</v>
      </c>
    </row>
    <row r="2432" spans="1:8">
      <c r="A2432" s="1" t="s">
        <v>12003</v>
      </c>
      <c r="B2432" s="1" t="s">
        <v>4244</v>
      </c>
      <c r="C2432" s="2">
        <v>45899</v>
      </c>
      <c r="D2432" s="2">
        <v>45901</v>
      </c>
      <c r="E2432" s="2"/>
      <c r="F2432" s="1" t="s">
        <v>9573</v>
      </c>
      <c r="G2432" s="1" t="s">
        <v>1815</v>
      </c>
      <c r="H2432" s="1">
        <v>55</v>
      </c>
    </row>
    <row r="2433" spans="1:8">
      <c r="A2433" s="1" t="s">
        <v>12004</v>
      </c>
      <c r="B2433" s="1" t="s">
        <v>4245</v>
      </c>
      <c r="C2433" s="2">
        <v>45544</v>
      </c>
      <c r="D2433" s="2">
        <v>45546</v>
      </c>
      <c r="E2433" s="2">
        <v>45548</v>
      </c>
      <c r="F2433" s="1" t="s">
        <v>9571</v>
      </c>
      <c r="G2433" s="1" t="s">
        <v>1809</v>
      </c>
      <c r="H2433" s="1">
        <v>70</v>
      </c>
    </row>
    <row r="2434" spans="1:8">
      <c r="A2434" s="1" t="s">
        <v>12005</v>
      </c>
      <c r="B2434" s="1" t="s">
        <v>4246</v>
      </c>
      <c r="C2434" s="2">
        <v>45854</v>
      </c>
      <c r="D2434" s="2">
        <v>45857</v>
      </c>
      <c r="E2434" s="2">
        <v>45857</v>
      </c>
      <c r="F2434" s="1" t="s">
        <v>9591</v>
      </c>
      <c r="G2434" s="1" t="s">
        <v>1802</v>
      </c>
      <c r="H2434" s="1">
        <v>50</v>
      </c>
    </row>
    <row r="2435" spans="1:8">
      <c r="A2435" s="1" t="s">
        <v>12006</v>
      </c>
      <c r="B2435" s="1" t="s">
        <v>4247</v>
      </c>
      <c r="C2435" s="2">
        <v>45356</v>
      </c>
      <c r="D2435" s="2">
        <v>45359</v>
      </c>
      <c r="E2435" s="2"/>
      <c r="F2435" s="1" t="s">
        <v>9573</v>
      </c>
      <c r="G2435" s="1" t="s">
        <v>1815</v>
      </c>
      <c r="H2435" s="1">
        <v>45</v>
      </c>
    </row>
    <row r="2436" spans="1:8">
      <c r="A2436" s="1" t="s">
        <v>12007</v>
      </c>
      <c r="B2436" s="1" t="s">
        <v>4248</v>
      </c>
      <c r="C2436" s="2">
        <v>45788</v>
      </c>
      <c r="D2436" s="2">
        <v>45792</v>
      </c>
      <c r="E2436" s="2"/>
      <c r="F2436" s="1" t="s">
        <v>9573</v>
      </c>
      <c r="G2436" s="1" t="s">
        <v>1815</v>
      </c>
      <c r="H2436" s="1">
        <v>80</v>
      </c>
    </row>
    <row r="2437" spans="1:8">
      <c r="A2437" s="1" t="s">
        <v>12008</v>
      </c>
      <c r="B2437" s="1" t="s">
        <v>4249</v>
      </c>
      <c r="C2437" s="2">
        <v>45745</v>
      </c>
      <c r="D2437" s="2">
        <v>45748</v>
      </c>
      <c r="E2437" s="2">
        <v>45748</v>
      </c>
      <c r="F2437" s="1" t="s">
        <v>9575</v>
      </c>
      <c r="G2437" s="1" t="s">
        <v>1802</v>
      </c>
      <c r="H2437" s="1">
        <v>70</v>
      </c>
    </row>
    <row r="2438" spans="1:8">
      <c r="A2438" s="1" t="s">
        <v>12009</v>
      </c>
      <c r="B2438" s="1" t="s">
        <v>4250</v>
      </c>
      <c r="C2438" s="2">
        <v>45531</v>
      </c>
      <c r="D2438" s="2">
        <v>45535</v>
      </c>
      <c r="E2438" s="2">
        <v>45535</v>
      </c>
      <c r="F2438" s="1" t="s">
        <v>9573</v>
      </c>
      <c r="G2438" s="1" t="s">
        <v>1802</v>
      </c>
      <c r="H2438" s="1">
        <v>55</v>
      </c>
    </row>
    <row r="2439" spans="1:8">
      <c r="A2439" s="1" t="s">
        <v>12010</v>
      </c>
      <c r="B2439" s="1" t="s">
        <v>4251</v>
      </c>
      <c r="C2439" s="2">
        <v>45639</v>
      </c>
      <c r="D2439" s="2">
        <v>45642</v>
      </c>
      <c r="E2439" s="2">
        <v>45643</v>
      </c>
      <c r="F2439" s="1" t="s">
        <v>9571</v>
      </c>
      <c r="G2439" s="1" t="s">
        <v>1809</v>
      </c>
      <c r="H2439" s="1">
        <v>50</v>
      </c>
    </row>
    <row r="2440" spans="1:8">
      <c r="A2440" s="1" t="s">
        <v>12011</v>
      </c>
      <c r="B2440" s="1" t="s">
        <v>4252</v>
      </c>
      <c r="C2440" s="2">
        <v>45517</v>
      </c>
      <c r="D2440" s="2">
        <v>45521</v>
      </c>
      <c r="E2440" s="2">
        <v>45521</v>
      </c>
      <c r="F2440" s="1" t="s">
        <v>9575</v>
      </c>
      <c r="G2440" s="1" t="s">
        <v>1802</v>
      </c>
      <c r="H2440" s="1">
        <v>100</v>
      </c>
    </row>
    <row r="2441" spans="1:8">
      <c r="A2441" s="1" t="s">
        <v>12012</v>
      </c>
      <c r="B2441" s="1" t="s">
        <v>4253</v>
      </c>
      <c r="C2441" s="2">
        <v>45451</v>
      </c>
      <c r="D2441" s="2">
        <v>45455</v>
      </c>
      <c r="E2441" s="2"/>
      <c r="F2441" s="1" t="s">
        <v>9591</v>
      </c>
      <c r="G2441" s="1" t="s">
        <v>1815</v>
      </c>
      <c r="H2441" s="1">
        <v>80</v>
      </c>
    </row>
    <row r="2442" spans="1:8">
      <c r="A2442" s="1" t="s">
        <v>12013</v>
      </c>
      <c r="B2442" s="1" t="s">
        <v>4254</v>
      </c>
      <c r="C2442" s="2">
        <v>45697</v>
      </c>
      <c r="D2442" s="2">
        <v>45700</v>
      </c>
      <c r="E2442" s="2"/>
      <c r="F2442" s="1" t="s">
        <v>9591</v>
      </c>
      <c r="G2442" s="1" t="s">
        <v>1815</v>
      </c>
      <c r="H2442" s="1">
        <v>100</v>
      </c>
    </row>
    <row r="2443" spans="1:8">
      <c r="A2443" s="1" t="s">
        <v>12014</v>
      </c>
      <c r="B2443" s="1" t="s">
        <v>4255</v>
      </c>
      <c r="C2443" s="2">
        <v>45568</v>
      </c>
      <c r="D2443" s="2">
        <v>45572</v>
      </c>
      <c r="E2443" s="2">
        <v>45572</v>
      </c>
      <c r="F2443" s="1" t="s">
        <v>9569</v>
      </c>
      <c r="G2443" s="1" t="s">
        <v>1802</v>
      </c>
      <c r="H2443" s="1">
        <v>100</v>
      </c>
    </row>
    <row r="2444" spans="1:8">
      <c r="A2444" s="1" t="s">
        <v>12015</v>
      </c>
      <c r="B2444" s="1" t="s">
        <v>4256</v>
      </c>
      <c r="C2444" s="2">
        <v>45777</v>
      </c>
      <c r="D2444" s="2">
        <v>45781</v>
      </c>
      <c r="E2444" s="2">
        <v>45782</v>
      </c>
      <c r="F2444" s="1" t="s">
        <v>9571</v>
      </c>
      <c r="G2444" s="1" t="s">
        <v>1809</v>
      </c>
      <c r="H2444" s="1">
        <v>70</v>
      </c>
    </row>
    <row r="2445" spans="1:8">
      <c r="A2445" s="1" t="s">
        <v>12016</v>
      </c>
      <c r="B2445" s="1" t="s">
        <v>4257</v>
      </c>
      <c r="C2445" s="2">
        <v>45654</v>
      </c>
      <c r="D2445" s="2">
        <v>45658</v>
      </c>
      <c r="E2445" s="2">
        <v>45658</v>
      </c>
      <c r="F2445" s="1" t="s">
        <v>9569</v>
      </c>
      <c r="G2445" s="1" t="s">
        <v>1802</v>
      </c>
      <c r="H2445" s="1">
        <v>100</v>
      </c>
    </row>
    <row r="2446" spans="1:8">
      <c r="A2446" s="1" t="s">
        <v>12017</v>
      </c>
      <c r="B2446" s="1" t="s">
        <v>4258</v>
      </c>
      <c r="C2446" s="2">
        <v>45642</v>
      </c>
      <c r="D2446" s="2">
        <v>45645</v>
      </c>
      <c r="E2446" s="2">
        <v>45646</v>
      </c>
      <c r="F2446" s="1" t="s">
        <v>9569</v>
      </c>
      <c r="G2446" s="1" t="s">
        <v>1809</v>
      </c>
      <c r="H2446" s="1">
        <v>55</v>
      </c>
    </row>
    <row r="2447" spans="1:8">
      <c r="A2447" s="1" t="s">
        <v>12018</v>
      </c>
      <c r="B2447" s="1" t="s">
        <v>4259</v>
      </c>
      <c r="C2447" s="2">
        <v>45442</v>
      </c>
      <c r="D2447" s="2">
        <v>45445</v>
      </c>
      <c r="E2447" s="2">
        <v>45445</v>
      </c>
      <c r="F2447" s="1" t="s">
        <v>9591</v>
      </c>
      <c r="G2447" s="1" t="s">
        <v>1802</v>
      </c>
      <c r="H2447" s="1">
        <v>80</v>
      </c>
    </row>
    <row r="2448" spans="1:8">
      <c r="A2448" s="1" t="s">
        <v>12019</v>
      </c>
      <c r="B2448" s="1" t="s">
        <v>4260</v>
      </c>
      <c r="C2448" s="2">
        <v>45884</v>
      </c>
      <c r="D2448" s="2">
        <v>45886</v>
      </c>
      <c r="E2448" s="2"/>
      <c r="F2448" s="1" t="s">
        <v>9569</v>
      </c>
      <c r="G2448" s="1" t="s">
        <v>1815</v>
      </c>
      <c r="H2448" s="1">
        <v>80</v>
      </c>
    </row>
    <row r="2449" spans="1:8">
      <c r="A2449" s="1" t="s">
        <v>12020</v>
      </c>
      <c r="B2449" s="1" t="s">
        <v>4261</v>
      </c>
      <c r="C2449" s="2">
        <v>45929</v>
      </c>
      <c r="D2449" s="2">
        <v>45934</v>
      </c>
      <c r="E2449" s="2">
        <v>45936</v>
      </c>
      <c r="F2449" s="1" t="s">
        <v>9569</v>
      </c>
      <c r="G2449" s="1" t="s">
        <v>1809</v>
      </c>
      <c r="H2449" s="1">
        <v>100</v>
      </c>
    </row>
    <row r="2450" spans="1:8">
      <c r="A2450" s="1" t="s">
        <v>12021</v>
      </c>
      <c r="B2450" s="1" t="s">
        <v>4262</v>
      </c>
      <c r="C2450" s="2">
        <v>45922</v>
      </c>
      <c r="D2450" s="2">
        <v>45927</v>
      </c>
      <c r="E2450" s="2">
        <v>45927</v>
      </c>
      <c r="F2450" s="1" t="s">
        <v>9571</v>
      </c>
      <c r="G2450" s="1" t="s">
        <v>1802</v>
      </c>
      <c r="H2450" s="1">
        <v>80</v>
      </c>
    </row>
    <row r="2451" spans="1:8">
      <c r="A2451" s="1" t="s">
        <v>12022</v>
      </c>
      <c r="B2451" s="1" t="s">
        <v>4263</v>
      </c>
      <c r="C2451" s="2">
        <v>45307</v>
      </c>
      <c r="D2451" s="2">
        <v>45312</v>
      </c>
      <c r="E2451" s="2">
        <v>45314</v>
      </c>
      <c r="F2451" s="1" t="s">
        <v>9571</v>
      </c>
      <c r="G2451" s="1" t="s">
        <v>1809</v>
      </c>
      <c r="H2451" s="1">
        <v>100</v>
      </c>
    </row>
    <row r="2452" spans="1:8">
      <c r="A2452" s="1" t="s">
        <v>12023</v>
      </c>
      <c r="B2452" s="1" t="s">
        <v>4264</v>
      </c>
      <c r="C2452" s="2">
        <v>45348</v>
      </c>
      <c r="D2452" s="2">
        <v>45352</v>
      </c>
      <c r="E2452" s="2">
        <v>45354</v>
      </c>
      <c r="F2452" s="1" t="s">
        <v>9575</v>
      </c>
      <c r="G2452" s="1" t="s">
        <v>1809</v>
      </c>
      <c r="H2452" s="1">
        <v>70</v>
      </c>
    </row>
    <row r="2453" spans="1:8">
      <c r="A2453" s="1" t="s">
        <v>12024</v>
      </c>
      <c r="B2453" s="1" t="s">
        <v>4265</v>
      </c>
      <c r="C2453" s="2">
        <v>45654</v>
      </c>
      <c r="D2453" s="2">
        <v>45658</v>
      </c>
      <c r="E2453" s="2"/>
      <c r="F2453" s="1" t="s">
        <v>9569</v>
      </c>
      <c r="G2453" s="1" t="s">
        <v>1815</v>
      </c>
      <c r="H2453" s="1">
        <v>70</v>
      </c>
    </row>
    <row r="2454" spans="1:8">
      <c r="A2454" s="1" t="s">
        <v>12025</v>
      </c>
      <c r="B2454" s="1" t="s">
        <v>4266</v>
      </c>
      <c r="C2454" s="2">
        <v>45720</v>
      </c>
      <c r="D2454" s="2">
        <v>45724</v>
      </c>
      <c r="E2454" s="2"/>
      <c r="F2454" s="1" t="s">
        <v>9575</v>
      </c>
      <c r="G2454" s="1" t="s">
        <v>1815</v>
      </c>
      <c r="H2454" s="1">
        <v>80</v>
      </c>
    </row>
    <row r="2455" spans="1:8">
      <c r="A2455" s="1" t="s">
        <v>12026</v>
      </c>
      <c r="B2455" s="1" t="s">
        <v>4267</v>
      </c>
      <c r="C2455" s="2">
        <v>45567</v>
      </c>
      <c r="D2455" s="2">
        <v>45572</v>
      </c>
      <c r="E2455" s="2">
        <v>45573</v>
      </c>
      <c r="F2455" s="1" t="s">
        <v>9569</v>
      </c>
      <c r="G2455" s="1" t="s">
        <v>1809</v>
      </c>
      <c r="H2455" s="1">
        <v>50</v>
      </c>
    </row>
    <row r="2456" spans="1:8">
      <c r="A2456" s="1" t="s">
        <v>12027</v>
      </c>
      <c r="B2456" s="1" t="s">
        <v>4268</v>
      </c>
      <c r="C2456" s="2">
        <v>45697</v>
      </c>
      <c r="D2456" s="2">
        <v>45700</v>
      </c>
      <c r="E2456" s="2">
        <v>45701</v>
      </c>
      <c r="F2456" s="1" t="s">
        <v>9591</v>
      </c>
      <c r="G2456" s="1" t="s">
        <v>1809</v>
      </c>
      <c r="H2456" s="1">
        <v>60</v>
      </c>
    </row>
    <row r="2457" spans="1:8">
      <c r="A2457" s="1" t="s">
        <v>12028</v>
      </c>
      <c r="B2457" s="1" t="s">
        <v>4269</v>
      </c>
      <c r="C2457" s="2">
        <v>45558</v>
      </c>
      <c r="D2457" s="2">
        <v>45563</v>
      </c>
      <c r="E2457" s="2">
        <v>45563</v>
      </c>
      <c r="F2457" s="1" t="s">
        <v>9569</v>
      </c>
      <c r="G2457" s="1" t="s">
        <v>1802</v>
      </c>
      <c r="H2457" s="1">
        <v>45</v>
      </c>
    </row>
    <row r="2458" spans="1:8">
      <c r="A2458" s="1" t="s">
        <v>12029</v>
      </c>
      <c r="B2458" s="1" t="s">
        <v>4270</v>
      </c>
      <c r="C2458" s="2">
        <v>45862</v>
      </c>
      <c r="D2458" s="2">
        <v>45865</v>
      </c>
      <c r="E2458" s="2"/>
      <c r="F2458" s="1" t="s">
        <v>9591</v>
      </c>
      <c r="G2458" s="1" t="s">
        <v>1815</v>
      </c>
      <c r="H2458" s="1">
        <v>55</v>
      </c>
    </row>
    <row r="2459" spans="1:8">
      <c r="A2459" s="1" t="s">
        <v>12030</v>
      </c>
      <c r="B2459" s="1" t="s">
        <v>4271</v>
      </c>
      <c r="C2459" s="2">
        <v>45706</v>
      </c>
      <c r="D2459" s="2">
        <v>45709</v>
      </c>
      <c r="E2459" s="2">
        <v>45709</v>
      </c>
      <c r="F2459" s="1" t="s">
        <v>9573</v>
      </c>
      <c r="G2459" s="1" t="s">
        <v>1802</v>
      </c>
      <c r="H2459" s="1">
        <v>50</v>
      </c>
    </row>
    <row r="2460" spans="1:8">
      <c r="A2460" s="1" t="s">
        <v>12031</v>
      </c>
      <c r="B2460" s="1" t="s">
        <v>4272</v>
      </c>
      <c r="C2460" s="2">
        <v>45748</v>
      </c>
      <c r="D2460" s="2">
        <v>45753</v>
      </c>
      <c r="E2460" s="2">
        <v>45753</v>
      </c>
      <c r="F2460" s="1" t="s">
        <v>9569</v>
      </c>
      <c r="G2460" s="1" t="s">
        <v>1802</v>
      </c>
      <c r="H2460" s="1">
        <v>50</v>
      </c>
    </row>
    <row r="2461" spans="1:8">
      <c r="A2461" s="1" t="s">
        <v>12032</v>
      </c>
      <c r="B2461" s="1" t="s">
        <v>4273</v>
      </c>
      <c r="C2461" s="2">
        <v>45486</v>
      </c>
      <c r="D2461" s="2">
        <v>45491</v>
      </c>
      <c r="E2461" s="2">
        <v>45492</v>
      </c>
      <c r="F2461" s="1" t="s">
        <v>9573</v>
      </c>
      <c r="G2461" s="1" t="s">
        <v>1809</v>
      </c>
      <c r="H2461" s="1">
        <v>80</v>
      </c>
    </row>
    <row r="2462" spans="1:8">
      <c r="A2462" s="1" t="s">
        <v>12033</v>
      </c>
      <c r="B2462" s="1" t="s">
        <v>4274</v>
      </c>
      <c r="C2462" s="2">
        <v>45716</v>
      </c>
      <c r="D2462" s="2">
        <v>45718</v>
      </c>
      <c r="E2462" s="2">
        <v>45718</v>
      </c>
      <c r="F2462" s="1" t="s">
        <v>9571</v>
      </c>
      <c r="G2462" s="1" t="s">
        <v>1802</v>
      </c>
      <c r="H2462" s="1">
        <v>45</v>
      </c>
    </row>
    <row r="2463" spans="1:8">
      <c r="A2463" s="1" t="s">
        <v>12034</v>
      </c>
      <c r="B2463" s="1" t="s">
        <v>4275</v>
      </c>
      <c r="C2463" s="2">
        <v>45852</v>
      </c>
      <c r="D2463" s="2">
        <v>45854</v>
      </c>
      <c r="E2463" s="2">
        <v>45855</v>
      </c>
      <c r="F2463" s="1" t="s">
        <v>9569</v>
      </c>
      <c r="G2463" s="1" t="s">
        <v>1809</v>
      </c>
      <c r="H2463" s="1">
        <v>60</v>
      </c>
    </row>
    <row r="2464" spans="1:8">
      <c r="A2464" s="1" t="s">
        <v>12035</v>
      </c>
      <c r="B2464" s="1" t="s">
        <v>4276</v>
      </c>
      <c r="C2464" s="2">
        <v>45301</v>
      </c>
      <c r="D2464" s="2">
        <v>45304</v>
      </c>
      <c r="E2464" s="2"/>
      <c r="F2464" s="1" t="s">
        <v>9569</v>
      </c>
      <c r="G2464" s="1" t="s">
        <v>1815</v>
      </c>
      <c r="H2464" s="1">
        <v>50</v>
      </c>
    </row>
    <row r="2465" spans="1:8">
      <c r="A2465" s="1" t="s">
        <v>12036</v>
      </c>
      <c r="B2465" s="1" t="s">
        <v>4277</v>
      </c>
      <c r="C2465" s="2">
        <v>45885</v>
      </c>
      <c r="D2465" s="2">
        <v>45888</v>
      </c>
      <c r="E2465" s="2">
        <v>45888</v>
      </c>
      <c r="F2465" s="1" t="s">
        <v>9573</v>
      </c>
      <c r="G2465" s="1" t="s">
        <v>1802</v>
      </c>
      <c r="H2465" s="1">
        <v>70</v>
      </c>
    </row>
    <row r="2466" spans="1:8">
      <c r="A2466" s="1" t="s">
        <v>12037</v>
      </c>
      <c r="B2466" s="1" t="s">
        <v>4278</v>
      </c>
      <c r="C2466" s="2">
        <v>45876</v>
      </c>
      <c r="D2466" s="2">
        <v>45878</v>
      </c>
      <c r="E2466" s="2">
        <v>45879</v>
      </c>
      <c r="F2466" s="1" t="s">
        <v>9591</v>
      </c>
      <c r="G2466" s="1" t="s">
        <v>1809</v>
      </c>
      <c r="H2466" s="1">
        <v>100</v>
      </c>
    </row>
    <row r="2467" spans="1:8">
      <c r="A2467" s="1" t="s">
        <v>12038</v>
      </c>
      <c r="B2467" s="1" t="s">
        <v>4279</v>
      </c>
      <c r="C2467" s="2">
        <v>45878</v>
      </c>
      <c r="D2467" s="2">
        <v>45881</v>
      </c>
      <c r="E2467" s="2">
        <v>45881</v>
      </c>
      <c r="F2467" s="1" t="s">
        <v>9573</v>
      </c>
      <c r="G2467" s="1" t="s">
        <v>1802</v>
      </c>
      <c r="H2467" s="1">
        <v>55</v>
      </c>
    </row>
    <row r="2468" spans="1:8">
      <c r="A2468" s="1" t="s">
        <v>12039</v>
      </c>
      <c r="B2468" s="1" t="s">
        <v>4280</v>
      </c>
      <c r="C2468" s="2">
        <v>45380</v>
      </c>
      <c r="D2468" s="2">
        <v>45382</v>
      </c>
      <c r="E2468" s="2">
        <v>45382</v>
      </c>
      <c r="F2468" s="1" t="s">
        <v>9569</v>
      </c>
      <c r="G2468" s="1" t="s">
        <v>1802</v>
      </c>
      <c r="H2468" s="1">
        <v>55</v>
      </c>
    </row>
    <row r="2469" spans="1:8">
      <c r="A2469" s="1" t="s">
        <v>12040</v>
      </c>
      <c r="B2469" s="1" t="s">
        <v>4281</v>
      </c>
      <c r="C2469" s="2">
        <v>45447</v>
      </c>
      <c r="D2469" s="2">
        <v>45452</v>
      </c>
      <c r="E2469" s="2"/>
      <c r="F2469" s="1" t="s">
        <v>9575</v>
      </c>
      <c r="G2469" s="1" t="s">
        <v>1815</v>
      </c>
      <c r="H2469" s="1">
        <v>55</v>
      </c>
    </row>
    <row r="2470" spans="1:8">
      <c r="A2470" s="1" t="s">
        <v>12041</v>
      </c>
      <c r="B2470" s="1" t="s">
        <v>4282</v>
      </c>
      <c r="C2470" s="2">
        <v>45531</v>
      </c>
      <c r="D2470" s="2">
        <v>45535</v>
      </c>
      <c r="E2470" s="2">
        <v>45535</v>
      </c>
      <c r="F2470" s="1" t="s">
        <v>9591</v>
      </c>
      <c r="G2470" s="1" t="s">
        <v>1802</v>
      </c>
      <c r="H2470" s="1">
        <v>70</v>
      </c>
    </row>
    <row r="2471" spans="1:8">
      <c r="A2471" s="1" t="s">
        <v>12042</v>
      </c>
      <c r="B2471" s="1" t="s">
        <v>4283</v>
      </c>
      <c r="C2471" s="2">
        <v>45798</v>
      </c>
      <c r="D2471" s="2">
        <v>45800</v>
      </c>
      <c r="E2471" s="2">
        <v>45800</v>
      </c>
      <c r="F2471" s="1" t="s">
        <v>9573</v>
      </c>
      <c r="G2471" s="1" t="s">
        <v>1802</v>
      </c>
      <c r="H2471" s="1">
        <v>55</v>
      </c>
    </row>
    <row r="2472" spans="1:8">
      <c r="A2472" s="1" t="s">
        <v>12043</v>
      </c>
      <c r="B2472" s="1" t="s">
        <v>4284</v>
      </c>
      <c r="C2472" s="2">
        <v>45463</v>
      </c>
      <c r="D2472" s="2">
        <v>45466</v>
      </c>
      <c r="E2472" s="2">
        <v>45467</v>
      </c>
      <c r="F2472" s="1" t="s">
        <v>9571</v>
      </c>
      <c r="G2472" s="1" t="s">
        <v>1809</v>
      </c>
      <c r="H2472" s="1">
        <v>60</v>
      </c>
    </row>
    <row r="2473" spans="1:8">
      <c r="A2473" s="1" t="s">
        <v>12044</v>
      </c>
      <c r="B2473" s="1" t="s">
        <v>4285</v>
      </c>
      <c r="C2473" s="2">
        <v>45550</v>
      </c>
      <c r="D2473" s="2">
        <v>45554</v>
      </c>
      <c r="E2473" s="2">
        <v>45557</v>
      </c>
      <c r="F2473" s="1" t="s">
        <v>9575</v>
      </c>
      <c r="G2473" s="1" t="s">
        <v>1809</v>
      </c>
      <c r="H2473" s="1">
        <v>50</v>
      </c>
    </row>
    <row r="2474" spans="1:8">
      <c r="A2474" s="1" t="s">
        <v>12045</v>
      </c>
      <c r="B2474" s="1" t="s">
        <v>4286</v>
      </c>
      <c r="C2474" s="2">
        <v>45691</v>
      </c>
      <c r="D2474" s="2">
        <v>45696</v>
      </c>
      <c r="E2474" s="2">
        <v>45697</v>
      </c>
      <c r="F2474" s="1" t="s">
        <v>9591</v>
      </c>
      <c r="G2474" s="1" t="s">
        <v>1809</v>
      </c>
      <c r="H2474" s="1">
        <v>70</v>
      </c>
    </row>
    <row r="2475" spans="1:8">
      <c r="A2475" s="1" t="s">
        <v>12046</v>
      </c>
      <c r="B2475" s="1" t="s">
        <v>4287</v>
      </c>
      <c r="C2475" s="2">
        <v>45655</v>
      </c>
      <c r="D2475" s="2">
        <v>45659</v>
      </c>
      <c r="E2475" s="2">
        <v>45659</v>
      </c>
      <c r="F2475" s="1" t="s">
        <v>9575</v>
      </c>
      <c r="G2475" s="1" t="s">
        <v>1802</v>
      </c>
      <c r="H2475" s="1">
        <v>50</v>
      </c>
    </row>
    <row r="2476" spans="1:8">
      <c r="A2476" s="1" t="s">
        <v>12047</v>
      </c>
      <c r="B2476" s="1" t="s">
        <v>4288</v>
      </c>
      <c r="C2476" s="2">
        <v>45883</v>
      </c>
      <c r="D2476" s="2">
        <v>45887</v>
      </c>
      <c r="E2476" s="2">
        <v>45888</v>
      </c>
      <c r="F2476" s="1" t="s">
        <v>9591</v>
      </c>
      <c r="G2476" s="1" t="s">
        <v>1809</v>
      </c>
      <c r="H2476" s="1">
        <v>100</v>
      </c>
    </row>
    <row r="2477" spans="1:8">
      <c r="A2477" s="1" t="s">
        <v>12048</v>
      </c>
      <c r="B2477" s="1" t="s">
        <v>4289</v>
      </c>
      <c r="C2477" s="2">
        <v>45655</v>
      </c>
      <c r="D2477" s="2">
        <v>45659</v>
      </c>
      <c r="E2477" s="2"/>
      <c r="F2477" s="1" t="s">
        <v>9573</v>
      </c>
      <c r="G2477" s="1" t="s">
        <v>1815</v>
      </c>
      <c r="H2477" s="1">
        <v>70</v>
      </c>
    </row>
    <row r="2478" spans="1:8">
      <c r="A2478" s="1" t="s">
        <v>12049</v>
      </c>
      <c r="B2478" s="1" t="s">
        <v>4290</v>
      </c>
      <c r="C2478" s="2">
        <v>45498</v>
      </c>
      <c r="D2478" s="2">
        <v>45502</v>
      </c>
      <c r="E2478" s="2">
        <v>45502</v>
      </c>
      <c r="F2478" s="1" t="s">
        <v>9591</v>
      </c>
      <c r="G2478" s="1" t="s">
        <v>1802</v>
      </c>
      <c r="H2478" s="1">
        <v>45</v>
      </c>
    </row>
    <row r="2479" spans="1:8">
      <c r="A2479" s="1" t="s">
        <v>12050</v>
      </c>
      <c r="B2479" s="1" t="s">
        <v>4291</v>
      </c>
      <c r="C2479" s="2">
        <v>45803</v>
      </c>
      <c r="D2479" s="2">
        <v>45806</v>
      </c>
      <c r="E2479" s="2">
        <v>45806</v>
      </c>
      <c r="F2479" s="1" t="s">
        <v>9591</v>
      </c>
      <c r="G2479" s="1" t="s">
        <v>1802</v>
      </c>
      <c r="H2479" s="1">
        <v>50</v>
      </c>
    </row>
    <row r="2480" spans="1:8">
      <c r="A2480" s="1" t="s">
        <v>12051</v>
      </c>
      <c r="B2480" s="1" t="s">
        <v>4292</v>
      </c>
      <c r="C2480" s="2">
        <v>45510</v>
      </c>
      <c r="D2480" s="2">
        <v>45513</v>
      </c>
      <c r="E2480" s="2">
        <v>45513</v>
      </c>
      <c r="F2480" s="1" t="s">
        <v>9573</v>
      </c>
      <c r="G2480" s="1" t="s">
        <v>1802</v>
      </c>
      <c r="H2480" s="1">
        <v>80</v>
      </c>
    </row>
    <row r="2481" spans="1:8">
      <c r="A2481" s="1" t="s">
        <v>12052</v>
      </c>
      <c r="B2481" s="1" t="s">
        <v>4293</v>
      </c>
      <c r="C2481" s="2">
        <v>45527</v>
      </c>
      <c r="D2481" s="2">
        <v>45529</v>
      </c>
      <c r="E2481" s="2">
        <v>45529</v>
      </c>
      <c r="F2481" s="1" t="s">
        <v>9575</v>
      </c>
      <c r="G2481" s="1" t="s">
        <v>1802</v>
      </c>
      <c r="H2481" s="1">
        <v>70</v>
      </c>
    </row>
    <row r="2482" spans="1:8">
      <c r="A2482" s="1" t="s">
        <v>12053</v>
      </c>
      <c r="B2482" s="1" t="s">
        <v>4294</v>
      </c>
      <c r="C2482" s="2">
        <v>45759</v>
      </c>
      <c r="D2482" s="2">
        <v>45761</v>
      </c>
      <c r="E2482" s="2"/>
      <c r="F2482" s="1" t="s">
        <v>9591</v>
      </c>
      <c r="G2482" s="1" t="s">
        <v>1815</v>
      </c>
      <c r="H2482" s="1">
        <v>50</v>
      </c>
    </row>
    <row r="2483" spans="1:8">
      <c r="A2483" s="1" t="s">
        <v>12054</v>
      </c>
      <c r="B2483" s="1" t="s">
        <v>4295</v>
      </c>
      <c r="C2483" s="2">
        <v>45812</v>
      </c>
      <c r="D2483" s="2">
        <v>45816</v>
      </c>
      <c r="E2483" s="2"/>
      <c r="F2483" s="1" t="s">
        <v>9591</v>
      </c>
      <c r="G2483" s="1" t="s">
        <v>1815</v>
      </c>
      <c r="H2483" s="1">
        <v>55</v>
      </c>
    </row>
    <row r="2484" spans="1:8">
      <c r="A2484" s="1" t="s">
        <v>12055</v>
      </c>
      <c r="B2484" s="1" t="s">
        <v>4296</v>
      </c>
      <c r="C2484" s="2">
        <v>45598</v>
      </c>
      <c r="D2484" s="2">
        <v>45601</v>
      </c>
      <c r="E2484" s="2">
        <v>45601</v>
      </c>
      <c r="F2484" s="1" t="s">
        <v>9569</v>
      </c>
      <c r="G2484" s="1" t="s">
        <v>1802</v>
      </c>
      <c r="H2484" s="1">
        <v>100</v>
      </c>
    </row>
    <row r="2485" spans="1:8">
      <c r="A2485" s="1" t="s">
        <v>12056</v>
      </c>
      <c r="B2485" s="1" t="s">
        <v>4297</v>
      </c>
      <c r="C2485" s="2">
        <v>45555</v>
      </c>
      <c r="D2485" s="2">
        <v>45557</v>
      </c>
      <c r="E2485" s="2">
        <v>45558</v>
      </c>
      <c r="F2485" s="1" t="s">
        <v>9591</v>
      </c>
      <c r="G2485" s="1" t="s">
        <v>1809</v>
      </c>
      <c r="H2485" s="1">
        <v>80</v>
      </c>
    </row>
    <row r="2486" spans="1:8">
      <c r="A2486" s="1" t="s">
        <v>12057</v>
      </c>
      <c r="B2486" s="1" t="s">
        <v>4298</v>
      </c>
      <c r="C2486" s="2">
        <v>45951</v>
      </c>
      <c r="D2486" s="2">
        <v>45953</v>
      </c>
      <c r="E2486" s="2">
        <v>45953</v>
      </c>
      <c r="F2486" s="1" t="s">
        <v>9569</v>
      </c>
      <c r="G2486" s="1" t="s">
        <v>1802</v>
      </c>
      <c r="H2486" s="1">
        <v>60</v>
      </c>
    </row>
    <row r="2487" spans="1:8">
      <c r="A2487" s="1" t="s">
        <v>12058</v>
      </c>
      <c r="B2487" s="1" t="s">
        <v>4299</v>
      </c>
      <c r="C2487" s="2">
        <v>45392</v>
      </c>
      <c r="D2487" s="2">
        <v>45395</v>
      </c>
      <c r="E2487" s="2">
        <v>45395</v>
      </c>
      <c r="F2487" s="1" t="s">
        <v>9591</v>
      </c>
      <c r="G2487" s="1" t="s">
        <v>1802</v>
      </c>
      <c r="H2487" s="1">
        <v>100</v>
      </c>
    </row>
    <row r="2488" spans="1:8">
      <c r="A2488" s="1" t="s">
        <v>12059</v>
      </c>
      <c r="B2488" s="1" t="s">
        <v>4300</v>
      </c>
      <c r="C2488" s="2">
        <v>45368</v>
      </c>
      <c r="D2488" s="2">
        <v>45373</v>
      </c>
      <c r="E2488" s="2">
        <v>45375</v>
      </c>
      <c r="F2488" s="1" t="s">
        <v>9571</v>
      </c>
      <c r="G2488" s="1" t="s">
        <v>1809</v>
      </c>
      <c r="H2488" s="1">
        <v>45</v>
      </c>
    </row>
    <row r="2489" spans="1:8">
      <c r="A2489" s="1" t="s">
        <v>12060</v>
      </c>
      <c r="B2489" s="1" t="s">
        <v>4301</v>
      </c>
      <c r="C2489" s="2">
        <v>45507</v>
      </c>
      <c r="D2489" s="2">
        <v>45509</v>
      </c>
      <c r="E2489" s="2">
        <v>45509</v>
      </c>
      <c r="F2489" s="1" t="s">
        <v>9571</v>
      </c>
      <c r="G2489" s="1" t="s">
        <v>1802</v>
      </c>
      <c r="H2489" s="1">
        <v>70</v>
      </c>
    </row>
    <row r="2490" spans="1:8">
      <c r="A2490" s="1" t="s">
        <v>12061</v>
      </c>
      <c r="B2490" s="1" t="s">
        <v>4302</v>
      </c>
      <c r="C2490" s="2">
        <v>45850</v>
      </c>
      <c r="D2490" s="2">
        <v>45853</v>
      </c>
      <c r="E2490" s="2">
        <v>45853</v>
      </c>
      <c r="F2490" s="1" t="s">
        <v>9569</v>
      </c>
      <c r="G2490" s="1" t="s">
        <v>1802</v>
      </c>
      <c r="H2490" s="1">
        <v>60</v>
      </c>
    </row>
    <row r="2491" spans="1:8">
      <c r="A2491" s="1" t="s">
        <v>12062</v>
      </c>
      <c r="B2491" s="1" t="s">
        <v>4303</v>
      </c>
      <c r="C2491" s="2">
        <v>45570</v>
      </c>
      <c r="D2491" s="2">
        <v>45573</v>
      </c>
      <c r="E2491" s="2"/>
      <c r="F2491" s="1" t="s">
        <v>9573</v>
      </c>
      <c r="G2491" s="1" t="s">
        <v>1815</v>
      </c>
      <c r="H2491" s="1">
        <v>80</v>
      </c>
    </row>
    <row r="2492" spans="1:8">
      <c r="A2492" s="1" t="s">
        <v>12063</v>
      </c>
      <c r="B2492" s="1" t="s">
        <v>4304</v>
      </c>
      <c r="C2492" s="2">
        <v>45695</v>
      </c>
      <c r="D2492" s="2">
        <v>45698</v>
      </c>
      <c r="E2492" s="2"/>
      <c r="F2492" s="1" t="s">
        <v>9571</v>
      </c>
      <c r="G2492" s="1" t="s">
        <v>1815</v>
      </c>
      <c r="H2492" s="1">
        <v>45</v>
      </c>
    </row>
    <row r="2493" spans="1:8">
      <c r="A2493" s="1" t="s">
        <v>12064</v>
      </c>
      <c r="B2493" s="1" t="s">
        <v>4305</v>
      </c>
      <c r="C2493" s="2">
        <v>45410</v>
      </c>
      <c r="D2493" s="2">
        <v>45413</v>
      </c>
      <c r="E2493" s="2"/>
      <c r="F2493" s="1" t="s">
        <v>9571</v>
      </c>
      <c r="G2493" s="1" t="s">
        <v>1815</v>
      </c>
      <c r="H2493" s="1">
        <v>50</v>
      </c>
    </row>
    <row r="2494" spans="1:8">
      <c r="A2494" s="1" t="s">
        <v>12065</v>
      </c>
      <c r="B2494" s="1" t="s">
        <v>4306</v>
      </c>
      <c r="C2494" s="2">
        <v>45800</v>
      </c>
      <c r="D2494" s="2">
        <v>45802</v>
      </c>
      <c r="E2494" s="2">
        <v>45803</v>
      </c>
      <c r="F2494" s="1" t="s">
        <v>9575</v>
      </c>
      <c r="G2494" s="1" t="s">
        <v>1809</v>
      </c>
      <c r="H2494" s="1">
        <v>80</v>
      </c>
    </row>
    <row r="2495" spans="1:8">
      <c r="A2495" s="1" t="s">
        <v>12066</v>
      </c>
      <c r="B2495" s="1" t="s">
        <v>4307</v>
      </c>
      <c r="C2495" s="2">
        <v>45388</v>
      </c>
      <c r="D2495" s="2">
        <v>45393</v>
      </c>
      <c r="E2495" s="2">
        <v>45393</v>
      </c>
      <c r="F2495" s="1" t="s">
        <v>9569</v>
      </c>
      <c r="G2495" s="1" t="s">
        <v>1802</v>
      </c>
      <c r="H2495" s="1">
        <v>55</v>
      </c>
    </row>
    <row r="2496" spans="1:8">
      <c r="A2496" s="1" t="s">
        <v>12067</v>
      </c>
      <c r="B2496" s="1" t="s">
        <v>4308</v>
      </c>
      <c r="C2496" s="2">
        <v>45437</v>
      </c>
      <c r="D2496" s="2">
        <v>45441</v>
      </c>
      <c r="E2496" s="2">
        <v>45441</v>
      </c>
      <c r="F2496" s="1" t="s">
        <v>9569</v>
      </c>
      <c r="G2496" s="1" t="s">
        <v>1802</v>
      </c>
      <c r="H2496" s="1">
        <v>55</v>
      </c>
    </row>
    <row r="2497" spans="1:8">
      <c r="A2497" s="1" t="s">
        <v>12068</v>
      </c>
      <c r="B2497" s="1" t="s">
        <v>4309</v>
      </c>
      <c r="C2497" s="2">
        <v>45469</v>
      </c>
      <c r="D2497" s="2">
        <v>45473</v>
      </c>
      <c r="E2497" s="2">
        <v>45474</v>
      </c>
      <c r="F2497" s="1" t="s">
        <v>9569</v>
      </c>
      <c r="G2497" s="1" t="s">
        <v>1809</v>
      </c>
      <c r="H2497" s="1">
        <v>60</v>
      </c>
    </row>
    <row r="2498" spans="1:8">
      <c r="A2498" s="1" t="s">
        <v>12069</v>
      </c>
      <c r="B2498" s="1" t="s">
        <v>4310</v>
      </c>
      <c r="C2498" s="2">
        <v>45362</v>
      </c>
      <c r="D2498" s="2">
        <v>45367</v>
      </c>
      <c r="E2498" s="2">
        <v>45367</v>
      </c>
      <c r="F2498" s="1" t="s">
        <v>9569</v>
      </c>
      <c r="G2498" s="1" t="s">
        <v>1802</v>
      </c>
      <c r="H2498" s="1">
        <v>45</v>
      </c>
    </row>
    <row r="2499" spans="1:8">
      <c r="A2499" s="1" t="s">
        <v>12070</v>
      </c>
      <c r="B2499" s="1" t="s">
        <v>4311</v>
      </c>
      <c r="C2499" s="2">
        <v>45698</v>
      </c>
      <c r="D2499" s="2">
        <v>45700</v>
      </c>
      <c r="E2499" s="2"/>
      <c r="F2499" s="1" t="s">
        <v>9569</v>
      </c>
      <c r="G2499" s="1" t="s">
        <v>1815</v>
      </c>
      <c r="H2499" s="1">
        <v>55</v>
      </c>
    </row>
    <row r="2500" spans="1:8">
      <c r="A2500" s="1" t="s">
        <v>12071</v>
      </c>
      <c r="B2500" s="1" t="s">
        <v>4312</v>
      </c>
      <c r="C2500" s="2">
        <v>45717</v>
      </c>
      <c r="D2500" s="2">
        <v>45720</v>
      </c>
      <c r="E2500" s="2">
        <v>45722</v>
      </c>
      <c r="F2500" s="1" t="s">
        <v>9573</v>
      </c>
      <c r="G2500" s="1" t="s">
        <v>1809</v>
      </c>
      <c r="H2500" s="1">
        <v>60</v>
      </c>
    </row>
    <row r="2501" spans="1:8">
      <c r="A2501" s="1" t="s">
        <v>12072</v>
      </c>
      <c r="B2501" s="1" t="s">
        <v>4313</v>
      </c>
      <c r="C2501" s="2">
        <v>45392</v>
      </c>
      <c r="D2501" s="2">
        <v>45395</v>
      </c>
      <c r="E2501" s="1"/>
      <c r="F2501" s="1" t="s">
        <v>9591</v>
      </c>
      <c r="G2501" s="1" t="s">
        <v>1815</v>
      </c>
      <c r="H2501" s="1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F1A3-6FBC-4865-AF2C-8E6420C79536}">
  <dimension ref="A1:G21"/>
  <sheetViews>
    <sheetView workbookViewId="0">
      <selection activeCell="H1" sqref="H1:H1048576"/>
    </sheetView>
  </sheetViews>
  <sheetFormatPr defaultRowHeight="15"/>
  <cols>
    <col min="1" max="1" width="12.5703125" bestFit="1" customWidth="1"/>
    <col min="2" max="2" width="23.85546875" bestFit="1" customWidth="1"/>
    <col min="3" max="3" width="18.5703125" bestFit="1" customWidth="1"/>
    <col min="4" max="4" width="10.28515625" bestFit="1" customWidth="1"/>
    <col min="5" max="5" width="9.42578125" bestFit="1" customWidth="1"/>
    <col min="6" max="6" width="17.28515625" bestFit="1" customWidth="1"/>
    <col min="7" max="7" width="14.42578125" bestFit="1" customWidth="1"/>
  </cols>
  <sheetData>
    <row r="1" spans="1:7">
      <c r="A1" t="s">
        <v>43</v>
      </c>
      <c r="B1" t="s">
        <v>44</v>
      </c>
      <c r="C1" t="s">
        <v>10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1" t="s">
        <v>12073</v>
      </c>
      <c r="B2" s="1" t="s">
        <v>12074</v>
      </c>
      <c r="C2" s="1" t="s">
        <v>12075</v>
      </c>
      <c r="D2" s="1">
        <v>45306</v>
      </c>
      <c r="E2" s="1">
        <v>45318</v>
      </c>
      <c r="F2" s="1">
        <v>75000</v>
      </c>
      <c r="G2" s="1">
        <v>69243</v>
      </c>
    </row>
    <row r="3" spans="1:7">
      <c r="A3" s="1" t="s">
        <v>12076</v>
      </c>
      <c r="B3" s="1" t="s">
        <v>12077</v>
      </c>
      <c r="C3" s="1" t="s">
        <v>1810</v>
      </c>
      <c r="D3" s="1">
        <v>45338</v>
      </c>
      <c r="E3" s="1">
        <v>45354</v>
      </c>
      <c r="F3" s="1">
        <v>75000</v>
      </c>
      <c r="G3" s="1">
        <v>59657</v>
      </c>
    </row>
    <row r="4" spans="1:7">
      <c r="A4" s="1" t="s">
        <v>12078</v>
      </c>
      <c r="B4" s="1" t="s">
        <v>12079</v>
      </c>
      <c r="C4" s="1" t="s">
        <v>1817</v>
      </c>
      <c r="D4" s="1">
        <v>45370</v>
      </c>
      <c r="E4" s="1">
        <v>45377</v>
      </c>
      <c r="F4" s="1">
        <v>25000</v>
      </c>
      <c r="G4" s="1">
        <v>18398</v>
      </c>
    </row>
    <row r="5" spans="1:7">
      <c r="A5" s="1" t="s">
        <v>12080</v>
      </c>
      <c r="B5" s="1" t="s">
        <v>12081</v>
      </c>
      <c r="C5" s="1" t="s">
        <v>1817</v>
      </c>
      <c r="D5" s="1">
        <v>45402</v>
      </c>
      <c r="E5" s="1">
        <v>45414</v>
      </c>
      <c r="F5" s="1">
        <v>60000</v>
      </c>
      <c r="G5" s="1">
        <v>57395</v>
      </c>
    </row>
    <row r="6" spans="1:7">
      <c r="A6" s="1" t="s">
        <v>12082</v>
      </c>
      <c r="B6" s="1" t="s">
        <v>12083</v>
      </c>
      <c r="C6" s="1" t="s">
        <v>12075</v>
      </c>
      <c r="D6" s="1">
        <v>45434</v>
      </c>
      <c r="E6" s="1">
        <v>45443</v>
      </c>
      <c r="F6" s="1">
        <v>40000</v>
      </c>
      <c r="G6" s="1">
        <v>38346</v>
      </c>
    </row>
    <row r="7" spans="1:7">
      <c r="A7" s="1" t="s">
        <v>12084</v>
      </c>
      <c r="B7" s="1" t="s">
        <v>12085</v>
      </c>
      <c r="C7" s="1" t="s">
        <v>1807</v>
      </c>
      <c r="D7" s="1">
        <v>45466</v>
      </c>
      <c r="E7" s="1">
        <v>45477</v>
      </c>
      <c r="F7" s="1">
        <v>50000</v>
      </c>
      <c r="G7" s="1">
        <v>37955</v>
      </c>
    </row>
    <row r="8" spans="1:7">
      <c r="A8" s="1" t="s">
        <v>12086</v>
      </c>
      <c r="B8" s="1" t="s">
        <v>12087</v>
      </c>
      <c r="C8" s="1" t="s">
        <v>1810</v>
      </c>
      <c r="D8" s="1">
        <v>45498</v>
      </c>
      <c r="E8" s="1">
        <v>45510</v>
      </c>
      <c r="F8" s="1">
        <v>40000</v>
      </c>
      <c r="G8" s="1">
        <v>35656</v>
      </c>
    </row>
    <row r="9" spans="1:7">
      <c r="A9" s="1" t="s">
        <v>12088</v>
      </c>
      <c r="B9" s="1" t="s">
        <v>12089</v>
      </c>
      <c r="C9" s="1" t="s">
        <v>1803</v>
      </c>
      <c r="D9" s="1">
        <v>45530</v>
      </c>
      <c r="E9" s="1">
        <v>45551</v>
      </c>
      <c r="F9" s="1">
        <v>50000</v>
      </c>
      <c r="G9" s="1">
        <v>38090</v>
      </c>
    </row>
    <row r="10" spans="1:7">
      <c r="A10" s="1" t="s">
        <v>12090</v>
      </c>
      <c r="B10" s="1" t="s">
        <v>12091</v>
      </c>
      <c r="C10" s="1" t="s">
        <v>1817</v>
      </c>
      <c r="D10" s="1">
        <v>45562</v>
      </c>
      <c r="E10" s="1">
        <v>45571</v>
      </c>
      <c r="F10" s="1">
        <v>75000</v>
      </c>
      <c r="G10" s="1">
        <v>64017</v>
      </c>
    </row>
    <row r="11" spans="1:7">
      <c r="A11" s="1" t="s">
        <v>12092</v>
      </c>
      <c r="B11" s="1" t="s">
        <v>12093</v>
      </c>
      <c r="C11" s="1" t="s">
        <v>1819</v>
      </c>
      <c r="D11" s="1">
        <v>45594</v>
      </c>
      <c r="E11" s="1">
        <v>45613</v>
      </c>
      <c r="F11" s="1">
        <v>60000</v>
      </c>
      <c r="G11" s="1">
        <v>51873</v>
      </c>
    </row>
    <row r="12" spans="1:7">
      <c r="A12" s="1" t="s">
        <v>12094</v>
      </c>
      <c r="B12" s="1" t="s">
        <v>12095</v>
      </c>
      <c r="C12" s="1" t="s">
        <v>1803</v>
      </c>
      <c r="D12" s="1">
        <v>45626</v>
      </c>
      <c r="E12" s="1">
        <v>45644</v>
      </c>
      <c r="F12" s="1">
        <v>50000</v>
      </c>
      <c r="G12" s="1">
        <v>39110</v>
      </c>
    </row>
    <row r="13" spans="1:7">
      <c r="A13" s="1" t="s">
        <v>12096</v>
      </c>
      <c r="B13" s="1" t="s">
        <v>12097</v>
      </c>
      <c r="C13" s="1" t="s">
        <v>1817</v>
      </c>
      <c r="D13" s="1">
        <v>45658</v>
      </c>
      <c r="E13" s="1">
        <v>45668</v>
      </c>
      <c r="F13" s="1">
        <v>25000</v>
      </c>
      <c r="G13" s="1">
        <v>23636</v>
      </c>
    </row>
    <row r="14" spans="1:7">
      <c r="A14" s="1" t="s">
        <v>12098</v>
      </c>
      <c r="B14" s="1" t="s">
        <v>12099</v>
      </c>
      <c r="C14" s="1" t="s">
        <v>12075</v>
      </c>
      <c r="D14" s="1">
        <v>45690</v>
      </c>
      <c r="E14" s="1">
        <v>45705</v>
      </c>
      <c r="F14" s="1">
        <v>50000</v>
      </c>
      <c r="G14" s="1">
        <v>38594</v>
      </c>
    </row>
    <row r="15" spans="1:7">
      <c r="A15" s="1" t="s">
        <v>12100</v>
      </c>
      <c r="B15" s="1" t="s">
        <v>12101</v>
      </c>
      <c r="C15" s="1" t="s">
        <v>12075</v>
      </c>
      <c r="D15" s="1">
        <v>45722</v>
      </c>
      <c r="E15" s="1">
        <v>45733</v>
      </c>
      <c r="F15" s="1">
        <v>40000</v>
      </c>
      <c r="G15" s="1">
        <v>33556</v>
      </c>
    </row>
    <row r="16" spans="1:7">
      <c r="A16" s="1" t="s">
        <v>12102</v>
      </c>
      <c r="B16" s="1" t="s">
        <v>12103</v>
      </c>
      <c r="C16" s="1" t="s">
        <v>1819</v>
      </c>
      <c r="D16" s="1">
        <v>45754</v>
      </c>
      <c r="E16" s="1">
        <v>45773</v>
      </c>
      <c r="F16" s="1">
        <v>25000</v>
      </c>
      <c r="G16" s="1">
        <v>24170</v>
      </c>
    </row>
    <row r="17" spans="1:7">
      <c r="A17" s="1" t="s">
        <v>12104</v>
      </c>
      <c r="B17" s="1" t="s">
        <v>12105</v>
      </c>
      <c r="C17" s="1" t="s">
        <v>1803</v>
      </c>
      <c r="D17" s="1">
        <v>45786</v>
      </c>
      <c r="E17" s="1">
        <v>45807</v>
      </c>
      <c r="F17" s="1">
        <v>25000</v>
      </c>
      <c r="G17" s="1">
        <v>23539</v>
      </c>
    </row>
    <row r="18" spans="1:7">
      <c r="A18" s="1" t="s">
        <v>12106</v>
      </c>
      <c r="B18" s="1" t="s">
        <v>12107</v>
      </c>
      <c r="C18" s="1" t="s">
        <v>1819</v>
      </c>
      <c r="D18" s="1">
        <v>45818</v>
      </c>
      <c r="E18" s="1">
        <v>45827</v>
      </c>
      <c r="F18" s="1">
        <v>90000</v>
      </c>
      <c r="G18" s="1">
        <v>67066</v>
      </c>
    </row>
    <row r="19" spans="1:7">
      <c r="A19" s="1" t="s">
        <v>12108</v>
      </c>
      <c r="B19" s="1" t="s">
        <v>12109</v>
      </c>
      <c r="C19" s="1" t="s">
        <v>1807</v>
      </c>
      <c r="D19" s="1">
        <v>45850</v>
      </c>
      <c r="E19" s="1">
        <v>45860</v>
      </c>
      <c r="F19" s="1">
        <v>40000</v>
      </c>
      <c r="G19" s="1">
        <v>30660</v>
      </c>
    </row>
    <row r="20" spans="1:7">
      <c r="A20" s="1" t="s">
        <v>12110</v>
      </c>
      <c r="B20" s="1" t="s">
        <v>12111</v>
      </c>
      <c r="C20" s="1" t="s">
        <v>1810</v>
      </c>
      <c r="D20" s="1">
        <v>45882</v>
      </c>
      <c r="E20" s="1">
        <v>45892</v>
      </c>
      <c r="F20" s="1">
        <v>50000</v>
      </c>
      <c r="G20" s="1">
        <v>41575</v>
      </c>
    </row>
    <row r="21" spans="1:7">
      <c r="A21" s="1" t="s">
        <v>12112</v>
      </c>
      <c r="B21" s="1" t="s">
        <v>12113</v>
      </c>
      <c r="C21" s="1" t="s">
        <v>1817</v>
      </c>
      <c r="D21" s="1">
        <v>45915</v>
      </c>
      <c r="E21" s="1">
        <v>45927</v>
      </c>
      <c r="F21" s="1">
        <v>90000</v>
      </c>
      <c r="G21" s="1">
        <v>75535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2A06-DF8F-4E60-82BB-CC5F816D4B3B}">
  <dimension ref="A1:G1501"/>
  <sheetViews>
    <sheetView workbookViewId="0">
      <selection activeCell="H1" sqref="H1:H1048576"/>
    </sheetView>
  </sheetViews>
  <sheetFormatPr defaultRowHeight="15"/>
  <cols>
    <col min="1" max="1" width="10.42578125" bestFit="1" customWidth="1"/>
    <col min="2" max="2" width="11.5703125" bestFit="1" customWidth="1"/>
    <col min="3" max="3" width="12.42578125" bestFit="1" customWidth="1"/>
    <col min="4" max="4" width="10.7109375" bestFit="1" customWidth="1"/>
    <col min="5" max="5" width="6.5703125" bestFit="1" customWidth="1"/>
    <col min="6" max="6" width="12.7109375" bestFit="1" customWidth="1"/>
    <col min="7" max="7" width="34" bestFit="1" customWidth="1"/>
  </cols>
  <sheetData>
    <row r="1" spans="1:7">
      <c r="A1" t="s">
        <v>49</v>
      </c>
      <c r="B1" t="s">
        <v>0</v>
      </c>
      <c r="C1" t="s">
        <v>2</v>
      </c>
      <c r="D1" t="s">
        <v>3</v>
      </c>
      <c r="E1" t="s">
        <v>50</v>
      </c>
      <c r="F1" t="s">
        <v>51</v>
      </c>
      <c r="G1" t="s">
        <v>52</v>
      </c>
    </row>
    <row r="2" spans="1:7">
      <c r="A2" s="1" t="s">
        <v>12114</v>
      </c>
      <c r="B2" s="1" t="s">
        <v>2400</v>
      </c>
      <c r="C2" s="1" t="s">
        <v>1589</v>
      </c>
      <c r="D2" s="1" t="s">
        <v>1743</v>
      </c>
      <c r="E2" s="1">
        <v>4</v>
      </c>
      <c r="F2" s="2">
        <v>45731</v>
      </c>
      <c r="G2" s="1" t="s">
        <v>12115</v>
      </c>
    </row>
    <row r="3" spans="1:7">
      <c r="A3" s="1" t="s">
        <v>12116</v>
      </c>
      <c r="B3" s="1" t="s">
        <v>3067</v>
      </c>
      <c r="C3" s="1" t="s">
        <v>367</v>
      </c>
      <c r="D3" s="1" t="s">
        <v>1664</v>
      </c>
      <c r="E3" s="1">
        <v>5</v>
      </c>
      <c r="F3" s="2">
        <v>45404</v>
      </c>
      <c r="G3" s="1" t="s">
        <v>12117</v>
      </c>
    </row>
    <row r="4" spans="1:7">
      <c r="A4" s="1" t="s">
        <v>12118</v>
      </c>
      <c r="B4" s="1" t="s">
        <v>2639</v>
      </c>
      <c r="C4" s="1" t="s">
        <v>1306</v>
      </c>
      <c r="D4" s="1" t="s">
        <v>1664</v>
      </c>
      <c r="E4" s="1">
        <v>4</v>
      </c>
      <c r="F4" s="2">
        <v>45901</v>
      </c>
      <c r="G4" s="1" t="s">
        <v>12119</v>
      </c>
    </row>
    <row r="5" spans="1:7">
      <c r="A5" s="1" t="s">
        <v>12120</v>
      </c>
      <c r="B5" s="1" t="s">
        <v>1994</v>
      </c>
      <c r="C5" s="1" t="s">
        <v>355</v>
      </c>
      <c r="D5" s="1" t="s">
        <v>1769</v>
      </c>
      <c r="E5" s="1">
        <v>5</v>
      </c>
      <c r="F5" s="2">
        <v>45676</v>
      </c>
      <c r="G5" s="1" t="s">
        <v>12121</v>
      </c>
    </row>
    <row r="6" spans="1:7">
      <c r="A6" s="1" t="s">
        <v>12122</v>
      </c>
      <c r="B6" s="1" t="s">
        <v>2890</v>
      </c>
      <c r="C6" s="1" t="s">
        <v>227</v>
      </c>
      <c r="D6" s="1" t="s">
        <v>1704</v>
      </c>
      <c r="E6" s="1">
        <v>4</v>
      </c>
      <c r="F6" s="2">
        <v>45414</v>
      </c>
      <c r="G6" s="1" t="s">
        <v>12123</v>
      </c>
    </row>
    <row r="7" spans="1:7">
      <c r="A7" s="1" t="s">
        <v>12124</v>
      </c>
      <c r="B7" s="1" t="s">
        <v>2503</v>
      </c>
      <c r="C7" s="1" t="s">
        <v>1050</v>
      </c>
      <c r="D7" s="1" t="s">
        <v>1754</v>
      </c>
      <c r="E7" s="1">
        <v>3</v>
      </c>
      <c r="F7" s="2">
        <v>45907</v>
      </c>
      <c r="G7" s="1" t="s">
        <v>12125</v>
      </c>
    </row>
    <row r="8" spans="1:7">
      <c r="A8" s="1" t="s">
        <v>12126</v>
      </c>
      <c r="B8" s="1" t="s">
        <v>2101</v>
      </c>
      <c r="C8" s="1" t="s">
        <v>911</v>
      </c>
      <c r="D8" s="1" t="s">
        <v>1756</v>
      </c>
      <c r="E8" s="1">
        <v>5</v>
      </c>
      <c r="F8" s="2">
        <v>45815</v>
      </c>
      <c r="G8" s="1" t="s">
        <v>12117</v>
      </c>
    </row>
    <row r="9" spans="1:7">
      <c r="A9" s="1" t="s">
        <v>12127</v>
      </c>
      <c r="B9" s="1" t="s">
        <v>2739</v>
      </c>
      <c r="C9" s="1" t="s">
        <v>1638</v>
      </c>
      <c r="D9" s="1" t="s">
        <v>1706</v>
      </c>
      <c r="E9" s="1">
        <v>1</v>
      </c>
      <c r="F9" s="2">
        <v>45583</v>
      </c>
      <c r="G9" s="1" t="s">
        <v>12128</v>
      </c>
    </row>
    <row r="10" spans="1:7">
      <c r="A10" s="1" t="s">
        <v>12129</v>
      </c>
      <c r="B10" s="1" t="s">
        <v>4231</v>
      </c>
      <c r="C10" s="1" t="s">
        <v>1054</v>
      </c>
      <c r="D10" s="1" t="s">
        <v>1717</v>
      </c>
      <c r="E10" s="1">
        <v>4</v>
      </c>
      <c r="F10" s="2">
        <v>45306</v>
      </c>
      <c r="G10" s="1" t="s">
        <v>12119</v>
      </c>
    </row>
    <row r="11" spans="1:7">
      <c r="A11" s="1" t="s">
        <v>12130</v>
      </c>
      <c r="B11" s="1" t="s">
        <v>3344</v>
      </c>
      <c r="C11" s="1" t="s">
        <v>540</v>
      </c>
      <c r="D11" s="1" t="s">
        <v>1772</v>
      </c>
      <c r="E11" s="1">
        <v>4</v>
      </c>
      <c r="F11" s="2">
        <v>45447</v>
      </c>
      <c r="G11" s="1" t="s">
        <v>12115</v>
      </c>
    </row>
    <row r="12" spans="1:7">
      <c r="A12" s="1" t="s">
        <v>12131</v>
      </c>
      <c r="B12" s="1" t="s">
        <v>2645</v>
      </c>
      <c r="C12" s="1" t="s">
        <v>1014</v>
      </c>
      <c r="D12" s="1" t="s">
        <v>1709</v>
      </c>
      <c r="E12" s="1">
        <v>3</v>
      </c>
      <c r="F12" s="2">
        <v>45897</v>
      </c>
      <c r="G12" s="1" t="s">
        <v>12125</v>
      </c>
    </row>
    <row r="13" spans="1:7">
      <c r="A13" s="1" t="s">
        <v>12132</v>
      </c>
      <c r="B13" s="1" t="s">
        <v>4090</v>
      </c>
      <c r="C13" s="1" t="s">
        <v>1651</v>
      </c>
      <c r="D13" s="1" t="s">
        <v>1742</v>
      </c>
      <c r="E13" s="1">
        <v>4</v>
      </c>
      <c r="F13" s="2">
        <v>45736</v>
      </c>
      <c r="G13" s="1" t="s">
        <v>12115</v>
      </c>
    </row>
    <row r="14" spans="1:7">
      <c r="A14" s="1" t="s">
        <v>12133</v>
      </c>
      <c r="B14" s="1" t="s">
        <v>1907</v>
      </c>
      <c r="C14" s="1" t="s">
        <v>575</v>
      </c>
      <c r="D14" s="1" t="s">
        <v>1682</v>
      </c>
      <c r="E14" s="1">
        <v>5</v>
      </c>
      <c r="F14" s="2">
        <v>45783</v>
      </c>
      <c r="G14" s="1" t="s">
        <v>12134</v>
      </c>
    </row>
    <row r="15" spans="1:7">
      <c r="A15" s="1" t="s">
        <v>12135</v>
      </c>
      <c r="B15" s="1" t="s">
        <v>3992</v>
      </c>
      <c r="C15" s="1" t="s">
        <v>1412</v>
      </c>
      <c r="D15" s="1" t="s">
        <v>1758</v>
      </c>
      <c r="E15" s="1">
        <v>4</v>
      </c>
      <c r="F15" s="2">
        <v>45638</v>
      </c>
      <c r="G15" s="1" t="s">
        <v>12123</v>
      </c>
    </row>
    <row r="16" spans="1:7">
      <c r="A16" s="1" t="s">
        <v>12136</v>
      </c>
      <c r="B16" s="1" t="s">
        <v>2048</v>
      </c>
      <c r="C16" s="1" t="s">
        <v>1005</v>
      </c>
      <c r="D16" s="1" t="s">
        <v>1712</v>
      </c>
      <c r="E16" s="1">
        <v>2</v>
      </c>
      <c r="F16" s="2">
        <v>45686</v>
      </c>
      <c r="G16" s="1" t="s">
        <v>12137</v>
      </c>
    </row>
    <row r="17" spans="1:7">
      <c r="A17" s="1" t="s">
        <v>12138</v>
      </c>
      <c r="B17" s="1" t="s">
        <v>4102</v>
      </c>
      <c r="C17" s="1" t="s">
        <v>378</v>
      </c>
      <c r="D17" s="1" t="s">
        <v>1686</v>
      </c>
      <c r="E17" s="1">
        <v>4</v>
      </c>
      <c r="F17" s="2">
        <v>45355</v>
      </c>
      <c r="G17" s="1" t="s">
        <v>12123</v>
      </c>
    </row>
    <row r="18" spans="1:7">
      <c r="A18" s="1" t="s">
        <v>12139</v>
      </c>
      <c r="B18" s="1" t="s">
        <v>2215</v>
      </c>
      <c r="C18" s="1" t="s">
        <v>324</v>
      </c>
      <c r="D18" s="1" t="s">
        <v>1740</v>
      </c>
      <c r="E18" s="1">
        <v>1</v>
      </c>
      <c r="F18" s="2">
        <v>45754</v>
      </c>
      <c r="G18" s="1" t="s">
        <v>12140</v>
      </c>
    </row>
    <row r="19" spans="1:7">
      <c r="A19" s="1" t="s">
        <v>12141</v>
      </c>
      <c r="B19" s="1" t="s">
        <v>3358</v>
      </c>
      <c r="C19" s="1" t="s">
        <v>905</v>
      </c>
      <c r="D19" s="1" t="s">
        <v>1699</v>
      </c>
      <c r="E19" s="1">
        <v>3</v>
      </c>
      <c r="F19" s="2">
        <v>45801</v>
      </c>
      <c r="G19" s="1" t="s">
        <v>12142</v>
      </c>
    </row>
    <row r="20" spans="1:7">
      <c r="A20" s="1" t="s">
        <v>12143</v>
      </c>
      <c r="B20" s="1" t="s">
        <v>4269</v>
      </c>
      <c r="C20" s="1" t="s">
        <v>1084</v>
      </c>
      <c r="D20" s="1" t="s">
        <v>1695</v>
      </c>
      <c r="E20" s="1">
        <v>3</v>
      </c>
      <c r="F20" s="2">
        <v>45565</v>
      </c>
      <c r="G20" s="1" t="s">
        <v>12142</v>
      </c>
    </row>
    <row r="21" spans="1:7">
      <c r="A21" s="1" t="s">
        <v>12144</v>
      </c>
      <c r="B21" s="1" t="s">
        <v>2664</v>
      </c>
      <c r="C21" s="1" t="s">
        <v>983</v>
      </c>
      <c r="D21" s="1" t="s">
        <v>1740</v>
      </c>
      <c r="E21" s="1">
        <v>1</v>
      </c>
      <c r="F21" s="2">
        <v>45837</v>
      </c>
      <c r="G21" s="1" t="s">
        <v>12145</v>
      </c>
    </row>
    <row r="22" spans="1:7">
      <c r="A22" s="1" t="s">
        <v>12146</v>
      </c>
      <c r="B22" s="1" t="s">
        <v>2492</v>
      </c>
      <c r="C22" s="1" t="s">
        <v>1020</v>
      </c>
      <c r="D22" s="1" t="s">
        <v>1731</v>
      </c>
      <c r="E22" s="1">
        <v>5</v>
      </c>
      <c r="F22" s="2">
        <v>45405</v>
      </c>
      <c r="G22" s="1" t="s">
        <v>12134</v>
      </c>
    </row>
    <row r="23" spans="1:7">
      <c r="A23" s="1" t="s">
        <v>12147</v>
      </c>
      <c r="B23" s="1" t="s">
        <v>3008</v>
      </c>
      <c r="C23" s="1" t="s">
        <v>881</v>
      </c>
      <c r="D23" s="1" t="s">
        <v>1762</v>
      </c>
      <c r="E23" s="1">
        <v>5</v>
      </c>
      <c r="F23" s="2">
        <v>45398</v>
      </c>
      <c r="G23" s="1" t="s">
        <v>12134</v>
      </c>
    </row>
    <row r="24" spans="1:7">
      <c r="A24" s="1" t="s">
        <v>12148</v>
      </c>
      <c r="B24" s="1" t="s">
        <v>2148</v>
      </c>
      <c r="C24" s="1" t="s">
        <v>408</v>
      </c>
      <c r="D24" s="1" t="s">
        <v>1717</v>
      </c>
      <c r="E24" s="1">
        <v>4</v>
      </c>
      <c r="F24" s="2">
        <v>45766</v>
      </c>
      <c r="G24" s="1" t="s">
        <v>12115</v>
      </c>
    </row>
    <row r="25" spans="1:7">
      <c r="A25" s="1" t="s">
        <v>12149</v>
      </c>
      <c r="B25" s="1" t="s">
        <v>3948</v>
      </c>
      <c r="C25" s="1" t="s">
        <v>1637</v>
      </c>
      <c r="D25" s="1" t="s">
        <v>1793</v>
      </c>
      <c r="E25" s="1">
        <v>5</v>
      </c>
      <c r="F25" s="2">
        <v>45645</v>
      </c>
      <c r="G25" s="1" t="s">
        <v>12121</v>
      </c>
    </row>
    <row r="26" spans="1:7">
      <c r="A26" s="1" t="s">
        <v>12150</v>
      </c>
      <c r="B26" s="1" t="s">
        <v>3191</v>
      </c>
      <c r="C26" s="1" t="s">
        <v>1304</v>
      </c>
      <c r="D26" s="1" t="s">
        <v>1766</v>
      </c>
      <c r="E26" s="1">
        <v>5</v>
      </c>
      <c r="F26" s="2">
        <v>45802</v>
      </c>
      <c r="G26" s="1" t="s">
        <v>12121</v>
      </c>
    </row>
    <row r="27" spans="1:7">
      <c r="A27" s="1" t="s">
        <v>12151</v>
      </c>
      <c r="B27" s="1" t="s">
        <v>3441</v>
      </c>
      <c r="C27" s="1" t="s">
        <v>1566</v>
      </c>
      <c r="D27" s="1" t="s">
        <v>1774</v>
      </c>
      <c r="E27" s="1">
        <v>4</v>
      </c>
      <c r="F27" s="2">
        <v>45735</v>
      </c>
      <c r="G27" s="1" t="s">
        <v>12119</v>
      </c>
    </row>
    <row r="28" spans="1:7">
      <c r="A28" s="1" t="s">
        <v>12152</v>
      </c>
      <c r="B28" s="1" t="s">
        <v>3316</v>
      </c>
      <c r="C28" s="1" t="s">
        <v>1458</v>
      </c>
      <c r="D28" s="1" t="s">
        <v>1748</v>
      </c>
      <c r="E28" s="1">
        <v>4</v>
      </c>
      <c r="F28" s="2">
        <v>45407</v>
      </c>
      <c r="G28" s="1" t="s">
        <v>12119</v>
      </c>
    </row>
    <row r="29" spans="1:7">
      <c r="A29" s="1" t="s">
        <v>12153</v>
      </c>
      <c r="B29" s="1" t="s">
        <v>3173</v>
      </c>
      <c r="C29" s="1" t="s">
        <v>874</v>
      </c>
      <c r="D29" s="1" t="s">
        <v>1741</v>
      </c>
      <c r="E29" s="1">
        <v>5</v>
      </c>
      <c r="F29" s="2">
        <v>45758</v>
      </c>
      <c r="G29" s="1" t="s">
        <v>12134</v>
      </c>
    </row>
    <row r="30" spans="1:7">
      <c r="A30" s="1" t="s">
        <v>12154</v>
      </c>
      <c r="B30" s="1" t="s">
        <v>2098</v>
      </c>
      <c r="C30" s="1" t="s">
        <v>877</v>
      </c>
      <c r="D30" s="1" t="s">
        <v>1693</v>
      </c>
      <c r="E30" s="1">
        <v>5</v>
      </c>
      <c r="F30" s="2">
        <v>45830</v>
      </c>
      <c r="G30" s="1" t="s">
        <v>12121</v>
      </c>
    </row>
    <row r="31" spans="1:7">
      <c r="A31" s="1" t="s">
        <v>12155</v>
      </c>
      <c r="B31" s="1" t="s">
        <v>3906</v>
      </c>
      <c r="C31" s="1" t="s">
        <v>991</v>
      </c>
      <c r="D31" s="1" t="s">
        <v>1769</v>
      </c>
      <c r="E31" s="1">
        <v>3</v>
      </c>
      <c r="F31" s="2">
        <v>45441</v>
      </c>
      <c r="G31" s="1" t="s">
        <v>12156</v>
      </c>
    </row>
    <row r="32" spans="1:7">
      <c r="A32" s="1" t="s">
        <v>12157</v>
      </c>
      <c r="B32" s="1" t="s">
        <v>3404</v>
      </c>
      <c r="C32" s="1" t="s">
        <v>254</v>
      </c>
      <c r="D32" s="1" t="s">
        <v>1762</v>
      </c>
      <c r="E32" s="1">
        <v>3</v>
      </c>
      <c r="F32" s="2">
        <v>45622</v>
      </c>
      <c r="G32" s="1" t="s">
        <v>12142</v>
      </c>
    </row>
    <row r="33" spans="1:7">
      <c r="A33" s="1" t="s">
        <v>12158</v>
      </c>
      <c r="B33" s="1" t="s">
        <v>3683</v>
      </c>
      <c r="C33" s="1" t="s">
        <v>1182</v>
      </c>
      <c r="D33" s="1" t="s">
        <v>1686</v>
      </c>
      <c r="E33" s="1">
        <v>5</v>
      </c>
      <c r="F33" s="2">
        <v>45629</v>
      </c>
      <c r="G33" s="1" t="s">
        <v>12121</v>
      </c>
    </row>
    <row r="34" spans="1:7">
      <c r="A34" s="1" t="s">
        <v>12159</v>
      </c>
      <c r="B34" s="1" t="s">
        <v>1929</v>
      </c>
      <c r="C34" s="1" t="s">
        <v>1381</v>
      </c>
      <c r="D34" s="1" t="s">
        <v>1706</v>
      </c>
      <c r="E34" s="1">
        <v>4</v>
      </c>
      <c r="F34" s="2">
        <v>45923</v>
      </c>
      <c r="G34" s="1" t="s">
        <v>12123</v>
      </c>
    </row>
    <row r="35" spans="1:7">
      <c r="A35" s="1" t="s">
        <v>12160</v>
      </c>
      <c r="B35" s="1" t="s">
        <v>3674</v>
      </c>
      <c r="C35" s="1" t="s">
        <v>515</v>
      </c>
      <c r="D35" s="1" t="s">
        <v>1764</v>
      </c>
      <c r="E35" s="1">
        <v>5</v>
      </c>
      <c r="F35" s="2">
        <v>45417</v>
      </c>
      <c r="G35" s="1" t="s">
        <v>12134</v>
      </c>
    </row>
    <row r="36" spans="1:7">
      <c r="A36" s="1" t="s">
        <v>12161</v>
      </c>
      <c r="B36" s="1" t="s">
        <v>2154</v>
      </c>
      <c r="C36" s="1" t="s">
        <v>248</v>
      </c>
      <c r="D36" s="1" t="s">
        <v>1752</v>
      </c>
      <c r="E36" s="1">
        <v>4</v>
      </c>
      <c r="F36" s="2">
        <v>45550</v>
      </c>
      <c r="G36" s="1" t="s">
        <v>12119</v>
      </c>
    </row>
    <row r="37" spans="1:7">
      <c r="A37" s="1" t="s">
        <v>12162</v>
      </c>
      <c r="B37" s="1" t="s">
        <v>2267</v>
      </c>
      <c r="C37" s="1" t="s">
        <v>1636</v>
      </c>
      <c r="D37" s="1" t="s">
        <v>1795</v>
      </c>
      <c r="E37" s="1">
        <v>4</v>
      </c>
      <c r="F37" s="2">
        <v>45867</v>
      </c>
      <c r="G37" s="1" t="s">
        <v>12123</v>
      </c>
    </row>
    <row r="38" spans="1:7">
      <c r="A38" s="1" t="s">
        <v>12163</v>
      </c>
      <c r="B38" s="1" t="s">
        <v>2051</v>
      </c>
      <c r="C38" s="1" t="s">
        <v>1134</v>
      </c>
      <c r="D38" s="1" t="s">
        <v>1735</v>
      </c>
      <c r="E38" s="1">
        <v>4</v>
      </c>
      <c r="F38" s="2">
        <v>45308</v>
      </c>
      <c r="G38" s="1" t="s">
        <v>12115</v>
      </c>
    </row>
    <row r="39" spans="1:7">
      <c r="A39" s="1" t="s">
        <v>12164</v>
      </c>
      <c r="B39" s="1" t="s">
        <v>4264</v>
      </c>
      <c r="C39" s="1" t="s">
        <v>483</v>
      </c>
      <c r="D39" s="1" t="s">
        <v>1757</v>
      </c>
      <c r="E39" s="1">
        <v>5</v>
      </c>
      <c r="F39" s="2">
        <v>45355</v>
      </c>
      <c r="G39" s="1" t="s">
        <v>12134</v>
      </c>
    </row>
    <row r="40" spans="1:7">
      <c r="A40" s="1" t="s">
        <v>12165</v>
      </c>
      <c r="B40" s="1" t="s">
        <v>3703</v>
      </c>
      <c r="C40" s="1" t="s">
        <v>1011</v>
      </c>
      <c r="D40" s="1" t="s">
        <v>1761</v>
      </c>
      <c r="E40" s="1">
        <v>4</v>
      </c>
      <c r="F40" s="2">
        <v>45526</v>
      </c>
      <c r="G40" s="1" t="s">
        <v>12119</v>
      </c>
    </row>
    <row r="41" spans="1:7">
      <c r="A41" s="1" t="s">
        <v>12166</v>
      </c>
      <c r="B41" s="1" t="s">
        <v>2042</v>
      </c>
      <c r="C41" s="1" t="s">
        <v>1418</v>
      </c>
      <c r="D41" s="1" t="s">
        <v>1746</v>
      </c>
      <c r="E41" s="1">
        <v>4</v>
      </c>
      <c r="F41" s="2">
        <v>45651</v>
      </c>
      <c r="G41" s="1" t="s">
        <v>12119</v>
      </c>
    </row>
    <row r="42" spans="1:7">
      <c r="A42" s="1" t="s">
        <v>12167</v>
      </c>
      <c r="B42" s="1" t="s">
        <v>2030</v>
      </c>
      <c r="C42" s="1" t="s">
        <v>822</v>
      </c>
      <c r="D42" s="1" t="s">
        <v>1686</v>
      </c>
      <c r="E42" s="1">
        <v>1</v>
      </c>
      <c r="F42" s="2">
        <v>45383</v>
      </c>
      <c r="G42" s="1" t="s">
        <v>12140</v>
      </c>
    </row>
    <row r="43" spans="1:7">
      <c r="A43" s="1" t="s">
        <v>12168</v>
      </c>
      <c r="B43" s="1" t="s">
        <v>2986</v>
      </c>
      <c r="C43" s="1" t="s">
        <v>1525</v>
      </c>
      <c r="D43" s="1" t="s">
        <v>1774</v>
      </c>
      <c r="E43" s="1">
        <v>3</v>
      </c>
      <c r="F43" s="2">
        <v>45728</v>
      </c>
      <c r="G43" s="1" t="s">
        <v>12142</v>
      </c>
    </row>
    <row r="44" spans="1:7">
      <c r="A44" s="1" t="s">
        <v>12169</v>
      </c>
      <c r="B44" s="1" t="s">
        <v>1871</v>
      </c>
      <c r="C44" s="1" t="s">
        <v>576</v>
      </c>
      <c r="D44" s="1" t="s">
        <v>1792</v>
      </c>
      <c r="E44" s="1">
        <v>3</v>
      </c>
      <c r="F44" s="2">
        <v>45508</v>
      </c>
      <c r="G44" s="1" t="s">
        <v>12156</v>
      </c>
    </row>
    <row r="45" spans="1:7">
      <c r="A45" s="1" t="s">
        <v>12170</v>
      </c>
      <c r="B45" s="1" t="s">
        <v>3060</v>
      </c>
      <c r="C45" s="1" t="s">
        <v>993</v>
      </c>
      <c r="D45" s="1" t="s">
        <v>1774</v>
      </c>
      <c r="E45" s="1">
        <v>5</v>
      </c>
      <c r="F45" s="2">
        <v>45656</v>
      </c>
      <c r="G45" s="1" t="s">
        <v>12134</v>
      </c>
    </row>
    <row r="46" spans="1:7">
      <c r="A46" s="1" t="s">
        <v>12171</v>
      </c>
      <c r="B46" s="1" t="s">
        <v>3064</v>
      </c>
      <c r="C46" s="1" t="s">
        <v>1379</v>
      </c>
      <c r="D46" s="1" t="s">
        <v>1681</v>
      </c>
      <c r="E46" s="1">
        <v>4</v>
      </c>
      <c r="F46" s="2">
        <v>45538</v>
      </c>
      <c r="G46" s="1" t="s">
        <v>12119</v>
      </c>
    </row>
    <row r="47" spans="1:7">
      <c r="A47" s="1" t="s">
        <v>12172</v>
      </c>
      <c r="B47" s="1" t="s">
        <v>2355</v>
      </c>
      <c r="C47" s="1" t="s">
        <v>545</v>
      </c>
      <c r="D47" s="1" t="s">
        <v>1790</v>
      </c>
      <c r="E47" s="1">
        <v>4</v>
      </c>
      <c r="F47" s="2">
        <v>45473</v>
      </c>
      <c r="G47" s="1" t="s">
        <v>12123</v>
      </c>
    </row>
    <row r="48" spans="1:7">
      <c r="A48" s="1" t="s">
        <v>12173</v>
      </c>
      <c r="B48" s="1" t="s">
        <v>2839</v>
      </c>
      <c r="C48" s="1" t="s">
        <v>875</v>
      </c>
      <c r="D48" s="1" t="s">
        <v>1740</v>
      </c>
      <c r="E48" s="1">
        <v>2</v>
      </c>
      <c r="F48" s="2">
        <v>45812</v>
      </c>
      <c r="G48" s="1" t="s">
        <v>12174</v>
      </c>
    </row>
    <row r="49" spans="1:7">
      <c r="A49" s="1" t="s">
        <v>12175</v>
      </c>
      <c r="B49" s="1" t="s">
        <v>2651</v>
      </c>
      <c r="C49" s="1" t="s">
        <v>461</v>
      </c>
      <c r="D49" s="1" t="s">
        <v>1759</v>
      </c>
      <c r="E49" s="1">
        <v>4</v>
      </c>
      <c r="F49" s="2">
        <v>45537</v>
      </c>
      <c r="G49" s="1" t="s">
        <v>12123</v>
      </c>
    </row>
    <row r="50" spans="1:7">
      <c r="A50" s="1" t="s">
        <v>12176</v>
      </c>
      <c r="B50" s="1" t="s">
        <v>2034</v>
      </c>
      <c r="C50" s="1" t="s">
        <v>355</v>
      </c>
      <c r="D50" s="1" t="s">
        <v>1763</v>
      </c>
      <c r="E50" s="1">
        <v>3</v>
      </c>
      <c r="F50" s="2">
        <v>45858</v>
      </c>
      <c r="G50" s="1" t="s">
        <v>12142</v>
      </c>
    </row>
    <row r="51" spans="1:7">
      <c r="A51" s="1" t="s">
        <v>12177</v>
      </c>
      <c r="B51" s="1" t="s">
        <v>2705</v>
      </c>
      <c r="C51" s="1" t="s">
        <v>481</v>
      </c>
      <c r="D51" s="1" t="s">
        <v>1720</v>
      </c>
      <c r="E51" s="1">
        <v>5</v>
      </c>
      <c r="F51" s="2">
        <v>45783</v>
      </c>
      <c r="G51" s="1" t="s">
        <v>12121</v>
      </c>
    </row>
    <row r="52" spans="1:7">
      <c r="A52" s="1" t="s">
        <v>12178</v>
      </c>
      <c r="B52" s="1" t="s">
        <v>2693</v>
      </c>
      <c r="C52" s="1" t="s">
        <v>886</v>
      </c>
      <c r="D52" s="1" t="s">
        <v>1777</v>
      </c>
      <c r="E52" s="1">
        <v>4</v>
      </c>
      <c r="F52" s="2">
        <v>45773</v>
      </c>
      <c r="G52" s="1" t="s">
        <v>12115</v>
      </c>
    </row>
    <row r="53" spans="1:7">
      <c r="A53" s="1" t="s">
        <v>12179</v>
      </c>
      <c r="B53" s="1" t="s">
        <v>3910</v>
      </c>
      <c r="C53" s="1" t="s">
        <v>545</v>
      </c>
      <c r="D53" s="1" t="s">
        <v>1743</v>
      </c>
      <c r="E53" s="1">
        <v>5</v>
      </c>
      <c r="F53" s="2">
        <v>45863</v>
      </c>
      <c r="G53" s="1" t="s">
        <v>12134</v>
      </c>
    </row>
    <row r="54" spans="1:7">
      <c r="A54" s="1" t="s">
        <v>12180</v>
      </c>
      <c r="B54" s="1" t="s">
        <v>2936</v>
      </c>
      <c r="C54" s="1" t="s">
        <v>1537</v>
      </c>
      <c r="D54" s="1" t="s">
        <v>1790</v>
      </c>
      <c r="E54" s="1">
        <v>5</v>
      </c>
      <c r="F54" s="2">
        <v>45703</v>
      </c>
      <c r="G54" s="1" t="s">
        <v>12134</v>
      </c>
    </row>
    <row r="55" spans="1:7">
      <c r="A55" s="1" t="s">
        <v>12181</v>
      </c>
      <c r="B55" s="1" t="s">
        <v>4129</v>
      </c>
      <c r="C55" s="1" t="s">
        <v>820</v>
      </c>
      <c r="D55" s="1" t="s">
        <v>1747</v>
      </c>
      <c r="E55" s="1">
        <v>5</v>
      </c>
      <c r="F55" s="2">
        <v>45776</v>
      </c>
      <c r="G55" s="1" t="s">
        <v>12121</v>
      </c>
    </row>
    <row r="56" spans="1:7">
      <c r="A56" s="1" t="s">
        <v>12182</v>
      </c>
      <c r="B56" s="1" t="s">
        <v>2590</v>
      </c>
      <c r="C56" s="1" t="s">
        <v>1170</v>
      </c>
      <c r="D56" s="1" t="s">
        <v>1788</v>
      </c>
      <c r="E56" s="1">
        <v>5</v>
      </c>
      <c r="F56" s="2">
        <v>45785</v>
      </c>
      <c r="G56" s="1" t="s">
        <v>12117</v>
      </c>
    </row>
    <row r="57" spans="1:7">
      <c r="A57" s="1" t="s">
        <v>12183</v>
      </c>
      <c r="B57" s="1" t="s">
        <v>2278</v>
      </c>
      <c r="C57" s="1" t="s">
        <v>1044</v>
      </c>
      <c r="D57" s="1" t="s">
        <v>1757</v>
      </c>
      <c r="E57" s="1">
        <v>5</v>
      </c>
      <c r="F57" s="2">
        <v>45543</v>
      </c>
      <c r="G57" s="1" t="s">
        <v>12117</v>
      </c>
    </row>
    <row r="58" spans="1:7">
      <c r="A58" s="1" t="s">
        <v>12184</v>
      </c>
      <c r="B58" s="1" t="s">
        <v>3176</v>
      </c>
      <c r="C58" s="1" t="s">
        <v>858</v>
      </c>
      <c r="D58" s="1" t="s">
        <v>1722</v>
      </c>
      <c r="E58" s="1">
        <v>5</v>
      </c>
      <c r="F58" s="2">
        <v>45337</v>
      </c>
      <c r="G58" s="1" t="s">
        <v>12121</v>
      </c>
    </row>
    <row r="59" spans="1:7">
      <c r="A59" s="1" t="s">
        <v>12185</v>
      </c>
      <c r="B59" s="1" t="s">
        <v>3548</v>
      </c>
      <c r="C59" s="1" t="s">
        <v>846</v>
      </c>
      <c r="D59" s="1" t="s">
        <v>1692</v>
      </c>
      <c r="E59" s="1">
        <v>3</v>
      </c>
      <c r="F59" s="2">
        <v>45470</v>
      </c>
      <c r="G59" s="1" t="s">
        <v>12156</v>
      </c>
    </row>
    <row r="60" spans="1:7">
      <c r="A60" s="1" t="s">
        <v>12186</v>
      </c>
      <c r="B60" s="1" t="s">
        <v>3905</v>
      </c>
      <c r="C60" s="1" t="s">
        <v>1517</v>
      </c>
      <c r="D60" s="1" t="s">
        <v>1763</v>
      </c>
      <c r="E60" s="1">
        <v>4</v>
      </c>
      <c r="F60" s="2">
        <v>45891</v>
      </c>
      <c r="G60" s="1" t="s">
        <v>12119</v>
      </c>
    </row>
    <row r="61" spans="1:7">
      <c r="A61" s="1" t="s">
        <v>12187</v>
      </c>
      <c r="B61" s="1" t="s">
        <v>2766</v>
      </c>
      <c r="C61" s="1" t="s">
        <v>1177</v>
      </c>
      <c r="D61" s="1" t="s">
        <v>1735</v>
      </c>
      <c r="E61" s="1">
        <v>5</v>
      </c>
      <c r="F61" s="2">
        <v>45894</v>
      </c>
      <c r="G61" s="1" t="s">
        <v>12134</v>
      </c>
    </row>
    <row r="62" spans="1:7">
      <c r="A62" s="1" t="s">
        <v>12188</v>
      </c>
      <c r="B62" s="1" t="s">
        <v>2862</v>
      </c>
      <c r="C62" s="1" t="s">
        <v>1641</v>
      </c>
      <c r="D62" s="1" t="s">
        <v>1719</v>
      </c>
      <c r="E62" s="1">
        <v>4</v>
      </c>
      <c r="F62" s="2">
        <v>45714</v>
      </c>
      <c r="G62" s="1" t="s">
        <v>12123</v>
      </c>
    </row>
    <row r="63" spans="1:7">
      <c r="A63" s="1" t="s">
        <v>12189</v>
      </c>
      <c r="B63" s="1" t="s">
        <v>4150</v>
      </c>
      <c r="C63" s="1" t="s">
        <v>479</v>
      </c>
      <c r="D63" s="1" t="s">
        <v>1738</v>
      </c>
      <c r="E63" s="1">
        <v>3</v>
      </c>
      <c r="F63" s="2">
        <v>45745</v>
      </c>
      <c r="G63" s="1" t="s">
        <v>12125</v>
      </c>
    </row>
    <row r="64" spans="1:7">
      <c r="A64" s="1" t="s">
        <v>12190</v>
      </c>
      <c r="B64" s="1" t="s">
        <v>2330</v>
      </c>
      <c r="C64" s="1" t="s">
        <v>118</v>
      </c>
      <c r="D64" s="1" t="s">
        <v>1769</v>
      </c>
      <c r="E64" s="1">
        <v>4</v>
      </c>
      <c r="F64" s="2">
        <v>45324</v>
      </c>
      <c r="G64" s="1" t="s">
        <v>12123</v>
      </c>
    </row>
    <row r="65" spans="1:7">
      <c r="A65" s="1" t="s">
        <v>12191</v>
      </c>
      <c r="B65" s="1" t="s">
        <v>3455</v>
      </c>
      <c r="C65" s="1" t="s">
        <v>899</v>
      </c>
      <c r="D65" s="1" t="s">
        <v>1728</v>
      </c>
      <c r="E65" s="1">
        <v>5</v>
      </c>
      <c r="F65" s="2">
        <v>45828</v>
      </c>
      <c r="G65" s="1" t="s">
        <v>12117</v>
      </c>
    </row>
    <row r="66" spans="1:7">
      <c r="A66" s="1" t="s">
        <v>12192</v>
      </c>
      <c r="B66" s="1" t="s">
        <v>1829</v>
      </c>
      <c r="C66" s="1" t="s">
        <v>1256</v>
      </c>
      <c r="D66" s="1" t="s">
        <v>1789</v>
      </c>
      <c r="E66" s="1">
        <v>5</v>
      </c>
      <c r="F66" s="2">
        <v>45557</v>
      </c>
      <c r="G66" s="1" t="s">
        <v>12134</v>
      </c>
    </row>
    <row r="67" spans="1:7">
      <c r="A67" s="1" t="s">
        <v>12193</v>
      </c>
      <c r="B67" s="1" t="s">
        <v>3350</v>
      </c>
      <c r="C67" s="1" t="s">
        <v>1481</v>
      </c>
      <c r="D67" s="1" t="s">
        <v>1769</v>
      </c>
      <c r="E67" s="1">
        <v>3</v>
      </c>
      <c r="F67" s="2">
        <v>45745</v>
      </c>
      <c r="G67" s="1" t="s">
        <v>12142</v>
      </c>
    </row>
    <row r="68" spans="1:7">
      <c r="A68" s="1" t="s">
        <v>12194</v>
      </c>
      <c r="B68" s="1" t="s">
        <v>2017</v>
      </c>
      <c r="C68" s="1" t="s">
        <v>1301</v>
      </c>
      <c r="D68" s="1" t="s">
        <v>1730</v>
      </c>
      <c r="E68" s="1">
        <v>4</v>
      </c>
      <c r="F68" s="2">
        <v>45522</v>
      </c>
      <c r="G68" s="1" t="s">
        <v>12119</v>
      </c>
    </row>
    <row r="69" spans="1:7">
      <c r="A69" s="1" t="s">
        <v>12195</v>
      </c>
      <c r="B69" s="1" t="s">
        <v>4128</v>
      </c>
      <c r="C69" s="1" t="s">
        <v>873</v>
      </c>
      <c r="D69" s="1" t="s">
        <v>1710</v>
      </c>
      <c r="E69" s="1">
        <v>5</v>
      </c>
      <c r="F69" s="2">
        <v>45528</v>
      </c>
      <c r="G69" s="1" t="s">
        <v>12117</v>
      </c>
    </row>
    <row r="70" spans="1:7">
      <c r="A70" s="1" t="s">
        <v>12196</v>
      </c>
      <c r="B70" s="1" t="s">
        <v>1903</v>
      </c>
      <c r="C70" s="1" t="s">
        <v>782</v>
      </c>
      <c r="D70" s="1" t="s">
        <v>1715</v>
      </c>
      <c r="E70" s="1">
        <v>5</v>
      </c>
      <c r="F70" s="2">
        <v>45508</v>
      </c>
      <c r="G70" s="1" t="s">
        <v>12121</v>
      </c>
    </row>
    <row r="71" spans="1:7">
      <c r="A71" s="1" t="s">
        <v>12197</v>
      </c>
      <c r="B71" s="1" t="s">
        <v>2459</v>
      </c>
      <c r="C71" s="1" t="s">
        <v>519</v>
      </c>
      <c r="D71" s="1" t="s">
        <v>1681</v>
      </c>
      <c r="E71" s="1">
        <v>5</v>
      </c>
      <c r="F71" s="2">
        <v>45397</v>
      </c>
      <c r="G71" s="1" t="s">
        <v>12121</v>
      </c>
    </row>
    <row r="72" spans="1:7">
      <c r="A72" s="1" t="s">
        <v>12198</v>
      </c>
      <c r="B72" s="1" t="s">
        <v>3452</v>
      </c>
      <c r="C72" s="1" t="s">
        <v>1410</v>
      </c>
      <c r="D72" s="1" t="s">
        <v>1747</v>
      </c>
      <c r="E72" s="1">
        <v>5</v>
      </c>
      <c r="F72" s="2">
        <v>45531</v>
      </c>
      <c r="G72" s="1" t="s">
        <v>12117</v>
      </c>
    </row>
    <row r="73" spans="1:7">
      <c r="A73" s="1" t="s">
        <v>12199</v>
      </c>
      <c r="B73" s="1" t="s">
        <v>4005</v>
      </c>
      <c r="C73" s="1" t="s">
        <v>1493</v>
      </c>
      <c r="D73" s="1" t="s">
        <v>1793</v>
      </c>
      <c r="E73" s="1">
        <v>4</v>
      </c>
      <c r="F73" s="2">
        <v>45942</v>
      </c>
      <c r="G73" s="1" t="s">
        <v>12115</v>
      </c>
    </row>
    <row r="74" spans="1:7">
      <c r="A74" s="1" t="s">
        <v>12200</v>
      </c>
      <c r="B74" s="1" t="s">
        <v>2691</v>
      </c>
      <c r="C74" s="1" t="s">
        <v>1513</v>
      </c>
      <c r="D74" s="1" t="s">
        <v>1794</v>
      </c>
      <c r="E74" s="1">
        <v>3</v>
      </c>
      <c r="F74" s="2">
        <v>45739</v>
      </c>
      <c r="G74" s="1" t="s">
        <v>12142</v>
      </c>
    </row>
    <row r="75" spans="1:7">
      <c r="A75" s="1" t="s">
        <v>12201</v>
      </c>
      <c r="B75" s="1" t="s">
        <v>2559</v>
      </c>
      <c r="C75" s="1" t="s">
        <v>890</v>
      </c>
      <c r="D75" s="1" t="s">
        <v>1789</v>
      </c>
      <c r="E75" s="1">
        <v>5</v>
      </c>
      <c r="F75" s="2">
        <v>45773</v>
      </c>
      <c r="G75" s="1" t="s">
        <v>12121</v>
      </c>
    </row>
    <row r="76" spans="1:7">
      <c r="A76" s="1" t="s">
        <v>12202</v>
      </c>
      <c r="B76" s="1" t="s">
        <v>3423</v>
      </c>
      <c r="C76" s="1" t="s">
        <v>1548</v>
      </c>
      <c r="D76" s="1" t="s">
        <v>1696</v>
      </c>
      <c r="E76" s="1">
        <v>5</v>
      </c>
      <c r="F76" s="2">
        <v>45637</v>
      </c>
      <c r="G76" s="1" t="s">
        <v>12121</v>
      </c>
    </row>
    <row r="77" spans="1:7">
      <c r="A77" s="1" t="s">
        <v>12203</v>
      </c>
      <c r="B77" s="1" t="s">
        <v>2193</v>
      </c>
      <c r="C77" s="1" t="s">
        <v>1544</v>
      </c>
      <c r="D77" s="1" t="s">
        <v>1799</v>
      </c>
      <c r="E77" s="1">
        <v>4</v>
      </c>
      <c r="F77" s="2">
        <v>45547</v>
      </c>
      <c r="G77" s="1" t="s">
        <v>12119</v>
      </c>
    </row>
    <row r="78" spans="1:7">
      <c r="A78" s="1" t="s">
        <v>12204</v>
      </c>
      <c r="B78" s="1" t="s">
        <v>1982</v>
      </c>
      <c r="C78" s="1" t="s">
        <v>1060</v>
      </c>
      <c r="D78" s="1" t="s">
        <v>1794</v>
      </c>
      <c r="E78" s="1">
        <v>4</v>
      </c>
      <c r="F78" s="2">
        <v>45398</v>
      </c>
      <c r="G78" s="1" t="s">
        <v>12119</v>
      </c>
    </row>
    <row r="79" spans="1:7">
      <c r="A79" s="1" t="s">
        <v>12205</v>
      </c>
      <c r="B79" s="1" t="s">
        <v>3676</v>
      </c>
      <c r="C79" s="1" t="s">
        <v>1158</v>
      </c>
      <c r="D79" s="1" t="s">
        <v>1788</v>
      </c>
      <c r="E79" s="1">
        <v>3</v>
      </c>
      <c r="F79" s="2">
        <v>45373</v>
      </c>
      <c r="G79" s="1" t="s">
        <v>12125</v>
      </c>
    </row>
    <row r="80" spans="1:7">
      <c r="A80" s="1" t="s">
        <v>12206</v>
      </c>
      <c r="B80" s="1" t="s">
        <v>2072</v>
      </c>
      <c r="C80" s="1" t="s">
        <v>95</v>
      </c>
      <c r="D80" s="1" t="s">
        <v>1785</v>
      </c>
      <c r="E80" s="1">
        <v>5</v>
      </c>
      <c r="F80" s="2">
        <v>45672</v>
      </c>
      <c r="G80" s="1" t="s">
        <v>12117</v>
      </c>
    </row>
    <row r="81" spans="1:7">
      <c r="A81" s="1" t="s">
        <v>12207</v>
      </c>
      <c r="B81" s="1" t="s">
        <v>2909</v>
      </c>
      <c r="C81" s="1" t="s">
        <v>778</v>
      </c>
      <c r="D81" s="1" t="s">
        <v>1742</v>
      </c>
      <c r="E81" s="1">
        <v>4</v>
      </c>
      <c r="F81" s="2">
        <v>45313</v>
      </c>
      <c r="G81" s="1" t="s">
        <v>12123</v>
      </c>
    </row>
    <row r="82" spans="1:7">
      <c r="A82" s="1" t="s">
        <v>12208</v>
      </c>
      <c r="B82" s="1" t="s">
        <v>2029</v>
      </c>
      <c r="C82" s="1" t="s">
        <v>553</v>
      </c>
      <c r="D82" s="1" t="s">
        <v>1756</v>
      </c>
      <c r="E82" s="1">
        <v>5</v>
      </c>
      <c r="F82" s="2">
        <v>45962</v>
      </c>
      <c r="G82" s="1" t="s">
        <v>12121</v>
      </c>
    </row>
    <row r="83" spans="1:7">
      <c r="A83" s="1" t="s">
        <v>12209</v>
      </c>
      <c r="B83" s="1" t="s">
        <v>3053</v>
      </c>
      <c r="C83" s="1" t="s">
        <v>1629</v>
      </c>
      <c r="D83" s="1" t="s">
        <v>1704</v>
      </c>
      <c r="E83" s="1">
        <v>5</v>
      </c>
      <c r="F83" s="2">
        <v>45912</v>
      </c>
      <c r="G83" s="1" t="s">
        <v>12121</v>
      </c>
    </row>
    <row r="84" spans="1:7">
      <c r="A84" s="1" t="s">
        <v>12210</v>
      </c>
      <c r="B84" s="1" t="s">
        <v>3663</v>
      </c>
      <c r="C84" s="1" t="s">
        <v>984</v>
      </c>
      <c r="D84" s="1" t="s">
        <v>1768</v>
      </c>
      <c r="E84" s="1">
        <v>4</v>
      </c>
      <c r="F84" s="2">
        <v>45314</v>
      </c>
      <c r="G84" s="1" t="s">
        <v>12115</v>
      </c>
    </row>
    <row r="85" spans="1:7">
      <c r="A85" s="1" t="s">
        <v>12211</v>
      </c>
      <c r="B85" s="1" t="s">
        <v>3130</v>
      </c>
      <c r="C85" s="1" t="s">
        <v>566</v>
      </c>
      <c r="D85" s="1" t="s">
        <v>1666</v>
      </c>
      <c r="E85" s="1">
        <v>4</v>
      </c>
      <c r="F85" s="2">
        <v>45372</v>
      </c>
      <c r="G85" s="1" t="s">
        <v>12119</v>
      </c>
    </row>
    <row r="86" spans="1:7">
      <c r="A86" s="1" t="s">
        <v>12212</v>
      </c>
      <c r="B86" s="1" t="s">
        <v>3275</v>
      </c>
      <c r="C86" s="1" t="s">
        <v>1322</v>
      </c>
      <c r="D86" s="1" t="s">
        <v>1747</v>
      </c>
      <c r="E86" s="1">
        <v>2</v>
      </c>
      <c r="F86" s="2">
        <v>45497</v>
      </c>
      <c r="G86" s="1" t="s">
        <v>12174</v>
      </c>
    </row>
    <row r="87" spans="1:7">
      <c r="A87" s="1" t="s">
        <v>12213</v>
      </c>
      <c r="B87" s="1" t="s">
        <v>2135</v>
      </c>
      <c r="C87" s="1" t="s">
        <v>1264</v>
      </c>
      <c r="D87" s="1" t="s">
        <v>1699</v>
      </c>
      <c r="E87" s="1">
        <v>4</v>
      </c>
      <c r="F87" s="2">
        <v>45587</v>
      </c>
      <c r="G87" s="1" t="s">
        <v>12119</v>
      </c>
    </row>
    <row r="88" spans="1:7">
      <c r="A88" s="1" t="s">
        <v>12214</v>
      </c>
      <c r="B88" s="1" t="s">
        <v>3974</v>
      </c>
      <c r="C88" s="1" t="s">
        <v>757</v>
      </c>
      <c r="D88" s="1" t="s">
        <v>1743</v>
      </c>
      <c r="E88" s="1">
        <v>5</v>
      </c>
      <c r="F88" s="2">
        <v>45630</v>
      </c>
      <c r="G88" s="1" t="s">
        <v>12117</v>
      </c>
    </row>
    <row r="89" spans="1:7">
      <c r="A89" s="1" t="s">
        <v>12215</v>
      </c>
      <c r="B89" s="1" t="s">
        <v>2603</v>
      </c>
      <c r="C89" s="1" t="s">
        <v>1395</v>
      </c>
      <c r="D89" s="1" t="s">
        <v>1728</v>
      </c>
      <c r="E89" s="1">
        <v>4</v>
      </c>
      <c r="F89" s="2">
        <v>45488</v>
      </c>
      <c r="G89" s="1" t="s">
        <v>12115</v>
      </c>
    </row>
    <row r="90" spans="1:7">
      <c r="A90" s="1" t="s">
        <v>12216</v>
      </c>
      <c r="B90" s="1" t="s">
        <v>3328</v>
      </c>
      <c r="C90" s="1" t="s">
        <v>1383</v>
      </c>
      <c r="D90" s="1" t="s">
        <v>1795</v>
      </c>
      <c r="E90" s="1">
        <v>4</v>
      </c>
      <c r="F90" s="2">
        <v>45840</v>
      </c>
      <c r="G90" s="1" t="s">
        <v>12119</v>
      </c>
    </row>
    <row r="91" spans="1:7">
      <c r="A91" s="1" t="s">
        <v>12217</v>
      </c>
      <c r="B91" s="1" t="s">
        <v>3998</v>
      </c>
      <c r="C91" s="1" t="s">
        <v>1503</v>
      </c>
      <c r="D91" s="1" t="s">
        <v>1754</v>
      </c>
      <c r="E91" s="1">
        <v>2</v>
      </c>
      <c r="F91" s="2">
        <v>45330</v>
      </c>
      <c r="G91" s="1" t="s">
        <v>12218</v>
      </c>
    </row>
    <row r="92" spans="1:7">
      <c r="A92" s="1" t="s">
        <v>12219</v>
      </c>
      <c r="B92" s="1" t="s">
        <v>1874</v>
      </c>
      <c r="C92" s="1" t="s">
        <v>305</v>
      </c>
      <c r="D92" s="1" t="s">
        <v>1768</v>
      </c>
      <c r="E92" s="1">
        <v>4</v>
      </c>
      <c r="F92" s="2">
        <v>45695</v>
      </c>
      <c r="G92" s="1" t="s">
        <v>12115</v>
      </c>
    </row>
    <row r="93" spans="1:7">
      <c r="A93" s="1" t="s">
        <v>12220</v>
      </c>
      <c r="B93" s="1" t="s">
        <v>1950</v>
      </c>
      <c r="C93" s="1" t="s">
        <v>935</v>
      </c>
      <c r="D93" s="1" t="s">
        <v>1717</v>
      </c>
      <c r="E93" s="1">
        <v>4</v>
      </c>
      <c r="F93" s="2">
        <v>45841</v>
      </c>
      <c r="G93" s="1" t="s">
        <v>12123</v>
      </c>
    </row>
    <row r="94" spans="1:7">
      <c r="A94" s="1" t="s">
        <v>12221</v>
      </c>
      <c r="B94" s="1" t="s">
        <v>3861</v>
      </c>
      <c r="C94" s="1" t="s">
        <v>726</v>
      </c>
      <c r="D94" s="1" t="s">
        <v>1787</v>
      </c>
      <c r="E94" s="1">
        <v>5</v>
      </c>
      <c r="F94" s="2">
        <v>45630</v>
      </c>
      <c r="G94" s="1" t="s">
        <v>12121</v>
      </c>
    </row>
    <row r="95" spans="1:7">
      <c r="A95" s="1" t="s">
        <v>12222</v>
      </c>
      <c r="B95" s="1" t="s">
        <v>2123</v>
      </c>
      <c r="C95" s="1" t="s">
        <v>1349</v>
      </c>
      <c r="D95" s="1" t="s">
        <v>1758</v>
      </c>
      <c r="E95" s="1">
        <v>4</v>
      </c>
      <c r="F95" s="2">
        <v>45662</v>
      </c>
      <c r="G95" s="1" t="s">
        <v>12115</v>
      </c>
    </row>
    <row r="96" spans="1:7">
      <c r="A96" s="1" t="s">
        <v>12223</v>
      </c>
      <c r="B96" s="1" t="s">
        <v>2392</v>
      </c>
      <c r="C96" s="1" t="s">
        <v>1530</v>
      </c>
      <c r="D96" s="1" t="s">
        <v>1681</v>
      </c>
      <c r="E96" s="1">
        <v>2</v>
      </c>
      <c r="F96" s="2">
        <v>45303</v>
      </c>
      <c r="G96" s="1" t="s">
        <v>12218</v>
      </c>
    </row>
    <row r="97" spans="1:7">
      <c r="A97" s="1" t="s">
        <v>12224</v>
      </c>
      <c r="B97" s="1" t="s">
        <v>3662</v>
      </c>
      <c r="C97" s="1" t="s">
        <v>1219</v>
      </c>
      <c r="D97" s="1" t="s">
        <v>1794</v>
      </c>
      <c r="E97" s="1">
        <v>4</v>
      </c>
      <c r="F97" s="2">
        <v>45947</v>
      </c>
      <c r="G97" s="1" t="s">
        <v>12119</v>
      </c>
    </row>
    <row r="98" spans="1:7">
      <c r="A98" s="1" t="s">
        <v>12225</v>
      </c>
      <c r="B98" s="1" t="s">
        <v>2672</v>
      </c>
      <c r="C98" s="1" t="s">
        <v>962</v>
      </c>
      <c r="D98" s="1" t="s">
        <v>1768</v>
      </c>
      <c r="E98" s="1">
        <v>5</v>
      </c>
      <c r="F98" s="2">
        <v>45817</v>
      </c>
      <c r="G98" s="1" t="s">
        <v>12121</v>
      </c>
    </row>
    <row r="99" spans="1:7">
      <c r="A99" s="1" t="s">
        <v>12226</v>
      </c>
      <c r="B99" s="1" t="s">
        <v>2422</v>
      </c>
      <c r="C99" s="1" t="s">
        <v>1085</v>
      </c>
      <c r="D99" s="1" t="s">
        <v>1745</v>
      </c>
      <c r="E99" s="1">
        <v>4</v>
      </c>
      <c r="F99" s="2">
        <v>45383</v>
      </c>
      <c r="G99" s="1" t="s">
        <v>12123</v>
      </c>
    </row>
    <row r="100" spans="1:7">
      <c r="A100" s="1" t="s">
        <v>12227</v>
      </c>
      <c r="B100" s="1" t="s">
        <v>2180</v>
      </c>
      <c r="C100" s="1" t="s">
        <v>544</v>
      </c>
      <c r="D100" s="1" t="s">
        <v>1726</v>
      </c>
      <c r="E100" s="1">
        <v>5</v>
      </c>
      <c r="F100" s="2">
        <v>45448</v>
      </c>
      <c r="G100" s="1" t="s">
        <v>12117</v>
      </c>
    </row>
    <row r="101" spans="1:7">
      <c r="A101" s="1" t="s">
        <v>12228</v>
      </c>
      <c r="B101" s="1" t="s">
        <v>2747</v>
      </c>
      <c r="C101" s="1" t="s">
        <v>615</v>
      </c>
      <c r="D101" s="1" t="s">
        <v>1692</v>
      </c>
      <c r="E101" s="1">
        <v>4</v>
      </c>
      <c r="F101" s="2">
        <v>45540</v>
      </c>
      <c r="G101" s="1" t="s">
        <v>12119</v>
      </c>
    </row>
    <row r="102" spans="1:7">
      <c r="A102" s="1" t="s">
        <v>12229</v>
      </c>
      <c r="B102" s="1" t="s">
        <v>2851</v>
      </c>
      <c r="C102" s="1" t="s">
        <v>952</v>
      </c>
      <c r="D102" s="1" t="s">
        <v>1731</v>
      </c>
      <c r="E102" s="1">
        <v>4</v>
      </c>
      <c r="F102" s="2">
        <v>45484</v>
      </c>
      <c r="G102" s="1" t="s">
        <v>12115</v>
      </c>
    </row>
    <row r="103" spans="1:7">
      <c r="A103" s="1" t="s">
        <v>12230</v>
      </c>
      <c r="B103" s="1" t="s">
        <v>3864</v>
      </c>
      <c r="C103" s="1" t="s">
        <v>1090</v>
      </c>
      <c r="D103" s="1" t="s">
        <v>1742</v>
      </c>
      <c r="E103" s="1">
        <v>5</v>
      </c>
      <c r="F103" s="2">
        <v>45345</v>
      </c>
      <c r="G103" s="1" t="s">
        <v>12121</v>
      </c>
    </row>
    <row r="104" spans="1:7">
      <c r="A104" s="1" t="s">
        <v>12231</v>
      </c>
      <c r="B104" s="1" t="s">
        <v>2378</v>
      </c>
      <c r="C104" s="1" t="s">
        <v>124</v>
      </c>
      <c r="D104" s="1" t="s">
        <v>1771</v>
      </c>
      <c r="E104" s="1">
        <v>3</v>
      </c>
      <c r="F104" s="2">
        <v>45757</v>
      </c>
      <c r="G104" s="1" t="s">
        <v>12156</v>
      </c>
    </row>
    <row r="105" spans="1:7">
      <c r="A105" s="1" t="s">
        <v>12232</v>
      </c>
      <c r="B105" s="1" t="s">
        <v>3559</v>
      </c>
      <c r="C105" s="1" t="s">
        <v>614</v>
      </c>
      <c r="D105" s="1" t="s">
        <v>1732</v>
      </c>
      <c r="E105" s="1">
        <v>4</v>
      </c>
      <c r="F105" s="2">
        <v>45719</v>
      </c>
      <c r="G105" s="1" t="s">
        <v>12115</v>
      </c>
    </row>
    <row r="106" spans="1:7">
      <c r="A106" s="1" t="s">
        <v>12233</v>
      </c>
      <c r="B106" s="1" t="s">
        <v>3026</v>
      </c>
      <c r="C106" s="1" t="s">
        <v>1492</v>
      </c>
      <c r="D106" s="1" t="s">
        <v>1674</v>
      </c>
      <c r="E106" s="1">
        <v>4</v>
      </c>
      <c r="F106" s="2">
        <v>45332</v>
      </c>
      <c r="G106" s="1" t="s">
        <v>12123</v>
      </c>
    </row>
    <row r="107" spans="1:7">
      <c r="A107" s="1" t="s">
        <v>12234</v>
      </c>
      <c r="B107" s="1" t="s">
        <v>2470</v>
      </c>
      <c r="C107" s="1" t="s">
        <v>1375</v>
      </c>
      <c r="D107" s="1" t="s">
        <v>1752</v>
      </c>
      <c r="E107" s="1">
        <v>4</v>
      </c>
      <c r="F107" s="2">
        <v>45502</v>
      </c>
      <c r="G107" s="1" t="s">
        <v>12123</v>
      </c>
    </row>
    <row r="108" spans="1:7">
      <c r="A108" s="1" t="s">
        <v>12235</v>
      </c>
      <c r="B108" s="1" t="s">
        <v>1867</v>
      </c>
      <c r="C108" s="1" t="s">
        <v>1008</v>
      </c>
      <c r="D108" s="1" t="s">
        <v>1673</v>
      </c>
      <c r="E108" s="1">
        <v>4</v>
      </c>
      <c r="F108" s="2">
        <v>45789</v>
      </c>
      <c r="G108" s="1" t="s">
        <v>12123</v>
      </c>
    </row>
    <row r="109" spans="1:7">
      <c r="A109" s="1" t="s">
        <v>12236</v>
      </c>
      <c r="B109" s="1" t="s">
        <v>4206</v>
      </c>
      <c r="C109" s="1" t="s">
        <v>1477</v>
      </c>
      <c r="D109" s="1" t="s">
        <v>1701</v>
      </c>
      <c r="E109" s="1">
        <v>4</v>
      </c>
      <c r="F109" s="2">
        <v>45811</v>
      </c>
      <c r="G109" s="1" t="s">
        <v>12119</v>
      </c>
    </row>
    <row r="110" spans="1:7">
      <c r="A110" s="1" t="s">
        <v>12237</v>
      </c>
      <c r="B110" s="1" t="s">
        <v>2681</v>
      </c>
      <c r="C110" s="1" t="s">
        <v>1329</v>
      </c>
      <c r="D110" s="1" t="s">
        <v>1758</v>
      </c>
      <c r="E110" s="1">
        <v>1</v>
      </c>
      <c r="F110" s="2">
        <v>45779</v>
      </c>
      <c r="G110" s="1" t="s">
        <v>12128</v>
      </c>
    </row>
    <row r="111" spans="1:7">
      <c r="A111" s="1" t="s">
        <v>12238</v>
      </c>
      <c r="B111" s="1" t="s">
        <v>2249</v>
      </c>
      <c r="C111" s="1" t="s">
        <v>896</v>
      </c>
      <c r="D111" s="1" t="s">
        <v>1742</v>
      </c>
      <c r="E111" s="1">
        <v>4</v>
      </c>
      <c r="F111" s="2">
        <v>45536</v>
      </c>
      <c r="G111" s="1" t="s">
        <v>12123</v>
      </c>
    </row>
    <row r="112" spans="1:7">
      <c r="A112" s="1" t="s">
        <v>12239</v>
      </c>
      <c r="B112" s="1" t="s">
        <v>4054</v>
      </c>
      <c r="C112" s="1" t="s">
        <v>1289</v>
      </c>
      <c r="D112" s="1" t="s">
        <v>1769</v>
      </c>
      <c r="E112" s="1">
        <v>4</v>
      </c>
      <c r="F112" s="2">
        <v>45354</v>
      </c>
      <c r="G112" s="1" t="s">
        <v>12123</v>
      </c>
    </row>
    <row r="113" spans="1:7">
      <c r="A113" s="1" t="s">
        <v>12240</v>
      </c>
      <c r="B113" s="1" t="s">
        <v>2653</v>
      </c>
      <c r="C113" s="1" t="s">
        <v>367</v>
      </c>
      <c r="D113" s="1" t="s">
        <v>1705</v>
      </c>
      <c r="E113" s="1">
        <v>5</v>
      </c>
      <c r="F113" s="2">
        <v>45606</v>
      </c>
      <c r="G113" s="1" t="s">
        <v>12134</v>
      </c>
    </row>
    <row r="114" spans="1:7">
      <c r="A114" s="1" t="s">
        <v>12241</v>
      </c>
      <c r="B114" s="1" t="s">
        <v>3826</v>
      </c>
      <c r="C114" s="1" t="s">
        <v>1214</v>
      </c>
      <c r="D114" s="1" t="s">
        <v>1705</v>
      </c>
      <c r="E114" s="1">
        <v>4</v>
      </c>
      <c r="F114" s="2">
        <v>45864</v>
      </c>
      <c r="G114" s="1" t="s">
        <v>12119</v>
      </c>
    </row>
    <row r="115" spans="1:7">
      <c r="A115" s="1" t="s">
        <v>12242</v>
      </c>
      <c r="B115" s="1" t="s">
        <v>3057</v>
      </c>
      <c r="C115" s="1" t="s">
        <v>1657</v>
      </c>
      <c r="D115" s="1" t="s">
        <v>1757</v>
      </c>
      <c r="E115" s="1">
        <v>4</v>
      </c>
      <c r="F115" s="2">
        <v>45849</v>
      </c>
      <c r="G115" s="1" t="s">
        <v>12115</v>
      </c>
    </row>
    <row r="116" spans="1:7">
      <c r="A116" s="1" t="s">
        <v>12243</v>
      </c>
      <c r="B116" s="1" t="s">
        <v>4161</v>
      </c>
      <c r="C116" s="1" t="s">
        <v>1534</v>
      </c>
      <c r="D116" s="1" t="s">
        <v>1764</v>
      </c>
      <c r="E116" s="1">
        <v>5</v>
      </c>
      <c r="F116" s="2">
        <v>45706</v>
      </c>
      <c r="G116" s="1" t="s">
        <v>12134</v>
      </c>
    </row>
    <row r="117" spans="1:7">
      <c r="A117" s="1" t="s">
        <v>12244</v>
      </c>
      <c r="B117" s="1" t="s">
        <v>2444</v>
      </c>
      <c r="C117" s="1" t="s">
        <v>989</v>
      </c>
      <c r="D117" s="1" t="s">
        <v>1670</v>
      </c>
      <c r="E117" s="1">
        <v>4</v>
      </c>
      <c r="F117" s="2">
        <v>45822</v>
      </c>
      <c r="G117" s="1" t="s">
        <v>12115</v>
      </c>
    </row>
    <row r="118" spans="1:7">
      <c r="A118" s="1" t="s">
        <v>12245</v>
      </c>
      <c r="B118" s="1" t="s">
        <v>4282</v>
      </c>
      <c r="C118" s="1" t="s">
        <v>1067</v>
      </c>
      <c r="D118" s="1" t="s">
        <v>1743</v>
      </c>
      <c r="E118" s="1">
        <v>4</v>
      </c>
      <c r="F118" s="2">
        <v>45537</v>
      </c>
      <c r="G118" s="1" t="s">
        <v>12123</v>
      </c>
    </row>
    <row r="119" spans="1:7">
      <c r="A119" s="1" t="s">
        <v>12246</v>
      </c>
      <c r="B119" s="1" t="s">
        <v>3337</v>
      </c>
      <c r="C119" s="1" t="s">
        <v>932</v>
      </c>
      <c r="D119" s="1" t="s">
        <v>1695</v>
      </c>
      <c r="E119" s="1">
        <v>4</v>
      </c>
      <c r="F119" s="2">
        <v>45309</v>
      </c>
      <c r="G119" s="1" t="s">
        <v>12115</v>
      </c>
    </row>
    <row r="120" spans="1:7">
      <c r="A120" s="1" t="s">
        <v>12247</v>
      </c>
      <c r="B120" s="1" t="s">
        <v>2713</v>
      </c>
      <c r="C120" s="1" t="s">
        <v>597</v>
      </c>
      <c r="D120" s="1" t="s">
        <v>1797</v>
      </c>
      <c r="E120" s="1">
        <v>4</v>
      </c>
      <c r="F120" s="2">
        <v>45786</v>
      </c>
      <c r="G120" s="1" t="s">
        <v>12123</v>
      </c>
    </row>
    <row r="121" spans="1:7">
      <c r="A121" s="1" t="s">
        <v>12248</v>
      </c>
      <c r="B121" s="1" t="s">
        <v>2768</v>
      </c>
      <c r="C121" s="1" t="s">
        <v>512</v>
      </c>
      <c r="D121" s="1" t="s">
        <v>1715</v>
      </c>
      <c r="E121" s="1">
        <v>5</v>
      </c>
      <c r="F121" s="2">
        <v>45916</v>
      </c>
      <c r="G121" s="1" t="s">
        <v>12117</v>
      </c>
    </row>
    <row r="122" spans="1:7">
      <c r="A122" s="1" t="s">
        <v>12249</v>
      </c>
      <c r="B122" s="1" t="s">
        <v>4306</v>
      </c>
      <c r="C122" s="1" t="s">
        <v>641</v>
      </c>
      <c r="D122" s="1" t="s">
        <v>1792</v>
      </c>
      <c r="E122" s="1">
        <v>2</v>
      </c>
      <c r="F122" s="2">
        <v>45803</v>
      </c>
      <c r="G122" s="1" t="s">
        <v>12174</v>
      </c>
    </row>
    <row r="123" spans="1:7">
      <c r="A123" s="1" t="s">
        <v>12250</v>
      </c>
      <c r="B123" s="1" t="s">
        <v>2886</v>
      </c>
      <c r="C123" s="1" t="s">
        <v>749</v>
      </c>
      <c r="D123" s="1" t="s">
        <v>1693</v>
      </c>
      <c r="E123" s="1">
        <v>5</v>
      </c>
      <c r="F123" s="2">
        <v>45687</v>
      </c>
      <c r="G123" s="1" t="s">
        <v>12134</v>
      </c>
    </row>
    <row r="124" spans="1:7">
      <c r="A124" s="1" t="s">
        <v>12251</v>
      </c>
      <c r="B124" s="1" t="s">
        <v>2102</v>
      </c>
      <c r="C124" s="1" t="s">
        <v>1180</v>
      </c>
      <c r="D124" s="1" t="s">
        <v>1798</v>
      </c>
      <c r="E124" s="1">
        <v>5</v>
      </c>
      <c r="F124" s="2">
        <v>45550</v>
      </c>
      <c r="G124" s="1" t="s">
        <v>12117</v>
      </c>
    </row>
    <row r="125" spans="1:7">
      <c r="A125" s="1" t="s">
        <v>12252</v>
      </c>
      <c r="B125" s="1" t="s">
        <v>2005</v>
      </c>
      <c r="C125" s="1" t="s">
        <v>932</v>
      </c>
      <c r="D125" s="1" t="s">
        <v>1682</v>
      </c>
      <c r="E125" s="1">
        <v>4</v>
      </c>
      <c r="F125" s="2">
        <v>45778</v>
      </c>
      <c r="G125" s="1" t="s">
        <v>12119</v>
      </c>
    </row>
    <row r="126" spans="1:7">
      <c r="A126" s="1" t="s">
        <v>12253</v>
      </c>
      <c r="B126" s="1" t="s">
        <v>3460</v>
      </c>
      <c r="C126" s="1" t="s">
        <v>710</v>
      </c>
      <c r="D126" s="1" t="s">
        <v>1752</v>
      </c>
      <c r="E126" s="1">
        <v>4</v>
      </c>
      <c r="F126" s="2">
        <v>45718</v>
      </c>
      <c r="G126" s="1" t="s">
        <v>12119</v>
      </c>
    </row>
    <row r="127" spans="1:7">
      <c r="A127" s="1" t="s">
        <v>12254</v>
      </c>
      <c r="B127" s="1" t="s">
        <v>3606</v>
      </c>
      <c r="C127" s="1" t="s">
        <v>367</v>
      </c>
      <c r="D127" s="1" t="s">
        <v>1771</v>
      </c>
      <c r="E127" s="1">
        <v>5</v>
      </c>
      <c r="F127" s="2">
        <v>45435</v>
      </c>
      <c r="G127" s="1" t="s">
        <v>12134</v>
      </c>
    </row>
    <row r="128" spans="1:7">
      <c r="A128" s="1" t="s">
        <v>12255</v>
      </c>
      <c r="B128" s="1" t="s">
        <v>2922</v>
      </c>
      <c r="C128" s="1" t="s">
        <v>1245</v>
      </c>
      <c r="D128" s="1" t="s">
        <v>1733</v>
      </c>
      <c r="E128" s="1">
        <v>4</v>
      </c>
      <c r="F128" s="2">
        <v>45781</v>
      </c>
      <c r="G128" s="1" t="s">
        <v>12123</v>
      </c>
    </row>
    <row r="129" spans="1:7">
      <c r="A129" s="1" t="s">
        <v>12256</v>
      </c>
      <c r="B129" s="1" t="s">
        <v>3003</v>
      </c>
      <c r="C129" s="1" t="s">
        <v>456</v>
      </c>
      <c r="D129" s="1" t="s">
        <v>1751</v>
      </c>
      <c r="E129" s="1">
        <v>4</v>
      </c>
      <c r="F129" s="2">
        <v>45902</v>
      </c>
      <c r="G129" s="1" t="s">
        <v>12123</v>
      </c>
    </row>
    <row r="130" spans="1:7">
      <c r="A130" s="1" t="s">
        <v>12257</v>
      </c>
      <c r="B130" s="1" t="s">
        <v>4220</v>
      </c>
      <c r="C130" s="1" t="s">
        <v>245</v>
      </c>
      <c r="D130" s="1" t="s">
        <v>1683</v>
      </c>
      <c r="E130" s="1">
        <v>4</v>
      </c>
      <c r="F130" s="2">
        <v>45548</v>
      </c>
      <c r="G130" s="1" t="s">
        <v>12123</v>
      </c>
    </row>
    <row r="131" spans="1:7">
      <c r="A131" s="1" t="s">
        <v>12258</v>
      </c>
      <c r="B131" s="1" t="s">
        <v>2792</v>
      </c>
      <c r="C131" s="1" t="s">
        <v>165</v>
      </c>
      <c r="D131" s="1" t="s">
        <v>1789</v>
      </c>
      <c r="E131" s="1">
        <v>4</v>
      </c>
      <c r="F131" s="2">
        <v>45840</v>
      </c>
      <c r="G131" s="1" t="s">
        <v>12119</v>
      </c>
    </row>
    <row r="132" spans="1:7">
      <c r="A132" s="1" t="s">
        <v>12259</v>
      </c>
      <c r="B132" s="1" t="s">
        <v>2623</v>
      </c>
      <c r="C132" s="1" t="s">
        <v>420</v>
      </c>
      <c r="D132" s="1" t="s">
        <v>1660</v>
      </c>
      <c r="E132" s="1">
        <v>5</v>
      </c>
      <c r="F132" s="2">
        <v>45717</v>
      </c>
      <c r="G132" s="1" t="s">
        <v>12121</v>
      </c>
    </row>
    <row r="133" spans="1:7">
      <c r="A133" s="1" t="s">
        <v>12260</v>
      </c>
      <c r="B133" s="1" t="s">
        <v>2356</v>
      </c>
      <c r="C133" s="1" t="s">
        <v>305</v>
      </c>
      <c r="D133" s="1" t="s">
        <v>1768</v>
      </c>
      <c r="E133" s="1">
        <v>4</v>
      </c>
      <c r="F133" s="2">
        <v>45643</v>
      </c>
      <c r="G133" s="1" t="s">
        <v>12123</v>
      </c>
    </row>
    <row r="134" spans="1:7">
      <c r="A134" s="1" t="s">
        <v>12261</v>
      </c>
      <c r="B134" s="1" t="s">
        <v>4011</v>
      </c>
      <c r="C134" s="1" t="s">
        <v>1011</v>
      </c>
      <c r="D134" s="1" t="s">
        <v>1792</v>
      </c>
      <c r="E134" s="1">
        <v>4</v>
      </c>
      <c r="F134" s="2">
        <v>45430</v>
      </c>
      <c r="G134" s="1" t="s">
        <v>12119</v>
      </c>
    </row>
    <row r="135" spans="1:7">
      <c r="A135" s="1" t="s">
        <v>12262</v>
      </c>
      <c r="B135" s="1" t="s">
        <v>2954</v>
      </c>
      <c r="C135" s="1" t="s">
        <v>364</v>
      </c>
      <c r="D135" s="1" t="s">
        <v>1730</v>
      </c>
      <c r="E135" s="1">
        <v>5</v>
      </c>
      <c r="F135" s="2">
        <v>45375</v>
      </c>
      <c r="G135" s="1" t="s">
        <v>12117</v>
      </c>
    </row>
    <row r="136" spans="1:7">
      <c r="A136" s="1" t="s">
        <v>12263</v>
      </c>
      <c r="B136" s="1" t="s">
        <v>1958</v>
      </c>
      <c r="C136" s="1" t="s">
        <v>661</v>
      </c>
      <c r="D136" s="1" t="s">
        <v>1785</v>
      </c>
      <c r="E136" s="1">
        <v>5</v>
      </c>
      <c r="F136" s="2">
        <v>45838</v>
      </c>
      <c r="G136" s="1" t="s">
        <v>12134</v>
      </c>
    </row>
    <row r="137" spans="1:7">
      <c r="A137" s="1" t="s">
        <v>12264</v>
      </c>
      <c r="B137" s="1" t="s">
        <v>3062</v>
      </c>
      <c r="C137" s="1" t="s">
        <v>829</v>
      </c>
      <c r="D137" s="1" t="s">
        <v>1773</v>
      </c>
      <c r="E137" s="1">
        <v>2</v>
      </c>
      <c r="F137" s="2">
        <v>45690</v>
      </c>
      <c r="G137" s="1" t="s">
        <v>12174</v>
      </c>
    </row>
    <row r="138" spans="1:7">
      <c r="A138" s="1" t="s">
        <v>12265</v>
      </c>
      <c r="B138" s="1" t="s">
        <v>2451</v>
      </c>
      <c r="C138" s="1" t="s">
        <v>1536</v>
      </c>
      <c r="D138" s="1" t="s">
        <v>1710</v>
      </c>
      <c r="E138" s="1">
        <v>4</v>
      </c>
      <c r="F138" s="2">
        <v>45490</v>
      </c>
      <c r="G138" s="1" t="s">
        <v>12123</v>
      </c>
    </row>
    <row r="139" spans="1:7">
      <c r="A139" s="1" t="s">
        <v>12266</v>
      </c>
      <c r="B139" s="1" t="s">
        <v>2372</v>
      </c>
      <c r="C139" s="1" t="s">
        <v>1315</v>
      </c>
      <c r="D139" s="1" t="s">
        <v>1680</v>
      </c>
      <c r="E139" s="1">
        <v>4</v>
      </c>
      <c r="F139" s="2">
        <v>45822</v>
      </c>
      <c r="G139" s="1" t="s">
        <v>12119</v>
      </c>
    </row>
    <row r="140" spans="1:7">
      <c r="A140" s="1" t="s">
        <v>12267</v>
      </c>
      <c r="B140" s="1" t="s">
        <v>3371</v>
      </c>
      <c r="C140" s="1" t="s">
        <v>755</v>
      </c>
      <c r="D140" s="1" t="s">
        <v>1721</v>
      </c>
      <c r="E140" s="1">
        <v>4</v>
      </c>
      <c r="F140" s="2">
        <v>45315</v>
      </c>
      <c r="G140" s="1" t="s">
        <v>12123</v>
      </c>
    </row>
    <row r="141" spans="1:7">
      <c r="A141" s="1" t="s">
        <v>12268</v>
      </c>
      <c r="B141" s="1" t="s">
        <v>2138</v>
      </c>
      <c r="C141" s="1" t="s">
        <v>1085</v>
      </c>
      <c r="D141" s="1" t="s">
        <v>1797</v>
      </c>
      <c r="E141" s="1">
        <v>4</v>
      </c>
      <c r="F141" s="2">
        <v>45685</v>
      </c>
      <c r="G141" s="1" t="s">
        <v>12115</v>
      </c>
    </row>
    <row r="142" spans="1:7">
      <c r="A142" s="1" t="s">
        <v>12269</v>
      </c>
      <c r="B142" s="1" t="s">
        <v>3111</v>
      </c>
      <c r="C142" s="1" t="s">
        <v>310</v>
      </c>
      <c r="D142" s="1" t="s">
        <v>1793</v>
      </c>
      <c r="E142" s="1">
        <v>3</v>
      </c>
      <c r="F142" s="2">
        <v>45441</v>
      </c>
      <c r="G142" s="1" t="s">
        <v>12156</v>
      </c>
    </row>
    <row r="143" spans="1:7">
      <c r="A143" s="1" t="s">
        <v>12270</v>
      </c>
      <c r="B143" s="1" t="s">
        <v>2479</v>
      </c>
      <c r="C143" s="1" t="s">
        <v>1629</v>
      </c>
      <c r="D143" s="1" t="s">
        <v>1709</v>
      </c>
      <c r="E143" s="1">
        <v>5</v>
      </c>
      <c r="F143" s="2">
        <v>45356</v>
      </c>
      <c r="G143" s="1" t="s">
        <v>12134</v>
      </c>
    </row>
    <row r="144" spans="1:7">
      <c r="A144" s="1" t="s">
        <v>12271</v>
      </c>
      <c r="B144" s="1" t="s">
        <v>4297</v>
      </c>
      <c r="C144" s="1" t="s">
        <v>952</v>
      </c>
      <c r="D144" s="1" t="s">
        <v>1728</v>
      </c>
      <c r="E144" s="1">
        <v>4</v>
      </c>
      <c r="F144" s="2">
        <v>45557</v>
      </c>
      <c r="G144" s="1" t="s">
        <v>12119</v>
      </c>
    </row>
    <row r="145" spans="1:7">
      <c r="A145" s="1" t="s">
        <v>12272</v>
      </c>
      <c r="B145" s="1" t="s">
        <v>2455</v>
      </c>
      <c r="C145" s="1" t="s">
        <v>588</v>
      </c>
      <c r="D145" s="1" t="s">
        <v>1788</v>
      </c>
      <c r="E145" s="1">
        <v>5</v>
      </c>
      <c r="F145" s="2">
        <v>45370</v>
      </c>
      <c r="G145" s="1" t="s">
        <v>12121</v>
      </c>
    </row>
    <row r="146" spans="1:7">
      <c r="A146" s="1" t="s">
        <v>12273</v>
      </c>
      <c r="B146" s="1" t="s">
        <v>3831</v>
      </c>
      <c r="C146" s="1" t="s">
        <v>833</v>
      </c>
      <c r="D146" s="1" t="s">
        <v>1780</v>
      </c>
      <c r="E146" s="1">
        <v>5</v>
      </c>
      <c r="F146" s="2">
        <v>45593</v>
      </c>
      <c r="G146" s="1" t="s">
        <v>12134</v>
      </c>
    </row>
    <row r="147" spans="1:7">
      <c r="A147" s="1" t="s">
        <v>12274</v>
      </c>
      <c r="B147" s="1" t="s">
        <v>3909</v>
      </c>
      <c r="C147" s="1" t="s">
        <v>1609</v>
      </c>
      <c r="D147" s="1" t="s">
        <v>1771</v>
      </c>
      <c r="E147" s="1">
        <v>4</v>
      </c>
      <c r="F147" s="2">
        <v>45409</v>
      </c>
      <c r="G147" s="1" t="s">
        <v>12119</v>
      </c>
    </row>
    <row r="148" spans="1:7">
      <c r="A148" s="1" t="s">
        <v>12275</v>
      </c>
      <c r="B148" s="1" t="s">
        <v>3693</v>
      </c>
      <c r="C148" s="1" t="s">
        <v>404</v>
      </c>
      <c r="D148" s="1" t="s">
        <v>1730</v>
      </c>
      <c r="E148" s="1">
        <v>4</v>
      </c>
      <c r="F148" s="2">
        <v>45482</v>
      </c>
      <c r="G148" s="1" t="s">
        <v>12123</v>
      </c>
    </row>
    <row r="149" spans="1:7">
      <c r="A149" s="1" t="s">
        <v>12276</v>
      </c>
      <c r="B149" s="1" t="s">
        <v>3459</v>
      </c>
      <c r="C149" s="1" t="s">
        <v>1483</v>
      </c>
      <c r="D149" s="1" t="s">
        <v>1705</v>
      </c>
      <c r="E149" s="1">
        <v>5</v>
      </c>
      <c r="F149" s="2">
        <v>45876</v>
      </c>
      <c r="G149" s="1" t="s">
        <v>12121</v>
      </c>
    </row>
    <row r="150" spans="1:7">
      <c r="A150" s="1" t="s">
        <v>12277</v>
      </c>
      <c r="B150" s="1" t="s">
        <v>2192</v>
      </c>
      <c r="C150" s="1" t="s">
        <v>766</v>
      </c>
      <c r="D150" s="1" t="s">
        <v>1772</v>
      </c>
      <c r="E150" s="1">
        <v>1</v>
      </c>
      <c r="F150" s="2">
        <v>45801</v>
      </c>
      <c r="G150" s="1" t="s">
        <v>12145</v>
      </c>
    </row>
    <row r="151" spans="1:7">
      <c r="A151" s="1" t="s">
        <v>12278</v>
      </c>
      <c r="B151" s="1" t="s">
        <v>3902</v>
      </c>
      <c r="C151" s="1" t="s">
        <v>893</v>
      </c>
      <c r="D151" s="1" t="s">
        <v>1773</v>
      </c>
      <c r="E151" s="1">
        <v>5</v>
      </c>
      <c r="F151" s="2">
        <v>45398</v>
      </c>
      <c r="G151" s="1" t="s">
        <v>12117</v>
      </c>
    </row>
    <row r="152" spans="1:7">
      <c r="A152" s="1" t="s">
        <v>12279</v>
      </c>
      <c r="B152" s="1" t="s">
        <v>3476</v>
      </c>
      <c r="C152" s="1" t="s">
        <v>1346</v>
      </c>
      <c r="D152" s="1" t="s">
        <v>1733</v>
      </c>
      <c r="E152" s="1">
        <v>5</v>
      </c>
      <c r="F152" s="2">
        <v>45566</v>
      </c>
      <c r="G152" s="1" t="s">
        <v>12134</v>
      </c>
    </row>
    <row r="153" spans="1:7">
      <c r="A153" s="1" t="s">
        <v>12280</v>
      </c>
      <c r="B153" s="1" t="s">
        <v>3023</v>
      </c>
      <c r="C153" s="1" t="s">
        <v>888</v>
      </c>
      <c r="D153" s="1" t="s">
        <v>1740</v>
      </c>
      <c r="E153" s="1">
        <v>4</v>
      </c>
      <c r="F153" s="2">
        <v>45889</v>
      </c>
      <c r="G153" s="1" t="s">
        <v>12119</v>
      </c>
    </row>
    <row r="154" spans="1:7">
      <c r="A154" s="1" t="s">
        <v>12281</v>
      </c>
      <c r="B154" s="1" t="s">
        <v>3301</v>
      </c>
      <c r="C154" s="1" t="s">
        <v>1140</v>
      </c>
      <c r="D154" s="1" t="s">
        <v>1690</v>
      </c>
      <c r="E154" s="1">
        <v>5</v>
      </c>
      <c r="F154" s="2">
        <v>45665</v>
      </c>
      <c r="G154" s="1" t="s">
        <v>12134</v>
      </c>
    </row>
    <row r="155" spans="1:7">
      <c r="A155" s="1" t="s">
        <v>12282</v>
      </c>
      <c r="B155" s="1" t="s">
        <v>2436</v>
      </c>
      <c r="C155" s="1" t="s">
        <v>827</v>
      </c>
      <c r="D155" s="1" t="s">
        <v>1725</v>
      </c>
      <c r="E155" s="1">
        <v>3</v>
      </c>
      <c r="F155" s="2">
        <v>45718</v>
      </c>
      <c r="G155" s="1" t="s">
        <v>12125</v>
      </c>
    </row>
    <row r="156" spans="1:7">
      <c r="A156" s="1" t="s">
        <v>12283</v>
      </c>
      <c r="B156" s="1" t="s">
        <v>2038</v>
      </c>
      <c r="C156" s="1" t="s">
        <v>504</v>
      </c>
      <c r="D156" s="1" t="s">
        <v>1706</v>
      </c>
      <c r="E156" s="1">
        <v>4</v>
      </c>
      <c r="F156" s="2">
        <v>45958</v>
      </c>
      <c r="G156" s="1" t="s">
        <v>12119</v>
      </c>
    </row>
    <row r="157" spans="1:7">
      <c r="A157" s="1" t="s">
        <v>12284</v>
      </c>
      <c r="B157" s="1" t="s">
        <v>2426</v>
      </c>
      <c r="C157" s="1" t="s">
        <v>1330</v>
      </c>
      <c r="D157" s="1" t="s">
        <v>1793</v>
      </c>
      <c r="E157" s="1">
        <v>4</v>
      </c>
      <c r="F157" s="2">
        <v>45537</v>
      </c>
      <c r="G157" s="1" t="s">
        <v>12115</v>
      </c>
    </row>
    <row r="158" spans="1:7">
      <c r="A158" s="1" t="s">
        <v>12285</v>
      </c>
      <c r="B158" s="1" t="s">
        <v>3388</v>
      </c>
      <c r="C158" s="1" t="s">
        <v>641</v>
      </c>
      <c r="D158" s="1" t="s">
        <v>1788</v>
      </c>
      <c r="E158" s="1">
        <v>1</v>
      </c>
      <c r="F158" s="2">
        <v>45721</v>
      </c>
      <c r="G158" s="1" t="s">
        <v>12128</v>
      </c>
    </row>
    <row r="159" spans="1:7">
      <c r="A159" s="1" t="s">
        <v>12286</v>
      </c>
      <c r="B159" s="1" t="s">
        <v>2163</v>
      </c>
      <c r="C159" s="1" t="s">
        <v>1608</v>
      </c>
      <c r="D159" s="1" t="s">
        <v>1799</v>
      </c>
      <c r="E159" s="1">
        <v>4</v>
      </c>
      <c r="F159" s="2">
        <v>45599</v>
      </c>
      <c r="G159" s="1" t="s">
        <v>12119</v>
      </c>
    </row>
    <row r="160" spans="1:7">
      <c r="A160" s="1" t="s">
        <v>12287</v>
      </c>
      <c r="B160" s="1" t="s">
        <v>3971</v>
      </c>
      <c r="C160" s="1" t="s">
        <v>1394</v>
      </c>
      <c r="D160" s="1" t="s">
        <v>1778</v>
      </c>
      <c r="E160" s="1">
        <v>5</v>
      </c>
      <c r="F160" s="2">
        <v>45936</v>
      </c>
      <c r="G160" s="1" t="s">
        <v>12134</v>
      </c>
    </row>
    <row r="161" spans="1:7">
      <c r="A161" s="1" t="s">
        <v>12288</v>
      </c>
      <c r="B161" s="1" t="s">
        <v>1935</v>
      </c>
      <c r="C161" s="1" t="s">
        <v>1213</v>
      </c>
      <c r="D161" s="1" t="s">
        <v>1773</v>
      </c>
      <c r="E161" s="1">
        <v>3</v>
      </c>
      <c r="F161" s="2">
        <v>45864</v>
      </c>
      <c r="G161" s="1" t="s">
        <v>12125</v>
      </c>
    </row>
    <row r="162" spans="1:7">
      <c r="A162" s="1" t="s">
        <v>12289</v>
      </c>
      <c r="B162" s="1" t="s">
        <v>3222</v>
      </c>
      <c r="C162" s="1" t="s">
        <v>1200</v>
      </c>
      <c r="D162" s="1" t="s">
        <v>1785</v>
      </c>
      <c r="E162" s="1">
        <v>2</v>
      </c>
      <c r="F162" s="2">
        <v>45670</v>
      </c>
      <c r="G162" s="1" t="s">
        <v>12218</v>
      </c>
    </row>
    <row r="163" spans="1:7">
      <c r="A163" s="1" t="s">
        <v>12290</v>
      </c>
      <c r="B163" s="1" t="s">
        <v>2624</v>
      </c>
      <c r="C163" s="1" t="s">
        <v>1517</v>
      </c>
      <c r="D163" s="1" t="s">
        <v>1674</v>
      </c>
      <c r="E163" s="1">
        <v>3</v>
      </c>
      <c r="F163" s="2">
        <v>45341</v>
      </c>
      <c r="G163" s="1" t="s">
        <v>12142</v>
      </c>
    </row>
    <row r="164" spans="1:7">
      <c r="A164" s="1" t="s">
        <v>12291</v>
      </c>
      <c r="B164" s="1" t="s">
        <v>4180</v>
      </c>
      <c r="C164" s="1" t="s">
        <v>1351</v>
      </c>
      <c r="D164" s="1" t="s">
        <v>1725</v>
      </c>
      <c r="E164" s="1">
        <v>2</v>
      </c>
      <c r="F164" s="2">
        <v>45467</v>
      </c>
      <c r="G164" s="1" t="s">
        <v>12137</v>
      </c>
    </row>
    <row r="165" spans="1:7">
      <c r="A165" s="1" t="s">
        <v>12292</v>
      </c>
      <c r="B165" s="1" t="s">
        <v>3697</v>
      </c>
      <c r="C165" s="1" t="s">
        <v>654</v>
      </c>
      <c r="D165" s="1" t="s">
        <v>1768</v>
      </c>
      <c r="E165" s="1">
        <v>4</v>
      </c>
      <c r="F165" s="2">
        <v>45769</v>
      </c>
      <c r="G165" s="1" t="s">
        <v>12123</v>
      </c>
    </row>
    <row r="166" spans="1:7">
      <c r="A166" s="1" t="s">
        <v>12293</v>
      </c>
      <c r="B166" s="1" t="s">
        <v>3862</v>
      </c>
      <c r="C166" s="1" t="s">
        <v>897</v>
      </c>
      <c r="D166" s="1" t="s">
        <v>1740</v>
      </c>
      <c r="E166" s="1">
        <v>5</v>
      </c>
      <c r="F166" s="2">
        <v>45367</v>
      </c>
      <c r="G166" s="1" t="s">
        <v>12134</v>
      </c>
    </row>
    <row r="167" spans="1:7">
      <c r="A167" s="1" t="s">
        <v>12294</v>
      </c>
      <c r="B167" s="1" t="s">
        <v>2551</v>
      </c>
      <c r="C167" s="1" t="s">
        <v>555</v>
      </c>
      <c r="D167" s="1" t="s">
        <v>1790</v>
      </c>
      <c r="E167" s="1">
        <v>5</v>
      </c>
      <c r="F167" s="2">
        <v>45522</v>
      </c>
      <c r="G167" s="1" t="s">
        <v>12121</v>
      </c>
    </row>
    <row r="168" spans="1:7">
      <c r="A168" s="1" t="s">
        <v>12295</v>
      </c>
      <c r="B168" s="1" t="s">
        <v>3329</v>
      </c>
      <c r="C168" s="1" t="s">
        <v>1116</v>
      </c>
      <c r="D168" s="1" t="s">
        <v>1754</v>
      </c>
      <c r="E168" s="1">
        <v>5</v>
      </c>
      <c r="F168" s="2">
        <v>45764</v>
      </c>
      <c r="G168" s="1" t="s">
        <v>12117</v>
      </c>
    </row>
    <row r="169" spans="1:7">
      <c r="A169" s="1" t="s">
        <v>12296</v>
      </c>
      <c r="B169" s="1" t="s">
        <v>2622</v>
      </c>
      <c r="C169" s="1" t="s">
        <v>208</v>
      </c>
      <c r="D169" s="1" t="s">
        <v>1774</v>
      </c>
      <c r="E169" s="1">
        <v>5</v>
      </c>
      <c r="F169" s="2">
        <v>45802</v>
      </c>
      <c r="G169" s="1" t="s">
        <v>12117</v>
      </c>
    </row>
    <row r="170" spans="1:7">
      <c r="A170" s="1" t="s">
        <v>12297</v>
      </c>
      <c r="B170" s="1" t="s">
        <v>1834</v>
      </c>
      <c r="C170" s="1" t="s">
        <v>778</v>
      </c>
      <c r="D170" s="1" t="s">
        <v>1693</v>
      </c>
      <c r="E170" s="1">
        <v>3</v>
      </c>
      <c r="F170" s="2">
        <v>45638</v>
      </c>
      <c r="G170" s="1" t="s">
        <v>12125</v>
      </c>
    </row>
    <row r="171" spans="1:7">
      <c r="A171" s="1" t="s">
        <v>12298</v>
      </c>
      <c r="B171" s="1" t="s">
        <v>3376</v>
      </c>
      <c r="C171" s="1" t="s">
        <v>337</v>
      </c>
      <c r="D171" s="1" t="s">
        <v>1753</v>
      </c>
      <c r="E171" s="1">
        <v>5</v>
      </c>
      <c r="F171" s="2">
        <v>45314</v>
      </c>
      <c r="G171" s="1" t="s">
        <v>12134</v>
      </c>
    </row>
    <row r="172" spans="1:7">
      <c r="A172" s="1" t="s">
        <v>12299</v>
      </c>
      <c r="B172" s="1" t="s">
        <v>2112</v>
      </c>
      <c r="C172" s="1" t="s">
        <v>635</v>
      </c>
      <c r="D172" s="1" t="s">
        <v>1748</v>
      </c>
      <c r="E172" s="1">
        <v>5</v>
      </c>
      <c r="F172" s="2">
        <v>45421</v>
      </c>
      <c r="G172" s="1" t="s">
        <v>12121</v>
      </c>
    </row>
    <row r="173" spans="1:7">
      <c r="A173" s="1" t="s">
        <v>12300</v>
      </c>
      <c r="B173" s="1" t="s">
        <v>3204</v>
      </c>
      <c r="C173" s="1" t="s">
        <v>864</v>
      </c>
      <c r="D173" s="1" t="s">
        <v>1746</v>
      </c>
      <c r="E173" s="1">
        <v>5</v>
      </c>
      <c r="F173" s="2">
        <v>45310</v>
      </c>
      <c r="G173" s="1" t="s">
        <v>12134</v>
      </c>
    </row>
    <row r="174" spans="1:7">
      <c r="A174" s="1" t="s">
        <v>12301</v>
      </c>
      <c r="B174" s="1" t="s">
        <v>2062</v>
      </c>
      <c r="C174" s="1" t="s">
        <v>1032</v>
      </c>
      <c r="D174" s="1" t="s">
        <v>1715</v>
      </c>
      <c r="E174" s="1">
        <v>2</v>
      </c>
      <c r="F174" s="2">
        <v>45494</v>
      </c>
      <c r="G174" s="1" t="s">
        <v>12174</v>
      </c>
    </row>
    <row r="175" spans="1:7">
      <c r="A175" s="1" t="s">
        <v>12302</v>
      </c>
      <c r="B175" s="1" t="s">
        <v>2250</v>
      </c>
      <c r="C175" s="1" t="s">
        <v>1157</v>
      </c>
      <c r="D175" s="1" t="s">
        <v>1737</v>
      </c>
      <c r="E175" s="1">
        <v>4</v>
      </c>
      <c r="F175" s="2">
        <v>45730</v>
      </c>
      <c r="G175" s="1" t="s">
        <v>12119</v>
      </c>
    </row>
    <row r="176" spans="1:7">
      <c r="A176" s="1" t="s">
        <v>12303</v>
      </c>
      <c r="B176" s="1" t="s">
        <v>2918</v>
      </c>
      <c r="C176" s="1" t="s">
        <v>698</v>
      </c>
      <c r="D176" s="1" t="s">
        <v>1688</v>
      </c>
      <c r="E176" s="1">
        <v>2</v>
      </c>
      <c r="F176" s="2">
        <v>45334</v>
      </c>
      <c r="G176" s="1" t="s">
        <v>12137</v>
      </c>
    </row>
    <row r="177" spans="1:7">
      <c r="A177" s="1" t="s">
        <v>12304</v>
      </c>
      <c r="B177" s="1" t="s">
        <v>3040</v>
      </c>
      <c r="C177" s="1" t="s">
        <v>961</v>
      </c>
      <c r="D177" s="1" t="s">
        <v>1772</v>
      </c>
      <c r="E177" s="1">
        <v>5</v>
      </c>
      <c r="F177" s="2">
        <v>45342</v>
      </c>
      <c r="G177" s="1" t="s">
        <v>12121</v>
      </c>
    </row>
    <row r="178" spans="1:7">
      <c r="A178" s="1" t="s">
        <v>12305</v>
      </c>
      <c r="B178" s="1" t="s">
        <v>3234</v>
      </c>
      <c r="C178" s="1" t="s">
        <v>692</v>
      </c>
      <c r="D178" s="1" t="s">
        <v>1709</v>
      </c>
      <c r="E178" s="1">
        <v>4</v>
      </c>
      <c r="F178" s="2">
        <v>45484</v>
      </c>
      <c r="G178" s="1" t="s">
        <v>12123</v>
      </c>
    </row>
    <row r="179" spans="1:7">
      <c r="A179" s="1" t="s">
        <v>12306</v>
      </c>
      <c r="B179" s="1" t="s">
        <v>2786</v>
      </c>
      <c r="C179" s="1" t="s">
        <v>1485</v>
      </c>
      <c r="D179" s="1" t="s">
        <v>1681</v>
      </c>
      <c r="E179" s="1">
        <v>5</v>
      </c>
      <c r="F179" s="2">
        <v>45452</v>
      </c>
      <c r="G179" s="1" t="s">
        <v>12134</v>
      </c>
    </row>
    <row r="180" spans="1:7">
      <c r="A180" s="1" t="s">
        <v>12307</v>
      </c>
      <c r="B180" s="1" t="s">
        <v>2265</v>
      </c>
      <c r="C180" s="1" t="s">
        <v>1411</v>
      </c>
      <c r="D180" s="1" t="s">
        <v>1699</v>
      </c>
      <c r="E180" s="1">
        <v>3</v>
      </c>
      <c r="F180" s="2">
        <v>45619</v>
      </c>
      <c r="G180" s="1" t="s">
        <v>12156</v>
      </c>
    </row>
    <row r="181" spans="1:7">
      <c r="A181" s="1" t="s">
        <v>12308</v>
      </c>
      <c r="B181" s="1" t="s">
        <v>3618</v>
      </c>
      <c r="C181" s="1" t="s">
        <v>352</v>
      </c>
      <c r="D181" s="1" t="s">
        <v>1741</v>
      </c>
      <c r="E181" s="1">
        <v>4</v>
      </c>
      <c r="F181" s="2">
        <v>45435</v>
      </c>
      <c r="G181" s="1" t="s">
        <v>12115</v>
      </c>
    </row>
    <row r="182" spans="1:7">
      <c r="A182" s="1" t="s">
        <v>12309</v>
      </c>
      <c r="B182" s="1" t="s">
        <v>3493</v>
      </c>
      <c r="C182" s="1" t="s">
        <v>1356</v>
      </c>
      <c r="D182" s="1" t="s">
        <v>1668</v>
      </c>
      <c r="E182" s="1">
        <v>4</v>
      </c>
      <c r="F182" s="2">
        <v>45311</v>
      </c>
      <c r="G182" s="1" t="s">
        <v>12123</v>
      </c>
    </row>
    <row r="183" spans="1:7">
      <c r="A183" s="1" t="s">
        <v>12310</v>
      </c>
      <c r="B183" s="1" t="s">
        <v>3521</v>
      </c>
      <c r="C183" s="1" t="s">
        <v>355</v>
      </c>
      <c r="D183" s="1" t="s">
        <v>1716</v>
      </c>
      <c r="E183" s="1">
        <v>5</v>
      </c>
      <c r="F183" s="2">
        <v>45710</v>
      </c>
      <c r="G183" s="1" t="s">
        <v>12117</v>
      </c>
    </row>
    <row r="184" spans="1:7">
      <c r="A184" s="1" t="s">
        <v>12311</v>
      </c>
      <c r="B184" s="1" t="s">
        <v>3259</v>
      </c>
      <c r="C184" s="1" t="s">
        <v>1165</v>
      </c>
      <c r="D184" s="1" t="s">
        <v>1732</v>
      </c>
      <c r="E184" s="1">
        <v>1</v>
      </c>
      <c r="F184" s="2">
        <v>45542</v>
      </c>
      <c r="G184" s="1" t="s">
        <v>12145</v>
      </c>
    </row>
    <row r="185" spans="1:7">
      <c r="A185" s="1" t="s">
        <v>12312</v>
      </c>
      <c r="B185" s="1" t="s">
        <v>2325</v>
      </c>
      <c r="C185" s="1" t="s">
        <v>554</v>
      </c>
      <c r="D185" s="1" t="s">
        <v>1733</v>
      </c>
      <c r="E185" s="1">
        <v>4</v>
      </c>
      <c r="F185" s="2">
        <v>45430</v>
      </c>
      <c r="G185" s="1" t="s">
        <v>12123</v>
      </c>
    </row>
    <row r="186" spans="1:7">
      <c r="A186" s="1" t="s">
        <v>12313</v>
      </c>
      <c r="B186" s="1" t="s">
        <v>2536</v>
      </c>
      <c r="C186" s="1" t="s">
        <v>1562</v>
      </c>
      <c r="D186" s="1" t="s">
        <v>1730</v>
      </c>
      <c r="E186" s="1">
        <v>4</v>
      </c>
      <c r="F186" s="2">
        <v>45654</v>
      </c>
      <c r="G186" s="1" t="s">
        <v>12123</v>
      </c>
    </row>
    <row r="187" spans="1:7">
      <c r="A187" s="1" t="s">
        <v>12314</v>
      </c>
      <c r="B187" s="1" t="s">
        <v>3708</v>
      </c>
      <c r="C187" s="1" t="s">
        <v>1574</v>
      </c>
      <c r="D187" s="1" t="s">
        <v>1780</v>
      </c>
      <c r="E187" s="1">
        <v>5</v>
      </c>
      <c r="F187" s="2">
        <v>45805</v>
      </c>
      <c r="G187" s="1" t="s">
        <v>12121</v>
      </c>
    </row>
    <row r="188" spans="1:7">
      <c r="A188" s="1" t="s">
        <v>12315</v>
      </c>
      <c r="B188" s="1" t="s">
        <v>2315</v>
      </c>
      <c r="C188" s="1" t="s">
        <v>767</v>
      </c>
      <c r="D188" s="1" t="s">
        <v>1741</v>
      </c>
      <c r="E188" s="1">
        <v>3</v>
      </c>
      <c r="F188" s="2">
        <v>45605</v>
      </c>
      <c r="G188" s="1" t="s">
        <v>12125</v>
      </c>
    </row>
    <row r="189" spans="1:7">
      <c r="A189" s="1" t="s">
        <v>12316</v>
      </c>
      <c r="B189" s="1" t="s">
        <v>3782</v>
      </c>
      <c r="C189" s="1" t="s">
        <v>1486</v>
      </c>
      <c r="D189" s="1" t="s">
        <v>1752</v>
      </c>
      <c r="E189" s="1">
        <v>5</v>
      </c>
      <c r="F189" s="2">
        <v>45473</v>
      </c>
      <c r="G189" s="1" t="s">
        <v>12134</v>
      </c>
    </row>
    <row r="190" spans="1:7">
      <c r="A190" s="1" t="s">
        <v>12317</v>
      </c>
      <c r="B190" s="1" t="s">
        <v>2550</v>
      </c>
      <c r="C190" s="1" t="s">
        <v>625</v>
      </c>
      <c r="D190" s="1" t="s">
        <v>1797</v>
      </c>
      <c r="E190" s="1">
        <v>5</v>
      </c>
      <c r="F190" s="2">
        <v>45478</v>
      </c>
      <c r="G190" s="1" t="s">
        <v>12121</v>
      </c>
    </row>
    <row r="191" spans="1:7">
      <c r="A191" s="1" t="s">
        <v>12318</v>
      </c>
      <c r="B191" s="1" t="s">
        <v>2195</v>
      </c>
      <c r="C191" s="1" t="s">
        <v>1389</v>
      </c>
      <c r="D191" s="1" t="s">
        <v>1728</v>
      </c>
      <c r="E191" s="1">
        <v>5</v>
      </c>
      <c r="F191" s="2">
        <v>45463</v>
      </c>
      <c r="G191" s="1" t="s">
        <v>12117</v>
      </c>
    </row>
    <row r="192" spans="1:7">
      <c r="A192" s="1" t="s">
        <v>12319</v>
      </c>
      <c r="B192" s="1" t="s">
        <v>1887</v>
      </c>
      <c r="C192" s="1" t="s">
        <v>1346</v>
      </c>
      <c r="D192" s="1" t="s">
        <v>1754</v>
      </c>
      <c r="E192" s="1">
        <v>4</v>
      </c>
      <c r="F192" s="2">
        <v>45761</v>
      </c>
      <c r="G192" s="1" t="s">
        <v>12119</v>
      </c>
    </row>
    <row r="193" spans="1:7">
      <c r="A193" s="1" t="s">
        <v>12320</v>
      </c>
      <c r="B193" s="1" t="s">
        <v>2522</v>
      </c>
      <c r="C193" s="1" t="s">
        <v>1274</v>
      </c>
      <c r="D193" s="1" t="s">
        <v>1754</v>
      </c>
      <c r="E193" s="1">
        <v>5</v>
      </c>
      <c r="F193" s="2">
        <v>45929</v>
      </c>
      <c r="G193" s="1" t="s">
        <v>12134</v>
      </c>
    </row>
    <row r="194" spans="1:7">
      <c r="A194" s="1" t="s">
        <v>12321</v>
      </c>
      <c r="B194" s="1" t="s">
        <v>2632</v>
      </c>
      <c r="C194" s="1" t="s">
        <v>754</v>
      </c>
      <c r="D194" s="1" t="s">
        <v>1685</v>
      </c>
      <c r="E194" s="1">
        <v>4</v>
      </c>
      <c r="F194" s="2">
        <v>45804</v>
      </c>
      <c r="G194" s="1" t="s">
        <v>12123</v>
      </c>
    </row>
    <row r="195" spans="1:7">
      <c r="A195" s="1" t="s">
        <v>12322</v>
      </c>
      <c r="B195" s="1" t="s">
        <v>2796</v>
      </c>
      <c r="C195" s="1" t="s">
        <v>684</v>
      </c>
      <c r="D195" s="1" t="s">
        <v>1695</v>
      </c>
      <c r="E195" s="1">
        <v>4</v>
      </c>
      <c r="F195" s="2">
        <v>45629</v>
      </c>
      <c r="G195" s="1" t="s">
        <v>12119</v>
      </c>
    </row>
    <row r="196" spans="1:7">
      <c r="A196" s="1" t="s">
        <v>12323</v>
      </c>
      <c r="B196" s="1" t="s">
        <v>3251</v>
      </c>
      <c r="C196" s="1" t="s">
        <v>932</v>
      </c>
      <c r="D196" s="1" t="s">
        <v>1710</v>
      </c>
      <c r="E196" s="1">
        <v>4</v>
      </c>
      <c r="F196" s="2">
        <v>45609</v>
      </c>
      <c r="G196" s="1" t="s">
        <v>12119</v>
      </c>
    </row>
    <row r="197" spans="1:7">
      <c r="A197" s="1" t="s">
        <v>12324</v>
      </c>
      <c r="B197" s="1" t="s">
        <v>2049</v>
      </c>
      <c r="C197" s="1" t="s">
        <v>1590</v>
      </c>
      <c r="D197" s="1" t="s">
        <v>1795</v>
      </c>
      <c r="E197" s="1">
        <v>5</v>
      </c>
      <c r="F197" s="2">
        <v>45493</v>
      </c>
      <c r="G197" s="1" t="s">
        <v>12117</v>
      </c>
    </row>
    <row r="198" spans="1:7">
      <c r="A198" s="1" t="s">
        <v>12325</v>
      </c>
      <c r="B198" s="1" t="s">
        <v>2505</v>
      </c>
      <c r="C198" s="1" t="s">
        <v>419</v>
      </c>
      <c r="D198" s="1" t="s">
        <v>1751</v>
      </c>
      <c r="E198" s="1">
        <v>5</v>
      </c>
      <c r="F198" s="2">
        <v>45953</v>
      </c>
      <c r="G198" s="1" t="s">
        <v>12121</v>
      </c>
    </row>
    <row r="199" spans="1:7">
      <c r="A199" s="1" t="s">
        <v>12326</v>
      </c>
      <c r="B199" s="1" t="s">
        <v>2343</v>
      </c>
      <c r="C199" s="1" t="s">
        <v>359</v>
      </c>
      <c r="D199" s="1" t="s">
        <v>1686</v>
      </c>
      <c r="E199" s="1">
        <v>4</v>
      </c>
      <c r="F199" s="2">
        <v>45939</v>
      </c>
      <c r="G199" s="1" t="s">
        <v>12123</v>
      </c>
    </row>
    <row r="200" spans="1:7">
      <c r="A200" s="1" t="s">
        <v>12327</v>
      </c>
      <c r="B200" s="1" t="s">
        <v>3975</v>
      </c>
      <c r="C200" s="1" t="s">
        <v>1240</v>
      </c>
      <c r="D200" s="1" t="s">
        <v>1678</v>
      </c>
      <c r="E200" s="1">
        <v>4</v>
      </c>
      <c r="F200" s="2">
        <v>45512</v>
      </c>
      <c r="G200" s="1" t="s">
        <v>12115</v>
      </c>
    </row>
    <row r="201" spans="1:7">
      <c r="A201" s="1" t="s">
        <v>12328</v>
      </c>
      <c r="B201" s="1" t="s">
        <v>3844</v>
      </c>
      <c r="C201" s="1" t="s">
        <v>1651</v>
      </c>
      <c r="D201" s="1" t="s">
        <v>1678</v>
      </c>
      <c r="E201" s="1">
        <v>5</v>
      </c>
      <c r="F201" s="2">
        <v>45329</v>
      </c>
      <c r="G201" s="1" t="s">
        <v>12121</v>
      </c>
    </row>
    <row r="202" spans="1:7">
      <c r="A202" s="1" t="s">
        <v>12329</v>
      </c>
      <c r="B202" s="1" t="s">
        <v>3069</v>
      </c>
      <c r="C202" s="1" t="s">
        <v>671</v>
      </c>
      <c r="D202" s="1" t="s">
        <v>1716</v>
      </c>
      <c r="E202" s="1">
        <v>5</v>
      </c>
      <c r="F202" s="2">
        <v>45407</v>
      </c>
      <c r="G202" s="1" t="s">
        <v>12121</v>
      </c>
    </row>
    <row r="203" spans="1:7">
      <c r="A203" s="1" t="s">
        <v>12330</v>
      </c>
      <c r="B203" s="1" t="s">
        <v>4059</v>
      </c>
      <c r="C203" s="1" t="s">
        <v>650</v>
      </c>
      <c r="D203" s="1" t="s">
        <v>1753</v>
      </c>
      <c r="E203" s="1">
        <v>5</v>
      </c>
      <c r="F203" s="2">
        <v>45426</v>
      </c>
      <c r="G203" s="1" t="s">
        <v>12134</v>
      </c>
    </row>
    <row r="204" spans="1:7">
      <c r="A204" s="1" t="s">
        <v>12331</v>
      </c>
      <c r="B204" s="1" t="s">
        <v>2856</v>
      </c>
      <c r="C204" s="1" t="s">
        <v>774</v>
      </c>
      <c r="D204" s="1" t="s">
        <v>1740</v>
      </c>
      <c r="E204" s="1">
        <v>3</v>
      </c>
      <c r="F204" s="2">
        <v>45827</v>
      </c>
      <c r="G204" s="1" t="s">
        <v>12125</v>
      </c>
    </row>
    <row r="205" spans="1:7">
      <c r="A205" s="1" t="s">
        <v>12332</v>
      </c>
      <c r="B205" s="1" t="s">
        <v>3650</v>
      </c>
      <c r="C205" s="1" t="s">
        <v>1266</v>
      </c>
      <c r="D205" s="1" t="s">
        <v>1696</v>
      </c>
      <c r="E205" s="1">
        <v>5</v>
      </c>
      <c r="F205" s="2">
        <v>45730</v>
      </c>
      <c r="G205" s="1" t="s">
        <v>12117</v>
      </c>
    </row>
    <row r="206" spans="1:7">
      <c r="A206" s="1" t="s">
        <v>12333</v>
      </c>
      <c r="B206" s="1" t="s">
        <v>2527</v>
      </c>
      <c r="C206" s="1" t="s">
        <v>370</v>
      </c>
      <c r="D206" s="1" t="s">
        <v>1738</v>
      </c>
      <c r="E206" s="1">
        <v>3</v>
      </c>
      <c r="F206" s="2">
        <v>45932</v>
      </c>
      <c r="G206" s="1" t="s">
        <v>12156</v>
      </c>
    </row>
    <row r="207" spans="1:7">
      <c r="A207" s="1" t="s">
        <v>12334</v>
      </c>
      <c r="B207" s="1" t="s">
        <v>3185</v>
      </c>
      <c r="C207" s="1" t="s">
        <v>1200</v>
      </c>
      <c r="D207" s="1" t="s">
        <v>1666</v>
      </c>
      <c r="E207" s="1">
        <v>3</v>
      </c>
      <c r="F207" s="2">
        <v>45489</v>
      </c>
      <c r="G207" s="1" t="s">
        <v>12156</v>
      </c>
    </row>
    <row r="208" spans="1:7">
      <c r="A208" s="1" t="s">
        <v>12335</v>
      </c>
      <c r="B208" s="1" t="s">
        <v>4048</v>
      </c>
      <c r="C208" s="1" t="s">
        <v>1552</v>
      </c>
      <c r="D208" s="1" t="s">
        <v>1782</v>
      </c>
      <c r="E208" s="1">
        <v>2</v>
      </c>
      <c r="F208" s="2">
        <v>45751</v>
      </c>
      <c r="G208" s="1" t="s">
        <v>12174</v>
      </c>
    </row>
    <row r="209" spans="1:7">
      <c r="A209" s="1" t="s">
        <v>12336</v>
      </c>
      <c r="B209" s="1" t="s">
        <v>2676</v>
      </c>
      <c r="C209" s="1" t="s">
        <v>1574</v>
      </c>
      <c r="D209" s="1" t="s">
        <v>1793</v>
      </c>
      <c r="E209" s="1">
        <v>4</v>
      </c>
      <c r="F209" s="2">
        <v>45961</v>
      </c>
      <c r="G209" s="1" t="s">
        <v>12123</v>
      </c>
    </row>
    <row r="210" spans="1:7">
      <c r="A210" s="1" t="s">
        <v>12337</v>
      </c>
      <c r="B210" s="1" t="s">
        <v>1826</v>
      </c>
      <c r="C210" s="1" t="s">
        <v>229</v>
      </c>
      <c r="D210" s="1" t="s">
        <v>1668</v>
      </c>
      <c r="E210" s="1">
        <v>5</v>
      </c>
      <c r="F210" s="2">
        <v>45905</v>
      </c>
      <c r="G210" s="1" t="s">
        <v>12121</v>
      </c>
    </row>
    <row r="211" spans="1:7">
      <c r="A211" s="1" t="s">
        <v>12338</v>
      </c>
      <c r="B211" s="1" t="s">
        <v>2078</v>
      </c>
      <c r="C211" s="1" t="s">
        <v>558</v>
      </c>
      <c r="D211" s="1" t="s">
        <v>1673</v>
      </c>
      <c r="E211" s="1">
        <v>3</v>
      </c>
      <c r="F211" s="2">
        <v>45626</v>
      </c>
      <c r="G211" s="1" t="s">
        <v>12125</v>
      </c>
    </row>
    <row r="212" spans="1:7">
      <c r="A212" s="1" t="s">
        <v>12339</v>
      </c>
      <c r="B212" s="1" t="s">
        <v>4235</v>
      </c>
      <c r="C212" s="1" t="s">
        <v>527</v>
      </c>
      <c r="D212" s="1" t="s">
        <v>1785</v>
      </c>
      <c r="E212" s="1">
        <v>5</v>
      </c>
      <c r="F212" s="2">
        <v>45644</v>
      </c>
      <c r="G212" s="1" t="s">
        <v>12134</v>
      </c>
    </row>
    <row r="213" spans="1:7">
      <c r="A213" s="1" t="s">
        <v>12340</v>
      </c>
      <c r="B213" s="1" t="s">
        <v>3387</v>
      </c>
      <c r="C213" s="1" t="s">
        <v>1295</v>
      </c>
      <c r="D213" s="1" t="s">
        <v>1686</v>
      </c>
      <c r="E213" s="1">
        <v>2</v>
      </c>
      <c r="F213" s="2">
        <v>45489</v>
      </c>
      <c r="G213" s="1" t="s">
        <v>12137</v>
      </c>
    </row>
    <row r="214" spans="1:7">
      <c r="A214" s="1" t="s">
        <v>12341</v>
      </c>
      <c r="B214" s="1" t="s">
        <v>3123</v>
      </c>
      <c r="C214" s="1" t="s">
        <v>1550</v>
      </c>
      <c r="D214" s="1" t="s">
        <v>1761</v>
      </c>
      <c r="E214" s="1">
        <v>4</v>
      </c>
      <c r="F214" s="2">
        <v>45329</v>
      </c>
      <c r="G214" s="1" t="s">
        <v>12119</v>
      </c>
    </row>
    <row r="215" spans="1:7">
      <c r="A215" s="1" t="s">
        <v>12342</v>
      </c>
      <c r="B215" s="1" t="s">
        <v>1990</v>
      </c>
      <c r="C215" s="1" t="s">
        <v>680</v>
      </c>
      <c r="D215" s="1" t="s">
        <v>1690</v>
      </c>
      <c r="E215" s="1">
        <v>4</v>
      </c>
      <c r="F215" s="2">
        <v>45754</v>
      </c>
      <c r="G215" s="1" t="s">
        <v>12119</v>
      </c>
    </row>
    <row r="216" spans="1:7">
      <c r="A216" s="1" t="s">
        <v>12343</v>
      </c>
      <c r="B216" s="1" t="s">
        <v>2861</v>
      </c>
      <c r="C216" s="1" t="s">
        <v>580</v>
      </c>
      <c r="D216" s="1" t="s">
        <v>1768</v>
      </c>
      <c r="E216" s="1">
        <v>5</v>
      </c>
      <c r="F216" s="2">
        <v>45389</v>
      </c>
      <c r="G216" s="1" t="s">
        <v>12134</v>
      </c>
    </row>
    <row r="217" spans="1:7">
      <c r="A217" s="1" t="s">
        <v>12344</v>
      </c>
      <c r="B217" s="1" t="s">
        <v>3738</v>
      </c>
      <c r="C217" s="1" t="s">
        <v>577</v>
      </c>
      <c r="D217" s="1" t="s">
        <v>1712</v>
      </c>
      <c r="E217" s="1">
        <v>5</v>
      </c>
      <c r="F217" s="2">
        <v>45700</v>
      </c>
      <c r="G217" s="1" t="s">
        <v>12121</v>
      </c>
    </row>
    <row r="218" spans="1:7">
      <c r="A218" s="1" t="s">
        <v>12345</v>
      </c>
      <c r="B218" s="1" t="s">
        <v>2949</v>
      </c>
      <c r="C218" s="1" t="s">
        <v>1641</v>
      </c>
      <c r="D218" s="1" t="s">
        <v>1797</v>
      </c>
      <c r="E218" s="1">
        <v>3</v>
      </c>
      <c r="F218" s="2">
        <v>45791</v>
      </c>
      <c r="G218" s="1" t="s">
        <v>12156</v>
      </c>
    </row>
    <row r="219" spans="1:7">
      <c r="A219" s="1" t="s">
        <v>12346</v>
      </c>
      <c r="B219" s="1" t="s">
        <v>1856</v>
      </c>
      <c r="C219" s="1" t="s">
        <v>1214</v>
      </c>
      <c r="D219" s="1" t="s">
        <v>1763</v>
      </c>
      <c r="E219" s="1">
        <v>5</v>
      </c>
      <c r="F219" s="2">
        <v>45757</v>
      </c>
      <c r="G219" s="1" t="s">
        <v>12117</v>
      </c>
    </row>
    <row r="220" spans="1:7">
      <c r="A220" s="1" t="s">
        <v>12347</v>
      </c>
      <c r="B220" s="1" t="s">
        <v>2964</v>
      </c>
      <c r="C220" s="1" t="s">
        <v>595</v>
      </c>
      <c r="D220" s="1" t="s">
        <v>1795</v>
      </c>
      <c r="E220" s="1">
        <v>5</v>
      </c>
      <c r="F220" s="2">
        <v>45661</v>
      </c>
      <c r="G220" s="1" t="s">
        <v>12117</v>
      </c>
    </row>
    <row r="221" spans="1:7">
      <c r="A221" s="1" t="s">
        <v>12348</v>
      </c>
      <c r="B221" s="1" t="s">
        <v>3061</v>
      </c>
      <c r="C221" s="1" t="s">
        <v>1650</v>
      </c>
      <c r="D221" s="1" t="s">
        <v>1790</v>
      </c>
      <c r="E221" s="1">
        <v>1</v>
      </c>
      <c r="F221" s="2">
        <v>45541</v>
      </c>
      <c r="G221" s="1" t="s">
        <v>12128</v>
      </c>
    </row>
    <row r="222" spans="1:7">
      <c r="A222" s="1" t="s">
        <v>12349</v>
      </c>
      <c r="B222" s="1" t="s">
        <v>4068</v>
      </c>
      <c r="C222" s="1" t="s">
        <v>1031</v>
      </c>
      <c r="D222" s="1" t="s">
        <v>1702</v>
      </c>
      <c r="E222" s="1">
        <v>5</v>
      </c>
      <c r="F222" s="2">
        <v>45469</v>
      </c>
      <c r="G222" s="1" t="s">
        <v>12121</v>
      </c>
    </row>
    <row r="223" spans="1:7">
      <c r="A223" s="1" t="s">
        <v>12350</v>
      </c>
      <c r="B223" s="1" t="s">
        <v>4158</v>
      </c>
      <c r="C223" s="1" t="s">
        <v>1439</v>
      </c>
      <c r="D223" s="1" t="s">
        <v>1666</v>
      </c>
      <c r="E223" s="1">
        <v>2</v>
      </c>
      <c r="F223" s="2">
        <v>45633</v>
      </c>
      <c r="G223" s="1" t="s">
        <v>12218</v>
      </c>
    </row>
    <row r="224" spans="1:7">
      <c r="A224" s="1" t="s">
        <v>12351</v>
      </c>
      <c r="B224" s="1" t="s">
        <v>3260</v>
      </c>
      <c r="C224" s="1" t="s">
        <v>330</v>
      </c>
      <c r="D224" s="1" t="s">
        <v>1736</v>
      </c>
      <c r="E224" s="1">
        <v>5</v>
      </c>
      <c r="F224" s="2">
        <v>45305</v>
      </c>
      <c r="G224" s="1" t="s">
        <v>12117</v>
      </c>
    </row>
    <row r="225" spans="1:7">
      <c r="A225" s="1" t="s">
        <v>12352</v>
      </c>
      <c r="B225" s="1" t="s">
        <v>1870</v>
      </c>
      <c r="C225" s="1" t="s">
        <v>535</v>
      </c>
      <c r="D225" s="1" t="s">
        <v>1779</v>
      </c>
      <c r="E225" s="1">
        <v>5</v>
      </c>
      <c r="F225" s="2">
        <v>45674</v>
      </c>
      <c r="G225" s="1" t="s">
        <v>12134</v>
      </c>
    </row>
    <row r="226" spans="1:7">
      <c r="A226" s="1" t="s">
        <v>12353</v>
      </c>
      <c r="B226" s="1" t="s">
        <v>2167</v>
      </c>
      <c r="C226" s="1" t="s">
        <v>1468</v>
      </c>
      <c r="D226" s="1" t="s">
        <v>1736</v>
      </c>
      <c r="E226" s="1">
        <v>4</v>
      </c>
      <c r="F226" s="2">
        <v>45312</v>
      </c>
      <c r="G226" s="1" t="s">
        <v>12115</v>
      </c>
    </row>
    <row r="227" spans="1:7">
      <c r="A227" s="1" t="s">
        <v>12354</v>
      </c>
      <c r="B227" s="1" t="s">
        <v>1983</v>
      </c>
      <c r="C227" s="1" t="s">
        <v>879</v>
      </c>
      <c r="D227" s="1" t="s">
        <v>1790</v>
      </c>
      <c r="E227" s="1">
        <v>4</v>
      </c>
      <c r="F227" s="2">
        <v>45310</v>
      </c>
      <c r="G227" s="1" t="s">
        <v>12119</v>
      </c>
    </row>
    <row r="228" spans="1:7">
      <c r="A228" s="1" t="s">
        <v>12355</v>
      </c>
      <c r="B228" s="1" t="s">
        <v>3977</v>
      </c>
      <c r="C228" s="1" t="s">
        <v>1331</v>
      </c>
      <c r="D228" s="1" t="s">
        <v>1758</v>
      </c>
      <c r="E228" s="1">
        <v>4</v>
      </c>
      <c r="F228" s="2">
        <v>45923</v>
      </c>
      <c r="G228" s="1" t="s">
        <v>12123</v>
      </c>
    </row>
    <row r="229" spans="1:7">
      <c r="A229" s="1" t="s">
        <v>12356</v>
      </c>
      <c r="B229" s="1" t="s">
        <v>2147</v>
      </c>
      <c r="C229" s="1" t="s">
        <v>1607</v>
      </c>
      <c r="D229" s="1" t="s">
        <v>1664</v>
      </c>
      <c r="E229" s="1">
        <v>3</v>
      </c>
      <c r="F229" s="2">
        <v>45439</v>
      </c>
      <c r="G229" s="1" t="s">
        <v>12156</v>
      </c>
    </row>
    <row r="230" spans="1:7">
      <c r="A230" s="1" t="s">
        <v>12357</v>
      </c>
      <c r="B230" s="1" t="s">
        <v>2391</v>
      </c>
      <c r="C230" s="1" t="s">
        <v>1334</v>
      </c>
      <c r="D230" s="1" t="s">
        <v>1753</v>
      </c>
      <c r="E230" s="1">
        <v>4</v>
      </c>
      <c r="F230" s="2">
        <v>45498</v>
      </c>
      <c r="G230" s="1" t="s">
        <v>12115</v>
      </c>
    </row>
    <row r="231" spans="1:7">
      <c r="A231" s="1" t="s">
        <v>12358</v>
      </c>
      <c r="B231" s="1" t="s">
        <v>3978</v>
      </c>
      <c r="C231" s="1" t="s">
        <v>504</v>
      </c>
      <c r="D231" s="1" t="s">
        <v>1763</v>
      </c>
      <c r="E231" s="1">
        <v>2</v>
      </c>
      <c r="F231" s="2">
        <v>45686</v>
      </c>
      <c r="G231" s="1" t="s">
        <v>12218</v>
      </c>
    </row>
    <row r="232" spans="1:7">
      <c r="A232" s="1" t="s">
        <v>12359</v>
      </c>
      <c r="B232" s="1" t="s">
        <v>3595</v>
      </c>
      <c r="C232" s="1" t="s">
        <v>1611</v>
      </c>
      <c r="D232" s="1" t="s">
        <v>1771</v>
      </c>
      <c r="E232" s="1">
        <v>4</v>
      </c>
      <c r="F232" s="2">
        <v>45775</v>
      </c>
      <c r="G232" s="1" t="s">
        <v>12115</v>
      </c>
    </row>
    <row r="233" spans="1:7">
      <c r="A233" s="1" t="s">
        <v>12360</v>
      </c>
      <c r="B233" s="1" t="s">
        <v>3051</v>
      </c>
      <c r="C233" s="1" t="s">
        <v>1513</v>
      </c>
      <c r="D233" s="1" t="s">
        <v>1778</v>
      </c>
      <c r="E233" s="1">
        <v>5</v>
      </c>
      <c r="F233" s="2">
        <v>45431</v>
      </c>
      <c r="G233" s="1" t="s">
        <v>12121</v>
      </c>
    </row>
    <row r="234" spans="1:7">
      <c r="A234" s="1" t="s">
        <v>12361</v>
      </c>
      <c r="B234" s="1" t="s">
        <v>2105</v>
      </c>
      <c r="C234" s="1" t="s">
        <v>243</v>
      </c>
      <c r="D234" s="1" t="s">
        <v>1767</v>
      </c>
      <c r="E234" s="1">
        <v>5</v>
      </c>
      <c r="F234" s="2">
        <v>45825</v>
      </c>
      <c r="G234" s="1" t="s">
        <v>12117</v>
      </c>
    </row>
    <row r="235" spans="1:7">
      <c r="A235" s="1" t="s">
        <v>12362</v>
      </c>
      <c r="B235" s="1" t="s">
        <v>2342</v>
      </c>
      <c r="C235" s="1" t="s">
        <v>342</v>
      </c>
      <c r="D235" s="1" t="s">
        <v>1780</v>
      </c>
      <c r="E235" s="1">
        <v>5</v>
      </c>
      <c r="F235" s="2">
        <v>45403</v>
      </c>
      <c r="G235" s="1" t="s">
        <v>12121</v>
      </c>
    </row>
    <row r="236" spans="1:7">
      <c r="A236" s="1" t="s">
        <v>12363</v>
      </c>
      <c r="B236" s="1" t="s">
        <v>2875</v>
      </c>
      <c r="C236" s="1" t="s">
        <v>1080</v>
      </c>
      <c r="D236" s="1" t="s">
        <v>1752</v>
      </c>
      <c r="E236" s="1">
        <v>5</v>
      </c>
      <c r="F236" s="2">
        <v>45933</v>
      </c>
      <c r="G236" s="1" t="s">
        <v>12117</v>
      </c>
    </row>
    <row r="237" spans="1:7">
      <c r="A237" s="1" t="s">
        <v>12364</v>
      </c>
      <c r="B237" s="1" t="s">
        <v>2751</v>
      </c>
      <c r="C237" s="1" t="s">
        <v>97</v>
      </c>
      <c r="D237" s="1" t="s">
        <v>1736</v>
      </c>
      <c r="E237" s="1">
        <v>4</v>
      </c>
      <c r="F237" s="2">
        <v>45783</v>
      </c>
      <c r="G237" s="1" t="s">
        <v>12119</v>
      </c>
    </row>
    <row r="238" spans="1:7">
      <c r="A238" s="1" t="s">
        <v>12365</v>
      </c>
      <c r="B238" s="1" t="s">
        <v>3250</v>
      </c>
      <c r="C238" s="1" t="s">
        <v>1049</v>
      </c>
      <c r="D238" s="1" t="s">
        <v>1733</v>
      </c>
      <c r="E238" s="1">
        <v>2</v>
      </c>
      <c r="F238" s="2">
        <v>45923</v>
      </c>
      <c r="G238" s="1" t="s">
        <v>12174</v>
      </c>
    </row>
    <row r="239" spans="1:7">
      <c r="A239" s="1" t="s">
        <v>12366</v>
      </c>
      <c r="B239" s="1" t="s">
        <v>4174</v>
      </c>
      <c r="C239" s="1" t="s">
        <v>1574</v>
      </c>
      <c r="D239" s="1" t="s">
        <v>1699</v>
      </c>
      <c r="E239" s="1">
        <v>4</v>
      </c>
      <c r="F239" s="2">
        <v>45717</v>
      </c>
      <c r="G239" s="1" t="s">
        <v>12115</v>
      </c>
    </row>
    <row r="240" spans="1:7">
      <c r="A240" s="1" t="s">
        <v>12367</v>
      </c>
      <c r="B240" s="1" t="s">
        <v>2953</v>
      </c>
      <c r="C240" s="1" t="s">
        <v>863</v>
      </c>
      <c r="D240" s="1" t="s">
        <v>1752</v>
      </c>
      <c r="E240" s="1">
        <v>3</v>
      </c>
      <c r="F240" s="2">
        <v>45329</v>
      </c>
      <c r="G240" s="1" t="s">
        <v>12156</v>
      </c>
    </row>
    <row r="241" spans="1:7">
      <c r="A241" s="1" t="s">
        <v>12368</v>
      </c>
      <c r="B241" s="1" t="s">
        <v>3395</v>
      </c>
      <c r="C241" s="1" t="s">
        <v>1031</v>
      </c>
      <c r="D241" s="1" t="s">
        <v>1660</v>
      </c>
      <c r="E241" s="1">
        <v>4</v>
      </c>
      <c r="F241" s="2">
        <v>45946</v>
      </c>
      <c r="G241" s="1" t="s">
        <v>12123</v>
      </c>
    </row>
    <row r="242" spans="1:7">
      <c r="A242" s="1" t="s">
        <v>12369</v>
      </c>
      <c r="B242" s="1" t="s">
        <v>3808</v>
      </c>
      <c r="C242" s="1" t="s">
        <v>1383</v>
      </c>
      <c r="D242" s="1" t="s">
        <v>1685</v>
      </c>
      <c r="E242" s="1">
        <v>5</v>
      </c>
      <c r="F242" s="2">
        <v>45776</v>
      </c>
      <c r="G242" s="1" t="s">
        <v>12117</v>
      </c>
    </row>
    <row r="243" spans="1:7">
      <c r="A243" s="1" t="s">
        <v>12370</v>
      </c>
      <c r="B243" s="1" t="s">
        <v>3939</v>
      </c>
      <c r="C243" s="1" t="s">
        <v>1113</v>
      </c>
      <c r="D243" s="1" t="s">
        <v>1721</v>
      </c>
      <c r="E243" s="1">
        <v>3</v>
      </c>
      <c r="F243" s="2">
        <v>45398</v>
      </c>
      <c r="G243" s="1" t="s">
        <v>12156</v>
      </c>
    </row>
    <row r="244" spans="1:7">
      <c r="A244" s="1" t="s">
        <v>12371</v>
      </c>
      <c r="B244" s="1" t="s">
        <v>4041</v>
      </c>
      <c r="C244" s="1" t="s">
        <v>672</v>
      </c>
      <c r="D244" s="1" t="s">
        <v>1702</v>
      </c>
      <c r="E244" s="1">
        <v>5</v>
      </c>
      <c r="F244" s="2">
        <v>45652</v>
      </c>
      <c r="G244" s="1" t="s">
        <v>12134</v>
      </c>
    </row>
    <row r="245" spans="1:7">
      <c r="A245" s="1" t="s">
        <v>12372</v>
      </c>
      <c r="B245" s="1" t="s">
        <v>1933</v>
      </c>
      <c r="C245" s="1" t="s">
        <v>1381</v>
      </c>
      <c r="D245" s="1" t="s">
        <v>1695</v>
      </c>
      <c r="E245" s="1">
        <v>5</v>
      </c>
      <c r="F245" s="2">
        <v>45435</v>
      </c>
      <c r="G245" s="1" t="s">
        <v>12117</v>
      </c>
    </row>
    <row r="246" spans="1:7">
      <c r="A246" s="1" t="s">
        <v>12373</v>
      </c>
      <c r="B246" s="1" t="s">
        <v>2957</v>
      </c>
      <c r="C246" s="1" t="s">
        <v>538</v>
      </c>
      <c r="D246" s="1" t="s">
        <v>1780</v>
      </c>
      <c r="E246" s="1">
        <v>5</v>
      </c>
      <c r="F246" s="2">
        <v>45765</v>
      </c>
      <c r="G246" s="1" t="s">
        <v>12121</v>
      </c>
    </row>
    <row r="247" spans="1:7">
      <c r="A247" s="1" t="s">
        <v>12374</v>
      </c>
      <c r="B247" s="1" t="s">
        <v>2026</v>
      </c>
      <c r="C247" s="1" t="s">
        <v>1505</v>
      </c>
      <c r="D247" s="1" t="s">
        <v>1730</v>
      </c>
      <c r="E247" s="1">
        <v>5</v>
      </c>
      <c r="F247" s="2">
        <v>45486</v>
      </c>
      <c r="G247" s="1" t="s">
        <v>12117</v>
      </c>
    </row>
    <row r="248" spans="1:7">
      <c r="A248" s="1" t="s">
        <v>12375</v>
      </c>
      <c r="B248" s="1" t="s">
        <v>3182</v>
      </c>
      <c r="C248" s="1" t="s">
        <v>831</v>
      </c>
      <c r="D248" s="1" t="s">
        <v>1688</v>
      </c>
      <c r="E248" s="1">
        <v>4</v>
      </c>
      <c r="F248" s="2">
        <v>45320</v>
      </c>
      <c r="G248" s="1" t="s">
        <v>12115</v>
      </c>
    </row>
    <row r="249" spans="1:7">
      <c r="A249" s="1" t="s">
        <v>12376</v>
      </c>
      <c r="B249" s="1" t="s">
        <v>3957</v>
      </c>
      <c r="C249" s="1" t="s">
        <v>805</v>
      </c>
      <c r="D249" s="1" t="s">
        <v>1726</v>
      </c>
      <c r="E249" s="1">
        <v>4</v>
      </c>
      <c r="F249" s="2">
        <v>45527</v>
      </c>
      <c r="G249" s="1" t="s">
        <v>12119</v>
      </c>
    </row>
    <row r="250" spans="1:7">
      <c r="A250" s="1" t="s">
        <v>12377</v>
      </c>
      <c r="B250" s="1" t="s">
        <v>2175</v>
      </c>
      <c r="C250" s="1" t="s">
        <v>1346</v>
      </c>
      <c r="D250" s="1" t="s">
        <v>1774</v>
      </c>
      <c r="E250" s="1">
        <v>4</v>
      </c>
      <c r="F250" s="2">
        <v>45633</v>
      </c>
      <c r="G250" s="1" t="s">
        <v>12119</v>
      </c>
    </row>
    <row r="251" spans="1:7">
      <c r="A251" s="1" t="s">
        <v>12378</v>
      </c>
      <c r="B251" s="1" t="s">
        <v>4117</v>
      </c>
      <c r="C251" s="1" t="s">
        <v>1627</v>
      </c>
      <c r="D251" s="1" t="s">
        <v>1660</v>
      </c>
      <c r="E251" s="1">
        <v>3</v>
      </c>
      <c r="F251" s="2">
        <v>45738</v>
      </c>
      <c r="G251" s="1" t="s">
        <v>12142</v>
      </c>
    </row>
    <row r="252" spans="1:7">
      <c r="A252" s="1" t="s">
        <v>12379</v>
      </c>
      <c r="B252" s="1" t="s">
        <v>4287</v>
      </c>
      <c r="C252" s="1" t="s">
        <v>1011</v>
      </c>
      <c r="D252" s="1" t="s">
        <v>1673</v>
      </c>
      <c r="E252" s="1">
        <v>4</v>
      </c>
      <c r="F252" s="2">
        <v>45661</v>
      </c>
      <c r="G252" s="1" t="s">
        <v>12119</v>
      </c>
    </row>
    <row r="253" spans="1:7">
      <c r="A253" s="1" t="s">
        <v>12380</v>
      </c>
      <c r="B253" s="1" t="s">
        <v>2881</v>
      </c>
      <c r="C253" s="1" t="s">
        <v>943</v>
      </c>
      <c r="D253" s="1" t="s">
        <v>1693</v>
      </c>
      <c r="E253" s="1">
        <v>3</v>
      </c>
      <c r="F253" s="2">
        <v>45557</v>
      </c>
      <c r="G253" s="1" t="s">
        <v>12156</v>
      </c>
    </row>
    <row r="254" spans="1:7">
      <c r="A254" s="1" t="s">
        <v>12381</v>
      </c>
      <c r="B254" s="1" t="s">
        <v>4074</v>
      </c>
      <c r="C254" s="1" t="s">
        <v>1598</v>
      </c>
      <c r="D254" s="1" t="s">
        <v>1683</v>
      </c>
      <c r="E254" s="1">
        <v>4</v>
      </c>
      <c r="F254" s="2">
        <v>45513</v>
      </c>
      <c r="G254" s="1" t="s">
        <v>12119</v>
      </c>
    </row>
    <row r="255" spans="1:7">
      <c r="A255" s="1" t="s">
        <v>12382</v>
      </c>
      <c r="B255" s="1" t="s">
        <v>2920</v>
      </c>
      <c r="C255" s="1" t="s">
        <v>1010</v>
      </c>
      <c r="D255" s="1" t="s">
        <v>1774</v>
      </c>
      <c r="E255" s="1">
        <v>4</v>
      </c>
      <c r="F255" s="2">
        <v>45588</v>
      </c>
      <c r="G255" s="1" t="s">
        <v>12115</v>
      </c>
    </row>
    <row r="256" spans="1:7">
      <c r="A256" s="1" t="s">
        <v>12383</v>
      </c>
      <c r="B256" s="1" t="s">
        <v>3359</v>
      </c>
      <c r="C256" s="1" t="s">
        <v>1371</v>
      </c>
      <c r="D256" s="1" t="s">
        <v>1683</v>
      </c>
      <c r="E256" s="1">
        <v>4</v>
      </c>
      <c r="F256" s="2">
        <v>45870</v>
      </c>
      <c r="G256" s="1" t="s">
        <v>12123</v>
      </c>
    </row>
    <row r="257" spans="1:7">
      <c r="A257" s="1" t="s">
        <v>12384</v>
      </c>
      <c r="B257" s="1" t="s">
        <v>2146</v>
      </c>
      <c r="C257" s="1" t="s">
        <v>534</v>
      </c>
      <c r="D257" s="1" t="s">
        <v>1778</v>
      </c>
      <c r="E257" s="1">
        <v>2</v>
      </c>
      <c r="F257" s="2">
        <v>45587</v>
      </c>
      <c r="G257" s="1" t="s">
        <v>12218</v>
      </c>
    </row>
    <row r="258" spans="1:7">
      <c r="A258" s="1" t="s">
        <v>12385</v>
      </c>
      <c r="B258" s="1" t="s">
        <v>2979</v>
      </c>
      <c r="C258" s="1" t="s">
        <v>438</v>
      </c>
      <c r="D258" s="1" t="s">
        <v>1725</v>
      </c>
      <c r="E258" s="1">
        <v>4</v>
      </c>
      <c r="F258" s="2">
        <v>45520</v>
      </c>
      <c r="G258" s="1" t="s">
        <v>12115</v>
      </c>
    </row>
    <row r="259" spans="1:7">
      <c r="A259" s="1" t="s">
        <v>12386</v>
      </c>
      <c r="B259" s="1" t="s">
        <v>2533</v>
      </c>
      <c r="C259" s="1" t="s">
        <v>1456</v>
      </c>
      <c r="D259" s="1" t="s">
        <v>1753</v>
      </c>
      <c r="E259" s="1">
        <v>4</v>
      </c>
      <c r="F259" s="2">
        <v>45344</v>
      </c>
      <c r="G259" s="1" t="s">
        <v>12123</v>
      </c>
    </row>
    <row r="260" spans="1:7">
      <c r="A260" s="1" t="s">
        <v>12387</v>
      </c>
      <c r="B260" s="1" t="s">
        <v>3609</v>
      </c>
      <c r="C260" s="1" t="s">
        <v>394</v>
      </c>
      <c r="D260" s="1" t="s">
        <v>1777</v>
      </c>
      <c r="E260" s="1">
        <v>5</v>
      </c>
      <c r="F260" s="2">
        <v>45385</v>
      </c>
      <c r="G260" s="1" t="s">
        <v>12117</v>
      </c>
    </row>
    <row r="261" spans="1:7">
      <c r="A261" s="1" t="s">
        <v>12388</v>
      </c>
      <c r="B261" s="1" t="s">
        <v>2826</v>
      </c>
      <c r="C261" s="1" t="s">
        <v>179</v>
      </c>
      <c r="D261" s="1" t="s">
        <v>1797</v>
      </c>
      <c r="E261" s="1">
        <v>5</v>
      </c>
      <c r="F261" s="2">
        <v>45809</v>
      </c>
      <c r="G261" s="1" t="s">
        <v>12134</v>
      </c>
    </row>
    <row r="262" spans="1:7">
      <c r="A262" s="1" t="s">
        <v>12389</v>
      </c>
      <c r="B262" s="1" t="s">
        <v>2379</v>
      </c>
      <c r="C262" s="1" t="s">
        <v>264</v>
      </c>
      <c r="D262" s="1" t="s">
        <v>1790</v>
      </c>
      <c r="E262" s="1">
        <v>4</v>
      </c>
      <c r="F262" s="2">
        <v>45906</v>
      </c>
      <c r="G262" s="1" t="s">
        <v>12119</v>
      </c>
    </row>
    <row r="263" spans="1:7">
      <c r="A263" s="1" t="s">
        <v>12390</v>
      </c>
      <c r="B263" s="1" t="s">
        <v>2602</v>
      </c>
      <c r="C263" s="1" t="s">
        <v>1570</v>
      </c>
      <c r="D263" s="1" t="s">
        <v>1720</v>
      </c>
      <c r="E263" s="1">
        <v>2</v>
      </c>
      <c r="F263" s="2">
        <v>45867</v>
      </c>
      <c r="G263" s="1" t="s">
        <v>12174</v>
      </c>
    </row>
    <row r="264" spans="1:7">
      <c r="A264" s="1" t="s">
        <v>12391</v>
      </c>
      <c r="B264" s="1" t="s">
        <v>3630</v>
      </c>
      <c r="C264" s="1" t="s">
        <v>562</v>
      </c>
      <c r="D264" s="1" t="s">
        <v>1732</v>
      </c>
      <c r="E264" s="1">
        <v>3</v>
      </c>
      <c r="F264" s="2">
        <v>45607</v>
      </c>
      <c r="G264" s="1" t="s">
        <v>12125</v>
      </c>
    </row>
    <row r="265" spans="1:7">
      <c r="A265" s="1" t="s">
        <v>12392</v>
      </c>
      <c r="B265" s="1" t="s">
        <v>3756</v>
      </c>
      <c r="C265" s="1" t="s">
        <v>955</v>
      </c>
      <c r="D265" s="1" t="s">
        <v>1777</v>
      </c>
      <c r="E265" s="1">
        <v>5</v>
      </c>
      <c r="F265" s="2">
        <v>45715</v>
      </c>
      <c r="G265" s="1" t="s">
        <v>12134</v>
      </c>
    </row>
    <row r="266" spans="1:7">
      <c r="A266" s="1" t="s">
        <v>12393</v>
      </c>
      <c r="B266" s="1" t="s">
        <v>2439</v>
      </c>
      <c r="C266" s="1" t="s">
        <v>1180</v>
      </c>
      <c r="D266" s="1" t="s">
        <v>1733</v>
      </c>
      <c r="E266" s="1">
        <v>3</v>
      </c>
      <c r="F266" s="2">
        <v>45469</v>
      </c>
      <c r="G266" s="1" t="s">
        <v>12142</v>
      </c>
    </row>
    <row r="267" spans="1:7">
      <c r="A267" s="1" t="s">
        <v>12394</v>
      </c>
      <c r="B267" s="1" t="s">
        <v>2295</v>
      </c>
      <c r="C267" s="1" t="s">
        <v>1016</v>
      </c>
      <c r="D267" s="1" t="s">
        <v>1778</v>
      </c>
      <c r="E267" s="1">
        <v>5</v>
      </c>
      <c r="F267" s="2">
        <v>45613</v>
      </c>
      <c r="G267" s="1" t="s">
        <v>12121</v>
      </c>
    </row>
    <row r="268" spans="1:7">
      <c r="A268" s="1" t="s">
        <v>12395</v>
      </c>
      <c r="B268" s="1" t="s">
        <v>2088</v>
      </c>
      <c r="C268" s="1" t="s">
        <v>1177</v>
      </c>
      <c r="D268" s="1" t="s">
        <v>1757</v>
      </c>
      <c r="E268" s="1">
        <v>1</v>
      </c>
      <c r="F268" s="2">
        <v>45499</v>
      </c>
      <c r="G268" s="1" t="s">
        <v>12128</v>
      </c>
    </row>
    <row r="269" spans="1:7">
      <c r="A269" s="1" t="s">
        <v>12396</v>
      </c>
      <c r="B269" s="1" t="s">
        <v>2582</v>
      </c>
      <c r="C269" s="1" t="s">
        <v>631</v>
      </c>
      <c r="D269" s="1" t="s">
        <v>1784</v>
      </c>
      <c r="E269" s="1">
        <v>3</v>
      </c>
      <c r="F269" s="2">
        <v>45853</v>
      </c>
      <c r="G269" s="1" t="s">
        <v>12156</v>
      </c>
    </row>
    <row r="270" spans="1:7">
      <c r="A270" s="1" t="s">
        <v>12397</v>
      </c>
      <c r="B270" s="1" t="s">
        <v>3593</v>
      </c>
      <c r="C270" s="1" t="s">
        <v>1547</v>
      </c>
      <c r="D270" s="1" t="s">
        <v>1715</v>
      </c>
      <c r="E270" s="1">
        <v>1</v>
      </c>
      <c r="F270" s="2">
        <v>45448</v>
      </c>
      <c r="G270" s="1" t="s">
        <v>12145</v>
      </c>
    </row>
    <row r="271" spans="1:7">
      <c r="A271" s="1" t="s">
        <v>12398</v>
      </c>
      <c r="B271" s="1" t="s">
        <v>3437</v>
      </c>
      <c r="C271" s="1" t="s">
        <v>1155</v>
      </c>
      <c r="D271" s="1" t="s">
        <v>1740</v>
      </c>
      <c r="E271" s="1">
        <v>1</v>
      </c>
      <c r="F271" s="2">
        <v>45776</v>
      </c>
      <c r="G271" s="1" t="s">
        <v>12145</v>
      </c>
    </row>
    <row r="272" spans="1:7">
      <c r="A272" s="1" t="s">
        <v>12399</v>
      </c>
      <c r="B272" s="1" t="s">
        <v>3115</v>
      </c>
      <c r="C272" s="1" t="s">
        <v>1484</v>
      </c>
      <c r="D272" s="1" t="s">
        <v>1772</v>
      </c>
      <c r="E272" s="1">
        <v>5</v>
      </c>
      <c r="F272" s="2">
        <v>45481</v>
      </c>
      <c r="G272" s="1" t="s">
        <v>12117</v>
      </c>
    </row>
    <row r="273" spans="1:7">
      <c r="A273" s="1" t="s">
        <v>12400</v>
      </c>
      <c r="B273" s="1" t="s">
        <v>3816</v>
      </c>
      <c r="C273" s="1" t="s">
        <v>954</v>
      </c>
      <c r="D273" s="1" t="s">
        <v>1785</v>
      </c>
      <c r="E273" s="1">
        <v>4</v>
      </c>
      <c r="F273" s="2">
        <v>45388</v>
      </c>
      <c r="G273" s="1" t="s">
        <v>12123</v>
      </c>
    </row>
    <row r="274" spans="1:7">
      <c r="A274" s="1" t="s">
        <v>12401</v>
      </c>
      <c r="B274" s="1" t="s">
        <v>2972</v>
      </c>
      <c r="C274" s="1" t="s">
        <v>1041</v>
      </c>
      <c r="D274" s="1" t="s">
        <v>1674</v>
      </c>
      <c r="E274" s="1">
        <v>4</v>
      </c>
      <c r="F274" s="2">
        <v>45859</v>
      </c>
      <c r="G274" s="1" t="s">
        <v>12123</v>
      </c>
    </row>
    <row r="275" spans="1:7">
      <c r="A275" s="1" t="s">
        <v>12402</v>
      </c>
      <c r="B275" s="1" t="s">
        <v>3488</v>
      </c>
      <c r="C275" s="1" t="s">
        <v>1300</v>
      </c>
      <c r="D275" s="1" t="s">
        <v>1692</v>
      </c>
      <c r="E275" s="1">
        <v>4</v>
      </c>
      <c r="F275" s="2">
        <v>45434</v>
      </c>
      <c r="G275" s="1" t="s">
        <v>12123</v>
      </c>
    </row>
    <row r="276" spans="1:7">
      <c r="A276" s="1" t="s">
        <v>12403</v>
      </c>
      <c r="B276" s="1" t="s">
        <v>3670</v>
      </c>
      <c r="C276" s="1" t="s">
        <v>1117</v>
      </c>
      <c r="D276" s="1" t="s">
        <v>1761</v>
      </c>
      <c r="E276" s="1">
        <v>4</v>
      </c>
      <c r="F276" s="2">
        <v>45484</v>
      </c>
      <c r="G276" s="1" t="s">
        <v>12123</v>
      </c>
    </row>
    <row r="277" spans="1:7">
      <c r="A277" s="1" t="s">
        <v>12404</v>
      </c>
      <c r="B277" s="1" t="s">
        <v>4034</v>
      </c>
      <c r="C277" s="1" t="s">
        <v>975</v>
      </c>
      <c r="D277" s="1" t="s">
        <v>1762</v>
      </c>
      <c r="E277" s="1">
        <v>3</v>
      </c>
      <c r="F277" s="2">
        <v>45717</v>
      </c>
      <c r="G277" s="1" t="s">
        <v>12156</v>
      </c>
    </row>
    <row r="278" spans="1:7">
      <c r="A278" s="1" t="s">
        <v>12405</v>
      </c>
      <c r="B278" s="1" t="s">
        <v>4222</v>
      </c>
      <c r="C278" s="1" t="s">
        <v>1606</v>
      </c>
      <c r="D278" s="1" t="s">
        <v>1783</v>
      </c>
      <c r="E278" s="1">
        <v>5</v>
      </c>
      <c r="F278" s="2">
        <v>45662</v>
      </c>
      <c r="G278" s="1" t="s">
        <v>12117</v>
      </c>
    </row>
    <row r="279" spans="1:7">
      <c r="A279" s="1" t="s">
        <v>12406</v>
      </c>
      <c r="B279" s="1" t="s">
        <v>2753</v>
      </c>
      <c r="C279" s="1" t="s">
        <v>841</v>
      </c>
      <c r="D279" s="1" t="s">
        <v>1789</v>
      </c>
      <c r="E279" s="1">
        <v>4</v>
      </c>
      <c r="F279" s="2">
        <v>45567</v>
      </c>
      <c r="G279" s="1" t="s">
        <v>12123</v>
      </c>
    </row>
    <row r="280" spans="1:7">
      <c r="A280" s="1" t="s">
        <v>12407</v>
      </c>
      <c r="B280" s="1" t="s">
        <v>2709</v>
      </c>
      <c r="C280" s="1" t="s">
        <v>1405</v>
      </c>
      <c r="D280" s="1" t="s">
        <v>1783</v>
      </c>
      <c r="E280" s="1">
        <v>4</v>
      </c>
      <c r="F280" s="2">
        <v>45417</v>
      </c>
      <c r="G280" s="1" t="s">
        <v>12123</v>
      </c>
    </row>
    <row r="281" spans="1:7">
      <c r="A281" s="1" t="s">
        <v>12408</v>
      </c>
      <c r="B281" s="1" t="s">
        <v>2361</v>
      </c>
      <c r="C281" s="1" t="s">
        <v>1497</v>
      </c>
      <c r="D281" s="1" t="s">
        <v>1795</v>
      </c>
      <c r="E281" s="1">
        <v>4</v>
      </c>
      <c r="F281" s="2">
        <v>45658</v>
      </c>
      <c r="G281" s="1" t="s">
        <v>12115</v>
      </c>
    </row>
    <row r="282" spans="1:7">
      <c r="A282" s="1" t="s">
        <v>12409</v>
      </c>
      <c r="B282" s="1" t="s">
        <v>3107</v>
      </c>
      <c r="C282" s="1" t="s">
        <v>701</v>
      </c>
      <c r="D282" s="1" t="s">
        <v>1680</v>
      </c>
      <c r="E282" s="1">
        <v>3</v>
      </c>
      <c r="F282" s="2">
        <v>45782</v>
      </c>
      <c r="G282" s="1" t="s">
        <v>12156</v>
      </c>
    </row>
    <row r="283" spans="1:7">
      <c r="A283" s="1" t="s">
        <v>12410</v>
      </c>
      <c r="B283" s="1" t="s">
        <v>2565</v>
      </c>
      <c r="C283" s="1" t="s">
        <v>382</v>
      </c>
      <c r="D283" s="1" t="s">
        <v>1737</v>
      </c>
      <c r="E283" s="1">
        <v>5</v>
      </c>
      <c r="F283" s="2">
        <v>45678</v>
      </c>
      <c r="G283" s="1" t="s">
        <v>12134</v>
      </c>
    </row>
    <row r="284" spans="1:7">
      <c r="A284" s="1" t="s">
        <v>12411</v>
      </c>
      <c r="B284" s="1" t="s">
        <v>3639</v>
      </c>
      <c r="C284" s="1" t="s">
        <v>897</v>
      </c>
      <c r="D284" s="1" t="s">
        <v>1794</v>
      </c>
      <c r="E284" s="1">
        <v>5</v>
      </c>
      <c r="F284" s="2">
        <v>45906</v>
      </c>
      <c r="G284" s="1" t="s">
        <v>12134</v>
      </c>
    </row>
    <row r="285" spans="1:7">
      <c r="A285" s="1" t="s">
        <v>12412</v>
      </c>
      <c r="B285" s="1" t="s">
        <v>2069</v>
      </c>
      <c r="C285" s="1" t="s">
        <v>762</v>
      </c>
      <c r="D285" s="1" t="s">
        <v>1774</v>
      </c>
      <c r="E285" s="1">
        <v>2</v>
      </c>
      <c r="F285" s="2">
        <v>45602</v>
      </c>
      <c r="G285" s="1" t="s">
        <v>12137</v>
      </c>
    </row>
    <row r="286" spans="1:7">
      <c r="A286" s="1" t="s">
        <v>12413</v>
      </c>
      <c r="B286" s="1" t="s">
        <v>2610</v>
      </c>
      <c r="C286" s="1" t="s">
        <v>428</v>
      </c>
      <c r="D286" s="1" t="s">
        <v>1795</v>
      </c>
      <c r="E286" s="1">
        <v>4</v>
      </c>
      <c r="F286" s="2">
        <v>45917</v>
      </c>
      <c r="G286" s="1" t="s">
        <v>12119</v>
      </c>
    </row>
    <row r="287" spans="1:7">
      <c r="A287" s="1" t="s">
        <v>12414</v>
      </c>
      <c r="B287" s="1" t="s">
        <v>3860</v>
      </c>
      <c r="C287" s="1" t="s">
        <v>944</v>
      </c>
      <c r="D287" s="1" t="s">
        <v>1753</v>
      </c>
      <c r="E287" s="1">
        <v>4</v>
      </c>
      <c r="F287" s="2">
        <v>45560</v>
      </c>
      <c r="G287" s="1" t="s">
        <v>12115</v>
      </c>
    </row>
    <row r="288" spans="1:7">
      <c r="A288" s="1" t="s">
        <v>12415</v>
      </c>
      <c r="B288" s="1" t="s">
        <v>3519</v>
      </c>
      <c r="C288" s="1" t="s">
        <v>1644</v>
      </c>
      <c r="D288" s="1" t="s">
        <v>1725</v>
      </c>
      <c r="E288" s="1">
        <v>5</v>
      </c>
      <c r="F288" s="2">
        <v>45941</v>
      </c>
      <c r="G288" s="1" t="s">
        <v>12121</v>
      </c>
    </row>
    <row r="289" spans="1:7">
      <c r="A289" s="1" t="s">
        <v>12416</v>
      </c>
      <c r="B289" s="1" t="s">
        <v>2471</v>
      </c>
      <c r="C289" s="1" t="s">
        <v>157</v>
      </c>
      <c r="D289" s="1" t="s">
        <v>1752</v>
      </c>
      <c r="E289" s="1">
        <v>4</v>
      </c>
      <c r="F289" s="2">
        <v>45298</v>
      </c>
      <c r="G289" s="1" t="s">
        <v>12123</v>
      </c>
    </row>
    <row r="290" spans="1:7">
      <c r="A290" s="1" t="s">
        <v>12417</v>
      </c>
      <c r="B290" s="1" t="s">
        <v>2488</v>
      </c>
      <c r="C290" s="1" t="s">
        <v>671</v>
      </c>
      <c r="D290" s="1" t="s">
        <v>1707</v>
      </c>
      <c r="E290" s="1">
        <v>2</v>
      </c>
      <c r="F290" s="2">
        <v>45413</v>
      </c>
      <c r="G290" s="1" t="s">
        <v>12218</v>
      </c>
    </row>
    <row r="291" spans="1:7">
      <c r="A291" s="1" t="s">
        <v>12418</v>
      </c>
      <c r="B291" s="1" t="s">
        <v>3451</v>
      </c>
      <c r="C291" s="1" t="s">
        <v>1372</v>
      </c>
      <c r="D291" s="1" t="s">
        <v>1743</v>
      </c>
      <c r="E291" s="1">
        <v>5</v>
      </c>
      <c r="F291" s="2">
        <v>45630</v>
      </c>
      <c r="G291" s="1" t="s">
        <v>12121</v>
      </c>
    </row>
    <row r="292" spans="1:7">
      <c r="A292" s="1" t="s">
        <v>12419</v>
      </c>
      <c r="B292" s="1" t="s">
        <v>3369</v>
      </c>
      <c r="C292" s="1" t="s">
        <v>748</v>
      </c>
      <c r="D292" s="1" t="s">
        <v>1742</v>
      </c>
      <c r="E292" s="1">
        <v>5</v>
      </c>
      <c r="F292" s="2">
        <v>45402</v>
      </c>
      <c r="G292" s="1" t="s">
        <v>12121</v>
      </c>
    </row>
    <row r="293" spans="1:7">
      <c r="A293" s="1" t="s">
        <v>12420</v>
      </c>
      <c r="B293" s="1" t="s">
        <v>2650</v>
      </c>
      <c r="C293" s="1" t="s">
        <v>1478</v>
      </c>
      <c r="D293" s="1" t="s">
        <v>1695</v>
      </c>
      <c r="E293" s="1">
        <v>4</v>
      </c>
      <c r="F293" s="2">
        <v>45470</v>
      </c>
      <c r="G293" s="1" t="s">
        <v>12115</v>
      </c>
    </row>
    <row r="294" spans="1:7">
      <c r="A294" s="1" t="s">
        <v>12421</v>
      </c>
      <c r="B294" s="1" t="s">
        <v>2959</v>
      </c>
      <c r="C294" s="1" t="s">
        <v>521</v>
      </c>
      <c r="D294" s="1" t="s">
        <v>1690</v>
      </c>
      <c r="E294" s="1">
        <v>5</v>
      </c>
      <c r="F294" s="2">
        <v>45856</v>
      </c>
      <c r="G294" s="1" t="s">
        <v>12117</v>
      </c>
    </row>
    <row r="295" spans="1:7">
      <c r="A295" s="1" t="s">
        <v>12422</v>
      </c>
      <c r="B295" s="1" t="s">
        <v>3109</v>
      </c>
      <c r="C295" s="1" t="s">
        <v>490</v>
      </c>
      <c r="D295" s="1" t="s">
        <v>1695</v>
      </c>
      <c r="E295" s="1">
        <v>5</v>
      </c>
      <c r="F295" s="2">
        <v>45730</v>
      </c>
      <c r="G295" s="1" t="s">
        <v>12117</v>
      </c>
    </row>
    <row r="296" spans="1:7">
      <c r="A296" s="1" t="s">
        <v>12423</v>
      </c>
      <c r="B296" s="1" t="s">
        <v>3897</v>
      </c>
      <c r="C296" s="1" t="s">
        <v>1026</v>
      </c>
      <c r="D296" s="1" t="s">
        <v>1756</v>
      </c>
      <c r="E296" s="1">
        <v>4</v>
      </c>
      <c r="F296" s="2">
        <v>45843</v>
      </c>
      <c r="G296" s="1" t="s">
        <v>12123</v>
      </c>
    </row>
    <row r="297" spans="1:7">
      <c r="A297" s="1" t="s">
        <v>12424</v>
      </c>
      <c r="B297" s="1" t="s">
        <v>2441</v>
      </c>
      <c r="C297" s="1" t="s">
        <v>1562</v>
      </c>
      <c r="D297" s="1" t="s">
        <v>1767</v>
      </c>
      <c r="E297" s="1">
        <v>4</v>
      </c>
      <c r="F297" s="2">
        <v>45683</v>
      </c>
      <c r="G297" s="1" t="s">
        <v>12123</v>
      </c>
    </row>
    <row r="298" spans="1:7">
      <c r="A298" s="1" t="s">
        <v>12425</v>
      </c>
      <c r="B298" s="1" t="s">
        <v>3941</v>
      </c>
      <c r="C298" s="1" t="s">
        <v>1194</v>
      </c>
      <c r="D298" s="1" t="s">
        <v>1753</v>
      </c>
      <c r="E298" s="1">
        <v>5</v>
      </c>
      <c r="F298" s="2">
        <v>45828</v>
      </c>
      <c r="G298" s="1" t="s">
        <v>12134</v>
      </c>
    </row>
    <row r="299" spans="1:7">
      <c r="A299" s="1" t="s">
        <v>12426</v>
      </c>
      <c r="B299" s="1" t="s">
        <v>1999</v>
      </c>
      <c r="C299" s="1" t="s">
        <v>515</v>
      </c>
      <c r="D299" s="1" t="s">
        <v>1738</v>
      </c>
      <c r="E299" s="1">
        <v>3</v>
      </c>
      <c r="F299" s="2">
        <v>45738</v>
      </c>
      <c r="G299" s="1" t="s">
        <v>12156</v>
      </c>
    </row>
    <row r="300" spans="1:7">
      <c r="A300" s="1" t="s">
        <v>12427</v>
      </c>
      <c r="B300" s="1" t="s">
        <v>2835</v>
      </c>
      <c r="C300" s="1" t="s">
        <v>1628</v>
      </c>
      <c r="D300" s="1" t="s">
        <v>1793</v>
      </c>
      <c r="E300" s="1">
        <v>4</v>
      </c>
      <c r="F300" s="2">
        <v>45437</v>
      </c>
      <c r="G300" s="1" t="s">
        <v>12123</v>
      </c>
    </row>
    <row r="301" spans="1:7">
      <c r="A301" s="1" t="s">
        <v>12428</v>
      </c>
      <c r="B301" s="1" t="s">
        <v>4262</v>
      </c>
      <c r="C301" s="1" t="s">
        <v>1400</v>
      </c>
      <c r="D301" s="1" t="s">
        <v>1777</v>
      </c>
      <c r="E301" s="1">
        <v>5</v>
      </c>
      <c r="F301" s="2">
        <v>45925</v>
      </c>
      <c r="G301" s="1" t="s">
        <v>12117</v>
      </c>
    </row>
    <row r="302" spans="1:7">
      <c r="A302" s="1" t="s">
        <v>12429</v>
      </c>
      <c r="B302" s="1" t="s">
        <v>2581</v>
      </c>
      <c r="C302" s="1" t="s">
        <v>1375</v>
      </c>
      <c r="D302" s="1" t="s">
        <v>1690</v>
      </c>
      <c r="E302" s="1">
        <v>5</v>
      </c>
      <c r="F302" s="2">
        <v>45541</v>
      </c>
      <c r="G302" s="1" t="s">
        <v>12121</v>
      </c>
    </row>
    <row r="303" spans="1:7">
      <c r="A303" s="1" t="s">
        <v>12430</v>
      </c>
      <c r="B303" s="1" t="s">
        <v>4089</v>
      </c>
      <c r="C303" s="1" t="s">
        <v>1069</v>
      </c>
      <c r="D303" s="1" t="s">
        <v>1714</v>
      </c>
      <c r="E303" s="1">
        <v>4</v>
      </c>
      <c r="F303" s="2">
        <v>45672</v>
      </c>
      <c r="G303" s="1" t="s">
        <v>12123</v>
      </c>
    </row>
    <row r="304" spans="1:7">
      <c r="A304" s="1" t="s">
        <v>12431</v>
      </c>
      <c r="B304" s="1" t="s">
        <v>2043</v>
      </c>
      <c r="C304" s="1" t="s">
        <v>1308</v>
      </c>
      <c r="D304" s="1" t="s">
        <v>1681</v>
      </c>
      <c r="E304" s="1">
        <v>4</v>
      </c>
      <c r="F304" s="2">
        <v>45950</v>
      </c>
      <c r="G304" s="1" t="s">
        <v>12123</v>
      </c>
    </row>
    <row r="305" spans="1:7">
      <c r="A305" s="1" t="s">
        <v>12432</v>
      </c>
      <c r="B305" s="1" t="s">
        <v>3279</v>
      </c>
      <c r="C305" s="1" t="s">
        <v>1437</v>
      </c>
      <c r="D305" s="1" t="s">
        <v>1721</v>
      </c>
      <c r="E305" s="1">
        <v>4</v>
      </c>
      <c r="F305" s="2">
        <v>45764</v>
      </c>
      <c r="G305" s="1" t="s">
        <v>12123</v>
      </c>
    </row>
    <row r="306" spans="1:7">
      <c r="A306" s="1" t="s">
        <v>12433</v>
      </c>
      <c r="B306" s="1" t="s">
        <v>2286</v>
      </c>
      <c r="C306" s="1" t="s">
        <v>1498</v>
      </c>
      <c r="D306" s="1" t="s">
        <v>1756</v>
      </c>
      <c r="E306" s="1">
        <v>5</v>
      </c>
      <c r="F306" s="2">
        <v>45752</v>
      </c>
      <c r="G306" s="1" t="s">
        <v>12121</v>
      </c>
    </row>
    <row r="307" spans="1:7">
      <c r="A307" s="1" t="s">
        <v>12434</v>
      </c>
      <c r="B307" s="1" t="s">
        <v>2741</v>
      </c>
      <c r="C307" s="1" t="s">
        <v>1015</v>
      </c>
      <c r="D307" s="1" t="s">
        <v>1738</v>
      </c>
      <c r="E307" s="1">
        <v>2</v>
      </c>
      <c r="F307" s="2">
        <v>45724</v>
      </c>
      <c r="G307" s="1" t="s">
        <v>12218</v>
      </c>
    </row>
    <row r="308" spans="1:7">
      <c r="A308" s="1" t="s">
        <v>12435</v>
      </c>
      <c r="B308" s="1" t="s">
        <v>2082</v>
      </c>
      <c r="C308" s="1" t="s">
        <v>1616</v>
      </c>
      <c r="D308" s="1" t="s">
        <v>1789</v>
      </c>
      <c r="E308" s="1">
        <v>4</v>
      </c>
      <c r="F308" s="2">
        <v>45435</v>
      </c>
      <c r="G308" s="1" t="s">
        <v>12119</v>
      </c>
    </row>
    <row r="309" spans="1:7">
      <c r="A309" s="1" t="s">
        <v>12436</v>
      </c>
      <c r="B309" s="1" t="s">
        <v>2999</v>
      </c>
      <c r="C309" s="1" t="s">
        <v>576</v>
      </c>
      <c r="D309" s="1" t="s">
        <v>1692</v>
      </c>
      <c r="E309" s="1">
        <v>3</v>
      </c>
      <c r="F309" s="2">
        <v>45821</v>
      </c>
      <c r="G309" s="1" t="s">
        <v>12156</v>
      </c>
    </row>
    <row r="310" spans="1:7">
      <c r="A310" s="1" t="s">
        <v>12437</v>
      </c>
      <c r="B310" s="1" t="s">
        <v>3389</v>
      </c>
      <c r="C310" s="1" t="s">
        <v>1214</v>
      </c>
      <c r="D310" s="1" t="s">
        <v>1773</v>
      </c>
      <c r="E310" s="1">
        <v>5</v>
      </c>
      <c r="F310" s="2">
        <v>45424</v>
      </c>
      <c r="G310" s="1" t="s">
        <v>12117</v>
      </c>
    </row>
    <row r="311" spans="1:7">
      <c r="A311" s="1" t="s">
        <v>12438</v>
      </c>
      <c r="B311" s="1" t="s">
        <v>3305</v>
      </c>
      <c r="C311" s="1" t="s">
        <v>624</v>
      </c>
      <c r="D311" s="1" t="s">
        <v>1761</v>
      </c>
      <c r="E311" s="1">
        <v>5</v>
      </c>
      <c r="F311" s="2">
        <v>45535</v>
      </c>
      <c r="G311" s="1" t="s">
        <v>12117</v>
      </c>
    </row>
    <row r="312" spans="1:7">
      <c r="A312" s="1" t="s">
        <v>12439</v>
      </c>
      <c r="B312" s="1" t="s">
        <v>3361</v>
      </c>
      <c r="C312" s="1" t="s">
        <v>952</v>
      </c>
      <c r="D312" s="1" t="s">
        <v>1743</v>
      </c>
      <c r="E312" s="1">
        <v>4</v>
      </c>
      <c r="F312" s="2">
        <v>45593</v>
      </c>
      <c r="G312" s="1" t="s">
        <v>12123</v>
      </c>
    </row>
    <row r="313" spans="1:7">
      <c r="A313" s="1" t="s">
        <v>12440</v>
      </c>
      <c r="B313" s="1" t="s">
        <v>1892</v>
      </c>
      <c r="C313" s="1" t="s">
        <v>326</v>
      </c>
      <c r="D313" s="1" t="s">
        <v>1726</v>
      </c>
      <c r="E313" s="1">
        <v>3</v>
      </c>
      <c r="F313" s="2">
        <v>45315</v>
      </c>
      <c r="G313" s="1" t="s">
        <v>12125</v>
      </c>
    </row>
    <row r="314" spans="1:7">
      <c r="A314" s="1" t="s">
        <v>12441</v>
      </c>
      <c r="B314" s="1" t="s">
        <v>2401</v>
      </c>
      <c r="C314" s="1" t="s">
        <v>728</v>
      </c>
      <c r="D314" s="1" t="s">
        <v>1732</v>
      </c>
      <c r="E314" s="1">
        <v>2</v>
      </c>
      <c r="F314" s="2">
        <v>45799</v>
      </c>
      <c r="G314" s="1" t="s">
        <v>12218</v>
      </c>
    </row>
    <row r="315" spans="1:7">
      <c r="A315" s="1" t="s">
        <v>12442</v>
      </c>
      <c r="B315" s="1" t="s">
        <v>3492</v>
      </c>
      <c r="C315" s="1" t="s">
        <v>1231</v>
      </c>
      <c r="D315" s="1" t="s">
        <v>1766</v>
      </c>
      <c r="E315" s="1">
        <v>3</v>
      </c>
      <c r="F315" s="2">
        <v>45769</v>
      </c>
      <c r="G315" s="1" t="s">
        <v>12125</v>
      </c>
    </row>
    <row r="316" spans="1:7">
      <c r="A316" s="1" t="s">
        <v>12443</v>
      </c>
      <c r="B316" s="1" t="s">
        <v>2377</v>
      </c>
      <c r="C316" s="1" t="s">
        <v>1563</v>
      </c>
      <c r="D316" s="1" t="s">
        <v>1792</v>
      </c>
      <c r="E316" s="1">
        <v>4</v>
      </c>
      <c r="F316" s="2">
        <v>45738</v>
      </c>
      <c r="G316" s="1" t="s">
        <v>12115</v>
      </c>
    </row>
    <row r="317" spans="1:7">
      <c r="A317" s="1" t="s">
        <v>12444</v>
      </c>
      <c r="B317" s="1" t="s">
        <v>2774</v>
      </c>
      <c r="C317" s="1" t="s">
        <v>1304</v>
      </c>
      <c r="D317" s="1" t="s">
        <v>1736</v>
      </c>
      <c r="E317" s="1">
        <v>5</v>
      </c>
      <c r="F317" s="2">
        <v>45821</v>
      </c>
      <c r="G317" s="1" t="s">
        <v>12134</v>
      </c>
    </row>
    <row r="318" spans="1:7">
      <c r="A318" s="1" t="s">
        <v>12445</v>
      </c>
      <c r="B318" s="1" t="s">
        <v>3377</v>
      </c>
      <c r="C318" s="1" t="s">
        <v>283</v>
      </c>
      <c r="D318" s="1" t="s">
        <v>1676</v>
      </c>
      <c r="E318" s="1">
        <v>4</v>
      </c>
      <c r="F318" s="2">
        <v>45329</v>
      </c>
      <c r="G318" s="1" t="s">
        <v>12119</v>
      </c>
    </row>
    <row r="319" spans="1:7">
      <c r="A319" s="1" t="s">
        <v>12446</v>
      </c>
      <c r="B319" s="1" t="s">
        <v>2288</v>
      </c>
      <c r="C319" s="1" t="s">
        <v>1493</v>
      </c>
      <c r="D319" s="1" t="s">
        <v>1696</v>
      </c>
      <c r="E319" s="1">
        <v>5</v>
      </c>
      <c r="F319" s="2">
        <v>45496</v>
      </c>
      <c r="G319" s="1" t="s">
        <v>12121</v>
      </c>
    </row>
    <row r="320" spans="1:7">
      <c r="A320" s="1" t="s">
        <v>12447</v>
      </c>
      <c r="B320" s="1" t="s">
        <v>3456</v>
      </c>
      <c r="C320" s="1" t="s">
        <v>367</v>
      </c>
      <c r="D320" s="1" t="s">
        <v>1792</v>
      </c>
      <c r="E320" s="1">
        <v>4</v>
      </c>
      <c r="F320" s="2">
        <v>45705</v>
      </c>
      <c r="G320" s="1" t="s">
        <v>12115</v>
      </c>
    </row>
    <row r="321" spans="1:7">
      <c r="A321" s="1" t="s">
        <v>12448</v>
      </c>
      <c r="B321" s="1" t="s">
        <v>2086</v>
      </c>
      <c r="C321" s="1" t="s">
        <v>587</v>
      </c>
      <c r="D321" s="1" t="s">
        <v>1670</v>
      </c>
      <c r="E321" s="1">
        <v>5</v>
      </c>
      <c r="F321" s="2">
        <v>45396</v>
      </c>
      <c r="G321" s="1" t="s">
        <v>12121</v>
      </c>
    </row>
    <row r="322" spans="1:7">
      <c r="A322" s="1" t="s">
        <v>12449</v>
      </c>
      <c r="B322" s="1" t="s">
        <v>3857</v>
      </c>
      <c r="C322" s="1" t="s">
        <v>1397</v>
      </c>
      <c r="D322" s="1" t="s">
        <v>1785</v>
      </c>
      <c r="E322" s="1">
        <v>5</v>
      </c>
      <c r="F322" s="2">
        <v>45956</v>
      </c>
      <c r="G322" s="1" t="s">
        <v>12121</v>
      </c>
    </row>
    <row r="323" spans="1:7">
      <c r="A323" s="1" t="s">
        <v>12450</v>
      </c>
      <c r="B323" s="1" t="s">
        <v>1896</v>
      </c>
      <c r="C323" s="1" t="s">
        <v>1548</v>
      </c>
      <c r="D323" s="1" t="s">
        <v>1743</v>
      </c>
      <c r="E323" s="1">
        <v>4</v>
      </c>
      <c r="F323" s="2">
        <v>45775</v>
      </c>
      <c r="G323" s="1" t="s">
        <v>12119</v>
      </c>
    </row>
    <row r="324" spans="1:7">
      <c r="A324" s="1" t="s">
        <v>12451</v>
      </c>
      <c r="B324" s="1" t="s">
        <v>2028</v>
      </c>
      <c r="C324" s="1" t="s">
        <v>1146</v>
      </c>
      <c r="D324" s="1" t="s">
        <v>1688</v>
      </c>
      <c r="E324" s="1">
        <v>5</v>
      </c>
      <c r="F324" s="2">
        <v>45606</v>
      </c>
      <c r="G324" s="1" t="s">
        <v>12117</v>
      </c>
    </row>
    <row r="325" spans="1:7">
      <c r="A325" s="1" t="s">
        <v>12452</v>
      </c>
      <c r="B325" s="1" t="s">
        <v>3124</v>
      </c>
      <c r="C325" s="1" t="s">
        <v>1276</v>
      </c>
      <c r="D325" s="1" t="s">
        <v>1727</v>
      </c>
      <c r="E325" s="1">
        <v>2</v>
      </c>
      <c r="F325" s="2">
        <v>45337</v>
      </c>
      <c r="G325" s="1" t="s">
        <v>12174</v>
      </c>
    </row>
    <row r="326" spans="1:7">
      <c r="A326" s="1" t="s">
        <v>12453</v>
      </c>
      <c r="B326" s="1" t="s">
        <v>4088</v>
      </c>
      <c r="C326" s="1" t="s">
        <v>1305</v>
      </c>
      <c r="D326" s="1" t="s">
        <v>1761</v>
      </c>
      <c r="E326" s="1">
        <v>4</v>
      </c>
      <c r="F326" s="2">
        <v>45943</v>
      </c>
      <c r="G326" s="1" t="s">
        <v>12123</v>
      </c>
    </row>
    <row r="327" spans="1:7">
      <c r="A327" s="1" t="s">
        <v>12454</v>
      </c>
      <c r="B327" s="1" t="s">
        <v>3704</v>
      </c>
      <c r="C327" s="1" t="s">
        <v>1472</v>
      </c>
      <c r="D327" s="1" t="s">
        <v>1779</v>
      </c>
      <c r="E327" s="1">
        <v>3</v>
      </c>
      <c r="F327" s="2">
        <v>45950</v>
      </c>
      <c r="G327" s="1" t="s">
        <v>12125</v>
      </c>
    </row>
    <row r="328" spans="1:7">
      <c r="A328" s="1" t="s">
        <v>12455</v>
      </c>
      <c r="B328" s="1" t="s">
        <v>3622</v>
      </c>
      <c r="C328" s="1" t="s">
        <v>1560</v>
      </c>
      <c r="D328" s="1" t="s">
        <v>1727</v>
      </c>
      <c r="E328" s="1">
        <v>5</v>
      </c>
      <c r="F328" s="2">
        <v>45389</v>
      </c>
      <c r="G328" s="1" t="s">
        <v>12121</v>
      </c>
    </row>
    <row r="329" spans="1:7">
      <c r="A329" s="1" t="s">
        <v>12456</v>
      </c>
      <c r="B329" s="1" t="s">
        <v>3691</v>
      </c>
      <c r="C329" s="1" t="s">
        <v>1511</v>
      </c>
      <c r="D329" s="1" t="s">
        <v>1795</v>
      </c>
      <c r="E329" s="1">
        <v>5</v>
      </c>
      <c r="F329" s="2">
        <v>45610</v>
      </c>
      <c r="G329" s="1" t="s">
        <v>12121</v>
      </c>
    </row>
    <row r="330" spans="1:7">
      <c r="A330" s="1" t="s">
        <v>12457</v>
      </c>
      <c r="B330" s="1" t="s">
        <v>2460</v>
      </c>
      <c r="C330" s="1" t="s">
        <v>1200</v>
      </c>
      <c r="D330" s="1" t="s">
        <v>1722</v>
      </c>
      <c r="E330" s="1">
        <v>3</v>
      </c>
      <c r="F330" s="2">
        <v>45610</v>
      </c>
      <c r="G330" s="1" t="s">
        <v>12142</v>
      </c>
    </row>
    <row r="331" spans="1:7">
      <c r="A331" s="1" t="s">
        <v>12458</v>
      </c>
      <c r="B331" s="1" t="s">
        <v>2687</v>
      </c>
      <c r="C331" s="1" t="s">
        <v>670</v>
      </c>
      <c r="D331" s="1" t="s">
        <v>1794</v>
      </c>
      <c r="E331" s="1">
        <v>4</v>
      </c>
      <c r="F331" s="2">
        <v>45505</v>
      </c>
      <c r="G331" s="1" t="s">
        <v>12119</v>
      </c>
    </row>
    <row r="332" spans="1:7">
      <c r="A332" s="1" t="s">
        <v>12459</v>
      </c>
      <c r="B332" s="1" t="s">
        <v>1800</v>
      </c>
      <c r="C332" s="1" t="s">
        <v>1006</v>
      </c>
      <c r="D332" s="1" t="s">
        <v>1705</v>
      </c>
      <c r="E332" s="1">
        <v>5</v>
      </c>
      <c r="F332" s="2">
        <v>45715</v>
      </c>
      <c r="G332" s="1" t="s">
        <v>12121</v>
      </c>
    </row>
    <row r="333" spans="1:7">
      <c r="A333" s="1" t="s">
        <v>12460</v>
      </c>
      <c r="B333" s="1" t="s">
        <v>4032</v>
      </c>
      <c r="C333" s="1" t="s">
        <v>1236</v>
      </c>
      <c r="D333" s="1" t="s">
        <v>1664</v>
      </c>
      <c r="E333" s="1">
        <v>5</v>
      </c>
      <c r="F333" s="2">
        <v>45333</v>
      </c>
      <c r="G333" s="1" t="s">
        <v>12134</v>
      </c>
    </row>
    <row r="334" spans="1:7">
      <c r="A334" s="1" t="s">
        <v>12461</v>
      </c>
      <c r="B334" s="1" t="s">
        <v>1898</v>
      </c>
      <c r="C334" s="1" t="s">
        <v>277</v>
      </c>
      <c r="D334" s="1" t="s">
        <v>1735</v>
      </c>
      <c r="E334" s="1">
        <v>4</v>
      </c>
      <c r="F334" s="2">
        <v>45333</v>
      </c>
      <c r="G334" s="1" t="s">
        <v>12119</v>
      </c>
    </row>
    <row r="335" spans="1:7">
      <c r="A335" s="1" t="s">
        <v>12462</v>
      </c>
      <c r="B335" s="1" t="s">
        <v>1901</v>
      </c>
      <c r="C335" s="1" t="s">
        <v>1535</v>
      </c>
      <c r="D335" s="1" t="s">
        <v>1767</v>
      </c>
      <c r="E335" s="1">
        <v>5</v>
      </c>
      <c r="F335" s="2">
        <v>45782</v>
      </c>
      <c r="G335" s="1" t="s">
        <v>12117</v>
      </c>
    </row>
    <row r="336" spans="1:7">
      <c r="A336" s="1" t="s">
        <v>12463</v>
      </c>
      <c r="B336" s="1" t="s">
        <v>2689</v>
      </c>
      <c r="C336" s="1" t="s">
        <v>1546</v>
      </c>
      <c r="D336" s="1" t="s">
        <v>1789</v>
      </c>
      <c r="E336" s="1">
        <v>2</v>
      </c>
      <c r="F336" s="2">
        <v>45851</v>
      </c>
      <c r="G336" s="1" t="s">
        <v>12137</v>
      </c>
    </row>
    <row r="337" spans="1:7">
      <c r="A337" s="1" t="s">
        <v>12464</v>
      </c>
      <c r="B337" s="1" t="s">
        <v>2084</v>
      </c>
      <c r="C337" s="1" t="s">
        <v>443</v>
      </c>
      <c r="D337" s="1" t="s">
        <v>1696</v>
      </c>
      <c r="E337" s="1">
        <v>5</v>
      </c>
      <c r="F337" s="2">
        <v>45806</v>
      </c>
      <c r="G337" s="1" t="s">
        <v>12117</v>
      </c>
    </row>
    <row r="338" spans="1:7">
      <c r="A338" s="1" t="s">
        <v>12465</v>
      </c>
      <c r="B338" s="1" t="s">
        <v>2413</v>
      </c>
      <c r="C338" s="1" t="s">
        <v>1655</v>
      </c>
      <c r="D338" s="1" t="s">
        <v>1715</v>
      </c>
      <c r="E338" s="1">
        <v>5</v>
      </c>
      <c r="F338" s="2">
        <v>45661</v>
      </c>
      <c r="G338" s="1" t="s">
        <v>12121</v>
      </c>
    </row>
    <row r="339" spans="1:7">
      <c r="A339" s="1" t="s">
        <v>12466</v>
      </c>
      <c r="B339" s="1" t="s">
        <v>2591</v>
      </c>
      <c r="C339" s="1" t="s">
        <v>1059</v>
      </c>
      <c r="D339" s="1" t="s">
        <v>1771</v>
      </c>
      <c r="E339" s="1">
        <v>5</v>
      </c>
      <c r="F339" s="2">
        <v>45670</v>
      </c>
      <c r="G339" s="1" t="s">
        <v>12134</v>
      </c>
    </row>
    <row r="340" spans="1:7">
      <c r="A340" s="1" t="s">
        <v>12467</v>
      </c>
      <c r="B340" s="1" t="s">
        <v>3633</v>
      </c>
      <c r="C340" s="1" t="s">
        <v>456</v>
      </c>
      <c r="D340" s="1" t="s">
        <v>1699</v>
      </c>
      <c r="E340" s="1">
        <v>3</v>
      </c>
      <c r="F340" s="2">
        <v>45803</v>
      </c>
      <c r="G340" s="1" t="s">
        <v>12125</v>
      </c>
    </row>
    <row r="341" spans="1:7">
      <c r="A341" s="1" t="s">
        <v>12468</v>
      </c>
      <c r="B341" s="1" t="s">
        <v>2261</v>
      </c>
      <c r="C341" s="1" t="s">
        <v>1476</v>
      </c>
      <c r="D341" s="1" t="s">
        <v>1746</v>
      </c>
      <c r="E341" s="1">
        <v>4</v>
      </c>
      <c r="F341" s="2">
        <v>45757</v>
      </c>
      <c r="G341" s="1" t="s">
        <v>12119</v>
      </c>
    </row>
    <row r="342" spans="1:7">
      <c r="A342" s="1" t="s">
        <v>12469</v>
      </c>
      <c r="B342" s="1" t="s">
        <v>2833</v>
      </c>
      <c r="C342" s="1" t="s">
        <v>755</v>
      </c>
      <c r="D342" s="1" t="s">
        <v>1722</v>
      </c>
      <c r="E342" s="1">
        <v>4</v>
      </c>
      <c r="F342" s="2">
        <v>45560</v>
      </c>
      <c r="G342" s="1" t="s">
        <v>12123</v>
      </c>
    </row>
    <row r="343" spans="1:7">
      <c r="A343" s="1" t="s">
        <v>12470</v>
      </c>
      <c r="B343" s="1" t="s">
        <v>4024</v>
      </c>
      <c r="C343" s="1" t="s">
        <v>852</v>
      </c>
      <c r="D343" s="1" t="s">
        <v>1711</v>
      </c>
      <c r="E343" s="1">
        <v>4</v>
      </c>
      <c r="F343" s="2">
        <v>45709</v>
      </c>
      <c r="G343" s="1" t="s">
        <v>12119</v>
      </c>
    </row>
    <row r="344" spans="1:7">
      <c r="A344" s="1" t="s">
        <v>12471</v>
      </c>
      <c r="B344" s="1" t="s">
        <v>2352</v>
      </c>
      <c r="C344" s="1" t="s">
        <v>311</v>
      </c>
      <c r="D344" s="1" t="s">
        <v>1764</v>
      </c>
      <c r="E344" s="1">
        <v>2</v>
      </c>
      <c r="F344" s="2">
        <v>45766</v>
      </c>
      <c r="G344" s="1" t="s">
        <v>12137</v>
      </c>
    </row>
    <row r="345" spans="1:7">
      <c r="A345" s="1" t="s">
        <v>12472</v>
      </c>
      <c r="B345" s="1" t="s">
        <v>3320</v>
      </c>
      <c r="C345" s="1" t="s">
        <v>1511</v>
      </c>
      <c r="D345" s="1" t="s">
        <v>1660</v>
      </c>
      <c r="E345" s="1">
        <v>5</v>
      </c>
      <c r="F345" s="2">
        <v>45295</v>
      </c>
      <c r="G345" s="1" t="s">
        <v>12117</v>
      </c>
    </row>
    <row r="346" spans="1:7">
      <c r="A346" s="1" t="s">
        <v>12473</v>
      </c>
      <c r="B346" s="1" t="s">
        <v>3010</v>
      </c>
      <c r="C346" s="1" t="s">
        <v>875</v>
      </c>
      <c r="D346" s="1" t="s">
        <v>1792</v>
      </c>
      <c r="E346" s="1">
        <v>5</v>
      </c>
      <c r="F346" s="2">
        <v>45374</v>
      </c>
      <c r="G346" s="1" t="s">
        <v>12134</v>
      </c>
    </row>
    <row r="347" spans="1:7">
      <c r="A347" s="1" t="s">
        <v>12474</v>
      </c>
      <c r="B347" s="1" t="s">
        <v>2825</v>
      </c>
      <c r="C347" s="1" t="s">
        <v>522</v>
      </c>
      <c r="D347" s="1" t="s">
        <v>1735</v>
      </c>
      <c r="E347" s="1">
        <v>5</v>
      </c>
      <c r="F347" s="2">
        <v>45881</v>
      </c>
      <c r="G347" s="1" t="s">
        <v>12117</v>
      </c>
    </row>
    <row r="348" spans="1:7">
      <c r="A348" s="1" t="s">
        <v>12475</v>
      </c>
      <c r="B348" s="1" t="s">
        <v>2443</v>
      </c>
      <c r="C348" s="1" t="s">
        <v>1108</v>
      </c>
      <c r="D348" s="1" t="s">
        <v>1798</v>
      </c>
      <c r="E348" s="1">
        <v>4</v>
      </c>
      <c r="F348" s="2">
        <v>45889</v>
      </c>
      <c r="G348" s="1" t="s">
        <v>12115</v>
      </c>
    </row>
    <row r="349" spans="1:7">
      <c r="A349" s="1" t="s">
        <v>12476</v>
      </c>
      <c r="B349" s="1" t="s">
        <v>3235</v>
      </c>
      <c r="C349" s="1" t="s">
        <v>1528</v>
      </c>
      <c r="D349" s="1" t="s">
        <v>1743</v>
      </c>
      <c r="E349" s="1">
        <v>4</v>
      </c>
      <c r="F349" s="2">
        <v>45883</v>
      </c>
      <c r="G349" s="1" t="s">
        <v>12123</v>
      </c>
    </row>
    <row r="350" spans="1:7">
      <c r="A350" s="1" t="s">
        <v>12477</v>
      </c>
      <c r="B350" s="1" t="s">
        <v>3454</v>
      </c>
      <c r="C350" s="1" t="s">
        <v>556</v>
      </c>
      <c r="D350" s="1" t="s">
        <v>1762</v>
      </c>
      <c r="E350" s="1">
        <v>3</v>
      </c>
      <c r="F350" s="2">
        <v>45845</v>
      </c>
      <c r="G350" s="1" t="s">
        <v>12142</v>
      </c>
    </row>
    <row r="351" spans="1:7">
      <c r="A351" s="1" t="s">
        <v>12478</v>
      </c>
      <c r="B351" s="1" t="s">
        <v>3073</v>
      </c>
      <c r="C351" s="1" t="s">
        <v>1269</v>
      </c>
      <c r="D351" s="1" t="s">
        <v>1761</v>
      </c>
      <c r="E351" s="1">
        <v>2</v>
      </c>
      <c r="F351" s="2">
        <v>45775</v>
      </c>
      <c r="G351" s="1" t="s">
        <v>12218</v>
      </c>
    </row>
    <row r="352" spans="1:7">
      <c r="A352" s="1" t="s">
        <v>12479</v>
      </c>
      <c r="B352" s="1" t="s">
        <v>4046</v>
      </c>
      <c r="C352" s="1" t="s">
        <v>616</v>
      </c>
      <c r="D352" s="1" t="s">
        <v>1792</v>
      </c>
      <c r="E352" s="1">
        <v>4</v>
      </c>
      <c r="F352" s="2">
        <v>45361</v>
      </c>
      <c r="G352" s="1" t="s">
        <v>12119</v>
      </c>
    </row>
    <row r="353" spans="1:7">
      <c r="A353" s="1" t="s">
        <v>12480</v>
      </c>
      <c r="B353" s="1" t="s">
        <v>2213</v>
      </c>
      <c r="C353" s="1" t="s">
        <v>1651</v>
      </c>
      <c r="D353" s="1" t="s">
        <v>1719</v>
      </c>
      <c r="E353" s="1">
        <v>4</v>
      </c>
      <c r="F353" s="2">
        <v>45658</v>
      </c>
      <c r="G353" s="1" t="s">
        <v>12115</v>
      </c>
    </row>
    <row r="354" spans="1:7">
      <c r="A354" s="1" t="s">
        <v>12481</v>
      </c>
      <c r="B354" s="1" t="s">
        <v>2331</v>
      </c>
      <c r="C354" s="1" t="s">
        <v>129</v>
      </c>
      <c r="D354" s="1" t="s">
        <v>1715</v>
      </c>
      <c r="E354" s="1">
        <v>4</v>
      </c>
      <c r="F354" s="2">
        <v>45663</v>
      </c>
      <c r="G354" s="1" t="s">
        <v>12119</v>
      </c>
    </row>
    <row r="355" spans="1:7">
      <c r="A355" s="1" t="s">
        <v>12482</v>
      </c>
      <c r="B355" s="1" t="s">
        <v>3718</v>
      </c>
      <c r="C355" s="1" t="s">
        <v>1423</v>
      </c>
      <c r="D355" s="1" t="s">
        <v>1738</v>
      </c>
      <c r="E355" s="1">
        <v>3</v>
      </c>
      <c r="F355" s="2">
        <v>45766</v>
      </c>
      <c r="G355" s="1" t="s">
        <v>12142</v>
      </c>
    </row>
    <row r="356" spans="1:7">
      <c r="A356" s="1" t="s">
        <v>12483</v>
      </c>
      <c r="B356" s="1" t="s">
        <v>4170</v>
      </c>
      <c r="C356" s="1" t="s">
        <v>747</v>
      </c>
      <c r="D356" s="1" t="s">
        <v>1717</v>
      </c>
      <c r="E356" s="1">
        <v>3</v>
      </c>
      <c r="F356" s="2">
        <v>45709</v>
      </c>
      <c r="G356" s="1" t="s">
        <v>12125</v>
      </c>
    </row>
    <row r="357" spans="1:7">
      <c r="A357" s="1" t="s">
        <v>12484</v>
      </c>
      <c r="B357" s="1" t="s">
        <v>3530</v>
      </c>
      <c r="C357" s="1" t="s">
        <v>268</v>
      </c>
      <c r="D357" s="1" t="s">
        <v>1714</v>
      </c>
      <c r="E357" s="1">
        <v>5</v>
      </c>
      <c r="F357" s="2">
        <v>45438</v>
      </c>
      <c r="G357" s="1" t="s">
        <v>12134</v>
      </c>
    </row>
    <row r="358" spans="1:7">
      <c r="A358" s="1" t="s">
        <v>12485</v>
      </c>
      <c r="B358" s="1" t="s">
        <v>2633</v>
      </c>
      <c r="C358" s="1" t="s">
        <v>508</v>
      </c>
      <c r="D358" s="1" t="s">
        <v>1704</v>
      </c>
      <c r="E358" s="1">
        <v>4</v>
      </c>
      <c r="F358" s="2">
        <v>45553</v>
      </c>
      <c r="G358" s="1" t="s">
        <v>12115</v>
      </c>
    </row>
    <row r="359" spans="1:7">
      <c r="A359" s="1" t="s">
        <v>12486</v>
      </c>
      <c r="B359" s="1" t="s">
        <v>3192</v>
      </c>
      <c r="C359" s="1" t="s">
        <v>1130</v>
      </c>
      <c r="D359" s="1" t="s">
        <v>1745</v>
      </c>
      <c r="E359" s="1">
        <v>4</v>
      </c>
      <c r="F359" s="2">
        <v>45719</v>
      </c>
      <c r="G359" s="1" t="s">
        <v>12119</v>
      </c>
    </row>
    <row r="360" spans="1:7">
      <c r="A360" s="1" t="s">
        <v>12487</v>
      </c>
      <c r="B360" s="1" t="s">
        <v>3131</v>
      </c>
      <c r="C360" s="1" t="s">
        <v>178</v>
      </c>
      <c r="D360" s="1" t="s">
        <v>1714</v>
      </c>
      <c r="E360" s="1">
        <v>4</v>
      </c>
      <c r="F360" s="2">
        <v>45317</v>
      </c>
      <c r="G360" s="1" t="s">
        <v>12115</v>
      </c>
    </row>
    <row r="361" spans="1:7">
      <c r="A361" s="1" t="s">
        <v>12488</v>
      </c>
      <c r="B361" s="1" t="s">
        <v>1915</v>
      </c>
      <c r="C361" s="1" t="s">
        <v>942</v>
      </c>
      <c r="D361" s="1" t="s">
        <v>1784</v>
      </c>
      <c r="E361" s="1">
        <v>4</v>
      </c>
      <c r="F361" s="2">
        <v>45465</v>
      </c>
      <c r="G361" s="1" t="s">
        <v>12123</v>
      </c>
    </row>
    <row r="362" spans="1:7">
      <c r="A362" s="1" t="s">
        <v>12489</v>
      </c>
      <c r="B362" s="1" t="s">
        <v>4159</v>
      </c>
      <c r="C362" s="1" t="s">
        <v>1447</v>
      </c>
      <c r="D362" s="1" t="s">
        <v>1704</v>
      </c>
      <c r="E362" s="1">
        <v>4</v>
      </c>
      <c r="F362" s="2">
        <v>45762</v>
      </c>
      <c r="G362" s="1" t="s">
        <v>12119</v>
      </c>
    </row>
    <row r="363" spans="1:7">
      <c r="A363" s="1" t="s">
        <v>12490</v>
      </c>
      <c r="B363" s="1" t="s">
        <v>2571</v>
      </c>
      <c r="C363" s="1" t="s">
        <v>973</v>
      </c>
      <c r="D363" s="1" t="s">
        <v>1741</v>
      </c>
      <c r="E363" s="1">
        <v>1</v>
      </c>
      <c r="F363" s="2">
        <v>45787</v>
      </c>
      <c r="G363" s="1" t="s">
        <v>12128</v>
      </c>
    </row>
    <row r="364" spans="1:7">
      <c r="A364" s="1" t="s">
        <v>12491</v>
      </c>
      <c r="B364" s="1" t="s">
        <v>3827</v>
      </c>
      <c r="C364" s="1" t="s">
        <v>877</v>
      </c>
      <c r="D364" s="1" t="s">
        <v>1696</v>
      </c>
      <c r="E364" s="1">
        <v>5</v>
      </c>
      <c r="F364" s="2">
        <v>45947</v>
      </c>
      <c r="G364" s="1" t="s">
        <v>12121</v>
      </c>
    </row>
    <row r="365" spans="1:7">
      <c r="A365" s="1" t="s">
        <v>12492</v>
      </c>
      <c r="B365" s="1" t="s">
        <v>3118</v>
      </c>
      <c r="C365" s="1" t="s">
        <v>1202</v>
      </c>
      <c r="D365" s="1" t="s">
        <v>1676</v>
      </c>
      <c r="E365" s="1">
        <v>5</v>
      </c>
      <c r="F365" s="2">
        <v>45313</v>
      </c>
      <c r="G365" s="1" t="s">
        <v>12134</v>
      </c>
    </row>
    <row r="366" spans="1:7">
      <c r="A366" s="1" t="s">
        <v>12493</v>
      </c>
      <c r="B366" s="1" t="s">
        <v>2719</v>
      </c>
      <c r="C366" s="1" t="s">
        <v>1090</v>
      </c>
      <c r="D366" s="1" t="s">
        <v>1738</v>
      </c>
      <c r="E366" s="1">
        <v>4</v>
      </c>
      <c r="F366" s="2">
        <v>45505</v>
      </c>
      <c r="G366" s="1" t="s">
        <v>12119</v>
      </c>
    </row>
    <row r="367" spans="1:7">
      <c r="A367" s="1" t="s">
        <v>12494</v>
      </c>
      <c r="B367" s="1" t="s">
        <v>3767</v>
      </c>
      <c r="C367" s="1" t="s">
        <v>578</v>
      </c>
      <c r="D367" s="1" t="s">
        <v>1793</v>
      </c>
      <c r="E367" s="1">
        <v>4</v>
      </c>
      <c r="F367" s="2">
        <v>45839</v>
      </c>
      <c r="G367" s="1" t="s">
        <v>12119</v>
      </c>
    </row>
    <row r="368" spans="1:7">
      <c r="A368" s="1" t="s">
        <v>12495</v>
      </c>
      <c r="B368" s="1" t="s">
        <v>3413</v>
      </c>
      <c r="C368" s="1" t="s">
        <v>1131</v>
      </c>
      <c r="D368" s="1" t="s">
        <v>1742</v>
      </c>
      <c r="E368" s="1">
        <v>4</v>
      </c>
      <c r="F368" s="2">
        <v>45832</v>
      </c>
      <c r="G368" s="1" t="s">
        <v>12123</v>
      </c>
    </row>
    <row r="369" spans="1:7">
      <c r="A369" s="1" t="s">
        <v>12496</v>
      </c>
      <c r="B369" s="1" t="s">
        <v>1942</v>
      </c>
      <c r="C369" s="1" t="s">
        <v>458</v>
      </c>
      <c r="D369" s="1" t="s">
        <v>1789</v>
      </c>
      <c r="E369" s="1">
        <v>5</v>
      </c>
      <c r="F369" s="2">
        <v>45396</v>
      </c>
      <c r="G369" s="1" t="s">
        <v>12134</v>
      </c>
    </row>
    <row r="370" spans="1:7">
      <c r="A370" s="1" t="s">
        <v>12497</v>
      </c>
      <c r="B370" s="1" t="s">
        <v>4307</v>
      </c>
      <c r="C370" s="1" t="s">
        <v>1266</v>
      </c>
      <c r="D370" s="1" t="s">
        <v>1782</v>
      </c>
      <c r="E370" s="1">
        <v>2</v>
      </c>
      <c r="F370" s="2">
        <v>45388</v>
      </c>
      <c r="G370" s="1" t="s">
        <v>12137</v>
      </c>
    </row>
    <row r="371" spans="1:7">
      <c r="A371" s="1" t="s">
        <v>12498</v>
      </c>
      <c r="B371" s="1" t="s">
        <v>3402</v>
      </c>
      <c r="C371" s="1" t="s">
        <v>1305</v>
      </c>
      <c r="D371" s="1" t="s">
        <v>1787</v>
      </c>
      <c r="E371" s="1">
        <v>5</v>
      </c>
      <c r="F371" s="2">
        <v>45308</v>
      </c>
      <c r="G371" s="1" t="s">
        <v>12134</v>
      </c>
    </row>
    <row r="372" spans="1:7">
      <c r="A372" s="1" t="s">
        <v>12499</v>
      </c>
      <c r="B372" s="1" t="s">
        <v>3866</v>
      </c>
      <c r="C372" s="1" t="s">
        <v>420</v>
      </c>
      <c r="D372" s="1" t="s">
        <v>1785</v>
      </c>
      <c r="E372" s="1">
        <v>4</v>
      </c>
      <c r="F372" s="2">
        <v>45952</v>
      </c>
      <c r="G372" s="1" t="s">
        <v>12115</v>
      </c>
    </row>
    <row r="373" spans="1:7">
      <c r="A373" s="1" t="s">
        <v>12500</v>
      </c>
      <c r="B373" s="1" t="s">
        <v>3011</v>
      </c>
      <c r="C373" s="1" t="s">
        <v>1140</v>
      </c>
      <c r="D373" s="1" t="s">
        <v>1748</v>
      </c>
      <c r="E373" s="1">
        <v>3</v>
      </c>
      <c r="F373" s="2">
        <v>45662</v>
      </c>
      <c r="G373" s="1" t="s">
        <v>12142</v>
      </c>
    </row>
    <row r="374" spans="1:7">
      <c r="A374" s="1" t="s">
        <v>12501</v>
      </c>
      <c r="B374" s="1" t="s">
        <v>4115</v>
      </c>
      <c r="C374" s="1" t="s">
        <v>481</v>
      </c>
      <c r="D374" s="1" t="s">
        <v>1728</v>
      </c>
      <c r="E374" s="1">
        <v>4</v>
      </c>
      <c r="F374" s="2">
        <v>45417</v>
      </c>
      <c r="G374" s="1" t="s">
        <v>12115</v>
      </c>
    </row>
    <row r="375" spans="1:7">
      <c r="A375" s="1" t="s">
        <v>12502</v>
      </c>
      <c r="B375" s="1" t="s">
        <v>3186</v>
      </c>
      <c r="C375" s="1" t="s">
        <v>596</v>
      </c>
      <c r="D375" s="1" t="s">
        <v>1763</v>
      </c>
      <c r="E375" s="1">
        <v>4</v>
      </c>
      <c r="F375" s="2">
        <v>45825</v>
      </c>
      <c r="G375" s="1" t="s">
        <v>12119</v>
      </c>
    </row>
    <row r="376" spans="1:7">
      <c r="A376" s="1" t="s">
        <v>12503</v>
      </c>
      <c r="B376" s="1" t="s">
        <v>3221</v>
      </c>
      <c r="C376" s="1" t="s">
        <v>1048</v>
      </c>
      <c r="D376" s="1" t="s">
        <v>1727</v>
      </c>
      <c r="E376" s="1">
        <v>5</v>
      </c>
      <c r="F376" s="2">
        <v>45963</v>
      </c>
      <c r="G376" s="1" t="s">
        <v>12121</v>
      </c>
    </row>
    <row r="377" spans="1:7">
      <c r="A377" s="1" t="s">
        <v>12504</v>
      </c>
      <c r="B377" s="1" t="s">
        <v>2529</v>
      </c>
      <c r="C377" s="1" t="s">
        <v>1481</v>
      </c>
      <c r="D377" s="1" t="s">
        <v>1774</v>
      </c>
      <c r="E377" s="1">
        <v>5</v>
      </c>
      <c r="F377" s="2">
        <v>45562</v>
      </c>
      <c r="G377" s="1" t="s">
        <v>12121</v>
      </c>
    </row>
    <row r="378" spans="1:7">
      <c r="A378" s="1" t="s">
        <v>12505</v>
      </c>
      <c r="B378" s="1" t="s">
        <v>2772</v>
      </c>
      <c r="C378" s="1" t="s">
        <v>1074</v>
      </c>
      <c r="D378" s="1" t="s">
        <v>1700</v>
      </c>
      <c r="E378" s="1">
        <v>5</v>
      </c>
      <c r="F378" s="2">
        <v>45961</v>
      </c>
      <c r="G378" s="1" t="s">
        <v>12121</v>
      </c>
    </row>
    <row r="379" spans="1:7">
      <c r="A379" s="1" t="s">
        <v>12506</v>
      </c>
      <c r="B379" s="1" t="s">
        <v>2130</v>
      </c>
      <c r="C379" s="1" t="s">
        <v>1037</v>
      </c>
      <c r="D379" s="1" t="s">
        <v>1676</v>
      </c>
      <c r="E379" s="1">
        <v>4</v>
      </c>
      <c r="F379" s="2">
        <v>45740</v>
      </c>
      <c r="G379" s="1" t="s">
        <v>12123</v>
      </c>
    </row>
    <row r="380" spans="1:7">
      <c r="A380" s="1" t="s">
        <v>12507</v>
      </c>
      <c r="B380" s="1" t="s">
        <v>2685</v>
      </c>
      <c r="C380" s="1" t="s">
        <v>971</v>
      </c>
      <c r="D380" s="1" t="s">
        <v>1717</v>
      </c>
      <c r="E380" s="1">
        <v>5</v>
      </c>
      <c r="F380" s="2">
        <v>45923</v>
      </c>
      <c r="G380" s="1" t="s">
        <v>12121</v>
      </c>
    </row>
    <row r="381" spans="1:7">
      <c r="A381" s="1" t="s">
        <v>12508</v>
      </c>
      <c r="B381" s="1" t="s">
        <v>1825</v>
      </c>
      <c r="C381" s="1" t="s">
        <v>810</v>
      </c>
      <c r="D381" s="1" t="s">
        <v>1779</v>
      </c>
      <c r="E381" s="1">
        <v>5</v>
      </c>
      <c r="F381" s="2">
        <v>45405</v>
      </c>
      <c r="G381" s="1" t="s">
        <v>12134</v>
      </c>
    </row>
    <row r="382" spans="1:7">
      <c r="A382" s="1" t="s">
        <v>12509</v>
      </c>
      <c r="B382" s="1" t="s">
        <v>3529</v>
      </c>
      <c r="C382" s="1" t="s">
        <v>547</v>
      </c>
      <c r="D382" s="1" t="s">
        <v>1758</v>
      </c>
      <c r="E382" s="1">
        <v>2</v>
      </c>
      <c r="F382" s="2">
        <v>45586</v>
      </c>
      <c r="G382" s="1" t="s">
        <v>12137</v>
      </c>
    </row>
    <row r="383" spans="1:7">
      <c r="A383" s="1" t="s">
        <v>12510</v>
      </c>
      <c r="B383" s="1" t="s">
        <v>2697</v>
      </c>
      <c r="C383" s="1" t="s">
        <v>1419</v>
      </c>
      <c r="D383" s="1" t="s">
        <v>1678</v>
      </c>
      <c r="E383" s="1">
        <v>5</v>
      </c>
      <c r="F383" s="2">
        <v>45727</v>
      </c>
      <c r="G383" s="1" t="s">
        <v>12117</v>
      </c>
    </row>
    <row r="384" spans="1:7">
      <c r="A384" s="1" t="s">
        <v>12511</v>
      </c>
      <c r="B384" s="1" t="s">
        <v>2296</v>
      </c>
      <c r="C384" s="1" t="s">
        <v>1415</v>
      </c>
      <c r="D384" s="1" t="s">
        <v>1685</v>
      </c>
      <c r="E384" s="1">
        <v>4</v>
      </c>
      <c r="F384" s="2">
        <v>45683</v>
      </c>
      <c r="G384" s="1" t="s">
        <v>12115</v>
      </c>
    </row>
    <row r="385" spans="1:7">
      <c r="A385" s="1" t="s">
        <v>12512</v>
      </c>
      <c r="B385" s="1" t="s">
        <v>2618</v>
      </c>
      <c r="C385" s="1" t="s">
        <v>745</v>
      </c>
      <c r="D385" s="1" t="s">
        <v>1670</v>
      </c>
      <c r="E385" s="1">
        <v>4</v>
      </c>
      <c r="F385" s="2">
        <v>45458</v>
      </c>
      <c r="G385" s="1" t="s">
        <v>12123</v>
      </c>
    </row>
    <row r="386" spans="1:7">
      <c r="A386" s="1" t="s">
        <v>12513</v>
      </c>
      <c r="B386" s="1" t="s">
        <v>3343</v>
      </c>
      <c r="C386" s="1" t="s">
        <v>243</v>
      </c>
      <c r="D386" s="1" t="s">
        <v>1700</v>
      </c>
      <c r="E386" s="1">
        <v>4</v>
      </c>
      <c r="F386" s="2">
        <v>45820</v>
      </c>
      <c r="G386" s="1" t="s">
        <v>12115</v>
      </c>
    </row>
    <row r="387" spans="1:7">
      <c r="A387" s="1" t="s">
        <v>12514</v>
      </c>
      <c r="B387" s="1" t="s">
        <v>2003</v>
      </c>
      <c r="C387" s="1" t="s">
        <v>774</v>
      </c>
      <c r="D387" s="1" t="s">
        <v>1774</v>
      </c>
      <c r="E387" s="1">
        <v>1</v>
      </c>
      <c r="F387" s="2">
        <v>45581</v>
      </c>
      <c r="G387" s="1" t="s">
        <v>12140</v>
      </c>
    </row>
    <row r="388" spans="1:7">
      <c r="A388" s="1" t="s">
        <v>12515</v>
      </c>
      <c r="B388" s="1" t="s">
        <v>3961</v>
      </c>
      <c r="C388" s="1" t="s">
        <v>936</v>
      </c>
      <c r="D388" s="1" t="s">
        <v>1722</v>
      </c>
      <c r="E388" s="1">
        <v>5</v>
      </c>
      <c r="F388" s="2">
        <v>45638</v>
      </c>
      <c r="G388" s="1" t="s">
        <v>12134</v>
      </c>
    </row>
    <row r="389" spans="1:7">
      <c r="A389" s="1" t="s">
        <v>12516</v>
      </c>
      <c r="B389" s="1" t="s">
        <v>3050</v>
      </c>
      <c r="C389" s="1" t="s">
        <v>1421</v>
      </c>
      <c r="D389" s="1" t="s">
        <v>1792</v>
      </c>
      <c r="E389" s="1">
        <v>5</v>
      </c>
      <c r="F389" s="2">
        <v>45363</v>
      </c>
      <c r="G389" s="1" t="s">
        <v>12117</v>
      </c>
    </row>
    <row r="390" spans="1:7">
      <c r="A390" s="1" t="s">
        <v>12517</v>
      </c>
      <c r="B390" s="1" t="s">
        <v>2530</v>
      </c>
      <c r="C390" s="1" t="s">
        <v>420</v>
      </c>
      <c r="D390" s="1" t="s">
        <v>1707</v>
      </c>
      <c r="E390" s="1">
        <v>5</v>
      </c>
      <c r="F390" s="2">
        <v>45389</v>
      </c>
      <c r="G390" s="1" t="s">
        <v>12134</v>
      </c>
    </row>
    <row r="391" spans="1:7">
      <c r="A391" s="1" t="s">
        <v>12518</v>
      </c>
      <c r="B391" s="1" t="s">
        <v>3421</v>
      </c>
      <c r="C391" s="1" t="s">
        <v>157</v>
      </c>
      <c r="D391" s="1" t="s">
        <v>1742</v>
      </c>
      <c r="E391" s="1">
        <v>4</v>
      </c>
      <c r="F391" s="2">
        <v>45598</v>
      </c>
      <c r="G391" s="1" t="s">
        <v>12123</v>
      </c>
    </row>
    <row r="392" spans="1:7">
      <c r="A392" s="1" t="s">
        <v>12519</v>
      </c>
      <c r="B392" s="1" t="s">
        <v>2255</v>
      </c>
      <c r="C392" s="1" t="s">
        <v>602</v>
      </c>
      <c r="D392" s="1" t="s">
        <v>1779</v>
      </c>
      <c r="E392" s="1">
        <v>4</v>
      </c>
      <c r="F392" s="2">
        <v>45509</v>
      </c>
      <c r="G392" s="1" t="s">
        <v>12115</v>
      </c>
    </row>
    <row r="393" spans="1:7">
      <c r="A393" s="1" t="s">
        <v>12520</v>
      </c>
      <c r="B393" s="1" t="s">
        <v>3946</v>
      </c>
      <c r="C393" s="1" t="s">
        <v>984</v>
      </c>
      <c r="D393" s="1" t="s">
        <v>1798</v>
      </c>
      <c r="E393" s="1">
        <v>5</v>
      </c>
      <c r="F393" s="2">
        <v>45914</v>
      </c>
      <c r="G393" s="1" t="s">
        <v>12117</v>
      </c>
    </row>
    <row r="394" spans="1:7">
      <c r="A394" s="1" t="s">
        <v>12521</v>
      </c>
      <c r="B394" s="1" t="s">
        <v>3890</v>
      </c>
      <c r="C394" s="1" t="s">
        <v>1497</v>
      </c>
      <c r="D394" s="1" t="s">
        <v>1797</v>
      </c>
      <c r="E394" s="1">
        <v>4</v>
      </c>
      <c r="F394" s="2">
        <v>45887</v>
      </c>
      <c r="G394" s="1" t="s">
        <v>12119</v>
      </c>
    </row>
    <row r="395" spans="1:7">
      <c r="A395" s="1" t="s">
        <v>12522</v>
      </c>
      <c r="B395" s="1" t="s">
        <v>3106</v>
      </c>
      <c r="C395" s="1" t="s">
        <v>1236</v>
      </c>
      <c r="D395" s="1" t="s">
        <v>1779</v>
      </c>
      <c r="E395" s="1">
        <v>5</v>
      </c>
      <c r="F395" s="2">
        <v>45762</v>
      </c>
      <c r="G395" s="1" t="s">
        <v>12134</v>
      </c>
    </row>
    <row r="396" spans="1:7">
      <c r="A396" s="1" t="s">
        <v>12523</v>
      </c>
      <c r="B396" s="1" t="s">
        <v>3735</v>
      </c>
      <c r="C396" s="1" t="s">
        <v>450</v>
      </c>
      <c r="D396" s="1" t="s">
        <v>1745</v>
      </c>
      <c r="E396" s="1">
        <v>3</v>
      </c>
      <c r="F396" s="2">
        <v>45769</v>
      </c>
      <c r="G396" s="1" t="s">
        <v>12142</v>
      </c>
    </row>
    <row r="397" spans="1:7">
      <c r="A397" s="1" t="s">
        <v>12524</v>
      </c>
      <c r="B397" s="1" t="s">
        <v>4196</v>
      </c>
      <c r="C397" s="1" t="s">
        <v>1436</v>
      </c>
      <c r="D397" s="1" t="s">
        <v>1777</v>
      </c>
      <c r="E397" s="1">
        <v>4</v>
      </c>
      <c r="F397" s="2">
        <v>45471</v>
      </c>
      <c r="G397" s="1" t="s">
        <v>12123</v>
      </c>
    </row>
    <row r="398" spans="1:7">
      <c r="A398" s="1" t="s">
        <v>12525</v>
      </c>
      <c r="B398" s="1" t="s">
        <v>3653</v>
      </c>
      <c r="C398" s="1" t="s">
        <v>676</v>
      </c>
      <c r="D398" s="1" t="s">
        <v>1732</v>
      </c>
      <c r="E398" s="1">
        <v>3</v>
      </c>
      <c r="F398" s="2">
        <v>45336</v>
      </c>
      <c r="G398" s="1" t="s">
        <v>12125</v>
      </c>
    </row>
    <row r="399" spans="1:7">
      <c r="A399" s="1" t="s">
        <v>12526</v>
      </c>
      <c r="B399" s="1" t="s">
        <v>3544</v>
      </c>
      <c r="C399" s="1" t="s">
        <v>1506</v>
      </c>
      <c r="D399" s="1" t="s">
        <v>1728</v>
      </c>
      <c r="E399" s="1">
        <v>5</v>
      </c>
      <c r="F399" s="2">
        <v>45928</v>
      </c>
      <c r="G399" s="1" t="s">
        <v>12134</v>
      </c>
    </row>
    <row r="400" spans="1:7">
      <c r="A400" s="1" t="s">
        <v>12527</v>
      </c>
      <c r="B400" s="1" t="s">
        <v>2143</v>
      </c>
      <c r="C400" s="1" t="s">
        <v>1552</v>
      </c>
      <c r="D400" s="1" t="s">
        <v>1681</v>
      </c>
      <c r="E400" s="1">
        <v>3</v>
      </c>
      <c r="F400" s="2">
        <v>45317</v>
      </c>
      <c r="G400" s="1" t="s">
        <v>12142</v>
      </c>
    </row>
    <row r="401" spans="1:7">
      <c r="A401" s="1" t="s">
        <v>12528</v>
      </c>
      <c r="B401" s="1" t="s">
        <v>2640</v>
      </c>
      <c r="C401" s="1" t="s">
        <v>412</v>
      </c>
      <c r="D401" s="1" t="s">
        <v>1678</v>
      </c>
      <c r="E401" s="1">
        <v>4</v>
      </c>
      <c r="F401" s="2">
        <v>45344</v>
      </c>
      <c r="G401" s="1" t="s">
        <v>12119</v>
      </c>
    </row>
    <row r="402" spans="1:7">
      <c r="A402" s="1" t="s">
        <v>12529</v>
      </c>
      <c r="B402" s="1" t="s">
        <v>2222</v>
      </c>
      <c r="C402" s="1" t="s">
        <v>1538</v>
      </c>
      <c r="D402" s="1" t="s">
        <v>1740</v>
      </c>
      <c r="E402" s="1">
        <v>3</v>
      </c>
      <c r="F402" s="2">
        <v>45631</v>
      </c>
      <c r="G402" s="1" t="s">
        <v>12142</v>
      </c>
    </row>
    <row r="403" spans="1:7">
      <c r="A403" s="1" t="s">
        <v>12530</v>
      </c>
      <c r="B403" s="1" t="s">
        <v>3004</v>
      </c>
      <c r="C403" s="1" t="s">
        <v>1259</v>
      </c>
      <c r="D403" s="1" t="s">
        <v>1715</v>
      </c>
      <c r="E403" s="1">
        <v>4</v>
      </c>
      <c r="F403" s="2">
        <v>45346</v>
      </c>
      <c r="G403" s="1" t="s">
        <v>12123</v>
      </c>
    </row>
    <row r="404" spans="1:7">
      <c r="A404" s="1" t="s">
        <v>12531</v>
      </c>
      <c r="B404" s="1" t="s">
        <v>3572</v>
      </c>
      <c r="C404" s="1" t="s">
        <v>1074</v>
      </c>
      <c r="D404" s="1" t="s">
        <v>1720</v>
      </c>
      <c r="E404" s="1">
        <v>5</v>
      </c>
      <c r="F404" s="2">
        <v>45711</v>
      </c>
      <c r="G404" s="1" t="s">
        <v>12121</v>
      </c>
    </row>
    <row r="405" spans="1:7">
      <c r="A405" s="1" t="s">
        <v>12532</v>
      </c>
      <c r="B405" s="1" t="s">
        <v>3082</v>
      </c>
      <c r="C405" s="1" t="s">
        <v>475</v>
      </c>
      <c r="D405" s="1" t="s">
        <v>1692</v>
      </c>
      <c r="E405" s="1">
        <v>5</v>
      </c>
      <c r="F405" s="2">
        <v>45526</v>
      </c>
      <c r="G405" s="1" t="s">
        <v>12121</v>
      </c>
    </row>
    <row r="406" spans="1:7">
      <c r="A406" s="1" t="s">
        <v>12533</v>
      </c>
      <c r="B406" s="1" t="s">
        <v>2611</v>
      </c>
      <c r="C406" s="1" t="s">
        <v>1012</v>
      </c>
      <c r="D406" s="1" t="s">
        <v>1752</v>
      </c>
      <c r="E406" s="1">
        <v>3</v>
      </c>
      <c r="F406" s="2">
        <v>45655</v>
      </c>
      <c r="G406" s="1" t="s">
        <v>12156</v>
      </c>
    </row>
    <row r="407" spans="1:7">
      <c r="A407" s="1" t="s">
        <v>12534</v>
      </c>
      <c r="B407" s="1" t="s">
        <v>2758</v>
      </c>
      <c r="C407" s="1" t="s">
        <v>771</v>
      </c>
      <c r="D407" s="1" t="s">
        <v>1692</v>
      </c>
      <c r="E407" s="1">
        <v>4</v>
      </c>
      <c r="F407" s="2">
        <v>45401</v>
      </c>
      <c r="G407" s="1" t="s">
        <v>12115</v>
      </c>
    </row>
    <row r="408" spans="1:7">
      <c r="A408" s="1" t="s">
        <v>12535</v>
      </c>
      <c r="B408" s="1" t="s">
        <v>4037</v>
      </c>
      <c r="C408" s="1" t="s">
        <v>1438</v>
      </c>
      <c r="D408" s="1" t="s">
        <v>1753</v>
      </c>
      <c r="E408" s="1">
        <v>4</v>
      </c>
      <c r="F408" s="2">
        <v>45698</v>
      </c>
      <c r="G408" s="1" t="s">
        <v>12115</v>
      </c>
    </row>
    <row r="409" spans="1:7">
      <c r="A409" s="1" t="s">
        <v>12536</v>
      </c>
      <c r="B409" s="1" t="s">
        <v>4291</v>
      </c>
      <c r="C409" s="1" t="s">
        <v>1300</v>
      </c>
      <c r="D409" s="1" t="s">
        <v>1785</v>
      </c>
      <c r="E409" s="1">
        <v>5</v>
      </c>
      <c r="F409" s="2">
        <v>45811</v>
      </c>
      <c r="G409" s="1" t="s">
        <v>12121</v>
      </c>
    </row>
    <row r="410" spans="1:7">
      <c r="A410" s="1" t="s">
        <v>12537</v>
      </c>
      <c r="B410" s="1" t="s">
        <v>2187</v>
      </c>
      <c r="C410" s="1" t="s">
        <v>1083</v>
      </c>
      <c r="D410" s="1" t="s">
        <v>1720</v>
      </c>
      <c r="E410" s="1">
        <v>3</v>
      </c>
      <c r="F410" s="2">
        <v>45395</v>
      </c>
      <c r="G410" s="1" t="s">
        <v>12156</v>
      </c>
    </row>
    <row r="411" spans="1:7">
      <c r="A411" s="1" t="s">
        <v>12538</v>
      </c>
      <c r="B411" s="1" t="s">
        <v>2770</v>
      </c>
      <c r="C411" s="1" t="s">
        <v>812</v>
      </c>
      <c r="D411" s="1" t="s">
        <v>1673</v>
      </c>
      <c r="E411" s="1">
        <v>4</v>
      </c>
      <c r="F411" s="2">
        <v>45331</v>
      </c>
      <c r="G411" s="1" t="s">
        <v>12123</v>
      </c>
    </row>
    <row r="412" spans="1:7">
      <c r="A412" s="1" t="s">
        <v>12539</v>
      </c>
      <c r="B412" s="1" t="s">
        <v>3145</v>
      </c>
      <c r="C412" s="1" t="s">
        <v>1106</v>
      </c>
      <c r="D412" s="1" t="s">
        <v>1666</v>
      </c>
      <c r="E412" s="1">
        <v>5</v>
      </c>
      <c r="F412" s="2">
        <v>45322</v>
      </c>
      <c r="G412" s="1" t="s">
        <v>12117</v>
      </c>
    </row>
    <row r="413" spans="1:7">
      <c r="A413" s="1" t="s">
        <v>12540</v>
      </c>
      <c r="B413" s="1" t="s">
        <v>2184</v>
      </c>
      <c r="C413" s="1" t="s">
        <v>669</v>
      </c>
      <c r="D413" s="1" t="s">
        <v>1682</v>
      </c>
      <c r="E413" s="1">
        <v>5</v>
      </c>
      <c r="F413" s="2">
        <v>45568</v>
      </c>
      <c r="G413" s="1" t="s">
        <v>12121</v>
      </c>
    </row>
    <row r="414" spans="1:7">
      <c r="A414" s="1" t="s">
        <v>12541</v>
      </c>
      <c r="B414" s="1" t="s">
        <v>2226</v>
      </c>
      <c r="C414" s="1" t="s">
        <v>735</v>
      </c>
      <c r="D414" s="1" t="s">
        <v>1674</v>
      </c>
      <c r="E414" s="1">
        <v>4</v>
      </c>
      <c r="F414" s="2">
        <v>45593</v>
      </c>
      <c r="G414" s="1" t="s">
        <v>12115</v>
      </c>
    </row>
    <row r="415" spans="1:7">
      <c r="A415" s="1" t="s">
        <v>12542</v>
      </c>
      <c r="B415" s="1" t="s">
        <v>2930</v>
      </c>
      <c r="C415" s="1" t="s">
        <v>1102</v>
      </c>
      <c r="D415" s="1" t="s">
        <v>1676</v>
      </c>
      <c r="E415" s="1">
        <v>4</v>
      </c>
      <c r="F415" s="2">
        <v>45895</v>
      </c>
      <c r="G415" s="1" t="s">
        <v>12123</v>
      </c>
    </row>
    <row r="416" spans="1:7">
      <c r="A416" s="1" t="s">
        <v>12543</v>
      </c>
      <c r="B416" s="1" t="s">
        <v>2273</v>
      </c>
      <c r="C416" s="1" t="s">
        <v>1017</v>
      </c>
      <c r="D416" s="1" t="s">
        <v>1685</v>
      </c>
      <c r="E416" s="1">
        <v>2</v>
      </c>
      <c r="F416" s="2">
        <v>45673</v>
      </c>
      <c r="G416" s="1" t="s">
        <v>12174</v>
      </c>
    </row>
    <row r="417" spans="1:7">
      <c r="A417" s="1" t="s">
        <v>12544</v>
      </c>
      <c r="B417" s="1" t="s">
        <v>4217</v>
      </c>
      <c r="C417" s="1" t="s">
        <v>805</v>
      </c>
      <c r="D417" s="1" t="s">
        <v>1726</v>
      </c>
      <c r="E417" s="1">
        <v>5</v>
      </c>
      <c r="F417" s="2">
        <v>45872</v>
      </c>
      <c r="G417" s="1" t="s">
        <v>12117</v>
      </c>
    </row>
    <row r="418" spans="1:7">
      <c r="A418" s="1" t="s">
        <v>12545</v>
      </c>
      <c r="B418" s="1" t="s">
        <v>4273</v>
      </c>
      <c r="C418" s="1" t="s">
        <v>1170</v>
      </c>
      <c r="D418" s="1" t="s">
        <v>1788</v>
      </c>
      <c r="E418" s="1">
        <v>3</v>
      </c>
      <c r="F418" s="2">
        <v>45488</v>
      </c>
      <c r="G418" s="1" t="s">
        <v>12125</v>
      </c>
    </row>
    <row r="419" spans="1:7">
      <c r="A419" s="1" t="s">
        <v>12546</v>
      </c>
      <c r="B419" s="1" t="s">
        <v>2480</v>
      </c>
      <c r="C419" s="1" t="s">
        <v>1074</v>
      </c>
      <c r="D419" s="1" t="s">
        <v>1784</v>
      </c>
      <c r="E419" s="1">
        <v>3</v>
      </c>
      <c r="F419" s="2">
        <v>45776</v>
      </c>
      <c r="G419" s="1" t="s">
        <v>12142</v>
      </c>
    </row>
    <row r="420" spans="1:7">
      <c r="A420" s="1" t="s">
        <v>12547</v>
      </c>
      <c r="B420" s="1" t="s">
        <v>2574</v>
      </c>
      <c r="C420" s="1" t="s">
        <v>384</v>
      </c>
      <c r="D420" s="1" t="s">
        <v>1753</v>
      </c>
      <c r="E420" s="1">
        <v>4</v>
      </c>
      <c r="F420" s="2">
        <v>45657</v>
      </c>
      <c r="G420" s="1" t="s">
        <v>12115</v>
      </c>
    </row>
    <row r="421" spans="1:7">
      <c r="A421" s="1" t="s">
        <v>12548</v>
      </c>
      <c r="B421" s="1" t="s">
        <v>3709</v>
      </c>
      <c r="C421" s="1" t="s">
        <v>979</v>
      </c>
      <c r="D421" s="1" t="s">
        <v>1701</v>
      </c>
      <c r="E421" s="1">
        <v>3</v>
      </c>
      <c r="F421" s="2">
        <v>45623</v>
      </c>
      <c r="G421" s="1" t="s">
        <v>12125</v>
      </c>
    </row>
    <row r="422" spans="1:7">
      <c r="A422" s="1" t="s">
        <v>12549</v>
      </c>
      <c r="B422" s="1" t="s">
        <v>3036</v>
      </c>
      <c r="C422" s="1" t="s">
        <v>1143</v>
      </c>
      <c r="D422" s="1" t="s">
        <v>1722</v>
      </c>
      <c r="E422" s="1">
        <v>5</v>
      </c>
      <c r="F422" s="2">
        <v>45843</v>
      </c>
      <c r="G422" s="1" t="s">
        <v>12121</v>
      </c>
    </row>
    <row r="423" spans="1:7">
      <c r="A423" s="1" t="s">
        <v>12550</v>
      </c>
      <c r="B423" s="1" t="s">
        <v>2841</v>
      </c>
      <c r="C423" s="1" t="s">
        <v>456</v>
      </c>
      <c r="D423" s="1" t="s">
        <v>1680</v>
      </c>
      <c r="E423" s="1">
        <v>4</v>
      </c>
      <c r="F423" s="2">
        <v>45732</v>
      </c>
      <c r="G423" s="1" t="s">
        <v>12119</v>
      </c>
    </row>
    <row r="424" spans="1:7">
      <c r="A424" s="1" t="s">
        <v>12551</v>
      </c>
      <c r="B424" s="1" t="s">
        <v>2221</v>
      </c>
      <c r="C424" s="1" t="s">
        <v>1289</v>
      </c>
      <c r="D424" s="1" t="s">
        <v>1668</v>
      </c>
      <c r="E424" s="1">
        <v>5</v>
      </c>
      <c r="F424" s="2">
        <v>45727</v>
      </c>
      <c r="G424" s="1" t="s">
        <v>12117</v>
      </c>
    </row>
    <row r="425" spans="1:7">
      <c r="A425" s="1" t="s">
        <v>12552</v>
      </c>
      <c r="B425" s="1" t="s">
        <v>3296</v>
      </c>
      <c r="C425" s="1" t="s">
        <v>1119</v>
      </c>
      <c r="D425" s="1" t="s">
        <v>1683</v>
      </c>
      <c r="E425" s="1">
        <v>4</v>
      </c>
      <c r="F425" s="2">
        <v>45863</v>
      </c>
      <c r="G425" s="1" t="s">
        <v>12115</v>
      </c>
    </row>
    <row r="426" spans="1:7">
      <c r="A426" s="1" t="s">
        <v>12553</v>
      </c>
      <c r="B426" s="1" t="s">
        <v>4012</v>
      </c>
      <c r="C426" s="1" t="s">
        <v>185</v>
      </c>
      <c r="D426" s="1" t="s">
        <v>1726</v>
      </c>
      <c r="E426" s="1">
        <v>5</v>
      </c>
      <c r="F426" s="2">
        <v>45740</v>
      </c>
      <c r="G426" s="1" t="s">
        <v>12134</v>
      </c>
    </row>
    <row r="427" spans="1:7">
      <c r="A427" s="1" t="s">
        <v>12554</v>
      </c>
      <c r="B427" s="1" t="s">
        <v>3088</v>
      </c>
      <c r="C427" s="1" t="s">
        <v>610</v>
      </c>
      <c r="D427" s="1" t="s">
        <v>1774</v>
      </c>
      <c r="E427" s="1">
        <v>5</v>
      </c>
      <c r="F427" s="2">
        <v>45330</v>
      </c>
      <c r="G427" s="1" t="s">
        <v>12134</v>
      </c>
    </row>
    <row r="428" spans="1:7">
      <c r="A428" s="1" t="s">
        <v>12555</v>
      </c>
      <c r="B428" s="1" t="s">
        <v>2196</v>
      </c>
      <c r="C428" s="1" t="s">
        <v>1625</v>
      </c>
      <c r="D428" s="1" t="s">
        <v>1743</v>
      </c>
      <c r="E428" s="1">
        <v>3</v>
      </c>
      <c r="F428" s="2">
        <v>45825</v>
      </c>
      <c r="G428" s="1" t="s">
        <v>12125</v>
      </c>
    </row>
    <row r="429" spans="1:7">
      <c r="A429" s="1" t="s">
        <v>12556</v>
      </c>
      <c r="B429" s="1" t="s">
        <v>2532</v>
      </c>
      <c r="C429" s="1" t="s">
        <v>1466</v>
      </c>
      <c r="D429" s="1" t="s">
        <v>1701</v>
      </c>
      <c r="E429" s="1">
        <v>5</v>
      </c>
      <c r="F429" s="2">
        <v>45453</v>
      </c>
      <c r="G429" s="1" t="s">
        <v>12134</v>
      </c>
    </row>
    <row r="430" spans="1:7">
      <c r="A430" s="1" t="s">
        <v>12557</v>
      </c>
      <c r="B430" s="1" t="s">
        <v>1832</v>
      </c>
      <c r="C430" s="1" t="s">
        <v>560</v>
      </c>
      <c r="D430" s="1" t="s">
        <v>1732</v>
      </c>
      <c r="E430" s="1">
        <v>4</v>
      </c>
      <c r="F430" s="2">
        <v>45660</v>
      </c>
      <c r="G430" s="1" t="s">
        <v>12123</v>
      </c>
    </row>
    <row r="431" spans="1:7">
      <c r="A431" s="1" t="s">
        <v>12558</v>
      </c>
      <c r="B431" s="1" t="s">
        <v>1938</v>
      </c>
      <c r="C431" s="1" t="s">
        <v>716</v>
      </c>
      <c r="D431" s="1" t="s">
        <v>1681</v>
      </c>
      <c r="E431" s="1">
        <v>5</v>
      </c>
      <c r="F431" s="2">
        <v>45558</v>
      </c>
      <c r="G431" s="1" t="s">
        <v>12134</v>
      </c>
    </row>
    <row r="432" spans="1:7">
      <c r="A432" s="1" t="s">
        <v>12559</v>
      </c>
      <c r="B432" s="1" t="s">
        <v>3416</v>
      </c>
      <c r="C432" s="1" t="s">
        <v>380</v>
      </c>
      <c r="D432" s="1" t="s">
        <v>1764</v>
      </c>
      <c r="E432" s="1">
        <v>4</v>
      </c>
      <c r="F432" s="2">
        <v>45877</v>
      </c>
      <c r="G432" s="1" t="s">
        <v>12123</v>
      </c>
    </row>
    <row r="433" spans="1:7">
      <c r="A433" s="1" t="s">
        <v>12560</v>
      </c>
      <c r="B433" s="1" t="s">
        <v>3267</v>
      </c>
      <c r="C433" s="1" t="s">
        <v>650</v>
      </c>
      <c r="D433" s="1" t="s">
        <v>1768</v>
      </c>
      <c r="E433" s="1">
        <v>5</v>
      </c>
      <c r="F433" s="2">
        <v>45403</v>
      </c>
      <c r="G433" s="1" t="s">
        <v>12134</v>
      </c>
    </row>
    <row r="434" spans="1:7">
      <c r="A434" s="1" t="s">
        <v>12561</v>
      </c>
      <c r="B434" s="1" t="s">
        <v>3489</v>
      </c>
      <c r="C434" s="1" t="s">
        <v>994</v>
      </c>
      <c r="D434" s="1" t="s">
        <v>1790</v>
      </c>
      <c r="E434" s="1">
        <v>2</v>
      </c>
      <c r="F434" s="2">
        <v>45317</v>
      </c>
      <c r="G434" s="1" t="s">
        <v>12218</v>
      </c>
    </row>
    <row r="435" spans="1:7">
      <c r="A435" s="1" t="s">
        <v>12562</v>
      </c>
      <c r="B435" s="1" t="s">
        <v>2093</v>
      </c>
      <c r="C435" s="1" t="s">
        <v>1353</v>
      </c>
      <c r="D435" s="1" t="s">
        <v>1730</v>
      </c>
      <c r="E435" s="1">
        <v>4</v>
      </c>
      <c r="F435" s="2">
        <v>45962</v>
      </c>
      <c r="G435" s="1" t="s">
        <v>12115</v>
      </c>
    </row>
    <row r="436" spans="1:7">
      <c r="A436" s="1" t="s">
        <v>12563</v>
      </c>
      <c r="B436" s="1" t="s">
        <v>3146</v>
      </c>
      <c r="C436" s="1" t="s">
        <v>1140</v>
      </c>
      <c r="D436" s="1" t="s">
        <v>1782</v>
      </c>
      <c r="E436" s="1">
        <v>4</v>
      </c>
      <c r="F436" s="2">
        <v>45686</v>
      </c>
      <c r="G436" s="1" t="s">
        <v>12115</v>
      </c>
    </row>
    <row r="437" spans="1:7">
      <c r="A437" s="1" t="s">
        <v>12564</v>
      </c>
      <c r="B437" s="1" t="s">
        <v>3993</v>
      </c>
      <c r="C437" s="1" t="s">
        <v>250</v>
      </c>
      <c r="D437" s="1" t="s">
        <v>1696</v>
      </c>
      <c r="E437" s="1">
        <v>4</v>
      </c>
      <c r="F437" s="2">
        <v>45599</v>
      </c>
      <c r="G437" s="1" t="s">
        <v>12119</v>
      </c>
    </row>
    <row r="438" spans="1:7">
      <c r="A438" s="1" t="s">
        <v>12565</v>
      </c>
      <c r="B438" s="1" t="s">
        <v>2310</v>
      </c>
      <c r="C438" s="1" t="s">
        <v>968</v>
      </c>
      <c r="D438" s="1" t="s">
        <v>1742</v>
      </c>
      <c r="E438" s="1">
        <v>5</v>
      </c>
      <c r="F438" s="2">
        <v>45640</v>
      </c>
      <c r="G438" s="1" t="s">
        <v>12121</v>
      </c>
    </row>
    <row r="439" spans="1:7">
      <c r="A439" s="1" t="s">
        <v>12566</v>
      </c>
      <c r="B439" s="1" t="s">
        <v>2228</v>
      </c>
      <c r="C439" s="1" t="s">
        <v>1455</v>
      </c>
      <c r="D439" s="1" t="s">
        <v>1772</v>
      </c>
      <c r="E439" s="1">
        <v>5</v>
      </c>
      <c r="F439" s="2">
        <v>45325</v>
      </c>
      <c r="G439" s="1" t="s">
        <v>12134</v>
      </c>
    </row>
    <row r="440" spans="1:7">
      <c r="A440" s="1" t="s">
        <v>12567</v>
      </c>
      <c r="B440" s="1" t="s">
        <v>4175</v>
      </c>
      <c r="C440" s="1" t="s">
        <v>839</v>
      </c>
      <c r="D440" s="1" t="s">
        <v>1732</v>
      </c>
      <c r="E440" s="1">
        <v>4</v>
      </c>
      <c r="F440" s="2">
        <v>45607</v>
      </c>
      <c r="G440" s="1" t="s">
        <v>12119</v>
      </c>
    </row>
    <row r="441" spans="1:7">
      <c r="A441" s="1" t="s">
        <v>12568</v>
      </c>
      <c r="B441" s="1" t="s">
        <v>3834</v>
      </c>
      <c r="C441" s="1" t="s">
        <v>577</v>
      </c>
      <c r="D441" s="1" t="s">
        <v>1668</v>
      </c>
      <c r="E441" s="1">
        <v>5</v>
      </c>
      <c r="F441" s="2">
        <v>45338</v>
      </c>
      <c r="G441" s="1" t="s">
        <v>12121</v>
      </c>
    </row>
    <row r="442" spans="1:7">
      <c r="A442" s="1" t="s">
        <v>12569</v>
      </c>
      <c r="B442" s="1" t="s">
        <v>4082</v>
      </c>
      <c r="C442" s="1" t="s">
        <v>931</v>
      </c>
      <c r="D442" s="1" t="s">
        <v>1721</v>
      </c>
      <c r="E442" s="1">
        <v>4</v>
      </c>
      <c r="F442" s="2">
        <v>45818</v>
      </c>
      <c r="G442" s="1" t="s">
        <v>12115</v>
      </c>
    </row>
    <row r="443" spans="1:7">
      <c r="A443" s="1" t="s">
        <v>12570</v>
      </c>
      <c r="B443" s="1" t="s">
        <v>2634</v>
      </c>
      <c r="C443" s="1" t="s">
        <v>1040</v>
      </c>
      <c r="D443" s="1" t="s">
        <v>1720</v>
      </c>
      <c r="E443" s="1">
        <v>3</v>
      </c>
      <c r="F443" s="2">
        <v>45936</v>
      </c>
      <c r="G443" s="1" t="s">
        <v>12125</v>
      </c>
    </row>
    <row r="444" spans="1:7">
      <c r="A444" s="1" t="s">
        <v>12571</v>
      </c>
      <c r="B444" s="1" t="s">
        <v>3561</v>
      </c>
      <c r="C444" s="1" t="s">
        <v>508</v>
      </c>
      <c r="D444" s="1" t="s">
        <v>1799</v>
      </c>
      <c r="E444" s="1">
        <v>4</v>
      </c>
      <c r="F444" s="2">
        <v>45408</v>
      </c>
      <c r="G444" s="1" t="s">
        <v>12119</v>
      </c>
    </row>
    <row r="445" spans="1:7">
      <c r="A445" s="1" t="s">
        <v>12572</v>
      </c>
      <c r="B445" s="1" t="s">
        <v>2311</v>
      </c>
      <c r="C445" s="1" t="s">
        <v>757</v>
      </c>
      <c r="D445" s="1" t="s">
        <v>1774</v>
      </c>
      <c r="E445" s="1">
        <v>4</v>
      </c>
      <c r="F445" s="2">
        <v>45444</v>
      </c>
      <c r="G445" s="1" t="s">
        <v>12115</v>
      </c>
    </row>
    <row r="446" spans="1:7">
      <c r="A446" s="1" t="s">
        <v>12573</v>
      </c>
      <c r="B446" s="1" t="s">
        <v>3273</v>
      </c>
      <c r="C446" s="1" t="s">
        <v>736</v>
      </c>
      <c r="D446" s="1" t="s">
        <v>1772</v>
      </c>
      <c r="E446" s="1">
        <v>4</v>
      </c>
      <c r="F446" s="2">
        <v>45506</v>
      </c>
      <c r="G446" s="1" t="s">
        <v>12123</v>
      </c>
    </row>
    <row r="447" spans="1:7">
      <c r="A447" s="1" t="s">
        <v>12574</v>
      </c>
      <c r="B447" s="1" t="s">
        <v>3944</v>
      </c>
      <c r="C447" s="1" t="s">
        <v>1108</v>
      </c>
      <c r="D447" s="1" t="s">
        <v>1686</v>
      </c>
      <c r="E447" s="1">
        <v>3</v>
      </c>
      <c r="F447" s="2">
        <v>45805</v>
      </c>
      <c r="G447" s="1" t="s">
        <v>12125</v>
      </c>
    </row>
    <row r="448" spans="1:7">
      <c r="A448" s="1" t="s">
        <v>12575</v>
      </c>
      <c r="B448" s="1" t="s">
        <v>4186</v>
      </c>
      <c r="C448" s="1" t="s">
        <v>335</v>
      </c>
      <c r="D448" s="1" t="s">
        <v>1716</v>
      </c>
      <c r="E448" s="1">
        <v>4</v>
      </c>
      <c r="F448" s="2">
        <v>45713</v>
      </c>
      <c r="G448" s="1" t="s">
        <v>12115</v>
      </c>
    </row>
    <row r="449" spans="1:7">
      <c r="A449" s="1" t="s">
        <v>12576</v>
      </c>
      <c r="B449" s="1" t="s">
        <v>2289</v>
      </c>
      <c r="C449" s="1" t="s">
        <v>1054</v>
      </c>
      <c r="D449" s="1" t="s">
        <v>1764</v>
      </c>
      <c r="E449" s="1">
        <v>5</v>
      </c>
      <c r="F449" s="2">
        <v>45773</v>
      </c>
      <c r="G449" s="1" t="s">
        <v>12121</v>
      </c>
    </row>
    <row r="450" spans="1:7">
      <c r="A450" s="1" t="s">
        <v>12577</v>
      </c>
      <c r="B450" s="1" t="s">
        <v>4092</v>
      </c>
      <c r="C450" s="1" t="s">
        <v>925</v>
      </c>
      <c r="D450" s="1" t="s">
        <v>1704</v>
      </c>
      <c r="E450" s="1">
        <v>2</v>
      </c>
      <c r="F450" s="2">
        <v>45623</v>
      </c>
      <c r="G450" s="1" t="s">
        <v>12137</v>
      </c>
    </row>
    <row r="451" spans="1:7">
      <c r="A451" s="1" t="s">
        <v>12578</v>
      </c>
      <c r="B451" s="1" t="s">
        <v>3378</v>
      </c>
      <c r="C451" s="1" t="s">
        <v>1616</v>
      </c>
      <c r="D451" s="1" t="s">
        <v>1797</v>
      </c>
      <c r="E451" s="1">
        <v>3</v>
      </c>
      <c r="F451" s="2">
        <v>45762</v>
      </c>
      <c r="G451" s="1" t="s">
        <v>12125</v>
      </c>
    </row>
    <row r="452" spans="1:7">
      <c r="A452" s="1" t="s">
        <v>12579</v>
      </c>
      <c r="B452" s="1" t="s">
        <v>3900</v>
      </c>
      <c r="C452" s="1" t="s">
        <v>953</v>
      </c>
      <c r="D452" s="1" t="s">
        <v>1736</v>
      </c>
      <c r="E452" s="1">
        <v>1</v>
      </c>
      <c r="F452" s="2">
        <v>45432</v>
      </c>
      <c r="G452" s="1" t="s">
        <v>12145</v>
      </c>
    </row>
    <row r="453" spans="1:7">
      <c r="A453" s="1" t="s">
        <v>12580</v>
      </c>
      <c r="B453" s="1" t="s">
        <v>2382</v>
      </c>
      <c r="C453" s="1" t="s">
        <v>1411</v>
      </c>
      <c r="D453" s="1" t="s">
        <v>1692</v>
      </c>
      <c r="E453" s="1">
        <v>4</v>
      </c>
      <c r="F453" s="2">
        <v>45619</v>
      </c>
      <c r="G453" s="1" t="s">
        <v>12119</v>
      </c>
    </row>
    <row r="454" spans="1:7">
      <c r="A454" s="1" t="s">
        <v>12581</v>
      </c>
      <c r="B454" s="1" t="s">
        <v>3188</v>
      </c>
      <c r="C454" s="1" t="s">
        <v>616</v>
      </c>
      <c r="D454" s="1" t="s">
        <v>1733</v>
      </c>
      <c r="E454" s="1">
        <v>3</v>
      </c>
      <c r="F454" s="2">
        <v>45876</v>
      </c>
      <c r="G454" s="1" t="s">
        <v>12125</v>
      </c>
    </row>
    <row r="455" spans="1:7">
      <c r="A455" s="1" t="s">
        <v>12582</v>
      </c>
      <c r="B455" s="1" t="s">
        <v>3661</v>
      </c>
      <c r="C455" s="1" t="s">
        <v>1294</v>
      </c>
      <c r="D455" s="1" t="s">
        <v>1693</v>
      </c>
      <c r="E455" s="1">
        <v>4</v>
      </c>
      <c r="F455" s="2">
        <v>45495</v>
      </c>
      <c r="G455" s="1" t="s">
        <v>12123</v>
      </c>
    </row>
    <row r="456" spans="1:7">
      <c r="A456" s="1" t="s">
        <v>12583</v>
      </c>
      <c r="B456" s="1" t="s">
        <v>4033</v>
      </c>
      <c r="C456" s="1" t="s">
        <v>1537</v>
      </c>
      <c r="D456" s="1" t="s">
        <v>1690</v>
      </c>
      <c r="E456" s="1">
        <v>2</v>
      </c>
      <c r="F456" s="2">
        <v>45581</v>
      </c>
      <c r="G456" s="1" t="s">
        <v>12218</v>
      </c>
    </row>
    <row r="457" spans="1:7">
      <c r="A457" s="1" t="s">
        <v>12584</v>
      </c>
      <c r="B457" s="1" t="s">
        <v>2037</v>
      </c>
      <c r="C457" s="1" t="s">
        <v>798</v>
      </c>
      <c r="D457" s="1" t="s">
        <v>1709</v>
      </c>
      <c r="E457" s="1">
        <v>4</v>
      </c>
      <c r="F457" s="2">
        <v>45405</v>
      </c>
      <c r="G457" s="1" t="s">
        <v>12119</v>
      </c>
    </row>
    <row r="458" spans="1:7">
      <c r="A458" s="1" t="s">
        <v>12585</v>
      </c>
      <c r="B458" s="1" t="s">
        <v>3108</v>
      </c>
      <c r="C458" s="1" t="s">
        <v>1495</v>
      </c>
      <c r="D458" s="1" t="s">
        <v>1743</v>
      </c>
      <c r="E458" s="1">
        <v>5</v>
      </c>
      <c r="F458" s="2">
        <v>45865</v>
      </c>
      <c r="G458" s="1" t="s">
        <v>12121</v>
      </c>
    </row>
    <row r="459" spans="1:7">
      <c r="A459" s="1" t="s">
        <v>12586</v>
      </c>
      <c r="B459" s="1" t="s">
        <v>3928</v>
      </c>
      <c r="C459" s="1" t="s">
        <v>281</v>
      </c>
      <c r="D459" s="1" t="s">
        <v>1756</v>
      </c>
      <c r="E459" s="1">
        <v>1</v>
      </c>
      <c r="F459" s="2">
        <v>45830</v>
      </c>
      <c r="G459" s="1" t="s">
        <v>12128</v>
      </c>
    </row>
    <row r="460" spans="1:7">
      <c r="A460" s="1" t="s">
        <v>12587</v>
      </c>
      <c r="B460" s="1" t="s">
        <v>2095</v>
      </c>
      <c r="C460" s="1" t="s">
        <v>1175</v>
      </c>
      <c r="D460" s="1" t="s">
        <v>1701</v>
      </c>
      <c r="E460" s="1">
        <v>2</v>
      </c>
      <c r="F460" s="2">
        <v>45464</v>
      </c>
      <c r="G460" s="1" t="s">
        <v>12174</v>
      </c>
    </row>
    <row r="461" spans="1:7">
      <c r="A461" s="1" t="s">
        <v>12588</v>
      </c>
      <c r="B461" s="1" t="s">
        <v>1912</v>
      </c>
      <c r="C461" s="1" t="s">
        <v>1532</v>
      </c>
      <c r="D461" s="1" t="s">
        <v>1725</v>
      </c>
      <c r="E461" s="1">
        <v>2</v>
      </c>
      <c r="F461" s="2">
        <v>45448</v>
      </c>
      <c r="G461" s="1" t="s">
        <v>12174</v>
      </c>
    </row>
    <row r="462" spans="1:7">
      <c r="A462" s="1" t="s">
        <v>12589</v>
      </c>
      <c r="B462" s="1" t="s">
        <v>4272</v>
      </c>
      <c r="C462" s="1" t="s">
        <v>1044</v>
      </c>
      <c r="D462" s="1" t="s">
        <v>1745</v>
      </c>
      <c r="E462" s="1">
        <v>4</v>
      </c>
      <c r="F462" s="2">
        <v>45752</v>
      </c>
      <c r="G462" s="1" t="s">
        <v>12123</v>
      </c>
    </row>
    <row r="463" spans="1:7">
      <c r="A463" s="1" t="s">
        <v>12590</v>
      </c>
      <c r="B463" s="1" t="s">
        <v>1893</v>
      </c>
      <c r="C463" s="1" t="s">
        <v>1472</v>
      </c>
      <c r="D463" s="1" t="s">
        <v>1794</v>
      </c>
      <c r="E463" s="1">
        <v>4</v>
      </c>
      <c r="F463" s="2">
        <v>45947</v>
      </c>
      <c r="G463" s="1" t="s">
        <v>12115</v>
      </c>
    </row>
    <row r="464" spans="1:7">
      <c r="A464" s="1" t="s">
        <v>12591</v>
      </c>
      <c r="B464" s="1" t="s">
        <v>2063</v>
      </c>
      <c r="C464" s="1" t="s">
        <v>1010</v>
      </c>
      <c r="D464" s="1" t="s">
        <v>1790</v>
      </c>
      <c r="E464" s="1">
        <v>4</v>
      </c>
      <c r="F464" s="2">
        <v>45520</v>
      </c>
      <c r="G464" s="1" t="s">
        <v>12123</v>
      </c>
    </row>
    <row r="465" spans="1:7">
      <c r="A465" s="1" t="s">
        <v>12592</v>
      </c>
      <c r="B465" s="1" t="s">
        <v>1857</v>
      </c>
      <c r="C465" s="1" t="s">
        <v>384</v>
      </c>
      <c r="D465" s="1" t="s">
        <v>1683</v>
      </c>
      <c r="E465" s="1">
        <v>4</v>
      </c>
      <c r="F465" s="2">
        <v>45874</v>
      </c>
      <c r="G465" s="1" t="s">
        <v>12119</v>
      </c>
    </row>
    <row r="466" spans="1:7">
      <c r="A466" s="1" t="s">
        <v>12593</v>
      </c>
      <c r="B466" s="1" t="s">
        <v>4026</v>
      </c>
      <c r="C466" s="1" t="s">
        <v>1585</v>
      </c>
      <c r="D466" s="1" t="s">
        <v>1780</v>
      </c>
      <c r="E466" s="1">
        <v>2</v>
      </c>
      <c r="F466" s="2">
        <v>45963</v>
      </c>
      <c r="G466" s="1" t="s">
        <v>12218</v>
      </c>
    </row>
    <row r="467" spans="1:7">
      <c r="A467" s="1" t="s">
        <v>12594</v>
      </c>
      <c r="B467" s="1" t="s">
        <v>3626</v>
      </c>
      <c r="C467" s="1" t="s">
        <v>1635</v>
      </c>
      <c r="D467" s="1" t="s">
        <v>1686</v>
      </c>
      <c r="E467" s="1">
        <v>4</v>
      </c>
      <c r="F467" s="2">
        <v>45607</v>
      </c>
      <c r="G467" s="1" t="s">
        <v>12115</v>
      </c>
    </row>
    <row r="468" spans="1:7">
      <c r="A468" s="1" t="s">
        <v>12595</v>
      </c>
      <c r="B468" s="1" t="s">
        <v>4098</v>
      </c>
      <c r="C468" s="1" t="s">
        <v>1573</v>
      </c>
      <c r="D468" s="1" t="s">
        <v>1706</v>
      </c>
      <c r="E468" s="1">
        <v>5</v>
      </c>
      <c r="F468" s="2">
        <v>45573</v>
      </c>
      <c r="G468" s="1" t="s">
        <v>12117</v>
      </c>
    </row>
    <row r="469" spans="1:7">
      <c r="A469" s="1" t="s">
        <v>12596</v>
      </c>
      <c r="B469" s="1" t="s">
        <v>3607</v>
      </c>
      <c r="C469" s="1" t="s">
        <v>1147</v>
      </c>
      <c r="D469" s="1" t="s">
        <v>1676</v>
      </c>
      <c r="E469" s="1">
        <v>4</v>
      </c>
      <c r="F469" s="2">
        <v>45619</v>
      </c>
      <c r="G469" s="1" t="s">
        <v>12119</v>
      </c>
    </row>
    <row r="470" spans="1:7">
      <c r="A470" s="1" t="s">
        <v>12597</v>
      </c>
      <c r="B470" s="1" t="s">
        <v>3720</v>
      </c>
      <c r="C470" s="1" t="s">
        <v>645</v>
      </c>
      <c r="D470" s="1" t="s">
        <v>1789</v>
      </c>
      <c r="E470" s="1">
        <v>4</v>
      </c>
      <c r="F470" s="2">
        <v>45618</v>
      </c>
      <c r="G470" s="1" t="s">
        <v>12119</v>
      </c>
    </row>
    <row r="471" spans="1:7">
      <c r="A471" s="1" t="s">
        <v>12598</v>
      </c>
      <c r="B471" s="1" t="s">
        <v>2869</v>
      </c>
      <c r="C471" s="1" t="s">
        <v>931</v>
      </c>
      <c r="D471" s="1" t="s">
        <v>1678</v>
      </c>
      <c r="E471" s="1">
        <v>5</v>
      </c>
      <c r="F471" s="2">
        <v>45402</v>
      </c>
      <c r="G471" s="1" t="s">
        <v>12117</v>
      </c>
    </row>
    <row r="472" spans="1:7">
      <c r="A472" s="1" t="s">
        <v>12599</v>
      </c>
      <c r="B472" s="1" t="s">
        <v>3942</v>
      </c>
      <c r="C472" s="1" t="s">
        <v>991</v>
      </c>
      <c r="D472" s="1" t="s">
        <v>1735</v>
      </c>
      <c r="E472" s="1">
        <v>4</v>
      </c>
      <c r="F472" s="2">
        <v>45433</v>
      </c>
      <c r="G472" s="1" t="s">
        <v>12119</v>
      </c>
    </row>
    <row r="473" spans="1:7">
      <c r="A473" s="1" t="s">
        <v>12600</v>
      </c>
      <c r="B473" s="1" t="s">
        <v>3324</v>
      </c>
      <c r="C473" s="1" t="s">
        <v>938</v>
      </c>
      <c r="D473" s="1" t="s">
        <v>1737</v>
      </c>
      <c r="E473" s="1">
        <v>5</v>
      </c>
      <c r="F473" s="2">
        <v>45787</v>
      </c>
      <c r="G473" s="1" t="s">
        <v>12121</v>
      </c>
    </row>
    <row r="474" spans="1:7">
      <c r="A474" s="1" t="s">
        <v>12601</v>
      </c>
      <c r="B474" s="1" t="s">
        <v>1962</v>
      </c>
      <c r="C474" s="1" t="s">
        <v>247</v>
      </c>
      <c r="D474" s="1" t="s">
        <v>1795</v>
      </c>
      <c r="E474" s="1">
        <v>4</v>
      </c>
      <c r="F474" s="2">
        <v>45658</v>
      </c>
      <c r="G474" s="1" t="s">
        <v>12115</v>
      </c>
    </row>
    <row r="475" spans="1:7">
      <c r="A475" s="1" t="s">
        <v>12602</v>
      </c>
      <c r="B475" s="1" t="s">
        <v>2276</v>
      </c>
      <c r="C475" s="1" t="s">
        <v>451</v>
      </c>
      <c r="D475" s="1" t="s">
        <v>1753</v>
      </c>
      <c r="E475" s="1">
        <v>4</v>
      </c>
      <c r="F475" s="2">
        <v>45842</v>
      </c>
      <c r="G475" s="1" t="s">
        <v>12123</v>
      </c>
    </row>
    <row r="476" spans="1:7">
      <c r="A476" s="1" t="s">
        <v>12603</v>
      </c>
      <c r="B476" s="1" t="s">
        <v>3227</v>
      </c>
      <c r="C476" s="1" t="s">
        <v>1304</v>
      </c>
      <c r="D476" s="1" t="s">
        <v>1725</v>
      </c>
      <c r="E476" s="1">
        <v>2</v>
      </c>
      <c r="F476" s="2">
        <v>45378</v>
      </c>
      <c r="G476" s="1" t="s">
        <v>12137</v>
      </c>
    </row>
    <row r="477" spans="1:7">
      <c r="A477" s="1" t="s">
        <v>12604</v>
      </c>
      <c r="B477" s="1" t="s">
        <v>2631</v>
      </c>
      <c r="C477" s="1" t="s">
        <v>1343</v>
      </c>
      <c r="D477" s="1" t="s">
        <v>1692</v>
      </c>
      <c r="E477" s="1">
        <v>5</v>
      </c>
      <c r="F477" s="2">
        <v>45916</v>
      </c>
      <c r="G477" s="1" t="s">
        <v>12121</v>
      </c>
    </row>
    <row r="478" spans="1:7">
      <c r="A478" s="1" t="s">
        <v>12605</v>
      </c>
      <c r="B478" s="1" t="s">
        <v>3840</v>
      </c>
      <c r="C478" s="1" t="s">
        <v>95</v>
      </c>
      <c r="D478" s="1" t="s">
        <v>1700</v>
      </c>
      <c r="E478" s="1">
        <v>5</v>
      </c>
      <c r="F478" s="2">
        <v>45792</v>
      </c>
      <c r="G478" s="1" t="s">
        <v>12121</v>
      </c>
    </row>
    <row r="479" spans="1:7">
      <c r="A479" s="1" t="s">
        <v>12606</v>
      </c>
      <c r="B479" s="1" t="s">
        <v>3970</v>
      </c>
      <c r="C479" s="1" t="s">
        <v>540</v>
      </c>
      <c r="D479" s="1" t="s">
        <v>1660</v>
      </c>
      <c r="E479" s="1">
        <v>5</v>
      </c>
      <c r="F479" s="2">
        <v>45429</v>
      </c>
      <c r="G479" s="1" t="s">
        <v>12121</v>
      </c>
    </row>
    <row r="480" spans="1:7">
      <c r="A480" s="1" t="s">
        <v>12607</v>
      </c>
      <c r="B480" s="1" t="s">
        <v>3052</v>
      </c>
      <c r="C480" s="1" t="s">
        <v>580</v>
      </c>
      <c r="D480" s="1" t="s">
        <v>1695</v>
      </c>
      <c r="E480" s="1">
        <v>3</v>
      </c>
      <c r="F480" s="2">
        <v>45862</v>
      </c>
      <c r="G480" s="1" t="s">
        <v>12156</v>
      </c>
    </row>
    <row r="481" spans="1:7">
      <c r="A481" s="1" t="s">
        <v>12608</v>
      </c>
      <c r="B481" s="1" t="s">
        <v>3870</v>
      </c>
      <c r="C481" s="1" t="s">
        <v>531</v>
      </c>
      <c r="D481" s="1" t="s">
        <v>1779</v>
      </c>
      <c r="E481" s="1">
        <v>5</v>
      </c>
      <c r="F481" s="2">
        <v>45702</v>
      </c>
      <c r="G481" s="1" t="s">
        <v>12134</v>
      </c>
    </row>
    <row r="482" spans="1:7">
      <c r="A482" s="1" t="s">
        <v>12609</v>
      </c>
      <c r="B482" s="1" t="s">
        <v>3380</v>
      </c>
      <c r="C482" s="1" t="s">
        <v>454</v>
      </c>
      <c r="D482" s="1" t="s">
        <v>1699</v>
      </c>
      <c r="E482" s="1">
        <v>5</v>
      </c>
      <c r="F482" s="2">
        <v>45918</v>
      </c>
      <c r="G482" s="1" t="s">
        <v>12134</v>
      </c>
    </row>
    <row r="483" spans="1:7">
      <c r="A483" s="1" t="s">
        <v>12610</v>
      </c>
      <c r="B483" s="1" t="s">
        <v>2431</v>
      </c>
      <c r="C483" s="1" t="s">
        <v>630</v>
      </c>
      <c r="D483" s="1" t="s">
        <v>1740</v>
      </c>
      <c r="E483" s="1">
        <v>4</v>
      </c>
      <c r="F483" s="2">
        <v>45362</v>
      </c>
      <c r="G483" s="1" t="s">
        <v>12115</v>
      </c>
    </row>
    <row r="484" spans="1:7">
      <c r="A484" s="1" t="s">
        <v>12611</v>
      </c>
      <c r="B484" s="1" t="s">
        <v>2119</v>
      </c>
      <c r="C484" s="1" t="s">
        <v>999</v>
      </c>
      <c r="D484" s="1" t="s">
        <v>1752</v>
      </c>
      <c r="E484" s="1">
        <v>4</v>
      </c>
      <c r="F484" s="2">
        <v>45786</v>
      </c>
      <c r="G484" s="1" t="s">
        <v>12123</v>
      </c>
    </row>
    <row r="485" spans="1:7">
      <c r="A485" s="1" t="s">
        <v>12612</v>
      </c>
      <c r="B485" s="1" t="s">
        <v>3969</v>
      </c>
      <c r="C485" s="1" t="s">
        <v>1098</v>
      </c>
      <c r="D485" s="1" t="s">
        <v>1666</v>
      </c>
      <c r="E485" s="1">
        <v>5</v>
      </c>
      <c r="F485" s="2">
        <v>45655</v>
      </c>
      <c r="G485" s="1" t="s">
        <v>12117</v>
      </c>
    </row>
    <row r="486" spans="1:7">
      <c r="A486" s="1" t="s">
        <v>12613</v>
      </c>
      <c r="B486" s="1" t="s">
        <v>2515</v>
      </c>
      <c r="C486" s="1" t="s">
        <v>226</v>
      </c>
      <c r="D486" s="1" t="s">
        <v>1709</v>
      </c>
      <c r="E486" s="1">
        <v>1</v>
      </c>
      <c r="F486" s="2">
        <v>45671</v>
      </c>
      <c r="G486" s="1" t="s">
        <v>12128</v>
      </c>
    </row>
    <row r="487" spans="1:7">
      <c r="A487" s="1" t="s">
        <v>12614</v>
      </c>
      <c r="B487" s="1" t="s">
        <v>4212</v>
      </c>
      <c r="C487" s="1" t="s">
        <v>886</v>
      </c>
      <c r="D487" s="1" t="s">
        <v>1685</v>
      </c>
      <c r="E487" s="1">
        <v>1</v>
      </c>
      <c r="F487" s="2">
        <v>45667</v>
      </c>
      <c r="G487" s="1" t="s">
        <v>12145</v>
      </c>
    </row>
    <row r="488" spans="1:7">
      <c r="A488" s="1" t="s">
        <v>12615</v>
      </c>
      <c r="B488" s="1" t="s">
        <v>4292</v>
      </c>
      <c r="C488" s="1" t="s">
        <v>674</v>
      </c>
      <c r="D488" s="1" t="s">
        <v>1795</v>
      </c>
      <c r="E488" s="1">
        <v>4</v>
      </c>
      <c r="F488" s="2">
        <v>45516</v>
      </c>
      <c r="G488" s="1" t="s">
        <v>12123</v>
      </c>
    </row>
    <row r="489" spans="1:7">
      <c r="A489" s="1" t="s">
        <v>12616</v>
      </c>
      <c r="B489" s="1" t="s">
        <v>3743</v>
      </c>
      <c r="C489" s="1" t="s">
        <v>1031</v>
      </c>
      <c r="D489" s="1" t="s">
        <v>1688</v>
      </c>
      <c r="E489" s="1">
        <v>4</v>
      </c>
      <c r="F489" s="2">
        <v>45421</v>
      </c>
      <c r="G489" s="1" t="s">
        <v>12123</v>
      </c>
    </row>
    <row r="490" spans="1:7">
      <c r="A490" s="1" t="s">
        <v>12617</v>
      </c>
      <c r="B490" s="1" t="s">
        <v>4047</v>
      </c>
      <c r="C490" s="1" t="s">
        <v>1115</v>
      </c>
      <c r="D490" s="1" t="s">
        <v>1728</v>
      </c>
      <c r="E490" s="1">
        <v>5</v>
      </c>
      <c r="F490" s="2">
        <v>45635</v>
      </c>
      <c r="G490" s="1" t="s">
        <v>12134</v>
      </c>
    </row>
    <row r="491" spans="1:7">
      <c r="A491" s="1" t="s">
        <v>12618</v>
      </c>
      <c r="B491" s="1" t="s">
        <v>1946</v>
      </c>
      <c r="C491" s="1" t="s">
        <v>986</v>
      </c>
      <c r="D491" s="1" t="s">
        <v>1799</v>
      </c>
      <c r="E491" s="1">
        <v>4</v>
      </c>
      <c r="F491" s="2">
        <v>45837</v>
      </c>
      <c r="G491" s="1" t="s">
        <v>12119</v>
      </c>
    </row>
    <row r="492" spans="1:7">
      <c r="A492" s="1" t="s">
        <v>12619</v>
      </c>
      <c r="B492" s="1" t="s">
        <v>3965</v>
      </c>
      <c r="C492" s="1" t="s">
        <v>937</v>
      </c>
      <c r="D492" s="1" t="s">
        <v>1773</v>
      </c>
      <c r="E492" s="1">
        <v>4</v>
      </c>
      <c r="F492" s="2">
        <v>45900</v>
      </c>
      <c r="G492" s="1" t="s">
        <v>12115</v>
      </c>
    </row>
    <row r="493" spans="1:7">
      <c r="A493" s="1" t="s">
        <v>12620</v>
      </c>
      <c r="B493" s="1" t="s">
        <v>2614</v>
      </c>
      <c r="C493" s="1" t="s">
        <v>233</v>
      </c>
      <c r="D493" s="1" t="s">
        <v>1704</v>
      </c>
      <c r="E493" s="1">
        <v>4</v>
      </c>
      <c r="F493" s="2">
        <v>45335</v>
      </c>
      <c r="G493" s="1" t="s">
        <v>12119</v>
      </c>
    </row>
    <row r="494" spans="1:7">
      <c r="A494" s="1" t="s">
        <v>12621</v>
      </c>
      <c r="B494" s="1" t="s">
        <v>2013</v>
      </c>
      <c r="C494" s="1" t="s">
        <v>508</v>
      </c>
      <c r="D494" s="1" t="s">
        <v>1682</v>
      </c>
      <c r="E494" s="1">
        <v>5</v>
      </c>
      <c r="F494" s="2">
        <v>45393</v>
      </c>
      <c r="G494" s="1" t="s">
        <v>12121</v>
      </c>
    </row>
    <row r="495" spans="1:7">
      <c r="A495" s="1" t="s">
        <v>12622</v>
      </c>
      <c r="B495" s="1" t="s">
        <v>3537</v>
      </c>
      <c r="C495" s="1" t="s">
        <v>752</v>
      </c>
      <c r="D495" s="1" t="s">
        <v>1764</v>
      </c>
      <c r="E495" s="1">
        <v>4</v>
      </c>
      <c r="F495" s="2">
        <v>45882</v>
      </c>
      <c r="G495" s="1" t="s">
        <v>12119</v>
      </c>
    </row>
    <row r="496" spans="1:7">
      <c r="A496" s="1" t="s">
        <v>12623</v>
      </c>
      <c r="B496" s="1" t="s">
        <v>3295</v>
      </c>
      <c r="C496" s="1" t="s">
        <v>226</v>
      </c>
      <c r="D496" s="1" t="s">
        <v>1676</v>
      </c>
      <c r="E496" s="1">
        <v>5</v>
      </c>
      <c r="F496" s="2">
        <v>45916</v>
      </c>
      <c r="G496" s="1" t="s">
        <v>12121</v>
      </c>
    </row>
    <row r="497" spans="1:7">
      <c r="A497" s="1" t="s">
        <v>12624</v>
      </c>
      <c r="B497" s="1" t="s">
        <v>4249</v>
      </c>
      <c r="C497" s="1" t="s">
        <v>1273</v>
      </c>
      <c r="D497" s="1" t="s">
        <v>1785</v>
      </c>
      <c r="E497" s="1">
        <v>4</v>
      </c>
      <c r="F497" s="2">
        <v>45747</v>
      </c>
      <c r="G497" s="1" t="s">
        <v>12119</v>
      </c>
    </row>
    <row r="498" spans="1:7">
      <c r="A498" s="1" t="s">
        <v>12625</v>
      </c>
      <c r="B498" s="1" t="s">
        <v>2348</v>
      </c>
      <c r="C498" s="1" t="s">
        <v>916</v>
      </c>
      <c r="D498" s="1" t="s">
        <v>1706</v>
      </c>
      <c r="E498" s="1">
        <v>5</v>
      </c>
      <c r="F498" s="2">
        <v>45882</v>
      </c>
      <c r="G498" s="1" t="s">
        <v>12117</v>
      </c>
    </row>
    <row r="499" spans="1:7">
      <c r="A499" s="1" t="s">
        <v>12626</v>
      </c>
      <c r="B499" s="1" t="s">
        <v>3594</v>
      </c>
      <c r="C499" s="1" t="s">
        <v>614</v>
      </c>
      <c r="D499" s="1" t="s">
        <v>1674</v>
      </c>
      <c r="E499" s="1">
        <v>4</v>
      </c>
      <c r="F499" s="2">
        <v>45654</v>
      </c>
      <c r="G499" s="1" t="s">
        <v>12115</v>
      </c>
    </row>
    <row r="500" spans="1:7">
      <c r="A500" s="1" t="s">
        <v>12627</v>
      </c>
      <c r="B500" s="1" t="s">
        <v>2111</v>
      </c>
      <c r="C500" s="1" t="s">
        <v>1481</v>
      </c>
      <c r="D500" s="1" t="s">
        <v>1733</v>
      </c>
      <c r="E500" s="1">
        <v>4</v>
      </c>
      <c r="F500" s="2">
        <v>45469</v>
      </c>
      <c r="G500" s="1" t="s">
        <v>12123</v>
      </c>
    </row>
    <row r="501" spans="1:7">
      <c r="A501" s="1" t="s">
        <v>12628</v>
      </c>
      <c r="B501" s="1" t="s">
        <v>2516</v>
      </c>
      <c r="C501" s="1" t="s">
        <v>1522</v>
      </c>
      <c r="D501" s="1" t="s">
        <v>1736</v>
      </c>
      <c r="E501" s="1">
        <v>4</v>
      </c>
      <c r="F501" s="2">
        <v>45920</v>
      </c>
      <c r="G501" s="1" t="s">
        <v>12115</v>
      </c>
    </row>
    <row r="502" spans="1:7">
      <c r="A502" s="1" t="s">
        <v>12629</v>
      </c>
      <c r="B502" s="1" t="s">
        <v>4251</v>
      </c>
      <c r="C502" s="1" t="s">
        <v>206</v>
      </c>
      <c r="D502" s="1" t="s">
        <v>1790</v>
      </c>
      <c r="E502" s="1">
        <v>4</v>
      </c>
      <c r="F502" s="2">
        <v>45642</v>
      </c>
      <c r="G502" s="1" t="s">
        <v>12119</v>
      </c>
    </row>
    <row r="503" spans="1:7">
      <c r="A503" s="1" t="s">
        <v>12630</v>
      </c>
      <c r="B503" s="1" t="s">
        <v>2965</v>
      </c>
      <c r="C503" s="1" t="s">
        <v>1513</v>
      </c>
      <c r="D503" s="1" t="s">
        <v>1733</v>
      </c>
      <c r="E503" s="1">
        <v>5</v>
      </c>
      <c r="F503" s="2">
        <v>45335</v>
      </c>
      <c r="G503" s="1" t="s">
        <v>12117</v>
      </c>
    </row>
    <row r="504" spans="1:7">
      <c r="A504" s="1" t="s">
        <v>12631</v>
      </c>
      <c r="B504" s="1" t="s">
        <v>2263</v>
      </c>
      <c r="C504" s="1" t="s">
        <v>1462</v>
      </c>
      <c r="D504" s="1" t="s">
        <v>1710</v>
      </c>
      <c r="E504" s="1">
        <v>3</v>
      </c>
      <c r="F504" s="2">
        <v>45806</v>
      </c>
      <c r="G504" s="1" t="s">
        <v>12125</v>
      </c>
    </row>
    <row r="505" spans="1:7">
      <c r="A505" s="1" t="s">
        <v>12632</v>
      </c>
      <c r="B505" s="1" t="s">
        <v>3418</v>
      </c>
      <c r="C505" s="1" t="s">
        <v>1346</v>
      </c>
      <c r="D505" s="1" t="s">
        <v>1721</v>
      </c>
      <c r="E505" s="1">
        <v>2</v>
      </c>
      <c r="F505" s="2">
        <v>45436</v>
      </c>
      <c r="G505" s="1" t="s">
        <v>12218</v>
      </c>
    </row>
    <row r="506" spans="1:7">
      <c r="A506" s="1" t="s">
        <v>12633</v>
      </c>
      <c r="B506" s="1" t="s">
        <v>3649</v>
      </c>
      <c r="C506" s="1" t="s">
        <v>1092</v>
      </c>
      <c r="D506" s="1" t="s">
        <v>1792</v>
      </c>
      <c r="E506" s="1">
        <v>5</v>
      </c>
      <c r="F506" s="2">
        <v>45420</v>
      </c>
      <c r="G506" s="1" t="s">
        <v>12121</v>
      </c>
    </row>
    <row r="507" spans="1:7">
      <c r="A507" s="1" t="s">
        <v>12634</v>
      </c>
      <c r="B507" s="1" t="s">
        <v>2641</v>
      </c>
      <c r="C507" s="1" t="s">
        <v>950</v>
      </c>
      <c r="D507" s="1" t="s">
        <v>1732</v>
      </c>
      <c r="E507" s="1">
        <v>1</v>
      </c>
      <c r="F507" s="2">
        <v>45349</v>
      </c>
      <c r="G507" s="1" t="s">
        <v>12140</v>
      </c>
    </row>
    <row r="508" spans="1:7">
      <c r="A508" s="1" t="s">
        <v>12635</v>
      </c>
      <c r="B508" s="1" t="s">
        <v>2615</v>
      </c>
      <c r="C508" s="1" t="s">
        <v>103</v>
      </c>
      <c r="D508" s="1" t="s">
        <v>1715</v>
      </c>
      <c r="E508" s="1">
        <v>5</v>
      </c>
      <c r="F508" s="2">
        <v>45564</v>
      </c>
      <c r="G508" s="1" t="s">
        <v>12117</v>
      </c>
    </row>
    <row r="509" spans="1:7">
      <c r="A509" s="1" t="s">
        <v>12636</v>
      </c>
      <c r="B509" s="1" t="s">
        <v>3841</v>
      </c>
      <c r="C509" s="1" t="s">
        <v>687</v>
      </c>
      <c r="D509" s="1" t="s">
        <v>1725</v>
      </c>
      <c r="E509" s="1">
        <v>3</v>
      </c>
      <c r="F509" s="2">
        <v>45355</v>
      </c>
      <c r="G509" s="1" t="s">
        <v>12125</v>
      </c>
    </row>
    <row r="510" spans="1:7">
      <c r="A510" s="1" t="s">
        <v>12637</v>
      </c>
      <c r="B510" s="1" t="s">
        <v>3074</v>
      </c>
      <c r="C510" s="1" t="s">
        <v>742</v>
      </c>
      <c r="D510" s="1" t="s">
        <v>1676</v>
      </c>
      <c r="E510" s="1">
        <v>5</v>
      </c>
      <c r="F510" s="2">
        <v>45876</v>
      </c>
      <c r="G510" s="1" t="s">
        <v>12134</v>
      </c>
    </row>
    <row r="511" spans="1:7">
      <c r="A511" s="1" t="s">
        <v>12638</v>
      </c>
      <c r="B511" s="1" t="s">
        <v>1905</v>
      </c>
      <c r="C511" s="1" t="s">
        <v>553</v>
      </c>
      <c r="D511" s="1" t="s">
        <v>1747</v>
      </c>
      <c r="E511" s="1">
        <v>2</v>
      </c>
      <c r="F511" s="2">
        <v>45530</v>
      </c>
      <c r="G511" s="1" t="s">
        <v>12174</v>
      </c>
    </row>
    <row r="512" spans="1:7">
      <c r="A512" s="1" t="s">
        <v>12639</v>
      </c>
      <c r="B512" s="1" t="s">
        <v>1995</v>
      </c>
      <c r="C512" s="1" t="s">
        <v>549</v>
      </c>
      <c r="D512" s="1" t="s">
        <v>1774</v>
      </c>
      <c r="E512" s="1">
        <v>1</v>
      </c>
      <c r="F512" s="2">
        <v>45793</v>
      </c>
      <c r="G512" s="1" t="s">
        <v>12145</v>
      </c>
    </row>
    <row r="513" spans="1:7">
      <c r="A513" s="1" t="s">
        <v>12640</v>
      </c>
      <c r="B513" s="1" t="s">
        <v>2360</v>
      </c>
      <c r="C513" s="1" t="s">
        <v>342</v>
      </c>
      <c r="D513" s="1" t="s">
        <v>1790</v>
      </c>
      <c r="E513" s="1">
        <v>5</v>
      </c>
      <c r="F513" s="2">
        <v>45795</v>
      </c>
      <c r="G513" s="1" t="s">
        <v>12134</v>
      </c>
    </row>
    <row r="514" spans="1:7">
      <c r="A514" s="1" t="s">
        <v>12641</v>
      </c>
      <c r="B514" s="1" t="s">
        <v>3271</v>
      </c>
      <c r="C514" s="1" t="s">
        <v>1595</v>
      </c>
      <c r="D514" s="1" t="s">
        <v>1707</v>
      </c>
      <c r="E514" s="1">
        <v>4</v>
      </c>
      <c r="F514" s="2">
        <v>45716</v>
      </c>
      <c r="G514" s="1" t="s">
        <v>12115</v>
      </c>
    </row>
    <row r="515" spans="1:7">
      <c r="A515" s="1" t="s">
        <v>12642</v>
      </c>
      <c r="B515" s="1" t="s">
        <v>2367</v>
      </c>
      <c r="C515" s="1" t="s">
        <v>1490</v>
      </c>
      <c r="D515" s="1" t="s">
        <v>1696</v>
      </c>
      <c r="E515" s="1">
        <v>3</v>
      </c>
      <c r="F515" s="2">
        <v>45459</v>
      </c>
      <c r="G515" s="1" t="s">
        <v>12125</v>
      </c>
    </row>
    <row r="516" spans="1:7">
      <c r="A516" s="1" t="s">
        <v>12643</v>
      </c>
      <c r="B516" s="1" t="s">
        <v>3665</v>
      </c>
      <c r="C516" s="1" t="s">
        <v>967</v>
      </c>
      <c r="D516" s="1" t="s">
        <v>1790</v>
      </c>
      <c r="E516" s="1">
        <v>4</v>
      </c>
      <c r="F516" s="2">
        <v>45320</v>
      </c>
      <c r="G516" s="1" t="s">
        <v>12119</v>
      </c>
    </row>
    <row r="517" spans="1:7">
      <c r="A517" s="1" t="s">
        <v>12644</v>
      </c>
      <c r="B517" s="1" t="s">
        <v>2297</v>
      </c>
      <c r="C517" s="1" t="s">
        <v>932</v>
      </c>
      <c r="D517" s="1" t="s">
        <v>1701</v>
      </c>
      <c r="E517" s="1">
        <v>3</v>
      </c>
      <c r="F517" s="2">
        <v>45613</v>
      </c>
      <c r="G517" s="1" t="s">
        <v>12156</v>
      </c>
    </row>
    <row r="518" spans="1:7">
      <c r="A518" s="1" t="s">
        <v>12645</v>
      </c>
      <c r="B518" s="1" t="s">
        <v>2567</v>
      </c>
      <c r="C518" s="1" t="s">
        <v>1110</v>
      </c>
      <c r="D518" s="1" t="s">
        <v>1706</v>
      </c>
      <c r="E518" s="1">
        <v>3</v>
      </c>
      <c r="F518" s="2">
        <v>45864</v>
      </c>
      <c r="G518" s="1" t="s">
        <v>12142</v>
      </c>
    </row>
    <row r="519" spans="1:7">
      <c r="A519" s="1" t="s">
        <v>12646</v>
      </c>
      <c r="B519" s="1" t="s">
        <v>2600</v>
      </c>
      <c r="C519" s="1" t="s">
        <v>1365</v>
      </c>
      <c r="D519" s="1" t="s">
        <v>1768</v>
      </c>
      <c r="E519" s="1">
        <v>4</v>
      </c>
      <c r="F519" s="2">
        <v>45797</v>
      </c>
      <c r="G519" s="1" t="s">
        <v>12115</v>
      </c>
    </row>
    <row r="520" spans="1:7">
      <c r="A520" s="1" t="s">
        <v>12647</v>
      </c>
      <c r="B520" s="1" t="s">
        <v>4133</v>
      </c>
      <c r="C520" s="1" t="s">
        <v>795</v>
      </c>
      <c r="D520" s="1" t="s">
        <v>1746</v>
      </c>
      <c r="E520" s="1">
        <v>5</v>
      </c>
      <c r="F520" s="2">
        <v>45741</v>
      </c>
      <c r="G520" s="1" t="s">
        <v>12117</v>
      </c>
    </row>
    <row r="521" spans="1:7">
      <c r="A521" s="1" t="s">
        <v>12648</v>
      </c>
      <c r="B521" s="1" t="s">
        <v>3757</v>
      </c>
      <c r="C521" s="1" t="s">
        <v>603</v>
      </c>
      <c r="D521" s="1" t="s">
        <v>1794</v>
      </c>
      <c r="E521" s="1">
        <v>4</v>
      </c>
      <c r="F521" s="2">
        <v>45577</v>
      </c>
      <c r="G521" s="1" t="s">
        <v>12115</v>
      </c>
    </row>
    <row r="522" spans="1:7">
      <c r="A522" s="1" t="s">
        <v>12649</v>
      </c>
      <c r="B522" s="1" t="s">
        <v>2053</v>
      </c>
      <c r="C522" s="1" t="s">
        <v>1050</v>
      </c>
      <c r="D522" s="1" t="s">
        <v>1774</v>
      </c>
      <c r="E522" s="1">
        <v>5</v>
      </c>
      <c r="F522" s="2">
        <v>45689</v>
      </c>
      <c r="G522" s="1" t="s">
        <v>12121</v>
      </c>
    </row>
    <row r="523" spans="1:7">
      <c r="A523" s="1" t="s">
        <v>12650</v>
      </c>
      <c r="B523" s="1" t="s">
        <v>3141</v>
      </c>
      <c r="C523" s="1" t="s">
        <v>151</v>
      </c>
      <c r="D523" s="1" t="s">
        <v>1688</v>
      </c>
      <c r="E523" s="1">
        <v>2</v>
      </c>
      <c r="F523" s="2">
        <v>45416</v>
      </c>
      <c r="G523" s="1" t="s">
        <v>12218</v>
      </c>
    </row>
    <row r="524" spans="1:7">
      <c r="A524" s="1" t="s">
        <v>12651</v>
      </c>
      <c r="B524" s="1" t="s">
        <v>4081</v>
      </c>
      <c r="C524" s="1" t="s">
        <v>1306</v>
      </c>
      <c r="D524" s="1" t="s">
        <v>1764</v>
      </c>
      <c r="E524" s="1">
        <v>4</v>
      </c>
      <c r="F524" s="2">
        <v>45646</v>
      </c>
      <c r="G524" s="1" t="s">
        <v>12123</v>
      </c>
    </row>
    <row r="525" spans="1:7">
      <c r="A525" s="1" t="s">
        <v>12652</v>
      </c>
      <c r="B525" s="1" t="s">
        <v>3431</v>
      </c>
      <c r="C525" s="1" t="s">
        <v>200</v>
      </c>
      <c r="D525" s="1" t="s">
        <v>1709</v>
      </c>
      <c r="E525" s="1">
        <v>5</v>
      </c>
      <c r="F525" s="2">
        <v>45335</v>
      </c>
      <c r="G525" s="1" t="s">
        <v>12134</v>
      </c>
    </row>
    <row r="526" spans="1:7">
      <c r="A526" s="1" t="s">
        <v>12653</v>
      </c>
      <c r="B526" s="1" t="s">
        <v>3972</v>
      </c>
      <c r="C526" s="1" t="s">
        <v>481</v>
      </c>
      <c r="D526" s="1" t="s">
        <v>1746</v>
      </c>
      <c r="E526" s="1">
        <v>5</v>
      </c>
      <c r="F526" s="2">
        <v>45684</v>
      </c>
      <c r="G526" s="1" t="s">
        <v>12117</v>
      </c>
    </row>
    <row r="527" spans="1:7">
      <c r="A527" s="1" t="s">
        <v>12654</v>
      </c>
      <c r="B527" s="1" t="s">
        <v>4142</v>
      </c>
      <c r="C527" s="1" t="s">
        <v>765</v>
      </c>
      <c r="D527" s="1" t="s">
        <v>1789</v>
      </c>
      <c r="E527" s="1">
        <v>5</v>
      </c>
      <c r="F527" s="2">
        <v>45659</v>
      </c>
      <c r="G527" s="1" t="s">
        <v>12117</v>
      </c>
    </row>
    <row r="528" spans="1:7">
      <c r="A528" s="1" t="s">
        <v>12655</v>
      </c>
      <c r="B528" s="1" t="s">
        <v>3838</v>
      </c>
      <c r="C528" s="1" t="s">
        <v>1568</v>
      </c>
      <c r="D528" s="1" t="s">
        <v>1772</v>
      </c>
      <c r="E528" s="1">
        <v>5</v>
      </c>
      <c r="F528" s="2">
        <v>45731</v>
      </c>
      <c r="G528" s="1" t="s">
        <v>12134</v>
      </c>
    </row>
    <row r="529" spans="1:7">
      <c r="A529" s="1" t="s">
        <v>12656</v>
      </c>
      <c r="B529" s="1" t="s">
        <v>2031</v>
      </c>
      <c r="C529" s="1" t="s">
        <v>1275</v>
      </c>
      <c r="D529" s="1" t="s">
        <v>1778</v>
      </c>
      <c r="E529" s="1">
        <v>5</v>
      </c>
      <c r="F529" s="2">
        <v>45595</v>
      </c>
      <c r="G529" s="1" t="s">
        <v>12121</v>
      </c>
    </row>
    <row r="530" spans="1:7">
      <c r="A530" s="1" t="s">
        <v>12657</v>
      </c>
      <c r="B530" s="1" t="s">
        <v>3922</v>
      </c>
      <c r="C530" s="1" t="s">
        <v>1489</v>
      </c>
      <c r="D530" s="1" t="s">
        <v>1737</v>
      </c>
      <c r="E530" s="1">
        <v>5</v>
      </c>
      <c r="F530" s="2">
        <v>45442</v>
      </c>
      <c r="G530" s="1" t="s">
        <v>12134</v>
      </c>
    </row>
    <row r="531" spans="1:7">
      <c r="A531" s="1" t="s">
        <v>12658</v>
      </c>
      <c r="B531" s="1" t="s">
        <v>3997</v>
      </c>
      <c r="C531" s="1" t="s">
        <v>1131</v>
      </c>
      <c r="D531" s="1" t="s">
        <v>1795</v>
      </c>
      <c r="E531" s="1">
        <v>2</v>
      </c>
      <c r="F531" s="2">
        <v>45481</v>
      </c>
      <c r="G531" s="1" t="s">
        <v>12174</v>
      </c>
    </row>
    <row r="532" spans="1:7">
      <c r="A532" s="1" t="s">
        <v>12659</v>
      </c>
      <c r="B532" s="1" t="s">
        <v>1851</v>
      </c>
      <c r="C532" s="1" t="s">
        <v>1340</v>
      </c>
      <c r="D532" s="1" t="s">
        <v>1795</v>
      </c>
      <c r="E532" s="1">
        <v>2</v>
      </c>
      <c r="F532" s="2">
        <v>45901</v>
      </c>
      <c r="G532" s="1" t="s">
        <v>12137</v>
      </c>
    </row>
    <row r="533" spans="1:7">
      <c r="A533" s="1" t="s">
        <v>12660</v>
      </c>
      <c r="B533" s="1" t="s">
        <v>2589</v>
      </c>
      <c r="C533" s="1" t="s">
        <v>1099</v>
      </c>
      <c r="D533" s="1" t="s">
        <v>1676</v>
      </c>
      <c r="E533" s="1">
        <v>5</v>
      </c>
      <c r="F533" s="2">
        <v>45735</v>
      </c>
      <c r="G533" s="1" t="s">
        <v>12117</v>
      </c>
    </row>
    <row r="534" spans="1:7">
      <c r="A534" s="1" t="s">
        <v>12661</v>
      </c>
      <c r="B534" s="1" t="s">
        <v>2879</v>
      </c>
      <c r="C534" s="1" t="s">
        <v>713</v>
      </c>
      <c r="D534" s="1" t="s">
        <v>1678</v>
      </c>
      <c r="E534" s="1">
        <v>3</v>
      </c>
      <c r="F534" s="2">
        <v>45732</v>
      </c>
      <c r="G534" s="1" t="s">
        <v>12125</v>
      </c>
    </row>
    <row r="535" spans="1:7">
      <c r="A535" s="1" t="s">
        <v>12662</v>
      </c>
      <c r="B535" s="1" t="s">
        <v>3039</v>
      </c>
      <c r="C535" s="1" t="s">
        <v>1617</v>
      </c>
      <c r="D535" s="1" t="s">
        <v>1702</v>
      </c>
      <c r="E535" s="1">
        <v>3</v>
      </c>
      <c r="F535" s="2">
        <v>45516</v>
      </c>
      <c r="G535" s="1" t="s">
        <v>12156</v>
      </c>
    </row>
    <row r="536" spans="1:7">
      <c r="A536" s="1" t="s">
        <v>12663</v>
      </c>
      <c r="B536" s="1" t="s">
        <v>3714</v>
      </c>
      <c r="C536" s="1" t="s">
        <v>330</v>
      </c>
      <c r="D536" s="1" t="s">
        <v>1670</v>
      </c>
      <c r="E536" s="1">
        <v>4</v>
      </c>
      <c r="F536" s="2">
        <v>45696</v>
      </c>
      <c r="G536" s="1" t="s">
        <v>12115</v>
      </c>
    </row>
    <row r="537" spans="1:7">
      <c r="A537" s="1" t="s">
        <v>12664</v>
      </c>
      <c r="B537" s="1" t="s">
        <v>4039</v>
      </c>
      <c r="C537" s="1" t="s">
        <v>874</v>
      </c>
      <c r="D537" s="1" t="s">
        <v>1726</v>
      </c>
      <c r="E537" s="1">
        <v>4</v>
      </c>
      <c r="F537" s="2">
        <v>45407</v>
      </c>
      <c r="G537" s="1" t="s">
        <v>12119</v>
      </c>
    </row>
    <row r="538" spans="1:7">
      <c r="A538" s="1" t="s">
        <v>12665</v>
      </c>
      <c r="B538" s="1" t="s">
        <v>2236</v>
      </c>
      <c r="C538" s="1" t="s">
        <v>636</v>
      </c>
      <c r="D538" s="1" t="s">
        <v>1759</v>
      </c>
      <c r="E538" s="1">
        <v>5</v>
      </c>
      <c r="F538" s="2">
        <v>45670</v>
      </c>
      <c r="G538" s="1" t="s">
        <v>12121</v>
      </c>
    </row>
    <row r="539" spans="1:7">
      <c r="A539" s="1" t="s">
        <v>12666</v>
      </c>
      <c r="B539" s="1" t="s">
        <v>2604</v>
      </c>
      <c r="C539" s="1" t="s">
        <v>1344</v>
      </c>
      <c r="D539" s="1" t="s">
        <v>1705</v>
      </c>
      <c r="E539" s="1">
        <v>4</v>
      </c>
      <c r="F539" s="2">
        <v>45926</v>
      </c>
      <c r="G539" s="1" t="s">
        <v>12123</v>
      </c>
    </row>
    <row r="540" spans="1:7">
      <c r="A540" s="1" t="s">
        <v>12667</v>
      </c>
      <c r="B540" s="1" t="s">
        <v>4137</v>
      </c>
      <c r="C540" s="1" t="s">
        <v>811</v>
      </c>
      <c r="D540" s="1" t="s">
        <v>1792</v>
      </c>
      <c r="E540" s="1">
        <v>4</v>
      </c>
      <c r="F540" s="2">
        <v>45904</v>
      </c>
      <c r="G540" s="1" t="s">
        <v>12123</v>
      </c>
    </row>
    <row r="541" spans="1:7">
      <c r="A541" s="1" t="s">
        <v>12668</v>
      </c>
      <c r="B541" s="1" t="s">
        <v>2466</v>
      </c>
      <c r="C541" s="1" t="s">
        <v>1193</v>
      </c>
      <c r="D541" s="1" t="s">
        <v>1674</v>
      </c>
      <c r="E541" s="1">
        <v>5</v>
      </c>
      <c r="F541" s="2">
        <v>45868</v>
      </c>
      <c r="G541" s="1" t="s">
        <v>12117</v>
      </c>
    </row>
    <row r="542" spans="1:7">
      <c r="A542" s="1" t="s">
        <v>12669</v>
      </c>
      <c r="B542" s="1" t="s">
        <v>3883</v>
      </c>
      <c r="C542" s="1" t="s">
        <v>1090</v>
      </c>
      <c r="D542" s="1" t="s">
        <v>1766</v>
      </c>
      <c r="E542" s="1">
        <v>5</v>
      </c>
      <c r="F542" s="2">
        <v>45834</v>
      </c>
      <c r="G542" s="1" t="s">
        <v>12134</v>
      </c>
    </row>
    <row r="543" spans="1:7">
      <c r="A543" s="1" t="s">
        <v>12670</v>
      </c>
      <c r="B543" s="1" t="s">
        <v>2107</v>
      </c>
      <c r="C543" s="1" t="s">
        <v>705</v>
      </c>
      <c r="D543" s="1" t="s">
        <v>1717</v>
      </c>
      <c r="E543" s="1">
        <v>4</v>
      </c>
      <c r="F543" s="2">
        <v>45683</v>
      </c>
      <c r="G543" s="1" t="s">
        <v>12119</v>
      </c>
    </row>
    <row r="544" spans="1:7">
      <c r="A544" s="1" t="s">
        <v>12671</v>
      </c>
      <c r="B544" s="1" t="s">
        <v>3047</v>
      </c>
      <c r="C544" s="1" t="s">
        <v>837</v>
      </c>
      <c r="D544" s="1" t="s">
        <v>1707</v>
      </c>
      <c r="E544" s="1">
        <v>5</v>
      </c>
      <c r="F544" s="2">
        <v>45724</v>
      </c>
      <c r="G544" s="1" t="s">
        <v>12117</v>
      </c>
    </row>
    <row r="545" spans="1:7">
      <c r="A545" s="1" t="s">
        <v>12672</v>
      </c>
      <c r="B545" s="1" t="s">
        <v>3581</v>
      </c>
      <c r="C545" s="1" t="s">
        <v>1223</v>
      </c>
      <c r="D545" s="1" t="s">
        <v>1685</v>
      </c>
      <c r="E545" s="1">
        <v>5</v>
      </c>
      <c r="F545" s="2">
        <v>45886</v>
      </c>
      <c r="G545" s="1" t="s">
        <v>12134</v>
      </c>
    </row>
    <row r="546" spans="1:7">
      <c r="A546" s="1" t="s">
        <v>12673</v>
      </c>
      <c r="B546" s="1" t="s">
        <v>3353</v>
      </c>
      <c r="C546" s="1" t="s">
        <v>649</v>
      </c>
      <c r="D546" s="1" t="s">
        <v>1716</v>
      </c>
      <c r="E546" s="1">
        <v>4</v>
      </c>
      <c r="F546" s="2">
        <v>45700</v>
      </c>
      <c r="G546" s="1" t="s">
        <v>12119</v>
      </c>
    </row>
    <row r="547" spans="1:7">
      <c r="A547" s="1" t="s">
        <v>12674</v>
      </c>
      <c r="B547" s="1" t="s">
        <v>2002</v>
      </c>
      <c r="C547" s="1" t="s">
        <v>1630</v>
      </c>
      <c r="D547" s="1" t="s">
        <v>1737</v>
      </c>
      <c r="E547" s="1">
        <v>5</v>
      </c>
      <c r="F547" s="2">
        <v>45808</v>
      </c>
      <c r="G547" s="1" t="s">
        <v>12134</v>
      </c>
    </row>
    <row r="548" spans="1:7">
      <c r="A548" s="1" t="s">
        <v>12675</v>
      </c>
      <c r="B548" s="1" t="s">
        <v>2129</v>
      </c>
      <c r="C548" s="1" t="s">
        <v>1373</v>
      </c>
      <c r="D548" s="1" t="s">
        <v>1720</v>
      </c>
      <c r="E548" s="1">
        <v>4</v>
      </c>
      <c r="F548" s="2">
        <v>45335</v>
      </c>
      <c r="G548" s="1" t="s">
        <v>12115</v>
      </c>
    </row>
    <row r="549" spans="1:7">
      <c r="A549" s="1" t="s">
        <v>12676</v>
      </c>
      <c r="B549" s="1" t="s">
        <v>4202</v>
      </c>
      <c r="C549" s="1" t="s">
        <v>1433</v>
      </c>
      <c r="D549" s="1" t="s">
        <v>1767</v>
      </c>
      <c r="E549" s="1">
        <v>4</v>
      </c>
      <c r="F549" s="2">
        <v>45728</v>
      </c>
      <c r="G549" s="1" t="s">
        <v>12123</v>
      </c>
    </row>
    <row r="550" spans="1:7">
      <c r="A550" s="1" t="s">
        <v>12677</v>
      </c>
      <c r="B550" s="1" t="s">
        <v>3731</v>
      </c>
      <c r="C550" s="1" t="s">
        <v>106</v>
      </c>
      <c r="D550" s="1" t="s">
        <v>1722</v>
      </c>
      <c r="E550" s="1">
        <v>4</v>
      </c>
      <c r="F550" s="2">
        <v>45852</v>
      </c>
      <c r="G550" s="1" t="s">
        <v>12119</v>
      </c>
    </row>
    <row r="551" spans="1:7">
      <c r="A551" s="1" t="s">
        <v>12678</v>
      </c>
      <c r="B551" s="1" t="s">
        <v>1904</v>
      </c>
      <c r="C551" s="1" t="s">
        <v>1041</v>
      </c>
      <c r="D551" s="1" t="s">
        <v>1783</v>
      </c>
      <c r="E551" s="1">
        <v>4</v>
      </c>
      <c r="F551" s="2">
        <v>45706</v>
      </c>
      <c r="G551" s="1" t="s">
        <v>12115</v>
      </c>
    </row>
    <row r="552" spans="1:7">
      <c r="A552" s="1" t="s">
        <v>12679</v>
      </c>
      <c r="B552" s="1" t="s">
        <v>2767</v>
      </c>
      <c r="C552" s="1" t="s">
        <v>836</v>
      </c>
      <c r="D552" s="1" t="s">
        <v>1757</v>
      </c>
      <c r="E552" s="1">
        <v>4</v>
      </c>
      <c r="F552" s="2">
        <v>45476</v>
      </c>
      <c r="G552" s="1" t="s">
        <v>12123</v>
      </c>
    </row>
    <row r="553" spans="1:7">
      <c r="A553" s="1" t="s">
        <v>12680</v>
      </c>
      <c r="B553" s="1" t="s">
        <v>2663</v>
      </c>
      <c r="C553" s="1" t="s">
        <v>1231</v>
      </c>
      <c r="D553" s="1" t="s">
        <v>1674</v>
      </c>
      <c r="E553" s="1">
        <v>5</v>
      </c>
      <c r="F553" s="2">
        <v>45676</v>
      </c>
      <c r="G553" s="1" t="s">
        <v>12134</v>
      </c>
    </row>
    <row r="554" spans="1:7">
      <c r="A554" s="1" t="s">
        <v>12681</v>
      </c>
      <c r="B554" s="1" t="s">
        <v>2990</v>
      </c>
      <c r="C554" s="1" t="s">
        <v>118</v>
      </c>
      <c r="D554" s="1" t="s">
        <v>1688</v>
      </c>
      <c r="E554" s="1">
        <v>5</v>
      </c>
      <c r="F554" s="2">
        <v>45685</v>
      </c>
      <c r="G554" s="1" t="s">
        <v>12121</v>
      </c>
    </row>
    <row r="555" spans="1:7">
      <c r="A555" s="1" t="s">
        <v>12682</v>
      </c>
      <c r="B555" s="1" t="s">
        <v>3278</v>
      </c>
      <c r="C555" s="1" t="s">
        <v>1144</v>
      </c>
      <c r="D555" s="1" t="s">
        <v>1673</v>
      </c>
      <c r="E555" s="1">
        <v>5</v>
      </c>
      <c r="F555" s="2">
        <v>45356</v>
      </c>
      <c r="G555" s="1" t="s">
        <v>12121</v>
      </c>
    </row>
    <row r="556" spans="1:7">
      <c r="A556" s="1" t="s">
        <v>12683</v>
      </c>
      <c r="B556" s="1" t="s">
        <v>2206</v>
      </c>
      <c r="C556" s="1" t="s">
        <v>1041</v>
      </c>
      <c r="D556" s="1" t="s">
        <v>1701</v>
      </c>
      <c r="E556" s="1">
        <v>4</v>
      </c>
      <c r="F556" s="2">
        <v>45564</v>
      </c>
      <c r="G556" s="1" t="s">
        <v>12115</v>
      </c>
    </row>
    <row r="557" spans="1:7">
      <c r="A557" s="1" t="s">
        <v>12684</v>
      </c>
      <c r="B557" s="1" t="s">
        <v>2729</v>
      </c>
      <c r="C557" s="1" t="s">
        <v>1155</v>
      </c>
      <c r="D557" s="1" t="s">
        <v>1720</v>
      </c>
      <c r="E557" s="1">
        <v>4</v>
      </c>
      <c r="F557" s="2">
        <v>45370</v>
      </c>
      <c r="G557" s="1" t="s">
        <v>12123</v>
      </c>
    </row>
    <row r="558" spans="1:7">
      <c r="A558" s="1" t="s">
        <v>12685</v>
      </c>
      <c r="B558" s="1" t="s">
        <v>3779</v>
      </c>
      <c r="C558" s="1" t="s">
        <v>1061</v>
      </c>
      <c r="D558" s="1" t="s">
        <v>1759</v>
      </c>
      <c r="E558" s="1">
        <v>4</v>
      </c>
      <c r="F558" s="2">
        <v>45960</v>
      </c>
      <c r="G558" s="1" t="s">
        <v>12115</v>
      </c>
    </row>
    <row r="559" spans="1:7">
      <c r="A559" s="1" t="s">
        <v>12686</v>
      </c>
      <c r="B559" s="1" t="s">
        <v>2312</v>
      </c>
      <c r="C559" s="1" t="s">
        <v>852</v>
      </c>
      <c r="D559" s="1" t="s">
        <v>1711</v>
      </c>
      <c r="E559" s="1">
        <v>5</v>
      </c>
      <c r="F559" s="2">
        <v>45567</v>
      </c>
      <c r="G559" s="1" t="s">
        <v>12134</v>
      </c>
    </row>
    <row r="560" spans="1:7">
      <c r="A560" s="1" t="s">
        <v>12687</v>
      </c>
      <c r="B560" s="1" t="s">
        <v>3469</v>
      </c>
      <c r="C560" s="1" t="s">
        <v>1179</v>
      </c>
      <c r="D560" s="1" t="s">
        <v>1780</v>
      </c>
      <c r="E560" s="1">
        <v>4</v>
      </c>
      <c r="F560" s="2">
        <v>45663</v>
      </c>
      <c r="G560" s="1" t="s">
        <v>12119</v>
      </c>
    </row>
    <row r="561" spans="1:7">
      <c r="A561" s="1" t="s">
        <v>12688</v>
      </c>
      <c r="B561" s="1" t="s">
        <v>3357</v>
      </c>
      <c r="C561" s="1" t="s">
        <v>616</v>
      </c>
      <c r="D561" s="1" t="s">
        <v>1768</v>
      </c>
      <c r="E561" s="1">
        <v>5</v>
      </c>
      <c r="F561" s="2">
        <v>45490</v>
      </c>
      <c r="G561" s="1" t="s">
        <v>12117</v>
      </c>
    </row>
    <row r="562" spans="1:7">
      <c r="A562" s="1" t="s">
        <v>12689</v>
      </c>
      <c r="B562" s="1" t="s">
        <v>3207</v>
      </c>
      <c r="C562" s="1" t="s">
        <v>432</v>
      </c>
      <c r="D562" s="1" t="s">
        <v>1764</v>
      </c>
      <c r="E562" s="1">
        <v>2</v>
      </c>
      <c r="F562" s="2">
        <v>45886</v>
      </c>
      <c r="G562" s="1" t="s">
        <v>12137</v>
      </c>
    </row>
    <row r="563" spans="1:7">
      <c r="A563" s="1" t="s">
        <v>12690</v>
      </c>
      <c r="B563" s="1" t="s">
        <v>2810</v>
      </c>
      <c r="C563" s="1" t="s">
        <v>1479</v>
      </c>
      <c r="D563" s="1" t="s">
        <v>1758</v>
      </c>
      <c r="E563" s="1">
        <v>2</v>
      </c>
      <c r="F563" s="2">
        <v>45714</v>
      </c>
      <c r="G563" s="1" t="s">
        <v>12218</v>
      </c>
    </row>
    <row r="564" spans="1:7">
      <c r="A564" s="1" t="s">
        <v>12691</v>
      </c>
      <c r="B564" s="1" t="s">
        <v>3229</v>
      </c>
      <c r="C564" s="1" t="s">
        <v>508</v>
      </c>
      <c r="D564" s="1" t="s">
        <v>1681</v>
      </c>
      <c r="E564" s="1">
        <v>4</v>
      </c>
      <c r="F564" s="2">
        <v>45720</v>
      </c>
      <c r="G564" s="1" t="s">
        <v>12115</v>
      </c>
    </row>
    <row r="565" spans="1:7">
      <c r="A565" s="1" t="s">
        <v>12692</v>
      </c>
      <c r="B565" s="1" t="s">
        <v>3722</v>
      </c>
      <c r="C565" s="1" t="s">
        <v>582</v>
      </c>
      <c r="D565" s="1" t="s">
        <v>1798</v>
      </c>
      <c r="E565" s="1">
        <v>5</v>
      </c>
      <c r="F565" s="2">
        <v>45430</v>
      </c>
      <c r="G565" s="1" t="s">
        <v>12121</v>
      </c>
    </row>
    <row r="566" spans="1:7">
      <c r="A566" s="1" t="s">
        <v>12693</v>
      </c>
      <c r="B566" s="1" t="s">
        <v>3090</v>
      </c>
      <c r="C566" s="1" t="s">
        <v>1367</v>
      </c>
      <c r="D566" s="1" t="s">
        <v>1715</v>
      </c>
      <c r="E566" s="1">
        <v>4</v>
      </c>
      <c r="F566" s="2">
        <v>45441</v>
      </c>
      <c r="G566" s="1" t="s">
        <v>12115</v>
      </c>
    </row>
    <row r="567" spans="1:7">
      <c r="A567" s="1" t="s">
        <v>12694</v>
      </c>
      <c r="B567" s="1" t="s">
        <v>1918</v>
      </c>
      <c r="C567" s="1" t="s">
        <v>821</v>
      </c>
      <c r="D567" s="1" t="s">
        <v>1756</v>
      </c>
      <c r="E567" s="1">
        <v>5</v>
      </c>
      <c r="F567" s="2">
        <v>45646</v>
      </c>
      <c r="G567" s="1" t="s">
        <v>12117</v>
      </c>
    </row>
    <row r="568" spans="1:7">
      <c r="A568" s="1" t="s">
        <v>12695</v>
      </c>
      <c r="B568" s="1" t="s">
        <v>2765</v>
      </c>
      <c r="C568" s="1" t="s">
        <v>1373</v>
      </c>
      <c r="D568" s="1" t="s">
        <v>1769</v>
      </c>
      <c r="E568" s="1">
        <v>5</v>
      </c>
      <c r="F568" s="2">
        <v>45488</v>
      </c>
      <c r="G568" s="1" t="s">
        <v>12121</v>
      </c>
    </row>
    <row r="569" spans="1:7">
      <c r="A569" s="1" t="s">
        <v>12696</v>
      </c>
      <c r="B569" s="1" t="s">
        <v>4013</v>
      </c>
      <c r="C569" s="1" t="s">
        <v>1636</v>
      </c>
      <c r="D569" s="1" t="s">
        <v>1731</v>
      </c>
      <c r="E569" s="1">
        <v>5</v>
      </c>
      <c r="F569" s="2">
        <v>45832</v>
      </c>
      <c r="G569" s="1" t="s">
        <v>12121</v>
      </c>
    </row>
    <row r="570" spans="1:7">
      <c r="A570" s="1" t="s">
        <v>12697</v>
      </c>
      <c r="B570" s="1" t="s">
        <v>4061</v>
      </c>
      <c r="C570" s="1" t="s">
        <v>920</v>
      </c>
      <c r="D570" s="1" t="s">
        <v>1716</v>
      </c>
      <c r="E570" s="1">
        <v>4</v>
      </c>
      <c r="F570" s="2">
        <v>45388</v>
      </c>
      <c r="G570" s="1" t="s">
        <v>12123</v>
      </c>
    </row>
    <row r="571" spans="1:7">
      <c r="A571" s="1" t="s">
        <v>12698</v>
      </c>
      <c r="B571" s="1" t="s">
        <v>2901</v>
      </c>
      <c r="C571" s="1" t="s">
        <v>1286</v>
      </c>
      <c r="D571" s="1" t="s">
        <v>1787</v>
      </c>
      <c r="E571" s="1">
        <v>4</v>
      </c>
      <c r="F571" s="2">
        <v>45813</v>
      </c>
      <c r="G571" s="1" t="s">
        <v>12115</v>
      </c>
    </row>
    <row r="572" spans="1:7">
      <c r="A572" s="1" t="s">
        <v>12699</v>
      </c>
      <c r="B572" s="1" t="s">
        <v>2680</v>
      </c>
      <c r="C572" s="1" t="s">
        <v>1530</v>
      </c>
      <c r="D572" s="1" t="s">
        <v>1764</v>
      </c>
      <c r="E572" s="1">
        <v>4</v>
      </c>
      <c r="F572" s="2">
        <v>45609</v>
      </c>
      <c r="G572" s="1" t="s">
        <v>12123</v>
      </c>
    </row>
    <row r="573" spans="1:7">
      <c r="A573" s="1" t="s">
        <v>12700</v>
      </c>
      <c r="B573" s="1" t="s">
        <v>3077</v>
      </c>
      <c r="C573" s="1" t="s">
        <v>832</v>
      </c>
      <c r="D573" s="1" t="s">
        <v>1793</v>
      </c>
      <c r="E573" s="1">
        <v>4</v>
      </c>
      <c r="F573" s="2">
        <v>45337</v>
      </c>
      <c r="G573" s="1" t="s">
        <v>12119</v>
      </c>
    </row>
    <row r="574" spans="1:7">
      <c r="A574" s="1" t="s">
        <v>12701</v>
      </c>
      <c r="B574" s="1" t="s">
        <v>3868</v>
      </c>
      <c r="C574" s="1" t="s">
        <v>281</v>
      </c>
      <c r="D574" s="1" t="s">
        <v>1702</v>
      </c>
      <c r="E574" s="1">
        <v>4</v>
      </c>
      <c r="F574" s="2">
        <v>45633</v>
      </c>
      <c r="G574" s="1" t="s">
        <v>12115</v>
      </c>
    </row>
    <row r="575" spans="1:7">
      <c r="A575" s="1" t="s">
        <v>12702</v>
      </c>
      <c r="B575" s="1" t="s">
        <v>4122</v>
      </c>
      <c r="C575" s="1" t="s">
        <v>1305</v>
      </c>
      <c r="D575" s="1" t="s">
        <v>1732</v>
      </c>
      <c r="E575" s="1">
        <v>4</v>
      </c>
      <c r="F575" s="2">
        <v>45966</v>
      </c>
      <c r="G575" s="1" t="s">
        <v>12123</v>
      </c>
    </row>
    <row r="576" spans="1:7">
      <c r="A576" s="1" t="s">
        <v>12703</v>
      </c>
      <c r="B576" s="1" t="s">
        <v>4302</v>
      </c>
      <c r="C576" s="1" t="s">
        <v>1240</v>
      </c>
      <c r="D576" s="1" t="s">
        <v>1737</v>
      </c>
      <c r="E576" s="1">
        <v>1</v>
      </c>
      <c r="F576" s="2">
        <v>45855</v>
      </c>
      <c r="G576" s="1" t="s">
        <v>12145</v>
      </c>
    </row>
    <row r="577" spans="1:7">
      <c r="A577" s="1" t="s">
        <v>12704</v>
      </c>
      <c r="B577" s="1" t="s">
        <v>3381</v>
      </c>
      <c r="C577" s="1" t="s">
        <v>399</v>
      </c>
      <c r="D577" s="1" t="s">
        <v>1736</v>
      </c>
      <c r="E577" s="1">
        <v>5</v>
      </c>
      <c r="F577" s="2">
        <v>45772</v>
      </c>
      <c r="G577" s="1" t="s">
        <v>12134</v>
      </c>
    </row>
    <row r="578" spans="1:7">
      <c r="A578" s="1" t="s">
        <v>12705</v>
      </c>
      <c r="B578" s="1" t="s">
        <v>2117</v>
      </c>
      <c r="C578" s="1" t="s">
        <v>454</v>
      </c>
      <c r="D578" s="1" t="s">
        <v>1784</v>
      </c>
      <c r="E578" s="1">
        <v>5</v>
      </c>
      <c r="F578" s="2">
        <v>45489</v>
      </c>
      <c r="G578" s="1" t="s">
        <v>12134</v>
      </c>
    </row>
    <row r="579" spans="1:7">
      <c r="A579" s="1" t="s">
        <v>12706</v>
      </c>
      <c r="B579" s="1" t="s">
        <v>2548</v>
      </c>
      <c r="C579" s="1" t="s">
        <v>342</v>
      </c>
      <c r="D579" s="1" t="s">
        <v>1680</v>
      </c>
      <c r="E579" s="1">
        <v>5</v>
      </c>
      <c r="F579" s="2">
        <v>45683</v>
      </c>
      <c r="G579" s="1" t="s">
        <v>12121</v>
      </c>
    </row>
    <row r="580" spans="1:7">
      <c r="A580" s="1" t="s">
        <v>12707</v>
      </c>
      <c r="B580" s="1" t="s">
        <v>2509</v>
      </c>
      <c r="C580" s="1" t="s">
        <v>1396</v>
      </c>
      <c r="D580" s="1" t="s">
        <v>1707</v>
      </c>
      <c r="E580" s="1">
        <v>2</v>
      </c>
      <c r="F580" s="2">
        <v>45604</v>
      </c>
      <c r="G580" s="1" t="s">
        <v>12137</v>
      </c>
    </row>
    <row r="581" spans="1:7">
      <c r="A581" s="1" t="s">
        <v>12708</v>
      </c>
      <c r="B581" s="1" t="s">
        <v>3788</v>
      </c>
      <c r="C581" s="1" t="s">
        <v>1581</v>
      </c>
      <c r="D581" s="1" t="s">
        <v>1680</v>
      </c>
      <c r="E581" s="1">
        <v>5</v>
      </c>
      <c r="F581" s="2">
        <v>45897</v>
      </c>
      <c r="G581" s="1" t="s">
        <v>12121</v>
      </c>
    </row>
    <row r="582" spans="1:7">
      <c r="A582" s="1" t="s">
        <v>12709</v>
      </c>
      <c r="B582" s="1" t="s">
        <v>2161</v>
      </c>
      <c r="C582" s="1" t="s">
        <v>354</v>
      </c>
      <c r="D582" s="1" t="s">
        <v>1709</v>
      </c>
      <c r="E582" s="1">
        <v>4</v>
      </c>
      <c r="F582" s="2">
        <v>45739</v>
      </c>
      <c r="G582" s="1" t="s">
        <v>12115</v>
      </c>
    </row>
    <row r="583" spans="1:7">
      <c r="A583" s="1" t="s">
        <v>12710</v>
      </c>
      <c r="B583" s="1" t="s">
        <v>4245</v>
      </c>
      <c r="C583" s="1" t="s">
        <v>519</v>
      </c>
      <c r="D583" s="1" t="s">
        <v>1700</v>
      </c>
      <c r="E583" s="1">
        <v>4</v>
      </c>
      <c r="F583" s="2">
        <v>45550</v>
      </c>
      <c r="G583" s="1" t="s">
        <v>12123</v>
      </c>
    </row>
    <row r="584" spans="1:7">
      <c r="A584" s="1" t="s">
        <v>12711</v>
      </c>
      <c r="B584" s="1" t="s">
        <v>2520</v>
      </c>
      <c r="C584" s="1" t="s">
        <v>1491</v>
      </c>
      <c r="D584" s="1" t="s">
        <v>1754</v>
      </c>
      <c r="E584" s="1">
        <v>4</v>
      </c>
      <c r="F584" s="2">
        <v>45500</v>
      </c>
      <c r="G584" s="1" t="s">
        <v>12119</v>
      </c>
    </row>
    <row r="585" spans="1:7">
      <c r="A585" s="1" t="s">
        <v>12712</v>
      </c>
      <c r="B585" s="1" t="s">
        <v>3089</v>
      </c>
      <c r="C585" s="1" t="s">
        <v>1104</v>
      </c>
      <c r="D585" s="1" t="s">
        <v>1696</v>
      </c>
      <c r="E585" s="1">
        <v>4</v>
      </c>
      <c r="F585" s="2">
        <v>45597</v>
      </c>
      <c r="G585" s="1" t="s">
        <v>12115</v>
      </c>
    </row>
    <row r="586" spans="1:7">
      <c r="A586" s="1" t="s">
        <v>12713</v>
      </c>
      <c r="B586" s="1" t="s">
        <v>2293</v>
      </c>
      <c r="C586" s="1" t="s">
        <v>250</v>
      </c>
      <c r="D586" s="1" t="s">
        <v>1686</v>
      </c>
      <c r="E586" s="1">
        <v>4</v>
      </c>
      <c r="F586" s="2">
        <v>45783</v>
      </c>
      <c r="G586" s="1" t="s">
        <v>12115</v>
      </c>
    </row>
    <row r="587" spans="1:7">
      <c r="A587" s="1" t="s">
        <v>12714</v>
      </c>
      <c r="B587" s="1" t="s">
        <v>2475</v>
      </c>
      <c r="C587" s="1" t="s">
        <v>830</v>
      </c>
      <c r="D587" s="1" t="s">
        <v>1690</v>
      </c>
      <c r="E587" s="1">
        <v>5</v>
      </c>
      <c r="F587" s="2">
        <v>45877</v>
      </c>
      <c r="G587" s="1" t="s">
        <v>12121</v>
      </c>
    </row>
    <row r="588" spans="1:7">
      <c r="A588" s="1" t="s">
        <v>12715</v>
      </c>
      <c r="B588" s="1" t="s">
        <v>3288</v>
      </c>
      <c r="C588" s="1" t="s">
        <v>467</v>
      </c>
      <c r="D588" s="1" t="s">
        <v>1785</v>
      </c>
      <c r="E588" s="1">
        <v>3</v>
      </c>
      <c r="F588" s="2">
        <v>45346</v>
      </c>
      <c r="G588" s="1" t="s">
        <v>12142</v>
      </c>
    </row>
    <row r="589" spans="1:7">
      <c r="A589" s="1" t="s">
        <v>12716</v>
      </c>
      <c r="B589" s="1" t="s">
        <v>4300</v>
      </c>
      <c r="C589" s="1" t="s">
        <v>1420</v>
      </c>
      <c r="D589" s="1" t="s">
        <v>1711</v>
      </c>
      <c r="E589" s="1">
        <v>4</v>
      </c>
      <c r="F589" s="2">
        <v>45371</v>
      </c>
      <c r="G589" s="1" t="s">
        <v>12123</v>
      </c>
    </row>
    <row r="590" spans="1:7">
      <c r="A590" s="1" t="s">
        <v>12717</v>
      </c>
      <c r="B590" s="1" t="s">
        <v>2385</v>
      </c>
      <c r="C590" s="1" t="s">
        <v>406</v>
      </c>
      <c r="D590" s="1" t="s">
        <v>1793</v>
      </c>
      <c r="E590" s="1">
        <v>3</v>
      </c>
      <c r="F590" s="2">
        <v>45864</v>
      </c>
      <c r="G590" s="1" t="s">
        <v>12156</v>
      </c>
    </row>
    <row r="591" spans="1:7">
      <c r="A591" s="1" t="s">
        <v>12718</v>
      </c>
      <c r="B591" s="1" t="s">
        <v>2414</v>
      </c>
      <c r="C591" s="1" t="s">
        <v>641</v>
      </c>
      <c r="D591" s="1" t="s">
        <v>1731</v>
      </c>
      <c r="E591" s="1">
        <v>4</v>
      </c>
      <c r="F591" s="2">
        <v>45811</v>
      </c>
      <c r="G591" s="1" t="s">
        <v>12119</v>
      </c>
    </row>
    <row r="592" spans="1:7">
      <c r="A592" s="1" t="s">
        <v>12719</v>
      </c>
      <c r="B592" s="1" t="s">
        <v>3081</v>
      </c>
      <c r="C592" s="1" t="s">
        <v>828</v>
      </c>
      <c r="D592" s="1" t="s">
        <v>1726</v>
      </c>
      <c r="E592" s="1">
        <v>4</v>
      </c>
      <c r="F592" s="2">
        <v>45763</v>
      </c>
      <c r="G592" s="1" t="s">
        <v>12115</v>
      </c>
    </row>
    <row r="593" spans="1:7">
      <c r="A593" s="1" t="s">
        <v>12720</v>
      </c>
      <c r="B593" s="1" t="s">
        <v>2485</v>
      </c>
      <c r="C593" s="1" t="s">
        <v>961</v>
      </c>
      <c r="D593" s="1" t="s">
        <v>1769</v>
      </c>
      <c r="E593" s="1">
        <v>5</v>
      </c>
      <c r="F593" s="2">
        <v>45423</v>
      </c>
      <c r="G593" s="1" t="s">
        <v>12117</v>
      </c>
    </row>
    <row r="594" spans="1:7">
      <c r="A594" s="1" t="s">
        <v>12721</v>
      </c>
      <c r="B594" s="1" t="s">
        <v>3137</v>
      </c>
      <c r="C594" s="1" t="s">
        <v>1185</v>
      </c>
      <c r="D594" s="1" t="s">
        <v>1683</v>
      </c>
      <c r="E594" s="1">
        <v>4</v>
      </c>
      <c r="F594" s="2">
        <v>45873</v>
      </c>
      <c r="G594" s="1" t="s">
        <v>12123</v>
      </c>
    </row>
    <row r="595" spans="1:7">
      <c r="A595" s="1" t="s">
        <v>12722</v>
      </c>
      <c r="B595" s="1" t="s">
        <v>4135</v>
      </c>
      <c r="C595" s="1" t="s">
        <v>1432</v>
      </c>
      <c r="D595" s="1" t="s">
        <v>1743</v>
      </c>
      <c r="E595" s="1">
        <v>5</v>
      </c>
      <c r="F595" s="2">
        <v>45644</v>
      </c>
      <c r="G595" s="1" t="s">
        <v>12117</v>
      </c>
    </row>
    <row r="596" spans="1:7">
      <c r="A596" s="1" t="s">
        <v>12723</v>
      </c>
      <c r="B596" s="1" t="s">
        <v>3120</v>
      </c>
      <c r="C596" s="1" t="s">
        <v>1383</v>
      </c>
      <c r="D596" s="1" t="s">
        <v>1681</v>
      </c>
      <c r="E596" s="1">
        <v>5</v>
      </c>
      <c r="F596" s="2">
        <v>45837</v>
      </c>
      <c r="G596" s="1" t="s">
        <v>12134</v>
      </c>
    </row>
    <row r="597" spans="1:7">
      <c r="A597" s="1" t="s">
        <v>12724</v>
      </c>
      <c r="B597" s="1" t="s">
        <v>2917</v>
      </c>
      <c r="C597" s="1" t="s">
        <v>836</v>
      </c>
      <c r="D597" s="1" t="s">
        <v>1757</v>
      </c>
      <c r="E597" s="1">
        <v>4</v>
      </c>
      <c r="F597" s="2">
        <v>45641</v>
      </c>
      <c r="G597" s="1" t="s">
        <v>12123</v>
      </c>
    </row>
    <row r="598" spans="1:7">
      <c r="A598" s="1" t="s">
        <v>12725</v>
      </c>
      <c r="B598" s="1" t="s">
        <v>3348</v>
      </c>
      <c r="C598" s="1" t="s">
        <v>172</v>
      </c>
      <c r="D598" s="1" t="s">
        <v>1719</v>
      </c>
      <c r="E598" s="1">
        <v>5</v>
      </c>
      <c r="F598" s="2">
        <v>45898</v>
      </c>
      <c r="G598" s="1" t="s">
        <v>12121</v>
      </c>
    </row>
    <row r="599" spans="1:7">
      <c r="A599" s="1" t="s">
        <v>12726</v>
      </c>
      <c r="B599" s="1" t="s">
        <v>2935</v>
      </c>
      <c r="C599" s="1" t="s">
        <v>564</v>
      </c>
      <c r="D599" s="1" t="s">
        <v>1757</v>
      </c>
      <c r="E599" s="1">
        <v>4</v>
      </c>
      <c r="F599" s="2">
        <v>45957</v>
      </c>
      <c r="G599" s="1" t="s">
        <v>12123</v>
      </c>
    </row>
    <row r="600" spans="1:7">
      <c r="A600" s="1" t="s">
        <v>12727</v>
      </c>
      <c r="B600" s="1" t="s">
        <v>2346</v>
      </c>
      <c r="C600" s="1" t="s">
        <v>1149</v>
      </c>
      <c r="D600" s="1" t="s">
        <v>1768</v>
      </c>
      <c r="E600" s="1">
        <v>5</v>
      </c>
      <c r="F600" s="2">
        <v>45390</v>
      </c>
      <c r="G600" s="1" t="s">
        <v>12121</v>
      </c>
    </row>
    <row r="601" spans="1:7">
      <c r="A601" s="1" t="s">
        <v>12728</v>
      </c>
      <c r="B601" s="1" t="s">
        <v>2448</v>
      </c>
      <c r="C601" s="1" t="s">
        <v>816</v>
      </c>
      <c r="D601" s="1" t="s">
        <v>1778</v>
      </c>
      <c r="E601" s="1">
        <v>5</v>
      </c>
      <c r="F601" s="2">
        <v>45956</v>
      </c>
      <c r="G601" s="1" t="s">
        <v>12134</v>
      </c>
    </row>
    <row r="602" spans="1:7">
      <c r="A602" s="1" t="s">
        <v>12729</v>
      </c>
      <c r="B602" s="1" t="s">
        <v>3238</v>
      </c>
      <c r="C602" s="1" t="s">
        <v>1389</v>
      </c>
      <c r="D602" s="1" t="s">
        <v>1768</v>
      </c>
      <c r="E602" s="1">
        <v>5</v>
      </c>
      <c r="F602" s="2">
        <v>45900</v>
      </c>
      <c r="G602" s="1" t="s">
        <v>12121</v>
      </c>
    </row>
    <row r="603" spans="1:7">
      <c r="A603" s="1" t="s">
        <v>12730</v>
      </c>
      <c r="B603" s="1" t="s">
        <v>4079</v>
      </c>
      <c r="C603" s="1" t="s">
        <v>441</v>
      </c>
      <c r="D603" s="1" t="s">
        <v>1794</v>
      </c>
      <c r="E603" s="1">
        <v>2</v>
      </c>
      <c r="F603" s="2">
        <v>45720</v>
      </c>
      <c r="G603" s="1" t="s">
        <v>12218</v>
      </c>
    </row>
    <row r="604" spans="1:7">
      <c r="A604" s="1" t="s">
        <v>12731</v>
      </c>
      <c r="B604" s="1" t="s">
        <v>3962</v>
      </c>
      <c r="C604" s="1" t="s">
        <v>650</v>
      </c>
      <c r="D604" s="1" t="s">
        <v>1686</v>
      </c>
      <c r="E604" s="1">
        <v>5</v>
      </c>
      <c r="F604" s="2">
        <v>45662</v>
      </c>
      <c r="G604" s="1" t="s">
        <v>12134</v>
      </c>
    </row>
    <row r="605" spans="1:7">
      <c r="A605" s="1" t="s">
        <v>12732</v>
      </c>
      <c r="B605" s="1" t="s">
        <v>2054</v>
      </c>
      <c r="C605" s="1" t="s">
        <v>456</v>
      </c>
      <c r="D605" s="1" t="s">
        <v>1732</v>
      </c>
      <c r="E605" s="1">
        <v>3</v>
      </c>
      <c r="F605" s="2">
        <v>45458</v>
      </c>
      <c r="G605" s="1" t="s">
        <v>12142</v>
      </c>
    </row>
    <row r="606" spans="1:7">
      <c r="A606" s="1" t="s">
        <v>12733</v>
      </c>
      <c r="B606" s="1" t="s">
        <v>2893</v>
      </c>
      <c r="C606" s="1" t="s">
        <v>1308</v>
      </c>
      <c r="D606" s="1" t="s">
        <v>1681</v>
      </c>
      <c r="E606" s="1">
        <v>1</v>
      </c>
      <c r="F606" s="2">
        <v>45828</v>
      </c>
      <c r="G606" s="1" t="s">
        <v>12128</v>
      </c>
    </row>
    <row r="607" spans="1:7">
      <c r="A607" s="1" t="s">
        <v>12734</v>
      </c>
      <c r="B607" s="1" t="s">
        <v>3415</v>
      </c>
      <c r="C607" s="1" t="s">
        <v>1533</v>
      </c>
      <c r="D607" s="1" t="s">
        <v>1707</v>
      </c>
      <c r="E607" s="1">
        <v>5</v>
      </c>
      <c r="F607" s="2">
        <v>45714</v>
      </c>
      <c r="G607" s="1" t="s">
        <v>12117</v>
      </c>
    </row>
    <row r="608" spans="1:7">
      <c r="A608" s="1" t="s">
        <v>12735</v>
      </c>
      <c r="B608" s="1" t="s">
        <v>2247</v>
      </c>
      <c r="C608" s="1" t="s">
        <v>1139</v>
      </c>
      <c r="D608" s="1" t="s">
        <v>1759</v>
      </c>
      <c r="E608" s="1">
        <v>5</v>
      </c>
      <c r="F608" s="2">
        <v>45649</v>
      </c>
      <c r="G608" s="1" t="s">
        <v>12121</v>
      </c>
    </row>
    <row r="609" spans="1:7">
      <c r="A609" s="1" t="s">
        <v>12736</v>
      </c>
      <c r="B609" s="1" t="s">
        <v>3684</v>
      </c>
      <c r="C609" s="1" t="s">
        <v>252</v>
      </c>
      <c r="D609" s="1" t="s">
        <v>1660</v>
      </c>
      <c r="E609" s="1">
        <v>4</v>
      </c>
      <c r="F609" s="2">
        <v>45500</v>
      </c>
      <c r="G609" s="1" t="s">
        <v>12115</v>
      </c>
    </row>
    <row r="610" spans="1:7">
      <c r="A610" s="1" t="s">
        <v>12737</v>
      </c>
      <c r="B610" s="1" t="s">
        <v>3434</v>
      </c>
      <c r="C610" s="1" t="s">
        <v>574</v>
      </c>
      <c r="D610" s="1" t="s">
        <v>1732</v>
      </c>
      <c r="E610" s="1">
        <v>4</v>
      </c>
      <c r="F610" s="2">
        <v>45627</v>
      </c>
      <c r="G610" s="1" t="s">
        <v>12119</v>
      </c>
    </row>
    <row r="611" spans="1:7">
      <c r="A611" s="1" t="s">
        <v>12738</v>
      </c>
      <c r="B611" s="1" t="s">
        <v>4018</v>
      </c>
      <c r="C611" s="1" t="s">
        <v>1597</v>
      </c>
      <c r="D611" s="1" t="s">
        <v>1716</v>
      </c>
      <c r="E611" s="1">
        <v>4</v>
      </c>
      <c r="F611" s="2">
        <v>45586</v>
      </c>
      <c r="G611" s="1" t="s">
        <v>12123</v>
      </c>
    </row>
    <row r="612" spans="1:7">
      <c r="A612" s="1" t="s">
        <v>12739</v>
      </c>
      <c r="B612" s="1" t="s">
        <v>1839</v>
      </c>
      <c r="C612" s="1" t="s">
        <v>532</v>
      </c>
      <c r="D612" s="1" t="s">
        <v>1792</v>
      </c>
      <c r="E612" s="1">
        <v>4</v>
      </c>
      <c r="F612" s="2">
        <v>45581</v>
      </c>
      <c r="G612" s="1" t="s">
        <v>12119</v>
      </c>
    </row>
    <row r="613" spans="1:7">
      <c r="A613" s="1" t="s">
        <v>12740</v>
      </c>
      <c r="B613" s="1" t="s">
        <v>2155</v>
      </c>
      <c r="C613" s="1" t="s">
        <v>456</v>
      </c>
      <c r="D613" s="1" t="s">
        <v>1670</v>
      </c>
      <c r="E613" s="1">
        <v>4</v>
      </c>
      <c r="F613" s="2">
        <v>45858</v>
      </c>
      <c r="G613" s="1" t="s">
        <v>12115</v>
      </c>
    </row>
    <row r="614" spans="1:7">
      <c r="A614" s="1" t="s">
        <v>12741</v>
      </c>
      <c r="B614" s="1" t="s">
        <v>3512</v>
      </c>
      <c r="C614" s="1" t="s">
        <v>1616</v>
      </c>
      <c r="D614" s="1" t="s">
        <v>1738</v>
      </c>
      <c r="E614" s="1">
        <v>5</v>
      </c>
      <c r="F614" s="2">
        <v>45818</v>
      </c>
      <c r="G614" s="1" t="s">
        <v>12117</v>
      </c>
    </row>
    <row r="615" spans="1:7">
      <c r="A615" s="1" t="s">
        <v>12742</v>
      </c>
      <c r="B615" s="1" t="s">
        <v>2220</v>
      </c>
      <c r="C615" s="1" t="s">
        <v>473</v>
      </c>
      <c r="D615" s="1" t="s">
        <v>1702</v>
      </c>
      <c r="E615" s="1">
        <v>3</v>
      </c>
      <c r="F615" s="2">
        <v>45366</v>
      </c>
      <c r="G615" s="1" t="s">
        <v>12156</v>
      </c>
    </row>
    <row r="616" spans="1:7">
      <c r="A616" s="1" t="s">
        <v>12743</v>
      </c>
      <c r="B616" s="1" t="s">
        <v>2892</v>
      </c>
      <c r="C616" s="1" t="s">
        <v>1337</v>
      </c>
      <c r="D616" s="1" t="s">
        <v>1799</v>
      </c>
      <c r="E616" s="1">
        <v>3</v>
      </c>
      <c r="F616" s="2">
        <v>45345</v>
      </c>
      <c r="G616" s="1" t="s">
        <v>12156</v>
      </c>
    </row>
    <row r="617" spans="1:7">
      <c r="A617" s="1" t="s">
        <v>12744</v>
      </c>
      <c r="B617" s="1" t="s">
        <v>2323</v>
      </c>
      <c r="C617" s="1" t="s">
        <v>1031</v>
      </c>
      <c r="D617" s="1" t="s">
        <v>1756</v>
      </c>
      <c r="E617" s="1">
        <v>4</v>
      </c>
      <c r="F617" s="2">
        <v>45923</v>
      </c>
      <c r="G617" s="1" t="s">
        <v>12123</v>
      </c>
    </row>
    <row r="618" spans="1:7">
      <c r="A618" s="1" t="s">
        <v>12745</v>
      </c>
      <c r="B618" s="1" t="s">
        <v>4134</v>
      </c>
      <c r="C618" s="1" t="s">
        <v>1625</v>
      </c>
      <c r="D618" s="1" t="s">
        <v>1707</v>
      </c>
      <c r="E618" s="1">
        <v>4</v>
      </c>
      <c r="F618" s="2">
        <v>45374</v>
      </c>
      <c r="G618" s="1" t="s">
        <v>12123</v>
      </c>
    </row>
    <row r="619" spans="1:7">
      <c r="A619" s="1" t="s">
        <v>12746</v>
      </c>
      <c r="B619" s="1" t="s">
        <v>3184</v>
      </c>
      <c r="C619" s="1" t="s">
        <v>289</v>
      </c>
      <c r="D619" s="1" t="s">
        <v>1702</v>
      </c>
      <c r="E619" s="1">
        <v>1</v>
      </c>
      <c r="F619" s="2">
        <v>45804</v>
      </c>
      <c r="G619" s="1" t="s">
        <v>12145</v>
      </c>
    </row>
    <row r="620" spans="1:7">
      <c r="A620" s="1" t="s">
        <v>12747</v>
      </c>
      <c r="B620" s="1" t="s">
        <v>2556</v>
      </c>
      <c r="C620" s="1" t="s">
        <v>485</v>
      </c>
      <c r="D620" s="1" t="s">
        <v>1747</v>
      </c>
      <c r="E620" s="1">
        <v>4</v>
      </c>
      <c r="F620" s="2">
        <v>45842</v>
      </c>
      <c r="G620" s="1" t="s">
        <v>12123</v>
      </c>
    </row>
    <row r="621" spans="1:7">
      <c r="A621" s="1" t="s">
        <v>12748</v>
      </c>
      <c r="B621" s="1" t="s">
        <v>3424</v>
      </c>
      <c r="C621" s="1" t="s">
        <v>1034</v>
      </c>
      <c r="D621" s="1" t="s">
        <v>1784</v>
      </c>
      <c r="E621" s="1">
        <v>5</v>
      </c>
      <c r="F621" s="2">
        <v>45478</v>
      </c>
      <c r="G621" s="1" t="s">
        <v>12134</v>
      </c>
    </row>
    <row r="622" spans="1:7">
      <c r="A622" s="1" t="s">
        <v>12749</v>
      </c>
      <c r="B622" s="1" t="s">
        <v>2870</v>
      </c>
      <c r="C622" s="1" t="s">
        <v>1084</v>
      </c>
      <c r="D622" s="1" t="s">
        <v>1740</v>
      </c>
      <c r="E622" s="1">
        <v>1</v>
      </c>
      <c r="F622" s="2">
        <v>45820</v>
      </c>
      <c r="G622" s="1" t="s">
        <v>12140</v>
      </c>
    </row>
    <row r="623" spans="1:7">
      <c r="A623" s="1" t="s">
        <v>12750</v>
      </c>
      <c r="B623" s="1" t="s">
        <v>2096</v>
      </c>
      <c r="C623" s="1" t="s">
        <v>1618</v>
      </c>
      <c r="D623" s="1" t="s">
        <v>1685</v>
      </c>
      <c r="E623" s="1">
        <v>4</v>
      </c>
      <c r="F623" s="2">
        <v>45741</v>
      </c>
      <c r="G623" s="1" t="s">
        <v>12119</v>
      </c>
    </row>
    <row r="624" spans="1:7">
      <c r="A624" s="1" t="s">
        <v>12751</v>
      </c>
      <c r="B624" s="1" t="s">
        <v>2229</v>
      </c>
      <c r="C624" s="1" t="s">
        <v>202</v>
      </c>
      <c r="D624" s="1" t="s">
        <v>1705</v>
      </c>
      <c r="E624" s="1">
        <v>2</v>
      </c>
      <c r="F624" s="2">
        <v>45619</v>
      </c>
      <c r="G624" s="1" t="s">
        <v>12137</v>
      </c>
    </row>
    <row r="625" spans="1:7">
      <c r="A625" s="1" t="s">
        <v>12752</v>
      </c>
      <c r="B625" s="1" t="s">
        <v>2873</v>
      </c>
      <c r="C625" s="1" t="s">
        <v>443</v>
      </c>
      <c r="D625" s="1" t="s">
        <v>1702</v>
      </c>
      <c r="E625" s="1">
        <v>5</v>
      </c>
      <c r="F625" s="2">
        <v>45816</v>
      </c>
      <c r="G625" s="1" t="s">
        <v>12121</v>
      </c>
    </row>
    <row r="626" spans="1:7">
      <c r="A626" s="1" t="s">
        <v>12753</v>
      </c>
      <c r="B626" s="1" t="s">
        <v>2728</v>
      </c>
      <c r="C626" s="1" t="s">
        <v>798</v>
      </c>
      <c r="D626" s="1" t="s">
        <v>1676</v>
      </c>
      <c r="E626" s="1">
        <v>4</v>
      </c>
      <c r="F626" s="2">
        <v>45897</v>
      </c>
      <c r="G626" s="1" t="s">
        <v>12123</v>
      </c>
    </row>
    <row r="627" spans="1:7">
      <c r="A627" s="1" t="s">
        <v>12754</v>
      </c>
      <c r="B627" s="1" t="s">
        <v>2877</v>
      </c>
      <c r="C627" s="1" t="s">
        <v>733</v>
      </c>
      <c r="D627" s="1" t="s">
        <v>1676</v>
      </c>
      <c r="E627" s="1">
        <v>5</v>
      </c>
      <c r="F627" s="2">
        <v>45912</v>
      </c>
      <c r="G627" s="1" t="s">
        <v>12121</v>
      </c>
    </row>
    <row r="628" spans="1:7">
      <c r="A628" s="1" t="s">
        <v>12755</v>
      </c>
      <c r="B628" s="1" t="s">
        <v>3276</v>
      </c>
      <c r="C628" s="1" t="s">
        <v>706</v>
      </c>
      <c r="D628" s="1" t="s">
        <v>1746</v>
      </c>
      <c r="E628" s="1">
        <v>3</v>
      </c>
      <c r="F628" s="2">
        <v>45779</v>
      </c>
      <c r="G628" s="1" t="s">
        <v>12156</v>
      </c>
    </row>
    <row r="629" spans="1:7">
      <c r="A629" s="1" t="s">
        <v>12756</v>
      </c>
      <c r="B629" s="1" t="s">
        <v>2528</v>
      </c>
      <c r="C629" s="1" t="s">
        <v>1483</v>
      </c>
      <c r="D629" s="1" t="s">
        <v>1728</v>
      </c>
      <c r="E629" s="1">
        <v>5</v>
      </c>
      <c r="F629" s="2">
        <v>45598</v>
      </c>
      <c r="G629" s="1" t="s">
        <v>12121</v>
      </c>
    </row>
    <row r="630" spans="1:7">
      <c r="A630" s="1" t="s">
        <v>12757</v>
      </c>
      <c r="B630" s="1" t="s">
        <v>2383</v>
      </c>
      <c r="C630" s="1" t="s">
        <v>373</v>
      </c>
      <c r="D630" s="1" t="s">
        <v>1690</v>
      </c>
      <c r="E630" s="1">
        <v>4</v>
      </c>
      <c r="F630" s="2">
        <v>45329</v>
      </c>
      <c r="G630" s="1" t="s">
        <v>12123</v>
      </c>
    </row>
    <row r="631" spans="1:7">
      <c r="A631" s="1" t="s">
        <v>12758</v>
      </c>
      <c r="B631" s="1" t="s">
        <v>3293</v>
      </c>
      <c r="C631" s="1" t="s">
        <v>1131</v>
      </c>
      <c r="D631" s="1" t="s">
        <v>1779</v>
      </c>
      <c r="E631" s="1">
        <v>4</v>
      </c>
      <c r="F631" s="2">
        <v>45406</v>
      </c>
      <c r="G631" s="1" t="s">
        <v>12123</v>
      </c>
    </row>
    <row r="632" spans="1:7">
      <c r="A632" s="1" t="s">
        <v>12759</v>
      </c>
      <c r="B632" s="1" t="s">
        <v>1861</v>
      </c>
      <c r="C632" s="1" t="s">
        <v>1647</v>
      </c>
      <c r="D632" s="1" t="s">
        <v>1696</v>
      </c>
      <c r="E632" s="1">
        <v>5</v>
      </c>
      <c r="F632" s="2">
        <v>45843</v>
      </c>
      <c r="G632" s="1" t="s">
        <v>12117</v>
      </c>
    </row>
    <row r="633" spans="1:7">
      <c r="A633" s="1" t="s">
        <v>12760</v>
      </c>
      <c r="B633" s="1" t="s">
        <v>2091</v>
      </c>
      <c r="C633" s="1" t="s">
        <v>237</v>
      </c>
      <c r="D633" s="1" t="s">
        <v>1787</v>
      </c>
      <c r="E633" s="1">
        <v>4</v>
      </c>
      <c r="F633" s="2">
        <v>45746</v>
      </c>
      <c r="G633" s="1" t="s">
        <v>12115</v>
      </c>
    </row>
    <row r="634" spans="1:7">
      <c r="A634" s="1" t="s">
        <v>12761</v>
      </c>
      <c r="B634" s="1" t="s">
        <v>4029</v>
      </c>
      <c r="C634" s="1" t="s">
        <v>989</v>
      </c>
      <c r="D634" s="1" t="s">
        <v>1721</v>
      </c>
      <c r="E634" s="1">
        <v>4</v>
      </c>
      <c r="F634" s="2">
        <v>45407</v>
      </c>
      <c r="G634" s="1" t="s">
        <v>12119</v>
      </c>
    </row>
    <row r="635" spans="1:7">
      <c r="A635" s="1" t="s">
        <v>12762</v>
      </c>
      <c r="B635" s="1" t="s">
        <v>3933</v>
      </c>
      <c r="C635" s="1" t="s">
        <v>1075</v>
      </c>
      <c r="D635" s="1" t="s">
        <v>1762</v>
      </c>
      <c r="E635" s="1">
        <v>3</v>
      </c>
      <c r="F635" s="2">
        <v>45325</v>
      </c>
      <c r="G635" s="1" t="s">
        <v>12142</v>
      </c>
    </row>
    <row r="636" spans="1:7">
      <c r="A636" s="1" t="s">
        <v>12763</v>
      </c>
      <c r="B636" s="1" t="s">
        <v>4197</v>
      </c>
      <c r="C636" s="1" t="s">
        <v>1292</v>
      </c>
      <c r="D636" s="1" t="s">
        <v>1683</v>
      </c>
      <c r="E636" s="1">
        <v>3</v>
      </c>
      <c r="F636" s="2">
        <v>45782</v>
      </c>
      <c r="G636" s="1" t="s">
        <v>12125</v>
      </c>
    </row>
    <row r="637" spans="1:7">
      <c r="A637" s="1" t="s">
        <v>12764</v>
      </c>
      <c r="B637" s="1" t="s">
        <v>3824</v>
      </c>
      <c r="C637" s="1" t="s">
        <v>359</v>
      </c>
      <c r="D637" s="1" t="s">
        <v>1680</v>
      </c>
      <c r="E637" s="1">
        <v>4</v>
      </c>
      <c r="F637" s="2">
        <v>45726</v>
      </c>
      <c r="G637" s="1" t="s">
        <v>12123</v>
      </c>
    </row>
    <row r="638" spans="1:7">
      <c r="A638" s="1" t="s">
        <v>12765</v>
      </c>
      <c r="B638" s="1" t="s">
        <v>2118</v>
      </c>
      <c r="C638" s="1" t="s">
        <v>1182</v>
      </c>
      <c r="D638" s="1" t="s">
        <v>1695</v>
      </c>
      <c r="E638" s="1">
        <v>3</v>
      </c>
      <c r="F638" s="2">
        <v>45948</v>
      </c>
      <c r="G638" s="1" t="s">
        <v>12125</v>
      </c>
    </row>
    <row r="639" spans="1:7">
      <c r="A639" s="1" t="s">
        <v>12766</v>
      </c>
      <c r="B639" s="1" t="s">
        <v>2960</v>
      </c>
      <c r="C639" s="1" t="s">
        <v>954</v>
      </c>
      <c r="D639" s="1" t="s">
        <v>1780</v>
      </c>
      <c r="E639" s="1">
        <v>4</v>
      </c>
      <c r="F639" s="2">
        <v>45817</v>
      </c>
      <c r="G639" s="1" t="s">
        <v>12115</v>
      </c>
    </row>
    <row r="640" spans="1:7">
      <c r="A640" s="1" t="s">
        <v>12767</v>
      </c>
      <c r="B640" s="1" t="s">
        <v>2711</v>
      </c>
      <c r="C640" s="1" t="s">
        <v>1486</v>
      </c>
      <c r="D640" s="1" t="s">
        <v>1683</v>
      </c>
      <c r="E640" s="1">
        <v>5</v>
      </c>
      <c r="F640" s="2">
        <v>45746</v>
      </c>
      <c r="G640" s="1" t="s">
        <v>12121</v>
      </c>
    </row>
    <row r="641" spans="1:7">
      <c r="A641" s="1" t="s">
        <v>12768</v>
      </c>
      <c r="B641" s="1" t="s">
        <v>2090</v>
      </c>
      <c r="C641" s="1" t="s">
        <v>921</v>
      </c>
      <c r="D641" s="1" t="s">
        <v>1690</v>
      </c>
      <c r="E641" s="1">
        <v>5</v>
      </c>
      <c r="F641" s="2">
        <v>45891</v>
      </c>
      <c r="G641" s="1" t="s">
        <v>12121</v>
      </c>
    </row>
    <row r="642" spans="1:7">
      <c r="A642" s="1" t="s">
        <v>12769</v>
      </c>
      <c r="B642" s="1" t="s">
        <v>2760</v>
      </c>
      <c r="C642" s="1" t="s">
        <v>1647</v>
      </c>
      <c r="D642" s="1" t="s">
        <v>1685</v>
      </c>
      <c r="E642" s="1">
        <v>3</v>
      </c>
      <c r="F642" s="2">
        <v>45757</v>
      </c>
      <c r="G642" s="1" t="s">
        <v>12156</v>
      </c>
    </row>
    <row r="643" spans="1:7">
      <c r="A643" s="1" t="s">
        <v>12770</v>
      </c>
      <c r="B643" s="1" t="s">
        <v>2806</v>
      </c>
      <c r="C643" s="1" t="s">
        <v>1399</v>
      </c>
      <c r="D643" s="1" t="s">
        <v>1784</v>
      </c>
      <c r="E643" s="1">
        <v>5</v>
      </c>
      <c r="F643" s="2">
        <v>45749</v>
      </c>
      <c r="G643" s="1" t="s">
        <v>12134</v>
      </c>
    </row>
    <row r="644" spans="1:7">
      <c r="A644" s="1" t="s">
        <v>12771</v>
      </c>
      <c r="B644" s="1" t="s">
        <v>3540</v>
      </c>
      <c r="C644" s="1" t="s">
        <v>762</v>
      </c>
      <c r="D644" s="1" t="s">
        <v>1766</v>
      </c>
      <c r="E644" s="1">
        <v>4</v>
      </c>
      <c r="F644" s="2">
        <v>45596</v>
      </c>
      <c r="G644" s="1" t="s">
        <v>12119</v>
      </c>
    </row>
    <row r="645" spans="1:7">
      <c r="A645" s="1" t="s">
        <v>12772</v>
      </c>
      <c r="B645" s="1" t="s">
        <v>4045</v>
      </c>
      <c r="C645" s="1" t="s">
        <v>923</v>
      </c>
      <c r="D645" s="1" t="s">
        <v>1668</v>
      </c>
      <c r="E645" s="1">
        <v>2</v>
      </c>
      <c r="F645" s="2">
        <v>45302</v>
      </c>
      <c r="G645" s="1" t="s">
        <v>12137</v>
      </c>
    </row>
    <row r="646" spans="1:7">
      <c r="A646" s="1" t="s">
        <v>12773</v>
      </c>
      <c r="B646" s="1" t="s">
        <v>1863</v>
      </c>
      <c r="C646" s="1" t="s">
        <v>1654</v>
      </c>
      <c r="D646" s="1" t="s">
        <v>1704</v>
      </c>
      <c r="E646" s="1">
        <v>4</v>
      </c>
      <c r="F646" s="2">
        <v>45922</v>
      </c>
      <c r="G646" s="1" t="s">
        <v>12115</v>
      </c>
    </row>
    <row r="647" spans="1:7">
      <c r="A647" s="1" t="s">
        <v>12774</v>
      </c>
      <c r="B647" s="1" t="s">
        <v>4050</v>
      </c>
      <c r="C647" s="1" t="s">
        <v>198</v>
      </c>
      <c r="D647" s="1" t="s">
        <v>1717</v>
      </c>
      <c r="E647" s="1">
        <v>5</v>
      </c>
      <c r="F647" s="2">
        <v>45533</v>
      </c>
      <c r="G647" s="1" t="s">
        <v>12117</v>
      </c>
    </row>
    <row r="648" spans="1:7">
      <c r="A648" s="1" t="s">
        <v>12775</v>
      </c>
      <c r="B648" s="1" t="s">
        <v>4263</v>
      </c>
      <c r="C648" s="1" t="s">
        <v>1142</v>
      </c>
      <c r="D648" s="1" t="s">
        <v>1794</v>
      </c>
      <c r="E648" s="1">
        <v>3</v>
      </c>
      <c r="F648" s="2">
        <v>45309</v>
      </c>
      <c r="G648" s="1" t="s">
        <v>12156</v>
      </c>
    </row>
    <row r="649" spans="1:7">
      <c r="A649" s="1" t="s">
        <v>12776</v>
      </c>
      <c r="B649" s="1" t="s">
        <v>3224</v>
      </c>
      <c r="C649" s="1" t="s">
        <v>1166</v>
      </c>
      <c r="D649" s="1" t="s">
        <v>1700</v>
      </c>
      <c r="E649" s="1">
        <v>3</v>
      </c>
      <c r="F649" s="2">
        <v>45569</v>
      </c>
      <c r="G649" s="1" t="s">
        <v>12142</v>
      </c>
    </row>
    <row r="650" spans="1:7">
      <c r="A650" s="1" t="s">
        <v>12777</v>
      </c>
      <c r="B650" s="1" t="s">
        <v>2235</v>
      </c>
      <c r="C650" s="1" t="s">
        <v>1273</v>
      </c>
      <c r="D650" s="1" t="s">
        <v>1756</v>
      </c>
      <c r="E650" s="1">
        <v>5</v>
      </c>
      <c r="F650" s="2">
        <v>45825</v>
      </c>
      <c r="G650" s="1" t="s">
        <v>12121</v>
      </c>
    </row>
    <row r="651" spans="1:7">
      <c r="A651" s="1" t="s">
        <v>12778</v>
      </c>
      <c r="B651" s="1" t="s">
        <v>3712</v>
      </c>
      <c r="C651" s="1" t="s">
        <v>131</v>
      </c>
      <c r="D651" s="1" t="s">
        <v>1794</v>
      </c>
      <c r="E651" s="1">
        <v>4</v>
      </c>
      <c r="F651" s="2">
        <v>45602</v>
      </c>
      <c r="G651" s="1" t="s">
        <v>12115</v>
      </c>
    </row>
    <row r="652" spans="1:7">
      <c r="A652" s="1" t="s">
        <v>12779</v>
      </c>
      <c r="B652" s="1" t="s">
        <v>4056</v>
      </c>
      <c r="C652" s="1" t="s">
        <v>296</v>
      </c>
      <c r="D652" s="1" t="s">
        <v>1680</v>
      </c>
      <c r="E652" s="1">
        <v>2</v>
      </c>
      <c r="F652" s="2">
        <v>45867</v>
      </c>
      <c r="G652" s="1" t="s">
        <v>12218</v>
      </c>
    </row>
    <row r="653" spans="1:7">
      <c r="A653" s="1" t="s">
        <v>12780</v>
      </c>
      <c r="B653" s="1" t="s">
        <v>4049</v>
      </c>
      <c r="C653" s="1" t="s">
        <v>568</v>
      </c>
      <c r="D653" s="1" t="s">
        <v>1785</v>
      </c>
      <c r="E653" s="1">
        <v>4</v>
      </c>
      <c r="F653" s="2">
        <v>45926</v>
      </c>
      <c r="G653" s="1" t="s">
        <v>12119</v>
      </c>
    </row>
    <row r="654" spans="1:7">
      <c r="A654" s="1" t="s">
        <v>12781</v>
      </c>
      <c r="B654" s="1" t="s">
        <v>3438</v>
      </c>
      <c r="C654" s="1" t="s">
        <v>861</v>
      </c>
      <c r="D654" s="1" t="s">
        <v>1738</v>
      </c>
      <c r="E654" s="1">
        <v>4</v>
      </c>
      <c r="F654" s="2">
        <v>45391</v>
      </c>
      <c r="G654" s="1" t="s">
        <v>12115</v>
      </c>
    </row>
    <row r="655" spans="1:7">
      <c r="A655" s="1" t="s">
        <v>12782</v>
      </c>
      <c r="B655" s="1" t="s">
        <v>3967</v>
      </c>
      <c r="C655" s="1" t="s">
        <v>290</v>
      </c>
      <c r="D655" s="1" t="s">
        <v>1670</v>
      </c>
      <c r="E655" s="1">
        <v>4</v>
      </c>
      <c r="F655" s="2">
        <v>45901</v>
      </c>
      <c r="G655" s="1" t="s">
        <v>12123</v>
      </c>
    </row>
    <row r="656" spans="1:7">
      <c r="A656" s="1" t="s">
        <v>12783</v>
      </c>
      <c r="B656" s="1" t="s">
        <v>3644</v>
      </c>
      <c r="C656" s="1" t="s">
        <v>373</v>
      </c>
      <c r="D656" s="1" t="s">
        <v>1746</v>
      </c>
      <c r="E656" s="1">
        <v>4</v>
      </c>
      <c r="F656" s="2">
        <v>45634</v>
      </c>
      <c r="G656" s="1" t="s">
        <v>12123</v>
      </c>
    </row>
    <row r="657" spans="1:7">
      <c r="A657" s="1" t="s">
        <v>12784</v>
      </c>
      <c r="B657" s="1" t="s">
        <v>3517</v>
      </c>
      <c r="C657" s="1" t="s">
        <v>1049</v>
      </c>
      <c r="D657" s="1" t="s">
        <v>1725</v>
      </c>
      <c r="E657" s="1">
        <v>5</v>
      </c>
      <c r="F657" s="2">
        <v>45754</v>
      </c>
      <c r="G657" s="1" t="s">
        <v>12121</v>
      </c>
    </row>
    <row r="658" spans="1:7">
      <c r="A658" s="1" t="s">
        <v>12785</v>
      </c>
      <c r="B658" s="1" t="s">
        <v>4230</v>
      </c>
      <c r="C658" s="1" t="s">
        <v>1046</v>
      </c>
      <c r="D658" s="1" t="s">
        <v>1693</v>
      </c>
      <c r="E658" s="1">
        <v>3</v>
      </c>
      <c r="F658" s="2">
        <v>45600</v>
      </c>
      <c r="G658" s="1" t="s">
        <v>12156</v>
      </c>
    </row>
    <row r="659" spans="1:7">
      <c r="A659" s="1" t="s">
        <v>12786</v>
      </c>
      <c r="B659" s="1" t="s">
        <v>2827</v>
      </c>
      <c r="C659" s="1" t="s">
        <v>1624</v>
      </c>
      <c r="D659" s="1" t="s">
        <v>1719</v>
      </c>
      <c r="E659" s="1">
        <v>4</v>
      </c>
      <c r="F659" s="2">
        <v>45562</v>
      </c>
      <c r="G659" s="1" t="s">
        <v>12119</v>
      </c>
    </row>
    <row r="660" spans="1:7">
      <c r="A660" s="1" t="s">
        <v>12787</v>
      </c>
      <c r="B660" s="1" t="s">
        <v>3032</v>
      </c>
      <c r="C660" s="1" t="s">
        <v>131</v>
      </c>
      <c r="D660" s="1" t="s">
        <v>1722</v>
      </c>
      <c r="E660" s="1">
        <v>5</v>
      </c>
      <c r="F660" s="2">
        <v>45527</v>
      </c>
      <c r="G660" s="1" t="s">
        <v>12134</v>
      </c>
    </row>
    <row r="661" spans="1:7">
      <c r="A661" s="1" t="s">
        <v>12788</v>
      </c>
      <c r="B661" s="1" t="s">
        <v>2183</v>
      </c>
      <c r="C661" s="1" t="s">
        <v>1031</v>
      </c>
      <c r="D661" s="1" t="s">
        <v>1660</v>
      </c>
      <c r="E661" s="1">
        <v>3</v>
      </c>
      <c r="F661" s="2">
        <v>45724</v>
      </c>
      <c r="G661" s="1" t="s">
        <v>12125</v>
      </c>
    </row>
    <row r="662" spans="1:7">
      <c r="A662" s="1" t="s">
        <v>12789</v>
      </c>
      <c r="B662" s="1" t="s">
        <v>3839</v>
      </c>
      <c r="C662" s="1" t="s">
        <v>1048</v>
      </c>
      <c r="D662" s="1" t="s">
        <v>1693</v>
      </c>
      <c r="E662" s="1">
        <v>3</v>
      </c>
      <c r="F662" s="2">
        <v>45795</v>
      </c>
      <c r="G662" s="1" t="s">
        <v>12125</v>
      </c>
    </row>
    <row r="663" spans="1:7">
      <c r="A663" s="1" t="s">
        <v>12790</v>
      </c>
      <c r="B663" s="1" t="s">
        <v>3045</v>
      </c>
      <c r="C663" s="1" t="s">
        <v>1165</v>
      </c>
      <c r="D663" s="1" t="s">
        <v>1719</v>
      </c>
      <c r="E663" s="1">
        <v>2</v>
      </c>
      <c r="F663" s="2">
        <v>45309</v>
      </c>
      <c r="G663" s="1" t="s">
        <v>12137</v>
      </c>
    </row>
    <row r="664" spans="1:7">
      <c r="A664" s="1" t="s">
        <v>12791</v>
      </c>
      <c r="B664" s="1" t="s">
        <v>2921</v>
      </c>
      <c r="C664" s="1" t="s">
        <v>656</v>
      </c>
      <c r="D664" s="1" t="s">
        <v>1799</v>
      </c>
      <c r="E664" s="1">
        <v>5</v>
      </c>
      <c r="F664" s="2">
        <v>45698</v>
      </c>
      <c r="G664" s="1" t="s">
        <v>12117</v>
      </c>
    </row>
    <row r="665" spans="1:7">
      <c r="A665" s="1" t="s">
        <v>12792</v>
      </c>
      <c r="B665" s="1" t="s">
        <v>2575</v>
      </c>
      <c r="C665" s="1" t="s">
        <v>143</v>
      </c>
      <c r="D665" s="1" t="s">
        <v>1797</v>
      </c>
      <c r="E665" s="1">
        <v>1</v>
      </c>
      <c r="F665" s="2">
        <v>45564</v>
      </c>
      <c r="G665" s="1" t="s">
        <v>12145</v>
      </c>
    </row>
    <row r="666" spans="1:7">
      <c r="A666" s="1" t="s">
        <v>12793</v>
      </c>
      <c r="B666" s="1" t="s">
        <v>1963</v>
      </c>
      <c r="C666" s="1" t="s">
        <v>1469</v>
      </c>
      <c r="D666" s="1" t="s">
        <v>1779</v>
      </c>
      <c r="E666" s="1">
        <v>1</v>
      </c>
      <c r="F666" s="2">
        <v>45636</v>
      </c>
      <c r="G666" s="1" t="s">
        <v>12128</v>
      </c>
    </row>
    <row r="667" spans="1:7">
      <c r="A667" s="1" t="s">
        <v>12794</v>
      </c>
      <c r="B667" s="1" t="s">
        <v>4274</v>
      </c>
      <c r="C667" s="1" t="s">
        <v>801</v>
      </c>
      <c r="D667" s="1" t="s">
        <v>1782</v>
      </c>
      <c r="E667" s="1">
        <v>2</v>
      </c>
      <c r="F667" s="2">
        <v>45721</v>
      </c>
      <c r="G667" s="1" t="s">
        <v>12218</v>
      </c>
    </row>
    <row r="668" spans="1:7">
      <c r="A668" s="1" t="s">
        <v>12795</v>
      </c>
      <c r="B668" s="1" t="s">
        <v>2981</v>
      </c>
      <c r="C668" s="1" t="s">
        <v>690</v>
      </c>
      <c r="D668" s="1" t="s">
        <v>1799</v>
      </c>
      <c r="E668" s="1">
        <v>5</v>
      </c>
      <c r="F668" s="2">
        <v>45330</v>
      </c>
      <c r="G668" s="1" t="s">
        <v>12134</v>
      </c>
    </row>
    <row r="669" spans="1:7">
      <c r="A669" s="1" t="s">
        <v>12796</v>
      </c>
      <c r="B669" s="1" t="s">
        <v>4103</v>
      </c>
      <c r="C669" s="1" t="s">
        <v>1388</v>
      </c>
      <c r="D669" s="1" t="s">
        <v>1716</v>
      </c>
      <c r="E669" s="1">
        <v>2</v>
      </c>
      <c r="F669" s="2">
        <v>45489</v>
      </c>
      <c r="G669" s="1" t="s">
        <v>12174</v>
      </c>
    </row>
    <row r="670" spans="1:7">
      <c r="A670" s="1" t="s">
        <v>12797</v>
      </c>
      <c r="B670" s="1" t="s">
        <v>2314</v>
      </c>
      <c r="C670" s="1" t="s">
        <v>1575</v>
      </c>
      <c r="D670" s="1" t="s">
        <v>1793</v>
      </c>
      <c r="E670" s="1">
        <v>5</v>
      </c>
      <c r="F670" s="2">
        <v>45764</v>
      </c>
      <c r="G670" s="1" t="s">
        <v>12121</v>
      </c>
    </row>
    <row r="671" spans="1:7">
      <c r="A671" s="1" t="s">
        <v>12798</v>
      </c>
      <c r="B671" s="1" t="s">
        <v>4199</v>
      </c>
      <c r="C671" s="1" t="s">
        <v>1606</v>
      </c>
      <c r="D671" s="1" t="s">
        <v>1787</v>
      </c>
      <c r="E671" s="1">
        <v>4</v>
      </c>
      <c r="F671" s="2">
        <v>45915</v>
      </c>
      <c r="G671" s="1" t="s">
        <v>12119</v>
      </c>
    </row>
    <row r="672" spans="1:7">
      <c r="A672" s="1" t="s">
        <v>12799</v>
      </c>
      <c r="B672" s="1" t="s">
        <v>1926</v>
      </c>
      <c r="C672" s="1" t="s">
        <v>517</v>
      </c>
      <c r="D672" s="1" t="s">
        <v>1757</v>
      </c>
      <c r="E672" s="1">
        <v>4</v>
      </c>
      <c r="F672" s="2">
        <v>45802</v>
      </c>
      <c r="G672" s="1" t="s">
        <v>12123</v>
      </c>
    </row>
    <row r="673" spans="1:7">
      <c r="A673" s="1" t="s">
        <v>12800</v>
      </c>
      <c r="B673" s="1" t="s">
        <v>3835</v>
      </c>
      <c r="C673" s="1" t="s">
        <v>1469</v>
      </c>
      <c r="D673" s="1" t="s">
        <v>1711</v>
      </c>
      <c r="E673" s="1">
        <v>2</v>
      </c>
      <c r="F673" s="2">
        <v>45950</v>
      </c>
      <c r="G673" s="1" t="s">
        <v>12174</v>
      </c>
    </row>
    <row r="674" spans="1:7">
      <c r="A674" s="1" t="s">
        <v>12801</v>
      </c>
      <c r="B674" s="1" t="s">
        <v>2648</v>
      </c>
      <c r="C674" s="1" t="s">
        <v>1058</v>
      </c>
      <c r="D674" s="1" t="s">
        <v>1753</v>
      </c>
      <c r="E674" s="1">
        <v>1</v>
      </c>
      <c r="F674" s="2">
        <v>45734</v>
      </c>
      <c r="G674" s="1" t="s">
        <v>12140</v>
      </c>
    </row>
    <row r="675" spans="1:7">
      <c r="A675" s="1" t="s">
        <v>12802</v>
      </c>
      <c r="B675" s="1" t="s">
        <v>3700</v>
      </c>
      <c r="C675" s="1" t="s">
        <v>851</v>
      </c>
      <c r="D675" s="1" t="s">
        <v>1792</v>
      </c>
      <c r="E675" s="1">
        <v>2</v>
      </c>
      <c r="F675" s="2">
        <v>45547</v>
      </c>
      <c r="G675" s="1" t="s">
        <v>12174</v>
      </c>
    </row>
    <row r="676" spans="1:7">
      <c r="A676" s="1" t="s">
        <v>12803</v>
      </c>
      <c r="B676" s="1" t="s">
        <v>2089</v>
      </c>
      <c r="C676" s="1" t="s">
        <v>1465</v>
      </c>
      <c r="D676" s="1" t="s">
        <v>1699</v>
      </c>
      <c r="E676" s="1">
        <v>3</v>
      </c>
      <c r="F676" s="2">
        <v>45904</v>
      </c>
      <c r="G676" s="1" t="s">
        <v>12142</v>
      </c>
    </row>
    <row r="677" spans="1:7">
      <c r="A677" s="1" t="s">
        <v>12804</v>
      </c>
      <c r="B677" s="1" t="s">
        <v>3859</v>
      </c>
      <c r="C677" s="1" t="s">
        <v>771</v>
      </c>
      <c r="D677" s="1" t="s">
        <v>1692</v>
      </c>
      <c r="E677" s="1">
        <v>4</v>
      </c>
      <c r="F677" s="2">
        <v>45788</v>
      </c>
      <c r="G677" s="1" t="s">
        <v>12115</v>
      </c>
    </row>
    <row r="678" spans="1:7">
      <c r="A678" s="1" t="s">
        <v>12805</v>
      </c>
      <c r="B678" s="1" t="s">
        <v>2390</v>
      </c>
      <c r="C678" s="1" t="s">
        <v>465</v>
      </c>
      <c r="D678" s="1" t="s">
        <v>1686</v>
      </c>
      <c r="E678" s="1">
        <v>4</v>
      </c>
      <c r="F678" s="2">
        <v>45603</v>
      </c>
      <c r="G678" s="1" t="s">
        <v>12123</v>
      </c>
    </row>
    <row r="679" spans="1:7">
      <c r="A679" s="1" t="s">
        <v>12806</v>
      </c>
      <c r="B679" s="1" t="s">
        <v>3587</v>
      </c>
      <c r="C679" s="1" t="s">
        <v>1069</v>
      </c>
      <c r="D679" s="1" t="s">
        <v>1701</v>
      </c>
      <c r="E679" s="1">
        <v>4</v>
      </c>
      <c r="F679" s="2">
        <v>45368</v>
      </c>
      <c r="G679" s="1" t="s">
        <v>12123</v>
      </c>
    </row>
    <row r="680" spans="1:7">
      <c r="A680" s="1" t="s">
        <v>12807</v>
      </c>
      <c r="B680" s="1" t="s">
        <v>2298</v>
      </c>
      <c r="C680" s="1" t="s">
        <v>953</v>
      </c>
      <c r="D680" s="1" t="s">
        <v>1706</v>
      </c>
      <c r="E680" s="1">
        <v>5</v>
      </c>
      <c r="F680" s="2">
        <v>45353</v>
      </c>
      <c r="G680" s="1" t="s">
        <v>12117</v>
      </c>
    </row>
    <row r="681" spans="1:7">
      <c r="A681" s="1" t="s">
        <v>12808</v>
      </c>
      <c r="B681" s="1" t="s">
        <v>2534</v>
      </c>
      <c r="C681" s="1" t="s">
        <v>1044</v>
      </c>
      <c r="D681" s="1" t="s">
        <v>1769</v>
      </c>
      <c r="E681" s="1">
        <v>2</v>
      </c>
      <c r="F681" s="2">
        <v>45329</v>
      </c>
      <c r="G681" s="1" t="s">
        <v>12218</v>
      </c>
    </row>
    <row r="682" spans="1:7">
      <c r="A682" s="1" t="s">
        <v>12809</v>
      </c>
      <c r="B682" s="1" t="s">
        <v>4087</v>
      </c>
      <c r="C682" s="1" t="s">
        <v>256</v>
      </c>
      <c r="D682" s="1" t="s">
        <v>1743</v>
      </c>
      <c r="E682" s="1">
        <v>4</v>
      </c>
      <c r="F682" s="2">
        <v>45542</v>
      </c>
      <c r="G682" s="1" t="s">
        <v>12123</v>
      </c>
    </row>
    <row r="683" spans="1:7">
      <c r="A683" s="1" t="s">
        <v>12810</v>
      </c>
      <c r="B683" s="1" t="s">
        <v>2934</v>
      </c>
      <c r="C683" s="1" t="s">
        <v>1176</v>
      </c>
      <c r="D683" s="1" t="s">
        <v>1741</v>
      </c>
      <c r="E683" s="1">
        <v>5</v>
      </c>
      <c r="F683" s="2">
        <v>45615</v>
      </c>
      <c r="G683" s="1" t="s">
        <v>12134</v>
      </c>
    </row>
    <row r="684" spans="1:7">
      <c r="A684" s="1" t="s">
        <v>12811</v>
      </c>
      <c r="B684" s="1" t="s">
        <v>3436</v>
      </c>
      <c r="C684" s="1" t="s">
        <v>305</v>
      </c>
      <c r="D684" s="1" t="s">
        <v>1701</v>
      </c>
      <c r="E684" s="1">
        <v>4</v>
      </c>
      <c r="F684" s="2">
        <v>45601</v>
      </c>
      <c r="G684" s="1" t="s">
        <v>12123</v>
      </c>
    </row>
    <row r="685" spans="1:7">
      <c r="A685" s="1" t="s">
        <v>12812</v>
      </c>
      <c r="B685" s="1" t="s">
        <v>2734</v>
      </c>
      <c r="C685" s="1" t="s">
        <v>1484</v>
      </c>
      <c r="D685" s="1" t="s">
        <v>1793</v>
      </c>
      <c r="E685" s="1">
        <v>4</v>
      </c>
      <c r="F685" s="2">
        <v>45864</v>
      </c>
      <c r="G685" s="1" t="s">
        <v>12115</v>
      </c>
    </row>
    <row r="686" spans="1:7">
      <c r="A686" s="1" t="s">
        <v>12813</v>
      </c>
      <c r="B686" s="1" t="s">
        <v>3514</v>
      </c>
      <c r="C686" s="1" t="s">
        <v>1601</v>
      </c>
      <c r="D686" s="1" t="s">
        <v>1756</v>
      </c>
      <c r="E686" s="1">
        <v>5</v>
      </c>
      <c r="F686" s="2">
        <v>45721</v>
      </c>
      <c r="G686" s="1" t="s">
        <v>12121</v>
      </c>
    </row>
    <row r="687" spans="1:7">
      <c r="A687" s="1" t="s">
        <v>12814</v>
      </c>
      <c r="B687" s="1" t="s">
        <v>3432</v>
      </c>
      <c r="C687" s="1" t="s">
        <v>1195</v>
      </c>
      <c r="D687" s="1" t="s">
        <v>1746</v>
      </c>
      <c r="E687" s="1">
        <v>4</v>
      </c>
      <c r="F687" s="2">
        <v>45776</v>
      </c>
      <c r="G687" s="1" t="s">
        <v>12119</v>
      </c>
    </row>
    <row r="688" spans="1:7">
      <c r="A688" s="1" t="s">
        <v>12815</v>
      </c>
      <c r="B688" s="1" t="s">
        <v>2316</v>
      </c>
      <c r="C688" s="1" t="s">
        <v>877</v>
      </c>
      <c r="D688" s="1" t="s">
        <v>1673</v>
      </c>
      <c r="E688" s="1">
        <v>4</v>
      </c>
      <c r="F688" s="2">
        <v>45729</v>
      </c>
      <c r="G688" s="1" t="s">
        <v>12119</v>
      </c>
    </row>
    <row r="689" spans="1:7">
      <c r="A689" s="1" t="s">
        <v>12816</v>
      </c>
      <c r="B689" s="1" t="s">
        <v>3071</v>
      </c>
      <c r="C689" s="1" t="s">
        <v>757</v>
      </c>
      <c r="D689" s="1" t="s">
        <v>1685</v>
      </c>
      <c r="E689" s="1">
        <v>3</v>
      </c>
      <c r="F689" s="2">
        <v>45950</v>
      </c>
      <c r="G689" s="1" t="s">
        <v>12125</v>
      </c>
    </row>
    <row r="690" spans="1:7">
      <c r="A690" s="1" t="s">
        <v>12817</v>
      </c>
      <c r="B690" s="1" t="s">
        <v>3236</v>
      </c>
      <c r="C690" s="1" t="s">
        <v>59</v>
      </c>
      <c r="D690" s="1" t="s">
        <v>1702</v>
      </c>
      <c r="E690" s="1">
        <v>3</v>
      </c>
      <c r="F690" s="2">
        <v>45351</v>
      </c>
      <c r="G690" s="1" t="s">
        <v>12142</v>
      </c>
    </row>
    <row r="691" spans="1:7">
      <c r="A691" s="1" t="s">
        <v>12818</v>
      </c>
      <c r="B691" s="1" t="s">
        <v>2777</v>
      </c>
      <c r="C691" s="1" t="s">
        <v>1022</v>
      </c>
      <c r="D691" s="1" t="s">
        <v>1719</v>
      </c>
      <c r="E691" s="1">
        <v>5</v>
      </c>
      <c r="F691" s="2">
        <v>45322</v>
      </c>
      <c r="G691" s="1" t="s">
        <v>12134</v>
      </c>
    </row>
    <row r="692" spans="1:7">
      <c r="A692" s="1" t="s">
        <v>12819</v>
      </c>
      <c r="B692" s="1" t="s">
        <v>2569</v>
      </c>
      <c r="C692" s="1" t="s">
        <v>1508</v>
      </c>
      <c r="D692" s="1" t="s">
        <v>1790</v>
      </c>
      <c r="E692" s="1">
        <v>5</v>
      </c>
      <c r="F692" s="2">
        <v>45524</v>
      </c>
      <c r="G692" s="1" t="s">
        <v>12117</v>
      </c>
    </row>
    <row r="693" spans="1:7">
      <c r="A693" s="1" t="s">
        <v>12820</v>
      </c>
      <c r="B693" s="1" t="s">
        <v>3338</v>
      </c>
      <c r="C693" s="1" t="s">
        <v>697</v>
      </c>
      <c r="D693" s="1" t="s">
        <v>1668</v>
      </c>
      <c r="E693" s="1">
        <v>5</v>
      </c>
      <c r="F693" s="2">
        <v>45440</v>
      </c>
      <c r="G693" s="1" t="s">
        <v>12117</v>
      </c>
    </row>
    <row r="694" spans="1:7">
      <c r="A694" s="1" t="s">
        <v>12821</v>
      </c>
      <c r="B694" s="1" t="s">
        <v>3952</v>
      </c>
      <c r="C694" s="1" t="s">
        <v>890</v>
      </c>
      <c r="D694" s="1" t="s">
        <v>1712</v>
      </c>
      <c r="E694" s="1">
        <v>3</v>
      </c>
      <c r="F694" s="2">
        <v>45893</v>
      </c>
      <c r="G694" s="1" t="s">
        <v>12125</v>
      </c>
    </row>
    <row r="695" spans="1:7">
      <c r="A695" s="1" t="s">
        <v>12822</v>
      </c>
      <c r="B695" s="1" t="s">
        <v>2230</v>
      </c>
      <c r="C695" s="1" t="s">
        <v>927</v>
      </c>
      <c r="D695" s="1" t="s">
        <v>1727</v>
      </c>
      <c r="E695" s="1">
        <v>4</v>
      </c>
      <c r="F695" s="2">
        <v>45377</v>
      </c>
      <c r="G695" s="1" t="s">
        <v>12123</v>
      </c>
    </row>
    <row r="696" spans="1:7">
      <c r="A696" s="1" t="s">
        <v>12823</v>
      </c>
      <c r="B696" s="1" t="s">
        <v>2712</v>
      </c>
      <c r="C696" s="1" t="s">
        <v>445</v>
      </c>
      <c r="D696" s="1" t="s">
        <v>1771</v>
      </c>
      <c r="E696" s="1">
        <v>5</v>
      </c>
      <c r="F696" s="2">
        <v>45733</v>
      </c>
      <c r="G696" s="1" t="s">
        <v>12121</v>
      </c>
    </row>
    <row r="697" spans="1:7">
      <c r="A697" s="1" t="s">
        <v>12824</v>
      </c>
      <c r="B697" s="1" t="s">
        <v>2165</v>
      </c>
      <c r="C697" s="1" t="s">
        <v>1085</v>
      </c>
      <c r="D697" s="1" t="s">
        <v>1714</v>
      </c>
      <c r="E697" s="1">
        <v>3</v>
      </c>
      <c r="F697" s="2">
        <v>45589</v>
      </c>
      <c r="G697" s="1" t="s">
        <v>12156</v>
      </c>
    </row>
    <row r="698" spans="1:7">
      <c r="A698" s="1" t="s">
        <v>12825</v>
      </c>
      <c r="B698" s="1" t="s">
        <v>4157</v>
      </c>
      <c r="C698" s="1" t="s">
        <v>1164</v>
      </c>
      <c r="D698" s="1" t="s">
        <v>1754</v>
      </c>
      <c r="E698" s="1">
        <v>5</v>
      </c>
      <c r="F698" s="2">
        <v>45376</v>
      </c>
      <c r="G698" s="1" t="s">
        <v>12121</v>
      </c>
    </row>
    <row r="699" spans="1:7">
      <c r="A699" s="1" t="s">
        <v>12826</v>
      </c>
      <c r="B699" s="1" t="s">
        <v>3625</v>
      </c>
      <c r="C699" s="1" t="s">
        <v>986</v>
      </c>
      <c r="D699" s="1" t="s">
        <v>1789</v>
      </c>
      <c r="E699" s="1">
        <v>5</v>
      </c>
      <c r="F699" s="2">
        <v>45829</v>
      </c>
      <c r="G699" s="1" t="s">
        <v>12134</v>
      </c>
    </row>
    <row r="700" spans="1:7">
      <c r="A700" s="1" t="s">
        <v>12827</v>
      </c>
      <c r="B700" s="1" t="s">
        <v>2376</v>
      </c>
      <c r="C700" s="1" t="s">
        <v>1438</v>
      </c>
      <c r="D700" s="1" t="s">
        <v>1799</v>
      </c>
      <c r="E700" s="1">
        <v>1</v>
      </c>
      <c r="F700" s="2">
        <v>45399</v>
      </c>
      <c r="G700" s="1" t="s">
        <v>12145</v>
      </c>
    </row>
    <row r="701" spans="1:7">
      <c r="A701" s="1" t="s">
        <v>12828</v>
      </c>
      <c r="B701" s="1" t="s">
        <v>1835</v>
      </c>
      <c r="C701" s="1" t="s">
        <v>736</v>
      </c>
      <c r="D701" s="1" t="s">
        <v>1784</v>
      </c>
      <c r="E701" s="1">
        <v>5</v>
      </c>
      <c r="F701" s="2">
        <v>45397</v>
      </c>
      <c r="G701" s="1" t="s">
        <v>12117</v>
      </c>
    </row>
    <row r="702" spans="1:7">
      <c r="A702" s="1" t="s">
        <v>12829</v>
      </c>
      <c r="B702" s="1" t="s">
        <v>1932</v>
      </c>
      <c r="C702" s="1" t="s">
        <v>1594</v>
      </c>
      <c r="D702" s="1" t="s">
        <v>1732</v>
      </c>
      <c r="E702" s="1">
        <v>3</v>
      </c>
      <c r="F702" s="2">
        <v>45507</v>
      </c>
      <c r="G702" s="1" t="s">
        <v>12125</v>
      </c>
    </row>
    <row r="703" spans="1:7">
      <c r="A703" s="1" t="s">
        <v>12830</v>
      </c>
      <c r="B703" s="1" t="s">
        <v>2442</v>
      </c>
      <c r="C703" s="1" t="s">
        <v>330</v>
      </c>
      <c r="D703" s="1" t="s">
        <v>1721</v>
      </c>
      <c r="E703" s="1">
        <v>5</v>
      </c>
      <c r="F703" s="2">
        <v>45601</v>
      </c>
      <c r="G703" s="1" t="s">
        <v>12121</v>
      </c>
    </row>
    <row r="704" spans="1:7">
      <c r="A704" s="1" t="s">
        <v>12831</v>
      </c>
      <c r="B704" s="1" t="s">
        <v>3134</v>
      </c>
      <c r="C704" s="1" t="s">
        <v>1399</v>
      </c>
      <c r="D704" s="1" t="s">
        <v>1797</v>
      </c>
      <c r="E704" s="1">
        <v>3</v>
      </c>
      <c r="F704" s="2">
        <v>45690</v>
      </c>
      <c r="G704" s="1" t="s">
        <v>12142</v>
      </c>
    </row>
    <row r="705" spans="1:7">
      <c r="A705" s="1" t="s">
        <v>12832</v>
      </c>
      <c r="B705" s="1" t="s">
        <v>3439</v>
      </c>
      <c r="C705" s="1" t="s">
        <v>1213</v>
      </c>
      <c r="D705" s="1" t="s">
        <v>1735</v>
      </c>
      <c r="E705" s="1">
        <v>5</v>
      </c>
      <c r="F705" s="2">
        <v>45455</v>
      </c>
      <c r="G705" s="1" t="s">
        <v>12117</v>
      </c>
    </row>
    <row r="706" spans="1:7">
      <c r="A706" s="1" t="s">
        <v>12833</v>
      </c>
      <c r="B706" s="1" t="s">
        <v>3652</v>
      </c>
      <c r="C706" s="1" t="s">
        <v>616</v>
      </c>
      <c r="D706" s="1" t="s">
        <v>1748</v>
      </c>
      <c r="E706" s="1">
        <v>4</v>
      </c>
      <c r="F706" s="2">
        <v>45384</v>
      </c>
      <c r="G706" s="1" t="s">
        <v>12119</v>
      </c>
    </row>
    <row r="707" spans="1:7">
      <c r="A707" s="1" t="s">
        <v>12834</v>
      </c>
      <c r="B707" s="1" t="s">
        <v>3747</v>
      </c>
      <c r="C707" s="1" t="s">
        <v>756</v>
      </c>
      <c r="D707" s="1" t="s">
        <v>1741</v>
      </c>
      <c r="E707" s="1">
        <v>5</v>
      </c>
      <c r="F707" s="2">
        <v>45952</v>
      </c>
      <c r="G707" s="1" t="s">
        <v>12117</v>
      </c>
    </row>
    <row r="708" spans="1:7">
      <c r="A708" s="1" t="s">
        <v>12835</v>
      </c>
      <c r="B708" s="1" t="s">
        <v>3030</v>
      </c>
      <c r="C708" s="1" t="s">
        <v>625</v>
      </c>
      <c r="D708" s="1" t="s">
        <v>1660</v>
      </c>
      <c r="E708" s="1">
        <v>4</v>
      </c>
      <c r="F708" s="2">
        <v>45955</v>
      </c>
      <c r="G708" s="1" t="s">
        <v>12123</v>
      </c>
    </row>
    <row r="709" spans="1:7">
      <c r="A709" s="1" t="s">
        <v>12836</v>
      </c>
      <c r="B709" s="1" t="s">
        <v>3806</v>
      </c>
      <c r="C709" s="1" t="s">
        <v>680</v>
      </c>
      <c r="D709" s="1" t="s">
        <v>1717</v>
      </c>
      <c r="E709" s="1">
        <v>4</v>
      </c>
      <c r="F709" s="2">
        <v>45684</v>
      </c>
      <c r="G709" s="1" t="s">
        <v>12115</v>
      </c>
    </row>
    <row r="710" spans="1:7">
      <c r="A710" s="1" t="s">
        <v>12837</v>
      </c>
      <c r="B710" s="1" t="s">
        <v>2420</v>
      </c>
      <c r="C710" s="1" t="s">
        <v>289</v>
      </c>
      <c r="D710" s="1" t="s">
        <v>1753</v>
      </c>
      <c r="E710" s="1">
        <v>5</v>
      </c>
      <c r="F710" s="2">
        <v>45485</v>
      </c>
      <c r="G710" s="1" t="s">
        <v>12134</v>
      </c>
    </row>
    <row r="711" spans="1:7">
      <c r="A711" s="1" t="s">
        <v>12838</v>
      </c>
      <c r="B711" s="1" t="s">
        <v>3091</v>
      </c>
      <c r="C711" s="1" t="s">
        <v>1453</v>
      </c>
      <c r="D711" s="1" t="s">
        <v>1751</v>
      </c>
      <c r="E711" s="1">
        <v>4</v>
      </c>
      <c r="F711" s="2">
        <v>45917</v>
      </c>
      <c r="G711" s="1" t="s">
        <v>12123</v>
      </c>
    </row>
    <row r="712" spans="1:7">
      <c r="A712" s="1" t="s">
        <v>12839</v>
      </c>
      <c r="B712" s="1" t="s">
        <v>4009</v>
      </c>
      <c r="C712" s="1" t="s">
        <v>921</v>
      </c>
      <c r="D712" s="1" t="s">
        <v>1685</v>
      </c>
      <c r="E712" s="1">
        <v>4</v>
      </c>
      <c r="F712" s="2">
        <v>45846</v>
      </c>
      <c r="G712" s="1" t="s">
        <v>12119</v>
      </c>
    </row>
    <row r="713" spans="1:7">
      <c r="A713" s="1" t="s">
        <v>12840</v>
      </c>
      <c r="B713" s="1" t="s">
        <v>2975</v>
      </c>
      <c r="C713" s="1" t="s">
        <v>1542</v>
      </c>
      <c r="D713" s="1" t="s">
        <v>1674</v>
      </c>
      <c r="E713" s="1">
        <v>5</v>
      </c>
      <c r="F713" s="2">
        <v>45921</v>
      </c>
      <c r="G713" s="1" t="s">
        <v>12134</v>
      </c>
    </row>
    <row r="714" spans="1:7">
      <c r="A714" s="1" t="s">
        <v>12841</v>
      </c>
      <c r="B714" s="1" t="s">
        <v>2519</v>
      </c>
      <c r="C714" s="1" t="s">
        <v>984</v>
      </c>
      <c r="D714" s="1" t="s">
        <v>1668</v>
      </c>
      <c r="E714" s="1">
        <v>5</v>
      </c>
      <c r="F714" s="2">
        <v>45483</v>
      </c>
      <c r="G714" s="1" t="s">
        <v>12134</v>
      </c>
    </row>
    <row r="715" spans="1:7">
      <c r="A715" s="1" t="s">
        <v>12842</v>
      </c>
      <c r="B715" s="1" t="s">
        <v>4093</v>
      </c>
      <c r="C715" s="1" t="s">
        <v>986</v>
      </c>
      <c r="D715" s="1" t="s">
        <v>1737</v>
      </c>
      <c r="E715" s="1">
        <v>3</v>
      </c>
      <c r="F715" s="2">
        <v>45400</v>
      </c>
      <c r="G715" s="1" t="s">
        <v>12125</v>
      </c>
    </row>
    <row r="716" spans="1:7">
      <c r="A716" s="1" t="s">
        <v>12843</v>
      </c>
      <c r="B716" s="1" t="s">
        <v>3228</v>
      </c>
      <c r="C716" s="1" t="s">
        <v>649</v>
      </c>
      <c r="D716" s="1" t="s">
        <v>1688</v>
      </c>
      <c r="E716" s="1">
        <v>5</v>
      </c>
      <c r="F716" s="2">
        <v>45904</v>
      </c>
      <c r="G716" s="1" t="s">
        <v>12134</v>
      </c>
    </row>
    <row r="717" spans="1:7">
      <c r="A717" s="1" t="s">
        <v>12844</v>
      </c>
      <c r="B717" s="1" t="s">
        <v>3797</v>
      </c>
      <c r="C717" s="1" t="s">
        <v>1388</v>
      </c>
      <c r="D717" s="1" t="s">
        <v>1731</v>
      </c>
      <c r="E717" s="1">
        <v>4</v>
      </c>
      <c r="F717" s="2">
        <v>45705</v>
      </c>
      <c r="G717" s="1" t="s">
        <v>12123</v>
      </c>
    </row>
    <row r="718" spans="1:7">
      <c r="A718" s="1" t="s">
        <v>12845</v>
      </c>
      <c r="B718" s="1" t="s">
        <v>3758</v>
      </c>
      <c r="C718" s="1" t="s">
        <v>1541</v>
      </c>
      <c r="D718" s="1" t="s">
        <v>1779</v>
      </c>
      <c r="E718" s="1">
        <v>5</v>
      </c>
      <c r="F718" s="2">
        <v>45515</v>
      </c>
      <c r="G718" s="1" t="s">
        <v>12117</v>
      </c>
    </row>
    <row r="719" spans="1:7">
      <c r="A719" s="1" t="s">
        <v>12846</v>
      </c>
      <c r="B719" s="1" t="s">
        <v>2212</v>
      </c>
      <c r="C719" s="1" t="s">
        <v>785</v>
      </c>
      <c r="D719" s="1" t="s">
        <v>1668</v>
      </c>
      <c r="E719" s="1">
        <v>5</v>
      </c>
      <c r="F719" s="2">
        <v>45319</v>
      </c>
      <c r="G719" s="1" t="s">
        <v>12117</v>
      </c>
    </row>
    <row r="720" spans="1:7">
      <c r="A720" s="1" t="s">
        <v>12847</v>
      </c>
      <c r="B720" s="1" t="s">
        <v>4131</v>
      </c>
      <c r="C720" s="1" t="s">
        <v>1623</v>
      </c>
      <c r="D720" s="1" t="s">
        <v>1778</v>
      </c>
      <c r="E720" s="1">
        <v>4</v>
      </c>
      <c r="F720" s="2">
        <v>45601</v>
      </c>
      <c r="G720" s="1" t="s">
        <v>12119</v>
      </c>
    </row>
    <row r="721" spans="1:7">
      <c r="A721" s="1" t="s">
        <v>12848</v>
      </c>
      <c r="B721" s="1" t="s">
        <v>1881</v>
      </c>
      <c r="C721" s="1" t="s">
        <v>204</v>
      </c>
      <c r="D721" s="1" t="s">
        <v>1711</v>
      </c>
      <c r="E721" s="1">
        <v>3</v>
      </c>
      <c r="F721" s="2">
        <v>45867</v>
      </c>
      <c r="G721" s="1" t="s">
        <v>12142</v>
      </c>
    </row>
    <row r="722" spans="1:7">
      <c r="A722" s="1" t="s">
        <v>12849</v>
      </c>
      <c r="B722" s="1" t="s">
        <v>2887</v>
      </c>
      <c r="C722" s="1" t="s">
        <v>1430</v>
      </c>
      <c r="D722" s="1" t="s">
        <v>1772</v>
      </c>
      <c r="E722" s="1">
        <v>5</v>
      </c>
      <c r="F722" s="2">
        <v>45709</v>
      </c>
      <c r="G722" s="1" t="s">
        <v>12117</v>
      </c>
    </row>
    <row r="723" spans="1:7">
      <c r="A723" s="1" t="s">
        <v>12850</v>
      </c>
      <c r="B723" s="1" t="s">
        <v>3542</v>
      </c>
      <c r="C723" s="1" t="s">
        <v>1044</v>
      </c>
      <c r="D723" s="1" t="s">
        <v>1748</v>
      </c>
      <c r="E723" s="1">
        <v>3</v>
      </c>
      <c r="F723" s="2">
        <v>45728</v>
      </c>
      <c r="G723" s="1" t="s">
        <v>12142</v>
      </c>
    </row>
    <row r="724" spans="1:7">
      <c r="A724" s="1" t="s">
        <v>12851</v>
      </c>
      <c r="B724" s="1" t="s">
        <v>3101</v>
      </c>
      <c r="C724" s="1" t="s">
        <v>408</v>
      </c>
      <c r="D724" s="1" t="s">
        <v>1728</v>
      </c>
      <c r="E724" s="1">
        <v>4</v>
      </c>
      <c r="F724" s="2">
        <v>45699</v>
      </c>
      <c r="G724" s="1" t="s">
        <v>12119</v>
      </c>
    </row>
    <row r="725" spans="1:7">
      <c r="A725" s="1" t="s">
        <v>12852</v>
      </c>
      <c r="B725" s="1" t="s">
        <v>2122</v>
      </c>
      <c r="C725" s="1" t="s">
        <v>1008</v>
      </c>
      <c r="D725" s="1" t="s">
        <v>1778</v>
      </c>
      <c r="E725" s="1">
        <v>2</v>
      </c>
      <c r="F725" s="2">
        <v>45406</v>
      </c>
      <c r="G725" s="1" t="s">
        <v>12218</v>
      </c>
    </row>
    <row r="726" spans="1:7">
      <c r="A726" s="1" t="s">
        <v>12853</v>
      </c>
      <c r="B726" s="1" t="s">
        <v>3884</v>
      </c>
      <c r="C726" s="1" t="s">
        <v>1213</v>
      </c>
      <c r="D726" s="1" t="s">
        <v>1674</v>
      </c>
      <c r="E726" s="1">
        <v>5</v>
      </c>
      <c r="F726" s="2">
        <v>45745</v>
      </c>
      <c r="G726" s="1" t="s">
        <v>12117</v>
      </c>
    </row>
    <row r="727" spans="1:7">
      <c r="A727" s="1" t="s">
        <v>12854</v>
      </c>
      <c r="B727" s="1" t="s">
        <v>2660</v>
      </c>
      <c r="C727" s="1" t="s">
        <v>1307</v>
      </c>
      <c r="D727" s="1" t="s">
        <v>1700</v>
      </c>
      <c r="E727" s="1">
        <v>5</v>
      </c>
      <c r="F727" s="2">
        <v>45829</v>
      </c>
      <c r="G727" s="1" t="s">
        <v>12117</v>
      </c>
    </row>
    <row r="728" spans="1:7">
      <c r="A728" s="1" t="s">
        <v>12855</v>
      </c>
      <c r="B728" s="1" t="s">
        <v>2969</v>
      </c>
      <c r="C728" s="1" t="s">
        <v>1497</v>
      </c>
      <c r="D728" s="1" t="s">
        <v>1756</v>
      </c>
      <c r="E728" s="1">
        <v>4</v>
      </c>
      <c r="F728" s="2">
        <v>45488</v>
      </c>
      <c r="G728" s="1" t="s">
        <v>12115</v>
      </c>
    </row>
    <row r="729" spans="1:7">
      <c r="A729" s="1" t="s">
        <v>12856</v>
      </c>
      <c r="B729" s="1" t="s">
        <v>2474</v>
      </c>
      <c r="C729" s="1" t="s">
        <v>64</v>
      </c>
      <c r="D729" s="1" t="s">
        <v>1790</v>
      </c>
      <c r="E729" s="1">
        <v>4</v>
      </c>
      <c r="F729" s="2">
        <v>45362</v>
      </c>
      <c r="G729" s="1" t="s">
        <v>12119</v>
      </c>
    </row>
    <row r="730" spans="1:7">
      <c r="A730" s="1" t="s">
        <v>12857</v>
      </c>
      <c r="B730" s="1" t="s">
        <v>3055</v>
      </c>
      <c r="C730" s="1" t="s">
        <v>1367</v>
      </c>
      <c r="D730" s="1" t="s">
        <v>1795</v>
      </c>
      <c r="E730" s="1">
        <v>3</v>
      </c>
      <c r="F730" s="2">
        <v>45365</v>
      </c>
      <c r="G730" s="1" t="s">
        <v>12142</v>
      </c>
    </row>
    <row r="731" spans="1:7">
      <c r="A731" s="1" t="s">
        <v>12858</v>
      </c>
      <c r="B731" s="1" t="s">
        <v>1956</v>
      </c>
      <c r="C731" s="1" t="s">
        <v>1174</v>
      </c>
      <c r="D731" s="1" t="s">
        <v>1771</v>
      </c>
      <c r="E731" s="1">
        <v>3</v>
      </c>
      <c r="F731" s="2">
        <v>45502</v>
      </c>
      <c r="G731" s="1" t="s">
        <v>12125</v>
      </c>
    </row>
    <row r="732" spans="1:7">
      <c r="A732" s="1" t="s">
        <v>12859</v>
      </c>
      <c r="B732" s="1" t="s">
        <v>2067</v>
      </c>
      <c r="C732" s="1" t="s">
        <v>200</v>
      </c>
      <c r="D732" s="1" t="s">
        <v>1686</v>
      </c>
      <c r="E732" s="1">
        <v>5</v>
      </c>
      <c r="F732" s="2">
        <v>45866</v>
      </c>
      <c r="G732" s="1" t="s">
        <v>12134</v>
      </c>
    </row>
    <row r="733" spans="1:7">
      <c r="A733" s="1" t="s">
        <v>12860</v>
      </c>
      <c r="B733" s="1" t="s">
        <v>2168</v>
      </c>
      <c r="C733" s="1" t="s">
        <v>639</v>
      </c>
      <c r="D733" s="1" t="s">
        <v>1774</v>
      </c>
      <c r="E733" s="1">
        <v>5</v>
      </c>
      <c r="F733" s="2">
        <v>45629</v>
      </c>
      <c r="G733" s="1" t="s">
        <v>12117</v>
      </c>
    </row>
    <row r="734" spans="1:7">
      <c r="A734" s="1" t="s">
        <v>12861</v>
      </c>
      <c r="B734" s="1" t="s">
        <v>3253</v>
      </c>
      <c r="C734" s="1" t="s">
        <v>958</v>
      </c>
      <c r="D734" s="1" t="s">
        <v>1757</v>
      </c>
      <c r="E734" s="1">
        <v>5</v>
      </c>
      <c r="F734" s="2">
        <v>45883</v>
      </c>
      <c r="G734" s="1" t="s">
        <v>12117</v>
      </c>
    </row>
    <row r="735" spans="1:7">
      <c r="A735" s="1" t="s">
        <v>12862</v>
      </c>
      <c r="B735" s="1" t="s">
        <v>1843</v>
      </c>
      <c r="C735" s="1" t="s">
        <v>1102</v>
      </c>
      <c r="D735" s="1" t="s">
        <v>1676</v>
      </c>
      <c r="E735" s="1">
        <v>5</v>
      </c>
      <c r="F735" s="2">
        <v>45631</v>
      </c>
      <c r="G735" s="1" t="s">
        <v>12134</v>
      </c>
    </row>
    <row r="736" spans="1:7">
      <c r="A736" s="1" t="s">
        <v>12863</v>
      </c>
      <c r="B736" s="1" t="s">
        <v>3632</v>
      </c>
      <c r="C736" s="1" t="s">
        <v>671</v>
      </c>
      <c r="D736" s="1" t="s">
        <v>1742</v>
      </c>
      <c r="E736" s="1">
        <v>3</v>
      </c>
      <c r="F736" s="2">
        <v>45704</v>
      </c>
      <c r="G736" s="1" t="s">
        <v>12142</v>
      </c>
    </row>
    <row r="737" spans="1:7">
      <c r="A737" s="1" t="s">
        <v>12864</v>
      </c>
      <c r="B737" s="1" t="s">
        <v>1993</v>
      </c>
      <c r="C737" s="1" t="s">
        <v>969</v>
      </c>
      <c r="D737" s="1" t="s">
        <v>1678</v>
      </c>
      <c r="E737" s="1">
        <v>5</v>
      </c>
      <c r="F737" s="2">
        <v>45357</v>
      </c>
      <c r="G737" s="1" t="s">
        <v>12117</v>
      </c>
    </row>
    <row r="738" spans="1:7">
      <c r="A738" s="1" t="s">
        <v>12865</v>
      </c>
      <c r="B738" s="1" t="s">
        <v>2264</v>
      </c>
      <c r="C738" s="1" t="s">
        <v>273</v>
      </c>
      <c r="D738" s="1" t="s">
        <v>1762</v>
      </c>
      <c r="E738" s="1">
        <v>3</v>
      </c>
      <c r="F738" s="2">
        <v>45898</v>
      </c>
      <c r="G738" s="1" t="s">
        <v>12142</v>
      </c>
    </row>
    <row r="739" spans="1:7">
      <c r="A739" s="1" t="s">
        <v>12866</v>
      </c>
      <c r="B739" s="1" t="s">
        <v>4256</v>
      </c>
      <c r="C739" s="1" t="s">
        <v>1556</v>
      </c>
      <c r="D739" s="1" t="s">
        <v>1733</v>
      </c>
      <c r="E739" s="1">
        <v>5</v>
      </c>
      <c r="F739" s="2">
        <v>45785</v>
      </c>
      <c r="G739" s="1" t="s">
        <v>12117</v>
      </c>
    </row>
    <row r="740" spans="1:7">
      <c r="A740" s="1" t="s">
        <v>12867</v>
      </c>
      <c r="B740" s="1" t="s">
        <v>3028</v>
      </c>
      <c r="C740" s="1" t="s">
        <v>1000</v>
      </c>
      <c r="D740" s="1" t="s">
        <v>1774</v>
      </c>
      <c r="E740" s="1">
        <v>1</v>
      </c>
      <c r="F740" s="2">
        <v>45846</v>
      </c>
      <c r="G740" s="1" t="s">
        <v>12145</v>
      </c>
    </row>
    <row r="741" spans="1:7">
      <c r="A741" s="1" t="s">
        <v>12868</v>
      </c>
      <c r="B741" s="1" t="s">
        <v>1985</v>
      </c>
      <c r="C741" s="1" t="s">
        <v>1225</v>
      </c>
      <c r="D741" s="1" t="s">
        <v>1716</v>
      </c>
      <c r="E741" s="1">
        <v>4</v>
      </c>
      <c r="F741" s="2">
        <v>45358</v>
      </c>
      <c r="G741" s="1" t="s">
        <v>12115</v>
      </c>
    </row>
    <row r="742" spans="1:7">
      <c r="A742" s="1" t="s">
        <v>12869</v>
      </c>
      <c r="B742" s="1" t="s">
        <v>2900</v>
      </c>
      <c r="C742" s="1" t="s">
        <v>1373</v>
      </c>
      <c r="D742" s="1" t="s">
        <v>1759</v>
      </c>
      <c r="E742" s="1">
        <v>5</v>
      </c>
      <c r="F742" s="2">
        <v>45734</v>
      </c>
      <c r="G742" s="1" t="s">
        <v>12134</v>
      </c>
    </row>
    <row r="743" spans="1:7">
      <c r="A743" s="1" t="s">
        <v>12870</v>
      </c>
      <c r="B743" s="1" t="s">
        <v>1884</v>
      </c>
      <c r="C743" s="1" t="s">
        <v>157</v>
      </c>
      <c r="D743" s="1" t="s">
        <v>1785</v>
      </c>
      <c r="E743" s="1">
        <v>5</v>
      </c>
      <c r="F743" s="2">
        <v>45321</v>
      </c>
      <c r="G743" s="1" t="s">
        <v>12121</v>
      </c>
    </row>
    <row r="744" spans="1:7">
      <c r="A744" s="1" t="s">
        <v>12871</v>
      </c>
      <c r="B744" s="1" t="s">
        <v>2682</v>
      </c>
      <c r="C744" s="1" t="s">
        <v>667</v>
      </c>
      <c r="D744" s="1" t="s">
        <v>1779</v>
      </c>
      <c r="E744" s="1">
        <v>2</v>
      </c>
      <c r="F744" s="2">
        <v>45399</v>
      </c>
      <c r="G744" s="1" t="s">
        <v>12174</v>
      </c>
    </row>
    <row r="745" spans="1:7">
      <c r="A745" s="1" t="s">
        <v>12872</v>
      </c>
      <c r="B745" s="1" t="s">
        <v>2504</v>
      </c>
      <c r="C745" s="1" t="s">
        <v>1203</v>
      </c>
      <c r="D745" s="1" t="s">
        <v>1670</v>
      </c>
      <c r="E745" s="1">
        <v>5</v>
      </c>
      <c r="F745" s="2">
        <v>45730</v>
      </c>
      <c r="G745" s="1" t="s">
        <v>12121</v>
      </c>
    </row>
    <row r="746" spans="1:7">
      <c r="A746" s="1" t="s">
        <v>12873</v>
      </c>
      <c r="B746" s="1" t="s">
        <v>2740</v>
      </c>
      <c r="C746" s="1" t="s">
        <v>1152</v>
      </c>
      <c r="D746" s="1" t="s">
        <v>1763</v>
      </c>
      <c r="E746" s="1">
        <v>4</v>
      </c>
      <c r="F746" s="2">
        <v>45719</v>
      </c>
      <c r="G746" s="1" t="s">
        <v>12123</v>
      </c>
    </row>
    <row r="747" spans="1:7">
      <c r="A747" s="1" t="s">
        <v>12874</v>
      </c>
      <c r="B747" s="1" t="s">
        <v>1927</v>
      </c>
      <c r="C747" s="1" t="s">
        <v>1001</v>
      </c>
      <c r="D747" s="1" t="s">
        <v>1740</v>
      </c>
      <c r="E747" s="1">
        <v>4</v>
      </c>
      <c r="F747" s="2">
        <v>45704</v>
      </c>
      <c r="G747" s="1" t="s">
        <v>12115</v>
      </c>
    </row>
    <row r="748" spans="1:7">
      <c r="A748" s="1" t="s">
        <v>12875</v>
      </c>
      <c r="B748" s="1" t="s">
        <v>3129</v>
      </c>
      <c r="C748" s="1" t="s">
        <v>1572</v>
      </c>
      <c r="D748" s="1" t="s">
        <v>1785</v>
      </c>
      <c r="E748" s="1">
        <v>5</v>
      </c>
      <c r="F748" s="2">
        <v>45471</v>
      </c>
      <c r="G748" s="1" t="s">
        <v>12134</v>
      </c>
    </row>
    <row r="749" spans="1:7">
      <c r="A749" s="1" t="s">
        <v>12876</v>
      </c>
      <c r="B749" s="1" t="s">
        <v>3705</v>
      </c>
      <c r="C749" s="1" t="s">
        <v>1505</v>
      </c>
      <c r="D749" s="1" t="s">
        <v>1764</v>
      </c>
      <c r="E749" s="1">
        <v>4</v>
      </c>
      <c r="F749" s="2">
        <v>45604</v>
      </c>
      <c r="G749" s="1" t="s">
        <v>12119</v>
      </c>
    </row>
    <row r="750" spans="1:7">
      <c r="A750" s="1" t="s">
        <v>12877</v>
      </c>
      <c r="B750" s="1" t="s">
        <v>3102</v>
      </c>
      <c r="C750" s="1" t="s">
        <v>1331</v>
      </c>
      <c r="D750" s="1" t="s">
        <v>1783</v>
      </c>
      <c r="E750" s="1">
        <v>5</v>
      </c>
      <c r="F750" s="2">
        <v>45528</v>
      </c>
      <c r="G750" s="1" t="s">
        <v>12117</v>
      </c>
    </row>
    <row r="751" spans="1:7">
      <c r="A751" s="1" t="s">
        <v>12878</v>
      </c>
      <c r="B751" s="1" t="s">
        <v>2151</v>
      </c>
      <c r="C751" s="1" t="s">
        <v>1587</v>
      </c>
      <c r="D751" s="1" t="s">
        <v>1704</v>
      </c>
      <c r="E751" s="1">
        <v>5</v>
      </c>
      <c r="F751" s="2">
        <v>45644</v>
      </c>
      <c r="G751" s="1" t="s">
        <v>12121</v>
      </c>
    </row>
    <row r="752" spans="1:7">
      <c r="A752" s="1" t="s">
        <v>12879</v>
      </c>
      <c r="B752" s="1" t="s">
        <v>2164</v>
      </c>
      <c r="C752" s="1" t="s">
        <v>912</v>
      </c>
      <c r="D752" s="1" t="s">
        <v>1730</v>
      </c>
      <c r="E752" s="1">
        <v>5</v>
      </c>
      <c r="F752" s="2">
        <v>45694</v>
      </c>
      <c r="G752" s="1" t="s">
        <v>12134</v>
      </c>
    </row>
    <row r="753" spans="1:7">
      <c r="A753" s="1" t="s">
        <v>12880</v>
      </c>
      <c r="B753" s="1" t="s">
        <v>2256</v>
      </c>
      <c r="C753" s="1" t="s">
        <v>59</v>
      </c>
      <c r="D753" s="1" t="s">
        <v>1785</v>
      </c>
      <c r="E753" s="1">
        <v>5</v>
      </c>
      <c r="F753" s="2">
        <v>45415</v>
      </c>
      <c r="G753" s="1" t="s">
        <v>12117</v>
      </c>
    </row>
    <row r="754" spans="1:7">
      <c r="A754" s="1" t="s">
        <v>12881</v>
      </c>
      <c r="B754" s="1" t="s">
        <v>2927</v>
      </c>
      <c r="C754" s="1" t="s">
        <v>439</v>
      </c>
      <c r="D754" s="1" t="s">
        <v>1716</v>
      </c>
      <c r="E754" s="1">
        <v>3</v>
      </c>
      <c r="F754" s="2">
        <v>45534</v>
      </c>
      <c r="G754" s="1" t="s">
        <v>12156</v>
      </c>
    </row>
    <row r="755" spans="1:7">
      <c r="A755" s="1" t="s">
        <v>12882</v>
      </c>
      <c r="B755" s="1" t="s">
        <v>1940</v>
      </c>
      <c r="C755" s="1" t="s">
        <v>1409</v>
      </c>
      <c r="D755" s="1" t="s">
        <v>1735</v>
      </c>
      <c r="E755" s="1">
        <v>4</v>
      </c>
      <c r="F755" s="2">
        <v>45423</v>
      </c>
      <c r="G755" s="1" t="s">
        <v>12115</v>
      </c>
    </row>
    <row r="756" spans="1:7">
      <c r="A756" s="1" t="s">
        <v>12883</v>
      </c>
      <c r="B756" s="1" t="s">
        <v>3366</v>
      </c>
      <c r="C756" s="1" t="s">
        <v>1422</v>
      </c>
      <c r="D756" s="1" t="s">
        <v>1682</v>
      </c>
      <c r="E756" s="1">
        <v>5</v>
      </c>
      <c r="F756" s="2">
        <v>45476</v>
      </c>
      <c r="G756" s="1" t="s">
        <v>12134</v>
      </c>
    </row>
    <row r="757" spans="1:7">
      <c r="A757" s="1" t="s">
        <v>12884</v>
      </c>
      <c r="B757" s="1" t="s">
        <v>3790</v>
      </c>
      <c r="C757" s="1" t="s">
        <v>979</v>
      </c>
      <c r="D757" s="1" t="s">
        <v>1757</v>
      </c>
      <c r="E757" s="1">
        <v>5</v>
      </c>
      <c r="F757" s="2">
        <v>45594</v>
      </c>
      <c r="G757" s="1" t="s">
        <v>12121</v>
      </c>
    </row>
    <row r="758" spans="1:7">
      <c r="A758" s="1" t="s">
        <v>12885</v>
      </c>
      <c r="B758" s="1" t="s">
        <v>2831</v>
      </c>
      <c r="C758" s="1" t="s">
        <v>831</v>
      </c>
      <c r="D758" s="1" t="s">
        <v>1741</v>
      </c>
      <c r="E758" s="1">
        <v>3</v>
      </c>
      <c r="F758" s="2">
        <v>45346</v>
      </c>
      <c r="G758" s="1" t="s">
        <v>12125</v>
      </c>
    </row>
    <row r="759" spans="1:7">
      <c r="A759" s="1" t="s">
        <v>12886</v>
      </c>
      <c r="B759" s="1" t="s">
        <v>1889</v>
      </c>
      <c r="C759" s="1" t="s">
        <v>1618</v>
      </c>
      <c r="D759" s="1" t="s">
        <v>1726</v>
      </c>
      <c r="E759" s="1">
        <v>3</v>
      </c>
      <c r="F759" s="2">
        <v>45416</v>
      </c>
      <c r="G759" s="1" t="s">
        <v>12156</v>
      </c>
    </row>
    <row r="760" spans="1:7">
      <c r="A760" s="1" t="s">
        <v>12887</v>
      </c>
      <c r="B760" s="1" t="s">
        <v>4051</v>
      </c>
      <c r="C760" s="1" t="s">
        <v>1202</v>
      </c>
      <c r="D760" s="1" t="s">
        <v>1686</v>
      </c>
      <c r="E760" s="1">
        <v>5</v>
      </c>
      <c r="F760" s="2">
        <v>45658</v>
      </c>
      <c r="G760" s="1" t="s">
        <v>12134</v>
      </c>
    </row>
    <row r="761" spans="1:7">
      <c r="A761" s="1" t="s">
        <v>12888</v>
      </c>
      <c r="B761" s="1" t="s">
        <v>2912</v>
      </c>
      <c r="C761" s="1" t="s">
        <v>490</v>
      </c>
      <c r="D761" s="1" t="s">
        <v>1688</v>
      </c>
      <c r="E761" s="1">
        <v>3</v>
      </c>
      <c r="F761" s="2">
        <v>45767</v>
      </c>
      <c r="G761" s="1" t="s">
        <v>12156</v>
      </c>
    </row>
    <row r="762" spans="1:7">
      <c r="A762" s="1" t="s">
        <v>12889</v>
      </c>
      <c r="B762" s="1" t="s">
        <v>3149</v>
      </c>
      <c r="C762" s="1" t="s">
        <v>1636</v>
      </c>
      <c r="D762" s="1" t="s">
        <v>1780</v>
      </c>
      <c r="E762" s="1">
        <v>2</v>
      </c>
      <c r="F762" s="2">
        <v>45699</v>
      </c>
      <c r="G762" s="1" t="s">
        <v>12174</v>
      </c>
    </row>
    <row r="763" spans="1:7">
      <c r="A763" s="1" t="s">
        <v>12890</v>
      </c>
      <c r="B763" s="1" t="s">
        <v>4000</v>
      </c>
      <c r="C763" s="1" t="s">
        <v>277</v>
      </c>
      <c r="D763" s="1" t="s">
        <v>1666</v>
      </c>
      <c r="E763" s="1">
        <v>4</v>
      </c>
      <c r="F763" s="2">
        <v>45343</v>
      </c>
      <c r="G763" s="1" t="s">
        <v>12119</v>
      </c>
    </row>
    <row r="764" spans="1:7">
      <c r="A764" s="1" t="s">
        <v>12891</v>
      </c>
      <c r="B764" s="1" t="s">
        <v>3579</v>
      </c>
      <c r="C764" s="1" t="s">
        <v>935</v>
      </c>
      <c r="D764" s="1" t="s">
        <v>1705</v>
      </c>
      <c r="E764" s="1">
        <v>2</v>
      </c>
      <c r="F764" s="2">
        <v>45740</v>
      </c>
      <c r="G764" s="1" t="s">
        <v>12137</v>
      </c>
    </row>
    <row r="765" spans="1:7">
      <c r="A765" s="1" t="s">
        <v>12892</v>
      </c>
      <c r="B765" s="1" t="s">
        <v>3013</v>
      </c>
      <c r="C765" s="1" t="s">
        <v>621</v>
      </c>
      <c r="D765" s="1" t="s">
        <v>1794</v>
      </c>
      <c r="E765" s="1">
        <v>4</v>
      </c>
      <c r="F765" s="2">
        <v>45387</v>
      </c>
      <c r="G765" s="1" t="s">
        <v>12119</v>
      </c>
    </row>
    <row r="766" spans="1:7">
      <c r="A766" s="1" t="s">
        <v>12893</v>
      </c>
      <c r="B766" s="1" t="s">
        <v>3812</v>
      </c>
      <c r="C766" s="1" t="s">
        <v>971</v>
      </c>
      <c r="D766" s="1" t="s">
        <v>1660</v>
      </c>
      <c r="E766" s="1">
        <v>5</v>
      </c>
      <c r="F766" s="2">
        <v>45490</v>
      </c>
      <c r="G766" s="1" t="s">
        <v>12121</v>
      </c>
    </row>
    <row r="767" spans="1:7">
      <c r="A767" s="1" t="s">
        <v>12894</v>
      </c>
      <c r="B767" s="1" t="s">
        <v>3739</v>
      </c>
      <c r="C767" s="1" t="s">
        <v>1151</v>
      </c>
      <c r="D767" s="1" t="s">
        <v>1676</v>
      </c>
      <c r="E767" s="1">
        <v>3</v>
      </c>
      <c r="F767" s="2">
        <v>45704</v>
      </c>
      <c r="G767" s="1" t="s">
        <v>12142</v>
      </c>
    </row>
    <row r="768" spans="1:7">
      <c r="A768" s="1" t="s">
        <v>12895</v>
      </c>
      <c r="B768" s="1" t="s">
        <v>4190</v>
      </c>
      <c r="C768" s="1" t="s">
        <v>1241</v>
      </c>
      <c r="D768" s="1" t="s">
        <v>1766</v>
      </c>
      <c r="E768" s="1">
        <v>4</v>
      </c>
      <c r="F768" s="2">
        <v>45775</v>
      </c>
      <c r="G768" s="1" t="s">
        <v>12119</v>
      </c>
    </row>
    <row r="769" spans="1:7">
      <c r="A769" s="1" t="s">
        <v>12896</v>
      </c>
      <c r="B769" s="1" t="s">
        <v>2808</v>
      </c>
      <c r="C769" s="1" t="s">
        <v>202</v>
      </c>
      <c r="D769" s="1" t="s">
        <v>1752</v>
      </c>
      <c r="E769" s="1">
        <v>5</v>
      </c>
      <c r="F769" s="2">
        <v>45719</v>
      </c>
      <c r="G769" s="1" t="s">
        <v>12121</v>
      </c>
    </row>
    <row r="770" spans="1:7">
      <c r="A770" s="1" t="s">
        <v>12897</v>
      </c>
      <c r="B770" s="1" t="s">
        <v>3500</v>
      </c>
      <c r="C770" s="1" t="s">
        <v>1072</v>
      </c>
      <c r="D770" s="1" t="s">
        <v>1753</v>
      </c>
      <c r="E770" s="1">
        <v>5</v>
      </c>
      <c r="F770" s="2">
        <v>45638</v>
      </c>
      <c r="G770" s="1" t="s">
        <v>12134</v>
      </c>
    </row>
    <row r="771" spans="1:7">
      <c r="A771" s="1" t="s">
        <v>12898</v>
      </c>
      <c r="B771" s="1" t="s">
        <v>4226</v>
      </c>
      <c r="C771" s="1" t="s">
        <v>821</v>
      </c>
      <c r="D771" s="1" t="s">
        <v>1682</v>
      </c>
      <c r="E771" s="1">
        <v>4</v>
      </c>
      <c r="F771" s="2">
        <v>45621</v>
      </c>
      <c r="G771" s="1" t="s">
        <v>12115</v>
      </c>
    </row>
    <row r="772" spans="1:7">
      <c r="A772" s="1" t="s">
        <v>12899</v>
      </c>
      <c r="B772" s="1" t="s">
        <v>3981</v>
      </c>
      <c r="C772" s="1" t="s">
        <v>531</v>
      </c>
      <c r="D772" s="1" t="s">
        <v>1763</v>
      </c>
      <c r="E772" s="1">
        <v>2</v>
      </c>
      <c r="F772" s="2">
        <v>45928</v>
      </c>
      <c r="G772" s="1" t="s">
        <v>12137</v>
      </c>
    </row>
    <row r="773" spans="1:7">
      <c r="A773" s="1" t="s">
        <v>12900</v>
      </c>
      <c r="B773" s="1" t="s">
        <v>3150</v>
      </c>
      <c r="C773" s="1" t="s">
        <v>1242</v>
      </c>
      <c r="D773" s="1" t="s">
        <v>1680</v>
      </c>
      <c r="E773" s="1">
        <v>4</v>
      </c>
      <c r="F773" s="2">
        <v>45898</v>
      </c>
      <c r="G773" s="1" t="s">
        <v>12115</v>
      </c>
    </row>
    <row r="774" spans="1:7">
      <c r="A774" s="1" t="s">
        <v>12901</v>
      </c>
      <c r="B774" s="1" t="s">
        <v>3689</v>
      </c>
      <c r="C774" s="1" t="s">
        <v>848</v>
      </c>
      <c r="D774" s="1" t="s">
        <v>1682</v>
      </c>
      <c r="E774" s="1">
        <v>5</v>
      </c>
      <c r="F774" s="2">
        <v>45546</v>
      </c>
      <c r="G774" s="1" t="s">
        <v>12134</v>
      </c>
    </row>
    <row r="775" spans="1:7">
      <c r="A775" s="1" t="s">
        <v>12902</v>
      </c>
      <c r="B775" s="1" t="s">
        <v>3017</v>
      </c>
      <c r="C775" s="1" t="s">
        <v>357</v>
      </c>
      <c r="D775" s="1" t="s">
        <v>1660</v>
      </c>
      <c r="E775" s="1">
        <v>5</v>
      </c>
      <c r="F775" s="2">
        <v>45320</v>
      </c>
      <c r="G775" s="1" t="s">
        <v>12134</v>
      </c>
    </row>
    <row r="776" spans="1:7">
      <c r="A776" s="1" t="s">
        <v>12903</v>
      </c>
      <c r="B776" s="1" t="s">
        <v>4259</v>
      </c>
      <c r="C776" s="1" t="s">
        <v>973</v>
      </c>
      <c r="D776" s="1" t="s">
        <v>1736</v>
      </c>
      <c r="E776" s="1">
        <v>3</v>
      </c>
      <c r="F776" s="2">
        <v>45444</v>
      </c>
      <c r="G776" s="1" t="s">
        <v>12125</v>
      </c>
    </row>
    <row r="777" spans="1:7">
      <c r="A777" s="1" t="s">
        <v>12904</v>
      </c>
      <c r="B777" s="1" t="s">
        <v>3014</v>
      </c>
      <c r="C777" s="1" t="s">
        <v>939</v>
      </c>
      <c r="D777" s="1" t="s">
        <v>1707</v>
      </c>
      <c r="E777" s="1">
        <v>5</v>
      </c>
      <c r="F777" s="2">
        <v>45744</v>
      </c>
      <c r="G777" s="1" t="s">
        <v>12121</v>
      </c>
    </row>
    <row r="778" spans="1:7">
      <c r="A778" s="1" t="s">
        <v>12905</v>
      </c>
      <c r="B778" s="1" t="s">
        <v>2537</v>
      </c>
      <c r="C778" s="1" t="s">
        <v>1647</v>
      </c>
      <c r="D778" s="1" t="s">
        <v>1722</v>
      </c>
      <c r="E778" s="1">
        <v>2</v>
      </c>
      <c r="F778" s="2">
        <v>45756</v>
      </c>
      <c r="G778" s="1" t="s">
        <v>12218</v>
      </c>
    </row>
    <row r="779" spans="1:7">
      <c r="A779" s="1" t="s">
        <v>12906</v>
      </c>
      <c r="B779" s="1" t="s">
        <v>1879</v>
      </c>
      <c r="C779" s="1" t="s">
        <v>1281</v>
      </c>
      <c r="D779" s="1" t="s">
        <v>1666</v>
      </c>
      <c r="E779" s="1">
        <v>4</v>
      </c>
      <c r="F779" s="2">
        <v>45883</v>
      </c>
      <c r="G779" s="1" t="s">
        <v>12123</v>
      </c>
    </row>
    <row r="780" spans="1:7">
      <c r="A780" s="1" t="s">
        <v>12907</v>
      </c>
      <c r="B780" s="1" t="s">
        <v>3298</v>
      </c>
      <c r="C780" s="1" t="s">
        <v>679</v>
      </c>
      <c r="D780" s="1" t="s">
        <v>1763</v>
      </c>
      <c r="E780" s="1">
        <v>4</v>
      </c>
      <c r="F780" s="2">
        <v>45631</v>
      </c>
      <c r="G780" s="1" t="s">
        <v>12123</v>
      </c>
    </row>
    <row r="781" spans="1:7">
      <c r="A781" s="1" t="s">
        <v>12908</v>
      </c>
      <c r="B781" s="1" t="s">
        <v>3019</v>
      </c>
      <c r="C781" s="1" t="s">
        <v>245</v>
      </c>
      <c r="D781" s="1" t="s">
        <v>1790</v>
      </c>
      <c r="E781" s="1">
        <v>5</v>
      </c>
      <c r="F781" s="2">
        <v>45907</v>
      </c>
      <c r="G781" s="1" t="s">
        <v>12134</v>
      </c>
    </row>
    <row r="782" spans="1:7">
      <c r="A782" s="1" t="s">
        <v>12909</v>
      </c>
      <c r="B782" s="1" t="s">
        <v>3810</v>
      </c>
      <c r="C782" s="1" t="s">
        <v>1642</v>
      </c>
      <c r="D782" s="1" t="s">
        <v>1705</v>
      </c>
      <c r="E782" s="1">
        <v>5</v>
      </c>
      <c r="F782" s="2">
        <v>45717</v>
      </c>
      <c r="G782" s="1" t="s">
        <v>12134</v>
      </c>
    </row>
    <row r="783" spans="1:7">
      <c r="A783" s="1" t="s">
        <v>12910</v>
      </c>
      <c r="B783" s="1" t="s">
        <v>2791</v>
      </c>
      <c r="C783" s="1" t="s">
        <v>1049</v>
      </c>
      <c r="D783" s="1" t="s">
        <v>1774</v>
      </c>
      <c r="E783" s="1">
        <v>4</v>
      </c>
      <c r="F783" s="2">
        <v>45385</v>
      </c>
      <c r="G783" s="1" t="s">
        <v>12115</v>
      </c>
    </row>
    <row r="784" spans="1:7">
      <c r="A784" s="1" t="s">
        <v>12911</v>
      </c>
      <c r="B784" s="1" t="s">
        <v>4205</v>
      </c>
      <c r="C784" s="1" t="s">
        <v>277</v>
      </c>
      <c r="D784" s="1" t="s">
        <v>1769</v>
      </c>
      <c r="E784" s="1">
        <v>4</v>
      </c>
      <c r="F784" s="2">
        <v>45760</v>
      </c>
      <c r="G784" s="1" t="s">
        <v>12119</v>
      </c>
    </row>
    <row r="785" spans="1:7">
      <c r="A785" s="1" t="s">
        <v>12912</v>
      </c>
      <c r="B785" s="1" t="s">
        <v>1969</v>
      </c>
      <c r="C785" s="1" t="s">
        <v>1289</v>
      </c>
      <c r="D785" s="1" t="s">
        <v>1738</v>
      </c>
      <c r="E785" s="1">
        <v>4</v>
      </c>
      <c r="F785" s="2">
        <v>45322</v>
      </c>
      <c r="G785" s="1" t="s">
        <v>12119</v>
      </c>
    </row>
    <row r="786" spans="1:7">
      <c r="A786" s="1" t="s">
        <v>12913</v>
      </c>
      <c r="B786" s="1" t="s">
        <v>3845</v>
      </c>
      <c r="C786" s="1" t="s">
        <v>1168</v>
      </c>
      <c r="D786" s="1" t="s">
        <v>1788</v>
      </c>
      <c r="E786" s="1">
        <v>3</v>
      </c>
      <c r="F786" s="2">
        <v>45390</v>
      </c>
      <c r="G786" s="1" t="s">
        <v>12156</v>
      </c>
    </row>
    <row r="787" spans="1:7">
      <c r="A787" s="1" t="s">
        <v>12914</v>
      </c>
      <c r="B787" s="1" t="s">
        <v>3314</v>
      </c>
      <c r="C787" s="1" t="s">
        <v>1143</v>
      </c>
      <c r="D787" s="1" t="s">
        <v>1772</v>
      </c>
      <c r="E787" s="1">
        <v>4</v>
      </c>
      <c r="F787" s="2">
        <v>45370</v>
      </c>
      <c r="G787" s="1" t="s">
        <v>12123</v>
      </c>
    </row>
    <row r="788" spans="1:7">
      <c r="A788" s="1" t="s">
        <v>12915</v>
      </c>
      <c r="B788" s="1" t="s">
        <v>2749</v>
      </c>
      <c r="C788" s="1" t="s">
        <v>53</v>
      </c>
      <c r="D788" s="1" t="s">
        <v>1752</v>
      </c>
      <c r="E788" s="1">
        <v>5</v>
      </c>
      <c r="F788" s="2">
        <v>45353</v>
      </c>
      <c r="G788" s="1" t="s">
        <v>12134</v>
      </c>
    </row>
    <row r="789" spans="1:7">
      <c r="A789" s="1" t="s">
        <v>12916</v>
      </c>
      <c r="B789" s="1" t="s">
        <v>3430</v>
      </c>
      <c r="C789" s="1" t="s">
        <v>750</v>
      </c>
      <c r="D789" s="1" t="s">
        <v>1688</v>
      </c>
      <c r="E789" s="1">
        <v>4</v>
      </c>
      <c r="F789" s="2">
        <v>45592</v>
      </c>
      <c r="G789" s="1" t="s">
        <v>12119</v>
      </c>
    </row>
    <row r="790" spans="1:7">
      <c r="A790" s="1" t="s">
        <v>12917</v>
      </c>
      <c r="B790" s="1" t="s">
        <v>3658</v>
      </c>
      <c r="C790" s="1" t="s">
        <v>1629</v>
      </c>
      <c r="D790" s="1" t="s">
        <v>1668</v>
      </c>
      <c r="E790" s="1">
        <v>3</v>
      </c>
      <c r="F790" s="2">
        <v>45367</v>
      </c>
      <c r="G790" s="1" t="s">
        <v>12156</v>
      </c>
    </row>
    <row r="791" spans="1:7">
      <c r="A791" s="1" t="s">
        <v>12918</v>
      </c>
      <c r="B791" s="1" t="s">
        <v>2282</v>
      </c>
      <c r="C791" s="1" t="s">
        <v>637</v>
      </c>
      <c r="D791" s="1" t="s">
        <v>1716</v>
      </c>
      <c r="E791" s="1">
        <v>3</v>
      </c>
      <c r="F791" s="2">
        <v>45370</v>
      </c>
      <c r="G791" s="1" t="s">
        <v>12156</v>
      </c>
    </row>
    <row r="792" spans="1:7">
      <c r="A792" s="1" t="s">
        <v>12919</v>
      </c>
      <c r="B792" s="1" t="s">
        <v>3307</v>
      </c>
      <c r="C792" s="1" t="s">
        <v>1554</v>
      </c>
      <c r="D792" s="1" t="s">
        <v>1784</v>
      </c>
      <c r="E792" s="1">
        <v>4</v>
      </c>
      <c r="F792" s="2">
        <v>45818</v>
      </c>
      <c r="G792" s="1" t="s">
        <v>12115</v>
      </c>
    </row>
    <row r="793" spans="1:7">
      <c r="A793" s="1" t="s">
        <v>12920</v>
      </c>
      <c r="B793" s="1" t="s">
        <v>2974</v>
      </c>
      <c r="C793" s="1" t="s">
        <v>1053</v>
      </c>
      <c r="D793" s="1" t="s">
        <v>1720</v>
      </c>
      <c r="E793" s="1">
        <v>5</v>
      </c>
      <c r="F793" s="2">
        <v>45357</v>
      </c>
      <c r="G793" s="1" t="s">
        <v>12134</v>
      </c>
    </row>
    <row r="794" spans="1:7">
      <c r="A794" s="1" t="s">
        <v>12921</v>
      </c>
      <c r="B794" s="1" t="s">
        <v>3751</v>
      </c>
      <c r="C794" s="1" t="s">
        <v>853</v>
      </c>
      <c r="D794" s="1" t="s">
        <v>1706</v>
      </c>
      <c r="E794" s="1">
        <v>4</v>
      </c>
      <c r="F794" s="2">
        <v>45935</v>
      </c>
      <c r="G794" s="1" t="s">
        <v>12119</v>
      </c>
    </row>
    <row r="795" spans="1:7">
      <c r="A795" s="1" t="s">
        <v>12922</v>
      </c>
      <c r="B795" s="1" t="s">
        <v>3533</v>
      </c>
      <c r="C795" s="1" t="s">
        <v>1503</v>
      </c>
      <c r="D795" s="1" t="s">
        <v>1740</v>
      </c>
      <c r="E795" s="1">
        <v>4</v>
      </c>
      <c r="F795" s="2">
        <v>45807</v>
      </c>
      <c r="G795" s="1" t="s">
        <v>12115</v>
      </c>
    </row>
    <row r="796" spans="1:7">
      <c r="A796" s="1" t="s">
        <v>12923</v>
      </c>
      <c r="B796" s="1" t="s">
        <v>4141</v>
      </c>
      <c r="C796" s="1" t="s">
        <v>185</v>
      </c>
      <c r="D796" s="1" t="s">
        <v>1764</v>
      </c>
      <c r="E796" s="1">
        <v>5</v>
      </c>
      <c r="F796" s="2">
        <v>45435</v>
      </c>
      <c r="G796" s="1" t="s">
        <v>12134</v>
      </c>
    </row>
    <row r="797" spans="1:7">
      <c r="A797" s="1" t="s">
        <v>12924</v>
      </c>
      <c r="B797" s="1" t="s">
        <v>2971</v>
      </c>
      <c r="C797" s="1" t="s">
        <v>1216</v>
      </c>
      <c r="D797" s="1" t="s">
        <v>1681</v>
      </c>
      <c r="E797" s="1">
        <v>3</v>
      </c>
      <c r="F797" s="2">
        <v>45821</v>
      </c>
      <c r="G797" s="1" t="s">
        <v>12156</v>
      </c>
    </row>
    <row r="798" spans="1:7">
      <c r="A798" s="1" t="s">
        <v>12925</v>
      </c>
      <c r="B798" s="1" t="s">
        <v>3701</v>
      </c>
      <c r="C798" s="1" t="s">
        <v>801</v>
      </c>
      <c r="D798" s="1" t="s">
        <v>1737</v>
      </c>
      <c r="E798" s="1">
        <v>5</v>
      </c>
      <c r="F798" s="2">
        <v>45731</v>
      </c>
      <c r="G798" s="1" t="s">
        <v>12117</v>
      </c>
    </row>
    <row r="799" spans="1:7">
      <c r="A799" s="1" t="s">
        <v>12926</v>
      </c>
      <c r="B799" s="1" t="s">
        <v>3874</v>
      </c>
      <c r="C799" s="1" t="s">
        <v>1298</v>
      </c>
      <c r="D799" s="1" t="s">
        <v>1757</v>
      </c>
      <c r="E799" s="1">
        <v>5</v>
      </c>
      <c r="F799" s="2">
        <v>45483</v>
      </c>
      <c r="G799" s="1" t="s">
        <v>12134</v>
      </c>
    </row>
    <row r="800" spans="1:7">
      <c r="A800" s="1" t="s">
        <v>12927</v>
      </c>
      <c r="B800" s="1" t="s">
        <v>3458</v>
      </c>
      <c r="C800" s="1" t="s">
        <v>277</v>
      </c>
      <c r="D800" s="1" t="s">
        <v>1690</v>
      </c>
      <c r="E800" s="1">
        <v>5</v>
      </c>
      <c r="F800" s="2">
        <v>45616</v>
      </c>
      <c r="G800" s="1" t="s">
        <v>12117</v>
      </c>
    </row>
    <row r="801" spans="1:7">
      <c r="A801" s="1" t="s">
        <v>12928</v>
      </c>
      <c r="B801" s="1" t="s">
        <v>3297</v>
      </c>
      <c r="C801" s="1" t="s">
        <v>504</v>
      </c>
      <c r="D801" s="1" t="s">
        <v>1740</v>
      </c>
      <c r="E801" s="1">
        <v>5</v>
      </c>
      <c r="F801" s="2">
        <v>45504</v>
      </c>
      <c r="G801" s="1" t="s">
        <v>12134</v>
      </c>
    </row>
    <row r="802" spans="1:7">
      <c r="A802" s="1" t="s">
        <v>12929</v>
      </c>
      <c r="B802" s="1" t="s">
        <v>1998</v>
      </c>
      <c r="C802" s="1" t="s">
        <v>1464</v>
      </c>
      <c r="D802" s="1" t="s">
        <v>1751</v>
      </c>
      <c r="E802" s="1">
        <v>4</v>
      </c>
      <c r="F802" s="2">
        <v>45830</v>
      </c>
      <c r="G802" s="1" t="s">
        <v>12115</v>
      </c>
    </row>
    <row r="803" spans="1:7">
      <c r="A803" s="1" t="s">
        <v>12930</v>
      </c>
      <c r="B803" s="1" t="s">
        <v>3685</v>
      </c>
      <c r="C803" s="1" t="s">
        <v>1321</v>
      </c>
      <c r="D803" s="1" t="s">
        <v>1779</v>
      </c>
      <c r="E803" s="1">
        <v>5</v>
      </c>
      <c r="F803" s="2">
        <v>45681</v>
      </c>
      <c r="G803" s="1" t="s">
        <v>12117</v>
      </c>
    </row>
    <row r="804" spans="1:7">
      <c r="A804" s="1" t="s">
        <v>12931</v>
      </c>
      <c r="B804" s="1" t="s">
        <v>2065</v>
      </c>
      <c r="C804" s="1" t="s">
        <v>1279</v>
      </c>
      <c r="D804" s="1" t="s">
        <v>1707</v>
      </c>
      <c r="E804" s="1">
        <v>4</v>
      </c>
      <c r="F804" s="2">
        <v>45422</v>
      </c>
      <c r="G804" s="1" t="s">
        <v>12115</v>
      </c>
    </row>
    <row r="805" spans="1:7">
      <c r="A805" s="1" t="s">
        <v>12932</v>
      </c>
      <c r="B805" s="1" t="s">
        <v>1978</v>
      </c>
      <c r="C805" s="1" t="s">
        <v>418</v>
      </c>
      <c r="D805" s="1" t="s">
        <v>1757</v>
      </c>
      <c r="E805" s="1">
        <v>5</v>
      </c>
      <c r="F805" s="2">
        <v>45701</v>
      </c>
      <c r="G805" s="1" t="s">
        <v>12121</v>
      </c>
    </row>
    <row r="806" spans="1:7">
      <c r="A806" s="1" t="s">
        <v>12933</v>
      </c>
      <c r="B806" s="1" t="s">
        <v>2198</v>
      </c>
      <c r="C806" s="1" t="s">
        <v>601</v>
      </c>
      <c r="D806" s="1" t="s">
        <v>1712</v>
      </c>
      <c r="E806" s="1">
        <v>5</v>
      </c>
      <c r="F806" s="2">
        <v>45557</v>
      </c>
      <c r="G806" s="1" t="s">
        <v>12121</v>
      </c>
    </row>
    <row r="807" spans="1:7">
      <c r="A807" s="1" t="s">
        <v>12934</v>
      </c>
      <c r="B807" s="1" t="s">
        <v>3557</v>
      </c>
      <c r="C807" s="1" t="s">
        <v>1345</v>
      </c>
      <c r="D807" s="1" t="s">
        <v>1788</v>
      </c>
      <c r="E807" s="1">
        <v>4</v>
      </c>
      <c r="F807" s="2">
        <v>45821</v>
      </c>
      <c r="G807" s="1" t="s">
        <v>12119</v>
      </c>
    </row>
    <row r="808" spans="1:7">
      <c r="A808" s="1" t="s">
        <v>12935</v>
      </c>
      <c r="B808" s="1" t="s">
        <v>3496</v>
      </c>
      <c r="C808" s="1" t="s">
        <v>1528</v>
      </c>
      <c r="D808" s="1" t="s">
        <v>1692</v>
      </c>
      <c r="E808" s="1">
        <v>4</v>
      </c>
      <c r="F808" s="2">
        <v>45963</v>
      </c>
      <c r="G808" s="1" t="s">
        <v>12123</v>
      </c>
    </row>
    <row r="809" spans="1:7">
      <c r="A809" s="1" t="s">
        <v>12936</v>
      </c>
      <c r="B809" s="1" t="s">
        <v>2788</v>
      </c>
      <c r="C809" s="1" t="s">
        <v>1657</v>
      </c>
      <c r="D809" s="1" t="s">
        <v>1670</v>
      </c>
      <c r="E809" s="1">
        <v>4</v>
      </c>
      <c r="F809" s="2">
        <v>45905</v>
      </c>
      <c r="G809" s="1" t="s">
        <v>12123</v>
      </c>
    </row>
    <row r="810" spans="1:7">
      <c r="A810" s="1" t="s">
        <v>12937</v>
      </c>
      <c r="B810" s="1" t="s">
        <v>1882</v>
      </c>
      <c r="C810" s="1" t="s">
        <v>1175</v>
      </c>
      <c r="D810" s="1" t="s">
        <v>1693</v>
      </c>
      <c r="E810" s="1">
        <v>5</v>
      </c>
      <c r="F810" s="2">
        <v>45395</v>
      </c>
      <c r="G810" s="1" t="s">
        <v>12134</v>
      </c>
    </row>
    <row r="811" spans="1:7">
      <c r="A811" s="1" t="s">
        <v>12938</v>
      </c>
      <c r="B811" s="1" t="s">
        <v>2116</v>
      </c>
      <c r="C811" s="1" t="s">
        <v>1340</v>
      </c>
      <c r="D811" s="1" t="s">
        <v>1737</v>
      </c>
      <c r="E811" s="1">
        <v>3</v>
      </c>
      <c r="F811" s="2">
        <v>45681</v>
      </c>
      <c r="G811" s="1" t="s">
        <v>12156</v>
      </c>
    </row>
    <row r="812" spans="1:7">
      <c r="A812" s="1" t="s">
        <v>12939</v>
      </c>
      <c r="B812" s="1" t="s">
        <v>4036</v>
      </c>
      <c r="C812" s="1" t="s">
        <v>1354</v>
      </c>
      <c r="D812" s="1" t="s">
        <v>1777</v>
      </c>
      <c r="E812" s="1">
        <v>4</v>
      </c>
      <c r="F812" s="2">
        <v>45935</v>
      </c>
      <c r="G812" s="1" t="s">
        <v>12119</v>
      </c>
    </row>
    <row r="813" spans="1:7">
      <c r="A813" s="1" t="s">
        <v>12940</v>
      </c>
      <c r="B813" s="1" t="s">
        <v>3935</v>
      </c>
      <c r="C813" s="1" t="s">
        <v>441</v>
      </c>
      <c r="D813" s="1" t="s">
        <v>1797</v>
      </c>
      <c r="E813" s="1">
        <v>5</v>
      </c>
      <c r="F813" s="2">
        <v>45523</v>
      </c>
      <c r="G813" s="1" t="s">
        <v>12134</v>
      </c>
    </row>
    <row r="814" spans="1:7">
      <c r="A814" s="1" t="s">
        <v>12941</v>
      </c>
      <c r="B814" s="1" t="s">
        <v>2512</v>
      </c>
      <c r="C814" s="1" t="s">
        <v>1541</v>
      </c>
      <c r="D814" s="1" t="s">
        <v>1748</v>
      </c>
      <c r="E814" s="1">
        <v>1</v>
      </c>
      <c r="F814" s="2">
        <v>45793</v>
      </c>
      <c r="G814" s="1" t="s">
        <v>12128</v>
      </c>
    </row>
    <row r="815" spans="1:7">
      <c r="A815" s="1" t="s">
        <v>12942</v>
      </c>
      <c r="B815" s="1" t="s">
        <v>3406</v>
      </c>
      <c r="C815" s="1" t="s">
        <v>1658</v>
      </c>
      <c r="D815" s="1" t="s">
        <v>1787</v>
      </c>
      <c r="E815" s="1">
        <v>4</v>
      </c>
      <c r="F815" s="2">
        <v>45694</v>
      </c>
      <c r="G815" s="1" t="s">
        <v>12123</v>
      </c>
    </row>
    <row r="816" spans="1:7">
      <c r="A816" s="1" t="s">
        <v>12943</v>
      </c>
      <c r="B816" s="1" t="s">
        <v>2162</v>
      </c>
      <c r="C816" s="1" t="s">
        <v>720</v>
      </c>
      <c r="D816" s="1" t="s">
        <v>1709</v>
      </c>
      <c r="E816" s="1">
        <v>4</v>
      </c>
      <c r="F816" s="2">
        <v>45308</v>
      </c>
      <c r="G816" s="1" t="s">
        <v>12119</v>
      </c>
    </row>
    <row r="817" spans="1:7">
      <c r="A817" s="1" t="s">
        <v>12944</v>
      </c>
      <c r="B817" s="1" t="s">
        <v>2956</v>
      </c>
      <c r="C817" s="1" t="s">
        <v>639</v>
      </c>
      <c r="D817" s="1" t="s">
        <v>1721</v>
      </c>
      <c r="E817" s="1">
        <v>1</v>
      </c>
      <c r="F817" s="2">
        <v>45509</v>
      </c>
      <c r="G817" s="1" t="s">
        <v>12145</v>
      </c>
    </row>
    <row r="818" spans="1:7">
      <c r="A818" s="1" t="s">
        <v>12945</v>
      </c>
      <c r="B818" s="1" t="s">
        <v>1872</v>
      </c>
      <c r="C818" s="1" t="s">
        <v>754</v>
      </c>
      <c r="D818" s="1" t="s">
        <v>1660</v>
      </c>
      <c r="E818" s="1">
        <v>4</v>
      </c>
      <c r="F818" s="2">
        <v>45930</v>
      </c>
      <c r="G818" s="1" t="s">
        <v>12123</v>
      </c>
    </row>
    <row r="819" spans="1:7">
      <c r="A819" s="1" t="s">
        <v>12946</v>
      </c>
      <c r="B819" s="1" t="s">
        <v>3567</v>
      </c>
      <c r="C819" s="1" t="s">
        <v>747</v>
      </c>
      <c r="D819" s="1" t="s">
        <v>1743</v>
      </c>
      <c r="E819" s="1">
        <v>4</v>
      </c>
      <c r="F819" s="2">
        <v>45614</v>
      </c>
      <c r="G819" s="1" t="s">
        <v>12123</v>
      </c>
    </row>
    <row r="820" spans="1:7">
      <c r="A820" s="1" t="s">
        <v>12947</v>
      </c>
      <c r="B820" s="1" t="s">
        <v>2596</v>
      </c>
      <c r="C820" s="1" t="s">
        <v>1535</v>
      </c>
      <c r="D820" s="1" t="s">
        <v>1732</v>
      </c>
      <c r="E820" s="1">
        <v>5</v>
      </c>
      <c r="F820" s="2">
        <v>45399</v>
      </c>
      <c r="G820" s="1" t="s">
        <v>12121</v>
      </c>
    </row>
    <row r="821" spans="1:7">
      <c r="A821" s="1" t="s">
        <v>12948</v>
      </c>
      <c r="B821" s="1" t="s">
        <v>1808</v>
      </c>
      <c r="C821" s="1" t="s">
        <v>661</v>
      </c>
      <c r="D821" s="1" t="s">
        <v>1785</v>
      </c>
      <c r="E821" s="1">
        <v>5</v>
      </c>
      <c r="F821" s="2">
        <v>45395</v>
      </c>
      <c r="G821" s="1" t="s">
        <v>12117</v>
      </c>
    </row>
    <row r="822" spans="1:7">
      <c r="A822" s="1" t="s">
        <v>12949</v>
      </c>
      <c r="B822" s="1" t="s">
        <v>2014</v>
      </c>
      <c r="C822" s="1" t="s">
        <v>1401</v>
      </c>
      <c r="D822" s="1" t="s">
        <v>1668</v>
      </c>
      <c r="E822" s="1">
        <v>5</v>
      </c>
      <c r="F822" s="2">
        <v>45739</v>
      </c>
      <c r="G822" s="1" t="s">
        <v>12134</v>
      </c>
    </row>
    <row r="823" spans="1:7">
      <c r="A823" s="1" t="s">
        <v>12950</v>
      </c>
      <c r="B823" s="1" t="s">
        <v>2731</v>
      </c>
      <c r="C823" s="1" t="s">
        <v>893</v>
      </c>
      <c r="D823" s="1" t="s">
        <v>1681</v>
      </c>
      <c r="E823" s="1">
        <v>3</v>
      </c>
      <c r="F823" s="2">
        <v>45960</v>
      </c>
      <c r="G823" s="1" t="s">
        <v>12125</v>
      </c>
    </row>
    <row r="824" spans="1:7">
      <c r="A824" s="1" t="s">
        <v>12951</v>
      </c>
      <c r="B824" s="1" t="s">
        <v>2318</v>
      </c>
      <c r="C824" s="1" t="s">
        <v>277</v>
      </c>
      <c r="D824" s="1" t="s">
        <v>1748</v>
      </c>
      <c r="E824" s="1">
        <v>4</v>
      </c>
      <c r="F824" s="2">
        <v>45595</v>
      </c>
      <c r="G824" s="1" t="s">
        <v>12119</v>
      </c>
    </row>
    <row r="825" spans="1:7">
      <c r="A825" s="1" t="s">
        <v>12952</v>
      </c>
      <c r="B825" s="1" t="s">
        <v>2015</v>
      </c>
      <c r="C825" s="1" t="s">
        <v>1451</v>
      </c>
      <c r="D825" s="1" t="s">
        <v>1746</v>
      </c>
      <c r="E825" s="1">
        <v>4</v>
      </c>
      <c r="F825" s="2">
        <v>45555</v>
      </c>
      <c r="G825" s="1" t="s">
        <v>12123</v>
      </c>
    </row>
    <row r="826" spans="1:7">
      <c r="A826" s="1" t="s">
        <v>12953</v>
      </c>
      <c r="B826" s="1" t="s">
        <v>4019</v>
      </c>
      <c r="C826" s="1" t="s">
        <v>1210</v>
      </c>
      <c r="D826" s="1" t="s">
        <v>1753</v>
      </c>
      <c r="E826" s="1">
        <v>4</v>
      </c>
      <c r="F826" s="2">
        <v>45742</v>
      </c>
      <c r="G826" s="1" t="s">
        <v>12119</v>
      </c>
    </row>
    <row r="827" spans="1:7">
      <c r="A827" s="1" t="s">
        <v>12954</v>
      </c>
      <c r="B827" s="1" t="s">
        <v>2396</v>
      </c>
      <c r="C827" s="1" t="s">
        <v>289</v>
      </c>
      <c r="D827" s="1" t="s">
        <v>1717</v>
      </c>
      <c r="E827" s="1">
        <v>2</v>
      </c>
      <c r="F827" s="2">
        <v>45573</v>
      </c>
      <c r="G827" s="1" t="s">
        <v>12137</v>
      </c>
    </row>
    <row r="828" spans="1:7">
      <c r="A828" s="1" t="s">
        <v>12955</v>
      </c>
      <c r="B828" s="1" t="s">
        <v>2209</v>
      </c>
      <c r="C828" s="1" t="s">
        <v>333</v>
      </c>
      <c r="D828" s="1" t="s">
        <v>1727</v>
      </c>
      <c r="E828" s="1">
        <v>5</v>
      </c>
      <c r="F828" s="2">
        <v>45759</v>
      </c>
      <c r="G828" s="1" t="s">
        <v>12134</v>
      </c>
    </row>
    <row r="829" spans="1:7">
      <c r="A829" s="1" t="s">
        <v>12956</v>
      </c>
      <c r="B829" s="1" t="s">
        <v>2332</v>
      </c>
      <c r="C829" s="1" t="s">
        <v>333</v>
      </c>
      <c r="D829" s="1" t="s">
        <v>1738</v>
      </c>
      <c r="E829" s="1">
        <v>5</v>
      </c>
      <c r="F829" s="2">
        <v>45354</v>
      </c>
      <c r="G829" s="1" t="s">
        <v>12121</v>
      </c>
    </row>
    <row r="830" spans="1:7">
      <c r="A830" s="1" t="s">
        <v>12957</v>
      </c>
      <c r="B830" s="1" t="s">
        <v>3020</v>
      </c>
      <c r="C830" s="1" t="s">
        <v>977</v>
      </c>
      <c r="D830" s="1" t="s">
        <v>1758</v>
      </c>
      <c r="E830" s="1">
        <v>3</v>
      </c>
      <c r="F830" s="2">
        <v>45351</v>
      </c>
      <c r="G830" s="1" t="s">
        <v>12156</v>
      </c>
    </row>
    <row r="831" spans="1:7">
      <c r="A831" s="1" t="s">
        <v>12958</v>
      </c>
      <c r="B831" s="1" t="s">
        <v>2243</v>
      </c>
      <c r="C831" s="1" t="s">
        <v>1400</v>
      </c>
      <c r="D831" s="1" t="s">
        <v>1783</v>
      </c>
      <c r="E831" s="1">
        <v>4</v>
      </c>
      <c r="F831" s="2">
        <v>45945</v>
      </c>
      <c r="G831" s="1" t="s">
        <v>12115</v>
      </c>
    </row>
    <row r="832" spans="1:7">
      <c r="A832" s="1" t="s">
        <v>12959</v>
      </c>
      <c r="B832" s="1" t="s">
        <v>2594</v>
      </c>
      <c r="C832" s="1" t="s">
        <v>1572</v>
      </c>
      <c r="D832" s="1" t="s">
        <v>1743</v>
      </c>
      <c r="E832" s="1">
        <v>1</v>
      </c>
      <c r="F832" s="2">
        <v>45413</v>
      </c>
      <c r="G832" s="1" t="s">
        <v>12140</v>
      </c>
    </row>
    <row r="833" spans="1:7">
      <c r="A833" s="1" t="s">
        <v>12960</v>
      </c>
      <c r="B833" s="1" t="s">
        <v>3487</v>
      </c>
      <c r="C833" s="1" t="s">
        <v>1190</v>
      </c>
      <c r="D833" s="1" t="s">
        <v>1785</v>
      </c>
      <c r="E833" s="1">
        <v>5</v>
      </c>
      <c r="F833" s="2">
        <v>45957</v>
      </c>
      <c r="G833" s="1" t="s">
        <v>12121</v>
      </c>
    </row>
    <row r="834" spans="1:7">
      <c r="A834" s="1" t="s">
        <v>12961</v>
      </c>
      <c r="B834" s="1" t="s">
        <v>2248</v>
      </c>
      <c r="C834" s="1" t="s">
        <v>1600</v>
      </c>
      <c r="D834" s="1" t="s">
        <v>1731</v>
      </c>
      <c r="E834" s="1">
        <v>5</v>
      </c>
      <c r="F834" s="2">
        <v>45967</v>
      </c>
      <c r="G834" s="1" t="s">
        <v>12117</v>
      </c>
    </row>
    <row r="835" spans="1:7">
      <c r="A835" s="1" t="s">
        <v>12962</v>
      </c>
      <c r="B835" s="1" t="s">
        <v>3876</v>
      </c>
      <c r="C835" s="1" t="s">
        <v>214</v>
      </c>
      <c r="D835" s="1" t="s">
        <v>1682</v>
      </c>
      <c r="E835" s="1">
        <v>1</v>
      </c>
      <c r="F835" s="2">
        <v>45688</v>
      </c>
      <c r="G835" s="1" t="s">
        <v>12145</v>
      </c>
    </row>
    <row r="836" spans="1:7">
      <c r="A836" s="1" t="s">
        <v>12963</v>
      </c>
      <c r="B836" s="1" t="s">
        <v>3802</v>
      </c>
      <c r="C836" s="1" t="s">
        <v>1033</v>
      </c>
      <c r="D836" s="1" t="s">
        <v>1710</v>
      </c>
      <c r="E836" s="1">
        <v>3</v>
      </c>
      <c r="F836" s="2">
        <v>45336</v>
      </c>
      <c r="G836" s="1" t="s">
        <v>12142</v>
      </c>
    </row>
    <row r="837" spans="1:7">
      <c r="A837" s="1" t="s">
        <v>12964</v>
      </c>
      <c r="B837" s="1" t="s">
        <v>2144</v>
      </c>
      <c r="C837" s="1" t="s">
        <v>690</v>
      </c>
      <c r="D837" s="1" t="s">
        <v>1720</v>
      </c>
      <c r="E837" s="1">
        <v>5</v>
      </c>
      <c r="F837" s="2">
        <v>45662</v>
      </c>
      <c r="G837" s="1" t="s">
        <v>12121</v>
      </c>
    </row>
    <row r="838" spans="1:7">
      <c r="A838" s="1" t="s">
        <v>12965</v>
      </c>
      <c r="B838" s="1" t="s">
        <v>3602</v>
      </c>
      <c r="C838" s="1" t="s">
        <v>1253</v>
      </c>
      <c r="D838" s="1" t="s">
        <v>1702</v>
      </c>
      <c r="E838" s="1">
        <v>5</v>
      </c>
      <c r="F838" s="2">
        <v>45371</v>
      </c>
      <c r="G838" s="1" t="s">
        <v>12121</v>
      </c>
    </row>
    <row r="839" spans="1:7">
      <c r="A839" s="1" t="s">
        <v>12966</v>
      </c>
      <c r="B839" s="1" t="s">
        <v>3682</v>
      </c>
      <c r="C839" s="1" t="s">
        <v>1658</v>
      </c>
      <c r="D839" s="1" t="s">
        <v>1716</v>
      </c>
      <c r="E839" s="1">
        <v>5</v>
      </c>
      <c r="F839" s="2">
        <v>45954</v>
      </c>
      <c r="G839" s="1" t="s">
        <v>12134</v>
      </c>
    </row>
    <row r="840" spans="1:7">
      <c r="A840" s="1" t="s">
        <v>12967</v>
      </c>
      <c r="B840" s="1" t="s">
        <v>3976</v>
      </c>
      <c r="C840" s="1" t="s">
        <v>1207</v>
      </c>
      <c r="D840" s="1" t="s">
        <v>1732</v>
      </c>
      <c r="E840" s="1">
        <v>3</v>
      </c>
      <c r="F840" s="2">
        <v>45379</v>
      </c>
      <c r="G840" s="1" t="s">
        <v>12142</v>
      </c>
    </row>
    <row r="841" spans="1:7">
      <c r="A841" s="1" t="s">
        <v>12968</v>
      </c>
      <c r="B841" s="1" t="s">
        <v>3531</v>
      </c>
      <c r="C841" s="1" t="s">
        <v>1578</v>
      </c>
      <c r="D841" s="1" t="s">
        <v>1712</v>
      </c>
      <c r="E841" s="1">
        <v>2</v>
      </c>
      <c r="F841" s="2">
        <v>45876</v>
      </c>
      <c r="G841" s="1" t="s">
        <v>12137</v>
      </c>
    </row>
    <row r="842" spans="1:7">
      <c r="A842" s="1" t="s">
        <v>12969</v>
      </c>
      <c r="B842" s="1" t="s">
        <v>4168</v>
      </c>
      <c r="C842" s="1" t="s">
        <v>828</v>
      </c>
      <c r="D842" s="1" t="s">
        <v>1685</v>
      </c>
      <c r="E842" s="1">
        <v>4</v>
      </c>
      <c r="F842" s="2">
        <v>45505</v>
      </c>
      <c r="G842" s="1" t="s">
        <v>12119</v>
      </c>
    </row>
    <row r="843" spans="1:7">
      <c r="A843" s="1" t="s">
        <v>12970</v>
      </c>
      <c r="B843" s="1" t="s">
        <v>2174</v>
      </c>
      <c r="C843" s="1" t="s">
        <v>698</v>
      </c>
      <c r="D843" s="1" t="s">
        <v>1712</v>
      </c>
      <c r="E843" s="1">
        <v>3</v>
      </c>
      <c r="F843" s="2">
        <v>45313</v>
      </c>
      <c r="G843" s="1" t="s">
        <v>12125</v>
      </c>
    </row>
    <row r="844" spans="1:7">
      <c r="A844" s="1" t="s">
        <v>12971</v>
      </c>
      <c r="B844" s="1" t="s">
        <v>4094</v>
      </c>
      <c r="C844" s="1" t="s">
        <v>899</v>
      </c>
      <c r="D844" s="1" t="s">
        <v>1787</v>
      </c>
      <c r="E844" s="1">
        <v>3</v>
      </c>
      <c r="F844" s="2">
        <v>45759</v>
      </c>
      <c r="G844" s="1" t="s">
        <v>12142</v>
      </c>
    </row>
    <row r="845" spans="1:7">
      <c r="A845" s="1" t="s">
        <v>12972</v>
      </c>
      <c r="B845" s="1" t="s">
        <v>3351</v>
      </c>
      <c r="C845" s="1" t="s">
        <v>53</v>
      </c>
      <c r="D845" s="1" t="s">
        <v>1738</v>
      </c>
      <c r="E845" s="1">
        <v>2</v>
      </c>
      <c r="F845" s="2">
        <v>45346</v>
      </c>
      <c r="G845" s="1" t="s">
        <v>12174</v>
      </c>
    </row>
    <row r="846" spans="1:7">
      <c r="A846" s="1" t="s">
        <v>12973</v>
      </c>
      <c r="B846" s="1" t="s">
        <v>4130</v>
      </c>
      <c r="C846" s="1" t="s">
        <v>1575</v>
      </c>
      <c r="D846" s="1" t="s">
        <v>1737</v>
      </c>
      <c r="E846" s="1">
        <v>5</v>
      </c>
      <c r="F846" s="2">
        <v>45333</v>
      </c>
      <c r="G846" s="1" t="s">
        <v>12134</v>
      </c>
    </row>
    <row r="847" spans="1:7">
      <c r="A847" s="1" t="s">
        <v>12974</v>
      </c>
      <c r="B847" s="1" t="s">
        <v>2797</v>
      </c>
      <c r="C847" s="1" t="s">
        <v>670</v>
      </c>
      <c r="D847" s="1" t="s">
        <v>1690</v>
      </c>
      <c r="E847" s="1">
        <v>5</v>
      </c>
      <c r="F847" s="2">
        <v>45568</v>
      </c>
      <c r="G847" s="1" t="s">
        <v>12121</v>
      </c>
    </row>
    <row r="848" spans="1:7">
      <c r="A848" s="1" t="s">
        <v>12975</v>
      </c>
      <c r="B848" s="1" t="s">
        <v>2717</v>
      </c>
      <c r="C848" s="1" t="s">
        <v>746</v>
      </c>
      <c r="D848" s="1" t="s">
        <v>1777</v>
      </c>
      <c r="E848" s="1">
        <v>5</v>
      </c>
      <c r="F848" s="2">
        <v>45823</v>
      </c>
      <c r="G848" s="1" t="s">
        <v>12134</v>
      </c>
    </row>
    <row r="849" spans="1:7">
      <c r="A849" s="1" t="s">
        <v>12976</v>
      </c>
      <c r="B849" s="1" t="s">
        <v>2630</v>
      </c>
      <c r="C849" s="1" t="s">
        <v>1525</v>
      </c>
      <c r="D849" s="1" t="s">
        <v>1693</v>
      </c>
      <c r="E849" s="1">
        <v>5</v>
      </c>
      <c r="F849" s="2">
        <v>45969</v>
      </c>
      <c r="G849" s="1" t="s">
        <v>12121</v>
      </c>
    </row>
    <row r="850" spans="1:7">
      <c r="A850" s="1" t="s">
        <v>12977</v>
      </c>
      <c r="B850" s="1" t="s">
        <v>4105</v>
      </c>
      <c r="C850" s="1" t="s">
        <v>703</v>
      </c>
      <c r="D850" s="1" t="s">
        <v>1682</v>
      </c>
      <c r="E850" s="1">
        <v>5</v>
      </c>
      <c r="F850" s="2">
        <v>45316</v>
      </c>
      <c r="G850" s="1" t="s">
        <v>12134</v>
      </c>
    </row>
    <row r="851" spans="1:7">
      <c r="A851" s="1" t="s">
        <v>12978</v>
      </c>
      <c r="B851" s="1" t="s">
        <v>1811</v>
      </c>
      <c r="C851" s="1" t="s">
        <v>313</v>
      </c>
      <c r="D851" s="1" t="s">
        <v>1789</v>
      </c>
      <c r="E851" s="1">
        <v>3</v>
      </c>
      <c r="F851" s="2">
        <v>45385</v>
      </c>
      <c r="G851" s="1" t="s">
        <v>12142</v>
      </c>
    </row>
    <row r="852" spans="1:7">
      <c r="A852" s="1" t="s">
        <v>12979</v>
      </c>
      <c r="B852" s="1" t="s">
        <v>4232</v>
      </c>
      <c r="C852" s="1" t="s">
        <v>1073</v>
      </c>
      <c r="D852" s="1" t="s">
        <v>1726</v>
      </c>
      <c r="E852" s="1">
        <v>1</v>
      </c>
      <c r="F852" s="2">
        <v>45337</v>
      </c>
      <c r="G852" s="1" t="s">
        <v>12145</v>
      </c>
    </row>
    <row r="853" spans="1:7">
      <c r="A853" s="1" t="s">
        <v>12980</v>
      </c>
      <c r="B853" s="1" t="s">
        <v>2370</v>
      </c>
      <c r="C853" s="1" t="s">
        <v>1262</v>
      </c>
      <c r="D853" s="1" t="s">
        <v>1793</v>
      </c>
      <c r="E853" s="1">
        <v>5</v>
      </c>
      <c r="F853" s="2">
        <v>45339</v>
      </c>
      <c r="G853" s="1" t="s">
        <v>12134</v>
      </c>
    </row>
    <row r="854" spans="1:7">
      <c r="A854" s="1" t="s">
        <v>12981</v>
      </c>
      <c r="B854" s="1" t="s">
        <v>2489</v>
      </c>
      <c r="C854" s="1" t="s">
        <v>365</v>
      </c>
      <c r="D854" s="1" t="s">
        <v>1695</v>
      </c>
      <c r="E854" s="1">
        <v>4</v>
      </c>
      <c r="F854" s="2">
        <v>45671</v>
      </c>
      <c r="G854" s="1" t="s">
        <v>12123</v>
      </c>
    </row>
    <row r="855" spans="1:7">
      <c r="A855" s="1" t="s">
        <v>12982</v>
      </c>
      <c r="B855" s="1" t="s">
        <v>2992</v>
      </c>
      <c r="C855" s="1" t="s">
        <v>1337</v>
      </c>
      <c r="D855" s="1" t="s">
        <v>1758</v>
      </c>
      <c r="E855" s="1">
        <v>5</v>
      </c>
      <c r="F855" s="2">
        <v>45595</v>
      </c>
      <c r="G855" s="1" t="s">
        <v>12134</v>
      </c>
    </row>
    <row r="856" spans="1:7">
      <c r="A856" s="1" t="s">
        <v>12983</v>
      </c>
      <c r="B856" s="1" t="s">
        <v>1877</v>
      </c>
      <c r="C856" s="1" t="s">
        <v>294</v>
      </c>
      <c r="D856" s="1" t="s">
        <v>1783</v>
      </c>
      <c r="E856" s="1">
        <v>4</v>
      </c>
      <c r="F856" s="2">
        <v>45761</v>
      </c>
      <c r="G856" s="1" t="s">
        <v>12119</v>
      </c>
    </row>
    <row r="857" spans="1:7">
      <c r="A857" s="1" t="s">
        <v>12984</v>
      </c>
      <c r="B857" s="1" t="s">
        <v>2982</v>
      </c>
      <c r="C857" s="1" t="s">
        <v>565</v>
      </c>
      <c r="D857" s="1" t="s">
        <v>1736</v>
      </c>
      <c r="E857" s="1">
        <v>5</v>
      </c>
      <c r="F857" s="2">
        <v>45416</v>
      </c>
      <c r="G857" s="1" t="s">
        <v>12134</v>
      </c>
    </row>
    <row r="858" spans="1:7">
      <c r="A858" s="1" t="s">
        <v>12985</v>
      </c>
      <c r="B858" s="1" t="s">
        <v>2707</v>
      </c>
      <c r="C858" s="1" t="s">
        <v>878</v>
      </c>
      <c r="D858" s="1" t="s">
        <v>1733</v>
      </c>
      <c r="E858" s="1">
        <v>4</v>
      </c>
      <c r="F858" s="2">
        <v>45780</v>
      </c>
      <c r="G858" s="1" t="s">
        <v>12123</v>
      </c>
    </row>
    <row r="859" spans="1:7">
      <c r="A859" s="1" t="s">
        <v>12986</v>
      </c>
      <c r="B859" s="1" t="s">
        <v>2127</v>
      </c>
      <c r="C859" s="1" t="s">
        <v>908</v>
      </c>
      <c r="D859" s="1" t="s">
        <v>1682</v>
      </c>
      <c r="E859" s="1">
        <v>4</v>
      </c>
      <c r="F859" s="2">
        <v>45405</v>
      </c>
      <c r="G859" s="1" t="s">
        <v>12123</v>
      </c>
    </row>
    <row r="860" spans="1:7">
      <c r="A860" s="1" t="s">
        <v>12987</v>
      </c>
      <c r="B860" s="1" t="s">
        <v>3499</v>
      </c>
      <c r="C860" s="1" t="s">
        <v>1194</v>
      </c>
      <c r="D860" s="1" t="s">
        <v>1742</v>
      </c>
      <c r="E860" s="1">
        <v>5</v>
      </c>
      <c r="F860" s="2">
        <v>45309</v>
      </c>
      <c r="G860" s="1" t="s">
        <v>12134</v>
      </c>
    </row>
    <row r="861" spans="1:7">
      <c r="A861" s="1" t="s">
        <v>12988</v>
      </c>
      <c r="B861" s="1" t="s">
        <v>2606</v>
      </c>
      <c r="C861" s="1" t="s">
        <v>687</v>
      </c>
      <c r="D861" s="1" t="s">
        <v>1680</v>
      </c>
      <c r="E861" s="1">
        <v>5</v>
      </c>
      <c r="F861" s="2">
        <v>45429</v>
      </c>
      <c r="G861" s="1" t="s">
        <v>12134</v>
      </c>
    </row>
    <row r="862" spans="1:7">
      <c r="A862" s="1" t="s">
        <v>12989</v>
      </c>
      <c r="B862" s="1" t="s">
        <v>4267</v>
      </c>
      <c r="C862" s="1" t="s">
        <v>1629</v>
      </c>
      <c r="D862" s="1" t="s">
        <v>1784</v>
      </c>
      <c r="E862" s="1">
        <v>5</v>
      </c>
      <c r="F862" s="2">
        <v>45573</v>
      </c>
      <c r="G862" s="1" t="s">
        <v>12134</v>
      </c>
    </row>
    <row r="863" spans="1:7">
      <c r="A863" s="1" t="s">
        <v>12990</v>
      </c>
      <c r="B863" s="1" t="s">
        <v>3147</v>
      </c>
      <c r="C863" s="1" t="s">
        <v>165</v>
      </c>
      <c r="D863" s="1" t="s">
        <v>1785</v>
      </c>
      <c r="E863" s="1">
        <v>4</v>
      </c>
      <c r="F863" s="2">
        <v>45832</v>
      </c>
      <c r="G863" s="1" t="s">
        <v>12119</v>
      </c>
    </row>
    <row r="864" spans="1:7">
      <c r="A864" s="1" t="s">
        <v>12991</v>
      </c>
      <c r="B864" s="1" t="s">
        <v>3554</v>
      </c>
      <c r="C864" s="1" t="s">
        <v>1498</v>
      </c>
      <c r="D864" s="1" t="s">
        <v>1692</v>
      </c>
      <c r="E864" s="1">
        <v>5</v>
      </c>
      <c r="F864" s="2">
        <v>45845</v>
      </c>
      <c r="G864" s="1" t="s">
        <v>12134</v>
      </c>
    </row>
    <row r="865" spans="1:7">
      <c r="A865" s="1" t="s">
        <v>12992</v>
      </c>
      <c r="B865" s="1" t="s">
        <v>2501</v>
      </c>
      <c r="C865" s="1" t="s">
        <v>1232</v>
      </c>
      <c r="D865" s="1" t="s">
        <v>1753</v>
      </c>
      <c r="E865" s="1">
        <v>5</v>
      </c>
      <c r="F865" s="2">
        <v>45666</v>
      </c>
      <c r="G865" s="1" t="s">
        <v>12121</v>
      </c>
    </row>
    <row r="866" spans="1:7">
      <c r="A866" s="1" t="s">
        <v>12993</v>
      </c>
      <c r="B866" s="1" t="s">
        <v>2016</v>
      </c>
      <c r="C866" s="1" t="s">
        <v>830</v>
      </c>
      <c r="D866" s="1" t="s">
        <v>1730</v>
      </c>
      <c r="E866" s="1">
        <v>5</v>
      </c>
      <c r="F866" s="2">
        <v>45630</v>
      </c>
      <c r="G866" s="1" t="s">
        <v>12121</v>
      </c>
    </row>
    <row r="867" spans="1:7">
      <c r="A867" s="1" t="s">
        <v>12994</v>
      </c>
      <c r="B867" s="1" t="s">
        <v>3642</v>
      </c>
      <c r="C867" s="1" t="s">
        <v>1104</v>
      </c>
      <c r="D867" s="1" t="s">
        <v>1767</v>
      </c>
      <c r="E867" s="1">
        <v>3</v>
      </c>
      <c r="F867" s="2">
        <v>45400</v>
      </c>
      <c r="G867" s="1" t="s">
        <v>12142</v>
      </c>
    </row>
    <row r="868" spans="1:7">
      <c r="A868" s="1" t="s">
        <v>12995</v>
      </c>
      <c r="B868" s="1" t="s">
        <v>2408</v>
      </c>
      <c r="C868" s="1" t="s">
        <v>1589</v>
      </c>
      <c r="D868" s="1" t="s">
        <v>1768</v>
      </c>
      <c r="E868" s="1">
        <v>5</v>
      </c>
      <c r="F868" s="2">
        <v>45673</v>
      </c>
      <c r="G868" s="1" t="s">
        <v>12117</v>
      </c>
    </row>
    <row r="869" spans="1:7">
      <c r="A869" s="1" t="s">
        <v>12996</v>
      </c>
      <c r="B869" s="1" t="s">
        <v>4085</v>
      </c>
      <c r="C869" s="1" t="s">
        <v>984</v>
      </c>
      <c r="D869" s="1" t="s">
        <v>1792</v>
      </c>
      <c r="E869" s="1">
        <v>4</v>
      </c>
      <c r="F869" s="2">
        <v>45612</v>
      </c>
      <c r="G869" s="1" t="s">
        <v>12119</v>
      </c>
    </row>
    <row r="870" spans="1:7">
      <c r="A870" s="1" t="s">
        <v>12997</v>
      </c>
      <c r="B870" s="1" t="s">
        <v>1931</v>
      </c>
      <c r="C870" s="1" t="s">
        <v>83</v>
      </c>
      <c r="D870" s="1" t="s">
        <v>1740</v>
      </c>
      <c r="E870" s="1">
        <v>5</v>
      </c>
      <c r="F870" s="2">
        <v>45382</v>
      </c>
      <c r="G870" s="1" t="s">
        <v>12134</v>
      </c>
    </row>
    <row r="871" spans="1:7">
      <c r="A871" s="1" t="s">
        <v>12998</v>
      </c>
      <c r="B871" s="1" t="s">
        <v>3180</v>
      </c>
      <c r="C871" s="1" t="s">
        <v>454</v>
      </c>
      <c r="D871" s="1" t="s">
        <v>1688</v>
      </c>
      <c r="E871" s="1">
        <v>1</v>
      </c>
      <c r="F871" s="2">
        <v>45928</v>
      </c>
      <c r="G871" s="1" t="s">
        <v>12128</v>
      </c>
    </row>
    <row r="872" spans="1:7">
      <c r="A872" s="1" t="s">
        <v>12999</v>
      </c>
      <c r="B872" s="1" t="s">
        <v>3467</v>
      </c>
      <c r="C872" s="1" t="s">
        <v>305</v>
      </c>
      <c r="D872" s="1" t="s">
        <v>1712</v>
      </c>
      <c r="E872" s="1">
        <v>5</v>
      </c>
      <c r="F872" s="2">
        <v>45867</v>
      </c>
      <c r="G872" s="1" t="s">
        <v>12121</v>
      </c>
    </row>
    <row r="873" spans="1:7">
      <c r="A873" s="1" t="s">
        <v>13000</v>
      </c>
      <c r="B873" s="1" t="s">
        <v>2328</v>
      </c>
      <c r="C873" s="1" t="s">
        <v>1218</v>
      </c>
      <c r="D873" s="1" t="s">
        <v>1745</v>
      </c>
      <c r="E873" s="1">
        <v>3</v>
      </c>
      <c r="F873" s="2">
        <v>45324</v>
      </c>
      <c r="G873" s="1" t="s">
        <v>12125</v>
      </c>
    </row>
    <row r="874" spans="1:7">
      <c r="A874" s="1" t="s">
        <v>13001</v>
      </c>
      <c r="B874" s="1" t="s">
        <v>3443</v>
      </c>
      <c r="C874" s="1" t="s">
        <v>1229</v>
      </c>
      <c r="D874" s="1" t="s">
        <v>1719</v>
      </c>
      <c r="E874" s="1">
        <v>5</v>
      </c>
      <c r="F874" s="2">
        <v>45531</v>
      </c>
      <c r="G874" s="1" t="s">
        <v>12117</v>
      </c>
    </row>
    <row r="875" spans="1:7">
      <c r="A875" s="1" t="s">
        <v>13002</v>
      </c>
      <c r="B875" s="1" t="s">
        <v>3232</v>
      </c>
      <c r="C875" s="1" t="s">
        <v>273</v>
      </c>
      <c r="D875" s="1" t="s">
        <v>1782</v>
      </c>
      <c r="E875" s="1">
        <v>4</v>
      </c>
      <c r="F875" s="2">
        <v>45704</v>
      </c>
      <c r="G875" s="1" t="s">
        <v>12123</v>
      </c>
    </row>
    <row r="876" spans="1:7">
      <c r="A876" s="1" t="s">
        <v>13003</v>
      </c>
      <c r="B876" s="1" t="s">
        <v>2587</v>
      </c>
      <c r="C876" s="1" t="s">
        <v>1534</v>
      </c>
      <c r="D876" s="1" t="s">
        <v>1754</v>
      </c>
      <c r="E876" s="1">
        <v>4</v>
      </c>
      <c r="F876" s="2">
        <v>45626</v>
      </c>
      <c r="G876" s="1" t="s">
        <v>12123</v>
      </c>
    </row>
    <row r="877" spans="1:7">
      <c r="A877" s="1" t="s">
        <v>13004</v>
      </c>
      <c r="B877" s="1" t="s">
        <v>2423</v>
      </c>
      <c r="C877" s="1" t="s">
        <v>176</v>
      </c>
      <c r="D877" s="1" t="s">
        <v>1730</v>
      </c>
      <c r="E877" s="1">
        <v>5</v>
      </c>
      <c r="F877" s="2">
        <v>45349</v>
      </c>
      <c r="G877" s="1" t="s">
        <v>12117</v>
      </c>
    </row>
    <row r="878" spans="1:7">
      <c r="A878" s="1" t="s">
        <v>13005</v>
      </c>
      <c r="B878" s="1" t="s">
        <v>2359</v>
      </c>
      <c r="C878" s="1" t="s">
        <v>1167</v>
      </c>
      <c r="D878" s="1" t="s">
        <v>1702</v>
      </c>
      <c r="E878" s="1">
        <v>3</v>
      </c>
      <c r="F878" s="2">
        <v>45322</v>
      </c>
      <c r="G878" s="1" t="s">
        <v>12125</v>
      </c>
    </row>
    <row r="879" spans="1:7">
      <c r="A879" s="1" t="s">
        <v>13006</v>
      </c>
      <c r="B879" s="1" t="s">
        <v>3749</v>
      </c>
      <c r="C879" s="1" t="s">
        <v>1326</v>
      </c>
      <c r="D879" s="1" t="s">
        <v>1706</v>
      </c>
      <c r="E879" s="1">
        <v>1</v>
      </c>
      <c r="F879" s="2">
        <v>45523</v>
      </c>
      <c r="G879" s="1" t="s">
        <v>12145</v>
      </c>
    </row>
    <row r="880" spans="1:7">
      <c r="A880" s="1" t="s">
        <v>13007</v>
      </c>
      <c r="B880" s="1" t="s">
        <v>2706</v>
      </c>
      <c r="C880" s="1" t="s">
        <v>707</v>
      </c>
      <c r="D880" s="1" t="s">
        <v>1714</v>
      </c>
      <c r="E880" s="1">
        <v>4</v>
      </c>
      <c r="F880" s="2">
        <v>45937</v>
      </c>
      <c r="G880" s="1" t="s">
        <v>12119</v>
      </c>
    </row>
    <row r="881" spans="1:7">
      <c r="A881" s="1" t="s">
        <v>13008</v>
      </c>
      <c r="B881" s="1" t="s">
        <v>3383</v>
      </c>
      <c r="C881" s="1" t="s">
        <v>860</v>
      </c>
      <c r="D881" s="1" t="s">
        <v>1709</v>
      </c>
      <c r="E881" s="1">
        <v>5</v>
      </c>
      <c r="F881" s="2">
        <v>45751</v>
      </c>
      <c r="G881" s="1" t="s">
        <v>12134</v>
      </c>
    </row>
    <row r="882" spans="1:7">
      <c r="A882" s="1" t="s">
        <v>13009</v>
      </c>
      <c r="B882" s="1" t="s">
        <v>3247</v>
      </c>
      <c r="C882" s="1" t="s">
        <v>481</v>
      </c>
      <c r="D882" s="1" t="s">
        <v>1790</v>
      </c>
      <c r="E882" s="1">
        <v>5</v>
      </c>
      <c r="F882" s="2">
        <v>45568</v>
      </c>
      <c r="G882" s="1" t="s">
        <v>12117</v>
      </c>
    </row>
    <row r="883" spans="1:7">
      <c r="A883" s="1" t="s">
        <v>13010</v>
      </c>
      <c r="B883" s="1" t="s">
        <v>3966</v>
      </c>
      <c r="C883" s="1" t="s">
        <v>1525</v>
      </c>
      <c r="D883" s="1" t="s">
        <v>1798</v>
      </c>
      <c r="E883" s="1">
        <v>4</v>
      </c>
      <c r="F883" s="2">
        <v>45444</v>
      </c>
      <c r="G883" s="1" t="s">
        <v>12119</v>
      </c>
    </row>
    <row r="884" spans="1:7">
      <c r="A884" s="1" t="s">
        <v>13011</v>
      </c>
      <c r="B884" s="1" t="s">
        <v>3466</v>
      </c>
      <c r="C884" s="1" t="s">
        <v>1437</v>
      </c>
      <c r="D884" s="1" t="s">
        <v>1743</v>
      </c>
      <c r="E884" s="1">
        <v>3</v>
      </c>
      <c r="F884" s="2">
        <v>45461</v>
      </c>
      <c r="G884" s="1" t="s">
        <v>12125</v>
      </c>
    </row>
    <row r="885" spans="1:7">
      <c r="A885" s="1" t="s">
        <v>13012</v>
      </c>
      <c r="B885" s="1" t="s">
        <v>4221</v>
      </c>
      <c r="C885" s="1" t="s">
        <v>1432</v>
      </c>
      <c r="D885" s="1" t="s">
        <v>1725</v>
      </c>
      <c r="E885" s="1">
        <v>4</v>
      </c>
      <c r="F885" s="2">
        <v>45406</v>
      </c>
      <c r="G885" s="1" t="s">
        <v>12115</v>
      </c>
    </row>
    <row r="886" spans="1:7">
      <c r="A886" s="1" t="s">
        <v>13013</v>
      </c>
      <c r="B886" s="1" t="s">
        <v>2984</v>
      </c>
      <c r="C886" s="1" t="s">
        <v>401</v>
      </c>
      <c r="D886" s="1" t="s">
        <v>1742</v>
      </c>
      <c r="E886" s="1">
        <v>5</v>
      </c>
      <c r="F886" s="2">
        <v>45474</v>
      </c>
      <c r="G886" s="1" t="s">
        <v>12134</v>
      </c>
    </row>
    <row r="887" spans="1:7">
      <c r="A887" s="1" t="s">
        <v>13014</v>
      </c>
      <c r="B887" s="1" t="s">
        <v>2469</v>
      </c>
      <c r="C887" s="1" t="s">
        <v>1170</v>
      </c>
      <c r="D887" s="1" t="s">
        <v>1777</v>
      </c>
      <c r="E887" s="1">
        <v>3</v>
      </c>
      <c r="F887" s="2">
        <v>45636</v>
      </c>
      <c r="G887" s="1" t="s">
        <v>12142</v>
      </c>
    </row>
    <row r="888" spans="1:7">
      <c r="A888" s="1" t="s">
        <v>13015</v>
      </c>
      <c r="B888" s="1" t="s">
        <v>1822</v>
      </c>
      <c r="C888" s="1" t="s">
        <v>880</v>
      </c>
      <c r="D888" s="1" t="s">
        <v>1717</v>
      </c>
      <c r="E888" s="1">
        <v>1</v>
      </c>
      <c r="F888" s="2">
        <v>45880</v>
      </c>
      <c r="G888" s="1" t="s">
        <v>12128</v>
      </c>
    </row>
    <row r="889" spans="1:7">
      <c r="A889" s="1" t="s">
        <v>13016</v>
      </c>
      <c r="B889" s="1" t="s">
        <v>3651</v>
      </c>
      <c r="C889" s="1" t="s">
        <v>1641</v>
      </c>
      <c r="D889" s="1" t="s">
        <v>1782</v>
      </c>
      <c r="E889" s="1">
        <v>4</v>
      </c>
      <c r="F889" s="2">
        <v>45838</v>
      </c>
      <c r="G889" s="1" t="s">
        <v>12115</v>
      </c>
    </row>
    <row r="890" spans="1:7">
      <c r="A890" s="1" t="s">
        <v>13017</v>
      </c>
      <c r="B890" s="1" t="s">
        <v>2429</v>
      </c>
      <c r="C890" s="1" t="s">
        <v>1650</v>
      </c>
      <c r="D890" s="1" t="s">
        <v>1709</v>
      </c>
      <c r="E890" s="1">
        <v>4</v>
      </c>
      <c r="F890" s="2">
        <v>45550</v>
      </c>
      <c r="G890" s="1" t="s">
        <v>12119</v>
      </c>
    </row>
    <row r="891" spans="1:7">
      <c r="A891" s="1" t="s">
        <v>13018</v>
      </c>
      <c r="B891" s="1" t="s">
        <v>3565</v>
      </c>
      <c r="C891" s="1" t="s">
        <v>196</v>
      </c>
      <c r="D891" s="1" t="s">
        <v>1773</v>
      </c>
      <c r="E891" s="1">
        <v>3</v>
      </c>
      <c r="F891" s="2">
        <v>45904</v>
      </c>
      <c r="G891" s="1" t="s">
        <v>12156</v>
      </c>
    </row>
    <row r="892" spans="1:7">
      <c r="A892" s="1" t="s">
        <v>13019</v>
      </c>
      <c r="B892" s="1" t="s">
        <v>3347</v>
      </c>
      <c r="C892" s="1" t="s">
        <v>1244</v>
      </c>
      <c r="D892" s="1" t="s">
        <v>1704</v>
      </c>
      <c r="E892" s="1">
        <v>5</v>
      </c>
      <c r="F892" s="2">
        <v>45901</v>
      </c>
      <c r="G892" s="1" t="s">
        <v>12134</v>
      </c>
    </row>
    <row r="893" spans="1:7">
      <c r="A893" s="1" t="s">
        <v>13020</v>
      </c>
      <c r="B893" s="1" t="s">
        <v>4163</v>
      </c>
      <c r="C893" s="1" t="s">
        <v>834</v>
      </c>
      <c r="D893" s="1" t="s">
        <v>1789</v>
      </c>
      <c r="E893" s="1">
        <v>1</v>
      </c>
      <c r="F893" s="2">
        <v>45771</v>
      </c>
      <c r="G893" s="1" t="s">
        <v>12145</v>
      </c>
    </row>
    <row r="894" spans="1:7">
      <c r="A894" s="1" t="s">
        <v>13021</v>
      </c>
      <c r="B894" s="1" t="s">
        <v>2268</v>
      </c>
      <c r="C894" s="1" t="s">
        <v>519</v>
      </c>
      <c r="D894" s="1" t="s">
        <v>1766</v>
      </c>
      <c r="E894" s="1">
        <v>2</v>
      </c>
      <c r="F894" s="2">
        <v>45679</v>
      </c>
      <c r="G894" s="1" t="s">
        <v>12137</v>
      </c>
    </row>
    <row r="895" spans="1:7">
      <c r="A895" s="1" t="s">
        <v>13022</v>
      </c>
      <c r="B895" s="1" t="s">
        <v>2190</v>
      </c>
      <c r="C895" s="1" t="s">
        <v>122</v>
      </c>
      <c r="D895" s="1" t="s">
        <v>1676</v>
      </c>
      <c r="E895" s="1">
        <v>2</v>
      </c>
      <c r="F895" s="2">
        <v>45453</v>
      </c>
      <c r="G895" s="1" t="s">
        <v>12137</v>
      </c>
    </row>
    <row r="896" spans="1:7">
      <c r="A896" s="1" t="s">
        <v>13023</v>
      </c>
      <c r="B896" s="1" t="s">
        <v>2577</v>
      </c>
      <c r="C896" s="1" t="s">
        <v>1213</v>
      </c>
      <c r="D896" s="1" t="s">
        <v>1758</v>
      </c>
      <c r="E896" s="1">
        <v>4</v>
      </c>
      <c r="F896" s="2">
        <v>45482</v>
      </c>
      <c r="G896" s="1" t="s">
        <v>12123</v>
      </c>
    </row>
    <row r="897" spans="1:7">
      <c r="A897" s="1" t="s">
        <v>13024</v>
      </c>
      <c r="B897" s="1" t="s">
        <v>4284</v>
      </c>
      <c r="C897" s="1" t="s">
        <v>1318</v>
      </c>
      <c r="D897" s="1" t="s">
        <v>1742</v>
      </c>
      <c r="E897" s="1">
        <v>5</v>
      </c>
      <c r="F897" s="2">
        <v>45463</v>
      </c>
      <c r="G897" s="1" t="s">
        <v>12117</v>
      </c>
    </row>
    <row r="898" spans="1:7">
      <c r="A898" s="1" t="s">
        <v>13025</v>
      </c>
      <c r="B898" s="1" t="s">
        <v>1806</v>
      </c>
      <c r="C898" s="1" t="s">
        <v>1584</v>
      </c>
      <c r="D898" s="1" t="s">
        <v>1762</v>
      </c>
      <c r="E898" s="1">
        <v>4</v>
      </c>
      <c r="F898" s="2">
        <v>45865</v>
      </c>
      <c r="G898" s="1" t="s">
        <v>12119</v>
      </c>
    </row>
    <row r="899" spans="1:7">
      <c r="A899" s="1" t="s">
        <v>13026</v>
      </c>
      <c r="B899" s="1" t="s">
        <v>2958</v>
      </c>
      <c r="C899" s="1" t="s">
        <v>1466</v>
      </c>
      <c r="D899" s="1" t="s">
        <v>1696</v>
      </c>
      <c r="E899" s="1">
        <v>1</v>
      </c>
      <c r="F899" s="2">
        <v>45343</v>
      </c>
      <c r="G899" s="1" t="s">
        <v>12145</v>
      </c>
    </row>
    <row r="900" spans="1:7">
      <c r="A900" s="1" t="s">
        <v>13027</v>
      </c>
      <c r="B900" s="1" t="s">
        <v>2818</v>
      </c>
      <c r="C900" s="1" t="s">
        <v>803</v>
      </c>
      <c r="D900" s="1" t="s">
        <v>1717</v>
      </c>
      <c r="E900" s="1">
        <v>3</v>
      </c>
      <c r="F900" s="2">
        <v>45895</v>
      </c>
      <c r="G900" s="1" t="s">
        <v>12156</v>
      </c>
    </row>
    <row r="901" spans="1:7">
      <c r="A901" s="1" t="s">
        <v>13028</v>
      </c>
      <c r="B901" s="1" t="s">
        <v>3480</v>
      </c>
      <c r="C901" s="1" t="s">
        <v>931</v>
      </c>
      <c r="D901" s="1" t="s">
        <v>1727</v>
      </c>
      <c r="E901" s="1">
        <v>4</v>
      </c>
      <c r="F901" s="2">
        <v>45457</v>
      </c>
      <c r="G901" s="1" t="s">
        <v>12123</v>
      </c>
    </row>
    <row r="902" spans="1:7">
      <c r="A902" s="1" t="s">
        <v>13029</v>
      </c>
      <c r="B902" s="1" t="s">
        <v>1991</v>
      </c>
      <c r="C902" s="1" t="s">
        <v>1396</v>
      </c>
      <c r="D902" s="1" t="s">
        <v>1695</v>
      </c>
      <c r="E902" s="1">
        <v>5</v>
      </c>
      <c r="F902" s="2">
        <v>45606</v>
      </c>
      <c r="G902" s="1" t="s">
        <v>12134</v>
      </c>
    </row>
    <row r="903" spans="1:7">
      <c r="A903" s="1" t="s">
        <v>13030</v>
      </c>
      <c r="B903" s="1" t="s">
        <v>2490</v>
      </c>
      <c r="C903" s="1" t="s">
        <v>593</v>
      </c>
      <c r="D903" s="1" t="s">
        <v>1709</v>
      </c>
      <c r="E903" s="1">
        <v>5</v>
      </c>
      <c r="F903" s="2">
        <v>45511</v>
      </c>
      <c r="G903" s="1" t="s">
        <v>12117</v>
      </c>
    </row>
    <row r="904" spans="1:7">
      <c r="A904" s="1" t="s">
        <v>13031</v>
      </c>
      <c r="B904" s="1" t="s">
        <v>3419</v>
      </c>
      <c r="C904" s="1" t="s">
        <v>1397</v>
      </c>
      <c r="D904" s="1" t="s">
        <v>1789</v>
      </c>
      <c r="E904" s="1">
        <v>4</v>
      </c>
      <c r="F904" s="2">
        <v>45652</v>
      </c>
      <c r="G904" s="1" t="s">
        <v>12123</v>
      </c>
    </row>
    <row r="905" spans="1:7">
      <c r="A905" s="1" t="s">
        <v>13032</v>
      </c>
      <c r="B905" s="1" t="s">
        <v>4086</v>
      </c>
      <c r="C905" s="1" t="s">
        <v>821</v>
      </c>
      <c r="D905" s="1" t="s">
        <v>1771</v>
      </c>
      <c r="E905" s="1">
        <v>3</v>
      </c>
      <c r="F905" s="2">
        <v>45714</v>
      </c>
      <c r="G905" s="1" t="s">
        <v>12125</v>
      </c>
    </row>
    <row r="906" spans="1:7">
      <c r="A906" s="1" t="s">
        <v>13033</v>
      </c>
      <c r="B906" s="1" t="s">
        <v>1921</v>
      </c>
      <c r="C906" s="1" t="s">
        <v>1300</v>
      </c>
      <c r="D906" s="1" t="s">
        <v>1792</v>
      </c>
      <c r="E906" s="1">
        <v>4</v>
      </c>
      <c r="F906" s="2">
        <v>45771</v>
      </c>
      <c r="G906" s="1" t="s">
        <v>12115</v>
      </c>
    </row>
    <row r="907" spans="1:7">
      <c r="A907" s="1" t="s">
        <v>13034</v>
      </c>
      <c r="B907" s="1" t="s">
        <v>2850</v>
      </c>
      <c r="C907" s="1" t="s">
        <v>913</v>
      </c>
      <c r="D907" s="1" t="s">
        <v>1688</v>
      </c>
      <c r="E907" s="1">
        <v>5</v>
      </c>
      <c r="F907" s="2">
        <v>45348</v>
      </c>
      <c r="G907" s="1" t="s">
        <v>12117</v>
      </c>
    </row>
    <row r="908" spans="1:7">
      <c r="A908" s="1" t="s">
        <v>13035</v>
      </c>
      <c r="B908" s="1" t="s">
        <v>3955</v>
      </c>
      <c r="C908" s="1" t="s">
        <v>613</v>
      </c>
      <c r="D908" s="1" t="s">
        <v>1737</v>
      </c>
      <c r="E908" s="1">
        <v>4</v>
      </c>
      <c r="F908" s="2">
        <v>45842</v>
      </c>
      <c r="G908" s="1" t="s">
        <v>12119</v>
      </c>
    </row>
    <row r="909" spans="1:7">
      <c r="A909" s="1" t="s">
        <v>13036</v>
      </c>
      <c r="B909" s="1" t="s">
        <v>3913</v>
      </c>
      <c r="C909" s="1" t="s">
        <v>708</v>
      </c>
      <c r="D909" s="1" t="s">
        <v>1705</v>
      </c>
      <c r="E909" s="1">
        <v>5</v>
      </c>
      <c r="F909" s="2">
        <v>45696</v>
      </c>
      <c r="G909" s="1" t="s">
        <v>12121</v>
      </c>
    </row>
    <row r="910" spans="1:7">
      <c r="A910" s="1" t="s">
        <v>13037</v>
      </c>
      <c r="B910" s="1" t="s">
        <v>2041</v>
      </c>
      <c r="C910" s="1" t="s">
        <v>1550</v>
      </c>
      <c r="D910" s="1" t="s">
        <v>1712</v>
      </c>
      <c r="E910" s="1">
        <v>1</v>
      </c>
      <c r="F910" s="2">
        <v>45773</v>
      </c>
      <c r="G910" s="1" t="s">
        <v>12140</v>
      </c>
    </row>
    <row r="911" spans="1:7">
      <c r="A911" s="1" t="s">
        <v>13038</v>
      </c>
      <c r="B911" s="1" t="s">
        <v>4154</v>
      </c>
      <c r="C911" s="1" t="s">
        <v>467</v>
      </c>
      <c r="D911" s="1" t="s">
        <v>1693</v>
      </c>
      <c r="E911" s="1">
        <v>4</v>
      </c>
      <c r="F911" s="2">
        <v>45717</v>
      </c>
      <c r="G911" s="1" t="s">
        <v>12115</v>
      </c>
    </row>
    <row r="912" spans="1:7">
      <c r="A912" s="1" t="s">
        <v>13039</v>
      </c>
      <c r="B912" s="1" t="s">
        <v>2718</v>
      </c>
      <c r="C912" s="1" t="s">
        <v>663</v>
      </c>
      <c r="D912" s="1" t="s">
        <v>1777</v>
      </c>
      <c r="E912" s="1">
        <v>5</v>
      </c>
      <c r="F912" s="2">
        <v>45590</v>
      </c>
      <c r="G912" s="1" t="s">
        <v>12117</v>
      </c>
    </row>
    <row r="913" spans="1:7">
      <c r="A913" s="1" t="s">
        <v>13040</v>
      </c>
      <c r="B913" s="1" t="s">
        <v>4285</v>
      </c>
      <c r="C913" s="1" t="s">
        <v>1191</v>
      </c>
      <c r="D913" s="1" t="s">
        <v>1666</v>
      </c>
      <c r="E913" s="1">
        <v>3</v>
      </c>
      <c r="F913" s="2">
        <v>45557</v>
      </c>
      <c r="G913" s="1" t="s">
        <v>12142</v>
      </c>
    </row>
    <row r="914" spans="1:7">
      <c r="A914" s="1" t="s">
        <v>13041</v>
      </c>
      <c r="B914" s="1" t="s">
        <v>1886</v>
      </c>
      <c r="C914" s="1" t="s">
        <v>549</v>
      </c>
      <c r="D914" s="1" t="s">
        <v>1752</v>
      </c>
      <c r="E914" s="1">
        <v>4</v>
      </c>
      <c r="F914" s="2">
        <v>45851</v>
      </c>
      <c r="G914" s="1" t="s">
        <v>12119</v>
      </c>
    </row>
    <row r="915" spans="1:7">
      <c r="A915" s="1" t="s">
        <v>13042</v>
      </c>
      <c r="B915" s="1" t="s">
        <v>2131</v>
      </c>
      <c r="C915" s="1" t="s">
        <v>475</v>
      </c>
      <c r="D915" s="1" t="s">
        <v>1699</v>
      </c>
      <c r="E915" s="1">
        <v>4</v>
      </c>
      <c r="F915" s="2">
        <v>45327</v>
      </c>
      <c r="G915" s="1" t="s">
        <v>12115</v>
      </c>
    </row>
    <row r="916" spans="1:7">
      <c r="A916" s="1" t="s">
        <v>13043</v>
      </c>
      <c r="B916" s="1" t="s">
        <v>3805</v>
      </c>
      <c r="C916" s="1" t="s">
        <v>887</v>
      </c>
      <c r="D916" s="1" t="s">
        <v>1793</v>
      </c>
      <c r="E916" s="1">
        <v>5</v>
      </c>
      <c r="F916" s="2">
        <v>45359</v>
      </c>
      <c r="G916" s="1" t="s">
        <v>12117</v>
      </c>
    </row>
    <row r="917" spans="1:7">
      <c r="A917" s="1" t="s">
        <v>13044</v>
      </c>
      <c r="B917" s="1" t="s">
        <v>3994</v>
      </c>
      <c r="C917" s="1" t="s">
        <v>771</v>
      </c>
      <c r="D917" s="1" t="s">
        <v>1761</v>
      </c>
      <c r="E917" s="1">
        <v>2</v>
      </c>
      <c r="F917" s="2">
        <v>45695</v>
      </c>
      <c r="G917" s="1" t="s">
        <v>12137</v>
      </c>
    </row>
    <row r="918" spans="1:7">
      <c r="A918" s="1" t="s">
        <v>13045</v>
      </c>
      <c r="B918" s="1" t="s">
        <v>3562</v>
      </c>
      <c r="C918" s="1" t="s">
        <v>377</v>
      </c>
      <c r="D918" s="1" t="s">
        <v>1743</v>
      </c>
      <c r="E918" s="1">
        <v>3</v>
      </c>
      <c r="F918" s="2">
        <v>45563</v>
      </c>
      <c r="G918" s="1" t="s">
        <v>12156</v>
      </c>
    </row>
    <row r="919" spans="1:7">
      <c r="A919" s="1" t="s">
        <v>13046</v>
      </c>
      <c r="B919" s="1" t="s">
        <v>3410</v>
      </c>
      <c r="C919" s="1" t="s">
        <v>1623</v>
      </c>
      <c r="D919" s="1" t="s">
        <v>1690</v>
      </c>
      <c r="E919" s="1">
        <v>4</v>
      </c>
      <c r="F919" s="2">
        <v>45686</v>
      </c>
      <c r="G919" s="1" t="s">
        <v>12123</v>
      </c>
    </row>
    <row r="920" spans="1:7">
      <c r="A920" s="1" t="s">
        <v>13047</v>
      </c>
      <c r="B920" s="1" t="s">
        <v>1966</v>
      </c>
      <c r="C920" s="1" t="s">
        <v>361</v>
      </c>
      <c r="D920" s="1" t="s">
        <v>1692</v>
      </c>
      <c r="E920" s="1">
        <v>2</v>
      </c>
      <c r="F920" s="2">
        <v>45559</v>
      </c>
      <c r="G920" s="1" t="s">
        <v>12174</v>
      </c>
    </row>
    <row r="921" spans="1:7">
      <c r="A921" s="1" t="s">
        <v>13048</v>
      </c>
      <c r="B921" s="1" t="s">
        <v>3486</v>
      </c>
      <c r="C921" s="1" t="s">
        <v>1369</v>
      </c>
      <c r="D921" s="1" t="s">
        <v>1746</v>
      </c>
      <c r="E921" s="1">
        <v>4</v>
      </c>
      <c r="F921" s="2">
        <v>45916</v>
      </c>
      <c r="G921" s="1" t="s">
        <v>12123</v>
      </c>
    </row>
    <row r="922" spans="1:7">
      <c r="A922" s="1" t="s">
        <v>13049</v>
      </c>
      <c r="B922" s="1" t="s">
        <v>2006</v>
      </c>
      <c r="C922" s="1" t="s">
        <v>779</v>
      </c>
      <c r="D922" s="1" t="s">
        <v>1772</v>
      </c>
      <c r="E922" s="1">
        <v>3</v>
      </c>
      <c r="F922" s="2">
        <v>45385</v>
      </c>
      <c r="G922" s="1" t="s">
        <v>12142</v>
      </c>
    </row>
    <row r="923" spans="1:7">
      <c r="A923" s="1" t="s">
        <v>13050</v>
      </c>
      <c r="B923" s="1" t="s">
        <v>3160</v>
      </c>
      <c r="C923" s="1" t="s">
        <v>224</v>
      </c>
      <c r="D923" s="1" t="s">
        <v>1714</v>
      </c>
      <c r="E923" s="1">
        <v>5</v>
      </c>
      <c r="F923" s="2">
        <v>45435</v>
      </c>
      <c r="G923" s="1" t="s">
        <v>12121</v>
      </c>
    </row>
    <row r="924" spans="1:7">
      <c r="A924" s="1" t="s">
        <v>13051</v>
      </c>
      <c r="B924" s="1" t="s">
        <v>2225</v>
      </c>
      <c r="C924" s="1" t="s">
        <v>290</v>
      </c>
      <c r="D924" s="1" t="s">
        <v>1797</v>
      </c>
      <c r="E924" s="1">
        <v>5</v>
      </c>
      <c r="F924" s="2">
        <v>45899</v>
      </c>
      <c r="G924" s="1" t="s">
        <v>12134</v>
      </c>
    </row>
    <row r="925" spans="1:7">
      <c r="A925" s="1" t="s">
        <v>13052</v>
      </c>
      <c r="B925" s="1" t="s">
        <v>2823</v>
      </c>
      <c r="C925" s="1" t="s">
        <v>1084</v>
      </c>
      <c r="D925" s="1" t="s">
        <v>1741</v>
      </c>
      <c r="E925" s="1">
        <v>4</v>
      </c>
      <c r="F925" s="2">
        <v>45927</v>
      </c>
      <c r="G925" s="1" t="s">
        <v>12115</v>
      </c>
    </row>
    <row r="926" spans="1:7">
      <c r="A926" s="1" t="s">
        <v>13053</v>
      </c>
      <c r="B926" s="1" t="s">
        <v>3256</v>
      </c>
      <c r="C926" s="1" t="s">
        <v>602</v>
      </c>
      <c r="D926" s="1" t="s">
        <v>1756</v>
      </c>
      <c r="E926" s="1">
        <v>5</v>
      </c>
      <c r="F926" s="2">
        <v>45844</v>
      </c>
      <c r="G926" s="1" t="s">
        <v>12134</v>
      </c>
    </row>
    <row r="927" spans="1:7">
      <c r="A927" s="1" t="s">
        <v>13054</v>
      </c>
      <c r="B927" s="1" t="s">
        <v>2880</v>
      </c>
      <c r="C927" s="1" t="s">
        <v>1309</v>
      </c>
      <c r="D927" s="1" t="s">
        <v>1700</v>
      </c>
      <c r="E927" s="1">
        <v>5</v>
      </c>
      <c r="F927" s="2">
        <v>45491</v>
      </c>
      <c r="G927" s="1" t="s">
        <v>12121</v>
      </c>
    </row>
    <row r="928" spans="1:7">
      <c r="A928" s="1" t="s">
        <v>13055</v>
      </c>
      <c r="B928" s="1" t="s">
        <v>3179</v>
      </c>
      <c r="C928" s="1" t="s">
        <v>894</v>
      </c>
      <c r="D928" s="1" t="s">
        <v>1757</v>
      </c>
      <c r="E928" s="1">
        <v>5</v>
      </c>
      <c r="F928" s="2">
        <v>45789</v>
      </c>
      <c r="G928" s="1" t="s">
        <v>12134</v>
      </c>
    </row>
    <row r="929" spans="1:7">
      <c r="A929" s="1" t="s">
        <v>13056</v>
      </c>
      <c r="B929" s="1" t="s">
        <v>2625</v>
      </c>
      <c r="C929" s="1" t="s">
        <v>420</v>
      </c>
      <c r="D929" s="1" t="s">
        <v>1686</v>
      </c>
      <c r="E929" s="1">
        <v>5</v>
      </c>
      <c r="F929" s="2">
        <v>45482</v>
      </c>
      <c r="G929" s="1" t="s">
        <v>12117</v>
      </c>
    </row>
    <row r="930" spans="1:7">
      <c r="A930" s="1" t="s">
        <v>13057</v>
      </c>
      <c r="B930" s="1" t="s">
        <v>1868</v>
      </c>
      <c r="C930" s="1" t="s">
        <v>1165</v>
      </c>
      <c r="D930" s="1" t="s">
        <v>1700</v>
      </c>
      <c r="E930" s="1">
        <v>4</v>
      </c>
      <c r="F930" s="2">
        <v>45762</v>
      </c>
      <c r="G930" s="1" t="s">
        <v>12119</v>
      </c>
    </row>
    <row r="931" spans="1:7">
      <c r="A931" s="1" t="s">
        <v>13058</v>
      </c>
      <c r="B931" s="1" t="s">
        <v>2775</v>
      </c>
      <c r="C931" s="1" t="s">
        <v>1260</v>
      </c>
      <c r="D931" s="1" t="s">
        <v>1710</v>
      </c>
      <c r="E931" s="1">
        <v>4</v>
      </c>
      <c r="F931" s="2">
        <v>45755</v>
      </c>
      <c r="G931" s="1" t="s">
        <v>12115</v>
      </c>
    </row>
    <row r="932" spans="1:7">
      <c r="A932" s="1" t="s">
        <v>13059</v>
      </c>
      <c r="B932" s="1" t="s">
        <v>2141</v>
      </c>
      <c r="C932" s="1" t="s">
        <v>633</v>
      </c>
      <c r="D932" s="1" t="s">
        <v>1754</v>
      </c>
      <c r="E932" s="1">
        <v>4</v>
      </c>
      <c r="F932" s="2">
        <v>45869</v>
      </c>
      <c r="G932" s="1" t="s">
        <v>12123</v>
      </c>
    </row>
    <row r="933" spans="1:7">
      <c r="A933" s="1" t="s">
        <v>13060</v>
      </c>
      <c r="B933" s="1" t="s">
        <v>3368</v>
      </c>
      <c r="C933" s="1" t="s">
        <v>1207</v>
      </c>
      <c r="D933" s="1" t="s">
        <v>1690</v>
      </c>
      <c r="E933" s="1">
        <v>3</v>
      </c>
      <c r="F933" s="2">
        <v>45856</v>
      </c>
      <c r="G933" s="1" t="s">
        <v>12125</v>
      </c>
    </row>
    <row r="934" spans="1:7">
      <c r="A934" s="1" t="s">
        <v>13061</v>
      </c>
      <c r="B934" s="1" t="s">
        <v>3311</v>
      </c>
      <c r="C934" s="1" t="s">
        <v>1171</v>
      </c>
      <c r="D934" s="1" t="s">
        <v>1785</v>
      </c>
      <c r="E934" s="1">
        <v>4</v>
      </c>
      <c r="F934" s="2">
        <v>45843</v>
      </c>
      <c r="G934" s="1" t="s">
        <v>12119</v>
      </c>
    </row>
    <row r="935" spans="1:7">
      <c r="A935" s="1" t="s">
        <v>13062</v>
      </c>
      <c r="B935" s="1" t="s">
        <v>2896</v>
      </c>
      <c r="C935" s="1" t="s">
        <v>163</v>
      </c>
      <c r="D935" s="1" t="s">
        <v>1733</v>
      </c>
      <c r="E935" s="1">
        <v>5</v>
      </c>
      <c r="F935" s="2">
        <v>45420</v>
      </c>
      <c r="G935" s="1" t="s">
        <v>12134</v>
      </c>
    </row>
    <row r="936" spans="1:7">
      <c r="A936" s="1" t="s">
        <v>13063</v>
      </c>
      <c r="B936" s="1" t="s">
        <v>4271</v>
      </c>
      <c r="C936" s="1" t="s">
        <v>1072</v>
      </c>
      <c r="D936" s="1" t="s">
        <v>1725</v>
      </c>
      <c r="E936" s="1">
        <v>4</v>
      </c>
      <c r="F936" s="2">
        <v>45711</v>
      </c>
      <c r="G936" s="1" t="s">
        <v>12115</v>
      </c>
    </row>
    <row r="937" spans="1:7">
      <c r="A937" s="1" t="s">
        <v>13064</v>
      </c>
      <c r="B937" s="1" t="s">
        <v>2860</v>
      </c>
      <c r="C937" s="1" t="s">
        <v>722</v>
      </c>
      <c r="D937" s="1" t="s">
        <v>1759</v>
      </c>
      <c r="E937" s="1">
        <v>2</v>
      </c>
      <c r="F937" s="2">
        <v>45585</v>
      </c>
      <c r="G937" s="1" t="s">
        <v>12137</v>
      </c>
    </row>
    <row r="938" spans="1:7">
      <c r="A938" s="1" t="s">
        <v>13065</v>
      </c>
      <c r="B938" s="1" t="s">
        <v>3079</v>
      </c>
      <c r="C938" s="1" t="s">
        <v>1493</v>
      </c>
      <c r="D938" s="1" t="s">
        <v>1737</v>
      </c>
      <c r="E938" s="1">
        <v>4</v>
      </c>
      <c r="F938" s="2">
        <v>45377</v>
      </c>
      <c r="G938" s="1" t="s">
        <v>12119</v>
      </c>
    </row>
    <row r="939" spans="1:7">
      <c r="A939" s="1" t="s">
        <v>13066</v>
      </c>
      <c r="B939" s="1" t="s">
        <v>1910</v>
      </c>
      <c r="C939" s="1" t="s">
        <v>606</v>
      </c>
      <c r="D939" s="1" t="s">
        <v>1784</v>
      </c>
      <c r="E939" s="1">
        <v>4</v>
      </c>
      <c r="F939" s="2">
        <v>45928</v>
      </c>
      <c r="G939" s="1" t="s">
        <v>12123</v>
      </c>
    </row>
    <row r="940" spans="1:7">
      <c r="A940" s="1" t="s">
        <v>13067</v>
      </c>
      <c r="B940" s="1" t="s">
        <v>3481</v>
      </c>
      <c r="C940" s="1" t="s">
        <v>933</v>
      </c>
      <c r="D940" s="1" t="s">
        <v>1726</v>
      </c>
      <c r="E940" s="1">
        <v>5</v>
      </c>
      <c r="F940" s="2">
        <v>45777</v>
      </c>
      <c r="G940" s="1" t="s">
        <v>12134</v>
      </c>
    </row>
    <row r="941" spans="1:7">
      <c r="A941" s="1" t="s">
        <v>13068</v>
      </c>
      <c r="B941" s="1" t="s">
        <v>3968</v>
      </c>
      <c r="C941" s="1" t="s">
        <v>785</v>
      </c>
      <c r="D941" s="1" t="s">
        <v>1732</v>
      </c>
      <c r="E941" s="1">
        <v>1</v>
      </c>
      <c r="F941" s="2">
        <v>45901</v>
      </c>
      <c r="G941" s="1" t="s">
        <v>12128</v>
      </c>
    </row>
    <row r="942" spans="1:7">
      <c r="A942" s="1" t="s">
        <v>13069</v>
      </c>
      <c r="B942" s="1" t="s">
        <v>2541</v>
      </c>
      <c r="C942" s="1" t="s">
        <v>774</v>
      </c>
      <c r="D942" s="1" t="s">
        <v>1700</v>
      </c>
      <c r="E942" s="1">
        <v>2</v>
      </c>
      <c r="F942" s="2">
        <v>45754</v>
      </c>
      <c r="G942" s="1" t="s">
        <v>12218</v>
      </c>
    </row>
    <row r="943" spans="1:7">
      <c r="A943" s="1" t="s">
        <v>13070</v>
      </c>
      <c r="B943" s="1" t="s">
        <v>3372</v>
      </c>
      <c r="C943" s="1" t="s">
        <v>789</v>
      </c>
      <c r="D943" s="1" t="s">
        <v>1761</v>
      </c>
      <c r="E943" s="1">
        <v>4</v>
      </c>
      <c r="F943" s="2">
        <v>45478</v>
      </c>
      <c r="G943" s="1" t="s">
        <v>12119</v>
      </c>
    </row>
    <row r="944" spans="1:7">
      <c r="A944" s="1" t="s">
        <v>13071</v>
      </c>
      <c r="B944" s="1" t="s">
        <v>2904</v>
      </c>
      <c r="C944" s="1" t="s">
        <v>72</v>
      </c>
      <c r="D944" s="1" t="s">
        <v>1673</v>
      </c>
      <c r="E944" s="1">
        <v>4</v>
      </c>
      <c r="F944" s="2">
        <v>45470</v>
      </c>
      <c r="G944" s="1" t="s">
        <v>12119</v>
      </c>
    </row>
    <row r="945" spans="1:7">
      <c r="A945" s="1" t="s">
        <v>13072</v>
      </c>
      <c r="B945" s="1" t="s">
        <v>1992</v>
      </c>
      <c r="C945" s="1" t="s">
        <v>241</v>
      </c>
      <c r="D945" s="1" t="s">
        <v>1702</v>
      </c>
      <c r="E945" s="1">
        <v>2</v>
      </c>
      <c r="F945" s="2">
        <v>45680</v>
      </c>
      <c r="G945" s="1" t="s">
        <v>12174</v>
      </c>
    </row>
    <row r="946" spans="1:7">
      <c r="A946" s="1" t="s">
        <v>13073</v>
      </c>
      <c r="B946" s="1" t="s">
        <v>4072</v>
      </c>
      <c r="C946" s="1" t="s">
        <v>1434</v>
      </c>
      <c r="D946" s="1" t="s">
        <v>1728</v>
      </c>
      <c r="E946" s="1">
        <v>4</v>
      </c>
      <c r="F946" s="2">
        <v>45648</v>
      </c>
      <c r="G946" s="1" t="s">
        <v>12115</v>
      </c>
    </row>
    <row r="947" spans="1:7">
      <c r="A947" s="1" t="s">
        <v>13074</v>
      </c>
      <c r="B947" s="1" t="s">
        <v>3795</v>
      </c>
      <c r="C947" s="1" t="s">
        <v>1443</v>
      </c>
      <c r="D947" s="1" t="s">
        <v>1726</v>
      </c>
      <c r="E947" s="1">
        <v>2</v>
      </c>
      <c r="F947" s="2">
        <v>45915</v>
      </c>
      <c r="G947" s="1" t="s">
        <v>12137</v>
      </c>
    </row>
    <row r="948" spans="1:7">
      <c r="A948" s="1" t="s">
        <v>13075</v>
      </c>
      <c r="B948" s="1" t="s">
        <v>3044</v>
      </c>
      <c r="C948" s="1" t="s">
        <v>1557</v>
      </c>
      <c r="D948" s="1" t="s">
        <v>1746</v>
      </c>
      <c r="E948" s="1">
        <v>5</v>
      </c>
      <c r="F948" s="2">
        <v>45836</v>
      </c>
      <c r="G948" s="1" t="s">
        <v>12117</v>
      </c>
    </row>
    <row r="949" spans="1:7">
      <c r="A949" s="1" t="s">
        <v>13076</v>
      </c>
      <c r="B949" s="1" t="s">
        <v>3009</v>
      </c>
      <c r="C949" s="1" t="s">
        <v>1379</v>
      </c>
      <c r="D949" s="1" t="s">
        <v>1738</v>
      </c>
      <c r="E949" s="1">
        <v>1</v>
      </c>
      <c r="F949" s="2">
        <v>45548</v>
      </c>
      <c r="G949" s="1" t="s">
        <v>12140</v>
      </c>
    </row>
    <row r="950" spans="1:7">
      <c r="A950" s="1" t="s">
        <v>13077</v>
      </c>
      <c r="B950" s="1" t="s">
        <v>1913</v>
      </c>
      <c r="C950" s="1" t="s">
        <v>1053</v>
      </c>
      <c r="D950" s="1" t="s">
        <v>1693</v>
      </c>
      <c r="E950" s="1">
        <v>5</v>
      </c>
      <c r="F950" s="2">
        <v>45372</v>
      </c>
      <c r="G950" s="1" t="s">
        <v>12117</v>
      </c>
    </row>
    <row r="951" spans="1:7">
      <c r="A951" s="1" t="s">
        <v>13078</v>
      </c>
      <c r="B951" s="1" t="s">
        <v>3748</v>
      </c>
      <c r="C951" s="1" t="s">
        <v>878</v>
      </c>
      <c r="D951" s="1" t="s">
        <v>1771</v>
      </c>
      <c r="E951" s="1">
        <v>5</v>
      </c>
      <c r="F951" s="2">
        <v>45934</v>
      </c>
      <c r="G951" s="1" t="s">
        <v>12117</v>
      </c>
    </row>
    <row r="952" spans="1:7">
      <c r="A952" s="1" t="s">
        <v>13079</v>
      </c>
      <c r="B952" s="1" t="s">
        <v>2882</v>
      </c>
      <c r="C952" s="1" t="s">
        <v>294</v>
      </c>
      <c r="D952" s="1" t="s">
        <v>1692</v>
      </c>
      <c r="E952" s="1">
        <v>4</v>
      </c>
      <c r="F952" s="2">
        <v>45488</v>
      </c>
      <c r="G952" s="1" t="s">
        <v>12119</v>
      </c>
    </row>
    <row r="953" spans="1:7">
      <c r="A953" s="1" t="s">
        <v>13080</v>
      </c>
      <c r="B953" s="1" t="s">
        <v>2906</v>
      </c>
      <c r="C953" s="1" t="s">
        <v>543</v>
      </c>
      <c r="D953" s="1" t="s">
        <v>1767</v>
      </c>
      <c r="E953" s="1">
        <v>5</v>
      </c>
      <c r="F953" s="2">
        <v>45937</v>
      </c>
      <c r="G953" s="1" t="s">
        <v>12134</v>
      </c>
    </row>
    <row r="954" spans="1:7">
      <c r="A954" s="1" t="s">
        <v>13081</v>
      </c>
      <c r="B954" s="1" t="s">
        <v>3070</v>
      </c>
      <c r="C954" s="1" t="s">
        <v>756</v>
      </c>
      <c r="D954" s="1" t="s">
        <v>1702</v>
      </c>
      <c r="E954" s="1">
        <v>3</v>
      </c>
      <c r="F954" s="2">
        <v>45490</v>
      </c>
      <c r="G954" s="1" t="s">
        <v>12125</v>
      </c>
    </row>
    <row r="955" spans="1:7">
      <c r="A955" s="1" t="s">
        <v>13082</v>
      </c>
      <c r="B955" s="1" t="s">
        <v>2911</v>
      </c>
      <c r="C955" s="1" t="s">
        <v>181</v>
      </c>
      <c r="D955" s="1" t="s">
        <v>1676</v>
      </c>
      <c r="E955" s="1">
        <v>2</v>
      </c>
      <c r="F955" s="2">
        <v>45546</v>
      </c>
      <c r="G955" s="1" t="s">
        <v>12137</v>
      </c>
    </row>
    <row r="956" spans="1:7">
      <c r="A956" s="1" t="s">
        <v>13083</v>
      </c>
      <c r="B956" s="1" t="s">
        <v>3433</v>
      </c>
      <c r="C956" s="1" t="s">
        <v>437</v>
      </c>
      <c r="D956" s="1" t="s">
        <v>1741</v>
      </c>
      <c r="E956" s="1">
        <v>4</v>
      </c>
      <c r="F956" s="2">
        <v>45523</v>
      </c>
      <c r="G956" s="1" t="s">
        <v>12115</v>
      </c>
    </row>
    <row r="957" spans="1:7">
      <c r="A957" s="1" t="s">
        <v>13084</v>
      </c>
      <c r="B957" s="1" t="s">
        <v>3174</v>
      </c>
      <c r="C957" s="1" t="s">
        <v>283</v>
      </c>
      <c r="D957" s="1" t="s">
        <v>1692</v>
      </c>
      <c r="E957" s="1">
        <v>2</v>
      </c>
      <c r="F957" s="2">
        <v>45613</v>
      </c>
      <c r="G957" s="1" t="s">
        <v>12218</v>
      </c>
    </row>
    <row r="958" spans="1:7">
      <c r="A958" s="1" t="s">
        <v>13085</v>
      </c>
      <c r="B958" s="1" t="s">
        <v>3673</v>
      </c>
      <c r="C958" s="1" t="s">
        <v>309</v>
      </c>
      <c r="D958" s="1" t="s">
        <v>1782</v>
      </c>
      <c r="E958" s="1">
        <v>5</v>
      </c>
      <c r="F958" s="2">
        <v>45868</v>
      </c>
      <c r="G958" s="1" t="s">
        <v>12117</v>
      </c>
    </row>
    <row r="959" spans="1:7">
      <c r="A959" s="1" t="s">
        <v>13086</v>
      </c>
      <c r="B959" s="1" t="s">
        <v>4002</v>
      </c>
      <c r="C959" s="1" t="s">
        <v>526</v>
      </c>
      <c r="D959" s="1" t="s">
        <v>1757</v>
      </c>
      <c r="E959" s="1">
        <v>5</v>
      </c>
      <c r="F959" s="2">
        <v>45464</v>
      </c>
      <c r="G959" s="1" t="s">
        <v>12134</v>
      </c>
    </row>
    <row r="960" spans="1:7">
      <c r="A960" s="1" t="s">
        <v>13087</v>
      </c>
      <c r="B960" s="1" t="s">
        <v>2380</v>
      </c>
      <c r="C960" s="1" t="s">
        <v>296</v>
      </c>
      <c r="D960" s="1" t="s">
        <v>1769</v>
      </c>
      <c r="E960" s="1">
        <v>4</v>
      </c>
      <c r="F960" s="2">
        <v>45520</v>
      </c>
      <c r="G960" s="1" t="s">
        <v>12119</v>
      </c>
    </row>
    <row r="961" spans="1:7">
      <c r="A961" s="1" t="s">
        <v>13088</v>
      </c>
      <c r="B961" s="1" t="s">
        <v>3355</v>
      </c>
      <c r="C961" s="1" t="s">
        <v>1253</v>
      </c>
      <c r="D961" s="1" t="s">
        <v>1787</v>
      </c>
      <c r="E961" s="1">
        <v>4</v>
      </c>
      <c r="F961" s="2">
        <v>45422</v>
      </c>
      <c r="G961" s="1" t="s">
        <v>12123</v>
      </c>
    </row>
    <row r="962" spans="1:7">
      <c r="A962" s="1" t="s">
        <v>13089</v>
      </c>
      <c r="B962" s="1" t="s">
        <v>1852</v>
      </c>
      <c r="C962" s="1" t="s">
        <v>690</v>
      </c>
      <c r="D962" s="1" t="s">
        <v>1711</v>
      </c>
      <c r="E962" s="1">
        <v>4</v>
      </c>
      <c r="F962" s="2">
        <v>45584</v>
      </c>
      <c r="G962" s="1" t="s">
        <v>12119</v>
      </c>
    </row>
    <row r="963" spans="1:7">
      <c r="A963" s="1" t="s">
        <v>13090</v>
      </c>
      <c r="B963" s="1" t="s">
        <v>3342</v>
      </c>
      <c r="C963" s="1" t="s">
        <v>1043</v>
      </c>
      <c r="D963" s="1" t="s">
        <v>1699</v>
      </c>
      <c r="E963" s="1">
        <v>3</v>
      </c>
      <c r="F963" s="2">
        <v>45839</v>
      </c>
      <c r="G963" s="1" t="s">
        <v>12125</v>
      </c>
    </row>
    <row r="964" spans="1:7">
      <c r="A964" s="1" t="s">
        <v>13091</v>
      </c>
      <c r="B964" s="1" t="s">
        <v>4290</v>
      </c>
      <c r="C964" s="1" t="s">
        <v>315</v>
      </c>
      <c r="D964" s="1" t="s">
        <v>1690</v>
      </c>
      <c r="E964" s="1">
        <v>5</v>
      </c>
      <c r="F964" s="2">
        <v>45502</v>
      </c>
      <c r="G964" s="1" t="s">
        <v>12117</v>
      </c>
    </row>
    <row r="965" spans="1:7">
      <c r="A965" s="1" t="s">
        <v>13092</v>
      </c>
      <c r="B965" s="1" t="s">
        <v>4156</v>
      </c>
      <c r="C965" s="1" t="s">
        <v>645</v>
      </c>
      <c r="D965" s="1" t="s">
        <v>1681</v>
      </c>
      <c r="E965" s="1">
        <v>3</v>
      </c>
      <c r="F965" s="2">
        <v>45628</v>
      </c>
      <c r="G965" s="1" t="s">
        <v>12125</v>
      </c>
    </row>
    <row r="966" spans="1:7">
      <c r="A966" s="1" t="s">
        <v>13093</v>
      </c>
      <c r="B966" s="1" t="s">
        <v>3277</v>
      </c>
      <c r="C966" s="1" t="s">
        <v>430</v>
      </c>
      <c r="D966" s="1" t="s">
        <v>1794</v>
      </c>
      <c r="E966" s="1">
        <v>5</v>
      </c>
      <c r="F966" s="2">
        <v>45547</v>
      </c>
      <c r="G966" s="1" t="s">
        <v>12121</v>
      </c>
    </row>
    <row r="967" spans="1:7">
      <c r="A967" s="1" t="s">
        <v>13094</v>
      </c>
      <c r="B967" s="1" t="s">
        <v>3181</v>
      </c>
      <c r="C967" s="1" t="s">
        <v>1123</v>
      </c>
      <c r="D967" s="1" t="s">
        <v>1693</v>
      </c>
      <c r="E967" s="1">
        <v>5</v>
      </c>
      <c r="F967" s="2">
        <v>45868</v>
      </c>
      <c r="G967" s="1" t="s">
        <v>12134</v>
      </c>
    </row>
    <row r="968" spans="1:7">
      <c r="A968" s="1" t="s">
        <v>13095</v>
      </c>
      <c r="B968" s="1" t="s">
        <v>2159</v>
      </c>
      <c r="C968" s="1" t="s">
        <v>652</v>
      </c>
      <c r="D968" s="1" t="s">
        <v>1710</v>
      </c>
      <c r="E968" s="1">
        <v>4</v>
      </c>
      <c r="F968" s="2">
        <v>45878</v>
      </c>
      <c r="G968" s="1" t="s">
        <v>12123</v>
      </c>
    </row>
    <row r="969" spans="1:7">
      <c r="A969" s="1" t="s">
        <v>13096</v>
      </c>
      <c r="B969" s="1" t="s">
        <v>2103</v>
      </c>
      <c r="C969" s="1" t="s">
        <v>1169</v>
      </c>
      <c r="D969" s="1" t="s">
        <v>1768</v>
      </c>
      <c r="E969" s="1">
        <v>4</v>
      </c>
      <c r="F969" s="2">
        <v>45928</v>
      </c>
      <c r="G969" s="1" t="s">
        <v>12119</v>
      </c>
    </row>
    <row r="970" spans="1:7">
      <c r="A970" s="1" t="s">
        <v>13097</v>
      </c>
      <c r="B970" s="1" t="s">
        <v>3056</v>
      </c>
      <c r="C970" s="1" t="s">
        <v>816</v>
      </c>
      <c r="D970" s="1" t="s">
        <v>1761</v>
      </c>
      <c r="E970" s="1">
        <v>5</v>
      </c>
      <c r="F970" s="2">
        <v>45925</v>
      </c>
      <c r="G970" s="1" t="s">
        <v>12121</v>
      </c>
    </row>
    <row r="971" spans="1:7">
      <c r="A971" s="1" t="s">
        <v>13098</v>
      </c>
      <c r="B971" s="1" t="s">
        <v>1837</v>
      </c>
      <c r="C971" s="1" t="s">
        <v>139</v>
      </c>
      <c r="D971" s="1" t="s">
        <v>1754</v>
      </c>
      <c r="E971" s="1">
        <v>2</v>
      </c>
      <c r="F971" s="2">
        <v>45719</v>
      </c>
      <c r="G971" s="1" t="s">
        <v>12137</v>
      </c>
    </row>
    <row r="972" spans="1:7">
      <c r="A972" s="1" t="s">
        <v>13099</v>
      </c>
      <c r="B972" s="1" t="s">
        <v>2616</v>
      </c>
      <c r="C972" s="1" t="s">
        <v>761</v>
      </c>
      <c r="D972" s="1" t="s">
        <v>1780</v>
      </c>
      <c r="E972" s="1">
        <v>4</v>
      </c>
      <c r="F972" s="2">
        <v>45762</v>
      </c>
      <c r="G972" s="1" t="s">
        <v>12123</v>
      </c>
    </row>
    <row r="973" spans="1:7">
      <c r="A973" s="1" t="s">
        <v>13100</v>
      </c>
      <c r="B973" s="1" t="s">
        <v>4023</v>
      </c>
      <c r="C973" s="1" t="s">
        <v>766</v>
      </c>
      <c r="D973" s="1" t="s">
        <v>1696</v>
      </c>
      <c r="E973" s="1">
        <v>4</v>
      </c>
      <c r="F973" s="2">
        <v>45944</v>
      </c>
      <c r="G973" s="1" t="s">
        <v>12119</v>
      </c>
    </row>
    <row r="974" spans="1:7">
      <c r="A974" s="1" t="s">
        <v>13101</v>
      </c>
      <c r="B974" s="1" t="s">
        <v>3750</v>
      </c>
      <c r="C974" s="1" t="s">
        <v>799</v>
      </c>
      <c r="D974" s="1" t="s">
        <v>1685</v>
      </c>
      <c r="E974" s="1">
        <v>4</v>
      </c>
      <c r="F974" s="2">
        <v>45865</v>
      </c>
      <c r="G974" s="1" t="s">
        <v>12119</v>
      </c>
    </row>
    <row r="975" spans="1:7">
      <c r="A975" s="1" t="s">
        <v>13102</v>
      </c>
      <c r="B975" s="1" t="s">
        <v>4073</v>
      </c>
      <c r="C975" s="1" t="s">
        <v>1106</v>
      </c>
      <c r="D975" s="1" t="s">
        <v>1700</v>
      </c>
      <c r="E975" s="1">
        <v>5</v>
      </c>
      <c r="F975" s="2">
        <v>45771</v>
      </c>
      <c r="G975" s="1" t="s">
        <v>12134</v>
      </c>
    </row>
    <row r="976" spans="1:7">
      <c r="A976" s="1" t="s">
        <v>13103</v>
      </c>
      <c r="B976" s="1" t="s">
        <v>3987</v>
      </c>
      <c r="C976" s="1" t="s">
        <v>853</v>
      </c>
      <c r="D976" s="1" t="s">
        <v>1709</v>
      </c>
      <c r="E976" s="1">
        <v>4</v>
      </c>
      <c r="F976" s="2">
        <v>45903</v>
      </c>
      <c r="G976" s="1" t="s">
        <v>12123</v>
      </c>
    </row>
    <row r="977" spans="1:7">
      <c r="A977" s="1" t="s">
        <v>13104</v>
      </c>
      <c r="B977" s="1" t="s">
        <v>2815</v>
      </c>
      <c r="C977" s="1" t="s">
        <v>1646</v>
      </c>
      <c r="D977" s="1" t="s">
        <v>1711</v>
      </c>
      <c r="E977" s="1">
        <v>5</v>
      </c>
      <c r="F977" s="2">
        <v>45656</v>
      </c>
      <c r="G977" s="1" t="s">
        <v>12117</v>
      </c>
    </row>
    <row r="978" spans="1:7">
      <c r="A978" s="1" t="s">
        <v>13105</v>
      </c>
      <c r="B978" s="1" t="s">
        <v>1858</v>
      </c>
      <c r="C978" s="1" t="s">
        <v>1388</v>
      </c>
      <c r="D978" s="1" t="s">
        <v>1716</v>
      </c>
      <c r="E978" s="1">
        <v>4</v>
      </c>
      <c r="F978" s="2">
        <v>45611</v>
      </c>
      <c r="G978" s="1" t="s">
        <v>12123</v>
      </c>
    </row>
    <row r="979" spans="1:7">
      <c r="A979" s="1" t="s">
        <v>13106</v>
      </c>
      <c r="B979" s="1" t="s">
        <v>2585</v>
      </c>
      <c r="C979" s="1" t="s">
        <v>940</v>
      </c>
      <c r="D979" s="1" t="s">
        <v>1787</v>
      </c>
      <c r="E979" s="1">
        <v>4</v>
      </c>
      <c r="F979" s="2">
        <v>45617</v>
      </c>
      <c r="G979" s="1" t="s">
        <v>12119</v>
      </c>
    </row>
    <row r="980" spans="1:7">
      <c r="A980" s="1" t="s">
        <v>13107</v>
      </c>
      <c r="B980" s="1" t="s">
        <v>3210</v>
      </c>
      <c r="C980" s="1" t="s">
        <v>1044</v>
      </c>
      <c r="D980" s="1" t="s">
        <v>1681</v>
      </c>
      <c r="E980" s="1">
        <v>2</v>
      </c>
      <c r="F980" s="2">
        <v>45348</v>
      </c>
      <c r="G980" s="1" t="s">
        <v>12137</v>
      </c>
    </row>
    <row r="981" spans="1:7">
      <c r="A981" s="1" t="s">
        <v>13108</v>
      </c>
      <c r="B981" s="1" t="s">
        <v>2060</v>
      </c>
      <c r="C981" s="1" t="s">
        <v>198</v>
      </c>
      <c r="D981" s="1" t="s">
        <v>1790</v>
      </c>
      <c r="E981" s="1">
        <v>4</v>
      </c>
      <c r="F981" s="2">
        <v>45664</v>
      </c>
      <c r="G981" s="1" t="s">
        <v>12123</v>
      </c>
    </row>
    <row r="982" spans="1:7">
      <c r="A982" s="1" t="s">
        <v>13109</v>
      </c>
      <c r="B982" s="1" t="s">
        <v>2961</v>
      </c>
      <c r="C982" s="1" t="s">
        <v>1590</v>
      </c>
      <c r="D982" s="1" t="s">
        <v>1794</v>
      </c>
      <c r="E982" s="1">
        <v>5</v>
      </c>
      <c r="F982" s="2">
        <v>45312</v>
      </c>
      <c r="G982" s="1" t="s">
        <v>12117</v>
      </c>
    </row>
    <row r="983" spans="1:7">
      <c r="A983" s="1" t="s">
        <v>13110</v>
      </c>
      <c r="B983" s="1" t="s">
        <v>2817</v>
      </c>
      <c r="C983" s="1" t="s">
        <v>53</v>
      </c>
      <c r="D983" s="1" t="s">
        <v>1702</v>
      </c>
      <c r="E983" s="1">
        <v>4</v>
      </c>
      <c r="F983" s="2">
        <v>45443</v>
      </c>
      <c r="G983" s="1" t="s">
        <v>12119</v>
      </c>
    </row>
    <row r="984" spans="1:7">
      <c r="A984" s="1" t="s">
        <v>13111</v>
      </c>
      <c r="B984" s="1" t="s">
        <v>2257</v>
      </c>
      <c r="C984" s="1" t="s">
        <v>821</v>
      </c>
      <c r="D984" s="1" t="s">
        <v>1681</v>
      </c>
      <c r="E984" s="1">
        <v>4</v>
      </c>
      <c r="F984" s="2">
        <v>45897</v>
      </c>
      <c r="G984" s="1" t="s">
        <v>12123</v>
      </c>
    </row>
    <row r="985" spans="1:7">
      <c r="A985" s="1" t="s">
        <v>13112</v>
      </c>
      <c r="B985" s="1" t="s">
        <v>3035</v>
      </c>
      <c r="C985" s="1" t="s">
        <v>899</v>
      </c>
      <c r="D985" s="1" t="s">
        <v>1774</v>
      </c>
      <c r="E985" s="1">
        <v>4</v>
      </c>
      <c r="F985" s="2">
        <v>45345</v>
      </c>
      <c r="G985" s="1" t="s">
        <v>12119</v>
      </c>
    </row>
    <row r="986" spans="1:7">
      <c r="A986" s="1" t="s">
        <v>13113</v>
      </c>
      <c r="B986" s="1" t="s">
        <v>2566</v>
      </c>
      <c r="C986" s="1" t="s">
        <v>1053</v>
      </c>
      <c r="D986" s="1" t="s">
        <v>1740</v>
      </c>
      <c r="E986" s="1">
        <v>4</v>
      </c>
      <c r="F986" s="2">
        <v>45797</v>
      </c>
      <c r="G986" s="1" t="s">
        <v>12115</v>
      </c>
    </row>
    <row r="987" spans="1:7">
      <c r="A987" s="1" t="s">
        <v>13114</v>
      </c>
      <c r="B987" s="1" t="s">
        <v>2185</v>
      </c>
      <c r="C987" s="1" t="s">
        <v>859</v>
      </c>
      <c r="D987" s="1" t="s">
        <v>1676</v>
      </c>
      <c r="E987" s="1">
        <v>4</v>
      </c>
      <c r="F987" s="2">
        <v>45909</v>
      </c>
      <c r="G987" s="1" t="s">
        <v>12119</v>
      </c>
    </row>
    <row r="988" spans="1:7">
      <c r="A988" s="1" t="s">
        <v>13115</v>
      </c>
      <c r="B988" s="1" t="s">
        <v>3907</v>
      </c>
      <c r="C988" s="1" t="s">
        <v>796</v>
      </c>
      <c r="D988" s="1" t="s">
        <v>1763</v>
      </c>
      <c r="E988" s="1">
        <v>3</v>
      </c>
      <c r="F988" s="2">
        <v>45694</v>
      </c>
      <c r="G988" s="1" t="s">
        <v>12125</v>
      </c>
    </row>
    <row r="989" spans="1:7">
      <c r="A989" s="1" t="s">
        <v>13116</v>
      </c>
      <c r="B989" s="1" t="s">
        <v>3763</v>
      </c>
      <c r="C989" s="1" t="s">
        <v>659</v>
      </c>
      <c r="D989" s="1" t="s">
        <v>1682</v>
      </c>
      <c r="E989" s="1">
        <v>5</v>
      </c>
      <c r="F989" s="2">
        <v>45780</v>
      </c>
      <c r="G989" s="1" t="s">
        <v>12117</v>
      </c>
    </row>
    <row r="990" spans="1:7">
      <c r="A990" s="1" t="s">
        <v>13117</v>
      </c>
      <c r="B990" s="1" t="s">
        <v>3836</v>
      </c>
      <c r="C990" s="1" t="s">
        <v>796</v>
      </c>
      <c r="D990" s="1" t="s">
        <v>1768</v>
      </c>
      <c r="E990" s="1">
        <v>3</v>
      </c>
      <c r="F990" s="2">
        <v>45586</v>
      </c>
      <c r="G990" s="1" t="s">
        <v>12142</v>
      </c>
    </row>
    <row r="991" spans="1:7">
      <c r="A991" s="1" t="s">
        <v>13118</v>
      </c>
      <c r="B991" s="1" t="s">
        <v>3669</v>
      </c>
      <c r="C991" s="1" t="s">
        <v>1372</v>
      </c>
      <c r="D991" s="1" t="s">
        <v>1710</v>
      </c>
      <c r="E991" s="1">
        <v>4</v>
      </c>
      <c r="F991" s="2">
        <v>45767</v>
      </c>
      <c r="G991" s="1" t="s">
        <v>12123</v>
      </c>
    </row>
    <row r="992" spans="1:7">
      <c r="A992" s="1" t="s">
        <v>13119</v>
      </c>
      <c r="B992" s="1" t="s">
        <v>2844</v>
      </c>
      <c r="C992" s="1" t="s">
        <v>810</v>
      </c>
      <c r="D992" s="1" t="s">
        <v>1701</v>
      </c>
      <c r="E992" s="1">
        <v>5</v>
      </c>
      <c r="F992" s="2">
        <v>45555</v>
      </c>
      <c r="G992" s="1" t="s">
        <v>12121</v>
      </c>
    </row>
    <row r="993" spans="1:7">
      <c r="A993" s="1" t="s">
        <v>13120</v>
      </c>
      <c r="B993" s="1" t="s">
        <v>2085</v>
      </c>
      <c r="C993" s="1" t="s">
        <v>973</v>
      </c>
      <c r="D993" s="1" t="s">
        <v>1747</v>
      </c>
      <c r="E993" s="1">
        <v>4</v>
      </c>
      <c r="F993" s="2">
        <v>45677</v>
      </c>
      <c r="G993" s="1" t="s">
        <v>12123</v>
      </c>
    </row>
    <row r="994" spans="1:7">
      <c r="A994" s="1" t="s">
        <v>13121</v>
      </c>
      <c r="B994" s="1" t="s">
        <v>3631</v>
      </c>
      <c r="C994" s="1" t="s">
        <v>1484</v>
      </c>
      <c r="D994" s="1" t="s">
        <v>1706</v>
      </c>
      <c r="E994" s="1">
        <v>4</v>
      </c>
      <c r="F994" s="2">
        <v>45438</v>
      </c>
      <c r="G994" s="1" t="s">
        <v>12119</v>
      </c>
    </row>
    <row r="995" spans="1:7">
      <c r="A995" s="1" t="s">
        <v>13122</v>
      </c>
      <c r="B995" s="1" t="s">
        <v>3143</v>
      </c>
      <c r="C995" s="1" t="s">
        <v>840</v>
      </c>
      <c r="D995" s="1" t="s">
        <v>1798</v>
      </c>
      <c r="E995" s="1">
        <v>5</v>
      </c>
      <c r="F995" s="2">
        <v>45668</v>
      </c>
      <c r="G995" s="1" t="s">
        <v>12134</v>
      </c>
    </row>
    <row r="996" spans="1:7">
      <c r="A996" s="1" t="s">
        <v>13123</v>
      </c>
      <c r="B996" s="1" t="s">
        <v>2253</v>
      </c>
      <c r="C996" s="1" t="s">
        <v>1124</v>
      </c>
      <c r="D996" s="1" t="s">
        <v>1728</v>
      </c>
      <c r="E996" s="1">
        <v>1</v>
      </c>
      <c r="F996" s="2">
        <v>45600</v>
      </c>
      <c r="G996" s="1" t="s">
        <v>12140</v>
      </c>
    </row>
    <row r="997" spans="1:7">
      <c r="A997" s="1" t="s">
        <v>13124</v>
      </c>
      <c r="B997" s="1" t="s">
        <v>2605</v>
      </c>
      <c r="C997" s="1" t="s">
        <v>383</v>
      </c>
      <c r="D997" s="1" t="s">
        <v>1790</v>
      </c>
      <c r="E997" s="1">
        <v>5</v>
      </c>
      <c r="F997" s="2">
        <v>45676</v>
      </c>
      <c r="G997" s="1" t="s">
        <v>12134</v>
      </c>
    </row>
    <row r="998" spans="1:7">
      <c r="A998" s="1" t="s">
        <v>13125</v>
      </c>
      <c r="B998" s="1" t="s">
        <v>3888</v>
      </c>
      <c r="C998" s="1" t="s">
        <v>422</v>
      </c>
      <c r="D998" s="1" t="s">
        <v>1688</v>
      </c>
      <c r="E998" s="1">
        <v>5</v>
      </c>
      <c r="F998" s="2">
        <v>45903</v>
      </c>
      <c r="G998" s="1" t="s">
        <v>12117</v>
      </c>
    </row>
    <row r="999" spans="1:7">
      <c r="A999" s="1" t="s">
        <v>13126</v>
      </c>
      <c r="B999" s="1" t="s">
        <v>2679</v>
      </c>
      <c r="C999" s="1" t="s">
        <v>878</v>
      </c>
      <c r="D999" s="1" t="s">
        <v>1682</v>
      </c>
      <c r="E999" s="1">
        <v>4</v>
      </c>
      <c r="F999" s="2">
        <v>45401</v>
      </c>
      <c r="G999" s="1" t="s">
        <v>12115</v>
      </c>
    </row>
    <row r="1000" spans="1:7">
      <c r="A1000" s="1" t="s">
        <v>13127</v>
      </c>
      <c r="B1000" s="1" t="s">
        <v>3475</v>
      </c>
      <c r="C1000" s="1" t="s">
        <v>1245</v>
      </c>
      <c r="D1000" s="1" t="s">
        <v>1681</v>
      </c>
      <c r="E1000" s="1">
        <v>4</v>
      </c>
      <c r="F1000" s="2">
        <v>45546</v>
      </c>
      <c r="G1000" s="1" t="s">
        <v>12115</v>
      </c>
    </row>
    <row r="1001" spans="1:7">
      <c r="A1001" s="1" t="s">
        <v>13128</v>
      </c>
      <c r="B1001" s="1" t="s">
        <v>3193</v>
      </c>
      <c r="C1001" s="1" t="s">
        <v>801</v>
      </c>
      <c r="D1001" s="1" t="s">
        <v>1738</v>
      </c>
      <c r="E1001" s="1">
        <v>5</v>
      </c>
      <c r="F1001" s="2">
        <v>45616</v>
      </c>
      <c r="G1001" s="1" t="s">
        <v>12121</v>
      </c>
    </row>
    <row r="1002" spans="1:7">
      <c r="A1002" s="1" t="s">
        <v>13129</v>
      </c>
      <c r="B1002" s="1" t="s">
        <v>2669</v>
      </c>
      <c r="C1002" s="1" t="s">
        <v>292</v>
      </c>
      <c r="D1002" s="1" t="s">
        <v>1716</v>
      </c>
      <c r="E1002" s="1">
        <v>4</v>
      </c>
      <c r="F1002" s="2">
        <v>45318</v>
      </c>
      <c r="G1002" s="1" t="s">
        <v>12115</v>
      </c>
    </row>
    <row r="1003" spans="1:7">
      <c r="A1003" s="1" t="s">
        <v>13130</v>
      </c>
      <c r="B1003" s="1" t="s">
        <v>3166</v>
      </c>
      <c r="C1003" s="1" t="s">
        <v>522</v>
      </c>
      <c r="D1003" s="1" t="s">
        <v>1779</v>
      </c>
      <c r="E1003" s="1">
        <v>5</v>
      </c>
      <c r="F1003" s="2">
        <v>45506</v>
      </c>
      <c r="G1003" s="1" t="s">
        <v>12134</v>
      </c>
    </row>
    <row r="1004" spans="1:7">
      <c r="A1004" s="1" t="s">
        <v>13131</v>
      </c>
      <c r="B1004" s="1" t="s">
        <v>1941</v>
      </c>
      <c r="C1004" s="1" t="s">
        <v>1552</v>
      </c>
      <c r="D1004" s="1" t="s">
        <v>1792</v>
      </c>
      <c r="E1004" s="1">
        <v>3</v>
      </c>
      <c r="F1004" s="2">
        <v>45949</v>
      </c>
      <c r="G1004" s="1" t="s">
        <v>12142</v>
      </c>
    </row>
    <row r="1005" spans="1:7">
      <c r="A1005" s="1" t="s">
        <v>13132</v>
      </c>
      <c r="B1005" s="1" t="s">
        <v>3573</v>
      </c>
      <c r="C1005" s="1" t="s">
        <v>780</v>
      </c>
      <c r="D1005" s="1" t="s">
        <v>1737</v>
      </c>
      <c r="E1005" s="1">
        <v>2</v>
      </c>
      <c r="F1005" s="2">
        <v>45583</v>
      </c>
      <c r="G1005" s="1" t="s">
        <v>12137</v>
      </c>
    </row>
    <row r="1006" spans="1:7">
      <c r="A1006" s="1" t="s">
        <v>13133</v>
      </c>
      <c r="B1006" s="1" t="s">
        <v>3645</v>
      </c>
      <c r="C1006" s="1" t="s">
        <v>1237</v>
      </c>
      <c r="D1006" s="1" t="s">
        <v>1680</v>
      </c>
      <c r="E1006" s="1">
        <v>3</v>
      </c>
      <c r="F1006" s="2">
        <v>45812</v>
      </c>
      <c r="G1006" s="1" t="s">
        <v>12156</v>
      </c>
    </row>
    <row r="1007" spans="1:7">
      <c r="A1007" s="1" t="s">
        <v>13134</v>
      </c>
      <c r="B1007" s="1" t="s">
        <v>3688</v>
      </c>
      <c r="C1007" s="1" t="s">
        <v>824</v>
      </c>
      <c r="D1007" s="1" t="s">
        <v>1666</v>
      </c>
      <c r="E1007" s="1">
        <v>2</v>
      </c>
      <c r="F1007" s="2">
        <v>45550</v>
      </c>
      <c r="G1007" s="1" t="s">
        <v>12174</v>
      </c>
    </row>
    <row r="1008" spans="1:7">
      <c r="A1008" s="1" t="s">
        <v>13135</v>
      </c>
      <c r="B1008" s="1" t="s">
        <v>2762</v>
      </c>
      <c r="C1008" s="1" t="s">
        <v>853</v>
      </c>
      <c r="D1008" s="1" t="s">
        <v>1767</v>
      </c>
      <c r="E1008" s="1">
        <v>5</v>
      </c>
      <c r="F1008" s="2">
        <v>45394</v>
      </c>
      <c r="G1008" s="1" t="s">
        <v>12134</v>
      </c>
    </row>
    <row r="1009" spans="1:7">
      <c r="A1009" s="1" t="s">
        <v>13136</v>
      </c>
      <c r="B1009" s="1" t="s">
        <v>3494</v>
      </c>
      <c r="C1009" s="1" t="s">
        <v>296</v>
      </c>
      <c r="D1009" s="1" t="s">
        <v>1717</v>
      </c>
      <c r="E1009" s="1">
        <v>4</v>
      </c>
      <c r="F1009" s="2">
        <v>45606</v>
      </c>
      <c r="G1009" s="1" t="s">
        <v>12123</v>
      </c>
    </row>
    <row r="1010" spans="1:7">
      <c r="A1010" s="1" t="s">
        <v>13137</v>
      </c>
      <c r="B1010" s="1" t="s">
        <v>2649</v>
      </c>
      <c r="C1010" s="1" t="s">
        <v>973</v>
      </c>
      <c r="D1010" s="1" t="s">
        <v>1771</v>
      </c>
      <c r="E1010" s="1">
        <v>1</v>
      </c>
      <c r="F1010" s="2">
        <v>45805</v>
      </c>
      <c r="G1010" s="1" t="s">
        <v>12145</v>
      </c>
    </row>
    <row r="1011" spans="1:7">
      <c r="A1011" s="1" t="s">
        <v>13138</v>
      </c>
      <c r="B1011" s="1" t="s">
        <v>2419</v>
      </c>
      <c r="C1011" s="1" t="s">
        <v>305</v>
      </c>
      <c r="D1011" s="1" t="s">
        <v>1769</v>
      </c>
      <c r="E1011" s="1">
        <v>5</v>
      </c>
      <c r="F1011" s="2">
        <v>45454</v>
      </c>
      <c r="G1011" s="1" t="s">
        <v>12117</v>
      </c>
    </row>
    <row r="1012" spans="1:7">
      <c r="A1012" s="1" t="s">
        <v>13139</v>
      </c>
      <c r="B1012" s="1" t="s">
        <v>4091</v>
      </c>
      <c r="C1012" s="1" t="s">
        <v>549</v>
      </c>
      <c r="D1012" s="1" t="s">
        <v>1664</v>
      </c>
      <c r="E1012" s="1">
        <v>4</v>
      </c>
      <c r="F1012" s="2">
        <v>45774</v>
      </c>
      <c r="G1012" s="1" t="s">
        <v>12123</v>
      </c>
    </row>
    <row r="1013" spans="1:7">
      <c r="A1013" s="1" t="s">
        <v>13140</v>
      </c>
      <c r="B1013" s="1" t="s">
        <v>1916</v>
      </c>
      <c r="C1013" s="1" t="s">
        <v>1561</v>
      </c>
      <c r="D1013" s="1" t="s">
        <v>1799</v>
      </c>
      <c r="E1013" s="1">
        <v>4</v>
      </c>
      <c r="F1013" s="2">
        <v>45685</v>
      </c>
      <c r="G1013" s="1" t="s">
        <v>12119</v>
      </c>
    </row>
    <row r="1014" spans="1:7">
      <c r="A1014" s="1" t="s">
        <v>13141</v>
      </c>
      <c r="B1014" s="1" t="s">
        <v>2080</v>
      </c>
      <c r="C1014" s="1" t="s">
        <v>1538</v>
      </c>
      <c r="D1014" s="1" t="s">
        <v>1705</v>
      </c>
      <c r="E1014" s="1">
        <v>5</v>
      </c>
      <c r="F1014" s="2">
        <v>45749</v>
      </c>
      <c r="G1014" s="1" t="s">
        <v>12121</v>
      </c>
    </row>
    <row r="1015" spans="1:7">
      <c r="A1015" s="1" t="s">
        <v>13142</v>
      </c>
      <c r="B1015" s="1" t="s">
        <v>2508</v>
      </c>
      <c r="C1015" s="1" t="s">
        <v>1286</v>
      </c>
      <c r="D1015" s="1" t="s">
        <v>1753</v>
      </c>
      <c r="E1015" s="1">
        <v>2</v>
      </c>
      <c r="F1015" s="2">
        <v>45539</v>
      </c>
      <c r="G1015" s="1" t="s">
        <v>12137</v>
      </c>
    </row>
    <row r="1016" spans="1:7">
      <c r="A1016" s="1" t="s">
        <v>13143</v>
      </c>
      <c r="B1016" s="1" t="s">
        <v>3608</v>
      </c>
      <c r="C1016" s="1" t="s">
        <v>1542</v>
      </c>
      <c r="D1016" s="1" t="s">
        <v>1699</v>
      </c>
      <c r="E1016" s="1">
        <v>4</v>
      </c>
      <c r="F1016" s="2">
        <v>45408</v>
      </c>
      <c r="G1016" s="1" t="s">
        <v>12115</v>
      </c>
    </row>
    <row r="1017" spans="1:7">
      <c r="A1017" s="1" t="s">
        <v>13144</v>
      </c>
      <c r="B1017" s="1" t="s">
        <v>3807</v>
      </c>
      <c r="C1017" s="1" t="s">
        <v>1417</v>
      </c>
      <c r="D1017" s="1" t="s">
        <v>1780</v>
      </c>
      <c r="E1017" s="1">
        <v>3</v>
      </c>
      <c r="F1017" s="2">
        <v>45694</v>
      </c>
      <c r="G1017" s="1" t="s">
        <v>12125</v>
      </c>
    </row>
    <row r="1018" spans="1:7">
      <c r="A1018" s="1" t="s">
        <v>13145</v>
      </c>
      <c r="B1018" s="1" t="s">
        <v>2947</v>
      </c>
      <c r="C1018" s="1" t="s">
        <v>1083</v>
      </c>
      <c r="D1018" s="1" t="s">
        <v>1764</v>
      </c>
      <c r="E1018" s="1">
        <v>5</v>
      </c>
      <c r="F1018" s="2">
        <v>45442</v>
      </c>
      <c r="G1018" s="1" t="s">
        <v>12117</v>
      </c>
    </row>
    <row r="1019" spans="1:7">
      <c r="A1019" s="1" t="s">
        <v>13146</v>
      </c>
      <c r="B1019" s="1" t="s">
        <v>4014</v>
      </c>
      <c r="C1019" s="1" t="s">
        <v>568</v>
      </c>
      <c r="D1019" s="1" t="s">
        <v>1746</v>
      </c>
      <c r="E1019" s="1">
        <v>2</v>
      </c>
      <c r="F1019" s="2">
        <v>45783</v>
      </c>
      <c r="G1019" s="1" t="s">
        <v>12137</v>
      </c>
    </row>
    <row r="1020" spans="1:7">
      <c r="A1020" s="1" t="s">
        <v>13147</v>
      </c>
      <c r="B1020" s="1" t="s">
        <v>2045</v>
      </c>
      <c r="C1020" s="1" t="s">
        <v>1104</v>
      </c>
      <c r="D1020" s="1" t="s">
        <v>1748</v>
      </c>
      <c r="E1020" s="1">
        <v>4</v>
      </c>
      <c r="F1020" s="2">
        <v>45825</v>
      </c>
      <c r="G1020" s="1" t="s">
        <v>12115</v>
      </c>
    </row>
    <row r="1021" spans="1:7">
      <c r="A1021" s="1" t="s">
        <v>13148</v>
      </c>
      <c r="B1021" s="1" t="s">
        <v>3937</v>
      </c>
      <c r="C1021" s="1" t="s">
        <v>1019</v>
      </c>
      <c r="D1021" s="1" t="s">
        <v>1726</v>
      </c>
      <c r="E1021" s="1">
        <v>5</v>
      </c>
      <c r="F1021" s="2">
        <v>45391</v>
      </c>
      <c r="G1021" s="1" t="s">
        <v>12134</v>
      </c>
    </row>
    <row r="1022" spans="1:7">
      <c r="A1022" s="1" t="s">
        <v>13149</v>
      </c>
      <c r="B1022" s="1" t="s">
        <v>3999</v>
      </c>
      <c r="C1022" s="1" t="s">
        <v>112</v>
      </c>
      <c r="D1022" s="1" t="s">
        <v>1764</v>
      </c>
      <c r="E1022" s="1">
        <v>5</v>
      </c>
      <c r="F1022" s="2">
        <v>45813</v>
      </c>
      <c r="G1022" s="1" t="s">
        <v>12121</v>
      </c>
    </row>
    <row r="1023" spans="1:7">
      <c r="A1023" s="1" t="s">
        <v>13150</v>
      </c>
      <c r="B1023" s="1" t="s">
        <v>2883</v>
      </c>
      <c r="C1023" s="1" t="s">
        <v>947</v>
      </c>
      <c r="D1023" s="1" t="s">
        <v>1710</v>
      </c>
      <c r="E1023" s="1">
        <v>5</v>
      </c>
      <c r="F1023" s="2">
        <v>45873</v>
      </c>
      <c r="G1023" s="1" t="s">
        <v>12134</v>
      </c>
    </row>
    <row r="1024" spans="1:7">
      <c r="A1024" s="1" t="s">
        <v>13151</v>
      </c>
      <c r="B1024" s="1" t="s">
        <v>3266</v>
      </c>
      <c r="C1024" s="1" t="s">
        <v>1389</v>
      </c>
      <c r="D1024" s="1" t="s">
        <v>1787</v>
      </c>
      <c r="E1024" s="1">
        <v>4</v>
      </c>
      <c r="F1024" s="2">
        <v>45492</v>
      </c>
      <c r="G1024" s="1" t="s">
        <v>12115</v>
      </c>
    </row>
    <row r="1025" spans="1:7">
      <c r="A1025" s="1" t="s">
        <v>13152</v>
      </c>
      <c r="B1025" s="1" t="s">
        <v>2885</v>
      </c>
      <c r="C1025" s="1" t="s">
        <v>542</v>
      </c>
      <c r="D1025" s="1" t="s">
        <v>1699</v>
      </c>
      <c r="E1025" s="1">
        <v>4</v>
      </c>
      <c r="F1025" s="2">
        <v>45618</v>
      </c>
      <c r="G1025" s="1" t="s">
        <v>12119</v>
      </c>
    </row>
    <row r="1026" spans="1:7">
      <c r="A1026" s="1" t="s">
        <v>13153</v>
      </c>
      <c r="B1026" s="1" t="s">
        <v>1914</v>
      </c>
      <c r="C1026" s="1" t="s">
        <v>1244</v>
      </c>
      <c r="D1026" s="1" t="s">
        <v>1742</v>
      </c>
      <c r="E1026" s="1">
        <v>5</v>
      </c>
      <c r="F1026" s="2">
        <v>45633</v>
      </c>
      <c r="G1026" s="1" t="s">
        <v>12117</v>
      </c>
    </row>
    <row r="1027" spans="1:7">
      <c r="A1027" s="1" t="s">
        <v>13154</v>
      </c>
      <c r="B1027" s="1" t="s">
        <v>2854</v>
      </c>
      <c r="C1027" s="1" t="s">
        <v>1400</v>
      </c>
      <c r="D1027" s="1" t="s">
        <v>1711</v>
      </c>
      <c r="E1027" s="1">
        <v>5</v>
      </c>
      <c r="F1027" s="2">
        <v>45735</v>
      </c>
      <c r="G1027" s="1" t="s">
        <v>12117</v>
      </c>
    </row>
    <row r="1028" spans="1:7">
      <c r="A1028" s="1" t="s">
        <v>13155</v>
      </c>
      <c r="B1028" s="1" t="s">
        <v>3272</v>
      </c>
      <c r="C1028" s="1" t="s">
        <v>992</v>
      </c>
      <c r="D1028" s="1" t="s">
        <v>1666</v>
      </c>
      <c r="E1028" s="1">
        <v>4</v>
      </c>
      <c r="F1028" s="2">
        <v>45726</v>
      </c>
      <c r="G1028" s="1" t="s">
        <v>12119</v>
      </c>
    </row>
    <row r="1029" spans="1:7">
      <c r="A1029" s="1" t="s">
        <v>13156</v>
      </c>
      <c r="B1029" s="1" t="s">
        <v>3076</v>
      </c>
      <c r="C1029" s="1" t="s">
        <v>923</v>
      </c>
      <c r="D1029" s="1" t="s">
        <v>1695</v>
      </c>
      <c r="E1029" s="1">
        <v>5</v>
      </c>
      <c r="F1029" s="2">
        <v>45581</v>
      </c>
      <c r="G1029" s="1" t="s">
        <v>12117</v>
      </c>
    </row>
    <row r="1030" spans="1:7">
      <c r="A1030" s="1" t="s">
        <v>13157</v>
      </c>
      <c r="B1030" s="1" t="s">
        <v>1951</v>
      </c>
      <c r="C1030" s="1" t="s">
        <v>833</v>
      </c>
      <c r="D1030" s="1" t="s">
        <v>1799</v>
      </c>
      <c r="E1030" s="1">
        <v>3</v>
      </c>
      <c r="F1030" s="2">
        <v>45669</v>
      </c>
      <c r="G1030" s="1" t="s">
        <v>12156</v>
      </c>
    </row>
    <row r="1031" spans="1:7">
      <c r="A1031" s="1" t="s">
        <v>13158</v>
      </c>
      <c r="B1031" s="1" t="s">
        <v>3996</v>
      </c>
      <c r="C1031" s="1" t="s">
        <v>1157</v>
      </c>
      <c r="D1031" s="1" t="s">
        <v>1678</v>
      </c>
      <c r="E1031" s="1">
        <v>5</v>
      </c>
      <c r="F1031" s="2">
        <v>45911</v>
      </c>
      <c r="G1031" s="1" t="s">
        <v>12121</v>
      </c>
    </row>
    <row r="1032" spans="1:7">
      <c r="A1032" s="1" t="s">
        <v>13159</v>
      </c>
      <c r="B1032" s="1" t="s">
        <v>3584</v>
      </c>
      <c r="C1032" s="1" t="s">
        <v>1018</v>
      </c>
      <c r="D1032" s="1" t="s">
        <v>1751</v>
      </c>
      <c r="E1032" s="1">
        <v>4</v>
      </c>
      <c r="F1032" s="2">
        <v>45399</v>
      </c>
      <c r="G1032" s="1" t="s">
        <v>12115</v>
      </c>
    </row>
    <row r="1033" spans="1:7">
      <c r="A1033" s="1" t="s">
        <v>13160</v>
      </c>
      <c r="B1033" s="1" t="s">
        <v>1885</v>
      </c>
      <c r="C1033" s="1" t="s">
        <v>1585</v>
      </c>
      <c r="D1033" s="1" t="s">
        <v>1771</v>
      </c>
      <c r="E1033" s="1">
        <v>4</v>
      </c>
      <c r="F1033" s="2">
        <v>45369</v>
      </c>
      <c r="G1033" s="1" t="s">
        <v>12115</v>
      </c>
    </row>
    <row r="1034" spans="1:7">
      <c r="A1034" s="1" t="s">
        <v>13161</v>
      </c>
      <c r="B1034" s="1" t="s">
        <v>2260</v>
      </c>
      <c r="C1034" s="1" t="s">
        <v>579</v>
      </c>
      <c r="D1034" s="1" t="s">
        <v>1790</v>
      </c>
      <c r="E1034" s="1">
        <v>5</v>
      </c>
      <c r="F1034" s="2">
        <v>45560</v>
      </c>
      <c r="G1034" s="1" t="s">
        <v>12134</v>
      </c>
    </row>
    <row r="1035" spans="1:7">
      <c r="A1035" s="1" t="s">
        <v>13162</v>
      </c>
      <c r="B1035" s="1" t="s">
        <v>4116</v>
      </c>
      <c r="C1035" s="1" t="s">
        <v>1290</v>
      </c>
      <c r="D1035" s="1" t="s">
        <v>1764</v>
      </c>
      <c r="E1035" s="1">
        <v>5</v>
      </c>
      <c r="F1035" s="2">
        <v>45616</v>
      </c>
      <c r="G1035" s="1" t="s">
        <v>12121</v>
      </c>
    </row>
    <row r="1036" spans="1:7">
      <c r="A1036" s="1" t="s">
        <v>13163</v>
      </c>
      <c r="B1036" s="1" t="s">
        <v>3563</v>
      </c>
      <c r="C1036" s="1" t="s">
        <v>380</v>
      </c>
      <c r="D1036" s="1" t="s">
        <v>1717</v>
      </c>
      <c r="E1036" s="1">
        <v>4</v>
      </c>
      <c r="F1036" s="2">
        <v>45368</v>
      </c>
      <c r="G1036" s="1" t="s">
        <v>12123</v>
      </c>
    </row>
    <row r="1037" spans="1:7">
      <c r="A1037" s="1" t="s">
        <v>13164</v>
      </c>
      <c r="B1037" s="1" t="s">
        <v>2847</v>
      </c>
      <c r="C1037" s="1" t="s">
        <v>1484</v>
      </c>
      <c r="D1037" s="1" t="s">
        <v>1716</v>
      </c>
      <c r="E1037" s="1">
        <v>3</v>
      </c>
      <c r="F1037" s="2">
        <v>45743</v>
      </c>
      <c r="G1037" s="1" t="s">
        <v>12156</v>
      </c>
    </row>
    <row r="1038" spans="1:7">
      <c r="A1038" s="1" t="s">
        <v>13165</v>
      </c>
      <c r="B1038" s="1" t="s">
        <v>2980</v>
      </c>
      <c r="C1038" s="1" t="s">
        <v>1022</v>
      </c>
      <c r="D1038" s="1" t="s">
        <v>1696</v>
      </c>
      <c r="E1038" s="1">
        <v>5</v>
      </c>
      <c r="F1038" s="2">
        <v>45895</v>
      </c>
      <c r="G1038" s="1" t="s">
        <v>12117</v>
      </c>
    </row>
    <row r="1039" spans="1:7">
      <c r="A1039" s="1" t="s">
        <v>13166</v>
      </c>
      <c r="B1039" s="1" t="s">
        <v>3021</v>
      </c>
      <c r="C1039" s="1" t="s">
        <v>907</v>
      </c>
      <c r="D1039" s="1" t="s">
        <v>1690</v>
      </c>
      <c r="E1039" s="1">
        <v>5</v>
      </c>
      <c r="F1039" s="2">
        <v>45901</v>
      </c>
      <c r="G1039" s="1" t="s">
        <v>12134</v>
      </c>
    </row>
    <row r="1040" spans="1:7">
      <c r="A1040" s="1" t="s">
        <v>13167</v>
      </c>
      <c r="B1040" s="1" t="s">
        <v>2275</v>
      </c>
      <c r="C1040" s="1" t="s">
        <v>1307</v>
      </c>
      <c r="D1040" s="1" t="s">
        <v>1666</v>
      </c>
      <c r="E1040" s="1">
        <v>3</v>
      </c>
      <c r="F1040" s="2">
        <v>45923</v>
      </c>
      <c r="G1040" s="1" t="s">
        <v>12125</v>
      </c>
    </row>
    <row r="1041" spans="1:7">
      <c r="A1041" s="1" t="s">
        <v>13168</v>
      </c>
      <c r="B1041" s="1" t="s">
        <v>1853</v>
      </c>
      <c r="C1041" s="1" t="s">
        <v>934</v>
      </c>
      <c r="D1041" s="1" t="s">
        <v>1740</v>
      </c>
      <c r="E1041" s="1">
        <v>4</v>
      </c>
      <c r="F1041" s="2">
        <v>45808</v>
      </c>
      <c r="G1041" s="1" t="s">
        <v>12119</v>
      </c>
    </row>
    <row r="1042" spans="1:7">
      <c r="A1042" s="1" t="s">
        <v>13169</v>
      </c>
      <c r="B1042" s="1" t="s">
        <v>3287</v>
      </c>
      <c r="C1042" s="1" t="s">
        <v>604</v>
      </c>
      <c r="D1042" s="1" t="s">
        <v>1740</v>
      </c>
      <c r="E1042" s="1">
        <v>5</v>
      </c>
      <c r="F1042" s="2">
        <v>45964</v>
      </c>
      <c r="G1042" s="1" t="s">
        <v>12121</v>
      </c>
    </row>
    <row r="1043" spans="1:7">
      <c r="A1043" s="1" t="s">
        <v>13170</v>
      </c>
      <c r="B1043" s="1" t="s">
        <v>2716</v>
      </c>
      <c r="C1043" s="1" t="s">
        <v>1174</v>
      </c>
      <c r="D1043" s="1" t="s">
        <v>1725</v>
      </c>
      <c r="E1043" s="1">
        <v>3</v>
      </c>
      <c r="F1043" s="2">
        <v>45422</v>
      </c>
      <c r="G1043" s="1" t="s">
        <v>12142</v>
      </c>
    </row>
    <row r="1044" spans="1:7">
      <c r="A1044" s="1" t="s">
        <v>13171</v>
      </c>
      <c r="B1044" s="1" t="s">
        <v>2200</v>
      </c>
      <c r="C1044" s="1" t="s">
        <v>373</v>
      </c>
      <c r="D1044" s="1" t="s">
        <v>1799</v>
      </c>
      <c r="E1044" s="1">
        <v>5</v>
      </c>
      <c r="F1044" s="2">
        <v>45549</v>
      </c>
      <c r="G1044" s="1" t="s">
        <v>12117</v>
      </c>
    </row>
    <row r="1045" spans="1:7">
      <c r="A1045" s="1" t="s">
        <v>13172</v>
      </c>
      <c r="B1045" s="1" t="s">
        <v>4198</v>
      </c>
      <c r="C1045" s="1" t="s">
        <v>978</v>
      </c>
      <c r="D1045" s="1" t="s">
        <v>1741</v>
      </c>
      <c r="E1045" s="1">
        <v>4</v>
      </c>
      <c r="F1045" s="2">
        <v>45909</v>
      </c>
      <c r="G1045" s="1" t="s">
        <v>12119</v>
      </c>
    </row>
    <row r="1046" spans="1:7">
      <c r="A1046" s="1" t="s">
        <v>13173</v>
      </c>
      <c r="B1046" s="1" t="s">
        <v>2481</v>
      </c>
      <c r="C1046" s="1" t="s">
        <v>764</v>
      </c>
      <c r="D1046" s="1" t="s">
        <v>1766</v>
      </c>
      <c r="E1046" s="1">
        <v>4</v>
      </c>
      <c r="F1046" s="2">
        <v>45471</v>
      </c>
      <c r="G1046" s="1" t="s">
        <v>12119</v>
      </c>
    </row>
    <row r="1047" spans="1:7">
      <c r="A1047" s="1" t="s">
        <v>13174</v>
      </c>
      <c r="B1047" s="1" t="s">
        <v>2543</v>
      </c>
      <c r="C1047" s="1" t="s">
        <v>1598</v>
      </c>
      <c r="D1047" s="1" t="s">
        <v>1779</v>
      </c>
      <c r="E1047" s="1">
        <v>4</v>
      </c>
      <c r="F1047" s="2">
        <v>45873</v>
      </c>
      <c r="G1047" s="1" t="s">
        <v>12115</v>
      </c>
    </row>
    <row r="1048" spans="1:7">
      <c r="A1048" s="1" t="s">
        <v>13175</v>
      </c>
      <c r="B1048" s="1" t="s">
        <v>3560</v>
      </c>
      <c r="C1048" s="1" t="s">
        <v>418</v>
      </c>
      <c r="D1048" s="1" t="s">
        <v>1704</v>
      </c>
      <c r="E1048" s="1">
        <v>4</v>
      </c>
      <c r="F1048" s="2">
        <v>45901</v>
      </c>
      <c r="G1048" s="1" t="s">
        <v>12119</v>
      </c>
    </row>
    <row r="1049" spans="1:7">
      <c r="A1049" s="1" t="s">
        <v>13176</v>
      </c>
      <c r="B1049" s="1" t="s">
        <v>2345</v>
      </c>
      <c r="C1049" s="1" t="s">
        <v>927</v>
      </c>
      <c r="D1049" s="1" t="s">
        <v>1799</v>
      </c>
      <c r="E1049" s="1">
        <v>3</v>
      </c>
      <c r="F1049" s="2">
        <v>45806</v>
      </c>
      <c r="G1049" s="1" t="s">
        <v>12125</v>
      </c>
    </row>
    <row r="1050" spans="1:7">
      <c r="A1050" s="1" t="s">
        <v>13177</v>
      </c>
      <c r="B1050" s="1" t="s">
        <v>3394</v>
      </c>
      <c r="C1050" s="1" t="s">
        <v>1149</v>
      </c>
      <c r="D1050" s="1" t="s">
        <v>1693</v>
      </c>
      <c r="E1050" s="1">
        <v>2</v>
      </c>
      <c r="F1050" s="2">
        <v>45466</v>
      </c>
      <c r="G1050" s="1" t="s">
        <v>12218</v>
      </c>
    </row>
    <row r="1051" spans="1:7">
      <c r="A1051" s="1" t="s">
        <v>13178</v>
      </c>
      <c r="B1051" s="1" t="s">
        <v>2696</v>
      </c>
      <c r="C1051" s="1" t="s">
        <v>1566</v>
      </c>
      <c r="D1051" s="1" t="s">
        <v>1787</v>
      </c>
      <c r="E1051" s="1">
        <v>5</v>
      </c>
      <c r="F1051" s="2">
        <v>45870</v>
      </c>
      <c r="G1051" s="1" t="s">
        <v>12117</v>
      </c>
    </row>
    <row r="1052" spans="1:7">
      <c r="A1052" s="1" t="s">
        <v>13179</v>
      </c>
      <c r="B1052" s="1" t="s">
        <v>2525</v>
      </c>
      <c r="C1052" s="1" t="s">
        <v>248</v>
      </c>
      <c r="D1052" s="1" t="s">
        <v>1787</v>
      </c>
      <c r="E1052" s="1">
        <v>1</v>
      </c>
      <c r="F1052" s="2">
        <v>45392</v>
      </c>
      <c r="G1052" s="1" t="s">
        <v>12145</v>
      </c>
    </row>
    <row r="1053" spans="1:7">
      <c r="A1053" s="1" t="s">
        <v>13180</v>
      </c>
      <c r="B1053" s="1" t="s">
        <v>2271</v>
      </c>
      <c r="C1053" s="1" t="s">
        <v>966</v>
      </c>
      <c r="D1053" s="1" t="s">
        <v>1746</v>
      </c>
      <c r="E1053" s="1">
        <v>5</v>
      </c>
      <c r="F1053" s="2">
        <v>45763</v>
      </c>
      <c r="G1053" s="1" t="s">
        <v>12117</v>
      </c>
    </row>
    <row r="1054" spans="1:7">
      <c r="A1054" s="1" t="s">
        <v>13181</v>
      </c>
      <c r="B1054" s="1" t="s">
        <v>2170</v>
      </c>
      <c r="C1054" s="1" t="s">
        <v>1049</v>
      </c>
      <c r="D1054" s="1" t="s">
        <v>1721</v>
      </c>
      <c r="E1054" s="1">
        <v>5</v>
      </c>
      <c r="F1054" s="2">
        <v>45934</v>
      </c>
      <c r="G1054" s="1" t="s">
        <v>12117</v>
      </c>
    </row>
    <row r="1055" spans="1:7">
      <c r="A1055" s="1" t="s">
        <v>13182</v>
      </c>
      <c r="B1055" s="1" t="s">
        <v>3523</v>
      </c>
      <c r="C1055" s="1" t="s">
        <v>1214</v>
      </c>
      <c r="D1055" s="1" t="s">
        <v>1727</v>
      </c>
      <c r="E1055" s="1">
        <v>2</v>
      </c>
      <c r="F1055" s="2">
        <v>45724</v>
      </c>
      <c r="G1055" s="1" t="s">
        <v>12137</v>
      </c>
    </row>
    <row r="1056" spans="1:7">
      <c r="A1056" s="1" t="s">
        <v>13183</v>
      </c>
      <c r="B1056" s="1" t="s">
        <v>2333</v>
      </c>
      <c r="C1056" s="1" t="s">
        <v>526</v>
      </c>
      <c r="D1056" s="1" t="s">
        <v>1784</v>
      </c>
      <c r="E1056" s="1">
        <v>3</v>
      </c>
      <c r="F1056" s="2">
        <v>45330</v>
      </c>
      <c r="G1056" s="1" t="s">
        <v>12142</v>
      </c>
    </row>
    <row r="1057" spans="1:7">
      <c r="A1057" s="1" t="s">
        <v>13184</v>
      </c>
      <c r="B1057" s="1" t="s">
        <v>3635</v>
      </c>
      <c r="C1057" s="1" t="s">
        <v>718</v>
      </c>
      <c r="D1057" s="1" t="s">
        <v>1673</v>
      </c>
      <c r="E1057" s="1">
        <v>3</v>
      </c>
      <c r="F1057" s="2">
        <v>45788</v>
      </c>
      <c r="G1057" s="1" t="s">
        <v>12156</v>
      </c>
    </row>
    <row r="1058" spans="1:7">
      <c r="A1058" s="1" t="s">
        <v>13185</v>
      </c>
      <c r="B1058" s="1" t="s">
        <v>2736</v>
      </c>
      <c r="C1058" s="1" t="s">
        <v>1628</v>
      </c>
      <c r="D1058" s="1" t="s">
        <v>1764</v>
      </c>
      <c r="E1058" s="1">
        <v>5</v>
      </c>
      <c r="F1058" s="2">
        <v>45460</v>
      </c>
      <c r="G1058" s="1" t="s">
        <v>12117</v>
      </c>
    </row>
    <row r="1059" spans="1:7">
      <c r="A1059" s="1" t="s">
        <v>13186</v>
      </c>
      <c r="B1059" s="1" t="s">
        <v>3686</v>
      </c>
      <c r="C1059" s="1" t="s">
        <v>1290</v>
      </c>
      <c r="D1059" s="1" t="s">
        <v>1738</v>
      </c>
      <c r="E1059" s="1">
        <v>4</v>
      </c>
      <c r="F1059" s="2">
        <v>45935</v>
      </c>
      <c r="G1059" s="1" t="s">
        <v>12123</v>
      </c>
    </row>
    <row r="1060" spans="1:7">
      <c r="A1060" s="1" t="s">
        <v>13187</v>
      </c>
      <c r="B1060" s="1" t="s">
        <v>2136</v>
      </c>
      <c r="C1060" s="1" t="s">
        <v>1481</v>
      </c>
      <c r="D1060" s="1" t="s">
        <v>1725</v>
      </c>
      <c r="E1060" s="1">
        <v>4</v>
      </c>
      <c r="F1060" s="2">
        <v>45621</v>
      </c>
      <c r="G1060" s="1" t="s">
        <v>12115</v>
      </c>
    </row>
    <row r="1061" spans="1:7">
      <c r="A1061" s="1" t="s">
        <v>13188</v>
      </c>
      <c r="B1061" s="1" t="s">
        <v>3294</v>
      </c>
      <c r="C1061" s="1" t="s">
        <v>1101</v>
      </c>
      <c r="D1061" s="1" t="s">
        <v>1793</v>
      </c>
      <c r="E1061" s="1">
        <v>2</v>
      </c>
      <c r="F1061" s="2">
        <v>45450</v>
      </c>
      <c r="G1061" s="1" t="s">
        <v>12174</v>
      </c>
    </row>
    <row r="1062" spans="1:7">
      <c r="A1062" s="1" t="s">
        <v>13189</v>
      </c>
      <c r="B1062" s="1" t="s">
        <v>3949</v>
      </c>
      <c r="C1062" s="1" t="s">
        <v>1063</v>
      </c>
      <c r="D1062" s="1" t="s">
        <v>1783</v>
      </c>
      <c r="E1062" s="1">
        <v>4</v>
      </c>
      <c r="F1062" s="2">
        <v>45597</v>
      </c>
      <c r="G1062" s="1" t="s">
        <v>12119</v>
      </c>
    </row>
    <row r="1063" spans="1:7">
      <c r="A1063" s="1" t="s">
        <v>13190</v>
      </c>
      <c r="B1063" s="1" t="s">
        <v>3323</v>
      </c>
      <c r="C1063" s="1" t="s">
        <v>378</v>
      </c>
      <c r="D1063" s="1" t="s">
        <v>1721</v>
      </c>
      <c r="E1063" s="1">
        <v>4</v>
      </c>
      <c r="F1063" s="2">
        <v>45391</v>
      </c>
      <c r="G1063" s="1" t="s">
        <v>12119</v>
      </c>
    </row>
    <row r="1064" spans="1:7">
      <c r="A1064" s="1" t="s">
        <v>13191</v>
      </c>
      <c r="B1064" s="1" t="s">
        <v>2945</v>
      </c>
      <c r="C1064" s="1" t="s">
        <v>1253</v>
      </c>
      <c r="D1064" s="1" t="s">
        <v>1763</v>
      </c>
      <c r="E1064" s="1">
        <v>3</v>
      </c>
      <c r="F1064" s="2">
        <v>45419</v>
      </c>
      <c r="G1064" s="1" t="s">
        <v>12142</v>
      </c>
    </row>
    <row r="1065" spans="1:7">
      <c r="A1065" s="1" t="s">
        <v>13192</v>
      </c>
      <c r="B1065" s="1" t="s">
        <v>2240</v>
      </c>
      <c r="C1065" s="1" t="s">
        <v>1447</v>
      </c>
      <c r="D1065" s="1" t="s">
        <v>1666</v>
      </c>
      <c r="E1065" s="1">
        <v>4</v>
      </c>
      <c r="F1065" s="2">
        <v>45620</v>
      </c>
      <c r="G1065" s="1" t="s">
        <v>12115</v>
      </c>
    </row>
    <row r="1066" spans="1:7">
      <c r="A1066" s="1" t="s">
        <v>13193</v>
      </c>
      <c r="B1066" s="1" t="s">
        <v>2988</v>
      </c>
      <c r="C1066" s="1" t="s">
        <v>678</v>
      </c>
      <c r="D1066" s="1" t="s">
        <v>1746</v>
      </c>
      <c r="E1066" s="1">
        <v>1</v>
      </c>
      <c r="F1066" s="2">
        <v>45802</v>
      </c>
      <c r="G1066" s="1" t="s">
        <v>12128</v>
      </c>
    </row>
    <row r="1067" spans="1:7">
      <c r="A1067" s="1" t="s">
        <v>13194</v>
      </c>
      <c r="B1067" s="1" t="s">
        <v>3119</v>
      </c>
      <c r="C1067" s="1" t="s">
        <v>649</v>
      </c>
      <c r="D1067" s="1" t="s">
        <v>1751</v>
      </c>
      <c r="E1067" s="1">
        <v>5</v>
      </c>
      <c r="F1067" s="2">
        <v>45633</v>
      </c>
      <c r="G1067" s="1" t="s">
        <v>12134</v>
      </c>
    </row>
    <row r="1068" spans="1:7">
      <c r="A1068" s="1" t="s">
        <v>13195</v>
      </c>
      <c r="B1068" s="1" t="s">
        <v>3599</v>
      </c>
      <c r="C1068" s="1" t="s">
        <v>582</v>
      </c>
      <c r="D1068" s="1" t="s">
        <v>1700</v>
      </c>
      <c r="E1068" s="1">
        <v>4</v>
      </c>
      <c r="F1068" s="2">
        <v>45511</v>
      </c>
      <c r="G1068" s="1" t="s">
        <v>12123</v>
      </c>
    </row>
    <row r="1069" spans="1:7">
      <c r="A1069" s="1" t="s">
        <v>13196</v>
      </c>
      <c r="B1069" s="1" t="s">
        <v>2050</v>
      </c>
      <c r="C1069" s="1" t="s">
        <v>1151</v>
      </c>
      <c r="D1069" s="1" t="s">
        <v>1680</v>
      </c>
      <c r="E1069" s="1">
        <v>4</v>
      </c>
      <c r="F1069" s="2">
        <v>45674</v>
      </c>
      <c r="G1069" s="1" t="s">
        <v>12119</v>
      </c>
    </row>
    <row r="1070" spans="1:7">
      <c r="A1070" s="1" t="s">
        <v>13197</v>
      </c>
      <c r="B1070" s="1" t="s">
        <v>3170</v>
      </c>
      <c r="C1070" s="1" t="s">
        <v>816</v>
      </c>
      <c r="D1070" s="1" t="s">
        <v>1736</v>
      </c>
      <c r="E1070" s="1">
        <v>4</v>
      </c>
      <c r="F1070" s="2">
        <v>45570</v>
      </c>
      <c r="G1070" s="1" t="s">
        <v>12119</v>
      </c>
    </row>
    <row r="1071" spans="1:7">
      <c r="A1071" s="1" t="s">
        <v>13198</v>
      </c>
      <c r="B1071" s="1" t="s">
        <v>3522</v>
      </c>
      <c r="C1071" s="1" t="s">
        <v>1270</v>
      </c>
      <c r="D1071" s="1" t="s">
        <v>1664</v>
      </c>
      <c r="E1071" s="1">
        <v>4</v>
      </c>
      <c r="F1071" s="2">
        <v>45449</v>
      </c>
      <c r="G1071" s="1" t="s">
        <v>12115</v>
      </c>
    </row>
    <row r="1072" spans="1:7">
      <c r="A1072" s="1" t="s">
        <v>13199</v>
      </c>
      <c r="B1072" s="1" t="s">
        <v>3375</v>
      </c>
      <c r="C1072" s="1" t="s">
        <v>697</v>
      </c>
      <c r="D1072" s="1" t="s">
        <v>1709</v>
      </c>
      <c r="E1072" s="1">
        <v>5</v>
      </c>
      <c r="F1072" s="2">
        <v>45625</v>
      </c>
      <c r="G1072" s="1" t="s">
        <v>12134</v>
      </c>
    </row>
    <row r="1073" spans="1:7">
      <c r="A1073" s="1" t="s">
        <v>13200</v>
      </c>
      <c r="B1073" s="1" t="s">
        <v>2219</v>
      </c>
      <c r="C1073" s="1" t="s">
        <v>507</v>
      </c>
      <c r="D1073" s="1" t="s">
        <v>1772</v>
      </c>
      <c r="E1073" s="1">
        <v>3</v>
      </c>
      <c r="F1073" s="2">
        <v>45598</v>
      </c>
      <c r="G1073" s="1" t="s">
        <v>12125</v>
      </c>
    </row>
    <row r="1074" spans="1:7">
      <c r="A1074" s="1" t="s">
        <v>13201</v>
      </c>
      <c r="B1074" s="1" t="s">
        <v>3829</v>
      </c>
      <c r="C1074" s="1" t="s">
        <v>1361</v>
      </c>
      <c r="D1074" s="1" t="s">
        <v>1793</v>
      </c>
      <c r="E1074" s="1">
        <v>4</v>
      </c>
      <c r="F1074" s="2">
        <v>45956</v>
      </c>
      <c r="G1074" s="1" t="s">
        <v>12115</v>
      </c>
    </row>
    <row r="1075" spans="1:7">
      <c r="A1075" s="1" t="s">
        <v>13202</v>
      </c>
      <c r="B1075" s="1" t="s">
        <v>4099</v>
      </c>
      <c r="C1075" s="1" t="s">
        <v>1208</v>
      </c>
      <c r="D1075" s="1" t="s">
        <v>1798</v>
      </c>
      <c r="E1075" s="1">
        <v>4</v>
      </c>
      <c r="F1075" s="2">
        <v>45457</v>
      </c>
      <c r="G1075" s="1" t="s">
        <v>12119</v>
      </c>
    </row>
    <row r="1076" spans="1:7">
      <c r="A1076" s="1" t="s">
        <v>13203</v>
      </c>
      <c r="B1076" s="1" t="s">
        <v>3912</v>
      </c>
      <c r="C1076" s="1" t="s">
        <v>969</v>
      </c>
      <c r="D1076" s="1" t="s">
        <v>1783</v>
      </c>
      <c r="E1076" s="1">
        <v>5</v>
      </c>
      <c r="F1076" s="2">
        <v>45449</v>
      </c>
      <c r="G1076" s="1" t="s">
        <v>12134</v>
      </c>
    </row>
    <row r="1077" spans="1:7">
      <c r="A1077" s="1" t="s">
        <v>13204</v>
      </c>
      <c r="B1077" s="1" t="s">
        <v>3345</v>
      </c>
      <c r="C1077" s="1" t="s">
        <v>803</v>
      </c>
      <c r="D1077" s="1" t="s">
        <v>1690</v>
      </c>
      <c r="E1077" s="1">
        <v>5</v>
      </c>
      <c r="F1077" s="2">
        <v>45921</v>
      </c>
      <c r="G1077" s="1" t="s">
        <v>12121</v>
      </c>
    </row>
    <row r="1078" spans="1:7">
      <c r="A1078" s="1" t="s">
        <v>13205</v>
      </c>
      <c r="B1078" s="1" t="s">
        <v>3414</v>
      </c>
      <c r="C1078" s="1" t="s">
        <v>237</v>
      </c>
      <c r="D1078" s="1" t="s">
        <v>1771</v>
      </c>
      <c r="E1078" s="1">
        <v>5</v>
      </c>
      <c r="F1078" s="2">
        <v>45318</v>
      </c>
      <c r="G1078" s="1" t="s">
        <v>12134</v>
      </c>
    </row>
    <row r="1079" spans="1:7">
      <c r="A1079" s="1" t="s">
        <v>13206</v>
      </c>
      <c r="B1079" s="1" t="s">
        <v>3292</v>
      </c>
      <c r="C1079" s="1" t="s">
        <v>508</v>
      </c>
      <c r="D1079" s="1" t="s">
        <v>1754</v>
      </c>
      <c r="E1079" s="1">
        <v>5</v>
      </c>
      <c r="F1079" s="2">
        <v>45329</v>
      </c>
      <c r="G1079" s="1" t="s">
        <v>12121</v>
      </c>
    </row>
    <row r="1080" spans="1:7">
      <c r="A1080" s="1" t="s">
        <v>13207</v>
      </c>
      <c r="B1080" s="1" t="s">
        <v>3264</v>
      </c>
      <c r="C1080" s="1" t="s">
        <v>1192</v>
      </c>
      <c r="D1080" s="1" t="s">
        <v>1794</v>
      </c>
      <c r="E1080" s="1">
        <v>5</v>
      </c>
      <c r="F1080" s="2">
        <v>45628</v>
      </c>
      <c r="G1080" s="1" t="s">
        <v>12117</v>
      </c>
    </row>
    <row r="1081" spans="1:7">
      <c r="A1081" s="1" t="s">
        <v>13208</v>
      </c>
      <c r="B1081" s="1" t="s">
        <v>3555</v>
      </c>
      <c r="C1081" s="1" t="s">
        <v>539</v>
      </c>
      <c r="D1081" s="1" t="s">
        <v>1772</v>
      </c>
      <c r="E1081" s="1">
        <v>3</v>
      </c>
      <c r="F1081" s="2">
        <v>45651</v>
      </c>
      <c r="G1081" s="1" t="s">
        <v>12142</v>
      </c>
    </row>
    <row r="1082" spans="1:7">
      <c r="A1082" s="1" t="s">
        <v>13209</v>
      </c>
      <c r="B1082" s="1" t="s">
        <v>3776</v>
      </c>
      <c r="C1082" s="1" t="s">
        <v>994</v>
      </c>
      <c r="D1082" s="1" t="s">
        <v>1794</v>
      </c>
      <c r="E1082" s="1">
        <v>5</v>
      </c>
      <c r="F1082" s="2">
        <v>45902</v>
      </c>
      <c r="G1082" s="1" t="s">
        <v>12121</v>
      </c>
    </row>
    <row r="1083" spans="1:7">
      <c r="A1083" s="1" t="s">
        <v>13210</v>
      </c>
      <c r="B1083" s="1" t="s">
        <v>4194</v>
      </c>
      <c r="C1083" s="1" t="s">
        <v>659</v>
      </c>
      <c r="D1083" s="1" t="s">
        <v>1756</v>
      </c>
      <c r="E1083" s="1">
        <v>5</v>
      </c>
      <c r="F1083" s="2">
        <v>45954</v>
      </c>
      <c r="G1083" s="1" t="s">
        <v>12134</v>
      </c>
    </row>
    <row r="1084" spans="1:7">
      <c r="A1084" s="1" t="s">
        <v>13211</v>
      </c>
      <c r="B1084" s="1" t="s">
        <v>4027</v>
      </c>
      <c r="C1084" s="1" t="s">
        <v>1049</v>
      </c>
      <c r="D1084" s="1" t="s">
        <v>1720</v>
      </c>
      <c r="E1084" s="1">
        <v>5</v>
      </c>
      <c r="F1084" s="2">
        <v>45841</v>
      </c>
      <c r="G1084" s="1" t="s">
        <v>12117</v>
      </c>
    </row>
    <row r="1085" spans="1:7">
      <c r="A1085" s="1" t="s">
        <v>13212</v>
      </c>
      <c r="B1085" s="1" t="s">
        <v>3640</v>
      </c>
      <c r="C1085" s="1" t="s">
        <v>902</v>
      </c>
      <c r="D1085" s="1" t="s">
        <v>1705</v>
      </c>
      <c r="E1085" s="1">
        <v>5</v>
      </c>
      <c r="F1085" s="2">
        <v>45653</v>
      </c>
      <c r="G1085" s="1" t="s">
        <v>12117</v>
      </c>
    </row>
    <row r="1086" spans="1:7">
      <c r="A1086" s="1" t="s">
        <v>13213</v>
      </c>
      <c r="B1086" s="1" t="s">
        <v>2403</v>
      </c>
      <c r="C1086" s="1" t="s">
        <v>759</v>
      </c>
      <c r="D1086" s="1" t="s">
        <v>1715</v>
      </c>
      <c r="E1086" s="1">
        <v>5</v>
      </c>
      <c r="F1086" s="2">
        <v>45706</v>
      </c>
      <c r="G1086" s="1" t="s">
        <v>12121</v>
      </c>
    </row>
    <row r="1087" spans="1:7">
      <c r="A1087" s="1" t="s">
        <v>13214</v>
      </c>
      <c r="B1087" s="1" t="s">
        <v>3983</v>
      </c>
      <c r="C1087" s="1" t="s">
        <v>170</v>
      </c>
      <c r="D1087" s="1" t="s">
        <v>1790</v>
      </c>
      <c r="E1087" s="1">
        <v>5</v>
      </c>
      <c r="F1087" s="2">
        <v>45626</v>
      </c>
      <c r="G1087" s="1" t="s">
        <v>12117</v>
      </c>
    </row>
    <row r="1088" spans="1:7">
      <c r="A1088" s="1" t="s">
        <v>13215</v>
      </c>
      <c r="B1088" s="1" t="s">
        <v>2012</v>
      </c>
      <c r="C1088" s="1" t="s">
        <v>803</v>
      </c>
      <c r="D1088" s="1" t="s">
        <v>1783</v>
      </c>
      <c r="E1088" s="1">
        <v>5</v>
      </c>
      <c r="F1088" s="2">
        <v>45599</v>
      </c>
      <c r="G1088" s="1" t="s">
        <v>12117</v>
      </c>
    </row>
    <row r="1089" spans="1:7">
      <c r="A1089" s="1" t="s">
        <v>13216</v>
      </c>
      <c r="B1089" s="1" t="s">
        <v>3262</v>
      </c>
      <c r="C1089" s="1" t="s">
        <v>1364</v>
      </c>
      <c r="D1089" s="1" t="s">
        <v>1784</v>
      </c>
      <c r="E1089" s="1">
        <v>5</v>
      </c>
      <c r="F1089" s="2">
        <v>45575</v>
      </c>
      <c r="G1089" s="1" t="s">
        <v>12121</v>
      </c>
    </row>
    <row r="1090" spans="1:7">
      <c r="A1090" s="1" t="s">
        <v>13217</v>
      </c>
      <c r="B1090" s="1" t="s">
        <v>2173</v>
      </c>
      <c r="C1090" s="1" t="s">
        <v>208</v>
      </c>
      <c r="D1090" s="1" t="s">
        <v>1735</v>
      </c>
      <c r="E1090" s="1">
        <v>3</v>
      </c>
      <c r="F1090" s="2">
        <v>45376</v>
      </c>
      <c r="G1090" s="1" t="s">
        <v>12142</v>
      </c>
    </row>
    <row r="1091" spans="1:7">
      <c r="A1091" s="1" t="s">
        <v>13218</v>
      </c>
      <c r="B1091" s="1" t="s">
        <v>3257</v>
      </c>
      <c r="C1091" s="1" t="s">
        <v>1009</v>
      </c>
      <c r="D1091" s="1" t="s">
        <v>1745</v>
      </c>
      <c r="E1091" s="1">
        <v>2</v>
      </c>
      <c r="F1091" s="2">
        <v>45347</v>
      </c>
      <c r="G1091" s="1" t="s">
        <v>12218</v>
      </c>
    </row>
    <row r="1092" spans="1:7">
      <c r="A1092" s="1" t="s">
        <v>13219</v>
      </c>
      <c r="B1092" s="1" t="s">
        <v>3543</v>
      </c>
      <c r="C1092" s="1" t="s">
        <v>931</v>
      </c>
      <c r="D1092" s="1" t="s">
        <v>1742</v>
      </c>
      <c r="E1092" s="1">
        <v>5</v>
      </c>
      <c r="F1092" s="2">
        <v>45401</v>
      </c>
      <c r="G1092" s="1" t="s">
        <v>12117</v>
      </c>
    </row>
    <row r="1093" spans="1:7">
      <c r="A1093" s="1" t="s">
        <v>13220</v>
      </c>
      <c r="B1093" s="1" t="s">
        <v>3163</v>
      </c>
      <c r="C1093" s="1" t="s">
        <v>1513</v>
      </c>
      <c r="D1093" s="1" t="s">
        <v>1738</v>
      </c>
      <c r="E1093" s="1">
        <v>5</v>
      </c>
      <c r="F1093" s="2">
        <v>45434</v>
      </c>
      <c r="G1093" s="1" t="s">
        <v>12117</v>
      </c>
    </row>
    <row r="1094" spans="1:7">
      <c r="A1094" s="1" t="s">
        <v>13221</v>
      </c>
      <c r="B1094" s="1" t="s">
        <v>2241</v>
      </c>
      <c r="C1094" s="1" t="s">
        <v>736</v>
      </c>
      <c r="D1094" s="1" t="s">
        <v>1674</v>
      </c>
      <c r="E1094" s="1">
        <v>2</v>
      </c>
      <c r="F1094" s="2">
        <v>45918</v>
      </c>
      <c r="G1094" s="1" t="s">
        <v>12137</v>
      </c>
    </row>
    <row r="1095" spans="1:7">
      <c r="A1095" s="1" t="s">
        <v>13222</v>
      </c>
      <c r="B1095" s="1" t="s">
        <v>2852</v>
      </c>
      <c r="C1095" s="1" t="s">
        <v>1447</v>
      </c>
      <c r="D1095" s="1" t="s">
        <v>1752</v>
      </c>
      <c r="E1095" s="1">
        <v>5</v>
      </c>
      <c r="F1095" s="2">
        <v>45601</v>
      </c>
      <c r="G1095" s="1" t="s">
        <v>12117</v>
      </c>
    </row>
    <row r="1096" spans="1:7">
      <c r="A1096" s="1" t="s">
        <v>13223</v>
      </c>
      <c r="B1096" s="1" t="s">
        <v>3016</v>
      </c>
      <c r="C1096" s="1" t="s">
        <v>406</v>
      </c>
      <c r="D1096" s="1" t="s">
        <v>1706</v>
      </c>
      <c r="E1096" s="1">
        <v>5</v>
      </c>
      <c r="F1096" s="2">
        <v>45353</v>
      </c>
      <c r="G1096" s="1" t="s">
        <v>12117</v>
      </c>
    </row>
    <row r="1097" spans="1:7">
      <c r="A1097" s="1" t="s">
        <v>13224</v>
      </c>
      <c r="B1097" s="1" t="s">
        <v>2327</v>
      </c>
      <c r="C1097" s="1" t="s">
        <v>908</v>
      </c>
      <c r="D1097" s="1" t="s">
        <v>1666</v>
      </c>
      <c r="E1097" s="1">
        <v>4</v>
      </c>
      <c r="F1097" s="2">
        <v>45313</v>
      </c>
      <c r="G1097" s="1" t="s">
        <v>12123</v>
      </c>
    </row>
    <row r="1098" spans="1:7">
      <c r="A1098" s="1" t="s">
        <v>13225</v>
      </c>
      <c r="B1098" s="1" t="s">
        <v>3947</v>
      </c>
      <c r="C1098" s="1" t="s">
        <v>816</v>
      </c>
      <c r="D1098" s="1" t="s">
        <v>1748</v>
      </c>
      <c r="E1098" s="1">
        <v>5</v>
      </c>
      <c r="F1098" s="2">
        <v>45891</v>
      </c>
      <c r="G1098" s="1" t="s">
        <v>12121</v>
      </c>
    </row>
    <row r="1099" spans="1:7">
      <c r="A1099" s="1" t="s">
        <v>13226</v>
      </c>
      <c r="B1099" s="1" t="s">
        <v>2252</v>
      </c>
      <c r="C1099" s="1" t="s">
        <v>1024</v>
      </c>
      <c r="D1099" s="1" t="s">
        <v>1740</v>
      </c>
      <c r="E1099" s="1">
        <v>4</v>
      </c>
      <c r="F1099" s="2">
        <v>45722</v>
      </c>
      <c r="G1099" s="1" t="s">
        <v>12115</v>
      </c>
    </row>
    <row r="1100" spans="1:7">
      <c r="A1100" s="1" t="s">
        <v>13227</v>
      </c>
      <c r="B1100" s="1" t="s">
        <v>2940</v>
      </c>
      <c r="C1100" s="1" t="s">
        <v>1627</v>
      </c>
      <c r="D1100" s="1" t="s">
        <v>1771</v>
      </c>
      <c r="E1100" s="1">
        <v>5</v>
      </c>
      <c r="F1100" s="2">
        <v>45678</v>
      </c>
      <c r="G1100" s="1" t="s">
        <v>12121</v>
      </c>
    </row>
    <row r="1101" spans="1:7">
      <c r="A1101" s="1" t="s">
        <v>13228</v>
      </c>
      <c r="B1101" s="1" t="s">
        <v>3005</v>
      </c>
      <c r="C1101" s="1" t="s">
        <v>563</v>
      </c>
      <c r="D1101" s="1" t="s">
        <v>1680</v>
      </c>
      <c r="E1101" s="1">
        <v>4</v>
      </c>
      <c r="F1101" s="2">
        <v>45384</v>
      </c>
      <c r="G1101" s="1" t="s">
        <v>12115</v>
      </c>
    </row>
    <row r="1102" spans="1:7">
      <c r="A1102" s="1" t="s">
        <v>13229</v>
      </c>
      <c r="B1102" s="1" t="s">
        <v>3393</v>
      </c>
      <c r="C1102" s="1" t="s">
        <v>1283</v>
      </c>
      <c r="D1102" s="1" t="s">
        <v>1782</v>
      </c>
      <c r="E1102" s="1">
        <v>4</v>
      </c>
      <c r="F1102" s="2">
        <v>45821</v>
      </c>
      <c r="G1102" s="1" t="s">
        <v>12115</v>
      </c>
    </row>
    <row r="1103" spans="1:7">
      <c r="A1103" s="1" t="s">
        <v>13230</v>
      </c>
      <c r="B1103" s="1" t="s">
        <v>2576</v>
      </c>
      <c r="C1103" s="1" t="s">
        <v>1514</v>
      </c>
      <c r="D1103" s="1" t="s">
        <v>1762</v>
      </c>
      <c r="E1103" s="1">
        <v>5</v>
      </c>
      <c r="F1103" s="2">
        <v>45316</v>
      </c>
      <c r="G1103" s="1" t="s">
        <v>12117</v>
      </c>
    </row>
    <row r="1104" spans="1:7">
      <c r="A1104" s="1" t="s">
        <v>13231</v>
      </c>
      <c r="B1104" s="1" t="s">
        <v>3586</v>
      </c>
      <c r="C1104" s="1" t="s">
        <v>370</v>
      </c>
      <c r="D1104" s="1" t="s">
        <v>1730</v>
      </c>
      <c r="E1104" s="1">
        <v>5</v>
      </c>
      <c r="F1104" s="2">
        <v>45523</v>
      </c>
      <c r="G1104" s="1" t="s">
        <v>12117</v>
      </c>
    </row>
    <row r="1105" spans="1:7">
      <c r="A1105" s="1" t="s">
        <v>13232</v>
      </c>
      <c r="B1105" s="1" t="s">
        <v>1979</v>
      </c>
      <c r="C1105" s="1" t="s">
        <v>456</v>
      </c>
      <c r="D1105" s="1" t="s">
        <v>1730</v>
      </c>
      <c r="E1105" s="1">
        <v>4</v>
      </c>
      <c r="F1105" s="2">
        <v>45873</v>
      </c>
      <c r="G1105" s="1" t="s">
        <v>12123</v>
      </c>
    </row>
    <row r="1106" spans="1:7">
      <c r="A1106" s="1" t="s">
        <v>13233</v>
      </c>
      <c r="B1106" s="1" t="s">
        <v>4114</v>
      </c>
      <c r="C1106" s="1" t="s">
        <v>239</v>
      </c>
      <c r="D1106" s="1" t="s">
        <v>1666</v>
      </c>
      <c r="E1106" s="1">
        <v>3</v>
      </c>
      <c r="F1106" s="2">
        <v>45483</v>
      </c>
      <c r="G1106" s="1" t="s">
        <v>12142</v>
      </c>
    </row>
    <row r="1107" spans="1:7">
      <c r="A1107" s="1" t="s">
        <v>13234</v>
      </c>
      <c r="B1107" s="1" t="s">
        <v>3506</v>
      </c>
      <c r="C1107" s="1" t="s">
        <v>1388</v>
      </c>
      <c r="D1107" s="1" t="s">
        <v>1710</v>
      </c>
      <c r="E1107" s="1">
        <v>3</v>
      </c>
      <c r="F1107" s="2">
        <v>45968</v>
      </c>
      <c r="G1107" s="1" t="s">
        <v>12156</v>
      </c>
    </row>
    <row r="1108" spans="1:7">
      <c r="A1108" s="1" t="s">
        <v>13235</v>
      </c>
      <c r="B1108" s="1" t="s">
        <v>4001</v>
      </c>
      <c r="C1108" s="1" t="s">
        <v>1329</v>
      </c>
      <c r="D1108" s="1" t="s">
        <v>1772</v>
      </c>
      <c r="E1108" s="1">
        <v>3</v>
      </c>
      <c r="F1108" s="2">
        <v>45466</v>
      </c>
      <c r="G1108" s="1" t="s">
        <v>12156</v>
      </c>
    </row>
    <row r="1109" spans="1:7">
      <c r="A1109" s="1" t="s">
        <v>13236</v>
      </c>
      <c r="B1109" s="1" t="s">
        <v>3855</v>
      </c>
      <c r="C1109" s="1" t="s">
        <v>147</v>
      </c>
      <c r="D1109" s="1" t="s">
        <v>1716</v>
      </c>
      <c r="E1109" s="1">
        <v>4</v>
      </c>
      <c r="F1109" s="2">
        <v>45968</v>
      </c>
      <c r="G1109" s="1" t="s">
        <v>12123</v>
      </c>
    </row>
    <row r="1110" spans="1:7">
      <c r="A1110" s="1" t="s">
        <v>13237</v>
      </c>
      <c r="B1110" s="1" t="s">
        <v>2929</v>
      </c>
      <c r="C1110" s="1" t="s">
        <v>616</v>
      </c>
      <c r="D1110" s="1" t="s">
        <v>1756</v>
      </c>
      <c r="E1110" s="1">
        <v>1</v>
      </c>
      <c r="F1110" s="2">
        <v>45545</v>
      </c>
      <c r="G1110" s="1" t="s">
        <v>12140</v>
      </c>
    </row>
    <row r="1111" spans="1:7">
      <c r="A1111" s="1" t="s">
        <v>13238</v>
      </c>
      <c r="B1111" s="1" t="s">
        <v>2783</v>
      </c>
      <c r="C1111" s="1" t="s">
        <v>1517</v>
      </c>
      <c r="D1111" s="1" t="s">
        <v>1751</v>
      </c>
      <c r="E1111" s="1">
        <v>4</v>
      </c>
      <c r="F1111" s="2">
        <v>45890</v>
      </c>
      <c r="G1111" s="1" t="s">
        <v>12119</v>
      </c>
    </row>
    <row r="1112" spans="1:7">
      <c r="A1112" s="1" t="s">
        <v>13239</v>
      </c>
      <c r="B1112" s="1" t="s">
        <v>2564</v>
      </c>
      <c r="C1112" s="1" t="s">
        <v>825</v>
      </c>
      <c r="D1112" s="1" t="s">
        <v>1716</v>
      </c>
      <c r="E1112" s="1">
        <v>3</v>
      </c>
      <c r="F1112" s="2">
        <v>45652</v>
      </c>
      <c r="G1112" s="1" t="s">
        <v>12142</v>
      </c>
    </row>
    <row r="1113" spans="1:7">
      <c r="A1113" s="1" t="s">
        <v>13240</v>
      </c>
      <c r="B1113" s="1" t="s">
        <v>2218</v>
      </c>
      <c r="C1113" s="1" t="s">
        <v>810</v>
      </c>
      <c r="D1113" s="1" t="s">
        <v>1690</v>
      </c>
      <c r="E1113" s="1">
        <v>3</v>
      </c>
      <c r="F1113" s="2">
        <v>45508</v>
      </c>
      <c r="G1113" s="1" t="s">
        <v>12125</v>
      </c>
    </row>
    <row r="1114" spans="1:7">
      <c r="A1114" s="1" t="s">
        <v>13241</v>
      </c>
      <c r="B1114" s="1" t="s">
        <v>2153</v>
      </c>
      <c r="C1114" s="1" t="s">
        <v>1049</v>
      </c>
      <c r="D1114" s="1" t="s">
        <v>1728</v>
      </c>
      <c r="E1114" s="1">
        <v>5</v>
      </c>
      <c r="F1114" s="2">
        <v>45905</v>
      </c>
      <c r="G1114" s="1" t="s">
        <v>12134</v>
      </c>
    </row>
    <row r="1115" spans="1:7">
      <c r="A1115" s="1" t="s">
        <v>13242</v>
      </c>
      <c r="B1115" s="1" t="s">
        <v>3054</v>
      </c>
      <c r="C1115" s="1" t="s">
        <v>1062</v>
      </c>
      <c r="D1115" s="1" t="s">
        <v>1683</v>
      </c>
      <c r="E1115" s="1">
        <v>4</v>
      </c>
      <c r="F1115" s="2">
        <v>45531</v>
      </c>
      <c r="G1115" s="1" t="s">
        <v>12119</v>
      </c>
    </row>
    <row r="1116" spans="1:7">
      <c r="A1116" s="1" t="s">
        <v>13243</v>
      </c>
      <c r="B1116" s="1" t="s">
        <v>2727</v>
      </c>
      <c r="C1116" s="1" t="s">
        <v>578</v>
      </c>
      <c r="D1116" s="1" t="s">
        <v>1702</v>
      </c>
      <c r="E1116" s="1">
        <v>1</v>
      </c>
      <c r="F1116" s="2">
        <v>45657</v>
      </c>
      <c r="G1116" s="1" t="s">
        <v>12140</v>
      </c>
    </row>
    <row r="1117" spans="1:7">
      <c r="A1117" s="1" t="s">
        <v>13244</v>
      </c>
      <c r="B1117" s="1" t="s">
        <v>3513</v>
      </c>
      <c r="C1117" s="1" t="s">
        <v>585</v>
      </c>
      <c r="D1117" s="1" t="s">
        <v>1707</v>
      </c>
      <c r="E1117" s="1">
        <v>5</v>
      </c>
      <c r="F1117" s="2">
        <v>45633</v>
      </c>
      <c r="G1117" s="1" t="s">
        <v>12121</v>
      </c>
    </row>
    <row r="1118" spans="1:7">
      <c r="A1118" s="1" t="s">
        <v>13245</v>
      </c>
      <c r="B1118" s="1" t="s">
        <v>2000</v>
      </c>
      <c r="C1118" s="1" t="s">
        <v>895</v>
      </c>
      <c r="D1118" s="1" t="s">
        <v>1797</v>
      </c>
      <c r="E1118" s="1">
        <v>5</v>
      </c>
      <c r="F1118" s="2">
        <v>45604</v>
      </c>
      <c r="G1118" s="1" t="s">
        <v>12117</v>
      </c>
    </row>
    <row r="1119" spans="1:7">
      <c r="A1119" s="1" t="s">
        <v>13246</v>
      </c>
      <c r="B1119" s="1" t="s">
        <v>3734</v>
      </c>
      <c r="C1119" s="1" t="s">
        <v>1305</v>
      </c>
      <c r="D1119" s="1" t="s">
        <v>1789</v>
      </c>
      <c r="E1119" s="1">
        <v>3</v>
      </c>
      <c r="F1119" s="2">
        <v>45571</v>
      </c>
      <c r="G1119" s="1" t="s">
        <v>12156</v>
      </c>
    </row>
    <row r="1120" spans="1:7">
      <c r="A1120" s="1" t="s">
        <v>13247</v>
      </c>
      <c r="B1120" s="1" t="s">
        <v>2344</v>
      </c>
      <c r="C1120" s="1" t="s">
        <v>1441</v>
      </c>
      <c r="D1120" s="1" t="s">
        <v>1717</v>
      </c>
      <c r="E1120" s="1">
        <v>3</v>
      </c>
      <c r="F1120" s="2">
        <v>45502</v>
      </c>
      <c r="G1120" s="1" t="s">
        <v>12142</v>
      </c>
    </row>
    <row r="1121" spans="1:7">
      <c r="A1121" s="1" t="s">
        <v>13248</v>
      </c>
      <c r="B1121" s="1" t="s">
        <v>3549</v>
      </c>
      <c r="C1121" s="1" t="s">
        <v>501</v>
      </c>
      <c r="D1121" s="1" t="s">
        <v>1722</v>
      </c>
      <c r="E1121" s="1">
        <v>5</v>
      </c>
      <c r="F1121" s="2">
        <v>45682</v>
      </c>
      <c r="G1121" s="1" t="s">
        <v>12134</v>
      </c>
    </row>
    <row r="1122" spans="1:7">
      <c r="A1122" s="1" t="s">
        <v>13249</v>
      </c>
      <c r="B1122" s="1" t="s">
        <v>3842</v>
      </c>
      <c r="C1122" s="1" t="s">
        <v>1339</v>
      </c>
      <c r="D1122" s="1" t="s">
        <v>1664</v>
      </c>
      <c r="E1122" s="1">
        <v>4</v>
      </c>
      <c r="F1122" s="2">
        <v>45622</v>
      </c>
      <c r="G1122" s="1" t="s">
        <v>12115</v>
      </c>
    </row>
    <row r="1123" spans="1:7">
      <c r="A1123" s="1" t="s">
        <v>13250</v>
      </c>
      <c r="B1123" s="1" t="s">
        <v>4015</v>
      </c>
      <c r="C1123" s="1" t="s">
        <v>1416</v>
      </c>
      <c r="D1123" s="1" t="s">
        <v>1709</v>
      </c>
      <c r="E1123" s="1">
        <v>5</v>
      </c>
      <c r="F1123" s="2">
        <v>45594</v>
      </c>
      <c r="G1123" s="1" t="s">
        <v>12117</v>
      </c>
    </row>
    <row r="1124" spans="1:7">
      <c r="A1124" s="1" t="s">
        <v>13251</v>
      </c>
      <c r="B1124" s="1" t="s">
        <v>2152</v>
      </c>
      <c r="C1124" s="1" t="s">
        <v>517</v>
      </c>
      <c r="D1124" s="1" t="s">
        <v>1759</v>
      </c>
      <c r="E1124" s="1">
        <v>5</v>
      </c>
      <c r="F1124" s="2">
        <v>45825</v>
      </c>
      <c r="G1124" s="1" t="s">
        <v>12117</v>
      </c>
    </row>
    <row r="1125" spans="1:7">
      <c r="A1125" s="1" t="s">
        <v>13252</v>
      </c>
      <c r="B1125" s="1" t="s">
        <v>3127</v>
      </c>
      <c r="C1125" s="1" t="s">
        <v>502</v>
      </c>
      <c r="D1125" s="1" t="s">
        <v>1766</v>
      </c>
      <c r="E1125" s="1">
        <v>3</v>
      </c>
      <c r="F1125" s="2">
        <v>45736</v>
      </c>
      <c r="G1125" s="1" t="s">
        <v>12125</v>
      </c>
    </row>
    <row r="1126" spans="1:7">
      <c r="A1126" s="1" t="s">
        <v>13253</v>
      </c>
      <c r="B1126" s="1" t="s">
        <v>3916</v>
      </c>
      <c r="C1126" s="1" t="s">
        <v>243</v>
      </c>
      <c r="D1126" s="1" t="s">
        <v>1683</v>
      </c>
      <c r="E1126" s="1">
        <v>5</v>
      </c>
      <c r="F1126" s="2">
        <v>45453</v>
      </c>
      <c r="G1126" s="1" t="s">
        <v>12134</v>
      </c>
    </row>
    <row r="1127" spans="1:7">
      <c r="A1127" s="1" t="s">
        <v>13254</v>
      </c>
      <c r="B1127" s="1" t="s">
        <v>3270</v>
      </c>
      <c r="C1127" s="1" t="s">
        <v>172</v>
      </c>
      <c r="D1127" s="1" t="s">
        <v>1711</v>
      </c>
      <c r="E1127" s="1">
        <v>1</v>
      </c>
      <c r="F1127" s="2">
        <v>45437</v>
      </c>
      <c r="G1127" s="1" t="s">
        <v>12128</v>
      </c>
    </row>
    <row r="1128" spans="1:7">
      <c r="A1128" s="1" t="s">
        <v>13255</v>
      </c>
      <c r="B1128" s="1" t="s">
        <v>3503</v>
      </c>
      <c r="C1128" s="1" t="s">
        <v>1495</v>
      </c>
      <c r="D1128" s="1" t="s">
        <v>1680</v>
      </c>
      <c r="E1128" s="1">
        <v>4</v>
      </c>
      <c r="F1128" s="2">
        <v>45691</v>
      </c>
      <c r="G1128" s="1" t="s">
        <v>12123</v>
      </c>
    </row>
    <row r="1129" spans="1:7">
      <c r="A1129" s="1" t="s">
        <v>13256</v>
      </c>
      <c r="B1129" s="1" t="s">
        <v>2500</v>
      </c>
      <c r="C1129" s="1" t="s">
        <v>1043</v>
      </c>
      <c r="D1129" s="1" t="s">
        <v>1754</v>
      </c>
      <c r="E1129" s="1">
        <v>3</v>
      </c>
      <c r="F1129" s="2">
        <v>45410</v>
      </c>
      <c r="G1129" s="1" t="s">
        <v>12156</v>
      </c>
    </row>
    <row r="1130" spans="1:7">
      <c r="A1130" s="1" t="s">
        <v>13257</v>
      </c>
      <c r="B1130" s="1" t="s">
        <v>4108</v>
      </c>
      <c r="C1130" s="1" t="s">
        <v>816</v>
      </c>
      <c r="D1130" s="1" t="s">
        <v>1751</v>
      </c>
      <c r="E1130" s="1">
        <v>4</v>
      </c>
      <c r="F1130" s="2">
        <v>45843</v>
      </c>
      <c r="G1130" s="1" t="s">
        <v>12119</v>
      </c>
    </row>
    <row r="1131" spans="1:7">
      <c r="A1131" s="1" t="s">
        <v>13258</v>
      </c>
      <c r="B1131" s="1" t="s">
        <v>4025</v>
      </c>
      <c r="C1131" s="1" t="s">
        <v>1182</v>
      </c>
      <c r="D1131" s="1" t="s">
        <v>1695</v>
      </c>
      <c r="E1131" s="1">
        <v>4</v>
      </c>
      <c r="F1131" s="2">
        <v>45549</v>
      </c>
      <c r="G1131" s="1" t="s">
        <v>12123</v>
      </c>
    </row>
    <row r="1132" spans="1:7">
      <c r="A1132" s="1" t="s">
        <v>13259</v>
      </c>
      <c r="B1132" s="1" t="s">
        <v>3015</v>
      </c>
      <c r="C1132" s="1" t="s">
        <v>1634</v>
      </c>
      <c r="D1132" s="1" t="s">
        <v>1745</v>
      </c>
      <c r="E1132" s="1">
        <v>4</v>
      </c>
      <c r="F1132" s="2">
        <v>45447</v>
      </c>
      <c r="G1132" s="1" t="s">
        <v>12115</v>
      </c>
    </row>
    <row r="1133" spans="1:7">
      <c r="A1133" s="1" t="s">
        <v>13260</v>
      </c>
      <c r="B1133" s="1" t="s">
        <v>3214</v>
      </c>
      <c r="C1133" s="1" t="s">
        <v>1033</v>
      </c>
      <c r="D1133" s="1" t="s">
        <v>1761</v>
      </c>
      <c r="E1133" s="1">
        <v>4</v>
      </c>
      <c r="F1133" s="2">
        <v>45862</v>
      </c>
      <c r="G1133" s="1" t="s">
        <v>12115</v>
      </c>
    </row>
    <row r="1134" spans="1:7">
      <c r="A1134" s="1" t="s">
        <v>13261</v>
      </c>
      <c r="B1134" s="1" t="s">
        <v>3901</v>
      </c>
      <c r="C1134" s="1" t="s">
        <v>1315</v>
      </c>
      <c r="D1134" s="1" t="s">
        <v>1736</v>
      </c>
      <c r="E1134" s="1">
        <v>3</v>
      </c>
      <c r="F1134" s="2">
        <v>45809</v>
      </c>
      <c r="G1134" s="1" t="s">
        <v>12142</v>
      </c>
    </row>
    <row r="1135" spans="1:7">
      <c r="A1135" s="1" t="s">
        <v>13262</v>
      </c>
      <c r="B1135" s="1" t="s">
        <v>2787</v>
      </c>
      <c r="C1135" s="1" t="s">
        <v>1410</v>
      </c>
      <c r="D1135" s="1" t="s">
        <v>1787</v>
      </c>
      <c r="E1135" s="1">
        <v>3</v>
      </c>
      <c r="F1135" s="2">
        <v>45721</v>
      </c>
      <c r="G1135" s="1" t="s">
        <v>12156</v>
      </c>
    </row>
    <row r="1136" spans="1:7">
      <c r="A1136" s="1" t="s">
        <v>13263</v>
      </c>
      <c r="B1136" s="1" t="s">
        <v>2022</v>
      </c>
      <c r="C1136" s="1" t="s">
        <v>606</v>
      </c>
      <c r="D1136" s="1" t="s">
        <v>1758</v>
      </c>
      <c r="E1136" s="1">
        <v>5</v>
      </c>
      <c r="F1136" s="2">
        <v>45610</v>
      </c>
      <c r="G1136" s="1" t="s">
        <v>12134</v>
      </c>
    </row>
    <row r="1137" spans="1:7">
      <c r="A1137" s="1" t="s">
        <v>13264</v>
      </c>
      <c r="B1137" s="1" t="s">
        <v>2338</v>
      </c>
      <c r="C1137" s="1" t="s">
        <v>135</v>
      </c>
      <c r="D1137" s="1" t="s">
        <v>1754</v>
      </c>
      <c r="E1137" s="1">
        <v>3</v>
      </c>
      <c r="F1137" s="2">
        <v>45649</v>
      </c>
      <c r="G1137" s="1" t="s">
        <v>12125</v>
      </c>
    </row>
    <row r="1138" spans="1:7">
      <c r="A1138" s="1" t="s">
        <v>13265</v>
      </c>
      <c r="B1138" s="1" t="s">
        <v>2586</v>
      </c>
      <c r="C1138" s="1" t="s">
        <v>1640</v>
      </c>
      <c r="D1138" s="1" t="s">
        <v>1774</v>
      </c>
      <c r="E1138" s="1">
        <v>4</v>
      </c>
      <c r="F1138" s="2">
        <v>45392</v>
      </c>
      <c r="G1138" s="1" t="s">
        <v>12115</v>
      </c>
    </row>
    <row r="1139" spans="1:7">
      <c r="A1139" s="1" t="s">
        <v>13266</v>
      </c>
      <c r="B1139" s="1" t="s">
        <v>3448</v>
      </c>
      <c r="C1139" s="1" t="s">
        <v>441</v>
      </c>
      <c r="D1139" s="1" t="s">
        <v>1777</v>
      </c>
      <c r="E1139" s="1">
        <v>4</v>
      </c>
      <c r="F1139" s="2">
        <v>45384</v>
      </c>
      <c r="G1139" s="1" t="s">
        <v>12115</v>
      </c>
    </row>
    <row r="1140" spans="1:7">
      <c r="A1140" s="1" t="s">
        <v>13267</v>
      </c>
      <c r="B1140" s="1" t="s">
        <v>2274</v>
      </c>
      <c r="C1140" s="1" t="s">
        <v>787</v>
      </c>
      <c r="D1140" s="1" t="s">
        <v>1706</v>
      </c>
      <c r="E1140" s="1">
        <v>2</v>
      </c>
      <c r="F1140" s="2">
        <v>45590</v>
      </c>
      <c r="G1140" s="1" t="s">
        <v>12218</v>
      </c>
    </row>
    <row r="1141" spans="1:7">
      <c r="A1141" s="1" t="s">
        <v>13268</v>
      </c>
      <c r="B1141" s="1" t="s">
        <v>3556</v>
      </c>
      <c r="C1141" s="1" t="s">
        <v>1470</v>
      </c>
      <c r="D1141" s="1" t="s">
        <v>1686</v>
      </c>
      <c r="E1141" s="1">
        <v>5</v>
      </c>
      <c r="F1141" s="2">
        <v>45391</v>
      </c>
      <c r="G1141" s="1" t="s">
        <v>12117</v>
      </c>
    </row>
    <row r="1142" spans="1:7">
      <c r="A1142" s="1" t="s">
        <v>13269</v>
      </c>
      <c r="B1142" s="1" t="s">
        <v>3245</v>
      </c>
      <c r="C1142" s="1" t="s">
        <v>1092</v>
      </c>
      <c r="D1142" s="1" t="s">
        <v>1736</v>
      </c>
      <c r="E1142" s="1">
        <v>4</v>
      </c>
      <c r="F1142" s="2">
        <v>45359</v>
      </c>
      <c r="G1142" s="1" t="s">
        <v>12123</v>
      </c>
    </row>
    <row r="1143" spans="1:7">
      <c r="A1143" s="1" t="s">
        <v>13270</v>
      </c>
      <c r="B1143" s="1" t="s">
        <v>2317</v>
      </c>
      <c r="C1143" s="1" t="s">
        <v>1434</v>
      </c>
      <c r="D1143" s="1" t="s">
        <v>1720</v>
      </c>
      <c r="E1143" s="1">
        <v>4</v>
      </c>
      <c r="F1143" s="2">
        <v>45944</v>
      </c>
      <c r="G1143" s="1" t="s">
        <v>12123</v>
      </c>
    </row>
    <row r="1144" spans="1:7">
      <c r="A1144" s="1" t="s">
        <v>13271</v>
      </c>
      <c r="B1144" s="1" t="s">
        <v>3230</v>
      </c>
      <c r="C1144" s="1" t="s">
        <v>68</v>
      </c>
      <c r="D1144" s="1" t="s">
        <v>1678</v>
      </c>
      <c r="E1144" s="1">
        <v>2</v>
      </c>
      <c r="F1144" s="2">
        <v>45420</v>
      </c>
      <c r="G1144" s="1" t="s">
        <v>12137</v>
      </c>
    </row>
    <row r="1145" spans="1:7">
      <c r="A1145" s="1" t="s">
        <v>13272</v>
      </c>
      <c r="B1145" s="1" t="s">
        <v>2272</v>
      </c>
      <c r="C1145" s="1" t="s">
        <v>925</v>
      </c>
      <c r="D1145" s="1" t="s">
        <v>1740</v>
      </c>
      <c r="E1145" s="1">
        <v>3</v>
      </c>
      <c r="F1145" s="2">
        <v>45659</v>
      </c>
      <c r="G1145" s="1" t="s">
        <v>12125</v>
      </c>
    </row>
    <row r="1146" spans="1:7">
      <c r="A1146" s="1" t="s">
        <v>13273</v>
      </c>
      <c r="B1146" s="1" t="s">
        <v>3157</v>
      </c>
      <c r="C1146" s="1" t="s">
        <v>572</v>
      </c>
      <c r="D1146" s="1" t="s">
        <v>1771</v>
      </c>
      <c r="E1146" s="1">
        <v>3</v>
      </c>
      <c r="F1146" s="2">
        <v>45809</v>
      </c>
      <c r="G1146" s="1" t="s">
        <v>12156</v>
      </c>
    </row>
    <row r="1147" spans="1:7">
      <c r="A1147" s="1" t="s">
        <v>13274</v>
      </c>
      <c r="B1147" s="1" t="s">
        <v>3873</v>
      </c>
      <c r="C1147" s="1" t="s">
        <v>1008</v>
      </c>
      <c r="D1147" s="1" t="s">
        <v>1731</v>
      </c>
      <c r="E1147" s="1">
        <v>1</v>
      </c>
      <c r="F1147" s="2">
        <v>45872</v>
      </c>
      <c r="G1147" s="1" t="s">
        <v>12128</v>
      </c>
    </row>
    <row r="1148" spans="1:7">
      <c r="A1148" s="1" t="s">
        <v>13275</v>
      </c>
      <c r="B1148" s="1" t="s">
        <v>2561</v>
      </c>
      <c r="C1148" s="1" t="s">
        <v>424</v>
      </c>
      <c r="D1148" s="1" t="s">
        <v>1712</v>
      </c>
      <c r="E1148" s="1">
        <v>2</v>
      </c>
      <c r="F1148" s="2">
        <v>45753</v>
      </c>
      <c r="G1148" s="1" t="s">
        <v>12218</v>
      </c>
    </row>
    <row r="1149" spans="1:7">
      <c r="A1149" s="1" t="s">
        <v>13276</v>
      </c>
      <c r="B1149" s="1" t="s">
        <v>3063</v>
      </c>
      <c r="C1149" s="1" t="s">
        <v>1457</v>
      </c>
      <c r="D1149" s="1" t="s">
        <v>1686</v>
      </c>
      <c r="E1149" s="1">
        <v>4</v>
      </c>
      <c r="F1149" s="2">
        <v>45678</v>
      </c>
      <c r="G1149" s="1" t="s">
        <v>12123</v>
      </c>
    </row>
    <row r="1150" spans="1:7">
      <c r="A1150" s="1" t="s">
        <v>13277</v>
      </c>
      <c r="B1150" s="1" t="s">
        <v>3398</v>
      </c>
      <c r="C1150" s="1" t="s">
        <v>461</v>
      </c>
      <c r="D1150" s="1" t="s">
        <v>1790</v>
      </c>
      <c r="E1150" s="1">
        <v>5</v>
      </c>
      <c r="F1150" s="2">
        <v>45812</v>
      </c>
      <c r="G1150" s="1" t="s">
        <v>12134</v>
      </c>
    </row>
    <row r="1151" spans="1:7">
      <c r="A1151" s="1" t="s">
        <v>13278</v>
      </c>
      <c r="B1151" s="1" t="s">
        <v>3568</v>
      </c>
      <c r="C1151" s="1" t="s">
        <v>1479</v>
      </c>
      <c r="D1151" s="1" t="s">
        <v>1795</v>
      </c>
      <c r="E1151" s="1">
        <v>5</v>
      </c>
      <c r="F1151" s="2">
        <v>45640</v>
      </c>
      <c r="G1151" s="1" t="s">
        <v>12121</v>
      </c>
    </row>
    <row r="1152" spans="1:7">
      <c r="A1152" s="1" t="s">
        <v>13279</v>
      </c>
      <c r="B1152" s="1" t="s">
        <v>3024</v>
      </c>
      <c r="C1152" s="1" t="s">
        <v>1486</v>
      </c>
      <c r="D1152" s="1" t="s">
        <v>1725</v>
      </c>
      <c r="E1152" s="1">
        <v>4</v>
      </c>
      <c r="F1152" s="2">
        <v>45688</v>
      </c>
      <c r="G1152" s="1" t="s">
        <v>12123</v>
      </c>
    </row>
    <row r="1153" spans="1:7">
      <c r="A1153" s="1" t="s">
        <v>13280</v>
      </c>
      <c r="B1153" s="1" t="s">
        <v>3473</v>
      </c>
      <c r="C1153" s="1" t="s">
        <v>1321</v>
      </c>
      <c r="D1153" s="1" t="s">
        <v>1707</v>
      </c>
      <c r="E1153" s="1">
        <v>3</v>
      </c>
      <c r="F1153" s="2">
        <v>45310</v>
      </c>
      <c r="G1153" s="1" t="s">
        <v>12156</v>
      </c>
    </row>
    <row r="1154" spans="1:7">
      <c r="A1154" s="1" t="s">
        <v>13281</v>
      </c>
      <c r="B1154" s="1" t="s">
        <v>2555</v>
      </c>
      <c r="C1154" s="1" t="s">
        <v>383</v>
      </c>
      <c r="D1154" s="1" t="s">
        <v>1764</v>
      </c>
      <c r="E1154" s="1">
        <v>5</v>
      </c>
      <c r="F1154" s="2">
        <v>45740</v>
      </c>
      <c r="G1154" s="1" t="s">
        <v>12117</v>
      </c>
    </row>
    <row r="1155" spans="1:7">
      <c r="A1155" s="1" t="s">
        <v>13282</v>
      </c>
      <c r="B1155" s="1" t="s">
        <v>2486</v>
      </c>
      <c r="C1155" s="1" t="s">
        <v>621</v>
      </c>
      <c r="D1155" s="1" t="s">
        <v>1736</v>
      </c>
      <c r="E1155" s="1">
        <v>5</v>
      </c>
      <c r="F1155" s="2">
        <v>45333</v>
      </c>
      <c r="G1155" s="1" t="s">
        <v>12134</v>
      </c>
    </row>
    <row r="1156" spans="1:7">
      <c r="A1156" s="1" t="s">
        <v>13283</v>
      </c>
      <c r="B1156" s="1" t="s">
        <v>2970</v>
      </c>
      <c r="C1156" s="1" t="s">
        <v>1473</v>
      </c>
      <c r="D1156" s="1" t="s">
        <v>1725</v>
      </c>
      <c r="E1156" s="1">
        <v>5</v>
      </c>
      <c r="F1156" s="2">
        <v>45660</v>
      </c>
      <c r="G1156" s="1" t="s">
        <v>12134</v>
      </c>
    </row>
    <row r="1157" spans="1:7">
      <c r="A1157" s="1" t="s">
        <v>13284</v>
      </c>
      <c r="B1157" s="1" t="s">
        <v>2812</v>
      </c>
      <c r="C1157" s="1" t="s">
        <v>1357</v>
      </c>
      <c r="D1157" s="1" t="s">
        <v>1777</v>
      </c>
      <c r="E1157" s="1">
        <v>4</v>
      </c>
      <c r="F1157" s="2">
        <v>45890</v>
      </c>
      <c r="G1157" s="1" t="s">
        <v>12119</v>
      </c>
    </row>
    <row r="1158" spans="1:7">
      <c r="A1158" s="1" t="s">
        <v>13285</v>
      </c>
      <c r="B1158" s="1" t="s">
        <v>2449</v>
      </c>
      <c r="C1158" s="1" t="s">
        <v>1453</v>
      </c>
      <c r="D1158" s="1" t="s">
        <v>1793</v>
      </c>
      <c r="E1158" s="1">
        <v>3</v>
      </c>
      <c r="F1158" s="2">
        <v>45602</v>
      </c>
      <c r="G1158" s="1" t="s">
        <v>12125</v>
      </c>
    </row>
    <row r="1159" spans="1:7">
      <c r="A1159" s="1" t="s">
        <v>13286</v>
      </c>
      <c r="B1159" s="1" t="s">
        <v>1842</v>
      </c>
      <c r="C1159" s="1" t="s">
        <v>1609</v>
      </c>
      <c r="D1159" s="1" t="s">
        <v>1680</v>
      </c>
      <c r="E1159" s="1">
        <v>4</v>
      </c>
      <c r="F1159" s="2">
        <v>45882</v>
      </c>
      <c r="G1159" s="1" t="s">
        <v>12123</v>
      </c>
    </row>
    <row r="1160" spans="1:7">
      <c r="A1160" s="1" t="s">
        <v>13287</v>
      </c>
      <c r="B1160" s="1" t="s">
        <v>1890</v>
      </c>
      <c r="C1160" s="1" t="s">
        <v>579</v>
      </c>
      <c r="D1160" s="1" t="s">
        <v>1754</v>
      </c>
      <c r="E1160" s="1">
        <v>4</v>
      </c>
      <c r="F1160" s="2">
        <v>45324</v>
      </c>
      <c r="G1160" s="1" t="s">
        <v>12119</v>
      </c>
    </row>
    <row r="1161" spans="1:7">
      <c r="A1161" s="1" t="s">
        <v>13288</v>
      </c>
      <c r="B1161" s="1" t="s">
        <v>2182</v>
      </c>
      <c r="C1161" s="1" t="s">
        <v>1210</v>
      </c>
      <c r="D1161" s="1" t="s">
        <v>1668</v>
      </c>
      <c r="E1161" s="1">
        <v>1</v>
      </c>
      <c r="F1161" s="2">
        <v>45383</v>
      </c>
      <c r="G1161" s="1" t="s">
        <v>12140</v>
      </c>
    </row>
    <row r="1162" spans="1:7">
      <c r="A1162" s="1" t="s">
        <v>13289</v>
      </c>
      <c r="B1162" s="1" t="s">
        <v>2417</v>
      </c>
      <c r="C1162" s="1" t="s">
        <v>576</v>
      </c>
      <c r="D1162" s="1" t="s">
        <v>1761</v>
      </c>
      <c r="E1162" s="1">
        <v>3</v>
      </c>
      <c r="F1162" s="2">
        <v>45587</v>
      </c>
      <c r="G1162" s="1" t="s">
        <v>12125</v>
      </c>
    </row>
    <row r="1163" spans="1:7">
      <c r="A1163" s="1" t="s">
        <v>13290</v>
      </c>
      <c r="B1163" s="1" t="s">
        <v>4119</v>
      </c>
      <c r="C1163" s="1" t="s">
        <v>595</v>
      </c>
      <c r="D1163" s="1" t="s">
        <v>1730</v>
      </c>
      <c r="E1163" s="1">
        <v>4</v>
      </c>
      <c r="F1163" s="2">
        <v>45342</v>
      </c>
      <c r="G1163" s="1" t="s">
        <v>12115</v>
      </c>
    </row>
    <row r="1164" spans="1:7">
      <c r="A1164" s="1" t="s">
        <v>13291</v>
      </c>
      <c r="B1164" s="1" t="s">
        <v>2938</v>
      </c>
      <c r="C1164" s="1" t="s">
        <v>95</v>
      </c>
      <c r="D1164" s="1" t="s">
        <v>1789</v>
      </c>
      <c r="E1164" s="1">
        <v>4</v>
      </c>
      <c r="F1164" s="2">
        <v>45584</v>
      </c>
      <c r="G1164" s="1" t="s">
        <v>12115</v>
      </c>
    </row>
    <row r="1165" spans="1:7">
      <c r="A1165" s="1" t="s">
        <v>13292</v>
      </c>
      <c r="B1165" s="1" t="s">
        <v>3498</v>
      </c>
      <c r="C1165" s="1" t="s">
        <v>1610</v>
      </c>
      <c r="D1165" s="1" t="s">
        <v>1704</v>
      </c>
      <c r="E1165" s="1">
        <v>4</v>
      </c>
      <c r="F1165" s="2">
        <v>45926</v>
      </c>
      <c r="G1165" s="1" t="s">
        <v>12119</v>
      </c>
    </row>
    <row r="1166" spans="1:7">
      <c r="A1166" s="1" t="s">
        <v>13293</v>
      </c>
      <c r="B1166" s="1" t="s">
        <v>2985</v>
      </c>
      <c r="C1166" s="1" t="s">
        <v>511</v>
      </c>
      <c r="D1166" s="1" t="s">
        <v>1692</v>
      </c>
      <c r="E1166" s="1">
        <v>4</v>
      </c>
      <c r="F1166" s="2">
        <v>45718</v>
      </c>
      <c r="G1166" s="1" t="s">
        <v>12115</v>
      </c>
    </row>
    <row r="1167" spans="1:7">
      <c r="A1167" s="1" t="s">
        <v>13294</v>
      </c>
      <c r="B1167" s="1" t="s">
        <v>2752</v>
      </c>
      <c r="C1167" s="1" t="s">
        <v>218</v>
      </c>
      <c r="D1167" s="1" t="s">
        <v>1743</v>
      </c>
      <c r="E1167" s="1">
        <v>3</v>
      </c>
      <c r="F1167" s="2">
        <v>45799</v>
      </c>
      <c r="G1167" s="1" t="s">
        <v>12142</v>
      </c>
    </row>
    <row r="1168" spans="1:7">
      <c r="A1168" s="1" t="s">
        <v>13295</v>
      </c>
      <c r="B1168" s="1" t="s">
        <v>2894</v>
      </c>
      <c r="C1168" s="1" t="s">
        <v>723</v>
      </c>
      <c r="D1168" s="1" t="s">
        <v>1705</v>
      </c>
      <c r="E1168" s="1">
        <v>4</v>
      </c>
      <c r="F1168" s="2">
        <v>45348</v>
      </c>
      <c r="G1168" s="1" t="s">
        <v>12119</v>
      </c>
    </row>
    <row r="1169" spans="1:7">
      <c r="A1169" s="1" t="s">
        <v>13296</v>
      </c>
      <c r="B1169" s="1" t="s">
        <v>3730</v>
      </c>
      <c r="C1169" s="1" t="s">
        <v>645</v>
      </c>
      <c r="D1169" s="1" t="s">
        <v>1688</v>
      </c>
      <c r="E1169" s="1">
        <v>4</v>
      </c>
      <c r="F1169" s="2">
        <v>45734</v>
      </c>
      <c r="G1169" s="1" t="s">
        <v>12123</v>
      </c>
    </row>
    <row r="1170" spans="1:7">
      <c r="A1170" s="1" t="s">
        <v>13297</v>
      </c>
      <c r="B1170" s="1" t="s">
        <v>3201</v>
      </c>
      <c r="C1170" s="1" t="s">
        <v>582</v>
      </c>
      <c r="D1170" s="1" t="s">
        <v>1780</v>
      </c>
      <c r="E1170" s="1">
        <v>4</v>
      </c>
      <c r="F1170" s="2">
        <v>45413</v>
      </c>
      <c r="G1170" s="1" t="s">
        <v>12123</v>
      </c>
    </row>
    <row r="1171" spans="1:7">
      <c r="A1171" s="1" t="s">
        <v>13298</v>
      </c>
      <c r="B1171" s="1" t="s">
        <v>3858</v>
      </c>
      <c r="C1171" s="1" t="s">
        <v>1615</v>
      </c>
      <c r="D1171" s="1" t="s">
        <v>1774</v>
      </c>
      <c r="E1171" s="1">
        <v>3</v>
      </c>
      <c r="F1171" s="2">
        <v>45616</v>
      </c>
      <c r="G1171" s="1" t="s">
        <v>12142</v>
      </c>
    </row>
    <row r="1172" spans="1:7">
      <c r="A1172" s="1" t="s">
        <v>13299</v>
      </c>
      <c r="B1172" s="1" t="s">
        <v>2902</v>
      </c>
      <c r="C1172" s="1" t="s">
        <v>674</v>
      </c>
      <c r="D1172" s="1" t="s">
        <v>1688</v>
      </c>
      <c r="E1172" s="1">
        <v>5</v>
      </c>
      <c r="F1172" s="2">
        <v>45352</v>
      </c>
      <c r="G1172" s="1" t="s">
        <v>12121</v>
      </c>
    </row>
    <row r="1173" spans="1:7">
      <c r="A1173" s="1" t="s">
        <v>13300</v>
      </c>
      <c r="B1173" s="1" t="s">
        <v>2733</v>
      </c>
      <c r="C1173" s="1" t="s">
        <v>724</v>
      </c>
      <c r="D1173" s="1" t="s">
        <v>1690</v>
      </c>
      <c r="E1173" s="1">
        <v>4</v>
      </c>
      <c r="F1173" s="2">
        <v>45538</v>
      </c>
      <c r="G1173" s="1" t="s">
        <v>12123</v>
      </c>
    </row>
    <row r="1174" spans="1:7">
      <c r="A1174" s="1" t="s">
        <v>13301</v>
      </c>
      <c r="B1174" s="1" t="s">
        <v>3336</v>
      </c>
      <c r="C1174" s="1" t="s">
        <v>1592</v>
      </c>
      <c r="D1174" s="1" t="s">
        <v>1686</v>
      </c>
      <c r="E1174" s="1">
        <v>1</v>
      </c>
      <c r="F1174" s="2">
        <v>45627</v>
      </c>
      <c r="G1174" s="1" t="s">
        <v>12128</v>
      </c>
    </row>
    <row r="1175" spans="1:7">
      <c r="A1175" s="1" t="s">
        <v>13302</v>
      </c>
      <c r="B1175" s="1" t="s">
        <v>4189</v>
      </c>
      <c r="C1175" s="1" t="s">
        <v>248</v>
      </c>
      <c r="D1175" s="1" t="s">
        <v>1686</v>
      </c>
      <c r="E1175" s="1">
        <v>4</v>
      </c>
      <c r="F1175" s="2">
        <v>45396</v>
      </c>
      <c r="G1175" s="1" t="s">
        <v>12123</v>
      </c>
    </row>
    <row r="1176" spans="1:7">
      <c r="A1176" s="1" t="s">
        <v>13303</v>
      </c>
      <c r="B1176" s="1" t="s">
        <v>2790</v>
      </c>
      <c r="C1176" s="1" t="s">
        <v>64</v>
      </c>
      <c r="D1176" s="1" t="s">
        <v>1681</v>
      </c>
      <c r="E1176" s="1">
        <v>3</v>
      </c>
      <c r="F1176" s="2">
        <v>45820</v>
      </c>
      <c r="G1176" s="1" t="s">
        <v>12156</v>
      </c>
    </row>
    <row r="1177" spans="1:7">
      <c r="A1177" s="1" t="s">
        <v>13304</v>
      </c>
      <c r="B1177" s="1" t="s">
        <v>2251</v>
      </c>
      <c r="C1177" s="1" t="s">
        <v>396</v>
      </c>
      <c r="D1177" s="1" t="s">
        <v>1712</v>
      </c>
      <c r="E1177" s="1">
        <v>5</v>
      </c>
      <c r="F1177" s="2">
        <v>45623</v>
      </c>
      <c r="G1177" s="1" t="s">
        <v>12134</v>
      </c>
    </row>
    <row r="1178" spans="1:7">
      <c r="A1178" s="1" t="s">
        <v>13305</v>
      </c>
      <c r="B1178" s="1" t="s">
        <v>3212</v>
      </c>
      <c r="C1178" s="1" t="s">
        <v>1123</v>
      </c>
      <c r="D1178" s="1" t="s">
        <v>1774</v>
      </c>
      <c r="E1178" s="1">
        <v>4</v>
      </c>
      <c r="F1178" s="2">
        <v>45492</v>
      </c>
      <c r="G1178" s="1" t="s">
        <v>12123</v>
      </c>
    </row>
    <row r="1179" spans="1:7">
      <c r="A1179" s="1" t="s">
        <v>13306</v>
      </c>
      <c r="B1179" s="1" t="s">
        <v>2387</v>
      </c>
      <c r="C1179" s="1" t="s">
        <v>1204</v>
      </c>
      <c r="D1179" s="1" t="s">
        <v>1676</v>
      </c>
      <c r="E1179" s="1">
        <v>5</v>
      </c>
      <c r="F1179" s="2">
        <v>45507</v>
      </c>
      <c r="G1179" s="1" t="s">
        <v>12117</v>
      </c>
    </row>
    <row r="1180" spans="1:7">
      <c r="A1180" s="1" t="s">
        <v>13307</v>
      </c>
      <c r="B1180" s="1" t="s">
        <v>3784</v>
      </c>
      <c r="C1180" s="1" t="s">
        <v>1130</v>
      </c>
      <c r="D1180" s="1" t="s">
        <v>1774</v>
      </c>
      <c r="E1180" s="1">
        <v>4</v>
      </c>
      <c r="F1180" s="2">
        <v>45840</v>
      </c>
      <c r="G1180" s="1" t="s">
        <v>12123</v>
      </c>
    </row>
    <row r="1181" spans="1:7">
      <c r="A1181" s="1" t="s">
        <v>13308</v>
      </c>
      <c r="B1181" s="1" t="s">
        <v>2059</v>
      </c>
      <c r="C1181" s="1" t="s">
        <v>694</v>
      </c>
      <c r="D1181" s="1" t="s">
        <v>1748</v>
      </c>
      <c r="E1181" s="1">
        <v>5</v>
      </c>
      <c r="F1181" s="2">
        <v>45445</v>
      </c>
      <c r="G1181" s="1" t="s">
        <v>12134</v>
      </c>
    </row>
    <row r="1182" spans="1:7">
      <c r="A1182" s="1" t="s">
        <v>13309</v>
      </c>
      <c r="B1182" s="1" t="s">
        <v>3785</v>
      </c>
      <c r="C1182" s="1" t="s">
        <v>687</v>
      </c>
      <c r="D1182" s="1" t="s">
        <v>1680</v>
      </c>
      <c r="E1182" s="1">
        <v>5</v>
      </c>
      <c r="F1182" s="2">
        <v>45610</v>
      </c>
      <c r="G1182" s="1" t="s">
        <v>12121</v>
      </c>
    </row>
    <row r="1183" spans="1:7">
      <c r="A1183" s="1" t="s">
        <v>13310</v>
      </c>
      <c r="B1183" s="1" t="s">
        <v>4151</v>
      </c>
      <c r="C1183" s="1" t="s">
        <v>672</v>
      </c>
      <c r="D1183" s="1" t="s">
        <v>1778</v>
      </c>
      <c r="E1183" s="1">
        <v>4</v>
      </c>
      <c r="F1183" s="2">
        <v>45893</v>
      </c>
      <c r="G1183" s="1" t="s">
        <v>12115</v>
      </c>
    </row>
    <row r="1184" spans="1:7">
      <c r="A1184" s="1" t="s">
        <v>13311</v>
      </c>
      <c r="B1184" s="1" t="s">
        <v>2393</v>
      </c>
      <c r="C1184" s="1" t="s">
        <v>89</v>
      </c>
      <c r="D1184" s="1" t="s">
        <v>1780</v>
      </c>
      <c r="E1184" s="1">
        <v>4</v>
      </c>
      <c r="F1184" s="2">
        <v>45357</v>
      </c>
      <c r="G1184" s="1" t="s">
        <v>12115</v>
      </c>
    </row>
    <row r="1185" spans="1:7">
      <c r="A1185" s="1" t="s">
        <v>13312</v>
      </c>
      <c r="B1185" s="1" t="s">
        <v>3668</v>
      </c>
      <c r="C1185" s="1" t="s">
        <v>380</v>
      </c>
      <c r="D1185" s="1" t="s">
        <v>1790</v>
      </c>
      <c r="E1185" s="1">
        <v>3</v>
      </c>
      <c r="F1185" s="2">
        <v>45326</v>
      </c>
      <c r="G1185" s="1" t="s">
        <v>12125</v>
      </c>
    </row>
    <row r="1186" spans="1:7">
      <c r="A1186" s="1" t="s">
        <v>13313</v>
      </c>
      <c r="B1186" s="1" t="s">
        <v>3717</v>
      </c>
      <c r="C1186" s="1" t="s">
        <v>818</v>
      </c>
      <c r="D1186" s="1" t="s">
        <v>1690</v>
      </c>
      <c r="E1186" s="1">
        <v>4</v>
      </c>
      <c r="F1186" s="2">
        <v>45371</v>
      </c>
      <c r="G1186" s="1" t="s">
        <v>12115</v>
      </c>
    </row>
    <row r="1187" spans="1:7">
      <c r="A1187" s="1" t="s">
        <v>13314</v>
      </c>
      <c r="B1187" s="1" t="s">
        <v>3764</v>
      </c>
      <c r="C1187" s="1" t="s">
        <v>1151</v>
      </c>
      <c r="D1187" s="1" t="s">
        <v>1700</v>
      </c>
      <c r="E1187" s="1">
        <v>5</v>
      </c>
      <c r="F1187" s="2">
        <v>45434</v>
      </c>
      <c r="G1187" s="1" t="s">
        <v>12134</v>
      </c>
    </row>
    <row r="1188" spans="1:7">
      <c r="A1188" s="1" t="s">
        <v>13315</v>
      </c>
      <c r="B1188" s="1" t="s">
        <v>1959</v>
      </c>
      <c r="C1188" s="1" t="s">
        <v>1014</v>
      </c>
      <c r="D1188" s="1" t="s">
        <v>1710</v>
      </c>
      <c r="E1188" s="1">
        <v>5</v>
      </c>
      <c r="F1188" s="2">
        <v>45959</v>
      </c>
      <c r="G1188" s="1" t="s">
        <v>12117</v>
      </c>
    </row>
    <row r="1189" spans="1:7">
      <c r="A1189" s="1" t="s">
        <v>13316</v>
      </c>
      <c r="B1189" s="1" t="s">
        <v>2905</v>
      </c>
      <c r="C1189" s="1" t="s">
        <v>614</v>
      </c>
      <c r="D1189" s="1" t="s">
        <v>1759</v>
      </c>
      <c r="E1189" s="1">
        <v>3</v>
      </c>
      <c r="F1189" s="2">
        <v>45378</v>
      </c>
      <c r="G1189" s="1" t="s">
        <v>12156</v>
      </c>
    </row>
    <row r="1190" spans="1:7">
      <c r="A1190" s="1" t="s">
        <v>13317</v>
      </c>
      <c r="B1190" s="1" t="s">
        <v>3113</v>
      </c>
      <c r="C1190" s="1" t="s">
        <v>1173</v>
      </c>
      <c r="D1190" s="1" t="s">
        <v>1725</v>
      </c>
      <c r="E1190" s="1">
        <v>4</v>
      </c>
      <c r="F1190" s="2">
        <v>45793</v>
      </c>
      <c r="G1190" s="1" t="s">
        <v>12115</v>
      </c>
    </row>
    <row r="1191" spans="1:7">
      <c r="A1191" s="1" t="s">
        <v>13318</v>
      </c>
      <c r="B1191" s="1" t="s">
        <v>2588</v>
      </c>
      <c r="C1191" s="1" t="s">
        <v>1249</v>
      </c>
      <c r="D1191" s="1" t="s">
        <v>1754</v>
      </c>
      <c r="E1191" s="1">
        <v>3</v>
      </c>
      <c r="F1191" s="2">
        <v>45907</v>
      </c>
      <c r="G1191" s="1" t="s">
        <v>12142</v>
      </c>
    </row>
    <row r="1192" spans="1:7">
      <c r="A1192" s="1" t="s">
        <v>13319</v>
      </c>
      <c r="B1192" s="1" t="s">
        <v>2837</v>
      </c>
      <c r="C1192" s="1" t="s">
        <v>1047</v>
      </c>
      <c r="D1192" s="1" t="s">
        <v>1752</v>
      </c>
      <c r="E1192" s="1">
        <v>4</v>
      </c>
      <c r="F1192" s="2">
        <v>45627</v>
      </c>
      <c r="G1192" s="1" t="s">
        <v>12119</v>
      </c>
    </row>
    <row r="1193" spans="1:7">
      <c r="A1193" s="1" t="s">
        <v>13320</v>
      </c>
      <c r="B1193" s="1" t="s">
        <v>3097</v>
      </c>
      <c r="C1193" s="1" t="s">
        <v>570</v>
      </c>
      <c r="D1193" s="1" t="s">
        <v>1778</v>
      </c>
      <c r="E1193" s="1">
        <v>4</v>
      </c>
      <c r="F1193" s="2">
        <v>45585</v>
      </c>
      <c r="G1193" s="1" t="s">
        <v>12115</v>
      </c>
    </row>
    <row r="1194" spans="1:7">
      <c r="A1194" s="1" t="s">
        <v>13321</v>
      </c>
      <c r="B1194" s="1" t="s">
        <v>2058</v>
      </c>
      <c r="C1194" s="1" t="s">
        <v>153</v>
      </c>
      <c r="D1194" s="1" t="s">
        <v>1782</v>
      </c>
      <c r="E1194" s="1">
        <v>2</v>
      </c>
      <c r="F1194" s="2">
        <v>45738</v>
      </c>
      <c r="G1194" s="1" t="s">
        <v>12218</v>
      </c>
    </row>
    <row r="1195" spans="1:7">
      <c r="A1195" s="1" t="s">
        <v>13322</v>
      </c>
      <c r="B1195" s="1" t="s">
        <v>2039</v>
      </c>
      <c r="C1195" s="1" t="s">
        <v>1583</v>
      </c>
      <c r="D1195" s="1" t="s">
        <v>1752</v>
      </c>
      <c r="E1195" s="1">
        <v>4</v>
      </c>
      <c r="F1195" s="2">
        <v>45596</v>
      </c>
      <c r="G1195" s="1" t="s">
        <v>12119</v>
      </c>
    </row>
    <row r="1196" spans="1:7">
      <c r="A1196" s="1" t="s">
        <v>13323</v>
      </c>
      <c r="B1196" s="1" t="s">
        <v>2621</v>
      </c>
      <c r="C1196" s="1" t="s">
        <v>654</v>
      </c>
      <c r="D1196" s="1" t="s">
        <v>1771</v>
      </c>
      <c r="E1196" s="1">
        <v>5</v>
      </c>
      <c r="F1196" s="2">
        <v>45790</v>
      </c>
      <c r="G1196" s="1" t="s">
        <v>12121</v>
      </c>
    </row>
    <row r="1197" spans="1:7">
      <c r="A1197" s="1" t="s">
        <v>13324</v>
      </c>
      <c r="B1197" s="1" t="s">
        <v>2744</v>
      </c>
      <c r="C1197" s="1" t="s">
        <v>487</v>
      </c>
      <c r="D1197" s="1" t="s">
        <v>1714</v>
      </c>
      <c r="E1197" s="1">
        <v>4</v>
      </c>
      <c r="F1197" s="2">
        <v>45872</v>
      </c>
      <c r="G1197" s="1" t="s">
        <v>12115</v>
      </c>
    </row>
    <row r="1198" spans="1:7">
      <c r="A1198" s="1" t="s">
        <v>13325</v>
      </c>
      <c r="B1198" s="1" t="s">
        <v>3830</v>
      </c>
      <c r="C1198" s="1" t="s">
        <v>1595</v>
      </c>
      <c r="D1198" s="1" t="s">
        <v>1692</v>
      </c>
      <c r="E1198" s="1">
        <v>4</v>
      </c>
      <c r="F1198" s="2">
        <v>45846</v>
      </c>
      <c r="G1198" s="1" t="s">
        <v>12115</v>
      </c>
    </row>
    <row r="1199" spans="1:7">
      <c r="A1199" s="1" t="s">
        <v>13326</v>
      </c>
      <c r="B1199" s="1" t="s">
        <v>2334</v>
      </c>
      <c r="C1199" s="1" t="s">
        <v>1546</v>
      </c>
      <c r="D1199" s="1" t="s">
        <v>1766</v>
      </c>
      <c r="E1199" s="1">
        <v>4</v>
      </c>
      <c r="F1199" s="2">
        <v>45916</v>
      </c>
      <c r="G1199" s="1" t="s">
        <v>12115</v>
      </c>
    </row>
    <row r="1200" spans="1:7">
      <c r="A1200" s="1" t="s">
        <v>13327</v>
      </c>
      <c r="B1200" s="1" t="s">
        <v>3762</v>
      </c>
      <c r="C1200" s="1" t="s">
        <v>1402</v>
      </c>
      <c r="D1200" s="1" t="s">
        <v>1753</v>
      </c>
      <c r="E1200" s="1">
        <v>5</v>
      </c>
      <c r="F1200" s="2">
        <v>45724</v>
      </c>
      <c r="G1200" s="1" t="s">
        <v>12134</v>
      </c>
    </row>
    <row r="1201" spans="1:7">
      <c r="A1201" s="1" t="s">
        <v>13328</v>
      </c>
      <c r="B1201" s="1" t="s">
        <v>2816</v>
      </c>
      <c r="C1201" s="1" t="s">
        <v>851</v>
      </c>
      <c r="D1201" s="1" t="s">
        <v>1696</v>
      </c>
      <c r="E1201" s="1">
        <v>5</v>
      </c>
      <c r="F1201" s="2">
        <v>45841</v>
      </c>
      <c r="G1201" s="1" t="s">
        <v>12117</v>
      </c>
    </row>
    <row r="1202" spans="1:7">
      <c r="A1202" s="1" t="s">
        <v>13329</v>
      </c>
      <c r="B1202" s="1" t="s">
        <v>3049</v>
      </c>
      <c r="C1202" s="1" t="s">
        <v>654</v>
      </c>
      <c r="D1202" s="1" t="s">
        <v>1746</v>
      </c>
      <c r="E1202" s="1">
        <v>4</v>
      </c>
      <c r="F1202" s="2">
        <v>45321</v>
      </c>
      <c r="G1202" s="1" t="s">
        <v>12123</v>
      </c>
    </row>
    <row r="1203" spans="1:7">
      <c r="A1203" s="1" t="s">
        <v>13330</v>
      </c>
      <c r="B1203" s="1" t="s">
        <v>2281</v>
      </c>
      <c r="C1203" s="1" t="s">
        <v>851</v>
      </c>
      <c r="D1203" s="1" t="s">
        <v>1773</v>
      </c>
      <c r="E1203" s="1">
        <v>5</v>
      </c>
      <c r="F1203" s="2">
        <v>45640</v>
      </c>
      <c r="G1203" s="1" t="s">
        <v>12121</v>
      </c>
    </row>
    <row r="1204" spans="1:7">
      <c r="A1204" s="1" t="s">
        <v>13331</v>
      </c>
      <c r="B1204" s="1" t="s">
        <v>2923</v>
      </c>
      <c r="C1204" s="1" t="s">
        <v>1050</v>
      </c>
      <c r="D1204" s="1" t="s">
        <v>1730</v>
      </c>
      <c r="E1204" s="1">
        <v>3</v>
      </c>
      <c r="F1204" s="2">
        <v>45964</v>
      </c>
      <c r="G1204" s="1" t="s">
        <v>12156</v>
      </c>
    </row>
    <row r="1205" spans="1:7">
      <c r="A1205" s="1" t="s">
        <v>13332</v>
      </c>
      <c r="B1205" s="1" t="s">
        <v>4165</v>
      </c>
      <c r="C1205" s="1" t="s">
        <v>1347</v>
      </c>
      <c r="D1205" s="1" t="s">
        <v>1741</v>
      </c>
      <c r="E1205" s="1">
        <v>2</v>
      </c>
      <c r="F1205" s="2">
        <v>45390</v>
      </c>
      <c r="G1205" s="1" t="s">
        <v>12174</v>
      </c>
    </row>
    <row r="1206" spans="1:7">
      <c r="A1206" s="1" t="s">
        <v>13333</v>
      </c>
      <c r="B1206" s="1" t="s">
        <v>2683</v>
      </c>
      <c r="C1206" s="1" t="s">
        <v>1466</v>
      </c>
      <c r="D1206" s="1" t="s">
        <v>1753</v>
      </c>
      <c r="E1206" s="1">
        <v>5</v>
      </c>
      <c r="F1206" s="2">
        <v>45360</v>
      </c>
      <c r="G1206" s="1" t="s">
        <v>12117</v>
      </c>
    </row>
    <row r="1207" spans="1:7">
      <c r="A1207" s="1" t="s">
        <v>13334</v>
      </c>
      <c r="B1207" s="1" t="s">
        <v>2702</v>
      </c>
      <c r="C1207" s="1" t="s">
        <v>1092</v>
      </c>
      <c r="D1207" s="1" t="s">
        <v>1727</v>
      </c>
      <c r="E1207" s="1">
        <v>5</v>
      </c>
      <c r="F1207" s="2">
        <v>45862</v>
      </c>
      <c r="G1207" s="1" t="s">
        <v>12134</v>
      </c>
    </row>
    <row r="1208" spans="1:7">
      <c r="A1208" s="1" t="s">
        <v>13335</v>
      </c>
      <c r="B1208" s="1" t="s">
        <v>3624</v>
      </c>
      <c r="C1208" s="1" t="s">
        <v>1123</v>
      </c>
      <c r="D1208" s="1" t="s">
        <v>1719</v>
      </c>
      <c r="E1208" s="1">
        <v>4</v>
      </c>
      <c r="F1208" s="2">
        <v>45374</v>
      </c>
      <c r="G1208" s="1" t="s">
        <v>12123</v>
      </c>
    </row>
    <row r="1209" spans="1:7">
      <c r="A1209" s="1" t="s">
        <v>13336</v>
      </c>
      <c r="B1209" s="1" t="s">
        <v>2814</v>
      </c>
      <c r="C1209" s="1" t="s">
        <v>1176</v>
      </c>
      <c r="D1209" s="1" t="s">
        <v>1701</v>
      </c>
      <c r="E1209" s="1">
        <v>4</v>
      </c>
      <c r="F1209" s="2">
        <v>45793</v>
      </c>
      <c r="G1209" s="1" t="s">
        <v>12115</v>
      </c>
    </row>
    <row r="1210" spans="1:7">
      <c r="A1210" s="1" t="s">
        <v>13337</v>
      </c>
      <c r="B1210" s="1" t="s">
        <v>4169</v>
      </c>
      <c r="C1210" s="1" t="s">
        <v>1306</v>
      </c>
      <c r="D1210" s="1" t="s">
        <v>1678</v>
      </c>
      <c r="E1210" s="1">
        <v>4</v>
      </c>
      <c r="F1210" s="2">
        <v>45679</v>
      </c>
      <c r="G1210" s="1" t="s">
        <v>12119</v>
      </c>
    </row>
    <row r="1211" spans="1:7">
      <c r="A1211" s="1" t="s">
        <v>13338</v>
      </c>
      <c r="B1211" s="1" t="s">
        <v>3428</v>
      </c>
      <c r="C1211" s="1" t="s">
        <v>688</v>
      </c>
      <c r="D1211" s="1" t="s">
        <v>1767</v>
      </c>
      <c r="E1211" s="1">
        <v>3</v>
      </c>
      <c r="F1211" s="2">
        <v>45436</v>
      </c>
      <c r="G1211" s="1" t="s">
        <v>12156</v>
      </c>
    </row>
    <row r="1212" spans="1:7">
      <c r="A1212" s="1" t="s">
        <v>13339</v>
      </c>
      <c r="B1212" s="1" t="s">
        <v>2688</v>
      </c>
      <c r="C1212" s="1" t="s">
        <v>1267</v>
      </c>
      <c r="D1212" s="1" t="s">
        <v>1789</v>
      </c>
      <c r="E1212" s="1">
        <v>4</v>
      </c>
      <c r="F1212" s="2">
        <v>45956</v>
      </c>
      <c r="G1212" s="1" t="s">
        <v>12115</v>
      </c>
    </row>
    <row r="1213" spans="1:7">
      <c r="A1213" s="1" t="s">
        <v>13340</v>
      </c>
      <c r="B1213" s="1" t="s">
        <v>3742</v>
      </c>
      <c r="C1213" s="1" t="s">
        <v>858</v>
      </c>
      <c r="D1213" s="1" t="s">
        <v>1798</v>
      </c>
      <c r="E1213" s="1">
        <v>5</v>
      </c>
      <c r="F1213" s="2">
        <v>45528</v>
      </c>
      <c r="G1213" s="1" t="s">
        <v>12134</v>
      </c>
    </row>
    <row r="1214" spans="1:7">
      <c r="A1214" s="1" t="s">
        <v>13341</v>
      </c>
      <c r="B1214" s="1" t="s">
        <v>2995</v>
      </c>
      <c r="C1214" s="1" t="s">
        <v>122</v>
      </c>
      <c r="D1214" s="1" t="s">
        <v>1792</v>
      </c>
      <c r="E1214" s="1">
        <v>4</v>
      </c>
      <c r="F1214" s="2">
        <v>45839</v>
      </c>
      <c r="G1214" s="1" t="s">
        <v>12115</v>
      </c>
    </row>
    <row r="1215" spans="1:7">
      <c r="A1215" s="1" t="s">
        <v>13342</v>
      </c>
      <c r="B1215" s="1" t="s">
        <v>2563</v>
      </c>
      <c r="C1215" s="1" t="s">
        <v>1352</v>
      </c>
      <c r="D1215" s="1" t="s">
        <v>1735</v>
      </c>
      <c r="E1215" s="1">
        <v>4</v>
      </c>
      <c r="F1215" s="2">
        <v>45299</v>
      </c>
      <c r="G1215" s="1" t="s">
        <v>12119</v>
      </c>
    </row>
    <row r="1216" spans="1:7">
      <c r="A1216" s="1" t="s">
        <v>13343</v>
      </c>
      <c r="B1216" s="1" t="s">
        <v>4063</v>
      </c>
      <c r="C1216" s="1" t="s">
        <v>1298</v>
      </c>
      <c r="D1216" s="1" t="s">
        <v>1795</v>
      </c>
      <c r="E1216" s="1">
        <v>4</v>
      </c>
      <c r="F1216" s="2">
        <v>45477</v>
      </c>
      <c r="G1216" s="1" t="s">
        <v>12123</v>
      </c>
    </row>
    <row r="1217" spans="1:7">
      <c r="A1217" s="1" t="s">
        <v>13344</v>
      </c>
      <c r="B1217" s="1" t="s">
        <v>3006</v>
      </c>
      <c r="C1217" s="1" t="s">
        <v>1011</v>
      </c>
      <c r="D1217" s="1" t="s">
        <v>1706</v>
      </c>
      <c r="E1217" s="1">
        <v>4</v>
      </c>
      <c r="F1217" s="2">
        <v>45528</v>
      </c>
      <c r="G1217" s="1" t="s">
        <v>12119</v>
      </c>
    </row>
    <row r="1218" spans="1:7">
      <c r="A1218" s="1" t="s">
        <v>13345</v>
      </c>
      <c r="B1218" s="1" t="s">
        <v>2258</v>
      </c>
      <c r="C1218" s="1" t="s">
        <v>614</v>
      </c>
      <c r="D1218" s="1" t="s">
        <v>1726</v>
      </c>
      <c r="E1218" s="1">
        <v>4</v>
      </c>
      <c r="F1218" s="2">
        <v>45542</v>
      </c>
      <c r="G1218" s="1" t="s">
        <v>12123</v>
      </c>
    </row>
    <row r="1219" spans="1:7">
      <c r="A1219" s="1" t="s">
        <v>13346</v>
      </c>
      <c r="B1219" s="1" t="s">
        <v>2948</v>
      </c>
      <c r="C1219" s="1" t="s">
        <v>439</v>
      </c>
      <c r="D1219" s="1" t="s">
        <v>1779</v>
      </c>
      <c r="E1219" s="1">
        <v>5</v>
      </c>
      <c r="F1219" s="2">
        <v>45834</v>
      </c>
      <c r="G1219" s="1" t="s">
        <v>12134</v>
      </c>
    </row>
    <row r="1220" spans="1:7">
      <c r="A1220" s="1" t="s">
        <v>13347</v>
      </c>
      <c r="B1220" s="1" t="s">
        <v>2294</v>
      </c>
      <c r="C1220" s="1" t="s">
        <v>1415</v>
      </c>
      <c r="D1220" s="1" t="s">
        <v>1787</v>
      </c>
      <c r="E1220" s="1">
        <v>5</v>
      </c>
      <c r="F1220" s="2">
        <v>45462</v>
      </c>
      <c r="G1220" s="1" t="s">
        <v>12121</v>
      </c>
    </row>
    <row r="1221" spans="1:7">
      <c r="A1221" s="1" t="s">
        <v>13348</v>
      </c>
      <c r="B1221" s="1" t="s">
        <v>3087</v>
      </c>
      <c r="C1221" s="1" t="s">
        <v>1238</v>
      </c>
      <c r="D1221" s="1" t="s">
        <v>1717</v>
      </c>
      <c r="E1221" s="1">
        <v>5</v>
      </c>
      <c r="F1221" s="2">
        <v>45497</v>
      </c>
      <c r="G1221" s="1" t="s">
        <v>12134</v>
      </c>
    </row>
    <row r="1222" spans="1:7">
      <c r="A1222" s="1" t="s">
        <v>13349</v>
      </c>
      <c r="B1222" s="1" t="s">
        <v>3577</v>
      </c>
      <c r="C1222" s="1" t="s">
        <v>271</v>
      </c>
      <c r="D1222" s="1" t="s">
        <v>1768</v>
      </c>
      <c r="E1222" s="1">
        <v>5</v>
      </c>
      <c r="F1222" s="2">
        <v>45754</v>
      </c>
      <c r="G1222" s="1" t="s">
        <v>12121</v>
      </c>
    </row>
    <row r="1223" spans="1:7">
      <c r="A1223" s="1" t="s">
        <v>13350</v>
      </c>
      <c r="B1223" s="1" t="s">
        <v>3308</v>
      </c>
      <c r="C1223" s="1" t="s">
        <v>595</v>
      </c>
      <c r="D1223" s="1" t="s">
        <v>1680</v>
      </c>
      <c r="E1223" s="1">
        <v>2</v>
      </c>
      <c r="F1223" s="2">
        <v>45697</v>
      </c>
      <c r="G1223" s="1" t="s">
        <v>12174</v>
      </c>
    </row>
    <row r="1224" spans="1:7">
      <c r="A1224" s="1" t="s">
        <v>13351</v>
      </c>
      <c r="B1224" s="1" t="s">
        <v>3710</v>
      </c>
      <c r="C1224" s="1" t="s">
        <v>668</v>
      </c>
      <c r="D1224" s="1" t="s">
        <v>1780</v>
      </c>
      <c r="E1224" s="1">
        <v>4</v>
      </c>
      <c r="F1224" s="2">
        <v>45913</v>
      </c>
      <c r="G1224" s="1" t="s">
        <v>12119</v>
      </c>
    </row>
    <row r="1225" spans="1:7">
      <c r="A1225" s="1" t="s">
        <v>13352</v>
      </c>
      <c r="B1225" s="1" t="s">
        <v>4006</v>
      </c>
      <c r="C1225" s="1" t="s">
        <v>469</v>
      </c>
      <c r="D1225" s="1" t="s">
        <v>1702</v>
      </c>
      <c r="E1225" s="1">
        <v>3</v>
      </c>
      <c r="F1225" s="2">
        <v>45377</v>
      </c>
      <c r="G1225" s="1" t="s">
        <v>12156</v>
      </c>
    </row>
    <row r="1226" spans="1:7">
      <c r="A1226" s="1" t="s">
        <v>13353</v>
      </c>
      <c r="B1226" s="1" t="s">
        <v>3390</v>
      </c>
      <c r="C1226" s="1" t="s">
        <v>944</v>
      </c>
      <c r="D1226" s="1" t="s">
        <v>1751</v>
      </c>
      <c r="E1226" s="1">
        <v>5</v>
      </c>
      <c r="F1226" s="2">
        <v>45941</v>
      </c>
      <c r="G1226" s="1" t="s">
        <v>12121</v>
      </c>
    </row>
    <row r="1227" spans="1:7">
      <c r="A1227" s="1" t="s">
        <v>13354</v>
      </c>
      <c r="B1227" s="1" t="s">
        <v>4057</v>
      </c>
      <c r="C1227" s="1" t="s">
        <v>1438</v>
      </c>
      <c r="D1227" s="1" t="s">
        <v>1735</v>
      </c>
      <c r="E1227" s="1">
        <v>5</v>
      </c>
      <c r="F1227" s="2">
        <v>45714</v>
      </c>
      <c r="G1227" s="1" t="s">
        <v>12134</v>
      </c>
    </row>
    <row r="1228" spans="1:7">
      <c r="A1228" s="1" t="s">
        <v>13355</v>
      </c>
      <c r="B1228" s="1" t="s">
        <v>1961</v>
      </c>
      <c r="C1228" s="1" t="s">
        <v>222</v>
      </c>
      <c r="D1228" s="1" t="s">
        <v>1753</v>
      </c>
      <c r="E1228" s="1">
        <v>3</v>
      </c>
      <c r="F1228" s="2">
        <v>45635</v>
      </c>
      <c r="G1228" s="1" t="s">
        <v>12125</v>
      </c>
    </row>
    <row r="1229" spans="1:7">
      <c r="A1229" s="1" t="s">
        <v>13356</v>
      </c>
      <c r="B1229" s="1" t="s">
        <v>3335</v>
      </c>
      <c r="C1229" s="1" t="s">
        <v>1083</v>
      </c>
      <c r="D1229" s="1" t="s">
        <v>1798</v>
      </c>
      <c r="E1229" s="1">
        <v>4</v>
      </c>
      <c r="F1229" s="2">
        <v>45768</v>
      </c>
      <c r="G1229" s="1" t="s">
        <v>12119</v>
      </c>
    </row>
    <row r="1230" spans="1:7">
      <c r="A1230" s="1" t="s">
        <v>13357</v>
      </c>
      <c r="B1230" s="1" t="s">
        <v>2637</v>
      </c>
      <c r="C1230" s="1" t="s">
        <v>1400</v>
      </c>
      <c r="D1230" s="1" t="s">
        <v>1726</v>
      </c>
      <c r="E1230" s="1">
        <v>3</v>
      </c>
      <c r="F1230" s="2">
        <v>45530</v>
      </c>
      <c r="G1230" s="1" t="s">
        <v>12142</v>
      </c>
    </row>
    <row r="1231" spans="1:7">
      <c r="A1231" s="1" t="s">
        <v>13358</v>
      </c>
      <c r="B1231" s="1" t="s">
        <v>2487</v>
      </c>
      <c r="C1231" s="1" t="s">
        <v>1348</v>
      </c>
      <c r="D1231" s="1" t="s">
        <v>1779</v>
      </c>
      <c r="E1231" s="1">
        <v>5</v>
      </c>
      <c r="F1231" s="2">
        <v>45494</v>
      </c>
      <c r="G1231" s="1" t="s">
        <v>12117</v>
      </c>
    </row>
    <row r="1232" spans="1:7">
      <c r="A1232" s="1" t="s">
        <v>13359</v>
      </c>
      <c r="B1232" s="1" t="s">
        <v>3875</v>
      </c>
      <c r="C1232" s="1" t="s">
        <v>614</v>
      </c>
      <c r="D1232" s="1" t="s">
        <v>1730</v>
      </c>
      <c r="E1232" s="1">
        <v>5</v>
      </c>
      <c r="F1232" s="2">
        <v>45437</v>
      </c>
      <c r="G1232" s="1" t="s">
        <v>12121</v>
      </c>
    </row>
    <row r="1233" spans="1:7">
      <c r="A1233" s="1" t="s">
        <v>13360</v>
      </c>
      <c r="B1233" s="1" t="s">
        <v>3332</v>
      </c>
      <c r="C1233" s="1" t="s">
        <v>1538</v>
      </c>
      <c r="D1233" s="1" t="s">
        <v>1769</v>
      </c>
      <c r="E1233" s="1">
        <v>5</v>
      </c>
      <c r="F1233" s="2">
        <v>45515</v>
      </c>
      <c r="G1233" s="1" t="s">
        <v>12117</v>
      </c>
    </row>
    <row r="1234" spans="1:7">
      <c r="A1234" s="1" t="s">
        <v>13361</v>
      </c>
      <c r="B1234" s="1" t="s">
        <v>3657</v>
      </c>
      <c r="C1234" s="1" t="s">
        <v>1653</v>
      </c>
      <c r="D1234" s="1" t="s">
        <v>1685</v>
      </c>
      <c r="E1234" s="1">
        <v>5</v>
      </c>
      <c r="F1234" s="2">
        <v>45956</v>
      </c>
      <c r="G1234" s="1" t="s">
        <v>12134</v>
      </c>
    </row>
    <row r="1235" spans="1:7">
      <c r="A1235" s="1" t="s">
        <v>13362</v>
      </c>
      <c r="B1235" s="1" t="s">
        <v>2120</v>
      </c>
      <c r="C1235" s="1" t="s">
        <v>231</v>
      </c>
      <c r="D1235" s="1" t="s">
        <v>1753</v>
      </c>
      <c r="E1235" s="1">
        <v>4</v>
      </c>
      <c r="F1235" s="2">
        <v>45744</v>
      </c>
      <c r="G1235" s="1" t="s">
        <v>12119</v>
      </c>
    </row>
    <row r="1236" spans="1:7">
      <c r="A1236" s="1" t="s">
        <v>13363</v>
      </c>
      <c r="B1236" s="1" t="s">
        <v>3340</v>
      </c>
      <c r="C1236" s="1" t="s">
        <v>1008</v>
      </c>
      <c r="D1236" s="1" t="s">
        <v>1741</v>
      </c>
      <c r="E1236" s="1">
        <v>4</v>
      </c>
      <c r="F1236" s="2">
        <v>45353</v>
      </c>
      <c r="G1236" s="1" t="s">
        <v>12123</v>
      </c>
    </row>
    <row r="1237" spans="1:7">
      <c r="A1237" s="1" t="s">
        <v>13364</v>
      </c>
      <c r="B1237" s="1" t="s">
        <v>3692</v>
      </c>
      <c r="C1237" s="1" t="s">
        <v>1337</v>
      </c>
      <c r="D1237" s="1" t="s">
        <v>1705</v>
      </c>
      <c r="E1237" s="1">
        <v>5</v>
      </c>
      <c r="F1237" s="2">
        <v>45583</v>
      </c>
      <c r="G1237" s="1" t="s">
        <v>12117</v>
      </c>
    </row>
    <row r="1238" spans="1:7">
      <c r="A1238" s="1" t="s">
        <v>13365</v>
      </c>
      <c r="B1238" s="1" t="s">
        <v>3636</v>
      </c>
      <c r="C1238" s="1" t="s">
        <v>1409</v>
      </c>
      <c r="D1238" s="1" t="s">
        <v>1773</v>
      </c>
      <c r="E1238" s="1">
        <v>3</v>
      </c>
      <c r="F1238" s="2">
        <v>45832</v>
      </c>
      <c r="G1238" s="1" t="s">
        <v>12142</v>
      </c>
    </row>
    <row r="1239" spans="1:7">
      <c r="A1239" s="1" t="s">
        <v>13366</v>
      </c>
      <c r="B1239" s="1" t="s">
        <v>3552</v>
      </c>
      <c r="C1239" s="1" t="s">
        <v>1379</v>
      </c>
      <c r="D1239" s="1" t="s">
        <v>1707</v>
      </c>
      <c r="E1239" s="1">
        <v>5</v>
      </c>
      <c r="F1239" s="2">
        <v>45689</v>
      </c>
      <c r="G1239" s="1" t="s">
        <v>12117</v>
      </c>
    </row>
    <row r="1240" spans="1:7">
      <c r="A1240" s="1" t="s">
        <v>13367</v>
      </c>
      <c r="B1240" s="1" t="s">
        <v>2714</v>
      </c>
      <c r="C1240" s="1" t="s">
        <v>122</v>
      </c>
      <c r="D1240" s="1" t="s">
        <v>1692</v>
      </c>
      <c r="E1240" s="1">
        <v>4</v>
      </c>
      <c r="F1240" s="2">
        <v>45548</v>
      </c>
      <c r="G1240" s="1" t="s">
        <v>12123</v>
      </c>
    </row>
    <row r="1241" spans="1:7">
      <c r="A1241" s="1" t="s">
        <v>13368</v>
      </c>
      <c r="B1241" s="1" t="s">
        <v>3984</v>
      </c>
      <c r="C1241" s="1" t="s">
        <v>1371</v>
      </c>
      <c r="D1241" s="1" t="s">
        <v>1784</v>
      </c>
      <c r="E1241" s="1">
        <v>2</v>
      </c>
      <c r="F1241" s="2">
        <v>45897</v>
      </c>
      <c r="G1241" s="1" t="s">
        <v>12174</v>
      </c>
    </row>
    <row r="1242" spans="1:7">
      <c r="A1242" s="1" t="s">
        <v>13369</v>
      </c>
      <c r="B1242" s="1" t="s">
        <v>3281</v>
      </c>
      <c r="C1242" s="1" t="s">
        <v>275</v>
      </c>
      <c r="D1242" s="1" t="s">
        <v>1690</v>
      </c>
      <c r="E1242" s="1">
        <v>4</v>
      </c>
      <c r="F1242" s="2">
        <v>45723</v>
      </c>
      <c r="G1242" s="1" t="s">
        <v>12119</v>
      </c>
    </row>
    <row r="1243" spans="1:7">
      <c r="A1243" s="1" t="s">
        <v>13370</v>
      </c>
      <c r="B1243" s="1" t="s">
        <v>2925</v>
      </c>
      <c r="C1243" s="1" t="s">
        <v>921</v>
      </c>
      <c r="D1243" s="1" t="s">
        <v>1670</v>
      </c>
      <c r="E1243" s="1">
        <v>4</v>
      </c>
      <c r="F1243" s="2">
        <v>45568</v>
      </c>
      <c r="G1243" s="1" t="s">
        <v>12115</v>
      </c>
    </row>
    <row r="1244" spans="1:7">
      <c r="A1244" s="1" t="s">
        <v>13371</v>
      </c>
      <c r="B1244" s="1" t="s">
        <v>3313</v>
      </c>
      <c r="C1244" s="1" t="s">
        <v>1499</v>
      </c>
      <c r="D1244" s="1" t="s">
        <v>1794</v>
      </c>
      <c r="E1244" s="1">
        <v>1</v>
      </c>
      <c r="F1244" s="2">
        <v>45375</v>
      </c>
      <c r="G1244" s="1" t="s">
        <v>12128</v>
      </c>
    </row>
    <row r="1245" spans="1:7">
      <c r="A1245" s="1" t="s">
        <v>13372</v>
      </c>
      <c r="B1245" s="1" t="s">
        <v>3617</v>
      </c>
      <c r="C1245" s="1" t="s">
        <v>1237</v>
      </c>
      <c r="D1245" s="1" t="s">
        <v>1681</v>
      </c>
      <c r="E1245" s="1">
        <v>3</v>
      </c>
      <c r="F1245" s="2">
        <v>45622</v>
      </c>
      <c r="G1245" s="1" t="s">
        <v>12156</v>
      </c>
    </row>
    <row r="1246" spans="1:7">
      <c r="A1246" s="1" t="s">
        <v>13373</v>
      </c>
      <c r="B1246" s="1" t="s">
        <v>3105</v>
      </c>
      <c r="C1246" s="1" t="s">
        <v>465</v>
      </c>
      <c r="D1246" s="1" t="s">
        <v>1715</v>
      </c>
      <c r="E1246" s="1">
        <v>3</v>
      </c>
      <c r="F1246" s="2">
        <v>45829</v>
      </c>
      <c r="G1246" s="1" t="s">
        <v>12142</v>
      </c>
    </row>
    <row r="1247" spans="1:7">
      <c r="A1247" s="1" t="s">
        <v>13374</v>
      </c>
      <c r="B1247" s="1" t="s">
        <v>2993</v>
      </c>
      <c r="C1247" s="1" t="s">
        <v>841</v>
      </c>
      <c r="D1247" s="1" t="s">
        <v>1795</v>
      </c>
      <c r="E1247" s="1">
        <v>2</v>
      </c>
      <c r="F1247" s="2">
        <v>45385</v>
      </c>
      <c r="G1247" s="1" t="s">
        <v>12174</v>
      </c>
    </row>
    <row r="1248" spans="1:7">
      <c r="A1248" s="1" t="s">
        <v>13375</v>
      </c>
      <c r="B1248" s="1" t="s">
        <v>1955</v>
      </c>
      <c r="C1248" s="1" t="s">
        <v>463</v>
      </c>
      <c r="D1248" s="1" t="s">
        <v>1730</v>
      </c>
      <c r="E1248" s="1">
        <v>5</v>
      </c>
      <c r="F1248" s="2">
        <v>45671</v>
      </c>
      <c r="G1248" s="1" t="s">
        <v>12117</v>
      </c>
    </row>
    <row r="1249" spans="1:7">
      <c r="A1249" s="1" t="s">
        <v>13376</v>
      </c>
      <c r="B1249" s="1" t="s">
        <v>2303</v>
      </c>
      <c r="C1249" s="1" t="s">
        <v>1233</v>
      </c>
      <c r="D1249" s="1" t="s">
        <v>1743</v>
      </c>
      <c r="E1249" s="1">
        <v>3</v>
      </c>
      <c r="F1249" s="2">
        <v>45311</v>
      </c>
      <c r="G1249" s="1" t="s">
        <v>12156</v>
      </c>
    </row>
    <row r="1250" spans="1:7">
      <c r="A1250" s="1" t="s">
        <v>13377</v>
      </c>
      <c r="B1250" s="1" t="s">
        <v>2019</v>
      </c>
      <c r="C1250" s="1" t="s">
        <v>886</v>
      </c>
      <c r="D1250" s="1" t="s">
        <v>1768</v>
      </c>
      <c r="E1250" s="1">
        <v>3</v>
      </c>
      <c r="F1250" s="2">
        <v>45755</v>
      </c>
      <c r="G1250" s="1" t="s">
        <v>12156</v>
      </c>
    </row>
    <row r="1251" spans="1:7">
      <c r="A1251" s="1" t="s">
        <v>13378</v>
      </c>
      <c r="B1251" s="1" t="s">
        <v>4243</v>
      </c>
      <c r="C1251" s="1" t="s">
        <v>1229</v>
      </c>
      <c r="D1251" s="1" t="s">
        <v>1766</v>
      </c>
      <c r="E1251" s="1">
        <v>3</v>
      </c>
      <c r="F1251" s="2">
        <v>45881</v>
      </c>
      <c r="G1251" s="1" t="s">
        <v>12156</v>
      </c>
    </row>
    <row r="1252" spans="1:7">
      <c r="A1252" s="1" t="s">
        <v>13379</v>
      </c>
      <c r="B1252" s="1" t="s">
        <v>3169</v>
      </c>
      <c r="C1252" s="1" t="s">
        <v>823</v>
      </c>
      <c r="D1252" s="1" t="s">
        <v>1704</v>
      </c>
      <c r="E1252" s="1">
        <v>4</v>
      </c>
      <c r="F1252" s="2">
        <v>45330</v>
      </c>
      <c r="G1252" s="1" t="s">
        <v>12119</v>
      </c>
    </row>
    <row r="1253" spans="1:7">
      <c r="A1253" s="1" t="s">
        <v>13380</v>
      </c>
      <c r="B1253" s="1" t="s">
        <v>4080</v>
      </c>
      <c r="C1253" s="1" t="s">
        <v>1364</v>
      </c>
      <c r="D1253" s="1" t="s">
        <v>1704</v>
      </c>
      <c r="E1253" s="1">
        <v>4</v>
      </c>
      <c r="F1253" s="2">
        <v>45812</v>
      </c>
      <c r="G1253" s="1" t="s">
        <v>12123</v>
      </c>
    </row>
    <row r="1254" spans="1:7">
      <c r="A1254" s="1" t="s">
        <v>13381</v>
      </c>
      <c r="B1254" s="1" t="s">
        <v>3194</v>
      </c>
      <c r="C1254" s="1" t="s">
        <v>1565</v>
      </c>
      <c r="D1254" s="1" t="s">
        <v>1768</v>
      </c>
      <c r="E1254" s="1">
        <v>5</v>
      </c>
      <c r="F1254" s="2">
        <v>45492</v>
      </c>
      <c r="G1254" s="1" t="s">
        <v>12121</v>
      </c>
    </row>
    <row r="1255" spans="1:7">
      <c r="A1255" s="1" t="s">
        <v>13382</v>
      </c>
      <c r="B1255" s="1" t="s">
        <v>3110</v>
      </c>
      <c r="C1255" s="1" t="s">
        <v>1326</v>
      </c>
      <c r="D1255" s="1" t="s">
        <v>1785</v>
      </c>
      <c r="E1255" s="1">
        <v>5</v>
      </c>
      <c r="F1255" s="2">
        <v>45834</v>
      </c>
      <c r="G1255" s="1" t="s">
        <v>12134</v>
      </c>
    </row>
    <row r="1256" spans="1:7">
      <c r="A1256" s="1" t="s">
        <v>13383</v>
      </c>
      <c r="B1256" s="1" t="s">
        <v>2302</v>
      </c>
      <c r="C1256" s="1" t="s">
        <v>836</v>
      </c>
      <c r="D1256" s="1" t="s">
        <v>1690</v>
      </c>
      <c r="E1256" s="1">
        <v>2</v>
      </c>
      <c r="F1256" s="2">
        <v>45329</v>
      </c>
      <c r="G1256" s="1" t="s">
        <v>12137</v>
      </c>
    </row>
    <row r="1257" spans="1:7">
      <c r="A1257" s="1" t="s">
        <v>13384</v>
      </c>
      <c r="B1257" s="1" t="s">
        <v>2946</v>
      </c>
      <c r="C1257" s="1" t="s">
        <v>1345</v>
      </c>
      <c r="D1257" s="1" t="s">
        <v>1714</v>
      </c>
      <c r="E1257" s="1">
        <v>3</v>
      </c>
      <c r="F1257" s="2">
        <v>45481</v>
      </c>
      <c r="G1257" s="1" t="s">
        <v>12142</v>
      </c>
    </row>
    <row r="1258" spans="1:7">
      <c r="A1258" s="1" t="s">
        <v>13385</v>
      </c>
      <c r="B1258" s="1" t="s">
        <v>2035</v>
      </c>
      <c r="C1258" s="1" t="s">
        <v>970</v>
      </c>
      <c r="D1258" s="1" t="s">
        <v>1746</v>
      </c>
      <c r="E1258" s="1">
        <v>4</v>
      </c>
      <c r="F1258" s="2">
        <v>45341</v>
      </c>
      <c r="G1258" s="1" t="s">
        <v>12119</v>
      </c>
    </row>
    <row r="1259" spans="1:7">
      <c r="A1259" s="1" t="s">
        <v>13386</v>
      </c>
      <c r="B1259" s="1" t="s">
        <v>3426</v>
      </c>
      <c r="C1259" s="1" t="s">
        <v>1528</v>
      </c>
      <c r="D1259" s="1" t="s">
        <v>1666</v>
      </c>
      <c r="E1259" s="1">
        <v>3</v>
      </c>
      <c r="F1259" s="2">
        <v>45904</v>
      </c>
      <c r="G1259" s="1" t="s">
        <v>12142</v>
      </c>
    </row>
    <row r="1260" spans="1:7">
      <c r="A1260" s="1" t="s">
        <v>13387</v>
      </c>
      <c r="B1260" s="1" t="s">
        <v>3929</v>
      </c>
      <c r="C1260" s="1" t="s">
        <v>1072</v>
      </c>
      <c r="D1260" s="1" t="s">
        <v>1702</v>
      </c>
      <c r="E1260" s="1">
        <v>1</v>
      </c>
      <c r="F1260" s="2">
        <v>45721</v>
      </c>
      <c r="G1260" s="1" t="s">
        <v>12145</v>
      </c>
    </row>
    <row r="1261" spans="1:7">
      <c r="A1261" s="1" t="s">
        <v>13388</v>
      </c>
      <c r="B1261" s="1" t="s">
        <v>4096</v>
      </c>
      <c r="C1261" s="1" t="s">
        <v>1172</v>
      </c>
      <c r="D1261" s="1" t="s">
        <v>1702</v>
      </c>
      <c r="E1261" s="1">
        <v>4</v>
      </c>
      <c r="F1261" s="2">
        <v>45446</v>
      </c>
      <c r="G1261" s="1" t="s">
        <v>12123</v>
      </c>
    </row>
    <row r="1262" spans="1:7">
      <c r="A1262" s="1" t="s">
        <v>13389</v>
      </c>
      <c r="B1262" s="1" t="s">
        <v>3903</v>
      </c>
      <c r="C1262" s="1" t="s">
        <v>1495</v>
      </c>
      <c r="D1262" s="1" t="s">
        <v>1681</v>
      </c>
      <c r="E1262" s="1">
        <v>1</v>
      </c>
      <c r="F1262" s="2">
        <v>45791</v>
      </c>
      <c r="G1262" s="1" t="s">
        <v>12140</v>
      </c>
    </row>
    <row r="1263" spans="1:7">
      <c r="A1263" s="1" t="s">
        <v>13390</v>
      </c>
      <c r="B1263" s="1" t="s">
        <v>2629</v>
      </c>
      <c r="C1263" s="1" t="s">
        <v>1272</v>
      </c>
      <c r="D1263" s="1" t="s">
        <v>1733</v>
      </c>
      <c r="E1263" s="1">
        <v>4</v>
      </c>
      <c r="F1263" s="2">
        <v>45686</v>
      </c>
      <c r="G1263" s="1" t="s">
        <v>12119</v>
      </c>
    </row>
    <row r="1264" spans="1:7">
      <c r="A1264" s="1" t="s">
        <v>13391</v>
      </c>
      <c r="B1264" s="1" t="s">
        <v>3462</v>
      </c>
      <c r="C1264" s="1" t="s">
        <v>869</v>
      </c>
      <c r="D1264" s="1" t="s">
        <v>1751</v>
      </c>
      <c r="E1264" s="1">
        <v>4</v>
      </c>
      <c r="F1264" s="2">
        <v>45868</v>
      </c>
      <c r="G1264" s="1" t="s">
        <v>12115</v>
      </c>
    </row>
    <row r="1265" spans="1:7">
      <c r="A1265" s="1" t="s">
        <v>13392</v>
      </c>
      <c r="B1265" s="1" t="s">
        <v>4214</v>
      </c>
      <c r="C1265" s="1" t="s">
        <v>315</v>
      </c>
      <c r="D1265" s="1" t="s">
        <v>1704</v>
      </c>
      <c r="E1265" s="1">
        <v>5</v>
      </c>
      <c r="F1265" s="2">
        <v>45684</v>
      </c>
      <c r="G1265" s="1" t="s">
        <v>12134</v>
      </c>
    </row>
    <row r="1266" spans="1:7">
      <c r="A1266" s="1" t="s">
        <v>13393</v>
      </c>
      <c r="B1266" s="1" t="s">
        <v>2888</v>
      </c>
      <c r="C1266" s="1" t="s">
        <v>540</v>
      </c>
      <c r="D1266" s="1" t="s">
        <v>1797</v>
      </c>
      <c r="E1266" s="1">
        <v>5</v>
      </c>
      <c r="F1266" s="2">
        <v>45533</v>
      </c>
      <c r="G1266" s="1" t="s">
        <v>12134</v>
      </c>
    </row>
    <row r="1267" spans="1:7">
      <c r="A1267" s="1" t="s">
        <v>13394</v>
      </c>
      <c r="B1267" s="1" t="s">
        <v>3646</v>
      </c>
      <c r="C1267" s="1" t="s">
        <v>1568</v>
      </c>
      <c r="D1267" s="1" t="s">
        <v>1745</v>
      </c>
      <c r="E1267" s="1">
        <v>4</v>
      </c>
      <c r="F1267" s="2">
        <v>45461</v>
      </c>
      <c r="G1267" s="1" t="s">
        <v>12119</v>
      </c>
    </row>
    <row r="1268" spans="1:7">
      <c r="A1268" s="1" t="s">
        <v>13395</v>
      </c>
      <c r="B1268" s="1" t="s">
        <v>2943</v>
      </c>
      <c r="C1268" s="1" t="s">
        <v>1641</v>
      </c>
      <c r="D1268" s="1" t="s">
        <v>1668</v>
      </c>
      <c r="E1268" s="1">
        <v>2</v>
      </c>
      <c r="F1268" s="2">
        <v>45840</v>
      </c>
      <c r="G1268" s="1" t="s">
        <v>12174</v>
      </c>
    </row>
    <row r="1269" spans="1:7">
      <c r="A1269" s="1" t="s">
        <v>13396</v>
      </c>
      <c r="B1269" s="1" t="s">
        <v>3792</v>
      </c>
      <c r="C1269" s="1" t="s">
        <v>1556</v>
      </c>
      <c r="D1269" s="1" t="s">
        <v>1799</v>
      </c>
      <c r="E1269" s="1">
        <v>5</v>
      </c>
      <c r="F1269" s="2">
        <v>45784</v>
      </c>
      <c r="G1269" s="1" t="s">
        <v>12117</v>
      </c>
    </row>
    <row r="1270" spans="1:7">
      <c r="A1270" s="1" t="s">
        <v>13397</v>
      </c>
      <c r="B1270" s="1" t="s">
        <v>4227</v>
      </c>
      <c r="C1270" s="1" t="s">
        <v>1044</v>
      </c>
      <c r="D1270" s="1" t="s">
        <v>1683</v>
      </c>
      <c r="E1270" s="1">
        <v>2</v>
      </c>
      <c r="F1270" s="2">
        <v>45920</v>
      </c>
      <c r="G1270" s="1" t="s">
        <v>12218</v>
      </c>
    </row>
    <row r="1271" spans="1:7">
      <c r="A1271" s="1" t="s">
        <v>13398</v>
      </c>
      <c r="B1271" s="1" t="s">
        <v>2259</v>
      </c>
      <c r="C1271" s="1" t="s">
        <v>1166</v>
      </c>
      <c r="D1271" s="1" t="s">
        <v>1702</v>
      </c>
      <c r="E1271" s="1">
        <v>5</v>
      </c>
      <c r="F1271" s="2">
        <v>45550</v>
      </c>
      <c r="G1271" s="1" t="s">
        <v>12117</v>
      </c>
    </row>
    <row r="1272" spans="1:7">
      <c r="A1272" s="1" t="s">
        <v>13399</v>
      </c>
      <c r="B1272" s="1" t="s">
        <v>2977</v>
      </c>
      <c r="C1272" s="1" t="s">
        <v>1004</v>
      </c>
      <c r="D1272" s="1" t="s">
        <v>1726</v>
      </c>
      <c r="E1272" s="1">
        <v>4</v>
      </c>
      <c r="F1272" s="2">
        <v>45700</v>
      </c>
      <c r="G1272" s="1" t="s">
        <v>12123</v>
      </c>
    </row>
    <row r="1273" spans="1:7">
      <c r="A1273" s="1" t="s">
        <v>13400</v>
      </c>
      <c r="B1273" s="1" t="s">
        <v>2075</v>
      </c>
      <c r="C1273" s="1" t="s">
        <v>464</v>
      </c>
      <c r="D1273" s="1" t="s">
        <v>1670</v>
      </c>
      <c r="E1273" s="1">
        <v>3</v>
      </c>
      <c r="F1273" s="2">
        <v>45740</v>
      </c>
      <c r="G1273" s="1" t="s">
        <v>12156</v>
      </c>
    </row>
    <row r="1274" spans="1:7">
      <c r="A1274" s="1" t="s">
        <v>13401</v>
      </c>
      <c r="B1274" s="1" t="s">
        <v>4100</v>
      </c>
      <c r="C1274" s="1" t="s">
        <v>1202</v>
      </c>
      <c r="D1274" s="1" t="s">
        <v>1715</v>
      </c>
      <c r="E1274" s="1">
        <v>5</v>
      </c>
      <c r="F1274" s="2">
        <v>45551</v>
      </c>
      <c r="G1274" s="1" t="s">
        <v>12121</v>
      </c>
    </row>
    <row r="1275" spans="1:7">
      <c r="A1275" s="1" t="s">
        <v>13402</v>
      </c>
      <c r="B1275" s="1" t="s">
        <v>3135</v>
      </c>
      <c r="C1275" s="1" t="s">
        <v>893</v>
      </c>
      <c r="D1275" s="1" t="s">
        <v>1735</v>
      </c>
      <c r="E1275" s="1">
        <v>5</v>
      </c>
      <c r="F1275" s="2">
        <v>45924</v>
      </c>
      <c r="G1275" s="1" t="s">
        <v>12121</v>
      </c>
    </row>
    <row r="1276" spans="1:7">
      <c r="A1276" s="1" t="s">
        <v>13403</v>
      </c>
      <c r="B1276" s="1" t="s">
        <v>3872</v>
      </c>
      <c r="C1276" s="1" t="s">
        <v>1512</v>
      </c>
      <c r="D1276" s="1" t="s">
        <v>1787</v>
      </c>
      <c r="E1276" s="1">
        <v>3</v>
      </c>
      <c r="F1276" s="2">
        <v>45670</v>
      </c>
      <c r="G1276" s="1" t="s">
        <v>12156</v>
      </c>
    </row>
    <row r="1277" spans="1:7">
      <c r="A1277" s="1" t="s">
        <v>13404</v>
      </c>
      <c r="B1277" s="1" t="s">
        <v>4187</v>
      </c>
      <c r="C1277" s="1" t="s">
        <v>1395</v>
      </c>
      <c r="D1277" s="1" t="s">
        <v>1688</v>
      </c>
      <c r="E1277" s="1">
        <v>5</v>
      </c>
      <c r="F1277" s="2">
        <v>45804</v>
      </c>
      <c r="G1277" s="1" t="s">
        <v>12134</v>
      </c>
    </row>
    <row r="1278" spans="1:7">
      <c r="A1278" s="1" t="s">
        <v>13405</v>
      </c>
      <c r="B1278" s="1" t="s">
        <v>1949</v>
      </c>
      <c r="C1278" s="1" t="s">
        <v>848</v>
      </c>
      <c r="D1278" s="1" t="s">
        <v>1680</v>
      </c>
      <c r="E1278" s="1">
        <v>2</v>
      </c>
      <c r="F1278" s="2">
        <v>45842</v>
      </c>
      <c r="G1278" s="1" t="s">
        <v>12137</v>
      </c>
    </row>
    <row r="1279" spans="1:7">
      <c r="A1279" s="1" t="s">
        <v>13406</v>
      </c>
      <c r="B1279" s="1" t="s">
        <v>4066</v>
      </c>
      <c r="C1279" s="1" t="s">
        <v>668</v>
      </c>
      <c r="D1279" s="1" t="s">
        <v>1699</v>
      </c>
      <c r="E1279" s="1">
        <v>4</v>
      </c>
      <c r="F1279" s="2">
        <v>45854</v>
      </c>
      <c r="G1279" s="1" t="s">
        <v>12115</v>
      </c>
    </row>
    <row r="1280" spans="1:7">
      <c r="A1280" s="1" t="s">
        <v>13407</v>
      </c>
      <c r="B1280" s="1" t="s">
        <v>4280</v>
      </c>
      <c r="C1280" s="1" t="s">
        <v>893</v>
      </c>
      <c r="D1280" s="1" t="s">
        <v>1741</v>
      </c>
      <c r="E1280" s="1">
        <v>1</v>
      </c>
      <c r="F1280" s="2">
        <v>45381</v>
      </c>
      <c r="G1280" s="1" t="s">
        <v>12140</v>
      </c>
    </row>
    <row r="1281" spans="1:7">
      <c r="A1281" s="1" t="s">
        <v>13408</v>
      </c>
      <c r="B1281" s="1" t="s">
        <v>3769</v>
      </c>
      <c r="C1281" s="1" t="s">
        <v>237</v>
      </c>
      <c r="D1281" s="1" t="s">
        <v>1706</v>
      </c>
      <c r="E1281" s="1">
        <v>1</v>
      </c>
      <c r="F1281" s="2">
        <v>45898</v>
      </c>
      <c r="G1281" s="1" t="s">
        <v>12128</v>
      </c>
    </row>
    <row r="1282" spans="1:7">
      <c r="A1282" s="1" t="s">
        <v>13409</v>
      </c>
      <c r="B1282" s="1" t="s">
        <v>3821</v>
      </c>
      <c r="C1282" s="1" t="s">
        <v>1365</v>
      </c>
      <c r="D1282" s="1" t="s">
        <v>1696</v>
      </c>
      <c r="E1282" s="1">
        <v>5</v>
      </c>
      <c r="F1282" s="2">
        <v>45478</v>
      </c>
      <c r="G1282" s="1" t="s">
        <v>12134</v>
      </c>
    </row>
    <row r="1283" spans="1:7">
      <c r="A1283" s="1" t="s">
        <v>13410</v>
      </c>
      <c r="B1283" s="1" t="s">
        <v>2092</v>
      </c>
      <c r="C1283" s="1" t="s">
        <v>629</v>
      </c>
      <c r="D1283" s="1" t="s">
        <v>1678</v>
      </c>
      <c r="E1283" s="1">
        <v>3</v>
      </c>
      <c r="F1283" s="2">
        <v>45661</v>
      </c>
      <c r="G1283" s="1" t="s">
        <v>12125</v>
      </c>
    </row>
    <row r="1284" spans="1:7">
      <c r="A1284" s="1" t="s">
        <v>13411</v>
      </c>
      <c r="B1284" s="1" t="s">
        <v>2307</v>
      </c>
      <c r="C1284" s="1" t="s">
        <v>1167</v>
      </c>
      <c r="D1284" s="1" t="s">
        <v>1711</v>
      </c>
      <c r="E1284" s="1">
        <v>5</v>
      </c>
      <c r="F1284" s="2">
        <v>45565</v>
      </c>
      <c r="G1284" s="1" t="s">
        <v>12121</v>
      </c>
    </row>
    <row r="1285" spans="1:7">
      <c r="A1285" s="1" t="s">
        <v>13412</v>
      </c>
      <c r="B1285" s="1" t="s">
        <v>2237</v>
      </c>
      <c r="C1285" s="1" t="s">
        <v>1384</v>
      </c>
      <c r="D1285" s="1" t="s">
        <v>1705</v>
      </c>
      <c r="E1285" s="1">
        <v>4</v>
      </c>
      <c r="F1285" s="2">
        <v>45445</v>
      </c>
      <c r="G1285" s="1" t="s">
        <v>12123</v>
      </c>
    </row>
    <row r="1286" spans="1:7">
      <c r="A1286" s="1" t="s">
        <v>13413</v>
      </c>
      <c r="B1286" s="1" t="s">
        <v>4138</v>
      </c>
      <c r="C1286" s="1" t="s">
        <v>1319</v>
      </c>
      <c r="D1286" s="1" t="s">
        <v>1762</v>
      </c>
      <c r="E1286" s="1">
        <v>4</v>
      </c>
      <c r="F1286" s="2">
        <v>45624</v>
      </c>
      <c r="G1286" s="1" t="s">
        <v>12115</v>
      </c>
    </row>
    <row r="1287" spans="1:7">
      <c r="A1287" s="1" t="s">
        <v>13414</v>
      </c>
      <c r="B1287" s="1" t="s">
        <v>2254</v>
      </c>
      <c r="C1287" s="1" t="s">
        <v>1167</v>
      </c>
      <c r="D1287" s="1" t="s">
        <v>1668</v>
      </c>
      <c r="E1287" s="1">
        <v>2</v>
      </c>
      <c r="F1287" s="2">
        <v>45861</v>
      </c>
      <c r="G1287" s="1" t="s">
        <v>12218</v>
      </c>
    </row>
    <row r="1288" spans="1:7">
      <c r="A1288" s="1" t="s">
        <v>13415</v>
      </c>
      <c r="B1288" s="1" t="s">
        <v>2748</v>
      </c>
      <c r="C1288" s="1" t="s">
        <v>68</v>
      </c>
      <c r="D1288" s="1" t="s">
        <v>1716</v>
      </c>
      <c r="E1288" s="1">
        <v>2</v>
      </c>
      <c r="F1288" s="2">
        <v>45903</v>
      </c>
      <c r="G1288" s="1" t="s">
        <v>12218</v>
      </c>
    </row>
    <row r="1289" spans="1:7">
      <c r="A1289" s="1" t="s">
        <v>13416</v>
      </c>
      <c r="B1289" s="1" t="s">
        <v>3065</v>
      </c>
      <c r="C1289" s="1" t="s">
        <v>669</v>
      </c>
      <c r="D1289" s="1" t="s">
        <v>1678</v>
      </c>
      <c r="E1289" s="1">
        <v>5</v>
      </c>
      <c r="F1289" s="2">
        <v>45665</v>
      </c>
      <c r="G1289" s="1" t="s">
        <v>12121</v>
      </c>
    </row>
    <row r="1290" spans="1:7">
      <c r="A1290" s="1" t="s">
        <v>13417</v>
      </c>
      <c r="B1290" s="1" t="s">
        <v>4236</v>
      </c>
      <c r="C1290" s="1" t="s">
        <v>994</v>
      </c>
      <c r="D1290" s="1" t="s">
        <v>1799</v>
      </c>
      <c r="E1290" s="1">
        <v>4</v>
      </c>
      <c r="F1290" s="2">
        <v>45793</v>
      </c>
      <c r="G1290" s="1" t="s">
        <v>12115</v>
      </c>
    </row>
    <row r="1291" spans="1:7">
      <c r="A1291" s="1" t="s">
        <v>13418</v>
      </c>
      <c r="B1291" s="1" t="s">
        <v>2601</v>
      </c>
      <c r="C1291" s="1" t="s">
        <v>668</v>
      </c>
      <c r="D1291" s="1" t="s">
        <v>1752</v>
      </c>
      <c r="E1291" s="1">
        <v>2</v>
      </c>
      <c r="F1291" s="2">
        <v>45748</v>
      </c>
      <c r="G1291" s="1" t="s">
        <v>12137</v>
      </c>
    </row>
    <row r="1292" spans="1:7">
      <c r="A1292" s="1" t="s">
        <v>13419</v>
      </c>
      <c r="B1292" s="1" t="s">
        <v>3801</v>
      </c>
      <c r="C1292" s="1" t="s">
        <v>683</v>
      </c>
      <c r="D1292" s="1" t="s">
        <v>1778</v>
      </c>
      <c r="E1292" s="1">
        <v>5</v>
      </c>
      <c r="F1292" s="2">
        <v>45738</v>
      </c>
      <c r="G1292" s="1" t="s">
        <v>12134</v>
      </c>
    </row>
    <row r="1293" spans="1:7">
      <c r="A1293" s="1" t="s">
        <v>13420</v>
      </c>
      <c r="B1293" s="1" t="s">
        <v>1828</v>
      </c>
      <c r="C1293" s="1" t="s">
        <v>338</v>
      </c>
      <c r="D1293" s="1" t="s">
        <v>1751</v>
      </c>
      <c r="E1293" s="1">
        <v>5</v>
      </c>
      <c r="F1293" s="2">
        <v>45358</v>
      </c>
      <c r="G1293" s="1" t="s">
        <v>12117</v>
      </c>
    </row>
    <row r="1294" spans="1:7">
      <c r="A1294" s="1" t="s">
        <v>13421</v>
      </c>
      <c r="B1294" s="1" t="s">
        <v>2410</v>
      </c>
      <c r="C1294" s="1" t="s">
        <v>806</v>
      </c>
      <c r="D1294" s="1" t="s">
        <v>1777</v>
      </c>
      <c r="E1294" s="1">
        <v>4</v>
      </c>
      <c r="F1294" s="2">
        <v>45660</v>
      </c>
      <c r="G1294" s="1" t="s">
        <v>12115</v>
      </c>
    </row>
    <row r="1295" spans="1:7">
      <c r="A1295" s="1" t="s">
        <v>13422</v>
      </c>
      <c r="B1295" s="1" t="s">
        <v>1911</v>
      </c>
      <c r="C1295" s="1" t="s">
        <v>515</v>
      </c>
      <c r="D1295" s="1" t="s">
        <v>1730</v>
      </c>
      <c r="E1295" s="1">
        <v>5</v>
      </c>
      <c r="F1295" s="2">
        <v>45909</v>
      </c>
      <c r="G1295" s="1" t="s">
        <v>12134</v>
      </c>
    </row>
    <row r="1296" spans="1:7">
      <c r="A1296" s="1" t="s">
        <v>13423</v>
      </c>
      <c r="B1296" s="1" t="s">
        <v>2840</v>
      </c>
      <c r="C1296" s="1" t="s">
        <v>1506</v>
      </c>
      <c r="D1296" s="1" t="s">
        <v>1681</v>
      </c>
      <c r="E1296" s="1">
        <v>5</v>
      </c>
      <c r="F1296" s="2">
        <v>45956</v>
      </c>
      <c r="G1296" s="1" t="s">
        <v>12117</v>
      </c>
    </row>
    <row r="1297" spans="1:7">
      <c r="A1297" s="1" t="s">
        <v>13424</v>
      </c>
      <c r="B1297" s="1" t="s">
        <v>2427</v>
      </c>
      <c r="C1297" s="1" t="s">
        <v>1457</v>
      </c>
      <c r="D1297" s="1" t="s">
        <v>1728</v>
      </c>
      <c r="E1297" s="1">
        <v>4</v>
      </c>
      <c r="F1297" s="2">
        <v>45819</v>
      </c>
      <c r="G1297" s="1" t="s">
        <v>12115</v>
      </c>
    </row>
    <row r="1298" spans="1:7">
      <c r="A1298" s="1" t="s">
        <v>13425</v>
      </c>
      <c r="B1298" s="1" t="s">
        <v>2337</v>
      </c>
      <c r="C1298" s="1" t="s">
        <v>1436</v>
      </c>
      <c r="D1298" s="1" t="s">
        <v>1720</v>
      </c>
      <c r="E1298" s="1">
        <v>4</v>
      </c>
      <c r="F1298" s="2">
        <v>45525</v>
      </c>
      <c r="G1298" s="1" t="s">
        <v>12123</v>
      </c>
    </row>
    <row r="1299" spans="1:7">
      <c r="A1299" s="1" t="s">
        <v>13426</v>
      </c>
      <c r="B1299" s="1" t="s">
        <v>2210</v>
      </c>
      <c r="C1299" s="1" t="s">
        <v>1609</v>
      </c>
      <c r="D1299" s="1" t="s">
        <v>1706</v>
      </c>
      <c r="E1299" s="1">
        <v>2</v>
      </c>
      <c r="F1299" s="2">
        <v>45606</v>
      </c>
      <c r="G1299" s="1" t="s">
        <v>12137</v>
      </c>
    </row>
    <row r="1300" spans="1:7">
      <c r="A1300" s="1" t="s">
        <v>13427</v>
      </c>
      <c r="B1300" s="1" t="s">
        <v>2052</v>
      </c>
      <c r="C1300" s="1" t="s">
        <v>450</v>
      </c>
      <c r="D1300" s="1" t="s">
        <v>1715</v>
      </c>
      <c r="E1300" s="1">
        <v>4</v>
      </c>
      <c r="F1300" s="2">
        <v>45607</v>
      </c>
      <c r="G1300" s="1" t="s">
        <v>12123</v>
      </c>
    </row>
    <row r="1301" spans="1:7">
      <c r="A1301" s="1" t="s">
        <v>13428</v>
      </c>
      <c r="B1301" s="1" t="s">
        <v>2769</v>
      </c>
      <c r="C1301" s="1" t="s">
        <v>290</v>
      </c>
      <c r="D1301" s="1" t="s">
        <v>1756</v>
      </c>
      <c r="E1301" s="1">
        <v>5</v>
      </c>
      <c r="F1301" s="2">
        <v>45949</v>
      </c>
      <c r="G1301" s="1" t="s">
        <v>12134</v>
      </c>
    </row>
    <row r="1302" spans="1:7">
      <c r="A1302" s="1" t="s">
        <v>13429</v>
      </c>
      <c r="B1302" s="1" t="s">
        <v>2468</v>
      </c>
      <c r="C1302" s="1" t="s">
        <v>905</v>
      </c>
      <c r="D1302" s="1" t="s">
        <v>1740</v>
      </c>
      <c r="E1302" s="1">
        <v>4</v>
      </c>
      <c r="F1302" s="2">
        <v>45919</v>
      </c>
      <c r="G1302" s="1" t="s">
        <v>12119</v>
      </c>
    </row>
    <row r="1303" spans="1:7">
      <c r="A1303" s="1" t="s">
        <v>13430</v>
      </c>
      <c r="B1303" s="1" t="s">
        <v>3846</v>
      </c>
      <c r="C1303" s="1" t="s">
        <v>1348</v>
      </c>
      <c r="D1303" s="1" t="s">
        <v>1782</v>
      </c>
      <c r="E1303" s="1">
        <v>4</v>
      </c>
      <c r="F1303" s="2">
        <v>45534</v>
      </c>
      <c r="G1303" s="1" t="s">
        <v>12123</v>
      </c>
    </row>
    <row r="1304" spans="1:7">
      <c r="A1304" s="1" t="s">
        <v>13431</v>
      </c>
      <c r="B1304" s="1" t="s">
        <v>2100</v>
      </c>
      <c r="C1304" s="1" t="s">
        <v>362</v>
      </c>
      <c r="D1304" s="1" t="s">
        <v>1690</v>
      </c>
      <c r="E1304" s="1">
        <v>4</v>
      </c>
      <c r="F1304" s="2">
        <v>45829</v>
      </c>
      <c r="G1304" s="1" t="s">
        <v>12115</v>
      </c>
    </row>
    <row r="1305" spans="1:7">
      <c r="A1305" s="1" t="s">
        <v>13432</v>
      </c>
      <c r="B1305" s="1" t="s">
        <v>2513</v>
      </c>
      <c r="C1305" s="1" t="s">
        <v>235</v>
      </c>
      <c r="D1305" s="1" t="s">
        <v>1719</v>
      </c>
      <c r="E1305" s="1">
        <v>4</v>
      </c>
      <c r="F1305" s="2">
        <v>45783</v>
      </c>
      <c r="G1305" s="1" t="s">
        <v>12115</v>
      </c>
    </row>
    <row r="1306" spans="1:7">
      <c r="A1306" s="1" t="s">
        <v>13433</v>
      </c>
      <c r="B1306" s="1" t="s">
        <v>2502</v>
      </c>
      <c r="C1306" s="1" t="s">
        <v>1102</v>
      </c>
      <c r="D1306" s="1" t="s">
        <v>1794</v>
      </c>
      <c r="E1306" s="1">
        <v>4</v>
      </c>
      <c r="F1306" s="2">
        <v>45656</v>
      </c>
      <c r="G1306" s="1" t="s">
        <v>12119</v>
      </c>
    </row>
    <row r="1307" spans="1:7">
      <c r="A1307" s="1" t="s">
        <v>13434</v>
      </c>
      <c r="B1307" s="1" t="s">
        <v>1957</v>
      </c>
      <c r="C1307" s="1" t="s">
        <v>1368</v>
      </c>
      <c r="D1307" s="1" t="s">
        <v>1711</v>
      </c>
      <c r="E1307" s="1">
        <v>5</v>
      </c>
      <c r="F1307" s="2">
        <v>45938</v>
      </c>
      <c r="G1307" s="1" t="s">
        <v>12121</v>
      </c>
    </row>
    <row r="1308" spans="1:7">
      <c r="A1308" s="1" t="s">
        <v>13435</v>
      </c>
      <c r="B1308" s="1" t="s">
        <v>2939</v>
      </c>
      <c r="C1308" s="1" t="s">
        <v>167</v>
      </c>
      <c r="D1308" s="1" t="s">
        <v>1680</v>
      </c>
      <c r="E1308" s="1">
        <v>3</v>
      </c>
      <c r="F1308" s="2">
        <v>45569</v>
      </c>
      <c r="G1308" s="1" t="s">
        <v>12125</v>
      </c>
    </row>
    <row r="1309" spans="1:7">
      <c r="A1309" s="1" t="s">
        <v>13436</v>
      </c>
      <c r="B1309" s="1" t="s">
        <v>2962</v>
      </c>
      <c r="C1309" s="1" t="s">
        <v>1449</v>
      </c>
      <c r="D1309" s="1" t="s">
        <v>1793</v>
      </c>
      <c r="E1309" s="1">
        <v>3</v>
      </c>
      <c r="F1309" s="2">
        <v>45775</v>
      </c>
      <c r="G1309" s="1" t="s">
        <v>12142</v>
      </c>
    </row>
    <row r="1310" spans="1:7">
      <c r="A1310" s="1" t="s">
        <v>13437</v>
      </c>
      <c r="B1310" s="1" t="s">
        <v>2572</v>
      </c>
      <c r="C1310" s="1" t="s">
        <v>837</v>
      </c>
      <c r="D1310" s="1" t="s">
        <v>1727</v>
      </c>
      <c r="E1310" s="1">
        <v>3</v>
      </c>
      <c r="F1310" s="2">
        <v>45827</v>
      </c>
      <c r="G1310" s="1" t="s">
        <v>12125</v>
      </c>
    </row>
    <row r="1311" spans="1:7">
      <c r="A1311" s="1" t="s">
        <v>13438</v>
      </c>
      <c r="B1311" s="1" t="s">
        <v>2824</v>
      </c>
      <c r="C1311" s="1" t="s">
        <v>1098</v>
      </c>
      <c r="D1311" s="1" t="s">
        <v>1681</v>
      </c>
      <c r="E1311" s="1">
        <v>2</v>
      </c>
      <c r="F1311" s="2">
        <v>45872</v>
      </c>
      <c r="G1311" s="1" t="s">
        <v>12174</v>
      </c>
    </row>
    <row r="1312" spans="1:7">
      <c r="A1312" s="1" t="s">
        <v>13439</v>
      </c>
      <c r="B1312" s="1" t="s">
        <v>2465</v>
      </c>
      <c r="C1312" s="1" t="s">
        <v>1628</v>
      </c>
      <c r="D1312" s="1" t="s">
        <v>1728</v>
      </c>
      <c r="E1312" s="1">
        <v>5</v>
      </c>
      <c r="F1312" s="2">
        <v>45965</v>
      </c>
      <c r="G1312" s="1" t="s">
        <v>12121</v>
      </c>
    </row>
    <row r="1313" spans="1:7">
      <c r="A1313" s="1" t="s">
        <v>13440</v>
      </c>
      <c r="B1313" s="1" t="s">
        <v>2020</v>
      </c>
      <c r="C1313" s="1" t="s">
        <v>112</v>
      </c>
      <c r="D1313" s="1" t="s">
        <v>1678</v>
      </c>
      <c r="E1313" s="1">
        <v>4</v>
      </c>
      <c r="F1313" s="2">
        <v>45630</v>
      </c>
      <c r="G1313" s="1" t="s">
        <v>12119</v>
      </c>
    </row>
    <row r="1314" spans="1:7">
      <c r="A1314" s="1" t="s">
        <v>13441</v>
      </c>
      <c r="B1314" s="1" t="s">
        <v>3233</v>
      </c>
      <c r="C1314" s="1" t="s">
        <v>1250</v>
      </c>
      <c r="D1314" s="1" t="s">
        <v>1748</v>
      </c>
      <c r="E1314" s="1">
        <v>3</v>
      </c>
      <c r="F1314" s="2">
        <v>45321</v>
      </c>
      <c r="G1314" s="1" t="s">
        <v>12142</v>
      </c>
    </row>
    <row r="1315" spans="1:7">
      <c r="A1315" s="1" t="s">
        <v>13442</v>
      </c>
      <c r="B1315" s="1" t="s">
        <v>3924</v>
      </c>
      <c r="C1315" s="1" t="s">
        <v>1174</v>
      </c>
      <c r="D1315" s="1" t="s">
        <v>1758</v>
      </c>
      <c r="E1315" s="1">
        <v>5</v>
      </c>
      <c r="F1315" s="2">
        <v>45392</v>
      </c>
      <c r="G1315" s="1" t="s">
        <v>12121</v>
      </c>
    </row>
    <row r="1316" spans="1:7">
      <c r="A1316" s="1" t="s">
        <v>13443</v>
      </c>
      <c r="B1316" s="1" t="s">
        <v>2409</v>
      </c>
      <c r="C1316" s="1" t="s">
        <v>1615</v>
      </c>
      <c r="D1316" s="1" t="s">
        <v>1674</v>
      </c>
      <c r="E1316" s="1">
        <v>2</v>
      </c>
      <c r="F1316" s="2">
        <v>45919</v>
      </c>
      <c r="G1316" s="1" t="s">
        <v>12174</v>
      </c>
    </row>
    <row r="1317" spans="1:7">
      <c r="A1317" s="1" t="s">
        <v>13444</v>
      </c>
      <c r="B1317" s="1" t="s">
        <v>3195</v>
      </c>
      <c r="C1317" s="1" t="s">
        <v>643</v>
      </c>
      <c r="D1317" s="1" t="s">
        <v>1668</v>
      </c>
      <c r="E1317" s="1">
        <v>3</v>
      </c>
      <c r="F1317" s="2">
        <v>45441</v>
      </c>
      <c r="G1317" s="1" t="s">
        <v>12125</v>
      </c>
    </row>
    <row r="1318" spans="1:7">
      <c r="A1318" s="1" t="s">
        <v>13445</v>
      </c>
      <c r="B1318" s="1" t="s">
        <v>3656</v>
      </c>
      <c r="C1318" s="1" t="s">
        <v>1371</v>
      </c>
      <c r="D1318" s="1" t="s">
        <v>1693</v>
      </c>
      <c r="E1318" s="1">
        <v>4</v>
      </c>
      <c r="F1318" s="2">
        <v>45612</v>
      </c>
      <c r="G1318" s="1" t="s">
        <v>12119</v>
      </c>
    </row>
    <row r="1319" spans="1:7">
      <c r="A1319" s="1" t="s">
        <v>13446</v>
      </c>
      <c r="B1319" s="1" t="s">
        <v>2425</v>
      </c>
      <c r="C1319" s="1" t="s">
        <v>1389</v>
      </c>
      <c r="D1319" s="1" t="s">
        <v>1722</v>
      </c>
      <c r="E1319" s="1">
        <v>4</v>
      </c>
      <c r="F1319" s="2">
        <v>45341</v>
      </c>
      <c r="G1319" s="1" t="s">
        <v>12119</v>
      </c>
    </row>
    <row r="1320" spans="1:7">
      <c r="A1320" s="1" t="s">
        <v>13447</v>
      </c>
      <c r="B1320" s="1" t="s">
        <v>3803</v>
      </c>
      <c r="C1320" s="1" t="s">
        <v>1324</v>
      </c>
      <c r="D1320" s="1" t="s">
        <v>1709</v>
      </c>
      <c r="E1320" s="1">
        <v>4</v>
      </c>
      <c r="F1320" s="2">
        <v>45869</v>
      </c>
      <c r="G1320" s="1" t="s">
        <v>12115</v>
      </c>
    </row>
    <row r="1321" spans="1:7">
      <c r="A1321" s="1" t="s">
        <v>13448</v>
      </c>
      <c r="B1321" s="1" t="s">
        <v>2654</v>
      </c>
      <c r="C1321" s="1" t="s">
        <v>1038</v>
      </c>
      <c r="D1321" s="1" t="s">
        <v>1780</v>
      </c>
      <c r="E1321" s="1">
        <v>4</v>
      </c>
      <c r="F1321" s="2">
        <v>45420</v>
      </c>
      <c r="G1321" s="1" t="s">
        <v>12119</v>
      </c>
    </row>
    <row r="1322" spans="1:7">
      <c r="A1322" s="1" t="s">
        <v>13449</v>
      </c>
      <c r="B1322" s="1" t="s">
        <v>3367</v>
      </c>
      <c r="C1322" s="1" t="s">
        <v>587</v>
      </c>
      <c r="D1322" s="1" t="s">
        <v>1790</v>
      </c>
      <c r="E1322" s="1">
        <v>1</v>
      </c>
      <c r="F1322" s="2">
        <v>45952</v>
      </c>
      <c r="G1322" s="1" t="s">
        <v>12128</v>
      </c>
    </row>
    <row r="1323" spans="1:7">
      <c r="A1323" s="1" t="s">
        <v>13450</v>
      </c>
      <c r="B1323" s="1" t="s">
        <v>2891</v>
      </c>
      <c r="C1323" s="1" t="s">
        <v>785</v>
      </c>
      <c r="D1323" s="1" t="s">
        <v>1731</v>
      </c>
      <c r="E1323" s="1">
        <v>5</v>
      </c>
      <c r="F1323" s="2">
        <v>45434</v>
      </c>
      <c r="G1323" s="1" t="s">
        <v>12121</v>
      </c>
    </row>
    <row r="1324" spans="1:7">
      <c r="A1324" s="1" t="s">
        <v>13451</v>
      </c>
      <c r="B1324" s="1" t="s">
        <v>3280</v>
      </c>
      <c r="C1324" s="1" t="s">
        <v>1016</v>
      </c>
      <c r="D1324" s="1" t="s">
        <v>1693</v>
      </c>
      <c r="E1324" s="1">
        <v>4</v>
      </c>
      <c r="F1324" s="2">
        <v>45744</v>
      </c>
      <c r="G1324" s="1" t="s">
        <v>12123</v>
      </c>
    </row>
    <row r="1325" spans="1:7">
      <c r="A1325" s="1" t="s">
        <v>13452</v>
      </c>
      <c r="B1325" s="1" t="s">
        <v>2644</v>
      </c>
      <c r="C1325" s="1" t="s">
        <v>707</v>
      </c>
      <c r="D1325" s="1" t="s">
        <v>1682</v>
      </c>
      <c r="E1325" s="1">
        <v>5</v>
      </c>
      <c r="F1325" s="2">
        <v>45427</v>
      </c>
      <c r="G1325" s="1" t="s">
        <v>12117</v>
      </c>
    </row>
    <row r="1326" spans="1:7">
      <c r="A1326" s="1" t="s">
        <v>13453</v>
      </c>
      <c r="B1326" s="1" t="s">
        <v>3446</v>
      </c>
      <c r="C1326" s="1" t="s">
        <v>1578</v>
      </c>
      <c r="D1326" s="1" t="s">
        <v>1660</v>
      </c>
      <c r="E1326" s="1">
        <v>5</v>
      </c>
      <c r="F1326" s="2">
        <v>45861</v>
      </c>
      <c r="G1326" s="1" t="s">
        <v>12121</v>
      </c>
    </row>
    <row r="1327" spans="1:7">
      <c r="A1327" s="1" t="s">
        <v>13454</v>
      </c>
      <c r="B1327" s="1" t="s">
        <v>2684</v>
      </c>
      <c r="C1327" s="1" t="s">
        <v>216</v>
      </c>
      <c r="D1327" s="1" t="s">
        <v>1695</v>
      </c>
      <c r="E1327" s="1">
        <v>4</v>
      </c>
      <c r="F1327" s="2">
        <v>45395</v>
      </c>
      <c r="G1327" s="1" t="s">
        <v>12123</v>
      </c>
    </row>
    <row r="1328" spans="1:7">
      <c r="A1328" s="1" t="s">
        <v>13455</v>
      </c>
      <c r="B1328" s="1" t="s">
        <v>2232</v>
      </c>
      <c r="C1328" s="1" t="s">
        <v>602</v>
      </c>
      <c r="D1328" s="1" t="s">
        <v>1752</v>
      </c>
      <c r="E1328" s="1">
        <v>5</v>
      </c>
      <c r="F1328" s="2">
        <v>45870</v>
      </c>
      <c r="G1328" s="1" t="s">
        <v>12117</v>
      </c>
    </row>
    <row r="1329" spans="1:7">
      <c r="A1329" s="1" t="s">
        <v>13456</v>
      </c>
      <c r="B1329" s="1" t="s">
        <v>3755</v>
      </c>
      <c r="C1329" s="1" t="s">
        <v>170</v>
      </c>
      <c r="D1329" s="1" t="s">
        <v>1789</v>
      </c>
      <c r="E1329" s="1">
        <v>5</v>
      </c>
      <c r="F1329" s="2">
        <v>45524</v>
      </c>
      <c r="G1329" s="1" t="s">
        <v>12134</v>
      </c>
    </row>
    <row r="1330" spans="1:7">
      <c r="A1330" s="1" t="s">
        <v>13457</v>
      </c>
      <c r="B1330" s="1" t="s">
        <v>3766</v>
      </c>
      <c r="C1330" s="1" t="s">
        <v>1438</v>
      </c>
      <c r="D1330" s="1" t="s">
        <v>1701</v>
      </c>
      <c r="E1330" s="1">
        <v>4</v>
      </c>
      <c r="F1330" s="2">
        <v>45811</v>
      </c>
      <c r="G1330" s="1" t="s">
        <v>12115</v>
      </c>
    </row>
    <row r="1331" spans="1:7">
      <c r="A1331" s="1" t="s">
        <v>13458</v>
      </c>
      <c r="B1331" s="1" t="s">
        <v>2351</v>
      </c>
      <c r="C1331" s="1" t="s">
        <v>1416</v>
      </c>
      <c r="D1331" s="1" t="s">
        <v>1751</v>
      </c>
      <c r="E1331" s="1">
        <v>4</v>
      </c>
      <c r="F1331" s="2">
        <v>45849</v>
      </c>
      <c r="G1331" s="1" t="s">
        <v>12119</v>
      </c>
    </row>
    <row r="1332" spans="1:7">
      <c r="A1332" s="1" t="s">
        <v>13459</v>
      </c>
      <c r="B1332" s="1" t="s">
        <v>2126</v>
      </c>
      <c r="C1332" s="1" t="s">
        <v>1171</v>
      </c>
      <c r="D1332" s="1" t="s">
        <v>1737</v>
      </c>
      <c r="E1332" s="1">
        <v>5</v>
      </c>
      <c r="F1332" s="2">
        <v>45421</v>
      </c>
      <c r="G1332" s="1" t="s">
        <v>12121</v>
      </c>
    </row>
    <row r="1333" spans="1:7">
      <c r="A1333" s="1" t="s">
        <v>13460</v>
      </c>
      <c r="B1333" s="1" t="s">
        <v>3619</v>
      </c>
      <c r="C1333" s="1" t="s">
        <v>745</v>
      </c>
      <c r="D1333" s="1" t="s">
        <v>1777</v>
      </c>
      <c r="E1333" s="1">
        <v>2</v>
      </c>
      <c r="F1333" s="2">
        <v>45464</v>
      </c>
      <c r="G1333" s="1" t="s">
        <v>12174</v>
      </c>
    </row>
    <row r="1334" spans="1:7">
      <c r="A1334" s="1" t="s">
        <v>13461</v>
      </c>
      <c r="B1334" s="1" t="s">
        <v>2701</v>
      </c>
      <c r="C1334" s="1" t="s">
        <v>1353</v>
      </c>
      <c r="D1334" s="1" t="s">
        <v>1707</v>
      </c>
      <c r="E1334" s="1">
        <v>4</v>
      </c>
      <c r="F1334" s="2">
        <v>45377</v>
      </c>
      <c r="G1334" s="1" t="s">
        <v>12123</v>
      </c>
    </row>
    <row r="1335" spans="1:7">
      <c r="A1335" s="1" t="s">
        <v>13462</v>
      </c>
      <c r="B1335" s="1" t="s">
        <v>1824</v>
      </c>
      <c r="C1335" s="1" t="s">
        <v>1167</v>
      </c>
      <c r="D1335" s="1" t="s">
        <v>1690</v>
      </c>
      <c r="E1335" s="1">
        <v>5</v>
      </c>
      <c r="F1335" s="2">
        <v>45522</v>
      </c>
      <c r="G1335" s="1" t="s">
        <v>12134</v>
      </c>
    </row>
    <row r="1336" spans="1:7">
      <c r="A1336" s="1" t="s">
        <v>13463</v>
      </c>
      <c r="B1336" s="1" t="s">
        <v>4204</v>
      </c>
      <c r="C1336" s="1" t="s">
        <v>1366</v>
      </c>
      <c r="D1336" s="1" t="s">
        <v>1745</v>
      </c>
      <c r="E1336" s="1">
        <v>5</v>
      </c>
      <c r="F1336" s="2">
        <v>45811</v>
      </c>
      <c r="G1336" s="1" t="s">
        <v>12134</v>
      </c>
    </row>
    <row r="1337" spans="1:7">
      <c r="A1337" s="1" t="s">
        <v>13464</v>
      </c>
      <c r="B1337" s="1" t="s">
        <v>3752</v>
      </c>
      <c r="C1337" s="1" t="s">
        <v>487</v>
      </c>
      <c r="D1337" s="1" t="s">
        <v>1745</v>
      </c>
      <c r="E1337" s="1">
        <v>4</v>
      </c>
      <c r="F1337" s="2">
        <v>45765</v>
      </c>
      <c r="G1337" s="1" t="s">
        <v>12115</v>
      </c>
    </row>
    <row r="1338" spans="1:7">
      <c r="A1338" s="1" t="s">
        <v>13465</v>
      </c>
      <c r="B1338" s="1" t="s">
        <v>4223</v>
      </c>
      <c r="C1338" s="1" t="s">
        <v>925</v>
      </c>
      <c r="D1338" s="1" t="s">
        <v>1695</v>
      </c>
      <c r="E1338" s="1">
        <v>4</v>
      </c>
      <c r="F1338" s="2">
        <v>45939</v>
      </c>
      <c r="G1338" s="1" t="s">
        <v>12119</v>
      </c>
    </row>
    <row r="1339" spans="1:7">
      <c r="A1339" s="1" t="s">
        <v>13466</v>
      </c>
      <c r="B1339" s="1" t="s">
        <v>2491</v>
      </c>
      <c r="C1339" s="1" t="s">
        <v>1544</v>
      </c>
      <c r="D1339" s="1" t="s">
        <v>1746</v>
      </c>
      <c r="E1339" s="1">
        <v>2</v>
      </c>
      <c r="F1339" s="2">
        <v>45922</v>
      </c>
      <c r="G1339" s="1" t="s">
        <v>12137</v>
      </c>
    </row>
    <row r="1340" spans="1:7">
      <c r="A1340" s="1" t="s">
        <v>13467</v>
      </c>
      <c r="B1340" s="1" t="s">
        <v>2371</v>
      </c>
      <c r="C1340" s="1" t="s">
        <v>831</v>
      </c>
      <c r="D1340" s="1" t="s">
        <v>1664</v>
      </c>
      <c r="E1340" s="1">
        <v>4</v>
      </c>
      <c r="F1340" s="2">
        <v>45590</v>
      </c>
      <c r="G1340" s="1" t="s">
        <v>12115</v>
      </c>
    </row>
    <row r="1341" spans="1:7">
      <c r="A1341" s="1" t="s">
        <v>13468</v>
      </c>
      <c r="B1341" s="1" t="s">
        <v>2309</v>
      </c>
      <c r="C1341" s="1" t="s">
        <v>126</v>
      </c>
      <c r="D1341" s="1" t="s">
        <v>1783</v>
      </c>
      <c r="E1341" s="1">
        <v>3</v>
      </c>
      <c r="F1341" s="2">
        <v>45450</v>
      </c>
      <c r="G1341" s="1" t="s">
        <v>12142</v>
      </c>
    </row>
    <row r="1342" spans="1:7">
      <c r="A1342" s="1" t="s">
        <v>13469</v>
      </c>
      <c r="B1342" s="1" t="s">
        <v>3566</v>
      </c>
      <c r="C1342" s="1" t="s">
        <v>1646</v>
      </c>
      <c r="D1342" s="1" t="s">
        <v>1693</v>
      </c>
      <c r="E1342" s="1">
        <v>4</v>
      </c>
      <c r="F1342" s="2">
        <v>45873</v>
      </c>
      <c r="G1342" s="1" t="s">
        <v>12115</v>
      </c>
    </row>
    <row r="1343" spans="1:7">
      <c r="A1343" s="1" t="s">
        <v>13470</v>
      </c>
      <c r="B1343" s="1" t="s">
        <v>3374</v>
      </c>
      <c r="C1343" s="1" t="s">
        <v>1155</v>
      </c>
      <c r="D1343" s="1" t="s">
        <v>1764</v>
      </c>
      <c r="E1343" s="1">
        <v>5</v>
      </c>
      <c r="F1343" s="2">
        <v>45303</v>
      </c>
      <c r="G1343" s="1" t="s">
        <v>12117</v>
      </c>
    </row>
    <row r="1344" spans="1:7">
      <c r="A1344" s="1" t="s">
        <v>13471</v>
      </c>
      <c r="B1344" s="1" t="s">
        <v>4309</v>
      </c>
      <c r="C1344" s="1" t="s">
        <v>1626</v>
      </c>
      <c r="D1344" s="1" t="s">
        <v>1747</v>
      </c>
      <c r="E1344" s="1">
        <v>2</v>
      </c>
      <c r="F1344" s="2">
        <v>45472</v>
      </c>
      <c r="G1344" s="1" t="s">
        <v>12137</v>
      </c>
    </row>
    <row r="1345" spans="1:7">
      <c r="A1345" s="1" t="s">
        <v>13472</v>
      </c>
      <c r="B1345" s="1" t="s">
        <v>3249</v>
      </c>
      <c r="C1345" s="1" t="s">
        <v>1128</v>
      </c>
      <c r="D1345" s="1" t="s">
        <v>1745</v>
      </c>
      <c r="E1345" s="1">
        <v>5</v>
      </c>
      <c r="F1345" s="2">
        <v>45916</v>
      </c>
      <c r="G1345" s="1" t="s">
        <v>12134</v>
      </c>
    </row>
    <row r="1346" spans="1:7">
      <c r="A1346" s="1" t="s">
        <v>13473</v>
      </c>
      <c r="B1346" s="1" t="s">
        <v>2715</v>
      </c>
      <c r="C1346" s="1" t="s">
        <v>545</v>
      </c>
      <c r="D1346" s="1" t="s">
        <v>1797</v>
      </c>
      <c r="E1346" s="1">
        <v>5</v>
      </c>
      <c r="F1346" s="2">
        <v>45486</v>
      </c>
      <c r="G1346" s="1" t="s">
        <v>12117</v>
      </c>
    </row>
    <row r="1347" spans="1:7">
      <c r="A1347" s="1" t="s">
        <v>13474</v>
      </c>
      <c r="B1347" s="1" t="s">
        <v>3038</v>
      </c>
      <c r="C1347" s="1" t="s">
        <v>579</v>
      </c>
      <c r="D1347" s="1" t="s">
        <v>1798</v>
      </c>
      <c r="E1347" s="1">
        <v>4</v>
      </c>
      <c r="F1347" s="2">
        <v>45418</v>
      </c>
      <c r="G1347" s="1" t="s">
        <v>12123</v>
      </c>
    </row>
    <row r="1348" spans="1:7">
      <c r="A1348" s="1" t="s">
        <v>13475</v>
      </c>
      <c r="B1348" s="1" t="s">
        <v>2242</v>
      </c>
      <c r="C1348" s="1" t="s">
        <v>574</v>
      </c>
      <c r="D1348" s="1" t="s">
        <v>1685</v>
      </c>
      <c r="E1348" s="1">
        <v>4</v>
      </c>
      <c r="F1348" s="2">
        <v>45361</v>
      </c>
      <c r="G1348" s="1" t="s">
        <v>12119</v>
      </c>
    </row>
    <row r="1349" spans="1:7">
      <c r="A1349" s="1" t="s">
        <v>13476</v>
      </c>
      <c r="B1349" s="1" t="s">
        <v>2224</v>
      </c>
      <c r="C1349" s="1" t="s">
        <v>633</v>
      </c>
      <c r="D1349" s="1" t="s">
        <v>1779</v>
      </c>
      <c r="E1349" s="1">
        <v>4</v>
      </c>
      <c r="F1349" s="2">
        <v>45801</v>
      </c>
      <c r="G1349" s="1" t="s">
        <v>12123</v>
      </c>
    </row>
    <row r="1350" spans="1:7">
      <c r="A1350" s="1" t="s">
        <v>13477</v>
      </c>
      <c r="B1350" s="1" t="s">
        <v>3917</v>
      </c>
      <c r="C1350" s="1" t="s">
        <v>1556</v>
      </c>
      <c r="D1350" s="1" t="s">
        <v>1787</v>
      </c>
      <c r="E1350" s="1">
        <v>5</v>
      </c>
      <c r="F1350" s="2">
        <v>45601</v>
      </c>
      <c r="G1350" s="1" t="s">
        <v>12117</v>
      </c>
    </row>
    <row r="1351" spans="1:7">
      <c r="A1351" s="1" t="s">
        <v>13478</v>
      </c>
      <c r="B1351" s="1" t="s">
        <v>4167</v>
      </c>
      <c r="C1351" s="1" t="s">
        <v>1477</v>
      </c>
      <c r="D1351" s="1" t="s">
        <v>1772</v>
      </c>
      <c r="E1351" s="1">
        <v>3</v>
      </c>
      <c r="F1351" s="2">
        <v>45406</v>
      </c>
      <c r="G1351" s="1" t="s">
        <v>12125</v>
      </c>
    </row>
    <row r="1352" spans="1:7">
      <c r="A1352" s="1" t="s">
        <v>13479</v>
      </c>
      <c r="B1352" s="1" t="s">
        <v>2204</v>
      </c>
      <c r="C1352" s="1" t="s">
        <v>1444</v>
      </c>
      <c r="D1352" s="1" t="s">
        <v>1688</v>
      </c>
      <c r="E1352" s="1">
        <v>5</v>
      </c>
      <c r="F1352" s="2">
        <v>45965</v>
      </c>
      <c r="G1352" s="1" t="s">
        <v>12117</v>
      </c>
    </row>
    <row r="1353" spans="1:7">
      <c r="A1353" s="1" t="s">
        <v>13480</v>
      </c>
      <c r="B1353" s="1" t="s">
        <v>3048</v>
      </c>
      <c r="C1353" s="1" t="s">
        <v>1356</v>
      </c>
      <c r="D1353" s="1" t="s">
        <v>1705</v>
      </c>
      <c r="E1353" s="1">
        <v>1</v>
      </c>
      <c r="F1353" s="2">
        <v>45458</v>
      </c>
      <c r="G1353" s="1" t="s">
        <v>12140</v>
      </c>
    </row>
    <row r="1354" spans="1:7">
      <c r="A1354" s="1" t="s">
        <v>13481</v>
      </c>
      <c r="B1354" s="1" t="s">
        <v>2743</v>
      </c>
      <c r="C1354" s="1" t="s">
        <v>1219</v>
      </c>
      <c r="D1354" s="1" t="s">
        <v>1720</v>
      </c>
      <c r="E1354" s="1">
        <v>4</v>
      </c>
      <c r="F1354" s="2">
        <v>45771</v>
      </c>
      <c r="G1354" s="1" t="s">
        <v>12123</v>
      </c>
    </row>
    <row r="1355" spans="1:7">
      <c r="A1355" s="1" t="s">
        <v>13482</v>
      </c>
      <c r="B1355" s="1" t="s">
        <v>1939</v>
      </c>
      <c r="C1355" s="1" t="s">
        <v>1001</v>
      </c>
      <c r="D1355" s="1" t="s">
        <v>1682</v>
      </c>
      <c r="E1355" s="1">
        <v>4</v>
      </c>
      <c r="F1355" s="2">
        <v>45382</v>
      </c>
      <c r="G1355" s="1" t="s">
        <v>12123</v>
      </c>
    </row>
    <row r="1356" spans="1:7">
      <c r="A1356" s="1" t="s">
        <v>13483</v>
      </c>
      <c r="B1356" s="1" t="s">
        <v>3199</v>
      </c>
      <c r="C1356" s="1" t="s">
        <v>613</v>
      </c>
      <c r="D1356" s="1" t="s">
        <v>1730</v>
      </c>
      <c r="E1356" s="1">
        <v>4</v>
      </c>
      <c r="F1356" s="2">
        <v>45843</v>
      </c>
      <c r="G1356" s="1" t="s">
        <v>12119</v>
      </c>
    </row>
    <row r="1357" spans="1:7">
      <c r="A1357" s="1" t="s">
        <v>13484</v>
      </c>
      <c r="B1357" s="1" t="s">
        <v>4308</v>
      </c>
      <c r="C1357" s="1" t="s">
        <v>603</v>
      </c>
      <c r="D1357" s="1" t="s">
        <v>1709</v>
      </c>
      <c r="E1357" s="1">
        <v>5</v>
      </c>
      <c r="F1357" s="2">
        <v>45442</v>
      </c>
      <c r="G1357" s="1" t="s">
        <v>12134</v>
      </c>
    </row>
    <row r="1358" spans="1:7">
      <c r="A1358" s="1" t="s">
        <v>13485</v>
      </c>
      <c r="B1358" s="1" t="s">
        <v>2108</v>
      </c>
      <c r="C1358" s="1" t="s">
        <v>1498</v>
      </c>
      <c r="D1358" s="1" t="s">
        <v>1752</v>
      </c>
      <c r="E1358" s="1">
        <v>3</v>
      </c>
      <c r="F1358" s="2">
        <v>45848</v>
      </c>
      <c r="G1358" s="1" t="s">
        <v>12125</v>
      </c>
    </row>
    <row r="1359" spans="1:7">
      <c r="A1359" s="1" t="s">
        <v>13486</v>
      </c>
      <c r="B1359" s="1" t="s">
        <v>4124</v>
      </c>
      <c r="C1359" s="1" t="s">
        <v>1123</v>
      </c>
      <c r="D1359" s="1" t="s">
        <v>1787</v>
      </c>
      <c r="E1359" s="1">
        <v>5</v>
      </c>
      <c r="F1359" s="2">
        <v>45960</v>
      </c>
      <c r="G1359" s="1" t="s">
        <v>12121</v>
      </c>
    </row>
    <row r="1360" spans="1:7">
      <c r="A1360" s="1" t="s">
        <v>13487</v>
      </c>
      <c r="B1360" s="1" t="s">
        <v>2789</v>
      </c>
      <c r="C1360" s="1" t="s">
        <v>923</v>
      </c>
      <c r="D1360" s="1" t="s">
        <v>1782</v>
      </c>
      <c r="E1360" s="1">
        <v>4</v>
      </c>
      <c r="F1360" s="2">
        <v>45558</v>
      </c>
      <c r="G1360" s="1" t="s">
        <v>12115</v>
      </c>
    </row>
    <row r="1361" spans="1:7">
      <c r="A1361" s="1" t="s">
        <v>13488</v>
      </c>
      <c r="B1361" s="1" t="s">
        <v>3128</v>
      </c>
      <c r="C1361" s="1" t="s">
        <v>1261</v>
      </c>
      <c r="D1361" s="1" t="s">
        <v>1777</v>
      </c>
      <c r="E1361" s="1">
        <v>1</v>
      </c>
      <c r="F1361" s="2">
        <v>45775</v>
      </c>
      <c r="G1361" s="1" t="s">
        <v>12128</v>
      </c>
    </row>
    <row r="1362" spans="1:7">
      <c r="A1362" s="1" t="s">
        <v>13489</v>
      </c>
      <c r="B1362" s="1" t="s">
        <v>3938</v>
      </c>
      <c r="C1362" s="1" t="s">
        <v>313</v>
      </c>
      <c r="D1362" s="1" t="s">
        <v>1787</v>
      </c>
      <c r="E1362" s="1">
        <v>4</v>
      </c>
      <c r="F1362" s="2">
        <v>45924</v>
      </c>
      <c r="G1362" s="1" t="s">
        <v>12123</v>
      </c>
    </row>
    <row r="1363" spans="1:7">
      <c r="A1363" s="1" t="s">
        <v>13490</v>
      </c>
      <c r="B1363" s="1" t="s">
        <v>2699</v>
      </c>
      <c r="C1363" s="1" t="s">
        <v>1556</v>
      </c>
      <c r="D1363" s="1" t="s">
        <v>1690</v>
      </c>
      <c r="E1363" s="1">
        <v>3</v>
      </c>
      <c r="F1363" s="2">
        <v>45304</v>
      </c>
      <c r="G1363" s="1" t="s">
        <v>12142</v>
      </c>
    </row>
    <row r="1364" spans="1:7">
      <c r="A1364" s="1" t="s">
        <v>13491</v>
      </c>
      <c r="B1364" s="1" t="s">
        <v>2866</v>
      </c>
      <c r="C1364" s="1" t="s">
        <v>1330</v>
      </c>
      <c r="D1364" s="1" t="s">
        <v>1787</v>
      </c>
      <c r="E1364" s="1">
        <v>4</v>
      </c>
      <c r="F1364" s="2">
        <v>45525</v>
      </c>
      <c r="G1364" s="1" t="s">
        <v>12115</v>
      </c>
    </row>
    <row r="1365" spans="1:7">
      <c r="A1365" s="1" t="s">
        <v>13492</v>
      </c>
      <c r="B1365" s="1" t="s">
        <v>4132</v>
      </c>
      <c r="C1365" s="1" t="s">
        <v>1009</v>
      </c>
      <c r="D1365" s="1" t="s">
        <v>1712</v>
      </c>
      <c r="E1365" s="1">
        <v>5</v>
      </c>
      <c r="F1365" s="2">
        <v>45611</v>
      </c>
      <c r="G1365" s="1" t="s">
        <v>12117</v>
      </c>
    </row>
    <row r="1366" spans="1:7">
      <c r="A1366" s="1" t="s">
        <v>13493</v>
      </c>
      <c r="B1366" s="1" t="s">
        <v>4209</v>
      </c>
      <c r="C1366" s="1" t="s">
        <v>1102</v>
      </c>
      <c r="D1366" s="1" t="s">
        <v>1680</v>
      </c>
      <c r="E1366" s="1">
        <v>5</v>
      </c>
      <c r="F1366" s="2">
        <v>45357</v>
      </c>
      <c r="G1366" s="1" t="s">
        <v>12121</v>
      </c>
    </row>
    <row r="1367" spans="1:7">
      <c r="A1367" s="1" t="s">
        <v>13494</v>
      </c>
      <c r="B1367" s="1" t="s">
        <v>2878</v>
      </c>
      <c r="C1367" s="1" t="s">
        <v>208</v>
      </c>
      <c r="D1367" s="1" t="s">
        <v>1674</v>
      </c>
      <c r="E1367" s="1">
        <v>5</v>
      </c>
      <c r="F1367" s="2">
        <v>45439</v>
      </c>
      <c r="G1367" s="1" t="s">
        <v>12117</v>
      </c>
    </row>
    <row r="1368" spans="1:7">
      <c r="A1368" s="1" t="s">
        <v>13495</v>
      </c>
      <c r="B1368" s="1" t="s">
        <v>4071</v>
      </c>
      <c r="C1368" s="1" t="s">
        <v>814</v>
      </c>
      <c r="D1368" s="1" t="s">
        <v>1768</v>
      </c>
      <c r="E1368" s="1">
        <v>5</v>
      </c>
      <c r="F1368" s="2">
        <v>45538</v>
      </c>
      <c r="G1368" s="1" t="s">
        <v>12121</v>
      </c>
    </row>
    <row r="1369" spans="1:7">
      <c r="A1369" s="1" t="s">
        <v>13496</v>
      </c>
      <c r="B1369" s="1" t="s">
        <v>3078</v>
      </c>
      <c r="C1369" s="1" t="s">
        <v>1490</v>
      </c>
      <c r="D1369" s="1" t="s">
        <v>1690</v>
      </c>
      <c r="E1369" s="1">
        <v>4</v>
      </c>
      <c r="F1369" s="2">
        <v>45652</v>
      </c>
      <c r="G1369" s="1" t="s">
        <v>12115</v>
      </c>
    </row>
    <row r="1370" spans="1:7">
      <c r="A1370" s="1" t="s">
        <v>13497</v>
      </c>
      <c r="B1370" s="1" t="s">
        <v>3363</v>
      </c>
      <c r="C1370" s="1" t="s">
        <v>949</v>
      </c>
      <c r="D1370" s="1" t="s">
        <v>1700</v>
      </c>
      <c r="E1370" s="1">
        <v>5</v>
      </c>
      <c r="F1370" s="2">
        <v>45610</v>
      </c>
      <c r="G1370" s="1" t="s">
        <v>12134</v>
      </c>
    </row>
    <row r="1371" spans="1:7">
      <c r="A1371" s="1" t="s">
        <v>13498</v>
      </c>
      <c r="B1371" s="1" t="s">
        <v>3468</v>
      </c>
      <c r="C1371" s="1" t="s">
        <v>1519</v>
      </c>
      <c r="D1371" s="1" t="s">
        <v>1748</v>
      </c>
      <c r="E1371" s="1">
        <v>5</v>
      </c>
      <c r="F1371" s="2">
        <v>45398</v>
      </c>
      <c r="G1371" s="1" t="s">
        <v>12121</v>
      </c>
    </row>
    <row r="1372" spans="1:7">
      <c r="A1372" s="1" t="s">
        <v>13499</v>
      </c>
      <c r="B1372" s="1" t="s">
        <v>2763</v>
      </c>
      <c r="C1372" s="1" t="s">
        <v>886</v>
      </c>
      <c r="D1372" s="1" t="s">
        <v>1695</v>
      </c>
      <c r="E1372" s="1">
        <v>5</v>
      </c>
      <c r="F1372" s="2">
        <v>45334</v>
      </c>
      <c r="G1372" s="1" t="s">
        <v>12134</v>
      </c>
    </row>
    <row r="1373" spans="1:7">
      <c r="A1373" s="1" t="s">
        <v>13500</v>
      </c>
      <c r="B1373" s="1" t="s">
        <v>2820</v>
      </c>
      <c r="C1373" s="1" t="s">
        <v>301</v>
      </c>
      <c r="D1373" s="1" t="s">
        <v>1763</v>
      </c>
      <c r="E1373" s="1">
        <v>5</v>
      </c>
      <c r="F1373" s="2">
        <v>45501</v>
      </c>
      <c r="G1373" s="1" t="s">
        <v>12121</v>
      </c>
    </row>
    <row r="1374" spans="1:7">
      <c r="A1374" s="1" t="s">
        <v>13501</v>
      </c>
      <c r="B1374" s="1" t="s">
        <v>3852</v>
      </c>
      <c r="C1374" s="1" t="s">
        <v>187</v>
      </c>
      <c r="D1374" s="1" t="s">
        <v>1731</v>
      </c>
      <c r="E1374" s="1">
        <v>5</v>
      </c>
      <c r="F1374" s="2">
        <v>45459</v>
      </c>
      <c r="G1374" s="1" t="s">
        <v>12117</v>
      </c>
    </row>
    <row r="1375" spans="1:7">
      <c r="A1375" s="1" t="s">
        <v>13502</v>
      </c>
      <c r="B1375" s="1" t="s">
        <v>4149</v>
      </c>
      <c r="C1375" s="1" t="s">
        <v>1520</v>
      </c>
      <c r="D1375" s="1" t="s">
        <v>1730</v>
      </c>
      <c r="E1375" s="1">
        <v>4</v>
      </c>
      <c r="F1375" s="2">
        <v>45766</v>
      </c>
      <c r="G1375" s="1" t="s">
        <v>12119</v>
      </c>
    </row>
    <row r="1376" spans="1:7">
      <c r="A1376" s="1" t="s">
        <v>13503</v>
      </c>
      <c r="B1376" s="1" t="s">
        <v>1944</v>
      </c>
      <c r="C1376" s="1" t="s">
        <v>404</v>
      </c>
      <c r="D1376" s="1" t="s">
        <v>1751</v>
      </c>
      <c r="E1376" s="1">
        <v>3</v>
      </c>
      <c r="F1376" s="2">
        <v>45425</v>
      </c>
      <c r="G1376" s="1" t="s">
        <v>12142</v>
      </c>
    </row>
    <row r="1377" spans="1:7">
      <c r="A1377" s="1" t="s">
        <v>13504</v>
      </c>
      <c r="B1377" s="1" t="s">
        <v>3161</v>
      </c>
      <c r="C1377" s="1" t="s">
        <v>495</v>
      </c>
      <c r="D1377" s="1" t="s">
        <v>1772</v>
      </c>
      <c r="E1377" s="1">
        <v>3</v>
      </c>
      <c r="F1377" s="2">
        <v>45395</v>
      </c>
      <c r="G1377" s="1" t="s">
        <v>12142</v>
      </c>
    </row>
    <row r="1378" spans="1:7">
      <c r="A1378" s="1" t="s">
        <v>13505</v>
      </c>
      <c r="B1378" s="1" t="s">
        <v>3465</v>
      </c>
      <c r="C1378" s="1" t="s">
        <v>342</v>
      </c>
      <c r="D1378" s="1" t="s">
        <v>1753</v>
      </c>
      <c r="E1378" s="1">
        <v>5</v>
      </c>
      <c r="F1378" s="2">
        <v>45432</v>
      </c>
      <c r="G1378" s="1" t="s">
        <v>12117</v>
      </c>
    </row>
    <row r="1379" spans="1:7">
      <c r="A1379" s="1" t="s">
        <v>13506</v>
      </c>
      <c r="B1379" s="1" t="s">
        <v>4278</v>
      </c>
      <c r="C1379" s="1" t="s">
        <v>558</v>
      </c>
      <c r="D1379" s="1" t="s">
        <v>1768</v>
      </c>
      <c r="E1379" s="1">
        <v>5</v>
      </c>
      <c r="F1379" s="2">
        <v>45883</v>
      </c>
      <c r="G1379" s="1" t="s">
        <v>12121</v>
      </c>
    </row>
    <row r="1380" spans="1:7">
      <c r="A1380" s="1" t="s">
        <v>13507</v>
      </c>
      <c r="B1380" s="1" t="s">
        <v>4237</v>
      </c>
      <c r="C1380" s="1" t="s">
        <v>505</v>
      </c>
      <c r="D1380" s="1" t="s">
        <v>1737</v>
      </c>
      <c r="E1380" s="1">
        <v>4</v>
      </c>
      <c r="F1380" s="2">
        <v>45718</v>
      </c>
      <c r="G1380" s="1" t="s">
        <v>12123</v>
      </c>
    </row>
    <row r="1381" spans="1:7">
      <c r="A1381" s="1" t="s">
        <v>13508</v>
      </c>
      <c r="B1381" s="1" t="s">
        <v>3122</v>
      </c>
      <c r="C1381" s="1" t="s">
        <v>525</v>
      </c>
      <c r="D1381" s="1" t="s">
        <v>1783</v>
      </c>
      <c r="E1381" s="1">
        <v>4</v>
      </c>
      <c r="F1381" s="2">
        <v>45798</v>
      </c>
      <c r="G1381" s="1" t="s">
        <v>12115</v>
      </c>
    </row>
    <row r="1382" spans="1:7">
      <c r="A1382" s="1" t="s">
        <v>13509</v>
      </c>
      <c r="B1382" s="1" t="s">
        <v>3325</v>
      </c>
      <c r="C1382" s="1" t="s">
        <v>456</v>
      </c>
      <c r="D1382" s="1" t="s">
        <v>1700</v>
      </c>
      <c r="E1382" s="1">
        <v>5</v>
      </c>
      <c r="F1382" s="2">
        <v>45891</v>
      </c>
      <c r="G1382" s="1" t="s">
        <v>12121</v>
      </c>
    </row>
    <row r="1383" spans="1:7">
      <c r="A1383" s="1" t="s">
        <v>13510</v>
      </c>
      <c r="B1383" s="1" t="s">
        <v>4275</v>
      </c>
      <c r="C1383" s="1" t="s">
        <v>574</v>
      </c>
      <c r="D1383" s="1" t="s">
        <v>1686</v>
      </c>
      <c r="E1383" s="1">
        <v>3</v>
      </c>
      <c r="F1383" s="2">
        <v>45856</v>
      </c>
      <c r="G1383" s="1" t="s">
        <v>12156</v>
      </c>
    </row>
    <row r="1384" spans="1:7">
      <c r="A1384" s="1" t="s">
        <v>13511</v>
      </c>
      <c r="B1384" s="1" t="s">
        <v>4004</v>
      </c>
      <c r="C1384" s="1" t="s">
        <v>231</v>
      </c>
      <c r="D1384" s="1" t="s">
        <v>1676</v>
      </c>
      <c r="E1384" s="1">
        <v>4</v>
      </c>
      <c r="F1384" s="2">
        <v>45635</v>
      </c>
      <c r="G1384" s="1" t="s">
        <v>12123</v>
      </c>
    </row>
    <row r="1385" spans="1:7">
      <c r="A1385" s="1" t="s">
        <v>13512</v>
      </c>
      <c r="B1385" s="1" t="s">
        <v>4139</v>
      </c>
      <c r="C1385" s="1" t="s">
        <v>1527</v>
      </c>
      <c r="D1385" s="1" t="s">
        <v>1719</v>
      </c>
      <c r="E1385" s="1">
        <v>5</v>
      </c>
      <c r="F1385" s="2">
        <v>45958</v>
      </c>
      <c r="G1385" s="1" t="s">
        <v>12121</v>
      </c>
    </row>
    <row r="1386" spans="1:7">
      <c r="A1386" s="1" t="s">
        <v>13513</v>
      </c>
      <c r="B1386" s="1" t="s">
        <v>3896</v>
      </c>
      <c r="C1386" s="1" t="s">
        <v>493</v>
      </c>
      <c r="D1386" s="1" t="s">
        <v>1674</v>
      </c>
      <c r="E1386" s="1">
        <v>5</v>
      </c>
      <c r="F1386" s="2">
        <v>45721</v>
      </c>
      <c r="G1386" s="1" t="s">
        <v>12121</v>
      </c>
    </row>
    <row r="1387" spans="1:7">
      <c r="A1387" s="1" t="s">
        <v>13514</v>
      </c>
      <c r="B1387" s="1" t="s">
        <v>3211</v>
      </c>
      <c r="C1387" s="1" t="s">
        <v>241</v>
      </c>
      <c r="D1387" s="1" t="s">
        <v>1699</v>
      </c>
      <c r="E1387" s="1">
        <v>5</v>
      </c>
      <c r="F1387" s="2">
        <v>45327</v>
      </c>
      <c r="G1387" s="1" t="s">
        <v>12117</v>
      </c>
    </row>
    <row r="1388" spans="1:7">
      <c r="A1388" s="1" t="s">
        <v>13515</v>
      </c>
      <c r="B1388" s="1" t="s">
        <v>2363</v>
      </c>
      <c r="C1388" s="1" t="s">
        <v>578</v>
      </c>
      <c r="D1388" s="1" t="s">
        <v>1758</v>
      </c>
      <c r="E1388" s="1">
        <v>4</v>
      </c>
      <c r="F1388" s="2">
        <v>45519</v>
      </c>
      <c r="G1388" s="1" t="s">
        <v>12119</v>
      </c>
    </row>
    <row r="1389" spans="1:7">
      <c r="A1389" s="1" t="s">
        <v>13516</v>
      </c>
      <c r="B1389" s="1" t="s">
        <v>2547</v>
      </c>
      <c r="C1389" s="1" t="s">
        <v>1018</v>
      </c>
      <c r="D1389" s="1" t="s">
        <v>1778</v>
      </c>
      <c r="E1389" s="1">
        <v>5</v>
      </c>
      <c r="F1389" s="2">
        <v>45571</v>
      </c>
      <c r="G1389" s="1" t="s">
        <v>12121</v>
      </c>
    </row>
    <row r="1390" spans="1:7">
      <c r="A1390" s="1" t="s">
        <v>13517</v>
      </c>
      <c r="B1390" s="1" t="s">
        <v>4020</v>
      </c>
      <c r="C1390" s="1" t="s">
        <v>1248</v>
      </c>
      <c r="D1390" s="1" t="s">
        <v>1695</v>
      </c>
      <c r="E1390" s="1">
        <v>3</v>
      </c>
      <c r="F1390" s="2">
        <v>45528</v>
      </c>
      <c r="G1390" s="1" t="s">
        <v>12125</v>
      </c>
    </row>
    <row r="1391" spans="1:7">
      <c r="A1391" s="1" t="s">
        <v>13518</v>
      </c>
      <c r="B1391" s="1" t="s">
        <v>3217</v>
      </c>
      <c r="C1391" s="1" t="s">
        <v>1304</v>
      </c>
      <c r="D1391" s="1" t="s">
        <v>1722</v>
      </c>
      <c r="E1391" s="1">
        <v>5</v>
      </c>
      <c r="F1391" s="2">
        <v>45597</v>
      </c>
      <c r="G1391" s="1" t="s">
        <v>12121</v>
      </c>
    </row>
    <row r="1392" spans="1:7">
      <c r="A1392" s="1" t="s">
        <v>13519</v>
      </c>
      <c r="B1392" s="1" t="s">
        <v>4065</v>
      </c>
      <c r="C1392" s="1" t="s">
        <v>359</v>
      </c>
      <c r="D1392" s="1" t="s">
        <v>1790</v>
      </c>
      <c r="E1392" s="1">
        <v>5</v>
      </c>
      <c r="F1392" s="2">
        <v>45634</v>
      </c>
      <c r="G1392" s="1" t="s">
        <v>12117</v>
      </c>
    </row>
    <row r="1393" spans="1:7">
      <c r="A1393" s="1" t="s">
        <v>13520</v>
      </c>
      <c r="B1393" s="1" t="s">
        <v>1977</v>
      </c>
      <c r="C1393" s="1" t="s">
        <v>828</v>
      </c>
      <c r="D1393" s="1" t="s">
        <v>1748</v>
      </c>
      <c r="E1393" s="1">
        <v>4</v>
      </c>
      <c r="F1393" s="2">
        <v>45733</v>
      </c>
      <c r="G1393" s="1" t="s">
        <v>12115</v>
      </c>
    </row>
    <row r="1394" spans="1:7">
      <c r="A1394" s="1" t="s">
        <v>13521</v>
      </c>
      <c r="B1394" s="1" t="s">
        <v>4310</v>
      </c>
      <c r="C1394" s="1" t="s">
        <v>1220</v>
      </c>
      <c r="D1394" s="1" t="s">
        <v>1732</v>
      </c>
      <c r="E1394" s="1">
        <v>5</v>
      </c>
      <c r="F1394" s="2">
        <v>45366</v>
      </c>
      <c r="G1394" s="1" t="s">
        <v>12121</v>
      </c>
    </row>
    <row r="1395" spans="1:7">
      <c r="A1395" s="1" t="s">
        <v>13522</v>
      </c>
      <c r="B1395" s="1" t="s">
        <v>3598</v>
      </c>
      <c r="C1395" s="1" t="s">
        <v>913</v>
      </c>
      <c r="D1395" s="1" t="s">
        <v>1774</v>
      </c>
      <c r="E1395" s="1">
        <v>5</v>
      </c>
      <c r="F1395" s="2">
        <v>45327</v>
      </c>
      <c r="G1395" s="1" t="s">
        <v>12134</v>
      </c>
    </row>
    <row r="1396" spans="1:7">
      <c r="A1396" s="1" t="s">
        <v>13523</v>
      </c>
      <c r="B1396" s="1" t="s">
        <v>2830</v>
      </c>
      <c r="C1396" s="1" t="s">
        <v>1160</v>
      </c>
      <c r="D1396" s="1" t="s">
        <v>1747</v>
      </c>
      <c r="E1396" s="1">
        <v>4</v>
      </c>
      <c r="F1396" s="2">
        <v>45316</v>
      </c>
      <c r="G1396" s="1" t="s">
        <v>12119</v>
      </c>
    </row>
    <row r="1397" spans="1:7">
      <c r="A1397" s="1" t="s">
        <v>13524</v>
      </c>
      <c r="B1397" s="1" t="s">
        <v>4301</v>
      </c>
      <c r="C1397" s="1" t="s">
        <v>894</v>
      </c>
      <c r="D1397" s="1" t="s">
        <v>1780</v>
      </c>
      <c r="E1397" s="1">
        <v>5</v>
      </c>
      <c r="F1397" s="2">
        <v>45509</v>
      </c>
      <c r="G1397" s="1" t="s">
        <v>12117</v>
      </c>
    </row>
    <row r="1398" spans="1:7">
      <c r="A1398" s="1" t="s">
        <v>13525</v>
      </c>
      <c r="B1398" s="1" t="s">
        <v>3634</v>
      </c>
      <c r="C1398" s="1" t="s">
        <v>712</v>
      </c>
      <c r="D1398" s="1" t="s">
        <v>1741</v>
      </c>
      <c r="E1398" s="1">
        <v>5</v>
      </c>
      <c r="F1398" s="2">
        <v>45766</v>
      </c>
      <c r="G1398" s="1" t="s">
        <v>12117</v>
      </c>
    </row>
    <row r="1399" spans="1:7">
      <c r="A1399" s="1" t="s">
        <v>13526</v>
      </c>
      <c r="B1399" s="1" t="s">
        <v>3334</v>
      </c>
      <c r="C1399" s="1" t="s">
        <v>451</v>
      </c>
      <c r="D1399" s="1" t="s">
        <v>1792</v>
      </c>
      <c r="E1399" s="1">
        <v>5</v>
      </c>
      <c r="F1399" s="2">
        <v>45555</v>
      </c>
      <c r="G1399" s="1" t="s">
        <v>12134</v>
      </c>
    </row>
    <row r="1400" spans="1:7">
      <c r="A1400" s="1" t="s">
        <v>13527</v>
      </c>
      <c r="B1400" s="1" t="s">
        <v>3258</v>
      </c>
      <c r="C1400" s="1" t="s">
        <v>616</v>
      </c>
      <c r="D1400" s="1" t="s">
        <v>1670</v>
      </c>
      <c r="E1400" s="1">
        <v>5</v>
      </c>
      <c r="F1400" s="2">
        <v>45358</v>
      </c>
      <c r="G1400" s="1" t="s">
        <v>12134</v>
      </c>
    </row>
    <row r="1401" spans="1:7">
      <c r="A1401" s="1" t="s">
        <v>13528</v>
      </c>
      <c r="B1401" s="1" t="s">
        <v>3151</v>
      </c>
      <c r="C1401" s="1" t="s">
        <v>235</v>
      </c>
      <c r="D1401" s="1" t="s">
        <v>1733</v>
      </c>
      <c r="E1401" s="1">
        <v>4</v>
      </c>
      <c r="F1401" s="2">
        <v>45325</v>
      </c>
      <c r="G1401" s="1" t="s">
        <v>12115</v>
      </c>
    </row>
    <row r="1402" spans="1:7">
      <c r="A1402" s="1" t="s">
        <v>13529</v>
      </c>
      <c r="B1402" s="1" t="s">
        <v>4123</v>
      </c>
      <c r="C1402" s="1" t="s">
        <v>870</v>
      </c>
      <c r="D1402" s="1" t="s">
        <v>1737</v>
      </c>
      <c r="E1402" s="1">
        <v>5</v>
      </c>
      <c r="F1402" s="2">
        <v>45734</v>
      </c>
      <c r="G1402" s="1" t="s">
        <v>12117</v>
      </c>
    </row>
    <row r="1403" spans="1:7">
      <c r="A1403" s="1" t="s">
        <v>13530</v>
      </c>
      <c r="B1403" s="1" t="s">
        <v>3156</v>
      </c>
      <c r="C1403" s="1" t="s">
        <v>899</v>
      </c>
      <c r="D1403" s="1" t="s">
        <v>1756</v>
      </c>
      <c r="E1403" s="1">
        <v>2</v>
      </c>
      <c r="F1403" s="2">
        <v>45739</v>
      </c>
      <c r="G1403" s="1" t="s">
        <v>12174</v>
      </c>
    </row>
    <row r="1404" spans="1:7">
      <c r="A1404" s="1" t="s">
        <v>13531</v>
      </c>
      <c r="B1404" s="1" t="s">
        <v>3713</v>
      </c>
      <c r="C1404" s="1" t="s">
        <v>1212</v>
      </c>
      <c r="D1404" s="1" t="s">
        <v>1686</v>
      </c>
      <c r="E1404" s="1">
        <v>5</v>
      </c>
      <c r="F1404" s="2">
        <v>45960</v>
      </c>
      <c r="G1404" s="1" t="s">
        <v>12117</v>
      </c>
    </row>
    <row r="1405" spans="1:7">
      <c r="A1405" s="1" t="s">
        <v>13532</v>
      </c>
      <c r="B1405" s="1" t="s">
        <v>2238</v>
      </c>
      <c r="C1405" s="1" t="s">
        <v>1615</v>
      </c>
      <c r="D1405" s="1" t="s">
        <v>1769</v>
      </c>
      <c r="E1405" s="1">
        <v>3</v>
      </c>
      <c r="F1405" s="2">
        <v>45743</v>
      </c>
      <c r="G1405" s="1" t="s">
        <v>12142</v>
      </c>
    </row>
    <row r="1406" spans="1:7">
      <c r="A1406" s="1" t="s">
        <v>13533</v>
      </c>
      <c r="B1406" s="1" t="s">
        <v>3165</v>
      </c>
      <c r="C1406" s="1" t="s">
        <v>962</v>
      </c>
      <c r="D1406" s="1" t="s">
        <v>1715</v>
      </c>
      <c r="E1406" s="1">
        <v>5</v>
      </c>
      <c r="F1406" s="2">
        <v>45813</v>
      </c>
      <c r="G1406" s="1" t="s">
        <v>12121</v>
      </c>
    </row>
    <row r="1407" spans="1:7">
      <c r="A1407" s="1" t="s">
        <v>13534</v>
      </c>
      <c r="B1407" s="1" t="s">
        <v>3737</v>
      </c>
      <c r="C1407" s="1" t="s">
        <v>330</v>
      </c>
      <c r="D1407" s="1" t="s">
        <v>1685</v>
      </c>
      <c r="E1407" s="1">
        <v>5</v>
      </c>
      <c r="F1407" s="2">
        <v>45429</v>
      </c>
      <c r="G1407" s="1" t="s">
        <v>12121</v>
      </c>
    </row>
    <row r="1408" spans="1:7">
      <c r="A1408" s="1" t="s">
        <v>13535</v>
      </c>
      <c r="B1408" s="1" t="s">
        <v>3177</v>
      </c>
      <c r="C1408" s="1" t="s">
        <v>1275</v>
      </c>
      <c r="D1408" s="1" t="s">
        <v>1725</v>
      </c>
      <c r="E1408" s="1">
        <v>2</v>
      </c>
      <c r="F1408" s="2">
        <v>45598</v>
      </c>
      <c r="G1408" s="1" t="s">
        <v>12137</v>
      </c>
    </row>
    <row r="1409" spans="1:7">
      <c r="A1409" s="1" t="s">
        <v>13536</v>
      </c>
      <c r="B1409" s="1" t="s">
        <v>2245</v>
      </c>
      <c r="C1409" s="1" t="s">
        <v>143</v>
      </c>
      <c r="D1409" s="1" t="s">
        <v>1682</v>
      </c>
      <c r="E1409" s="1">
        <v>5</v>
      </c>
      <c r="F1409" s="2">
        <v>45814</v>
      </c>
      <c r="G1409" s="1" t="s">
        <v>12121</v>
      </c>
    </row>
    <row r="1410" spans="1:7">
      <c r="A1410" s="1" t="s">
        <v>13537</v>
      </c>
      <c r="B1410" s="1" t="s">
        <v>2430</v>
      </c>
      <c r="C1410" s="1" t="s">
        <v>761</v>
      </c>
      <c r="D1410" s="1" t="s">
        <v>1745</v>
      </c>
      <c r="E1410" s="1">
        <v>4</v>
      </c>
      <c r="F1410" s="2">
        <v>45321</v>
      </c>
      <c r="G1410" s="1" t="s">
        <v>12123</v>
      </c>
    </row>
    <row r="1411" spans="1:7">
      <c r="A1411" s="1" t="s">
        <v>13538</v>
      </c>
      <c r="B1411" s="1" t="s">
        <v>1909</v>
      </c>
      <c r="C1411" s="1" t="s">
        <v>616</v>
      </c>
      <c r="D1411" s="1" t="s">
        <v>1692</v>
      </c>
      <c r="E1411" s="1">
        <v>5</v>
      </c>
      <c r="F1411" s="2">
        <v>45631</v>
      </c>
      <c r="G1411" s="1" t="s">
        <v>12121</v>
      </c>
    </row>
    <row r="1412" spans="1:7">
      <c r="A1412" s="1" t="s">
        <v>13539</v>
      </c>
      <c r="B1412" s="1" t="s">
        <v>2181</v>
      </c>
      <c r="C1412" s="1" t="s">
        <v>1406</v>
      </c>
      <c r="D1412" s="1" t="s">
        <v>1780</v>
      </c>
      <c r="E1412" s="1">
        <v>4</v>
      </c>
      <c r="F1412" s="2">
        <v>45657</v>
      </c>
      <c r="G1412" s="1" t="s">
        <v>12115</v>
      </c>
    </row>
    <row r="1413" spans="1:7">
      <c r="A1413" s="1" t="s">
        <v>13540</v>
      </c>
      <c r="B1413" s="1" t="s">
        <v>3589</v>
      </c>
      <c r="C1413" s="1" t="s">
        <v>834</v>
      </c>
      <c r="D1413" s="1" t="s">
        <v>1692</v>
      </c>
      <c r="E1413" s="1">
        <v>4</v>
      </c>
      <c r="F1413" s="2">
        <v>45645</v>
      </c>
      <c r="G1413" s="1" t="s">
        <v>12123</v>
      </c>
    </row>
    <row r="1414" spans="1:7">
      <c r="A1414" s="1" t="s">
        <v>13541</v>
      </c>
      <c r="B1414" s="1" t="s">
        <v>3474</v>
      </c>
      <c r="C1414" s="1" t="s">
        <v>602</v>
      </c>
      <c r="D1414" s="1" t="s">
        <v>1722</v>
      </c>
      <c r="E1414" s="1">
        <v>4</v>
      </c>
      <c r="F1414" s="2">
        <v>45394</v>
      </c>
      <c r="G1414" s="1" t="s">
        <v>12115</v>
      </c>
    </row>
    <row r="1415" spans="1:7">
      <c r="A1415" s="1" t="s">
        <v>13542</v>
      </c>
      <c r="B1415" s="1" t="s">
        <v>2829</v>
      </c>
      <c r="C1415" s="1" t="s">
        <v>1190</v>
      </c>
      <c r="D1415" s="1" t="s">
        <v>1735</v>
      </c>
      <c r="E1415" s="1">
        <v>4</v>
      </c>
      <c r="F1415" s="2">
        <v>45364</v>
      </c>
      <c r="G1415" s="1" t="s">
        <v>12115</v>
      </c>
    </row>
    <row r="1416" spans="1:7">
      <c r="A1416" s="1" t="s">
        <v>13543</v>
      </c>
      <c r="B1416" s="1" t="s">
        <v>3244</v>
      </c>
      <c r="C1416" s="1" t="s">
        <v>692</v>
      </c>
      <c r="D1416" s="1" t="s">
        <v>1798</v>
      </c>
      <c r="E1416" s="1">
        <v>4</v>
      </c>
      <c r="F1416" s="2">
        <v>45382</v>
      </c>
      <c r="G1416" s="1" t="s">
        <v>12119</v>
      </c>
    </row>
    <row r="1417" spans="1:7">
      <c r="A1417" s="1" t="s">
        <v>13544</v>
      </c>
      <c r="B1417" s="1" t="s">
        <v>2114</v>
      </c>
      <c r="C1417" s="1" t="s">
        <v>903</v>
      </c>
      <c r="D1417" s="1" t="s">
        <v>1701</v>
      </c>
      <c r="E1417" s="1">
        <v>5</v>
      </c>
      <c r="F1417" s="2">
        <v>45474</v>
      </c>
      <c r="G1417" s="1" t="s">
        <v>12117</v>
      </c>
    </row>
    <row r="1418" spans="1:7">
      <c r="A1418" s="1" t="s">
        <v>13545</v>
      </c>
      <c r="B1418" s="1" t="s">
        <v>3422</v>
      </c>
      <c r="C1418" s="1" t="s">
        <v>1493</v>
      </c>
      <c r="D1418" s="1" t="s">
        <v>1709</v>
      </c>
      <c r="E1418" s="1">
        <v>3</v>
      </c>
      <c r="F1418" s="2">
        <v>45432</v>
      </c>
      <c r="G1418" s="1" t="s">
        <v>12142</v>
      </c>
    </row>
    <row r="1419" spans="1:7">
      <c r="A1419" s="1" t="s">
        <v>13546</v>
      </c>
      <c r="B1419" s="1" t="s">
        <v>2757</v>
      </c>
      <c r="C1419" s="1" t="s">
        <v>1247</v>
      </c>
      <c r="D1419" s="1" t="s">
        <v>1696</v>
      </c>
      <c r="E1419" s="1">
        <v>4</v>
      </c>
      <c r="F1419" s="2">
        <v>45746</v>
      </c>
      <c r="G1419" s="1" t="s">
        <v>12115</v>
      </c>
    </row>
    <row r="1420" spans="1:7">
      <c r="A1420" s="1" t="s">
        <v>13547</v>
      </c>
      <c r="B1420" s="1" t="s">
        <v>2726</v>
      </c>
      <c r="C1420" s="1" t="s">
        <v>1143</v>
      </c>
      <c r="D1420" s="1" t="s">
        <v>1716</v>
      </c>
      <c r="E1420" s="1">
        <v>1</v>
      </c>
      <c r="F1420" s="2">
        <v>45302</v>
      </c>
      <c r="G1420" s="1" t="s">
        <v>12128</v>
      </c>
    </row>
    <row r="1421" spans="1:7">
      <c r="A1421" s="1" t="s">
        <v>13548</v>
      </c>
      <c r="B1421" s="1" t="s">
        <v>3740</v>
      </c>
      <c r="C1421" s="1" t="s">
        <v>319</v>
      </c>
      <c r="D1421" s="1" t="s">
        <v>1690</v>
      </c>
      <c r="E1421" s="1">
        <v>1</v>
      </c>
      <c r="F1421" s="2">
        <v>45816</v>
      </c>
      <c r="G1421" s="1" t="s">
        <v>12140</v>
      </c>
    </row>
    <row r="1422" spans="1:7">
      <c r="A1422" s="1" t="s">
        <v>13549</v>
      </c>
      <c r="B1422" s="1" t="s">
        <v>3592</v>
      </c>
      <c r="C1422" s="1" t="s">
        <v>1595</v>
      </c>
      <c r="D1422" s="1" t="s">
        <v>1799</v>
      </c>
      <c r="E1422" s="1">
        <v>4</v>
      </c>
      <c r="F1422" s="2">
        <v>45826</v>
      </c>
      <c r="G1422" s="1" t="s">
        <v>12115</v>
      </c>
    </row>
    <row r="1423" spans="1:7">
      <c r="A1423" s="1" t="s">
        <v>13550</v>
      </c>
      <c r="B1423" s="1" t="s">
        <v>1816</v>
      </c>
      <c r="C1423" s="1" t="s">
        <v>1474</v>
      </c>
      <c r="D1423" s="1" t="s">
        <v>1668</v>
      </c>
      <c r="E1423" s="1">
        <v>4</v>
      </c>
      <c r="F1423" s="2">
        <v>45446</v>
      </c>
      <c r="G1423" s="1" t="s">
        <v>12115</v>
      </c>
    </row>
    <row r="1424" spans="1:7">
      <c r="A1424" s="1" t="s">
        <v>13551</v>
      </c>
      <c r="B1424" s="1" t="s">
        <v>3666</v>
      </c>
      <c r="C1424" s="1" t="s">
        <v>1019</v>
      </c>
      <c r="D1424" s="1" t="s">
        <v>1702</v>
      </c>
      <c r="E1424" s="1">
        <v>5</v>
      </c>
      <c r="F1424" s="2">
        <v>45365</v>
      </c>
      <c r="G1424" s="1" t="s">
        <v>12117</v>
      </c>
    </row>
    <row r="1425" spans="1:7">
      <c r="A1425" s="1" t="s">
        <v>13552</v>
      </c>
      <c r="B1425" s="1" t="s">
        <v>3707</v>
      </c>
      <c r="C1425" s="1" t="s">
        <v>1482</v>
      </c>
      <c r="D1425" s="1" t="s">
        <v>1668</v>
      </c>
      <c r="E1425" s="1">
        <v>4</v>
      </c>
      <c r="F1425" s="2">
        <v>45308</v>
      </c>
      <c r="G1425" s="1" t="s">
        <v>12123</v>
      </c>
    </row>
    <row r="1426" spans="1:7">
      <c r="A1426" s="1" t="s">
        <v>13553</v>
      </c>
      <c r="B1426" s="1" t="s">
        <v>4040</v>
      </c>
      <c r="C1426" s="1" t="s">
        <v>1466</v>
      </c>
      <c r="D1426" s="1" t="s">
        <v>1728</v>
      </c>
      <c r="E1426" s="1">
        <v>4</v>
      </c>
      <c r="F1426" s="2">
        <v>45849</v>
      </c>
      <c r="G1426" s="1" t="s">
        <v>12115</v>
      </c>
    </row>
    <row r="1427" spans="1:7">
      <c r="A1427" s="1" t="s">
        <v>13554</v>
      </c>
      <c r="B1427" s="1" t="s">
        <v>2073</v>
      </c>
      <c r="C1427" s="1" t="s">
        <v>1140</v>
      </c>
      <c r="D1427" s="1" t="s">
        <v>1789</v>
      </c>
      <c r="E1427" s="1">
        <v>4</v>
      </c>
      <c r="F1427" s="2">
        <v>45373</v>
      </c>
      <c r="G1427" s="1" t="s">
        <v>12123</v>
      </c>
    </row>
    <row r="1428" spans="1:7">
      <c r="A1428" s="1" t="s">
        <v>13555</v>
      </c>
      <c r="B1428" s="1" t="s">
        <v>3988</v>
      </c>
      <c r="C1428" s="1" t="s">
        <v>1578</v>
      </c>
      <c r="D1428" s="1" t="s">
        <v>1725</v>
      </c>
      <c r="E1428" s="1">
        <v>4</v>
      </c>
      <c r="F1428" s="2">
        <v>45337</v>
      </c>
      <c r="G1428" s="1" t="s">
        <v>12119</v>
      </c>
    </row>
    <row r="1429" spans="1:7">
      <c r="A1429" s="1" t="s">
        <v>13556</v>
      </c>
      <c r="B1429" s="1" t="s">
        <v>3696</v>
      </c>
      <c r="C1429" s="1" t="s">
        <v>303</v>
      </c>
      <c r="D1429" s="1" t="s">
        <v>1747</v>
      </c>
      <c r="E1429" s="1">
        <v>5</v>
      </c>
      <c r="F1429" s="2">
        <v>45832</v>
      </c>
      <c r="G1429" s="1" t="s">
        <v>12134</v>
      </c>
    </row>
    <row r="1430" spans="1:7">
      <c r="A1430" s="1" t="s">
        <v>13557</v>
      </c>
      <c r="B1430" s="1" t="s">
        <v>3809</v>
      </c>
      <c r="C1430" s="1" t="s">
        <v>1283</v>
      </c>
      <c r="D1430" s="1" t="s">
        <v>1660</v>
      </c>
      <c r="E1430" s="1">
        <v>3</v>
      </c>
      <c r="F1430" s="2">
        <v>45622</v>
      </c>
      <c r="G1430" s="1" t="s">
        <v>12125</v>
      </c>
    </row>
    <row r="1431" spans="1:7">
      <c r="A1431" s="1" t="s">
        <v>13558</v>
      </c>
      <c r="B1431" s="1" t="s">
        <v>3783</v>
      </c>
      <c r="C1431" s="1" t="s">
        <v>1270</v>
      </c>
      <c r="D1431" s="1" t="s">
        <v>1727</v>
      </c>
      <c r="E1431" s="1">
        <v>5</v>
      </c>
      <c r="F1431" s="2">
        <v>45451</v>
      </c>
      <c r="G1431" s="1" t="s">
        <v>12117</v>
      </c>
    </row>
    <row r="1432" spans="1:7">
      <c r="A1432" s="1" t="s">
        <v>13559</v>
      </c>
      <c r="B1432" s="1" t="s">
        <v>3370</v>
      </c>
      <c r="C1432" s="1" t="s">
        <v>449</v>
      </c>
      <c r="D1432" s="1" t="s">
        <v>1762</v>
      </c>
      <c r="E1432" s="1">
        <v>4</v>
      </c>
      <c r="F1432" s="2">
        <v>45414</v>
      </c>
      <c r="G1432" s="1" t="s">
        <v>12115</v>
      </c>
    </row>
    <row r="1433" spans="1:7">
      <c r="A1433" s="1" t="s">
        <v>13560</v>
      </c>
      <c r="B1433" s="1" t="s">
        <v>2871</v>
      </c>
      <c r="C1433" s="1" t="s">
        <v>961</v>
      </c>
      <c r="D1433" s="1" t="s">
        <v>1795</v>
      </c>
      <c r="E1433" s="1">
        <v>3</v>
      </c>
      <c r="F1433" s="2">
        <v>45452</v>
      </c>
      <c r="G1433" s="1" t="s">
        <v>12156</v>
      </c>
    </row>
    <row r="1434" spans="1:7">
      <c r="A1434" s="1" t="s">
        <v>13561</v>
      </c>
      <c r="B1434" s="1" t="s">
        <v>2978</v>
      </c>
      <c r="C1434" s="1" t="s">
        <v>706</v>
      </c>
      <c r="D1434" s="1" t="s">
        <v>1712</v>
      </c>
      <c r="E1434" s="1">
        <v>4</v>
      </c>
      <c r="F1434" s="2">
        <v>45378</v>
      </c>
      <c r="G1434" s="1" t="s">
        <v>12123</v>
      </c>
    </row>
    <row r="1435" spans="1:7">
      <c r="A1435" s="1" t="s">
        <v>13562</v>
      </c>
      <c r="B1435" s="1" t="s">
        <v>3881</v>
      </c>
      <c r="C1435" s="1" t="s">
        <v>1384</v>
      </c>
      <c r="D1435" s="1" t="s">
        <v>1759</v>
      </c>
      <c r="E1435" s="1">
        <v>4</v>
      </c>
      <c r="F1435" s="2">
        <v>45640</v>
      </c>
      <c r="G1435" s="1" t="s">
        <v>12119</v>
      </c>
    </row>
    <row r="1436" spans="1:7">
      <c r="A1436" s="1" t="s">
        <v>13563</v>
      </c>
      <c r="B1436" s="1" t="s">
        <v>3677</v>
      </c>
      <c r="C1436" s="1" t="s">
        <v>432</v>
      </c>
      <c r="D1436" s="1" t="s">
        <v>1664</v>
      </c>
      <c r="E1436" s="1">
        <v>4</v>
      </c>
      <c r="F1436" s="2">
        <v>45819</v>
      </c>
      <c r="G1436" s="1" t="s">
        <v>12123</v>
      </c>
    </row>
    <row r="1437" spans="1:7">
      <c r="A1437" s="1" t="s">
        <v>13564</v>
      </c>
      <c r="B1437" s="1" t="s">
        <v>2976</v>
      </c>
      <c r="C1437" s="1" t="s">
        <v>109</v>
      </c>
      <c r="D1437" s="1" t="s">
        <v>1722</v>
      </c>
      <c r="E1437" s="1">
        <v>4</v>
      </c>
      <c r="F1437" s="2">
        <v>45646</v>
      </c>
      <c r="G1437" s="1" t="s">
        <v>12115</v>
      </c>
    </row>
    <row r="1438" spans="1:7">
      <c r="A1438" s="1" t="s">
        <v>13565</v>
      </c>
      <c r="B1438" s="1" t="s">
        <v>2799</v>
      </c>
      <c r="C1438" s="1" t="s">
        <v>866</v>
      </c>
      <c r="D1438" s="1" t="s">
        <v>1730</v>
      </c>
      <c r="E1438" s="1">
        <v>4</v>
      </c>
      <c r="F1438" s="2">
        <v>45433</v>
      </c>
      <c r="G1438" s="1" t="s">
        <v>12115</v>
      </c>
    </row>
    <row r="1439" spans="1:7">
      <c r="A1439" s="1" t="s">
        <v>13566</v>
      </c>
      <c r="B1439" s="1" t="s">
        <v>1984</v>
      </c>
      <c r="C1439" s="1" t="s">
        <v>1124</v>
      </c>
      <c r="D1439" s="1" t="s">
        <v>1798</v>
      </c>
      <c r="E1439" s="1">
        <v>2</v>
      </c>
      <c r="F1439" s="2">
        <v>45868</v>
      </c>
      <c r="G1439" s="1" t="s">
        <v>12174</v>
      </c>
    </row>
    <row r="1440" spans="1:7">
      <c r="A1440" s="1" t="s">
        <v>13567</v>
      </c>
      <c r="B1440" s="1" t="s">
        <v>1902</v>
      </c>
      <c r="C1440" s="1" t="s">
        <v>1005</v>
      </c>
      <c r="D1440" s="1" t="s">
        <v>1794</v>
      </c>
      <c r="E1440" s="1">
        <v>4</v>
      </c>
      <c r="F1440" s="2">
        <v>45705</v>
      </c>
      <c r="G1440" s="1" t="s">
        <v>12123</v>
      </c>
    </row>
    <row r="1441" spans="1:7">
      <c r="A1441" s="1" t="s">
        <v>13568</v>
      </c>
      <c r="B1441" s="1" t="s">
        <v>3885</v>
      </c>
      <c r="C1441" s="1" t="s">
        <v>1317</v>
      </c>
      <c r="D1441" s="1" t="s">
        <v>1793</v>
      </c>
      <c r="E1441" s="1">
        <v>4</v>
      </c>
      <c r="F1441" s="2">
        <v>45364</v>
      </c>
      <c r="G1441" s="1" t="s">
        <v>12123</v>
      </c>
    </row>
    <row r="1442" spans="1:7">
      <c r="A1442" s="1" t="s">
        <v>13569</v>
      </c>
      <c r="B1442" s="1" t="s">
        <v>2991</v>
      </c>
      <c r="C1442" s="1" t="s">
        <v>307</v>
      </c>
      <c r="D1442" s="1" t="s">
        <v>1670</v>
      </c>
      <c r="E1442" s="1">
        <v>1</v>
      </c>
      <c r="F1442" s="2">
        <v>45360</v>
      </c>
      <c r="G1442" s="1" t="s">
        <v>12140</v>
      </c>
    </row>
    <row r="1443" spans="1:7">
      <c r="A1443" s="1" t="s">
        <v>13570</v>
      </c>
      <c r="B1443" s="1" t="s">
        <v>3621</v>
      </c>
      <c r="C1443" s="1" t="s">
        <v>1622</v>
      </c>
      <c r="D1443" s="1" t="s">
        <v>1722</v>
      </c>
      <c r="E1443" s="1">
        <v>4</v>
      </c>
      <c r="F1443" s="2">
        <v>45949</v>
      </c>
      <c r="G1443" s="1" t="s">
        <v>12119</v>
      </c>
    </row>
    <row r="1444" spans="1:7">
      <c r="A1444" s="1" t="s">
        <v>13571</v>
      </c>
      <c r="B1444" s="1" t="s">
        <v>4268</v>
      </c>
      <c r="C1444" s="1" t="s">
        <v>969</v>
      </c>
      <c r="D1444" s="1" t="s">
        <v>1712</v>
      </c>
      <c r="E1444" s="1">
        <v>5</v>
      </c>
      <c r="F1444" s="2">
        <v>45698</v>
      </c>
      <c r="G1444" s="1" t="s">
        <v>12134</v>
      </c>
    </row>
    <row r="1445" spans="1:7">
      <c r="A1445" s="1" t="s">
        <v>13572</v>
      </c>
      <c r="B1445" s="1" t="s">
        <v>2133</v>
      </c>
      <c r="C1445" s="1" t="s">
        <v>875</v>
      </c>
      <c r="D1445" s="1" t="s">
        <v>1740</v>
      </c>
      <c r="E1445" s="1">
        <v>4</v>
      </c>
      <c r="F1445" s="2">
        <v>45443</v>
      </c>
      <c r="G1445" s="1" t="s">
        <v>12115</v>
      </c>
    </row>
    <row r="1446" spans="1:7">
      <c r="A1446" s="1" t="s">
        <v>13573</v>
      </c>
      <c r="B1446" s="1" t="s">
        <v>2055</v>
      </c>
      <c r="C1446" s="1" t="s">
        <v>1162</v>
      </c>
      <c r="D1446" s="1" t="s">
        <v>1707</v>
      </c>
      <c r="E1446" s="1">
        <v>4</v>
      </c>
      <c r="F1446" s="2">
        <v>45577</v>
      </c>
      <c r="G1446" s="1" t="s">
        <v>12115</v>
      </c>
    </row>
    <row r="1447" spans="1:7">
      <c r="A1447" s="1" t="s">
        <v>13574</v>
      </c>
      <c r="B1447" s="1" t="s">
        <v>3068</v>
      </c>
      <c r="C1447" s="1" t="s">
        <v>1469</v>
      </c>
      <c r="D1447" s="1" t="s">
        <v>1795</v>
      </c>
      <c r="E1447" s="1">
        <v>5</v>
      </c>
      <c r="F1447" s="2">
        <v>45338</v>
      </c>
      <c r="G1447" s="1" t="s">
        <v>12117</v>
      </c>
    </row>
    <row r="1448" spans="1:7">
      <c r="A1448" s="1" t="s">
        <v>13575</v>
      </c>
      <c r="B1448" s="1" t="s">
        <v>3103</v>
      </c>
      <c r="C1448" s="1" t="s">
        <v>1559</v>
      </c>
      <c r="D1448" s="1" t="s">
        <v>1699</v>
      </c>
      <c r="E1448" s="1">
        <v>4</v>
      </c>
      <c r="F1448" s="2">
        <v>45877</v>
      </c>
      <c r="G1448" s="1" t="s">
        <v>12115</v>
      </c>
    </row>
    <row r="1449" spans="1:7">
      <c r="A1449" s="1" t="s">
        <v>13576</v>
      </c>
      <c r="B1449" s="1" t="s">
        <v>3104</v>
      </c>
      <c r="C1449" s="1" t="s">
        <v>585</v>
      </c>
      <c r="D1449" s="1" t="s">
        <v>1795</v>
      </c>
      <c r="E1449" s="1">
        <v>4</v>
      </c>
      <c r="F1449" s="2">
        <v>45396</v>
      </c>
      <c r="G1449" s="1" t="s">
        <v>12123</v>
      </c>
    </row>
    <row r="1450" spans="1:7">
      <c r="A1450" s="1" t="s">
        <v>13577</v>
      </c>
      <c r="B1450" s="1" t="s">
        <v>1954</v>
      </c>
      <c r="C1450" s="1" t="s">
        <v>1643</v>
      </c>
      <c r="D1450" s="1" t="s">
        <v>1725</v>
      </c>
      <c r="E1450" s="1">
        <v>5</v>
      </c>
      <c r="F1450" s="2">
        <v>45308</v>
      </c>
      <c r="G1450" s="1" t="s">
        <v>12117</v>
      </c>
    </row>
    <row r="1451" spans="1:7">
      <c r="A1451" s="1" t="s">
        <v>13578</v>
      </c>
      <c r="B1451" s="1" t="s">
        <v>3813</v>
      </c>
      <c r="C1451" s="1" t="s">
        <v>1293</v>
      </c>
      <c r="D1451" s="1" t="s">
        <v>1726</v>
      </c>
      <c r="E1451" s="1">
        <v>4</v>
      </c>
      <c r="F1451" s="2">
        <v>45821</v>
      </c>
      <c r="G1451" s="1" t="s">
        <v>12115</v>
      </c>
    </row>
    <row r="1452" spans="1:7">
      <c r="A1452" s="1" t="s">
        <v>13579</v>
      </c>
      <c r="B1452" s="1" t="s">
        <v>3526</v>
      </c>
      <c r="C1452" s="1" t="s">
        <v>483</v>
      </c>
      <c r="D1452" s="1" t="s">
        <v>1782</v>
      </c>
      <c r="E1452" s="1">
        <v>3</v>
      </c>
      <c r="F1452" s="2">
        <v>45710</v>
      </c>
      <c r="G1452" s="1" t="s">
        <v>12125</v>
      </c>
    </row>
    <row r="1453" spans="1:7">
      <c r="A1453" s="1" t="s">
        <v>13580</v>
      </c>
      <c r="B1453" s="1" t="s">
        <v>2007</v>
      </c>
      <c r="C1453" s="1" t="s">
        <v>929</v>
      </c>
      <c r="D1453" s="1" t="s">
        <v>1701</v>
      </c>
      <c r="E1453" s="1">
        <v>4</v>
      </c>
      <c r="F1453" s="2">
        <v>45765</v>
      </c>
      <c r="G1453" s="1" t="s">
        <v>12123</v>
      </c>
    </row>
    <row r="1454" spans="1:7">
      <c r="A1454" s="1" t="s">
        <v>13581</v>
      </c>
      <c r="B1454" s="1" t="s">
        <v>2967</v>
      </c>
      <c r="C1454" s="1" t="s">
        <v>343</v>
      </c>
      <c r="D1454" s="1" t="s">
        <v>1759</v>
      </c>
      <c r="E1454" s="1">
        <v>4</v>
      </c>
      <c r="F1454" s="2">
        <v>45395</v>
      </c>
      <c r="G1454" s="1" t="s">
        <v>12119</v>
      </c>
    </row>
    <row r="1455" spans="1:7">
      <c r="A1455" s="1" t="s">
        <v>13582</v>
      </c>
      <c r="B1455" s="1" t="s">
        <v>3923</v>
      </c>
      <c r="C1455" s="1" t="s">
        <v>1439</v>
      </c>
      <c r="D1455" s="1" t="s">
        <v>1716</v>
      </c>
      <c r="E1455" s="1">
        <v>5</v>
      </c>
      <c r="F1455" s="2">
        <v>45924</v>
      </c>
      <c r="G1455" s="1" t="s">
        <v>12134</v>
      </c>
    </row>
    <row r="1456" spans="1:7">
      <c r="A1456" s="1" t="s">
        <v>13583</v>
      </c>
      <c r="B1456" s="1" t="s">
        <v>3112</v>
      </c>
      <c r="C1456" s="1" t="s">
        <v>1046</v>
      </c>
      <c r="D1456" s="1" t="s">
        <v>1740</v>
      </c>
      <c r="E1456" s="1">
        <v>5</v>
      </c>
      <c r="F1456" s="2">
        <v>45525</v>
      </c>
      <c r="G1456" s="1" t="s">
        <v>12121</v>
      </c>
    </row>
    <row r="1457" spans="1:7">
      <c r="A1457" s="1" t="s">
        <v>13584</v>
      </c>
      <c r="B1457" s="1" t="s">
        <v>2177</v>
      </c>
      <c r="C1457" s="1" t="s">
        <v>1060</v>
      </c>
      <c r="D1457" s="1" t="s">
        <v>1753</v>
      </c>
      <c r="E1457" s="1">
        <v>3</v>
      </c>
      <c r="F1457" s="2">
        <v>45350</v>
      </c>
      <c r="G1457" s="1" t="s">
        <v>12142</v>
      </c>
    </row>
    <row r="1458" spans="1:7">
      <c r="A1458" s="1" t="s">
        <v>13585</v>
      </c>
      <c r="B1458" s="1" t="s">
        <v>1836</v>
      </c>
      <c r="C1458" s="1" t="s">
        <v>1326</v>
      </c>
      <c r="D1458" s="1" t="s">
        <v>1738</v>
      </c>
      <c r="E1458" s="1">
        <v>3</v>
      </c>
      <c r="F1458" s="2">
        <v>45631</v>
      </c>
      <c r="G1458" s="1" t="s">
        <v>12125</v>
      </c>
    </row>
    <row r="1459" spans="1:7">
      <c r="A1459" s="1" t="s">
        <v>13586</v>
      </c>
      <c r="B1459" s="1" t="s">
        <v>3918</v>
      </c>
      <c r="C1459" s="1" t="s">
        <v>1216</v>
      </c>
      <c r="D1459" s="1" t="s">
        <v>1722</v>
      </c>
      <c r="E1459" s="1">
        <v>5</v>
      </c>
      <c r="F1459" s="2">
        <v>45784</v>
      </c>
      <c r="G1459" s="1" t="s">
        <v>12117</v>
      </c>
    </row>
    <row r="1460" spans="1:7">
      <c r="A1460" s="1" t="s">
        <v>13587</v>
      </c>
      <c r="B1460" s="1" t="s">
        <v>3819</v>
      </c>
      <c r="C1460" s="1" t="s">
        <v>943</v>
      </c>
      <c r="D1460" s="1" t="s">
        <v>1715</v>
      </c>
      <c r="E1460" s="1">
        <v>4</v>
      </c>
      <c r="F1460" s="2">
        <v>45434</v>
      </c>
      <c r="G1460" s="1" t="s">
        <v>12119</v>
      </c>
    </row>
    <row r="1461" spans="1:7">
      <c r="A1461" s="1" t="s">
        <v>13588</v>
      </c>
      <c r="B1461" s="1" t="s">
        <v>3042</v>
      </c>
      <c r="C1461" s="1" t="s">
        <v>126</v>
      </c>
      <c r="D1461" s="1" t="s">
        <v>1670</v>
      </c>
      <c r="E1461" s="1">
        <v>4</v>
      </c>
      <c r="F1461" s="2">
        <v>45514</v>
      </c>
      <c r="G1461" s="1" t="s">
        <v>12119</v>
      </c>
    </row>
    <row r="1462" spans="1:7">
      <c r="A1462" s="1" t="s">
        <v>13589</v>
      </c>
      <c r="B1462" s="1" t="s">
        <v>2754</v>
      </c>
      <c r="C1462" s="1" t="s">
        <v>909</v>
      </c>
      <c r="D1462" s="1" t="s">
        <v>1716</v>
      </c>
      <c r="E1462" s="1">
        <v>4</v>
      </c>
      <c r="F1462" s="2">
        <v>45835</v>
      </c>
      <c r="G1462" s="1" t="s">
        <v>12119</v>
      </c>
    </row>
    <row r="1463" spans="1:7">
      <c r="A1463" s="1" t="s">
        <v>13590</v>
      </c>
      <c r="B1463" s="1" t="s">
        <v>4067</v>
      </c>
      <c r="C1463" s="1" t="s">
        <v>1205</v>
      </c>
      <c r="D1463" s="1" t="s">
        <v>1682</v>
      </c>
      <c r="E1463" s="1">
        <v>4</v>
      </c>
      <c r="F1463" s="2">
        <v>45525</v>
      </c>
      <c r="G1463" s="1" t="s">
        <v>12119</v>
      </c>
    </row>
    <row r="1464" spans="1:7">
      <c r="A1464" s="1" t="s">
        <v>13591</v>
      </c>
      <c r="B1464" s="1" t="s">
        <v>2169</v>
      </c>
      <c r="C1464" s="1" t="s">
        <v>147</v>
      </c>
      <c r="D1464" s="1" t="s">
        <v>1686</v>
      </c>
      <c r="E1464" s="1">
        <v>4</v>
      </c>
      <c r="F1464" s="2">
        <v>45371</v>
      </c>
      <c r="G1464" s="1" t="s">
        <v>12115</v>
      </c>
    </row>
    <row r="1465" spans="1:7">
      <c r="A1465" s="1" t="s">
        <v>13592</v>
      </c>
      <c r="B1465" s="1" t="s">
        <v>2349</v>
      </c>
      <c r="C1465" s="1" t="s">
        <v>1640</v>
      </c>
      <c r="D1465" s="1" t="s">
        <v>1717</v>
      </c>
      <c r="E1465" s="1">
        <v>5</v>
      </c>
      <c r="F1465" s="2">
        <v>45701</v>
      </c>
      <c r="G1465" s="1" t="s">
        <v>12121</v>
      </c>
    </row>
    <row r="1466" spans="1:7">
      <c r="A1466" s="1" t="s">
        <v>13593</v>
      </c>
      <c r="B1466" s="1" t="s">
        <v>3242</v>
      </c>
      <c r="C1466" s="1" t="s">
        <v>1265</v>
      </c>
      <c r="D1466" s="1" t="s">
        <v>1790</v>
      </c>
      <c r="E1466" s="1">
        <v>5</v>
      </c>
      <c r="F1466" s="2">
        <v>45466</v>
      </c>
      <c r="G1466" s="1" t="s">
        <v>12121</v>
      </c>
    </row>
    <row r="1467" spans="1:7">
      <c r="A1467" s="1" t="s">
        <v>13594</v>
      </c>
      <c r="B1467" s="1" t="s">
        <v>2145</v>
      </c>
      <c r="C1467" s="1" t="s">
        <v>1278</v>
      </c>
      <c r="D1467" s="1" t="s">
        <v>1722</v>
      </c>
      <c r="E1467" s="1">
        <v>4</v>
      </c>
      <c r="F1467" s="2">
        <v>45487</v>
      </c>
      <c r="G1467" s="1" t="s">
        <v>12115</v>
      </c>
    </row>
    <row r="1468" spans="1:7">
      <c r="A1468" s="1" t="s">
        <v>13595</v>
      </c>
      <c r="B1468" s="1" t="s">
        <v>2354</v>
      </c>
      <c r="C1468" s="1" t="s">
        <v>378</v>
      </c>
      <c r="D1468" s="1" t="s">
        <v>1794</v>
      </c>
      <c r="E1468" s="1">
        <v>2</v>
      </c>
      <c r="F1468" s="2">
        <v>45771</v>
      </c>
      <c r="G1468" s="1" t="s">
        <v>12174</v>
      </c>
    </row>
    <row r="1469" spans="1:7">
      <c r="A1469" s="1" t="s">
        <v>13596</v>
      </c>
      <c r="B1469" s="1" t="s">
        <v>3843</v>
      </c>
      <c r="C1469" s="1" t="s">
        <v>1260</v>
      </c>
      <c r="D1469" s="1" t="s">
        <v>1752</v>
      </c>
      <c r="E1469" s="1">
        <v>3</v>
      </c>
      <c r="F1469" s="2">
        <v>45457</v>
      </c>
      <c r="G1469" s="1" t="s">
        <v>12125</v>
      </c>
    </row>
    <row r="1470" spans="1:7">
      <c r="A1470" s="1" t="s">
        <v>13597</v>
      </c>
      <c r="B1470" s="1" t="s">
        <v>3408</v>
      </c>
      <c r="C1470" s="1" t="s">
        <v>577</v>
      </c>
      <c r="D1470" s="1" t="s">
        <v>1688</v>
      </c>
      <c r="E1470" s="1">
        <v>4</v>
      </c>
      <c r="F1470" s="2">
        <v>45945</v>
      </c>
      <c r="G1470" s="1" t="s">
        <v>12115</v>
      </c>
    </row>
    <row r="1471" spans="1:7">
      <c r="A1471" s="1" t="s">
        <v>13598</v>
      </c>
      <c r="B1471" s="1" t="s">
        <v>3871</v>
      </c>
      <c r="C1471" s="1" t="s">
        <v>995</v>
      </c>
      <c r="D1471" s="1" t="s">
        <v>1719</v>
      </c>
      <c r="E1471" s="1">
        <v>3</v>
      </c>
      <c r="F1471" s="2">
        <v>45776</v>
      </c>
      <c r="G1471" s="1" t="s">
        <v>12142</v>
      </c>
    </row>
    <row r="1472" spans="1:7">
      <c r="A1472" s="1" t="s">
        <v>13599</v>
      </c>
      <c r="B1472" s="1" t="s">
        <v>2467</v>
      </c>
      <c r="C1472" s="1" t="s">
        <v>494</v>
      </c>
      <c r="D1472" s="1" t="s">
        <v>1693</v>
      </c>
      <c r="E1472" s="1">
        <v>5</v>
      </c>
      <c r="F1472" s="2">
        <v>45446</v>
      </c>
      <c r="G1472" s="1" t="s">
        <v>12117</v>
      </c>
    </row>
    <row r="1473" spans="1:7">
      <c r="A1473" s="1" t="s">
        <v>13600</v>
      </c>
      <c r="B1473" s="1" t="s">
        <v>2628</v>
      </c>
      <c r="C1473" s="1" t="s">
        <v>601</v>
      </c>
      <c r="D1473" s="1" t="s">
        <v>1799</v>
      </c>
      <c r="E1473" s="1">
        <v>4</v>
      </c>
      <c r="F1473" s="2">
        <v>45325</v>
      </c>
      <c r="G1473" s="1" t="s">
        <v>12119</v>
      </c>
    </row>
    <row r="1474" spans="1:7">
      <c r="A1474" s="1" t="s">
        <v>13601</v>
      </c>
      <c r="B1474" s="1" t="s">
        <v>4255</v>
      </c>
      <c r="C1474" s="1" t="s">
        <v>827</v>
      </c>
      <c r="D1474" s="1" t="s">
        <v>1717</v>
      </c>
      <c r="E1474" s="1">
        <v>4</v>
      </c>
      <c r="F1474" s="2">
        <v>45569</v>
      </c>
      <c r="G1474" s="1" t="s">
        <v>12115</v>
      </c>
    </row>
    <row r="1475" spans="1:7">
      <c r="A1475" s="1" t="s">
        <v>13602</v>
      </c>
      <c r="B1475" s="1" t="s">
        <v>2989</v>
      </c>
      <c r="C1475" s="1" t="s">
        <v>537</v>
      </c>
      <c r="D1475" s="1" t="s">
        <v>1751</v>
      </c>
      <c r="E1475" s="1">
        <v>5</v>
      </c>
      <c r="F1475" s="2">
        <v>45691</v>
      </c>
      <c r="G1475" s="1" t="s">
        <v>12117</v>
      </c>
    </row>
    <row r="1476" spans="1:7">
      <c r="A1476" s="1" t="s">
        <v>13603</v>
      </c>
      <c r="B1476" s="1" t="s">
        <v>3893</v>
      </c>
      <c r="C1476" s="1" t="s">
        <v>1656</v>
      </c>
      <c r="D1476" s="1" t="s">
        <v>1728</v>
      </c>
      <c r="E1476" s="1">
        <v>5</v>
      </c>
      <c r="F1476" s="2">
        <v>45741</v>
      </c>
      <c r="G1476" s="1" t="s">
        <v>12134</v>
      </c>
    </row>
    <row r="1477" spans="1:7">
      <c r="A1477" s="1" t="s">
        <v>13604</v>
      </c>
      <c r="B1477" s="1" t="s">
        <v>2079</v>
      </c>
      <c r="C1477" s="1" t="s">
        <v>118</v>
      </c>
      <c r="D1477" s="1" t="s">
        <v>1743</v>
      </c>
      <c r="E1477" s="1">
        <v>2</v>
      </c>
      <c r="F1477" s="2">
        <v>45617</v>
      </c>
      <c r="G1477" s="1" t="s">
        <v>12218</v>
      </c>
    </row>
    <row r="1478" spans="1:7">
      <c r="A1478" s="1" t="s">
        <v>13605</v>
      </c>
      <c r="B1478" s="1" t="s">
        <v>3925</v>
      </c>
      <c r="C1478" s="1" t="s">
        <v>1508</v>
      </c>
      <c r="D1478" s="1" t="s">
        <v>1692</v>
      </c>
      <c r="E1478" s="1">
        <v>5</v>
      </c>
      <c r="F1478" s="2">
        <v>45324</v>
      </c>
      <c r="G1478" s="1" t="s">
        <v>12134</v>
      </c>
    </row>
    <row r="1479" spans="1:7">
      <c r="A1479" s="1" t="s">
        <v>13606</v>
      </c>
      <c r="B1479" s="1" t="s">
        <v>2415</v>
      </c>
      <c r="C1479" s="1" t="s">
        <v>1514</v>
      </c>
      <c r="D1479" s="1" t="s">
        <v>1717</v>
      </c>
      <c r="E1479" s="1">
        <v>4</v>
      </c>
      <c r="F1479" s="2">
        <v>45431</v>
      </c>
      <c r="G1479" s="1" t="s">
        <v>12123</v>
      </c>
    </row>
    <row r="1480" spans="1:7">
      <c r="A1480" s="1" t="s">
        <v>13607</v>
      </c>
      <c r="B1480" s="1" t="s">
        <v>3243</v>
      </c>
      <c r="C1480" s="1" t="s">
        <v>1602</v>
      </c>
      <c r="D1480" s="1" t="s">
        <v>1722</v>
      </c>
      <c r="E1480" s="1">
        <v>4</v>
      </c>
      <c r="F1480" s="2">
        <v>45620</v>
      </c>
      <c r="G1480" s="1" t="s">
        <v>12119</v>
      </c>
    </row>
    <row r="1481" spans="1:7">
      <c r="A1481" s="1" t="s">
        <v>13608</v>
      </c>
      <c r="B1481" s="1" t="s">
        <v>3341</v>
      </c>
      <c r="C1481" s="1" t="s">
        <v>1258</v>
      </c>
      <c r="D1481" s="1" t="s">
        <v>1719</v>
      </c>
      <c r="E1481" s="1">
        <v>3</v>
      </c>
      <c r="F1481" s="2">
        <v>45909</v>
      </c>
      <c r="G1481" s="1" t="s">
        <v>12125</v>
      </c>
    </row>
    <row r="1482" spans="1:7">
      <c r="A1482" s="1" t="s">
        <v>13609</v>
      </c>
      <c r="B1482" s="1" t="s">
        <v>2061</v>
      </c>
      <c r="C1482" s="1" t="s">
        <v>998</v>
      </c>
      <c r="D1482" s="1" t="s">
        <v>1704</v>
      </c>
      <c r="E1482" s="1">
        <v>2</v>
      </c>
      <c r="F1482" s="2">
        <v>45642</v>
      </c>
      <c r="G1482" s="1" t="s">
        <v>12137</v>
      </c>
    </row>
    <row r="1483" spans="1:7">
      <c r="A1483" s="1" t="s">
        <v>13610</v>
      </c>
      <c r="B1483" s="1" t="s">
        <v>3605</v>
      </c>
      <c r="C1483" s="1" t="s">
        <v>1458</v>
      </c>
      <c r="D1483" s="1" t="s">
        <v>1666</v>
      </c>
      <c r="E1483" s="1">
        <v>5</v>
      </c>
      <c r="F1483" s="2">
        <v>45313</v>
      </c>
      <c r="G1483" s="1" t="s">
        <v>12134</v>
      </c>
    </row>
    <row r="1484" spans="1:7">
      <c r="A1484" s="1" t="s">
        <v>13611</v>
      </c>
      <c r="B1484" s="1" t="s">
        <v>3321</v>
      </c>
      <c r="C1484" s="1" t="s">
        <v>572</v>
      </c>
      <c r="D1484" s="1" t="s">
        <v>1705</v>
      </c>
      <c r="E1484" s="1">
        <v>3</v>
      </c>
      <c r="F1484" s="2">
        <v>45916</v>
      </c>
      <c r="G1484" s="1" t="s">
        <v>12125</v>
      </c>
    </row>
    <row r="1485" spans="1:7">
      <c r="A1485" s="1" t="s">
        <v>13612</v>
      </c>
      <c r="B1485" s="1" t="s">
        <v>2458</v>
      </c>
      <c r="C1485" s="1" t="s">
        <v>135</v>
      </c>
      <c r="D1485" s="1" t="s">
        <v>1720</v>
      </c>
      <c r="E1485" s="1">
        <v>4</v>
      </c>
      <c r="F1485" s="2">
        <v>45927</v>
      </c>
      <c r="G1485" s="1" t="s">
        <v>12115</v>
      </c>
    </row>
    <row r="1486" spans="1:7">
      <c r="A1486" s="1" t="s">
        <v>13613</v>
      </c>
      <c r="B1486" s="1" t="s">
        <v>2057</v>
      </c>
      <c r="C1486" s="1" t="s">
        <v>1084</v>
      </c>
      <c r="D1486" s="1" t="s">
        <v>1774</v>
      </c>
      <c r="E1486" s="1">
        <v>5</v>
      </c>
      <c r="F1486" s="2">
        <v>45300</v>
      </c>
      <c r="G1486" s="1" t="s">
        <v>12121</v>
      </c>
    </row>
    <row r="1487" spans="1:7">
      <c r="A1487" s="1" t="s">
        <v>13614</v>
      </c>
      <c r="B1487" s="1" t="s">
        <v>4155</v>
      </c>
      <c r="C1487" s="1" t="s">
        <v>1041</v>
      </c>
      <c r="D1487" s="1" t="s">
        <v>1795</v>
      </c>
      <c r="E1487" s="1">
        <v>4</v>
      </c>
      <c r="F1487" s="2">
        <v>45868</v>
      </c>
      <c r="G1487" s="1" t="s">
        <v>12115</v>
      </c>
    </row>
    <row r="1488" spans="1:7">
      <c r="A1488" s="1" t="s">
        <v>13615</v>
      </c>
      <c r="B1488" s="1" t="s">
        <v>2745</v>
      </c>
      <c r="C1488" s="1" t="s">
        <v>1222</v>
      </c>
      <c r="D1488" s="1" t="s">
        <v>1754</v>
      </c>
      <c r="E1488" s="1">
        <v>5</v>
      </c>
      <c r="F1488" s="2">
        <v>45424</v>
      </c>
      <c r="G1488" s="1" t="s">
        <v>12117</v>
      </c>
    </row>
    <row r="1489" spans="1:7">
      <c r="A1489" s="1" t="s">
        <v>13616</v>
      </c>
      <c r="B1489" s="1" t="s">
        <v>2394</v>
      </c>
      <c r="C1489" s="1" t="s">
        <v>713</v>
      </c>
      <c r="D1489" s="1" t="s">
        <v>1680</v>
      </c>
      <c r="E1489" s="1">
        <v>5</v>
      </c>
      <c r="F1489" s="2">
        <v>45913</v>
      </c>
      <c r="G1489" s="1" t="s">
        <v>12117</v>
      </c>
    </row>
    <row r="1490" spans="1:7">
      <c r="A1490" s="1" t="s">
        <v>13617</v>
      </c>
      <c r="B1490" s="1" t="s">
        <v>2665</v>
      </c>
      <c r="C1490" s="1" t="s">
        <v>1191</v>
      </c>
      <c r="D1490" s="1" t="s">
        <v>1748</v>
      </c>
      <c r="E1490" s="1">
        <v>4</v>
      </c>
      <c r="F1490" s="2">
        <v>45447</v>
      </c>
      <c r="G1490" s="1" t="s">
        <v>12123</v>
      </c>
    </row>
    <row r="1491" spans="1:7">
      <c r="A1491" s="1" t="s">
        <v>13618</v>
      </c>
      <c r="B1491" s="1" t="s">
        <v>2027</v>
      </c>
      <c r="C1491" s="1" t="s">
        <v>1481</v>
      </c>
      <c r="D1491" s="1" t="s">
        <v>1690</v>
      </c>
      <c r="E1491" s="1">
        <v>5</v>
      </c>
      <c r="F1491" s="2">
        <v>45916</v>
      </c>
      <c r="G1491" s="1" t="s">
        <v>12117</v>
      </c>
    </row>
    <row r="1492" spans="1:7">
      <c r="A1492" s="1" t="s">
        <v>13619</v>
      </c>
      <c r="B1492" s="1" t="s">
        <v>4279</v>
      </c>
      <c r="C1492" s="1" t="s">
        <v>670</v>
      </c>
      <c r="D1492" s="1" t="s">
        <v>1753</v>
      </c>
      <c r="E1492" s="1">
        <v>5</v>
      </c>
      <c r="F1492" s="2">
        <v>45885</v>
      </c>
      <c r="G1492" s="1" t="s">
        <v>12121</v>
      </c>
    </row>
    <row r="1493" spans="1:7">
      <c r="A1493" s="1" t="s">
        <v>13620</v>
      </c>
      <c r="B1493" s="1" t="s">
        <v>2115</v>
      </c>
      <c r="C1493" s="1" t="s">
        <v>1470</v>
      </c>
      <c r="D1493" s="1" t="s">
        <v>1722</v>
      </c>
      <c r="E1493" s="1">
        <v>4</v>
      </c>
      <c r="F1493" s="2">
        <v>45900</v>
      </c>
      <c r="G1493" s="1" t="s">
        <v>12115</v>
      </c>
    </row>
    <row r="1494" spans="1:7">
      <c r="A1494" s="1" t="s">
        <v>13621</v>
      </c>
      <c r="B1494" s="1" t="s">
        <v>4017</v>
      </c>
      <c r="C1494" s="1" t="s">
        <v>1635</v>
      </c>
      <c r="D1494" s="1" t="s">
        <v>1695</v>
      </c>
      <c r="E1494" s="1">
        <v>3</v>
      </c>
      <c r="F1494" s="2">
        <v>45817</v>
      </c>
      <c r="G1494" s="1" t="s">
        <v>12156</v>
      </c>
    </row>
    <row r="1495" spans="1:7">
      <c r="A1495" s="1" t="s">
        <v>13622</v>
      </c>
      <c r="B1495" s="1" t="s">
        <v>2526</v>
      </c>
      <c r="C1495" s="1" t="s">
        <v>921</v>
      </c>
      <c r="D1495" s="1" t="s">
        <v>1688</v>
      </c>
      <c r="E1495" s="1">
        <v>5</v>
      </c>
      <c r="F1495" s="2">
        <v>45391</v>
      </c>
      <c r="G1495" s="1" t="s">
        <v>12121</v>
      </c>
    </row>
    <row r="1496" spans="1:7">
      <c r="A1496" s="1" t="s">
        <v>13623</v>
      </c>
      <c r="B1496" s="1" t="s">
        <v>3571</v>
      </c>
      <c r="C1496" s="1" t="s">
        <v>1598</v>
      </c>
      <c r="D1496" s="1" t="s">
        <v>1722</v>
      </c>
      <c r="E1496" s="1">
        <v>3</v>
      </c>
      <c r="F1496" s="2">
        <v>45879</v>
      </c>
      <c r="G1496" s="1" t="s">
        <v>12156</v>
      </c>
    </row>
    <row r="1497" spans="1:7">
      <c r="A1497" s="1" t="s">
        <v>13624</v>
      </c>
      <c r="B1497" s="1" t="s">
        <v>4215</v>
      </c>
      <c r="C1497" s="1" t="s">
        <v>1217</v>
      </c>
      <c r="D1497" s="1" t="s">
        <v>1731</v>
      </c>
      <c r="E1497" s="1">
        <v>4</v>
      </c>
      <c r="F1497" s="2">
        <v>45562</v>
      </c>
      <c r="G1497" s="1" t="s">
        <v>12115</v>
      </c>
    </row>
    <row r="1498" spans="1:7">
      <c r="A1498" s="1" t="s">
        <v>13625</v>
      </c>
      <c r="B1498" s="1" t="s">
        <v>2836</v>
      </c>
      <c r="C1498" s="1" t="s">
        <v>1155</v>
      </c>
      <c r="D1498" s="1" t="s">
        <v>1681</v>
      </c>
      <c r="E1498" s="1">
        <v>2</v>
      </c>
      <c r="F1498" s="2">
        <v>45833</v>
      </c>
      <c r="G1498" s="1" t="s">
        <v>12137</v>
      </c>
    </row>
    <row r="1499" spans="1:7">
      <c r="A1499" s="1" t="s">
        <v>13626</v>
      </c>
      <c r="B1499" s="1" t="s">
        <v>1841</v>
      </c>
      <c r="C1499" s="1" t="s">
        <v>83</v>
      </c>
      <c r="D1499" s="1" t="s">
        <v>1735</v>
      </c>
      <c r="E1499" s="1">
        <v>3</v>
      </c>
      <c r="F1499" s="2">
        <v>45772</v>
      </c>
      <c r="G1499" s="1" t="s">
        <v>12156</v>
      </c>
    </row>
    <row r="1500" spans="1:7">
      <c r="A1500" s="1" t="s">
        <v>13627</v>
      </c>
      <c r="B1500" s="1" t="s">
        <v>3096</v>
      </c>
      <c r="C1500" s="1" t="s">
        <v>558</v>
      </c>
      <c r="D1500" s="1" t="s">
        <v>1714</v>
      </c>
      <c r="E1500" s="1">
        <v>5</v>
      </c>
      <c r="F1500" s="2">
        <v>45808</v>
      </c>
      <c r="G1500" s="1" t="s">
        <v>12117</v>
      </c>
    </row>
    <row r="1501" spans="1:7">
      <c r="A1501" s="1" t="s">
        <v>13628</v>
      </c>
      <c r="B1501" s="1" t="s">
        <v>3817</v>
      </c>
      <c r="C1501" s="1" t="s">
        <v>735</v>
      </c>
      <c r="D1501" s="1" t="s">
        <v>1793</v>
      </c>
      <c r="E1501" s="1">
        <v>4</v>
      </c>
      <c r="F1501" s="2">
        <v>45417</v>
      </c>
      <c r="G1501" s="1" t="s">
        <v>12123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Analysis</vt:lpstr>
      <vt:lpstr>Dashboard</vt:lpstr>
      <vt:lpstr>Orders</vt:lpstr>
      <vt:lpstr>Customers</vt:lpstr>
      <vt:lpstr>Products</vt:lpstr>
      <vt:lpstr>Order_Items</vt:lpstr>
      <vt:lpstr>Payments</vt:lpstr>
      <vt:lpstr>Returns</vt:lpstr>
      <vt:lpstr>Delivery</vt:lpstr>
      <vt:lpstr>Marketing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Uttkarsh Kumar</dc:creator>
  <cp:lastModifiedBy>Uttkarsh Kumar</cp:lastModifiedBy>
  <dcterms:created xsi:type="dcterms:W3CDTF">2026-09-24T13:49:13Z</dcterms:created>
  <dcterms:modified xsi:type="dcterms:W3CDTF">2026-09-30T06:20:58Z</dcterms:modified>
</cp:coreProperties>
</file>